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/>
  <mc:AlternateContent xmlns:mc="http://schemas.openxmlformats.org/markup-compatibility/2006">
    <mc:Choice Requires="x15">
      <x15ac:absPath xmlns:x15ac="http://schemas.microsoft.com/office/spreadsheetml/2010/11/ac" url="C:\Users\1002001\Desktop\AGING 21-22\"/>
    </mc:Choice>
  </mc:AlternateContent>
  <xr:revisionPtr revIDLastSave="0" documentId="13_ncr:1_{015A8939-B4B8-4FCC-9D17-0E860D8C6EA4}" xr6:coauthVersionLast="36" xr6:coauthVersionMax="36" xr10:uidLastSave="{00000000-0000-0000-0000-000000000000}"/>
  <bookViews>
    <workbookView xWindow="0" yWindow="0" windowWidth="21855" windowHeight="14940" firstSheet="3" activeTab="3" xr2:uid="{00000000-000D-0000-FFFF-FFFF00000000}"/>
  </bookViews>
  <sheets>
    <sheet name="SUMMARY" sheetId="6" state="hidden" r:id="rId1"/>
    <sheet name="DSO FY 20-21" sheetId="7" state="hidden" r:id="rId2"/>
    <sheet name="DSO FY 21-22" sheetId="1" state="hidden" r:id="rId3"/>
    <sheet name="DSO FY 22-23" sheetId="8" r:id="rId4"/>
    <sheet name="Sheet1" sheetId="14" state="hidden" r:id="rId5"/>
    <sheet name="MAY 222" sheetId="13" state="hidden" r:id="rId6"/>
  </sheets>
  <definedNames>
    <definedName name="_xlnm._FilterDatabase" localSheetId="1" hidden="1">'DSO FY 20-21'!$A$2:$CW$1171</definedName>
    <definedName name="_xlnm._FilterDatabase" localSheetId="2" hidden="1">'DSO FY 21-22'!$A$2:$BF$1445</definedName>
    <definedName name="_xlnm._FilterDatabase" localSheetId="3" hidden="1">'DSO FY 22-23'!$A$2:$BF$416</definedName>
    <definedName name="_xlnm._FilterDatabase" localSheetId="5" hidden="1">'MAY 222'!$A$1:$BF$265</definedName>
    <definedName name="_xlnm._FilterDatabase" localSheetId="4" hidden="1">Sheet1!$A$2:$BF$269</definedName>
    <definedName name="_xlnm._FilterDatabase" localSheetId="0" hidden="1">SUMMARY!$B$3:$N$60</definedName>
  </definedNames>
  <calcPr calcId="191029"/>
</workbook>
</file>

<file path=xl/calcChain.xml><?xml version="1.0" encoding="utf-8"?>
<calcChain xmlns="http://schemas.openxmlformats.org/spreadsheetml/2006/main">
  <c r="BA3" i="8" l="1"/>
  <c r="BA4" i="8"/>
  <c r="BA5" i="8"/>
  <c r="BA6" i="8"/>
  <c r="BA7" i="8"/>
  <c r="BA8" i="8"/>
  <c r="BA9" i="8"/>
  <c r="BA10" i="8"/>
  <c r="BA11" i="8"/>
  <c r="BA12" i="8"/>
  <c r="BA13" i="8"/>
  <c r="BA14" i="8"/>
  <c r="BA15" i="8"/>
  <c r="BA16" i="8"/>
  <c r="BA17" i="8"/>
  <c r="BA18" i="8"/>
  <c r="BA19" i="8"/>
  <c r="BA20" i="8"/>
  <c r="BA21" i="8"/>
  <c r="BA22" i="8"/>
  <c r="BA23" i="8"/>
  <c r="BA24" i="8"/>
  <c r="BA25" i="8"/>
  <c r="BA26" i="8"/>
  <c r="BA27" i="8"/>
  <c r="BA28" i="8"/>
  <c r="BA29" i="8"/>
  <c r="BA30" i="8"/>
  <c r="BA31" i="8"/>
  <c r="BA32" i="8"/>
  <c r="BA33" i="8"/>
  <c r="BA34" i="8"/>
  <c r="BA35" i="8"/>
  <c r="BA36" i="8"/>
  <c r="BA37" i="8"/>
  <c r="BA38" i="8"/>
  <c r="BA39" i="8"/>
  <c r="BA40" i="8"/>
  <c r="BA41" i="8"/>
  <c r="BA42" i="8"/>
  <c r="BA43" i="8"/>
  <c r="BA44" i="8"/>
  <c r="BA45" i="8"/>
  <c r="BA46" i="8"/>
  <c r="BA47" i="8"/>
  <c r="BA48" i="8"/>
  <c r="BA49" i="8"/>
  <c r="BA50" i="8"/>
  <c r="BA51" i="8"/>
  <c r="BA52" i="8"/>
  <c r="BA53" i="8"/>
  <c r="BA54" i="8"/>
  <c r="BA55" i="8"/>
  <c r="BA56" i="8"/>
  <c r="BA57" i="8"/>
  <c r="BA58" i="8"/>
  <c r="BA59" i="8"/>
  <c r="BA60" i="8"/>
  <c r="BA61" i="8"/>
  <c r="BA62" i="8"/>
  <c r="BA63" i="8"/>
  <c r="BA64" i="8"/>
  <c r="BA65" i="8"/>
  <c r="BA66" i="8"/>
  <c r="BA67" i="8"/>
  <c r="BA68" i="8"/>
  <c r="BA69" i="8"/>
  <c r="BA70" i="8"/>
  <c r="BA71" i="8"/>
  <c r="BA72" i="8"/>
  <c r="BA73" i="8"/>
  <c r="BA74" i="8"/>
  <c r="BA75" i="8"/>
  <c r="BA76" i="8"/>
  <c r="BA77" i="8"/>
  <c r="BA78" i="8"/>
  <c r="BA79" i="8"/>
  <c r="BA80" i="8"/>
  <c r="BA81" i="8"/>
  <c r="BA82" i="8"/>
  <c r="BA83" i="8"/>
  <c r="BA84" i="8"/>
  <c r="BA85" i="8"/>
  <c r="BA86" i="8"/>
  <c r="BA87" i="8"/>
  <c r="BA88" i="8"/>
  <c r="BA89" i="8"/>
  <c r="BA90" i="8"/>
  <c r="BA91" i="8"/>
  <c r="BA92" i="8"/>
  <c r="BA93" i="8"/>
  <c r="BA94" i="8"/>
  <c r="BA95" i="8"/>
  <c r="BA96" i="8"/>
  <c r="BA97" i="8"/>
  <c r="BA98" i="8"/>
  <c r="BA99" i="8"/>
  <c r="BA100" i="8"/>
  <c r="BA101" i="8"/>
  <c r="BA102" i="8"/>
  <c r="BA103" i="8"/>
  <c r="BA104" i="8"/>
  <c r="BA105" i="8"/>
  <c r="BA106" i="8"/>
  <c r="BA107" i="8"/>
  <c r="BA108" i="8"/>
  <c r="BA109" i="8"/>
  <c r="BA110" i="8"/>
  <c r="BA111" i="8"/>
  <c r="BA112" i="8"/>
  <c r="BA113" i="8"/>
  <c r="BA114" i="8"/>
  <c r="BA115" i="8"/>
  <c r="BA116" i="8"/>
  <c r="BA117" i="8"/>
  <c r="BA118" i="8"/>
  <c r="BA119" i="8"/>
  <c r="BA120" i="8"/>
  <c r="BA121" i="8"/>
  <c r="BA122" i="8"/>
  <c r="BA123" i="8"/>
  <c r="BA124" i="8"/>
  <c r="BA125" i="8"/>
  <c r="BA126" i="8"/>
  <c r="BA127" i="8"/>
  <c r="BA128" i="8"/>
  <c r="BA129" i="8"/>
  <c r="BA130" i="8"/>
  <c r="BA131" i="8"/>
  <c r="BA132" i="8"/>
  <c r="BA133" i="8"/>
  <c r="BA134" i="8"/>
  <c r="BA135" i="8"/>
  <c r="BA136" i="8"/>
  <c r="BA137" i="8"/>
  <c r="BA138" i="8"/>
  <c r="BA139" i="8"/>
  <c r="BA140" i="8"/>
  <c r="BA141" i="8"/>
  <c r="BA142" i="8"/>
  <c r="BA143" i="8"/>
  <c r="BA144" i="8"/>
  <c r="BA145" i="8"/>
  <c r="BA146" i="8"/>
  <c r="BA147" i="8"/>
  <c r="BA148" i="8"/>
  <c r="BA149" i="8"/>
  <c r="BA150" i="8"/>
  <c r="BA151" i="8"/>
  <c r="BA152" i="8"/>
  <c r="BA153" i="8"/>
  <c r="BA154" i="8"/>
  <c r="BA155" i="8"/>
  <c r="BA156" i="8"/>
  <c r="BA157" i="8"/>
  <c r="BA158" i="8"/>
  <c r="BA159" i="8"/>
  <c r="BA160" i="8"/>
  <c r="BA161" i="8"/>
  <c r="BA162" i="8"/>
  <c r="BA163" i="8"/>
  <c r="BA164" i="8"/>
  <c r="BA165" i="8"/>
  <c r="BA166" i="8"/>
  <c r="BA167" i="8"/>
  <c r="BA168" i="8"/>
  <c r="BA169" i="8"/>
  <c r="BA170" i="8"/>
  <c r="BA171" i="8"/>
  <c r="BA172" i="8"/>
  <c r="BA173" i="8"/>
  <c r="BA174" i="8"/>
  <c r="BA175" i="8"/>
  <c r="BA176" i="8"/>
  <c r="BA177" i="8"/>
  <c r="BA178" i="8"/>
  <c r="BA179" i="8"/>
  <c r="BA180" i="8"/>
  <c r="BA181" i="8"/>
  <c r="BA182" i="8"/>
  <c r="BA183" i="8"/>
  <c r="BA184" i="8"/>
  <c r="BA185" i="8"/>
  <c r="BA186" i="8"/>
  <c r="BA187" i="8"/>
  <c r="BA188" i="8"/>
  <c r="BA189" i="8"/>
  <c r="BA190" i="8"/>
  <c r="BA191" i="8"/>
  <c r="BA192" i="8"/>
  <c r="BA193" i="8"/>
  <c r="BA194" i="8"/>
  <c r="BA195" i="8"/>
  <c r="BA196" i="8"/>
  <c r="BA197" i="8"/>
  <c r="BA198" i="8"/>
  <c r="BA199" i="8"/>
  <c r="BA200" i="8"/>
  <c r="BA201" i="8"/>
  <c r="BA202" i="8"/>
  <c r="BA203" i="8"/>
  <c r="BA204" i="8"/>
  <c r="BA205" i="8"/>
  <c r="BA206" i="8"/>
  <c r="BA207" i="8"/>
  <c r="BA208" i="8"/>
  <c r="BA209" i="8"/>
  <c r="BA210" i="8"/>
  <c r="BA211" i="8"/>
  <c r="BA212" i="8"/>
  <c r="BA213" i="8"/>
  <c r="BA214" i="8"/>
  <c r="BA215" i="8"/>
  <c r="BA216" i="8"/>
  <c r="BA217" i="8"/>
  <c r="BA218" i="8"/>
  <c r="BA219" i="8"/>
  <c r="BA220" i="8"/>
  <c r="BA221" i="8"/>
  <c r="BA222" i="8"/>
  <c r="BA223" i="8"/>
  <c r="BA224" i="8"/>
  <c r="BA225" i="8"/>
  <c r="BA226" i="8"/>
  <c r="BA227" i="8"/>
  <c r="BA228" i="8"/>
  <c r="BA229" i="8"/>
  <c r="BA230" i="8"/>
  <c r="BA231" i="8"/>
  <c r="BA232" i="8"/>
  <c r="BA233" i="8"/>
  <c r="BA234" i="8"/>
  <c r="BA235" i="8"/>
  <c r="BA236" i="8"/>
  <c r="BA237" i="8"/>
  <c r="BA238" i="8"/>
  <c r="BA239" i="8"/>
  <c r="BA240" i="8"/>
  <c r="BA241" i="8"/>
  <c r="BA242" i="8"/>
  <c r="BA243" i="8"/>
  <c r="BA244" i="8"/>
  <c r="BA245" i="8"/>
  <c r="BA246" i="8"/>
  <c r="BA247" i="8"/>
  <c r="BA248" i="8"/>
  <c r="BA249" i="8"/>
  <c r="BA250" i="8"/>
  <c r="BA251" i="8"/>
  <c r="BA252" i="8"/>
  <c r="BA253" i="8"/>
  <c r="BA254" i="8"/>
  <c r="BA255" i="8"/>
  <c r="BA256" i="8"/>
  <c r="BA257" i="8"/>
  <c r="BA258" i="8"/>
  <c r="BA259" i="8"/>
  <c r="BA260" i="8"/>
  <c r="BA261" i="8"/>
  <c r="BA262" i="8"/>
  <c r="BA263" i="8"/>
  <c r="BA264" i="8"/>
  <c r="BA265" i="8"/>
  <c r="BA266" i="8"/>
  <c r="BA267" i="8"/>
  <c r="BA268" i="8"/>
  <c r="BA269" i="8"/>
  <c r="BA270" i="8"/>
  <c r="BA271" i="8"/>
  <c r="BA272" i="8"/>
  <c r="BA273" i="8"/>
  <c r="BA274" i="8"/>
  <c r="BA275" i="8"/>
  <c r="BA276" i="8"/>
  <c r="BA277" i="8"/>
  <c r="BA278" i="8"/>
  <c r="BA279" i="8"/>
  <c r="BA280" i="8"/>
  <c r="BA281" i="8"/>
  <c r="BA282" i="8"/>
  <c r="BA283" i="8"/>
  <c r="BA284" i="8"/>
  <c r="BA285" i="8"/>
  <c r="BA286" i="8"/>
  <c r="BA287" i="8"/>
  <c r="BA288" i="8"/>
  <c r="BA289" i="8"/>
  <c r="BA290" i="8"/>
  <c r="BA291" i="8"/>
  <c r="BA292" i="8"/>
  <c r="BA293" i="8"/>
  <c r="BA294" i="8"/>
  <c r="BA295" i="8"/>
  <c r="BA296" i="8"/>
  <c r="BA297" i="8"/>
  <c r="BA298" i="8"/>
  <c r="BA299" i="8"/>
  <c r="BA300" i="8"/>
  <c r="BA301" i="8"/>
  <c r="BA302" i="8"/>
  <c r="BA303" i="8"/>
  <c r="BA304" i="8"/>
  <c r="BA305" i="8"/>
  <c r="BA306" i="8"/>
  <c r="BA307" i="8"/>
  <c r="BA308" i="8"/>
  <c r="BA309" i="8"/>
  <c r="BA310" i="8"/>
  <c r="BA311" i="8"/>
  <c r="BA312" i="8"/>
  <c r="BA313" i="8"/>
  <c r="BA314" i="8"/>
  <c r="BA315" i="8"/>
  <c r="BA316" i="8"/>
  <c r="BA317" i="8"/>
  <c r="BA318" i="8"/>
  <c r="BA319" i="8"/>
  <c r="BA320" i="8"/>
  <c r="BA321" i="8"/>
  <c r="BA322" i="8"/>
  <c r="BA323" i="8"/>
  <c r="BA324" i="8"/>
  <c r="BA325" i="8"/>
  <c r="BA326" i="8"/>
  <c r="BA327" i="8"/>
  <c r="BA328" i="8"/>
  <c r="BA329" i="8"/>
  <c r="BA330" i="8"/>
  <c r="BA331" i="8"/>
  <c r="BA332" i="8"/>
  <c r="BA333" i="8"/>
  <c r="BA334" i="8"/>
  <c r="BA335" i="8"/>
  <c r="BA336" i="8"/>
  <c r="BA337" i="8"/>
  <c r="BA338" i="8"/>
  <c r="BA339" i="8"/>
  <c r="BA340" i="8"/>
  <c r="BA341" i="8"/>
  <c r="BA342" i="8"/>
  <c r="BA343" i="8"/>
  <c r="BA344" i="8"/>
  <c r="BA345" i="8"/>
  <c r="BA346" i="8"/>
  <c r="BA347" i="8"/>
  <c r="BA348" i="8"/>
  <c r="BA349" i="8"/>
  <c r="BA350" i="8"/>
  <c r="BA351" i="8"/>
  <c r="BA352" i="8"/>
  <c r="BA353" i="8"/>
  <c r="BA354" i="8"/>
  <c r="BA355" i="8"/>
  <c r="BA356" i="8"/>
  <c r="BA357" i="8"/>
  <c r="BA358" i="8"/>
  <c r="BA359" i="8"/>
  <c r="BA360" i="8"/>
  <c r="BA361" i="8"/>
  <c r="BA362" i="8"/>
  <c r="BA363" i="8"/>
  <c r="BA364" i="8"/>
  <c r="BA365" i="8"/>
  <c r="BA366" i="8"/>
  <c r="BA367" i="8"/>
  <c r="BA368" i="8"/>
  <c r="BA369" i="8"/>
  <c r="BA370" i="8"/>
  <c r="BA371" i="8"/>
  <c r="BA372" i="8"/>
  <c r="BA373" i="8"/>
  <c r="BA374" i="8"/>
  <c r="BA375" i="8"/>
  <c r="BA376" i="8"/>
  <c r="BA377" i="8"/>
  <c r="BA378" i="8"/>
  <c r="BA379" i="8"/>
  <c r="BA380" i="8"/>
  <c r="BA381" i="8"/>
  <c r="BA382" i="8"/>
  <c r="BA383" i="8"/>
  <c r="BA384" i="8"/>
  <c r="BA385" i="8"/>
  <c r="BA386" i="8"/>
  <c r="BA387" i="8"/>
  <c r="BA388" i="8"/>
  <c r="BA389" i="8"/>
  <c r="BA390" i="8"/>
  <c r="BA391" i="8"/>
  <c r="BA392" i="8"/>
  <c r="BA393" i="8"/>
  <c r="BA394" i="8"/>
  <c r="BA395" i="8"/>
  <c r="BA396" i="8"/>
  <c r="BA397" i="8"/>
  <c r="BA398" i="8"/>
  <c r="BA399" i="8"/>
  <c r="BA400" i="8"/>
  <c r="BA401" i="8"/>
  <c r="BA402" i="8"/>
  <c r="BA403" i="8"/>
  <c r="BA404" i="8"/>
  <c r="BA405" i="8"/>
  <c r="BA406" i="8"/>
  <c r="BA407" i="8"/>
  <c r="BA408" i="8"/>
  <c r="BA409" i="8"/>
  <c r="BA410" i="8"/>
  <c r="BA411" i="8"/>
  <c r="BA412" i="8"/>
  <c r="BA413" i="8"/>
  <c r="BA414" i="8"/>
  <c r="BA415" i="8"/>
  <c r="AY3" i="8"/>
  <c r="AY4" i="8"/>
  <c r="AY5" i="8"/>
  <c r="AY6" i="8"/>
  <c r="AY7" i="8"/>
  <c r="AY8" i="8"/>
  <c r="AY9" i="8"/>
  <c r="AY10" i="8"/>
  <c r="AY11" i="8"/>
  <c r="AY12" i="8"/>
  <c r="AY13" i="8"/>
  <c r="AY14" i="8"/>
  <c r="AY15" i="8"/>
  <c r="AY16" i="8"/>
  <c r="AY17" i="8"/>
  <c r="AY18" i="8"/>
  <c r="AY19" i="8"/>
  <c r="AY20" i="8"/>
  <c r="AY21" i="8"/>
  <c r="AY22" i="8"/>
  <c r="AY23" i="8"/>
  <c r="AY24" i="8"/>
  <c r="AY25" i="8"/>
  <c r="AY26" i="8"/>
  <c r="AY27" i="8"/>
  <c r="AY28" i="8"/>
  <c r="AY29" i="8"/>
  <c r="AY30" i="8"/>
  <c r="AY31" i="8"/>
  <c r="AY32" i="8"/>
  <c r="AY33" i="8"/>
  <c r="AY34" i="8"/>
  <c r="AY35" i="8"/>
  <c r="AY36" i="8"/>
  <c r="AY37" i="8"/>
  <c r="AY38" i="8"/>
  <c r="AY39" i="8"/>
  <c r="AY40" i="8"/>
  <c r="AY41" i="8"/>
  <c r="AY42" i="8"/>
  <c r="AY43" i="8"/>
  <c r="AY44" i="8"/>
  <c r="AY45" i="8"/>
  <c r="AY46" i="8"/>
  <c r="AY47" i="8"/>
  <c r="AY48" i="8"/>
  <c r="AY49" i="8"/>
  <c r="AY50" i="8"/>
  <c r="AY51" i="8"/>
  <c r="AY52" i="8"/>
  <c r="AY53" i="8"/>
  <c r="AY54" i="8"/>
  <c r="AY55" i="8"/>
  <c r="AY56" i="8"/>
  <c r="AY57" i="8"/>
  <c r="AY58" i="8"/>
  <c r="AY59" i="8"/>
  <c r="AY60" i="8"/>
  <c r="AY61" i="8"/>
  <c r="AY62" i="8"/>
  <c r="AY63" i="8"/>
  <c r="AY64" i="8"/>
  <c r="AY65" i="8"/>
  <c r="AY66" i="8"/>
  <c r="AY67" i="8"/>
  <c r="AY68" i="8"/>
  <c r="AY69" i="8"/>
  <c r="AY70" i="8"/>
  <c r="AY71" i="8"/>
  <c r="AY72" i="8"/>
  <c r="AY73" i="8"/>
  <c r="AY74" i="8"/>
  <c r="AY75" i="8"/>
  <c r="AY76" i="8"/>
  <c r="AY77" i="8"/>
  <c r="AY78" i="8"/>
  <c r="AY79" i="8"/>
  <c r="AY80" i="8"/>
  <c r="AY81" i="8"/>
  <c r="AY82" i="8"/>
  <c r="AY83" i="8"/>
  <c r="AY84" i="8"/>
  <c r="AY85" i="8"/>
  <c r="AY86" i="8"/>
  <c r="AY87" i="8"/>
  <c r="AY88" i="8"/>
  <c r="AY89" i="8"/>
  <c r="AY90" i="8"/>
  <c r="AY91" i="8"/>
  <c r="AY92" i="8"/>
  <c r="AY93" i="8"/>
  <c r="AY94" i="8"/>
  <c r="AY95" i="8"/>
  <c r="AY96" i="8"/>
  <c r="AY97" i="8"/>
  <c r="AY98" i="8"/>
  <c r="AY99" i="8"/>
  <c r="AY100" i="8"/>
  <c r="AY101" i="8"/>
  <c r="AY102" i="8"/>
  <c r="AY103" i="8"/>
  <c r="AY104" i="8"/>
  <c r="AY105" i="8"/>
  <c r="AY106" i="8"/>
  <c r="AY107" i="8"/>
  <c r="AY108" i="8"/>
  <c r="AY109" i="8"/>
  <c r="AY110" i="8"/>
  <c r="AY111" i="8"/>
  <c r="AY112" i="8"/>
  <c r="AY113" i="8"/>
  <c r="AY114" i="8"/>
  <c r="AY115" i="8"/>
  <c r="AY116" i="8"/>
  <c r="AY117" i="8"/>
  <c r="AY118" i="8"/>
  <c r="AY119" i="8"/>
  <c r="AY120" i="8"/>
  <c r="AY121" i="8"/>
  <c r="AY122" i="8"/>
  <c r="AY123" i="8"/>
  <c r="AY124" i="8"/>
  <c r="AY125" i="8"/>
  <c r="AY126" i="8"/>
  <c r="AY127" i="8"/>
  <c r="AY128" i="8"/>
  <c r="AY129" i="8"/>
  <c r="AY130" i="8"/>
  <c r="AY131" i="8"/>
  <c r="AY132" i="8"/>
  <c r="AY133" i="8"/>
  <c r="AY134" i="8"/>
  <c r="AY135" i="8"/>
  <c r="AY136" i="8"/>
  <c r="AY137" i="8"/>
  <c r="AY138" i="8"/>
  <c r="AY139" i="8"/>
  <c r="AY140" i="8"/>
  <c r="AY141" i="8"/>
  <c r="AY142" i="8"/>
  <c r="AY143" i="8"/>
  <c r="AY144" i="8"/>
  <c r="AY145" i="8"/>
  <c r="AY146" i="8"/>
  <c r="AY147" i="8"/>
  <c r="AY148" i="8"/>
  <c r="AY149" i="8"/>
  <c r="AY150" i="8"/>
  <c r="AY151" i="8"/>
  <c r="AY152" i="8"/>
  <c r="AY153" i="8"/>
  <c r="AY154" i="8"/>
  <c r="AY155" i="8"/>
  <c r="AY156" i="8"/>
  <c r="AY157" i="8"/>
  <c r="AY158" i="8"/>
  <c r="AY159" i="8"/>
  <c r="AY160" i="8"/>
  <c r="AY161" i="8"/>
  <c r="AY162" i="8"/>
  <c r="AY163" i="8"/>
  <c r="AY164" i="8"/>
  <c r="AY165" i="8"/>
  <c r="AY166" i="8"/>
  <c r="AY167" i="8"/>
  <c r="AY168" i="8"/>
  <c r="AY169" i="8"/>
  <c r="AY170" i="8"/>
  <c r="AY171" i="8"/>
  <c r="AY172" i="8"/>
  <c r="AY173" i="8"/>
  <c r="AY174" i="8"/>
  <c r="AY175" i="8"/>
  <c r="AY176" i="8"/>
  <c r="AY177" i="8"/>
  <c r="AY178" i="8"/>
  <c r="AY179" i="8"/>
  <c r="AY180" i="8"/>
  <c r="AY181" i="8"/>
  <c r="AY182" i="8"/>
  <c r="AY183" i="8"/>
  <c r="AY184" i="8"/>
  <c r="AY185" i="8"/>
  <c r="AY186" i="8"/>
  <c r="AY187" i="8"/>
  <c r="AY188" i="8"/>
  <c r="AY189" i="8"/>
  <c r="AY190" i="8"/>
  <c r="AY191" i="8"/>
  <c r="AY192" i="8"/>
  <c r="AY193" i="8"/>
  <c r="AY194" i="8"/>
  <c r="AY195" i="8"/>
  <c r="AY196" i="8"/>
  <c r="AY197" i="8"/>
  <c r="AY198" i="8"/>
  <c r="AY199" i="8"/>
  <c r="AY200" i="8"/>
  <c r="AY201" i="8"/>
  <c r="AY202" i="8"/>
  <c r="AY203" i="8"/>
  <c r="AY204" i="8"/>
  <c r="AY205" i="8"/>
  <c r="AY206" i="8"/>
  <c r="AY207" i="8"/>
  <c r="AY208" i="8"/>
  <c r="AY209" i="8"/>
  <c r="AY210" i="8"/>
  <c r="AY211" i="8"/>
  <c r="AY212" i="8"/>
  <c r="AY213" i="8"/>
  <c r="AY214" i="8"/>
  <c r="AY215" i="8"/>
  <c r="AY216" i="8"/>
  <c r="AY217" i="8"/>
  <c r="AY218" i="8"/>
  <c r="AY219" i="8"/>
  <c r="AY220" i="8"/>
  <c r="AY221" i="8"/>
  <c r="AY222" i="8"/>
  <c r="AY223" i="8"/>
  <c r="AY224" i="8"/>
  <c r="AY225" i="8"/>
  <c r="AY226" i="8"/>
  <c r="AY227" i="8"/>
  <c r="AY228" i="8"/>
  <c r="AY229" i="8"/>
  <c r="AY230" i="8"/>
  <c r="AY231" i="8"/>
  <c r="AY232" i="8"/>
  <c r="AY233" i="8"/>
  <c r="AY234" i="8"/>
  <c r="AY235" i="8"/>
  <c r="AY236" i="8"/>
  <c r="AY237" i="8"/>
  <c r="AY238" i="8"/>
  <c r="AY239" i="8"/>
  <c r="AY240" i="8"/>
  <c r="AY241" i="8"/>
  <c r="AY242" i="8"/>
  <c r="AY243" i="8"/>
  <c r="AY244" i="8"/>
  <c r="AY245" i="8"/>
  <c r="AY246" i="8"/>
  <c r="AY247" i="8"/>
  <c r="AY248" i="8"/>
  <c r="AY249" i="8"/>
  <c r="AY250" i="8"/>
  <c r="AY251" i="8"/>
  <c r="AY252" i="8"/>
  <c r="AY253" i="8"/>
  <c r="AY254" i="8"/>
  <c r="AY255" i="8"/>
  <c r="AY256" i="8"/>
  <c r="AY257" i="8"/>
  <c r="AY258" i="8"/>
  <c r="AY259" i="8"/>
  <c r="AY260" i="8"/>
  <c r="AY261" i="8"/>
  <c r="AY262" i="8"/>
  <c r="AY263" i="8"/>
  <c r="AY264" i="8"/>
  <c r="AY265" i="8"/>
  <c r="AY266" i="8"/>
  <c r="AY267" i="8"/>
  <c r="AY268" i="8"/>
  <c r="AY269" i="8"/>
  <c r="AY270" i="8"/>
  <c r="AY271" i="8"/>
  <c r="AY272" i="8"/>
  <c r="AY273" i="8"/>
  <c r="AY274" i="8"/>
  <c r="AY275" i="8"/>
  <c r="AY276" i="8"/>
  <c r="AY277" i="8"/>
  <c r="AY278" i="8"/>
  <c r="AY279" i="8"/>
  <c r="AY280" i="8"/>
  <c r="AY281" i="8"/>
  <c r="AY282" i="8"/>
  <c r="AY283" i="8"/>
  <c r="AY284" i="8"/>
  <c r="AY285" i="8"/>
  <c r="AY286" i="8"/>
  <c r="AY287" i="8"/>
  <c r="AY288" i="8"/>
  <c r="AY289" i="8"/>
  <c r="AY290" i="8"/>
  <c r="AY291" i="8"/>
  <c r="AY292" i="8"/>
  <c r="AY293" i="8"/>
  <c r="AY294" i="8"/>
  <c r="AY295" i="8"/>
  <c r="AY296" i="8"/>
  <c r="AY297" i="8"/>
  <c r="AY298" i="8"/>
  <c r="AY299" i="8"/>
  <c r="AY300" i="8"/>
  <c r="AY301" i="8"/>
  <c r="AY302" i="8"/>
  <c r="AY303" i="8"/>
  <c r="AY304" i="8"/>
  <c r="AY305" i="8"/>
  <c r="AY306" i="8"/>
  <c r="AY307" i="8"/>
  <c r="AY308" i="8"/>
  <c r="AY309" i="8"/>
  <c r="AY310" i="8"/>
  <c r="AY311" i="8"/>
  <c r="AY312" i="8"/>
  <c r="AY313" i="8"/>
  <c r="AY314" i="8"/>
  <c r="AY315" i="8"/>
  <c r="AY316" i="8"/>
  <c r="AY317" i="8"/>
  <c r="AY318" i="8"/>
  <c r="AY319" i="8"/>
  <c r="AY320" i="8"/>
  <c r="AY321" i="8"/>
  <c r="AY322" i="8"/>
  <c r="AY323" i="8"/>
  <c r="AY324" i="8"/>
  <c r="AY325" i="8"/>
  <c r="AY326" i="8"/>
  <c r="AY327" i="8"/>
  <c r="AY328" i="8"/>
  <c r="AY329" i="8"/>
  <c r="AY330" i="8"/>
  <c r="AY331" i="8"/>
  <c r="AY332" i="8"/>
  <c r="AY333" i="8"/>
  <c r="AY334" i="8"/>
  <c r="AY335" i="8"/>
  <c r="AY336" i="8"/>
  <c r="AY337" i="8"/>
  <c r="AY338" i="8"/>
  <c r="AY339" i="8"/>
  <c r="AY340" i="8"/>
  <c r="AY341" i="8"/>
  <c r="AY342" i="8"/>
  <c r="AY343" i="8"/>
  <c r="AY344" i="8"/>
  <c r="AY345" i="8"/>
  <c r="AY346" i="8"/>
  <c r="AY347" i="8"/>
  <c r="AY348" i="8"/>
  <c r="AY349" i="8"/>
  <c r="AY350" i="8"/>
  <c r="AY351" i="8"/>
  <c r="AY352" i="8"/>
  <c r="AY353" i="8"/>
  <c r="AY354" i="8"/>
  <c r="AY355" i="8"/>
  <c r="AY356" i="8"/>
  <c r="AY357" i="8"/>
  <c r="AY358" i="8"/>
  <c r="AY359" i="8"/>
  <c r="AY360" i="8"/>
  <c r="AY361" i="8"/>
  <c r="AY362" i="8"/>
  <c r="AY363" i="8"/>
  <c r="AY364" i="8"/>
  <c r="AY365" i="8"/>
  <c r="AY366" i="8"/>
  <c r="AY367" i="8"/>
  <c r="AY368" i="8"/>
  <c r="AY369" i="8"/>
  <c r="AY370" i="8"/>
  <c r="AY371" i="8"/>
  <c r="AY372" i="8"/>
  <c r="AY373" i="8"/>
  <c r="AY374" i="8"/>
  <c r="AY375" i="8"/>
  <c r="AY376" i="8"/>
  <c r="AY377" i="8"/>
  <c r="AY378" i="8"/>
  <c r="AY379" i="8"/>
  <c r="AY380" i="8"/>
  <c r="AY381" i="8"/>
  <c r="AY382" i="8"/>
  <c r="AY383" i="8"/>
  <c r="AY384" i="8"/>
  <c r="AY385" i="8"/>
  <c r="AY386" i="8"/>
  <c r="AY387" i="8"/>
  <c r="AY388" i="8"/>
  <c r="AY389" i="8"/>
  <c r="AY390" i="8"/>
  <c r="AY391" i="8"/>
  <c r="AY392" i="8"/>
  <c r="AY393" i="8"/>
  <c r="AY394" i="8"/>
  <c r="AY395" i="8"/>
  <c r="AY396" i="8"/>
  <c r="AY397" i="8"/>
  <c r="AY398" i="8"/>
  <c r="AY399" i="8"/>
  <c r="AY400" i="8"/>
  <c r="AY401" i="8"/>
  <c r="AY402" i="8"/>
  <c r="AY403" i="8"/>
  <c r="AY404" i="8"/>
  <c r="AY405" i="8"/>
  <c r="AY406" i="8"/>
  <c r="AY407" i="8"/>
  <c r="AY408" i="8"/>
  <c r="AY409" i="8"/>
  <c r="AY410" i="8"/>
  <c r="AY411" i="8"/>
  <c r="AY412" i="8"/>
  <c r="AY413" i="8"/>
  <c r="AY414" i="8"/>
  <c r="AY415" i="8"/>
  <c r="AT3" i="8"/>
  <c r="AT4" i="8"/>
  <c r="AT5" i="8"/>
  <c r="AT6" i="8"/>
  <c r="AT7" i="8"/>
  <c r="AT8" i="8"/>
  <c r="AT9" i="8"/>
  <c r="AT10" i="8"/>
  <c r="AT11" i="8"/>
  <c r="AT12" i="8"/>
  <c r="AT13" i="8"/>
  <c r="AT14" i="8"/>
  <c r="AT15" i="8"/>
  <c r="AT16" i="8"/>
  <c r="AT17" i="8"/>
  <c r="AT18" i="8"/>
  <c r="AT19" i="8"/>
  <c r="AT20" i="8"/>
  <c r="AT21" i="8"/>
  <c r="AT22" i="8"/>
  <c r="AT23" i="8"/>
  <c r="AT24" i="8"/>
  <c r="AT25" i="8"/>
  <c r="AT26" i="8"/>
  <c r="AT27" i="8"/>
  <c r="AT28" i="8"/>
  <c r="AT29" i="8"/>
  <c r="AT30" i="8"/>
  <c r="AT31" i="8"/>
  <c r="AT32" i="8"/>
  <c r="AT33" i="8"/>
  <c r="AT34" i="8"/>
  <c r="AT35" i="8"/>
  <c r="AT36" i="8"/>
  <c r="AT37" i="8"/>
  <c r="AT38" i="8"/>
  <c r="AT39" i="8"/>
  <c r="AT40" i="8"/>
  <c r="AT41" i="8"/>
  <c r="AT42" i="8"/>
  <c r="AT43" i="8"/>
  <c r="AT44" i="8"/>
  <c r="AT45" i="8"/>
  <c r="AT46" i="8"/>
  <c r="AT47" i="8"/>
  <c r="AT48" i="8"/>
  <c r="AT49" i="8"/>
  <c r="AT50" i="8"/>
  <c r="AT51" i="8"/>
  <c r="AT52" i="8"/>
  <c r="AT53" i="8"/>
  <c r="AT54" i="8"/>
  <c r="AT55" i="8"/>
  <c r="AT56" i="8"/>
  <c r="AT57" i="8"/>
  <c r="AT58" i="8"/>
  <c r="AT59" i="8"/>
  <c r="AT60" i="8"/>
  <c r="AT61" i="8"/>
  <c r="AT62" i="8"/>
  <c r="AT63" i="8"/>
  <c r="AT64" i="8"/>
  <c r="AT65" i="8"/>
  <c r="AT66" i="8"/>
  <c r="AT67" i="8"/>
  <c r="AT68" i="8"/>
  <c r="AT69" i="8"/>
  <c r="AT70" i="8"/>
  <c r="AT71" i="8"/>
  <c r="AT72" i="8"/>
  <c r="AT73" i="8"/>
  <c r="AT74" i="8"/>
  <c r="AT75" i="8"/>
  <c r="AT76" i="8"/>
  <c r="AT77" i="8"/>
  <c r="AT78" i="8"/>
  <c r="AT79" i="8"/>
  <c r="AT80" i="8"/>
  <c r="AT81" i="8"/>
  <c r="AT82" i="8"/>
  <c r="AT83" i="8"/>
  <c r="AT84" i="8"/>
  <c r="AT85" i="8"/>
  <c r="AT86" i="8"/>
  <c r="AT87" i="8"/>
  <c r="AT88" i="8"/>
  <c r="AT89" i="8"/>
  <c r="AT90" i="8"/>
  <c r="AT91" i="8"/>
  <c r="AT92" i="8"/>
  <c r="AT93" i="8"/>
  <c r="AT94" i="8"/>
  <c r="AT95" i="8"/>
  <c r="AT96" i="8"/>
  <c r="AT97" i="8"/>
  <c r="AT98" i="8"/>
  <c r="AT99" i="8"/>
  <c r="AT100" i="8"/>
  <c r="AT101" i="8"/>
  <c r="AT102" i="8"/>
  <c r="AT103" i="8"/>
  <c r="AT104" i="8"/>
  <c r="AT105" i="8"/>
  <c r="AT106" i="8"/>
  <c r="AT107" i="8"/>
  <c r="AT108" i="8"/>
  <c r="AT109" i="8"/>
  <c r="AT110" i="8"/>
  <c r="AT111" i="8"/>
  <c r="AT112" i="8"/>
  <c r="AT113" i="8"/>
  <c r="AT114" i="8"/>
  <c r="AT115" i="8"/>
  <c r="AT116" i="8"/>
  <c r="AT117" i="8"/>
  <c r="AT118" i="8"/>
  <c r="AT119" i="8"/>
  <c r="AT120" i="8"/>
  <c r="AT121" i="8"/>
  <c r="AT122" i="8"/>
  <c r="AT123" i="8"/>
  <c r="AT124" i="8"/>
  <c r="AT125" i="8"/>
  <c r="AT126" i="8"/>
  <c r="AT127" i="8"/>
  <c r="AT128" i="8"/>
  <c r="AT129" i="8"/>
  <c r="AT130" i="8"/>
  <c r="AT131" i="8"/>
  <c r="AT132" i="8"/>
  <c r="AT133" i="8"/>
  <c r="AT134" i="8"/>
  <c r="AT135" i="8"/>
  <c r="AT136" i="8"/>
  <c r="AT137" i="8"/>
  <c r="AT138" i="8"/>
  <c r="AT139" i="8"/>
  <c r="AT140" i="8"/>
  <c r="AT141" i="8"/>
  <c r="AT142" i="8"/>
  <c r="AT143" i="8"/>
  <c r="AT144" i="8"/>
  <c r="AT145" i="8"/>
  <c r="AT146" i="8"/>
  <c r="AT147" i="8"/>
  <c r="AT148" i="8"/>
  <c r="AT149" i="8"/>
  <c r="AT150" i="8"/>
  <c r="AT151" i="8"/>
  <c r="AT152" i="8"/>
  <c r="AT153" i="8"/>
  <c r="AT154" i="8"/>
  <c r="AT155" i="8"/>
  <c r="AT156" i="8"/>
  <c r="AT157" i="8"/>
  <c r="AT158" i="8"/>
  <c r="AT159" i="8"/>
  <c r="AT160" i="8"/>
  <c r="AT161" i="8"/>
  <c r="AT162" i="8"/>
  <c r="AT163" i="8"/>
  <c r="AT164" i="8"/>
  <c r="AT165" i="8"/>
  <c r="AT166" i="8"/>
  <c r="AT167" i="8"/>
  <c r="AT168" i="8"/>
  <c r="AT169" i="8"/>
  <c r="AT170" i="8"/>
  <c r="AT171" i="8"/>
  <c r="AT172" i="8"/>
  <c r="AT173" i="8"/>
  <c r="AT174" i="8"/>
  <c r="AT175" i="8"/>
  <c r="AT176" i="8"/>
  <c r="AT177" i="8"/>
  <c r="AT178" i="8"/>
  <c r="AT179" i="8"/>
  <c r="AT180" i="8"/>
  <c r="AT181" i="8"/>
  <c r="AT182" i="8"/>
  <c r="AT183" i="8"/>
  <c r="AT184" i="8"/>
  <c r="AT185" i="8"/>
  <c r="AT186" i="8"/>
  <c r="AT187" i="8"/>
  <c r="AT188" i="8"/>
  <c r="AT189" i="8"/>
  <c r="AT190" i="8"/>
  <c r="AT191" i="8"/>
  <c r="AT192" i="8"/>
  <c r="AT193" i="8"/>
  <c r="AT194" i="8"/>
  <c r="AT195" i="8"/>
  <c r="AT196" i="8"/>
  <c r="AT197" i="8"/>
  <c r="AT198" i="8"/>
  <c r="AT199" i="8"/>
  <c r="AT200" i="8"/>
  <c r="AT201" i="8"/>
  <c r="AT202" i="8"/>
  <c r="AT203" i="8"/>
  <c r="AT204" i="8"/>
  <c r="AT205" i="8"/>
  <c r="AT206" i="8"/>
  <c r="AT207" i="8"/>
  <c r="AT208" i="8"/>
  <c r="AT209" i="8"/>
  <c r="AT210" i="8"/>
  <c r="AT211" i="8"/>
  <c r="AT212" i="8"/>
  <c r="AT213" i="8"/>
  <c r="AT214" i="8"/>
  <c r="AT215" i="8"/>
  <c r="AT216" i="8"/>
  <c r="AT217" i="8"/>
  <c r="AT218" i="8"/>
  <c r="AT219" i="8"/>
  <c r="AT220" i="8"/>
  <c r="AT221" i="8"/>
  <c r="AT222" i="8"/>
  <c r="AT223" i="8"/>
  <c r="AT224" i="8"/>
  <c r="AT225" i="8"/>
  <c r="AT226" i="8"/>
  <c r="AT227" i="8"/>
  <c r="AT228" i="8"/>
  <c r="AT229" i="8"/>
  <c r="AT230" i="8"/>
  <c r="AT231" i="8"/>
  <c r="AT232" i="8"/>
  <c r="AT233" i="8"/>
  <c r="AT234" i="8"/>
  <c r="AT235" i="8"/>
  <c r="AT236" i="8"/>
  <c r="AT237" i="8"/>
  <c r="AT238" i="8"/>
  <c r="AT239" i="8"/>
  <c r="AT240" i="8"/>
  <c r="AT241" i="8"/>
  <c r="AT242" i="8"/>
  <c r="AT243" i="8"/>
  <c r="AT244" i="8"/>
  <c r="AT245" i="8"/>
  <c r="AT246" i="8"/>
  <c r="AT247" i="8"/>
  <c r="AT248" i="8"/>
  <c r="AT249" i="8"/>
  <c r="AT250" i="8"/>
  <c r="AT251" i="8"/>
  <c r="AT252" i="8"/>
  <c r="AT253" i="8"/>
  <c r="AT254" i="8"/>
  <c r="AT255" i="8"/>
  <c r="AT256" i="8"/>
  <c r="AT257" i="8"/>
  <c r="AT258" i="8"/>
  <c r="AT259" i="8"/>
  <c r="AT260" i="8"/>
  <c r="AT261" i="8"/>
  <c r="AT262" i="8"/>
  <c r="AT263" i="8"/>
  <c r="AT264" i="8"/>
  <c r="AT265" i="8"/>
  <c r="AT266" i="8"/>
  <c r="AT267" i="8"/>
  <c r="AT268" i="8"/>
  <c r="AT269" i="8"/>
  <c r="AT270" i="8"/>
  <c r="AT271" i="8"/>
  <c r="AT272" i="8"/>
  <c r="AT273" i="8"/>
  <c r="AT274" i="8"/>
  <c r="AT275" i="8"/>
  <c r="AT276" i="8"/>
  <c r="AT277" i="8"/>
  <c r="AT278" i="8"/>
  <c r="AT279" i="8"/>
  <c r="AT280" i="8"/>
  <c r="AT281" i="8"/>
  <c r="AT282" i="8"/>
  <c r="AT283" i="8"/>
  <c r="AT284" i="8"/>
  <c r="AT285" i="8"/>
  <c r="AT286" i="8"/>
  <c r="AT287" i="8"/>
  <c r="AT288" i="8"/>
  <c r="AT289" i="8"/>
  <c r="AT290" i="8"/>
  <c r="AT291" i="8"/>
  <c r="AT292" i="8"/>
  <c r="AT293" i="8"/>
  <c r="AT294" i="8"/>
  <c r="AT295" i="8"/>
  <c r="AT296" i="8"/>
  <c r="AT297" i="8"/>
  <c r="AT298" i="8"/>
  <c r="AT299" i="8"/>
  <c r="AT300" i="8"/>
  <c r="AT301" i="8"/>
  <c r="AT302" i="8"/>
  <c r="AT303" i="8"/>
  <c r="AT304" i="8"/>
  <c r="AT305" i="8"/>
  <c r="AT306" i="8"/>
  <c r="AT307" i="8"/>
  <c r="AT308" i="8"/>
  <c r="AT309" i="8"/>
  <c r="AT310" i="8"/>
  <c r="AT311" i="8"/>
  <c r="AT312" i="8"/>
  <c r="AT313" i="8"/>
  <c r="AT314" i="8"/>
  <c r="AT315" i="8"/>
  <c r="AT316" i="8"/>
  <c r="AT317" i="8"/>
  <c r="AT318" i="8"/>
  <c r="AT319" i="8"/>
  <c r="AT320" i="8"/>
  <c r="AT321" i="8"/>
  <c r="AT322" i="8"/>
  <c r="AT323" i="8"/>
  <c r="AT324" i="8"/>
  <c r="AT325" i="8"/>
  <c r="AT326" i="8"/>
  <c r="AT327" i="8"/>
  <c r="AT328" i="8"/>
  <c r="AT329" i="8"/>
  <c r="AT330" i="8"/>
  <c r="AT331" i="8"/>
  <c r="AT332" i="8"/>
  <c r="AT333" i="8"/>
  <c r="AT334" i="8"/>
  <c r="AT335" i="8"/>
  <c r="AT336" i="8"/>
  <c r="AT337" i="8"/>
  <c r="AT338" i="8"/>
  <c r="AT339" i="8"/>
  <c r="AT340" i="8"/>
  <c r="AT341" i="8"/>
  <c r="AT342" i="8"/>
  <c r="AT343" i="8"/>
  <c r="AT344" i="8"/>
  <c r="AT345" i="8"/>
  <c r="AT346" i="8"/>
  <c r="AT347" i="8"/>
  <c r="AT348" i="8"/>
  <c r="AT349" i="8"/>
  <c r="AT350" i="8"/>
  <c r="AT351" i="8"/>
  <c r="AT352" i="8"/>
  <c r="AT353" i="8"/>
  <c r="AT354" i="8"/>
  <c r="AT355" i="8"/>
  <c r="AT356" i="8"/>
  <c r="AT357" i="8"/>
  <c r="AT358" i="8"/>
  <c r="AT359" i="8"/>
  <c r="AT360" i="8"/>
  <c r="AT361" i="8"/>
  <c r="AT362" i="8"/>
  <c r="AT363" i="8"/>
  <c r="AT364" i="8"/>
  <c r="AT365" i="8"/>
  <c r="AT366" i="8"/>
  <c r="AT367" i="8"/>
  <c r="AT368" i="8"/>
  <c r="AT369" i="8"/>
  <c r="AT370" i="8"/>
  <c r="AT371" i="8"/>
  <c r="AT372" i="8"/>
  <c r="AT373" i="8"/>
  <c r="AT374" i="8"/>
  <c r="AT375" i="8"/>
  <c r="AT376" i="8"/>
  <c r="AT377" i="8"/>
  <c r="AT378" i="8"/>
  <c r="AT379" i="8"/>
  <c r="AT380" i="8"/>
  <c r="AT381" i="8"/>
  <c r="AT382" i="8"/>
  <c r="AT383" i="8"/>
  <c r="AT384" i="8"/>
  <c r="AT385" i="8"/>
  <c r="AT386" i="8"/>
  <c r="AT387" i="8"/>
  <c r="AT388" i="8"/>
  <c r="AT389" i="8"/>
  <c r="AT390" i="8"/>
  <c r="AT391" i="8"/>
  <c r="AT392" i="8"/>
  <c r="AT393" i="8"/>
  <c r="AT394" i="8"/>
  <c r="AT395" i="8"/>
  <c r="AT396" i="8"/>
  <c r="AT397" i="8"/>
  <c r="AT398" i="8"/>
  <c r="AT399" i="8"/>
  <c r="AT400" i="8"/>
  <c r="AT401" i="8"/>
  <c r="AT402" i="8"/>
  <c r="AT403" i="8"/>
  <c r="AT404" i="8"/>
  <c r="AT405" i="8"/>
  <c r="AT406" i="8"/>
  <c r="AT407" i="8"/>
  <c r="AT408" i="8"/>
  <c r="AT409" i="8"/>
  <c r="AT410" i="8"/>
  <c r="AT411" i="8"/>
  <c r="AT412" i="8"/>
  <c r="AT413" i="8"/>
  <c r="AT414" i="8"/>
  <c r="AT415" i="8"/>
  <c r="AQ416" i="8"/>
  <c r="BB342" i="8" l="1"/>
  <c r="BB306" i="8"/>
  <c r="BB206" i="8"/>
  <c r="BB174" i="8"/>
  <c r="BB78" i="8"/>
  <c r="BB46" i="8"/>
  <c r="BB364" i="8"/>
  <c r="BB332" i="8"/>
  <c r="BB228" i="8"/>
  <c r="BB192" i="8"/>
  <c r="BB84" i="8"/>
  <c r="BB48" i="8"/>
  <c r="AR416" i="8"/>
  <c r="AT416" i="8" s="1"/>
  <c r="AS416" i="8"/>
  <c r="AM416" i="8"/>
  <c r="AN416" i="8"/>
  <c r="AX3" i="8"/>
  <c r="AZ3" i="8"/>
  <c r="BB3" i="8" s="1"/>
  <c r="AX4" i="8"/>
  <c r="AZ4" i="8"/>
  <c r="BB4" i="8" s="1"/>
  <c r="AX5" i="8"/>
  <c r="AZ5" i="8"/>
  <c r="BB5" i="8" s="1"/>
  <c r="AX6" i="8"/>
  <c r="AZ6" i="8"/>
  <c r="BB6" i="8" s="1"/>
  <c r="AX7" i="8"/>
  <c r="AZ7" i="8"/>
  <c r="BB7" i="8" s="1"/>
  <c r="AX8" i="8"/>
  <c r="AZ8" i="8"/>
  <c r="BB8" i="8" s="1"/>
  <c r="AX9" i="8"/>
  <c r="AZ9" i="8"/>
  <c r="BB9" i="8" s="1"/>
  <c r="AX10" i="8"/>
  <c r="AZ10" i="8"/>
  <c r="BB10" i="8" s="1"/>
  <c r="AX11" i="8"/>
  <c r="AZ11" i="8"/>
  <c r="BB11" i="8" s="1"/>
  <c r="AX12" i="8"/>
  <c r="AZ12" i="8"/>
  <c r="BB12" i="8" s="1"/>
  <c r="AX13" i="8"/>
  <c r="AZ13" i="8"/>
  <c r="BB13" i="8" s="1"/>
  <c r="AX14" i="8"/>
  <c r="AZ14" i="8"/>
  <c r="BB14" i="8" s="1"/>
  <c r="AX15" i="8"/>
  <c r="AZ15" i="8"/>
  <c r="BB15" i="8" s="1"/>
  <c r="AX16" i="8"/>
  <c r="AZ16" i="8"/>
  <c r="BB16" i="8" s="1"/>
  <c r="AX17" i="8"/>
  <c r="AZ17" i="8"/>
  <c r="BB17" i="8" s="1"/>
  <c r="AX18" i="8"/>
  <c r="AZ18" i="8"/>
  <c r="BB18" i="8" s="1"/>
  <c r="AX19" i="8"/>
  <c r="AZ19" i="8"/>
  <c r="BB19" i="8" s="1"/>
  <c r="AX20" i="8"/>
  <c r="AZ20" i="8"/>
  <c r="BB20" i="8" s="1"/>
  <c r="AX21" i="8"/>
  <c r="AZ21" i="8"/>
  <c r="BB21" i="8" s="1"/>
  <c r="AX22" i="8"/>
  <c r="AZ22" i="8"/>
  <c r="BB22" i="8" s="1"/>
  <c r="AX23" i="8"/>
  <c r="AZ23" i="8"/>
  <c r="BB23" i="8" s="1"/>
  <c r="AX24" i="8"/>
  <c r="AZ24" i="8"/>
  <c r="BB24" i="8" s="1"/>
  <c r="AX25" i="8"/>
  <c r="AZ25" i="8"/>
  <c r="BB25" i="8" s="1"/>
  <c r="AX26" i="8"/>
  <c r="AZ26" i="8"/>
  <c r="BB26" i="8" s="1"/>
  <c r="AX27" i="8"/>
  <c r="AZ27" i="8"/>
  <c r="BB27" i="8" s="1"/>
  <c r="AX28" i="8"/>
  <c r="AZ28" i="8"/>
  <c r="BB28" i="8" s="1"/>
  <c r="AX29" i="8"/>
  <c r="AZ29" i="8"/>
  <c r="BB29" i="8" s="1"/>
  <c r="AX30" i="8"/>
  <c r="AZ30" i="8"/>
  <c r="BB30" i="8" s="1"/>
  <c r="AX31" i="8"/>
  <c r="AZ31" i="8"/>
  <c r="BB31" i="8" s="1"/>
  <c r="AX32" i="8"/>
  <c r="AZ32" i="8"/>
  <c r="BB32" i="8" s="1"/>
  <c r="AX33" i="8"/>
  <c r="AZ33" i="8"/>
  <c r="BB33" i="8" s="1"/>
  <c r="AX34" i="8"/>
  <c r="AZ34" i="8"/>
  <c r="BB34" i="8" s="1"/>
  <c r="AX35" i="8"/>
  <c r="AZ35" i="8"/>
  <c r="BB35" i="8" s="1"/>
  <c r="AX36" i="8"/>
  <c r="AZ36" i="8"/>
  <c r="BB36" i="8" s="1"/>
  <c r="AX37" i="8"/>
  <c r="AZ37" i="8"/>
  <c r="BB37" i="8" s="1"/>
  <c r="AX38" i="8"/>
  <c r="AZ38" i="8"/>
  <c r="BB38" i="8" s="1"/>
  <c r="AX39" i="8"/>
  <c r="AZ39" i="8"/>
  <c r="BB39" i="8" s="1"/>
  <c r="AX40" i="8"/>
  <c r="AZ40" i="8"/>
  <c r="BB40" i="8" s="1"/>
  <c r="AX41" i="8"/>
  <c r="AZ41" i="8"/>
  <c r="BB41" i="8" s="1"/>
  <c r="AX42" i="8"/>
  <c r="AZ42" i="8"/>
  <c r="BB42" i="8" s="1"/>
  <c r="AX43" i="8"/>
  <c r="AZ43" i="8"/>
  <c r="BB43" i="8" s="1"/>
  <c r="AX44" i="8"/>
  <c r="AZ44" i="8"/>
  <c r="BB44" i="8" s="1"/>
  <c r="AX45" i="8"/>
  <c r="AZ45" i="8"/>
  <c r="BB45" i="8" s="1"/>
  <c r="AX46" i="8"/>
  <c r="AZ46" i="8"/>
  <c r="AX47" i="8"/>
  <c r="AZ47" i="8"/>
  <c r="BB47" i="8" s="1"/>
  <c r="AX48" i="8"/>
  <c r="AZ48" i="8"/>
  <c r="AX49" i="8"/>
  <c r="AZ49" i="8"/>
  <c r="BB49" i="8" s="1"/>
  <c r="AX50" i="8"/>
  <c r="AZ50" i="8"/>
  <c r="BB50" i="8" s="1"/>
  <c r="AX51" i="8"/>
  <c r="AZ51" i="8"/>
  <c r="BB51" i="8" s="1"/>
  <c r="AX52" i="8"/>
  <c r="AZ52" i="8"/>
  <c r="BB52" i="8" s="1"/>
  <c r="AX53" i="8"/>
  <c r="AZ53" i="8"/>
  <c r="BB53" i="8" s="1"/>
  <c r="AX54" i="8"/>
  <c r="AZ54" i="8"/>
  <c r="BB54" i="8" s="1"/>
  <c r="AX55" i="8"/>
  <c r="AZ55" i="8"/>
  <c r="BB55" i="8" s="1"/>
  <c r="AX56" i="8"/>
  <c r="AZ56" i="8"/>
  <c r="BB56" i="8" s="1"/>
  <c r="AX57" i="8"/>
  <c r="AZ57" i="8"/>
  <c r="BB57" i="8" s="1"/>
  <c r="AX58" i="8"/>
  <c r="AZ58" i="8"/>
  <c r="BB58" i="8" s="1"/>
  <c r="AX59" i="8"/>
  <c r="AZ59" i="8"/>
  <c r="BB59" i="8" s="1"/>
  <c r="AX60" i="8"/>
  <c r="AZ60" i="8"/>
  <c r="BB60" i="8" s="1"/>
  <c r="AX61" i="8"/>
  <c r="AZ61" i="8"/>
  <c r="BB61" i="8" s="1"/>
  <c r="AX62" i="8"/>
  <c r="AZ62" i="8"/>
  <c r="BB62" i="8" s="1"/>
  <c r="AX63" i="8"/>
  <c r="AZ63" i="8"/>
  <c r="BB63" i="8" s="1"/>
  <c r="AX64" i="8"/>
  <c r="AZ64" i="8"/>
  <c r="BB64" i="8" s="1"/>
  <c r="AX65" i="8"/>
  <c r="AZ65" i="8"/>
  <c r="BB65" i="8" s="1"/>
  <c r="AX66" i="8"/>
  <c r="AZ66" i="8"/>
  <c r="BB66" i="8" s="1"/>
  <c r="AX67" i="8"/>
  <c r="AZ67" i="8"/>
  <c r="BB67" i="8" s="1"/>
  <c r="AX68" i="8"/>
  <c r="AZ68" i="8"/>
  <c r="BB68" i="8" s="1"/>
  <c r="AX69" i="8"/>
  <c r="AZ69" i="8"/>
  <c r="BB69" i="8" s="1"/>
  <c r="AX70" i="8"/>
  <c r="AZ70" i="8"/>
  <c r="BB70" i="8" s="1"/>
  <c r="AX71" i="8"/>
  <c r="AZ71" i="8"/>
  <c r="BB71" i="8" s="1"/>
  <c r="AX72" i="8"/>
  <c r="AZ72" i="8"/>
  <c r="BB72" i="8" s="1"/>
  <c r="AX73" i="8"/>
  <c r="AZ73" i="8"/>
  <c r="BB73" i="8" s="1"/>
  <c r="AX74" i="8"/>
  <c r="AZ74" i="8"/>
  <c r="BB74" i="8" s="1"/>
  <c r="AX75" i="8"/>
  <c r="AZ75" i="8"/>
  <c r="BB75" i="8" s="1"/>
  <c r="AX76" i="8"/>
  <c r="AZ76" i="8"/>
  <c r="BB76" i="8" s="1"/>
  <c r="AX77" i="8"/>
  <c r="AZ77" i="8"/>
  <c r="BB77" i="8" s="1"/>
  <c r="AX78" i="8"/>
  <c r="AZ78" i="8"/>
  <c r="AX79" i="8"/>
  <c r="AZ79" i="8"/>
  <c r="BB79" i="8" s="1"/>
  <c r="AX80" i="8"/>
  <c r="AZ80" i="8"/>
  <c r="BB80" i="8" s="1"/>
  <c r="AX81" i="8"/>
  <c r="AZ81" i="8"/>
  <c r="BB81" i="8" s="1"/>
  <c r="AX82" i="8"/>
  <c r="AZ82" i="8"/>
  <c r="BB82" i="8" s="1"/>
  <c r="AX83" i="8"/>
  <c r="AZ83" i="8"/>
  <c r="BB83" i="8" s="1"/>
  <c r="AX84" i="8"/>
  <c r="AZ84" i="8"/>
  <c r="AX85" i="8"/>
  <c r="AZ85" i="8"/>
  <c r="BB85" i="8" s="1"/>
  <c r="AX86" i="8"/>
  <c r="AZ86" i="8"/>
  <c r="BB86" i="8" s="1"/>
  <c r="AX87" i="8"/>
  <c r="AZ87" i="8"/>
  <c r="BB87" i="8" s="1"/>
  <c r="AX88" i="8"/>
  <c r="AZ88" i="8"/>
  <c r="BB88" i="8" s="1"/>
  <c r="AX89" i="8"/>
  <c r="AZ89" i="8"/>
  <c r="BB89" i="8" s="1"/>
  <c r="AX90" i="8"/>
  <c r="AZ90" i="8"/>
  <c r="BB90" i="8" s="1"/>
  <c r="AX91" i="8"/>
  <c r="AZ91" i="8"/>
  <c r="BB91" i="8" s="1"/>
  <c r="AX92" i="8"/>
  <c r="AZ92" i="8"/>
  <c r="BB92" i="8" s="1"/>
  <c r="AX93" i="8"/>
  <c r="AZ93" i="8"/>
  <c r="BB93" i="8" s="1"/>
  <c r="AX94" i="8"/>
  <c r="AZ94" i="8"/>
  <c r="BB94" i="8" s="1"/>
  <c r="AX95" i="8"/>
  <c r="AZ95" i="8"/>
  <c r="BB95" i="8" s="1"/>
  <c r="AX96" i="8"/>
  <c r="AZ96" i="8"/>
  <c r="BB96" i="8" s="1"/>
  <c r="AX97" i="8"/>
  <c r="AZ97" i="8"/>
  <c r="BB97" i="8" s="1"/>
  <c r="AX98" i="8"/>
  <c r="AZ98" i="8"/>
  <c r="BB98" i="8" s="1"/>
  <c r="AX99" i="8"/>
  <c r="AZ99" i="8"/>
  <c r="BB99" i="8" s="1"/>
  <c r="AX100" i="8"/>
  <c r="AZ100" i="8"/>
  <c r="BB100" i="8" s="1"/>
  <c r="AX101" i="8"/>
  <c r="AZ101" i="8"/>
  <c r="BB101" i="8" s="1"/>
  <c r="AX102" i="8"/>
  <c r="AZ102" i="8"/>
  <c r="BB102" i="8" s="1"/>
  <c r="AX103" i="8"/>
  <c r="AZ103" i="8"/>
  <c r="BB103" i="8" s="1"/>
  <c r="AX104" i="8"/>
  <c r="AZ104" i="8"/>
  <c r="BB104" i="8" s="1"/>
  <c r="AX105" i="8"/>
  <c r="AZ105" i="8"/>
  <c r="BB105" i="8" s="1"/>
  <c r="AX106" i="8"/>
  <c r="AZ106" i="8"/>
  <c r="BB106" i="8" s="1"/>
  <c r="AX107" i="8"/>
  <c r="AZ107" i="8"/>
  <c r="BB107" i="8" s="1"/>
  <c r="AX108" i="8"/>
  <c r="AZ108" i="8"/>
  <c r="BB108" i="8" s="1"/>
  <c r="AX109" i="8"/>
  <c r="AZ109" i="8"/>
  <c r="BB109" i="8" s="1"/>
  <c r="AX110" i="8"/>
  <c r="AZ110" i="8"/>
  <c r="BB110" i="8" s="1"/>
  <c r="AX111" i="8"/>
  <c r="AZ111" i="8"/>
  <c r="BB111" i="8" s="1"/>
  <c r="AX112" i="8"/>
  <c r="AZ112" i="8"/>
  <c r="BB112" i="8" s="1"/>
  <c r="AX113" i="8"/>
  <c r="AZ113" i="8"/>
  <c r="BB113" i="8" s="1"/>
  <c r="AX114" i="8"/>
  <c r="AZ114" i="8"/>
  <c r="BB114" i="8" s="1"/>
  <c r="AX115" i="8"/>
  <c r="AZ115" i="8"/>
  <c r="BB115" i="8" s="1"/>
  <c r="AX116" i="8"/>
  <c r="AZ116" i="8"/>
  <c r="BB116" i="8" s="1"/>
  <c r="AX117" i="8"/>
  <c r="AZ117" i="8"/>
  <c r="BB117" i="8" s="1"/>
  <c r="AX118" i="8"/>
  <c r="AZ118" i="8"/>
  <c r="BB118" i="8" s="1"/>
  <c r="AX119" i="8"/>
  <c r="AZ119" i="8"/>
  <c r="BB119" i="8" s="1"/>
  <c r="AX120" i="8"/>
  <c r="AZ120" i="8"/>
  <c r="BB120" i="8" s="1"/>
  <c r="AX121" i="8"/>
  <c r="AZ121" i="8"/>
  <c r="BB121" i="8" s="1"/>
  <c r="AX122" i="8"/>
  <c r="AZ122" i="8"/>
  <c r="BB122" i="8" s="1"/>
  <c r="AX123" i="8"/>
  <c r="AZ123" i="8"/>
  <c r="BB123" i="8" s="1"/>
  <c r="AX124" i="8"/>
  <c r="AZ124" i="8"/>
  <c r="BB124" i="8" s="1"/>
  <c r="AX125" i="8"/>
  <c r="AZ125" i="8"/>
  <c r="BB125" i="8" s="1"/>
  <c r="AX126" i="8"/>
  <c r="AZ126" i="8"/>
  <c r="BB126" i="8" s="1"/>
  <c r="AX127" i="8"/>
  <c r="AZ127" i="8"/>
  <c r="BB127" i="8" s="1"/>
  <c r="AX128" i="8"/>
  <c r="AZ128" i="8"/>
  <c r="BB128" i="8" s="1"/>
  <c r="AX129" i="8"/>
  <c r="AZ129" i="8"/>
  <c r="BB129" i="8" s="1"/>
  <c r="AX130" i="8"/>
  <c r="AZ130" i="8"/>
  <c r="BB130" i="8" s="1"/>
  <c r="AX131" i="8"/>
  <c r="AZ131" i="8"/>
  <c r="BB131" i="8" s="1"/>
  <c r="AX132" i="8"/>
  <c r="AZ132" i="8"/>
  <c r="BB132" i="8" s="1"/>
  <c r="AX133" i="8"/>
  <c r="AZ133" i="8"/>
  <c r="BB133" i="8" s="1"/>
  <c r="AX134" i="8"/>
  <c r="AZ134" i="8"/>
  <c r="BB134" i="8" s="1"/>
  <c r="AX135" i="8"/>
  <c r="AZ135" i="8"/>
  <c r="BB135" i="8" s="1"/>
  <c r="AX136" i="8"/>
  <c r="AZ136" i="8"/>
  <c r="BB136" i="8" s="1"/>
  <c r="AX137" i="8"/>
  <c r="AZ137" i="8"/>
  <c r="BB137" i="8" s="1"/>
  <c r="AX138" i="8"/>
  <c r="AZ138" i="8"/>
  <c r="BB138" i="8" s="1"/>
  <c r="AX139" i="8"/>
  <c r="AZ139" i="8"/>
  <c r="BB139" i="8" s="1"/>
  <c r="AX140" i="8"/>
  <c r="AZ140" i="8"/>
  <c r="BB140" i="8" s="1"/>
  <c r="AX141" i="8"/>
  <c r="AZ141" i="8"/>
  <c r="BB141" i="8" s="1"/>
  <c r="AX142" i="8"/>
  <c r="AZ142" i="8"/>
  <c r="BB142" i="8" s="1"/>
  <c r="AX143" i="8"/>
  <c r="AZ143" i="8"/>
  <c r="BB143" i="8" s="1"/>
  <c r="AX144" i="8"/>
  <c r="AZ144" i="8"/>
  <c r="BB144" i="8" s="1"/>
  <c r="AX145" i="8"/>
  <c r="AZ145" i="8"/>
  <c r="BB145" i="8" s="1"/>
  <c r="AX146" i="8"/>
  <c r="AZ146" i="8"/>
  <c r="BB146" i="8" s="1"/>
  <c r="AX147" i="8"/>
  <c r="AZ147" i="8"/>
  <c r="BB147" i="8" s="1"/>
  <c r="AX148" i="8"/>
  <c r="AZ148" i="8"/>
  <c r="BB148" i="8" s="1"/>
  <c r="AX149" i="8"/>
  <c r="AZ149" i="8"/>
  <c r="BB149" i="8" s="1"/>
  <c r="AX150" i="8"/>
  <c r="AZ150" i="8"/>
  <c r="BB150" i="8" s="1"/>
  <c r="AX151" i="8"/>
  <c r="AZ151" i="8"/>
  <c r="BB151" i="8" s="1"/>
  <c r="AX152" i="8"/>
  <c r="AZ152" i="8"/>
  <c r="BB152" i="8" s="1"/>
  <c r="AX153" i="8"/>
  <c r="AZ153" i="8"/>
  <c r="BB153" i="8" s="1"/>
  <c r="AX154" i="8"/>
  <c r="AZ154" i="8"/>
  <c r="BB154" i="8" s="1"/>
  <c r="AX155" i="8"/>
  <c r="AZ155" i="8"/>
  <c r="BB155" i="8" s="1"/>
  <c r="AX156" i="8"/>
  <c r="AZ156" i="8"/>
  <c r="BB156" i="8" s="1"/>
  <c r="AX157" i="8"/>
  <c r="AZ157" i="8"/>
  <c r="BB157" i="8" s="1"/>
  <c r="AX158" i="8"/>
  <c r="AZ158" i="8"/>
  <c r="BB158" i="8" s="1"/>
  <c r="AX159" i="8"/>
  <c r="AZ159" i="8"/>
  <c r="BB159" i="8" s="1"/>
  <c r="AX160" i="8"/>
  <c r="AZ160" i="8"/>
  <c r="BB160" i="8" s="1"/>
  <c r="AX161" i="8"/>
  <c r="AZ161" i="8"/>
  <c r="BB161" i="8" s="1"/>
  <c r="AX162" i="8"/>
  <c r="AZ162" i="8"/>
  <c r="BB162" i="8" s="1"/>
  <c r="AX163" i="8"/>
  <c r="AZ163" i="8"/>
  <c r="BB163" i="8" s="1"/>
  <c r="AX164" i="8"/>
  <c r="AZ164" i="8"/>
  <c r="BB164" i="8" s="1"/>
  <c r="AX165" i="8"/>
  <c r="AZ165" i="8"/>
  <c r="BB165" i="8" s="1"/>
  <c r="AX166" i="8"/>
  <c r="AZ166" i="8"/>
  <c r="BB166" i="8" s="1"/>
  <c r="AX167" i="8"/>
  <c r="AZ167" i="8"/>
  <c r="BB167" i="8" s="1"/>
  <c r="AX168" i="8"/>
  <c r="AZ168" i="8"/>
  <c r="BB168" i="8" s="1"/>
  <c r="AX169" i="8"/>
  <c r="AZ169" i="8"/>
  <c r="BB169" i="8" s="1"/>
  <c r="AX170" i="8"/>
  <c r="AZ170" i="8"/>
  <c r="BB170" i="8" s="1"/>
  <c r="AX171" i="8"/>
  <c r="AZ171" i="8"/>
  <c r="BB171" i="8" s="1"/>
  <c r="AX172" i="8"/>
  <c r="AZ172" i="8"/>
  <c r="BB172" i="8" s="1"/>
  <c r="AX173" i="8"/>
  <c r="AZ173" i="8"/>
  <c r="BB173" i="8" s="1"/>
  <c r="AX174" i="8"/>
  <c r="AZ174" i="8"/>
  <c r="AX175" i="8"/>
  <c r="AZ175" i="8"/>
  <c r="BB175" i="8" s="1"/>
  <c r="AX176" i="8"/>
  <c r="AZ176" i="8"/>
  <c r="BB176" i="8" s="1"/>
  <c r="AX177" i="8"/>
  <c r="AZ177" i="8"/>
  <c r="BB177" i="8" s="1"/>
  <c r="AX178" i="8"/>
  <c r="AZ178" i="8"/>
  <c r="BB178" i="8" s="1"/>
  <c r="AX179" i="8"/>
  <c r="AZ179" i="8"/>
  <c r="BB179" i="8" s="1"/>
  <c r="AX180" i="8"/>
  <c r="AZ180" i="8"/>
  <c r="BB180" i="8" s="1"/>
  <c r="AX181" i="8"/>
  <c r="AZ181" i="8"/>
  <c r="BB181" i="8" s="1"/>
  <c r="AX182" i="8"/>
  <c r="AZ182" i="8"/>
  <c r="BB182" i="8" s="1"/>
  <c r="AX183" i="8"/>
  <c r="AZ183" i="8"/>
  <c r="BB183" i="8" s="1"/>
  <c r="AX184" i="8"/>
  <c r="AZ184" i="8"/>
  <c r="BB184" i="8" s="1"/>
  <c r="AX185" i="8"/>
  <c r="AZ185" i="8"/>
  <c r="BB185" i="8" s="1"/>
  <c r="AX186" i="8"/>
  <c r="AZ186" i="8"/>
  <c r="BB186" i="8" s="1"/>
  <c r="AX187" i="8"/>
  <c r="AZ187" i="8"/>
  <c r="BB187" i="8" s="1"/>
  <c r="AX188" i="8"/>
  <c r="AZ188" i="8"/>
  <c r="BB188" i="8" s="1"/>
  <c r="AX189" i="8"/>
  <c r="AZ189" i="8"/>
  <c r="BB189" i="8" s="1"/>
  <c r="AX190" i="8"/>
  <c r="AZ190" i="8"/>
  <c r="BB190" i="8" s="1"/>
  <c r="AX191" i="8"/>
  <c r="AZ191" i="8"/>
  <c r="BB191" i="8" s="1"/>
  <c r="AX192" i="8"/>
  <c r="AZ192" i="8"/>
  <c r="AX193" i="8"/>
  <c r="AZ193" i="8"/>
  <c r="BB193" i="8" s="1"/>
  <c r="AX194" i="8"/>
  <c r="AZ194" i="8"/>
  <c r="BB194" i="8" s="1"/>
  <c r="AX195" i="8"/>
  <c r="AZ195" i="8"/>
  <c r="BB195" i="8" s="1"/>
  <c r="AX196" i="8"/>
  <c r="AZ196" i="8"/>
  <c r="BB196" i="8" s="1"/>
  <c r="AX197" i="8"/>
  <c r="AZ197" i="8"/>
  <c r="BB197" i="8" s="1"/>
  <c r="AX198" i="8"/>
  <c r="AZ198" i="8"/>
  <c r="BB198" i="8" s="1"/>
  <c r="AX199" i="8"/>
  <c r="AZ199" i="8"/>
  <c r="BB199" i="8" s="1"/>
  <c r="AX200" i="8"/>
  <c r="AZ200" i="8"/>
  <c r="BB200" i="8" s="1"/>
  <c r="AX201" i="8"/>
  <c r="AZ201" i="8"/>
  <c r="BB201" i="8" s="1"/>
  <c r="AX202" i="8"/>
  <c r="AZ202" i="8"/>
  <c r="BB202" i="8" s="1"/>
  <c r="AX203" i="8"/>
  <c r="AZ203" i="8"/>
  <c r="BB203" i="8" s="1"/>
  <c r="AX204" i="8"/>
  <c r="AZ204" i="8"/>
  <c r="BB204" i="8" s="1"/>
  <c r="AX205" i="8"/>
  <c r="AZ205" i="8"/>
  <c r="BB205" i="8" s="1"/>
  <c r="AX206" i="8"/>
  <c r="AZ206" i="8"/>
  <c r="AX207" i="8"/>
  <c r="AZ207" i="8"/>
  <c r="BB207" i="8" s="1"/>
  <c r="AX208" i="8"/>
  <c r="AZ208" i="8"/>
  <c r="BB208" i="8" s="1"/>
  <c r="AX209" i="8"/>
  <c r="AZ209" i="8"/>
  <c r="BB209" i="8" s="1"/>
  <c r="AX210" i="8"/>
  <c r="AZ210" i="8"/>
  <c r="BB210" i="8" s="1"/>
  <c r="AX211" i="8"/>
  <c r="AZ211" i="8"/>
  <c r="BB211" i="8" s="1"/>
  <c r="AX212" i="8"/>
  <c r="AZ212" i="8"/>
  <c r="BB212" i="8" s="1"/>
  <c r="AX213" i="8"/>
  <c r="AZ213" i="8"/>
  <c r="BB213" i="8" s="1"/>
  <c r="AX214" i="8"/>
  <c r="AZ214" i="8"/>
  <c r="BB214" i="8" s="1"/>
  <c r="AX215" i="8"/>
  <c r="AZ215" i="8"/>
  <c r="BB215" i="8" s="1"/>
  <c r="AX216" i="8"/>
  <c r="AZ216" i="8"/>
  <c r="BB216" i="8" s="1"/>
  <c r="AX217" i="8"/>
  <c r="AZ217" i="8"/>
  <c r="BB217" i="8" s="1"/>
  <c r="AX218" i="8"/>
  <c r="AZ218" i="8"/>
  <c r="BB218" i="8" s="1"/>
  <c r="AX219" i="8"/>
  <c r="AZ219" i="8"/>
  <c r="BB219" i="8" s="1"/>
  <c r="AX220" i="8"/>
  <c r="AZ220" i="8"/>
  <c r="BB220" i="8" s="1"/>
  <c r="AX221" i="8"/>
  <c r="AZ221" i="8"/>
  <c r="BB221" i="8" s="1"/>
  <c r="AX222" i="8"/>
  <c r="AZ222" i="8"/>
  <c r="BB222" i="8" s="1"/>
  <c r="AX223" i="8"/>
  <c r="AZ223" i="8"/>
  <c r="BB223" i="8" s="1"/>
  <c r="AX224" i="8"/>
  <c r="AZ224" i="8"/>
  <c r="BB224" i="8" s="1"/>
  <c r="AX225" i="8"/>
  <c r="AZ225" i="8"/>
  <c r="BB225" i="8" s="1"/>
  <c r="AX226" i="8"/>
  <c r="AZ226" i="8"/>
  <c r="BB226" i="8" s="1"/>
  <c r="AX227" i="8"/>
  <c r="AZ227" i="8"/>
  <c r="BB227" i="8" s="1"/>
  <c r="AX228" i="8"/>
  <c r="AZ228" i="8"/>
  <c r="AX229" i="8"/>
  <c r="AZ229" i="8"/>
  <c r="BB229" i="8" s="1"/>
  <c r="AX230" i="8"/>
  <c r="AZ230" i="8"/>
  <c r="BB230" i="8" s="1"/>
  <c r="AX231" i="8"/>
  <c r="AZ231" i="8"/>
  <c r="BB231" i="8" s="1"/>
  <c r="AX232" i="8"/>
  <c r="AZ232" i="8"/>
  <c r="BB232" i="8" s="1"/>
  <c r="AX233" i="8"/>
  <c r="AZ233" i="8"/>
  <c r="BB233" i="8" s="1"/>
  <c r="AX234" i="8"/>
  <c r="AZ234" i="8"/>
  <c r="BB234" i="8" s="1"/>
  <c r="AX235" i="8"/>
  <c r="AZ235" i="8"/>
  <c r="BB235" i="8" s="1"/>
  <c r="AX236" i="8"/>
  <c r="AZ236" i="8"/>
  <c r="BB236" i="8" s="1"/>
  <c r="AX237" i="8"/>
  <c r="AZ237" i="8"/>
  <c r="BB237" i="8" s="1"/>
  <c r="AX238" i="8"/>
  <c r="AZ238" i="8"/>
  <c r="BB238" i="8" s="1"/>
  <c r="AX239" i="8"/>
  <c r="AZ239" i="8"/>
  <c r="BB239" i="8" s="1"/>
  <c r="AX240" i="8"/>
  <c r="AZ240" i="8"/>
  <c r="BB240" i="8" s="1"/>
  <c r="AX241" i="8"/>
  <c r="AZ241" i="8"/>
  <c r="BB241" i="8" s="1"/>
  <c r="AX242" i="8"/>
  <c r="AZ242" i="8"/>
  <c r="BB242" i="8" s="1"/>
  <c r="AX243" i="8"/>
  <c r="AZ243" i="8"/>
  <c r="BB243" i="8" s="1"/>
  <c r="AX244" i="8"/>
  <c r="AZ244" i="8"/>
  <c r="BB244" i="8" s="1"/>
  <c r="AX245" i="8"/>
  <c r="AZ245" i="8"/>
  <c r="BB245" i="8" s="1"/>
  <c r="AX246" i="8"/>
  <c r="AZ246" i="8"/>
  <c r="BB246" i="8" s="1"/>
  <c r="AX247" i="8"/>
  <c r="AZ247" i="8"/>
  <c r="BB247" i="8" s="1"/>
  <c r="AX248" i="8"/>
  <c r="AZ248" i="8"/>
  <c r="BB248" i="8" s="1"/>
  <c r="AX249" i="8"/>
  <c r="AZ249" i="8"/>
  <c r="BB249" i="8" s="1"/>
  <c r="AX250" i="8"/>
  <c r="AZ250" i="8"/>
  <c r="BB250" i="8" s="1"/>
  <c r="AX251" i="8"/>
  <c r="AZ251" i="8"/>
  <c r="BB251" i="8" s="1"/>
  <c r="AX252" i="8"/>
  <c r="AZ252" i="8"/>
  <c r="BB252" i="8" s="1"/>
  <c r="AX253" i="8"/>
  <c r="AZ253" i="8"/>
  <c r="BB253" i="8" s="1"/>
  <c r="AX254" i="8"/>
  <c r="AZ254" i="8"/>
  <c r="BB254" i="8" s="1"/>
  <c r="AX255" i="8"/>
  <c r="AZ255" i="8"/>
  <c r="BB255" i="8" s="1"/>
  <c r="AX256" i="8"/>
  <c r="AZ256" i="8"/>
  <c r="BB256" i="8" s="1"/>
  <c r="AX257" i="8"/>
  <c r="AZ257" i="8"/>
  <c r="BB257" i="8" s="1"/>
  <c r="AX258" i="8"/>
  <c r="AZ258" i="8"/>
  <c r="BB258" i="8" s="1"/>
  <c r="AX259" i="8"/>
  <c r="AZ259" i="8"/>
  <c r="BB259" i="8" s="1"/>
  <c r="AX260" i="8"/>
  <c r="AZ260" i="8"/>
  <c r="BB260" i="8" s="1"/>
  <c r="AX261" i="8"/>
  <c r="AZ261" i="8"/>
  <c r="BB261" i="8" s="1"/>
  <c r="AX262" i="8"/>
  <c r="AZ262" i="8"/>
  <c r="BB262" i="8" s="1"/>
  <c r="AX263" i="8"/>
  <c r="AZ263" i="8"/>
  <c r="BB263" i="8" s="1"/>
  <c r="AX264" i="8"/>
  <c r="AZ264" i="8"/>
  <c r="BB264" i="8" s="1"/>
  <c r="AX265" i="8"/>
  <c r="AZ265" i="8"/>
  <c r="BB265" i="8" s="1"/>
  <c r="AX266" i="8"/>
  <c r="AZ266" i="8"/>
  <c r="BB266" i="8" s="1"/>
  <c r="AX267" i="8"/>
  <c r="AZ267" i="8"/>
  <c r="BB267" i="8" s="1"/>
  <c r="AX268" i="8"/>
  <c r="AZ268" i="8"/>
  <c r="BB268" i="8" s="1"/>
  <c r="AX269" i="8"/>
  <c r="AZ269" i="8"/>
  <c r="BB269" i="8" s="1"/>
  <c r="AX270" i="8"/>
  <c r="AZ270" i="8"/>
  <c r="BB270" i="8" s="1"/>
  <c r="AX271" i="8"/>
  <c r="AZ271" i="8"/>
  <c r="BB271" i="8" s="1"/>
  <c r="AX272" i="8"/>
  <c r="AZ272" i="8"/>
  <c r="BB272" i="8" s="1"/>
  <c r="AX273" i="8"/>
  <c r="AZ273" i="8"/>
  <c r="BB273" i="8" s="1"/>
  <c r="AX274" i="8"/>
  <c r="AZ274" i="8"/>
  <c r="BB274" i="8" s="1"/>
  <c r="AX275" i="8"/>
  <c r="AZ275" i="8"/>
  <c r="BB275" i="8" s="1"/>
  <c r="AX276" i="8"/>
  <c r="AZ276" i="8"/>
  <c r="BB276" i="8" s="1"/>
  <c r="AX277" i="8"/>
  <c r="AZ277" i="8"/>
  <c r="BB277" i="8" s="1"/>
  <c r="AX278" i="8"/>
  <c r="AZ278" i="8"/>
  <c r="BB278" i="8" s="1"/>
  <c r="AX279" i="8"/>
  <c r="AZ279" i="8"/>
  <c r="BB279" i="8" s="1"/>
  <c r="AX280" i="8"/>
  <c r="AZ280" i="8"/>
  <c r="BB280" i="8" s="1"/>
  <c r="AX281" i="8"/>
  <c r="AZ281" i="8"/>
  <c r="BB281" i="8" s="1"/>
  <c r="AX282" i="8"/>
  <c r="AZ282" i="8"/>
  <c r="BB282" i="8" s="1"/>
  <c r="AX283" i="8"/>
  <c r="AZ283" i="8"/>
  <c r="BB283" i="8" s="1"/>
  <c r="AX284" i="8"/>
  <c r="AZ284" i="8"/>
  <c r="BB284" i="8" s="1"/>
  <c r="AX285" i="8"/>
  <c r="AZ285" i="8"/>
  <c r="BB285" i="8" s="1"/>
  <c r="AX286" i="8"/>
  <c r="AZ286" i="8"/>
  <c r="BB286" i="8" s="1"/>
  <c r="AX287" i="8"/>
  <c r="AZ287" i="8"/>
  <c r="BB287" i="8" s="1"/>
  <c r="AX288" i="8"/>
  <c r="AZ288" i="8"/>
  <c r="BB288" i="8" s="1"/>
  <c r="AX289" i="8"/>
  <c r="AZ289" i="8"/>
  <c r="BB289" i="8" s="1"/>
  <c r="AX290" i="8"/>
  <c r="AZ290" i="8"/>
  <c r="BB290" i="8" s="1"/>
  <c r="AX291" i="8"/>
  <c r="AZ291" i="8"/>
  <c r="BB291" i="8" s="1"/>
  <c r="AX292" i="8"/>
  <c r="AZ292" i="8"/>
  <c r="BB292" i="8" s="1"/>
  <c r="AX293" i="8"/>
  <c r="AZ293" i="8"/>
  <c r="BB293" i="8" s="1"/>
  <c r="AX294" i="8"/>
  <c r="AZ294" i="8"/>
  <c r="BB294" i="8" s="1"/>
  <c r="AX295" i="8"/>
  <c r="AZ295" i="8"/>
  <c r="BB295" i="8" s="1"/>
  <c r="AX296" i="8"/>
  <c r="AZ296" i="8"/>
  <c r="BB296" i="8" s="1"/>
  <c r="AX297" i="8"/>
  <c r="AZ297" i="8"/>
  <c r="BB297" i="8" s="1"/>
  <c r="AX298" i="8"/>
  <c r="AZ298" i="8"/>
  <c r="BB298" i="8" s="1"/>
  <c r="AX299" i="8"/>
  <c r="AZ299" i="8"/>
  <c r="BB299" i="8" s="1"/>
  <c r="AX300" i="8"/>
  <c r="AZ300" i="8"/>
  <c r="BB300" i="8" s="1"/>
  <c r="AX301" i="8"/>
  <c r="AZ301" i="8"/>
  <c r="BB301" i="8" s="1"/>
  <c r="AX302" i="8"/>
  <c r="AZ302" i="8"/>
  <c r="BB302" i="8" s="1"/>
  <c r="AX303" i="8"/>
  <c r="AZ303" i="8"/>
  <c r="BB303" i="8" s="1"/>
  <c r="AX304" i="8"/>
  <c r="AZ304" i="8"/>
  <c r="BB304" i="8" s="1"/>
  <c r="AX305" i="8"/>
  <c r="AZ305" i="8"/>
  <c r="BB305" i="8" s="1"/>
  <c r="AX306" i="8"/>
  <c r="AZ306" i="8"/>
  <c r="AX307" i="8"/>
  <c r="AZ307" i="8"/>
  <c r="BB307" i="8" s="1"/>
  <c r="AX308" i="8"/>
  <c r="AZ308" i="8"/>
  <c r="BB308" i="8" s="1"/>
  <c r="AX309" i="8"/>
  <c r="AZ309" i="8"/>
  <c r="BB309" i="8" s="1"/>
  <c r="AX310" i="8"/>
  <c r="AZ310" i="8"/>
  <c r="BB310" i="8" s="1"/>
  <c r="AX311" i="8"/>
  <c r="AZ311" i="8"/>
  <c r="BB311" i="8" s="1"/>
  <c r="AX312" i="8"/>
  <c r="AZ312" i="8"/>
  <c r="BB312" i="8" s="1"/>
  <c r="AX313" i="8"/>
  <c r="AZ313" i="8"/>
  <c r="BB313" i="8" s="1"/>
  <c r="AX314" i="8"/>
  <c r="AZ314" i="8"/>
  <c r="BB314" i="8" s="1"/>
  <c r="AX315" i="8"/>
  <c r="AZ315" i="8"/>
  <c r="BB315" i="8" s="1"/>
  <c r="AX316" i="8"/>
  <c r="AZ316" i="8"/>
  <c r="BB316" i="8" s="1"/>
  <c r="AX317" i="8"/>
  <c r="AZ317" i="8"/>
  <c r="BB317" i="8" s="1"/>
  <c r="AX318" i="8"/>
  <c r="AZ318" i="8"/>
  <c r="BB318" i="8" s="1"/>
  <c r="AX319" i="8"/>
  <c r="AZ319" i="8"/>
  <c r="BB319" i="8" s="1"/>
  <c r="AX320" i="8"/>
  <c r="AZ320" i="8"/>
  <c r="BB320" i="8" s="1"/>
  <c r="AX321" i="8"/>
  <c r="AZ321" i="8"/>
  <c r="BB321" i="8" s="1"/>
  <c r="AX322" i="8"/>
  <c r="AZ322" i="8"/>
  <c r="BB322" i="8" s="1"/>
  <c r="AX323" i="8"/>
  <c r="AZ323" i="8"/>
  <c r="BB323" i="8" s="1"/>
  <c r="AX324" i="8"/>
  <c r="AZ324" i="8"/>
  <c r="BB324" i="8" s="1"/>
  <c r="AX325" i="8"/>
  <c r="AZ325" i="8"/>
  <c r="BB325" i="8" s="1"/>
  <c r="AX326" i="8"/>
  <c r="AZ326" i="8"/>
  <c r="BB326" i="8" s="1"/>
  <c r="AX327" i="8"/>
  <c r="AZ327" i="8"/>
  <c r="BB327" i="8" s="1"/>
  <c r="AX328" i="8"/>
  <c r="AZ328" i="8"/>
  <c r="BB328" i="8" s="1"/>
  <c r="AX329" i="8"/>
  <c r="AZ329" i="8"/>
  <c r="BB329" i="8" s="1"/>
  <c r="AX330" i="8"/>
  <c r="AZ330" i="8"/>
  <c r="BB330" i="8" s="1"/>
  <c r="AX331" i="8"/>
  <c r="AZ331" i="8"/>
  <c r="BB331" i="8" s="1"/>
  <c r="AX332" i="8"/>
  <c r="AZ332" i="8"/>
  <c r="AX333" i="8"/>
  <c r="AZ333" i="8"/>
  <c r="BB333" i="8" s="1"/>
  <c r="AX334" i="8"/>
  <c r="AZ334" i="8"/>
  <c r="BB334" i="8" s="1"/>
  <c r="AX335" i="8"/>
  <c r="AZ335" i="8"/>
  <c r="BB335" i="8" s="1"/>
  <c r="AX336" i="8"/>
  <c r="AZ336" i="8"/>
  <c r="BB336" i="8" s="1"/>
  <c r="AX337" i="8"/>
  <c r="AZ337" i="8"/>
  <c r="BB337" i="8" s="1"/>
  <c r="AX338" i="8"/>
  <c r="AZ338" i="8"/>
  <c r="BB338" i="8" s="1"/>
  <c r="AX339" i="8"/>
  <c r="AZ339" i="8"/>
  <c r="BB339" i="8" s="1"/>
  <c r="AX340" i="8"/>
  <c r="AZ340" i="8"/>
  <c r="BB340" i="8" s="1"/>
  <c r="AX341" i="8"/>
  <c r="AZ341" i="8"/>
  <c r="BB341" i="8" s="1"/>
  <c r="AX342" i="8"/>
  <c r="AZ342" i="8"/>
  <c r="AX343" i="8"/>
  <c r="AZ343" i="8"/>
  <c r="BB343" i="8" s="1"/>
  <c r="AX344" i="8"/>
  <c r="AZ344" i="8"/>
  <c r="BB344" i="8" s="1"/>
  <c r="AX345" i="8"/>
  <c r="AZ345" i="8"/>
  <c r="BB345" i="8" s="1"/>
  <c r="AX346" i="8"/>
  <c r="AZ346" i="8"/>
  <c r="BB346" i="8" s="1"/>
  <c r="AX347" i="8"/>
  <c r="AZ347" i="8"/>
  <c r="BB347" i="8" s="1"/>
  <c r="AX348" i="8"/>
  <c r="AZ348" i="8"/>
  <c r="BB348" i="8" s="1"/>
  <c r="AX349" i="8"/>
  <c r="AZ349" i="8"/>
  <c r="BB349" i="8" s="1"/>
  <c r="AX350" i="8"/>
  <c r="AZ350" i="8"/>
  <c r="BB350" i="8" s="1"/>
  <c r="AX351" i="8"/>
  <c r="AZ351" i="8"/>
  <c r="BB351" i="8" s="1"/>
  <c r="AX352" i="8"/>
  <c r="AZ352" i="8"/>
  <c r="BB352" i="8" s="1"/>
  <c r="AX353" i="8"/>
  <c r="AZ353" i="8"/>
  <c r="BB353" i="8" s="1"/>
  <c r="AX354" i="8"/>
  <c r="AZ354" i="8"/>
  <c r="BB354" i="8" s="1"/>
  <c r="AX355" i="8"/>
  <c r="AZ355" i="8"/>
  <c r="BB355" i="8" s="1"/>
  <c r="AX356" i="8"/>
  <c r="AZ356" i="8"/>
  <c r="BB356" i="8" s="1"/>
  <c r="AX357" i="8"/>
  <c r="AZ357" i="8"/>
  <c r="BB357" i="8" s="1"/>
  <c r="AX358" i="8"/>
  <c r="AZ358" i="8"/>
  <c r="BB358" i="8" s="1"/>
  <c r="AX359" i="8"/>
  <c r="AZ359" i="8"/>
  <c r="BB359" i="8" s="1"/>
  <c r="AX360" i="8"/>
  <c r="AZ360" i="8"/>
  <c r="BB360" i="8" s="1"/>
  <c r="AX361" i="8"/>
  <c r="AZ361" i="8"/>
  <c r="BB361" i="8" s="1"/>
  <c r="AX362" i="8"/>
  <c r="AZ362" i="8"/>
  <c r="BB362" i="8" s="1"/>
  <c r="AX363" i="8"/>
  <c r="AZ363" i="8"/>
  <c r="BB363" i="8" s="1"/>
  <c r="AX364" i="8"/>
  <c r="AZ364" i="8"/>
  <c r="AX365" i="8"/>
  <c r="AZ365" i="8"/>
  <c r="BB365" i="8" s="1"/>
  <c r="AX366" i="8"/>
  <c r="AZ366" i="8"/>
  <c r="BB366" i="8" s="1"/>
  <c r="AX367" i="8"/>
  <c r="AZ367" i="8"/>
  <c r="BB367" i="8" s="1"/>
  <c r="AX368" i="8"/>
  <c r="AZ368" i="8"/>
  <c r="BB368" i="8" s="1"/>
  <c r="AX369" i="8"/>
  <c r="AZ369" i="8"/>
  <c r="BB369" i="8" s="1"/>
  <c r="AX370" i="8"/>
  <c r="AZ370" i="8"/>
  <c r="BB370" i="8" s="1"/>
  <c r="AX371" i="8"/>
  <c r="AZ371" i="8"/>
  <c r="BB371" i="8" s="1"/>
  <c r="AX372" i="8"/>
  <c r="AZ372" i="8"/>
  <c r="BB372" i="8" s="1"/>
  <c r="AX373" i="8"/>
  <c r="AZ373" i="8"/>
  <c r="BB373" i="8" s="1"/>
  <c r="AX374" i="8"/>
  <c r="AZ374" i="8"/>
  <c r="BB374" i="8" s="1"/>
  <c r="AX375" i="8"/>
  <c r="AZ375" i="8"/>
  <c r="BB375" i="8" s="1"/>
  <c r="AX376" i="8"/>
  <c r="AZ376" i="8"/>
  <c r="BB376" i="8" s="1"/>
  <c r="AX377" i="8"/>
  <c r="AZ377" i="8"/>
  <c r="BB377" i="8" s="1"/>
  <c r="AX378" i="8"/>
  <c r="AZ378" i="8"/>
  <c r="BB378" i="8" s="1"/>
  <c r="AX379" i="8"/>
  <c r="AZ379" i="8"/>
  <c r="BB379" i="8" s="1"/>
  <c r="AX380" i="8"/>
  <c r="AZ380" i="8"/>
  <c r="BB380" i="8" s="1"/>
  <c r="AX381" i="8"/>
  <c r="AZ381" i="8"/>
  <c r="BB381" i="8" s="1"/>
  <c r="AX382" i="8"/>
  <c r="AZ382" i="8"/>
  <c r="BB382" i="8" s="1"/>
  <c r="AX383" i="8"/>
  <c r="AZ383" i="8"/>
  <c r="BB383" i="8" s="1"/>
  <c r="AX384" i="8"/>
  <c r="AZ384" i="8"/>
  <c r="BB384" i="8" s="1"/>
  <c r="AX385" i="8"/>
  <c r="AZ385" i="8"/>
  <c r="BB385" i="8" s="1"/>
  <c r="AX386" i="8"/>
  <c r="AZ386" i="8"/>
  <c r="BB386" i="8" s="1"/>
  <c r="AX387" i="8"/>
  <c r="AZ387" i="8"/>
  <c r="BB387" i="8" s="1"/>
  <c r="AX388" i="8"/>
  <c r="AZ388" i="8"/>
  <c r="BB388" i="8" s="1"/>
  <c r="AX389" i="8"/>
  <c r="AZ389" i="8"/>
  <c r="BB389" i="8" s="1"/>
  <c r="AX390" i="8"/>
  <c r="AZ390" i="8"/>
  <c r="BB390" i="8" s="1"/>
  <c r="AX391" i="8"/>
  <c r="AZ391" i="8"/>
  <c r="BB391" i="8" s="1"/>
  <c r="AX392" i="8"/>
  <c r="AZ392" i="8"/>
  <c r="BB392" i="8" s="1"/>
  <c r="AX393" i="8"/>
  <c r="AZ393" i="8"/>
  <c r="BB393" i="8" s="1"/>
  <c r="AX394" i="8"/>
  <c r="AZ394" i="8"/>
  <c r="BB394" i="8" s="1"/>
  <c r="AX395" i="8"/>
  <c r="AZ395" i="8"/>
  <c r="BB395" i="8" s="1"/>
  <c r="AX396" i="8"/>
  <c r="AZ396" i="8"/>
  <c r="BB396" i="8" s="1"/>
  <c r="AX397" i="8"/>
  <c r="AZ397" i="8"/>
  <c r="BB397" i="8" s="1"/>
  <c r="AX398" i="8"/>
  <c r="AZ398" i="8"/>
  <c r="BB398" i="8" s="1"/>
  <c r="AX399" i="8"/>
  <c r="AZ399" i="8"/>
  <c r="BB399" i="8" s="1"/>
  <c r="AX400" i="8"/>
  <c r="AZ400" i="8"/>
  <c r="BB400" i="8" s="1"/>
  <c r="AX401" i="8"/>
  <c r="AZ401" i="8"/>
  <c r="BB401" i="8" s="1"/>
  <c r="AX402" i="8"/>
  <c r="AZ402" i="8"/>
  <c r="BB402" i="8" s="1"/>
  <c r="AX403" i="8"/>
  <c r="AZ403" i="8"/>
  <c r="BB403" i="8" s="1"/>
  <c r="AX404" i="8"/>
  <c r="AZ404" i="8"/>
  <c r="BB404" i="8" s="1"/>
  <c r="AX405" i="8"/>
  <c r="AZ405" i="8"/>
  <c r="BB405" i="8" s="1"/>
  <c r="AX406" i="8"/>
  <c r="AZ406" i="8"/>
  <c r="BB406" i="8" s="1"/>
  <c r="AX407" i="8"/>
  <c r="AZ407" i="8"/>
  <c r="BB407" i="8" s="1"/>
  <c r="AX408" i="8"/>
  <c r="AZ408" i="8"/>
  <c r="BB408" i="8" s="1"/>
  <c r="AX409" i="8"/>
  <c r="AZ409" i="8"/>
  <c r="BB409" i="8" s="1"/>
  <c r="AX410" i="8"/>
  <c r="AZ410" i="8"/>
  <c r="BB410" i="8" s="1"/>
  <c r="AX411" i="8"/>
  <c r="AZ411" i="8"/>
  <c r="BB411" i="8" s="1"/>
  <c r="AX412" i="8"/>
  <c r="AZ412" i="8"/>
  <c r="BB412" i="8" s="1"/>
  <c r="AX413" i="8"/>
  <c r="AX414" i="8"/>
  <c r="AZ414" i="8"/>
  <c r="BB414" i="8" s="1"/>
  <c r="AX415" i="8"/>
  <c r="AZ415" i="8"/>
  <c r="BB415" i="8" s="1"/>
  <c r="AO416" i="8"/>
  <c r="AK416" i="8"/>
  <c r="AJ416" i="8"/>
  <c r="AI416" i="8"/>
  <c r="AG416" i="8"/>
  <c r="AF416" i="8"/>
  <c r="AE416" i="8"/>
  <c r="AC416" i="8"/>
  <c r="AB416" i="8"/>
  <c r="AA416" i="8"/>
  <c r="Y416" i="8"/>
  <c r="X416" i="8"/>
  <c r="W416" i="8"/>
  <c r="U416" i="8"/>
  <c r="T416" i="8"/>
  <c r="S416" i="8"/>
  <c r="Q416" i="8"/>
  <c r="P416" i="8"/>
  <c r="O416" i="8"/>
  <c r="M416" i="8"/>
  <c r="L416" i="8"/>
  <c r="K416" i="8"/>
  <c r="I416" i="8"/>
  <c r="H416" i="8"/>
  <c r="G416" i="8"/>
  <c r="E416" i="8"/>
  <c r="D416" i="8"/>
  <c r="AH412" i="8"/>
  <c r="AL412" i="8"/>
  <c r="AP412" i="8"/>
  <c r="AH413" i="8"/>
  <c r="AL413" i="8"/>
  <c r="AP413" i="8"/>
  <c r="AH414" i="8"/>
  <c r="AL414" i="8"/>
  <c r="AP414" i="8"/>
  <c r="AH415" i="8"/>
  <c r="AL415" i="8"/>
  <c r="AP415" i="8"/>
  <c r="AZ413" i="8" l="1"/>
  <c r="BB413" i="8" s="1"/>
  <c r="C416" i="8"/>
  <c r="J412" i="8"/>
  <c r="N412" i="8"/>
  <c r="R412" i="8"/>
  <c r="V412" i="8"/>
  <c r="Z412" i="8"/>
  <c r="AD412" i="8"/>
  <c r="J413" i="8"/>
  <c r="N413" i="8"/>
  <c r="R413" i="8"/>
  <c r="V413" i="8"/>
  <c r="Z413" i="8"/>
  <c r="AD413" i="8"/>
  <c r="J414" i="8"/>
  <c r="N414" i="8"/>
  <c r="R414" i="8"/>
  <c r="V414" i="8"/>
  <c r="Z414" i="8"/>
  <c r="AD414" i="8"/>
  <c r="J415" i="8"/>
  <c r="N415" i="8"/>
  <c r="R415" i="8"/>
  <c r="V415" i="8"/>
  <c r="Z415" i="8"/>
  <c r="AD415" i="8"/>
  <c r="F412" i="8"/>
  <c r="F413" i="8"/>
  <c r="F414" i="8"/>
  <c r="F415" i="8"/>
  <c r="AL3" i="8" l="1"/>
  <c r="AL4" i="8"/>
  <c r="AL5" i="8"/>
  <c r="AL6" i="8"/>
  <c r="AL7" i="8"/>
  <c r="AL8" i="8"/>
  <c r="AL9" i="8"/>
  <c r="AL10" i="8"/>
  <c r="AL11" i="8"/>
  <c r="AL12" i="8"/>
  <c r="AL13" i="8"/>
  <c r="AL14" i="8"/>
  <c r="AL15" i="8"/>
  <c r="AL16" i="8"/>
  <c r="AL17" i="8"/>
  <c r="AL18" i="8"/>
  <c r="AL19" i="8"/>
  <c r="AL20" i="8"/>
  <c r="AL21" i="8"/>
  <c r="AL22" i="8"/>
  <c r="AL23" i="8"/>
  <c r="AL24" i="8"/>
  <c r="AL25" i="8"/>
  <c r="AL26" i="8"/>
  <c r="AL27" i="8"/>
  <c r="AL28" i="8"/>
  <c r="AL29" i="8"/>
  <c r="AL30" i="8"/>
  <c r="AL31" i="8"/>
  <c r="AL32" i="8"/>
  <c r="AL33" i="8"/>
  <c r="AL34" i="8"/>
  <c r="AL35" i="8"/>
  <c r="AL36" i="8"/>
  <c r="AL37" i="8"/>
  <c r="AL38" i="8"/>
  <c r="AL39" i="8"/>
  <c r="AL40" i="8"/>
  <c r="AL41" i="8"/>
  <c r="AL42" i="8"/>
  <c r="AL43" i="8"/>
  <c r="AL44" i="8"/>
  <c r="AL45" i="8"/>
  <c r="AL46" i="8"/>
  <c r="AL47" i="8"/>
  <c r="AL48" i="8"/>
  <c r="AL49" i="8"/>
  <c r="AL50" i="8"/>
  <c r="AL51" i="8"/>
  <c r="AL52" i="8"/>
  <c r="AL53" i="8"/>
  <c r="AL54" i="8"/>
  <c r="AL55" i="8"/>
  <c r="AL56" i="8"/>
  <c r="AL57" i="8"/>
  <c r="AL58" i="8"/>
  <c r="AL59" i="8"/>
  <c r="AL60" i="8"/>
  <c r="AL61" i="8"/>
  <c r="AL62" i="8"/>
  <c r="AL63" i="8"/>
  <c r="AL64" i="8"/>
  <c r="AL65" i="8"/>
  <c r="AL66" i="8"/>
  <c r="AL67" i="8"/>
  <c r="AL68" i="8"/>
  <c r="AL69" i="8"/>
  <c r="AL70" i="8"/>
  <c r="AL71" i="8"/>
  <c r="AL72" i="8"/>
  <c r="AL73" i="8"/>
  <c r="AL74" i="8"/>
  <c r="AL75" i="8"/>
  <c r="AL76" i="8"/>
  <c r="AL77" i="8"/>
  <c r="AL78" i="8"/>
  <c r="AL79" i="8"/>
  <c r="AL80" i="8"/>
  <c r="AL81" i="8"/>
  <c r="AL82" i="8"/>
  <c r="AL83" i="8"/>
  <c r="AL84" i="8"/>
  <c r="AL85" i="8"/>
  <c r="AL86" i="8"/>
  <c r="AL87" i="8"/>
  <c r="AL88" i="8"/>
  <c r="AL89" i="8"/>
  <c r="AL90" i="8"/>
  <c r="AL91" i="8"/>
  <c r="AL92" i="8"/>
  <c r="AL93" i="8"/>
  <c r="AL94" i="8"/>
  <c r="AL95" i="8"/>
  <c r="AL96" i="8"/>
  <c r="AL97" i="8"/>
  <c r="AL98" i="8"/>
  <c r="AL99" i="8"/>
  <c r="AL100" i="8"/>
  <c r="AL101" i="8"/>
  <c r="AL102" i="8"/>
  <c r="AL103" i="8"/>
  <c r="AL104" i="8"/>
  <c r="AL105" i="8"/>
  <c r="AL106" i="8"/>
  <c r="AL107" i="8"/>
  <c r="AL108" i="8"/>
  <c r="AL109" i="8"/>
  <c r="AL110" i="8"/>
  <c r="AL111" i="8"/>
  <c r="AL112" i="8"/>
  <c r="AL113" i="8"/>
  <c r="AL114" i="8"/>
  <c r="AL115" i="8"/>
  <c r="AL116" i="8"/>
  <c r="AL117" i="8"/>
  <c r="AL118" i="8"/>
  <c r="AL119" i="8"/>
  <c r="AL120" i="8"/>
  <c r="AL121" i="8"/>
  <c r="AL122" i="8"/>
  <c r="AL123" i="8"/>
  <c r="AL124" i="8"/>
  <c r="AL125" i="8"/>
  <c r="AL126" i="8"/>
  <c r="AL127" i="8"/>
  <c r="AL128" i="8"/>
  <c r="AL129" i="8"/>
  <c r="AL130" i="8"/>
  <c r="AL131" i="8"/>
  <c r="AL132" i="8"/>
  <c r="AL133" i="8"/>
  <c r="AL134" i="8"/>
  <c r="AL135" i="8"/>
  <c r="AL136" i="8"/>
  <c r="AL137" i="8"/>
  <c r="AL138" i="8"/>
  <c r="AL139" i="8"/>
  <c r="AL140" i="8"/>
  <c r="AL141" i="8"/>
  <c r="AL142" i="8"/>
  <c r="AL143" i="8"/>
  <c r="AL144" i="8"/>
  <c r="AL145" i="8"/>
  <c r="AL146" i="8"/>
  <c r="AL147" i="8"/>
  <c r="AL148" i="8"/>
  <c r="AL149" i="8"/>
  <c r="AL150" i="8"/>
  <c r="AL151" i="8"/>
  <c r="AL152" i="8"/>
  <c r="AL153" i="8"/>
  <c r="AL154" i="8"/>
  <c r="AL155" i="8"/>
  <c r="AL156" i="8"/>
  <c r="AL157" i="8"/>
  <c r="AL158" i="8"/>
  <c r="AL159" i="8"/>
  <c r="AL160" i="8"/>
  <c r="AL161" i="8"/>
  <c r="AL162" i="8"/>
  <c r="AL163" i="8"/>
  <c r="AL164" i="8"/>
  <c r="AL165" i="8"/>
  <c r="AL166" i="8"/>
  <c r="AL167" i="8"/>
  <c r="AL168" i="8"/>
  <c r="AL169" i="8"/>
  <c r="AL170" i="8"/>
  <c r="AL171" i="8"/>
  <c r="AL172" i="8"/>
  <c r="AL173" i="8"/>
  <c r="AL174" i="8"/>
  <c r="AL175" i="8"/>
  <c r="AL176" i="8"/>
  <c r="AL177" i="8"/>
  <c r="AL178" i="8"/>
  <c r="AL179" i="8"/>
  <c r="AL180" i="8"/>
  <c r="AL181" i="8"/>
  <c r="AL182" i="8"/>
  <c r="AL183" i="8"/>
  <c r="AL184" i="8"/>
  <c r="AL185" i="8"/>
  <c r="AL186" i="8"/>
  <c r="AL187" i="8"/>
  <c r="AL188" i="8"/>
  <c r="AL189" i="8"/>
  <c r="AL190" i="8"/>
  <c r="AL191" i="8"/>
  <c r="AL192" i="8"/>
  <c r="AL193" i="8"/>
  <c r="AL194" i="8"/>
  <c r="AL195" i="8"/>
  <c r="AL196" i="8"/>
  <c r="AL197" i="8"/>
  <c r="AL198" i="8"/>
  <c r="AL199" i="8"/>
  <c r="AL200" i="8"/>
  <c r="AL201" i="8"/>
  <c r="AL202" i="8"/>
  <c r="AL203" i="8"/>
  <c r="AL204" i="8"/>
  <c r="AL205" i="8"/>
  <c r="AL206" i="8"/>
  <c r="AL207" i="8"/>
  <c r="AL208" i="8"/>
  <c r="AL209" i="8"/>
  <c r="AL210" i="8"/>
  <c r="AL211" i="8"/>
  <c r="AL212" i="8"/>
  <c r="AL213" i="8"/>
  <c r="AL214" i="8"/>
  <c r="AL215" i="8"/>
  <c r="AL216" i="8"/>
  <c r="AL217" i="8"/>
  <c r="AL218" i="8"/>
  <c r="AL219" i="8"/>
  <c r="AL220" i="8"/>
  <c r="AL221" i="8"/>
  <c r="AL222" i="8"/>
  <c r="AL223" i="8"/>
  <c r="AL224" i="8"/>
  <c r="AL225" i="8"/>
  <c r="AL226" i="8"/>
  <c r="AL227" i="8"/>
  <c r="AL228" i="8"/>
  <c r="AL229" i="8"/>
  <c r="AL230" i="8"/>
  <c r="AL231" i="8"/>
  <c r="AL232" i="8"/>
  <c r="AL233" i="8"/>
  <c r="AL234" i="8"/>
  <c r="AL235" i="8"/>
  <c r="AL236" i="8"/>
  <c r="AL237" i="8"/>
  <c r="AL238" i="8"/>
  <c r="AL239" i="8"/>
  <c r="AL240" i="8"/>
  <c r="AL241" i="8"/>
  <c r="AL242" i="8"/>
  <c r="AL243" i="8"/>
  <c r="AL244" i="8"/>
  <c r="AL245" i="8"/>
  <c r="AL246" i="8"/>
  <c r="AL247" i="8"/>
  <c r="AL248" i="8"/>
  <c r="AL249" i="8"/>
  <c r="AL250" i="8"/>
  <c r="AL251" i="8"/>
  <c r="AL252" i="8"/>
  <c r="AL253" i="8"/>
  <c r="AL254" i="8"/>
  <c r="AL255" i="8"/>
  <c r="AL256" i="8"/>
  <c r="AL257" i="8"/>
  <c r="AL258" i="8"/>
  <c r="AL259" i="8"/>
  <c r="AL260" i="8"/>
  <c r="AL261" i="8"/>
  <c r="AL262" i="8"/>
  <c r="AL263" i="8"/>
  <c r="AL264" i="8"/>
  <c r="AL265" i="8"/>
  <c r="AL266" i="8"/>
  <c r="AL267" i="8"/>
  <c r="AL268" i="8"/>
  <c r="AL269" i="8"/>
  <c r="AL270" i="8"/>
  <c r="AL271" i="8"/>
  <c r="AL272" i="8"/>
  <c r="AL273" i="8"/>
  <c r="AL274" i="8"/>
  <c r="AL275" i="8"/>
  <c r="AL276" i="8"/>
  <c r="AL277" i="8"/>
  <c r="AL278" i="8"/>
  <c r="AL279" i="8"/>
  <c r="AL280" i="8"/>
  <c r="AL281" i="8"/>
  <c r="AL282" i="8"/>
  <c r="AL283" i="8"/>
  <c r="AL284" i="8"/>
  <c r="AL285" i="8"/>
  <c r="AL286" i="8"/>
  <c r="AL287" i="8"/>
  <c r="AL288" i="8"/>
  <c r="AL289" i="8"/>
  <c r="AL290" i="8"/>
  <c r="AL291" i="8"/>
  <c r="AL292" i="8"/>
  <c r="AL293" i="8"/>
  <c r="AL294" i="8"/>
  <c r="AL295" i="8"/>
  <c r="AL296" i="8"/>
  <c r="AL297" i="8"/>
  <c r="AL298" i="8"/>
  <c r="AL299" i="8"/>
  <c r="AL300" i="8"/>
  <c r="AL301" i="8"/>
  <c r="AL302" i="8"/>
  <c r="AL303" i="8"/>
  <c r="AL304" i="8"/>
  <c r="AL305" i="8"/>
  <c r="AL306" i="8"/>
  <c r="AL307" i="8"/>
  <c r="AL308" i="8"/>
  <c r="AL309" i="8"/>
  <c r="AL310" i="8"/>
  <c r="AL311" i="8"/>
  <c r="AL312" i="8"/>
  <c r="AL313" i="8"/>
  <c r="AL314" i="8"/>
  <c r="AL315" i="8"/>
  <c r="AL316" i="8"/>
  <c r="AL317" i="8"/>
  <c r="AL318" i="8"/>
  <c r="AL319" i="8"/>
  <c r="AL320" i="8"/>
  <c r="AL321" i="8"/>
  <c r="AL322" i="8"/>
  <c r="AL323" i="8"/>
  <c r="AL324" i="8"/>
  <c r="AL325" i="8"/>
  <c r="AL326" i="8"/>
  <c r="AL327" i="8"/>
  <c r="AL328" i="8"/>
  <c r="AL329" i="8"/>
  <c r="AL330" i="8"/>
  <c r="AL331" i="8"/>
  <c r="AL332" i="8"/>
  <c r="AL333" i="8"/>
  <c r="AL334" i="8"/>
  <c r="AL335" i="8"/>
  <c r="AL336" i="8"/>
  <c r="AL337" i="8"/>
  <c r="AL338" i="8"/>
  <c r="AL339" i="8"/>
  <c r="AL340" i="8"/>
  <c r="AL341" i="8"/>
  <c r="AL342" i="8"/>
  <c r="AL343" i="8"/>
  <c r="AL344" i="8"/>
  <c r="AL345" i="8"/>
  <c r="AL346" i="8"/>
  <c r="AL347" i="8"/>
  <c r="AL348" i="8"/>
  <c r="AL349" i="8"/>
  <c r="AL350" i="8"/>
  <c r="AL351" i="8"/>
  <c r="AL352" i="8"/>
  <c r="AL353" i="8"/>
  <c r="AL354" i="8"/>
  <c r="AL355" i="8"/>
  <c r="AL356" i="8"/>
  <c r="AL357" i="8"/>
  <c r="AL358" i="8"/>
  <c r="AL359" i="8"/>
  <c r="AL360" i="8"/>
  <c r="AL361" i="8"/>
  <c r="AL362" i="8"/>
  <c r="AL363" i="8"/>
  <c r="AL364" i="8"/>
  <c r="AL365" i="8"/>
  <c r="AL366" i="8"/>
  <c r="AL367" i="8"/>
  <c r="AL368" i="8"/>
  <c r="AL369" i="8"/>
  <c r="AL370" i="8"/>
  <c r="AL371" i="8"/>
  <c r="AL372" i="8"/>
  <c r="AL373" i="8"/>
  <c r="AL374" i="8"/>
  <c r="AL375" i="8"/>
  <c r="AL376" i="8"/>
  <c r="AL377" i="8"/>
  <c r="AL378" i="8"/>
  <c r="AL379" i="8"/>
  <c r="AL380" i="8"/>
  <c r="AL381" i="8"/>
  <c r="AL382" i="8"/>
  <c r="AL383" i="8"/>
  <c r="AL384" i="8"/>
  <c r="AL385" i="8"/>
  <c r="AL386" i="8"/>
  <c r="AL387" i="8"/>
  <c r="AL388" i="8"/>
  <c r="AL389" i="8"/>
  <c r="AL390" i="8"/>
  <c r="AL391" i="8"/>
  <c r="AL392" i="8"/>
  <c r="AL393" i="8"/>
  <c r="AL394" i="8"/>
  <c r="AL395" i="8"/>
  <c r="AL396" i="8"/>
  <c r="AL397" i="8"/>
  <c r="AL398" i="8"/>
  <c r="AL399" i="8"/>
  <c r="AL400" i="8"/>
  <c r="AL401" i="8"/>
  <c r="AL402" i="8"/>
  <c r="AL403" i="8"/>
  <c r="AL404" i="8"/>
  <c r="AL405" i="8"/>
  <c r="AL406" i="8"/>
  <c r="AL407" i="8"/>
  <c r="AL408" i="8"/>
  <c r="AL409" i="8"/>
  <c r="AL410" i="8"/>
  <c r="AL411" i="8"/>
  <c r="AP3" i="8"/>
  <c r="AP4" i="8"/>
  <c r="AP5" i="8"/>
  <c r="AP6" i="8"/>
  <c r="AP7" i="8"/>
  <c r="AP8" i="8"/>
  <c r="AP9" i="8"/>
  <c r="AP10" i="8"/>
  <c r="AP11" i="8"/>
  <c r="AP12" i="8"/>
  <c r="AP13" i="8"/>
  <c r="AP14" i="8"/>
  <c r="AP15" i="8"/>
  <c r="AP16" i="8"/>
  <c r="AP17" i="8"/>
  <c r="AP18" i="8"/>
  <c r="AP19" i="8"/>
  <c r="AP20" i="8"/>
  <c r="AP21" i="8"/>
  <c r="AP22" i="8"/>
  <c r="AP23" i="8"/>
  <c r="AP24" i="8"/>
  <c r="AP25" i="8"/>
  <c r="AP26" i="8"/>
  <c r="AP27" i="8"/>
  <c r="AP28" i="8"/>
  <c r="AP29" i="8"/>
  <c r="AP30" i="8"/>
  <c r="AP31" i="8"/>
  <c r="AP32" i="8"/>
  <c r="AP33" i="8"/>
  <c r="AP34" i="8"/>
  <c r="AP35" i="8"/>
  <c r="AP36" i="8"/>
  <c r="AP37" i="8"/>
  <c r="AP38" i="8"/>
  <c r="AP39" i="8"/>
  <c r="AP40" i="8"/>
  <c r="AP41" i="8"/>
  <c r="AP42" i="8"/>
  <c r="AP43" i="8"/>
  <c r="AP44" i="8"/>
  <c r="AP45" i="8"/>
  <c r="AP46" i="8"/>
  <c r="AP47" i="8"/>
  <c r="AP48" i="8"/>
  <c r="AP49" i="8"/>
  <c r="AP50" i="8"/>
  <c r="AP51" i="8"/>
  <c r="AP52" i="8"/>
  <c r="AP53" i="8"/>
  <c r="AP54" i="8"/>
  <c r="AP55" i="8"/>
  <c r="AP56" i="8"/>
  <c r="AP57" i="8"/>
  <c r="AP58" i="8"/>
  <c r="AP59" i="8"/>
  <c r="AP60" i="8"/>
  <c r="AP61" i="8"/>
  <c r="AP62" i="8"/>
  <c r="AP63" i="8"/>
  <c r="AP64" i="8"/>
  <c r="AP65" i="8"/>
  <c r="AP66" i="8"/>
  <c r="AP67" i="8"/>
  <c r="AP68" i="8"/>
  <c r="AP69" i="8"/>
  <c r="AP70" i="8"/>
  <c r="AP71" i="8"/>
  <c r="AP72" i="8"/>
  <c r="AP73" i="8"/>
  <c r="AP74" i="8"/>
  <c r="AP75" i="8"/>
  <c r="AP76" i="8"/>
  <c r="AP77" i="8"/>
  <c r="AP78" i="8"/>
  <c r="AP79" i="8"/>
  <c r="AP80" i="8"/>
  <c r="AP81" i="8"/>
  <c r="AP82" i="8"/>
  <c r="AP83" i="8"/>
  <c r="AP84" i="8"/>
  <c r="AP85" i="8"/>
  <c r="AP86" i="8"/>
  <c r="AP87" i="8"/>
  <c r="AP88" i="8"/>
  <c r="AP89" i="8"/>
  <c r="AP90" i="8"/>
  <c r="AP91" i="8"/>
  <c r="AP92" i="8"/>
  <c r="AP93" i="8"/>
  <c r="AP94" i="8"/>
  <c r="AP95" i="8"/>
  <c r="AP96" i="8"/>
  <c r="AP97" i="8"/>
  <c r="AP98" i="8"/>
  <c r="AP99" i="8"/>
  <c r="AP100" i="8"/>
  <c r="AP101" i="8"/>
  <c r="AP102" i="8"/>
  <c r="AP103" i="8"/>
  <c r="AP104" i="8"/>
  <c r="AP105" i="8"/>
  <c r="AP106" i="8"/>
  <c r="AP107" i="8"/>
  <c r="AP108" i="8"/>
  <c r="AP109" i="8"/>
  <c r="AP110" i="8"/>
  <c r="AP111" i="8"/>
  <c r="AP112" i="8"/>
  <c r="AP113" i="8"/>
  <c r="AP114" i="8"/>
  <c r="AP115" i="8"/>
  <c r="AP116" i="8"/>
  <c r="AP117" i="8"/>
  <c r="AP118" i="8"/>
  <c r="AP119" i="8"/>
  <c r="AP120" i="8"/>
  <c r="AP121" i="8"/>
  <c r="AP122" i="8"/>
  <c r="AP123" i="8"/>
  <c r="AP124" i="8"/>
  <c r="AP125" i="8"/>
  <c r="AP126" i="8"/>
  <c r="AP127" i="8"/>
  <c r="AP128" i="8"/>
  <c r="AP129" i="8"/>
  <c r="AP130" i="8"/>
  <c r="AP131" i="8"/>
  <c r="AP132" i="8"/>
  <c r="AP133" i="8"/>
  <c r="AP134" i="8"/>
  <c r="AP135" i="8"/>
  <c r="AP136" i="8"/>
  <c r="AP137" i="8"/>
  <c r="AP138" i="8"/>
  <c r="AP139" i="8"/>
  <c r="AP140" i="8"/>
  <c r="AP141" i="8"/>
  <c r="AP142" i="8"/>
  <c r="AP143" i="8"/>
  <c r="AP144" i="8"/>
  <c r="AP145" i="8"/>
  <c r="AP146" i="8"/>
  <c r="AP147" i="8"/>
  <c r="AP148" i="8"/>
  <c r="AP149" i="8"/>
  <c r="AP150" i="8"/>
  <c r="AP151" i="8"/>
  <c r="AP152" i="8"/>
  <c r="AP153" i="8"/>
  <c r="AP154" i="8"/>
  <c r="AP155" i="8"/>
  <c r="AP156" i="8"/>
  <c r="AP157" i="8"/>
  <c r="AP158" i="8"/>
  <c r="AP159" i="8"/>
  <c r="AP160" i="8"/>
  <c r="AP161" i="8"/>
  <c r="AP162" i="8"/>
  <c r="AP163" i="8"/>
  <c r="AP164" i="8"/>
  <c r="AP165" i="8"/>
  <c r="AP166" i="8"/>
  <c r="AP167" i="8"/>
  <c r="AP168" i="8"/>
  <c r="AP169" i="8"/>
  <c r="AP170" i="8"/>
  <c r="AP171" i="8"/>
  <c r="AP172" i="8"/>
  <c r="AP173" i="8"/>
  <c r="AP174" i="8"/>
  <c r="AP175" i="8"/>
  <c r="AP176" i="8"/>
  <c r="AP177" i="8"/>
  <c r="AP178" i="8"/>
  <c r="AP179" i="8"/>
  <c r="AP180" i="8"/>
  <c r="AP181" i="8"/>
  <c r="AP182" i="8"/>
  <c r="AP183" i="8"/>
  <c r="AP184" i="8"/>
  <c r="AP185" i="8"/>
  <c r="AP186" i="8"/>
  <c r="AP187" i="8"/>
  <c r="AP188" i="8"/>
  <c r="AP189" i="8"/>
  <c r="AP190" i="8"/>
  <c r="AP191" i="8"/>
  <c r="AP192" i="8"/>
  <c r="AP193" i="8"/>
  <c r="AP194" i="8"/>
  <c r="AP195" i="8"/>
  <c r="AP196" i="8"/>
  <c r="AP197" i="8"/>
  <c r="AP198" i="8"/>
  <c r="AP199" i="8"/>
  <c r="AP200" i="8"/>
  <c r="AP201" i="8"/>
  <c r="AP202" i="8"/>
  <c r="AP203" i="8"/>
  <c r="AP204" i="8"/>
  <c r="AP205" i="8"/>
  <c r="AP206" i="8"/>
  <c r="AP207" i="8"/>
  <c r="AP208" i="8"/>
  <c r="AP209" i="8"/>
  <c r="AP210" i="8"/>
  <c r="AP211" i="8"/>
  <c r="AP212" i="8"/>
  <c r="AP213" i="8"/>
  <c r="AP214" i="8"/>
  <c r="AP215" i="8"/>
  <c r="AP216" i="8"/>
  <c r="AP217" i="8"/>
  <c r="AP218" i="8"/>
  <c r="AP219" i="8"/>
  <c r="AP220" i="8"/>
  <c r="AP221" i="8"/>
  <c r="AP222" i="8"/>
  <c r="AP223" i="8"/>
  <c r="AP224" i="8"/>
  <c r="AP225" i="8"/>
  <c r="AP226" i="8"/>
  <c r="AP227" i="8"/>
  <c r="AP228" i="8"/>
  <c r="AP229" i="8"/>
  <c r="AP230" i="8"/>
  <c r="AP231" i="8"/>
  <c r="AP232" i="8"/>
  <c r="AP233" i="8"/>
  <c r="AP234" i="8"/>
  <c r="AP235" i="8"/>
  <c r="AP236" i="8"/>
  <c r="AP237" i="8"/>
  <c r="AP238" i="8"/>
  <c r="AP239" i="8"/>
  <c r="AP240" i="8"/>
  <c r="AP241" i="8"/>
  <c r="AP242" i="8"/>
  <c r="AP243" i="8"/>
  <c r="AP244" i="8"/>
  <c r="AP245" i="8"/>
  <c r="AP246" i="8"/>
  <c r="AP247" i="8"/>
  <c r="AP248" i="8"/>
  <c r="AP249" i="8"/>
  <c r="AP250" i="8"/>
  <c r="AP251" i="8"/>
  <c r="AP252" i="8"/>
  <c r="AP253" i="8"/>
  <c r="AP254" i="8"/>
  <c r="AP255" i="8"/>
  <c r="AP256" i="8"/>
  <c r="AP257" i="8"/>
  <c r="AP258" i="8"/>
  <c r="AP259" i="8"/>
  <c r="AP260" i="8"/>
  <c r="AP261" i="8"/>
  <c r="AP262" i="8"/>
  <c r="AP263" i="8"/>
  <c r="AP264" i="8"/>
  <c r="AP265" i="8"/>
  <c r="AP266" i="8"/>
  <c r="AP267" i="8"/>
  <c r="AP268" i="8"/>
  <c r="AP269" i="8"/>
  <c r="AP270" i="8"/>
  <c r="AP271" i="8"/>
  <c r="AP272" i="8"/>
  <c r="AP273" i="8"/>
  <c r="AP274" i="8"/>
  <c r="AP275" i="8"/>
  <c r="AP276" i="8"/>
  <c r="AP277" i="8"/>
  <c r="AP278" i="8"/>
  <c r="AP279" i="8"/>
  <c r="AP280" i="8"/>
  <c r="AP281" i="8"/>
  <c r="AP282" i="8"/>
  <c r="AP283" i="8"/>
  <c r="AP284" i="8"/>
  <c r="AP285" i="8"/>
  <c r="AP286" i="8"/>
  <c r="AP287" i="8"/>
  <c r="AP288" i="8"/>
  <c r="AP289" i="8"/>
  <c r="AP290" i="8"/>
  <c r="AP291" i="8"/>
  <c r="AP292" i="8"/>
  <c r="AP293" i="8"/>
  <c r="AP294" i="8"/>
  <c r="AP295" i="8"/>
  <c r="AP296" i="8"/>
  <c r="AP297" i="8"/>
  <c r="AP298" i="8"/>
  <c r="AP299" i="8"/>
  <c r="AP300" i="8"/>
  <c r="AP301" i="8"/>
  <c r="AP302" i="8"/>
  <c r="AP303" i="8"/>
  <c r="AP304" i="8"/>
  <c r="AP305" i="8"/>
  <c r="AP306" i="8"/>
  <c r="AP307" i="8"/>
  <c r="AP308" i="8"/>
  <c r="AP309" i="8"/>
  <c r="AP310" i="8"/>
  <c r="AP311" i="8"/>
  <c r="AP312" i="8"/>
  <c r="AP313" i="8"/>
  <c r="AP314" i="8"/>
  <c r="AP315" i="8"/>
  <c r="AP316" i="8"/>
  <c r="AP317" i="8"/>
  <c r="AP318" i="8"/>
  <c r="AP319" i="8"/>
  <c r="AP320" i="8"/>
  <c r="AP321" i="8"/>
  <c r="AP322" i="8"/>
  <c r="AP323" i="8"/>
  <c r="AP324" i="8"/>
  <c r="AP325" i="8"/>
  <c r="AP326" i="8"/>
  <c r="AP327" i="8"/>
  <c r="AP328" i="8"/>
  <c r="AP329" i="8"/>
  <c r="AP330" i="8"/>
  <c r="AP331" i="8"/>
  <c r="AP332" i="8"/>
  <c r="AP333" i="8"/>
  <c r="AP334" i="8"/>
  <c r="AP335" i="8"/>
  <c r="AP336" i="8"/>
  <c r="AP337" i="8"/>
  <c r="AP338" i="8"/>
  <c r="AP339" i="8"/>
  <c r="AP340" i="8"/>
  <c r="AP341" i="8"/>
  <c r="AP342" i="8"/>
  <c r="AP343" i="8"/>
  <c r="AP344" i="8"/>
  <c r="AP345" i="8"/>
  <c r="AP346" i="8"/>
  <c r="AP347" i="8"/>
  <c r="AP348" i="8"/>
  <c r="AP349" i="8"/>
  <c r="AP350" i="8"/>
  <c r="AP351" i="8"/>
  <c r="AP352" i="8"/>
  <c r="AP353" i="8"/>
  <c r="AP354" i="8"/>
  <c r="AP355" i="8"/>
  <c r="AP356" i="8"/>
  <c r="AP357" i="8"/>
  <c r="AP358" i="8"/>
  <c r="AP359" i="8"/>
  <c r="AP360" i="8"/>
  <c r="AP361" i="8"/>
  <c r="AP362" i="8"/>
  <c r="AP363" i="8"/>
  <c r="AP364" i="8"/>
  <c r="AP365" i="8"/>
  <c r="AP366" i="8"/>
  <c r="AP367" i="8"/>
  <c r="AP368" i="8"/>
  <c r="AP369" i="8"/>
  <c r="AP370" i="8"/>
  <c r="AP371" i="8"/>
  <c r="AP372" i="8"/>
  <c r="AP373" i="8"/>
  <c r="AP374" i="8"/>
  <c r="AP375" i="8"/>
  <c r="AP376" i="8"/>
  <c r="AP377" i="8"/>
  <c r="AP378" i="8"/>
  <c r="AP379" i="8"/>
  <c r="AP380" i="8"/>
  <c r="AP381" i="8"/>
  <c r="AP382" i="8"/>
  <c r="AP383" i="8"/>
  <c r="AP384" i="8"/>
  <c r="AP385" i="8"/>
  <c r="AP386" i="8"/>
  <c r="AP387" i="8"/>
  <c r="AP388" i="8"/>
  <c r="AP389" i="8"/>
  <c r="AP390" i="8"/>
  <c r="AP391" i="8"/>
  <c r="AP392" i="8"/>
  <c r="AP393" i="8"/>
  <c r="AP394" i="8"/>
  <c r="AP395" i="8"/>
  <c r="AP396" i="8"/>
  <c r="AP397" i="8"/>
  <c r="AP398" i="8"/>
  <c r="AP399" i="8"/>
  <c r="AP400" i="8"/>
  <c r="AP401" i="8"/>
  <c r="AP402" i="8"/>
  <c r="AP403" i="8"/>
  <c r="AP404" i="8"/>
  <c r="AP405" i="8"/>
  <c r="AP406" i="8"/>
  <c r="AP407" i="8"/>
  <c r="AP408" i="8"/>
  <c r="AP409" i="8"/>
  <c r="AP410" i="8"/>
  <c r="AP411" i="8"/>
  <c r="AW416" i="8" l="1"/>
  <c r="AV416" i="8"/>
  <c r="AU416" i="8"/>
  <c r="AL416" i="8"/>
  <c r="AH416" i="8"/>
  <c r="V416" i="8"/>
  <c r="R416" i="8"/>
  <c r="F416" i="8" l="1"/>
  <c r="N416" i="8"/>
  <c r="AD416" i="8"/>
  <c r="J416" i="8"/>
  <c r="Z416" i="8"/>
  <c r="F411" i="8" l="1"/>
  <c r="J411" i="8"/>
  <c r="N411" i="8"/>
  <c r="R411" i="8"/>
  <c r="V411" i="8"/>
  <c r="Z411" i="8"/>
  <c r="AD411" i="8"/>
  <c r="AH411" i="8"/>
  <c r="F212" i="8"/>
  <c r="J212" i="8"/>
  <c r="N212" i="8"/>
  <c r="R212" i="8"/>
  <c r="V212" i="8"/>
  <c r="Z212" i="8"/>
  <c r="AD212" i="8"/>
  <c r="AH212" i="8"/>
  <c r="F104" i="8"/>
  <c r="J104" i="8"/>
  <c r="N104" i="8"/>
  <c r="R104" i="8"/>
  <c r="V104" i="8"/>
  <c r="Z104" i="8"/>
  <c r="AD104" i="8"/>
  <c r="AH104" i="8"/>
  <c r="F303" i="8"/>
  <c r="J303" i="8"/>
  <c r="N303" i="8"/>
  <c r="R303" i="8"/>
  <c r="V303" i="8"/>
  <c r="Z303" i="8"/>
  <c r="AD303" i="8"/>
  <c r="AH303" i="8"/>
  <c r="F105" i="8"/>
  <c r="J105" i="8"/>
  <c r="N105" i="8"/>
  <c r="R105" i="8"/>
  <c r="V105" i="8"/>
  <c r="Z105" i="8"/>
  <c r="AD105" i="8"/>
  <c r="AH105" i="8"/>
  <c r="F215" i="8"/>
  <c r="J215" i="8"/>
  <c r="N215" i="8"/>
  <c r="R215" i="8"/>
  <c r="V215" i="8"/>
  <c r="Z215" i="8"/>
  <c r="AD215" i="8"/>
  <c r="AH215" i="8"/>
  <c r="F216" i="8"/>
  <c r="J216" i="8"/>
  <c r="N216" i="8"/>
  <c r="R216" i="8"/>
  <c r="V216" i="8"/>
  <c r="Z216" i="8"/>
  <c r="AD216" i="8"/>
  <c r="AH216" i="8"/>
  <c r="AH103" i="8" l="1"/>
  <c r="AH214" i="8"/>
  <c r="AH153" i="8"/>
  <c r="F103" i="8"/>
  <c r="J103" i="8"/>
  <c r="N103" i="8"/>
  <c r="R103" i="8"/>
  <c r="V103" i="8"/>
  <c r="Z103" i="8"/>
  <c r="AD103" i="8"/>
  <c r="F214" i="8"/>
  <c r="J214" i="8"/>
  <c r="N214" i="8"/>
  <c r="R214" i="8"/>
  <c r="V214" i="8"/>
  <c r="Z214" i="8"/>
  <c r="AD214" i="8"/>
  <c r="F153" i="8"/>
  <c r="J153" i="8"/>
  <c r="N153" i="8"/>
  <c r="R153" i="8"/>
  <c r="V153" i="8"/>
  <c r="Z153" i="8"/>
  <c r="AD153" i="8"/>
  <c r="BA4" i="1" l="1"/>
  <c r="BA5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70" i="1"/>
  <c r="BA71" i="1"/>
  <c r="BA72" i="1"/>
  <c r="BA73" i="1"/>
  <c r="BA74" i="1"/>
  <c r="BA75" i="1"/>
  <c r="BA76" i="1"/>
  <c r="BA77" i="1"/>
  <c r="BA78" i="1"/>
  <c r="BA79" i="1"/>
  <c r="BA80" i="1"/>
  <c r="BA81" i="1"/>
  <c r="BA82" i="1"/>
  <c r="BA83" i="1"/>
  <c r="BA84" i="1"/>
  <c r="BA85" i="1"/>
  <c r="BA86" i="1"/>
  <c r="BA87" i="1"/>
  <c r="BA88" i="1"/>
  <c r="BA89" i="1"/>
  <c r="BA90" i="1"/>
  <c r="BA91" i="1"/>
  <c r="BA92" i="1"/>
  <c r="BA93" i="1"/>
  <c r="BA94" i="1"/>
  <c r="BA95" i="1"/>
  <c r="BA96" i="1"/>
  <c r="BA97" i="1"/>
  <c r="BA98" i="1"/>
  <c r="BA99" i="1"/>
  <c r="BA100" i="1"/>
  <c r="BA101" i="1"/>
  <c r="BA102" i="1"/>
  <c r="BA103" i="1"/>
  <c r="BA104" i="1"/>
  <c r="BA105" i="1"/>
  <c r="BA106" i="1"/>
  <c r="BA107" i="1"/>
  <c r="BA108" i="1"/>
  <c r="BA109" i="1"/>
  <c r="BA110" i="1"/>
  <c r="BA111" i="1"/>
  <c r="BA112" i="1"/>
  <c r="BA113" i="1"/>
  <c r="BA114" i="1"/>
  <c r="BA115" i="1"/>
  <c r="BA116" i="1"/>
  <c r="BA117" i="1"/>
  <c r="BA118" i="1"/>
  <c r="BA119" i="1"/>
  <c r="BA120" i="1"/>
  <c r="BA121" i="1"/>
  <c r="BA122" i="1"/>
  <c r="BA123" i="1"/>
  <c r="BA124" i="1"/>
  <c r="BA125" i="1"/>
  <c r="BA126" i="1"/>
  <c r="BA127" i="1"/>
  <c r="BA128" i="1"/>
  <c r="BA129" i="1"/>
  <c r="BA130" i="1"/>
  <c r="BA131" i="1"/>
  <c r="BA132" i="1"/>
  <c r="BA133" i="1"/>
  <c r="BA134" i="1"/>
  <c r="BA135" i="1"/>
  <c r="BA136" i="1"/>
  <c r="BA137" i="1"/>
  <c r="BA138" i="1"/>
  <c r="BA139" i="1"/>
  <c r="BA140" i="1"/>
  <c r="BA141" i="1"/>
  <c r="BA142" i="1"/>
  <c r="BA143" i="1"/>
  <c r="BA144" i="1"/>
  <c r="BA145" i="1"/>
  <c r="BA146" i="1"/>
  <c r="BA147" i="1"/>
  <c r="BA148" i="1"/>
  <c r="BA149" i="1"/>
  <c r="BA150" i="1"/>
  <c r="BA151" i="1"/>
  <c r="BA152" i="1"/>
  <c r="BA153" i="1"/>
  <c r="BA154" i="1"/>
  <c r="BA155" i="1"/>
  <c r="BA156" i="1"/>
  <c r="BA157" i="1"/>
  <c r="BA158" i="1"/>
  <c r="BA159" i="1"/>
  <c r="BA160" i="1"/>
  <c r="BA161" i="1"/>
  <c r="BA162" i="1"/>
  <c r="BA163" i="1"/>
  <c r="BA164" i="1"/>
  <c r="BA165" i="1"/>
  <c r="BA166" i="1"/>
  <c r="BA167" i="1"/>
  <c r="BA168" i="1"/>
  <c r="BA169" i="1"/>
  <c r="BA170" i="1"/>
  <c r="BA171" i="1"/>
  <c r="BA172" i="1"/>
  <c r="BA173" i="1"/>
  <c r="BA174" i="1"/>
  <c r="BA175" i="1"/>
  <c r="BA176" i="1"/>
  <c r="BA177" i="1"/>
  <c r="BA178" i="1"/>
  <c r="BA179" i="1"/>
  <c r="BA180" i="1"/>
  <c r="BA181" i="1"/>
  <c r="BA182" i="1"/>
  <c r="BA183" i="1"/>
  <c r="BA184" i="1"/>
  <c r="BA185" i="1"/>
  <c r="BA186" i="1"/>
  <c r="BA187" i="1"/>
  <c r="BA188" i="1"/>
  <c r="BA189" i="1"/>
  <c r="BA190" i="1"/>
  <c r="BA191" i="1"/>
  <c r="BA192" i="1"/>
  <c r="BA193" i="1"/>
  <c r="BA194" i="1"/>
  <c r="BA195" i="1"/>
  <c r="BA196" i="1"/>
  <c r="BA197" i="1"/>
  <c r="BA198" i="1"/>
  <c r="BA199" i="1"/>
  <c r="BA200" i="1"/>
  <c r="BA201" i="1"/>
  <c r="BA202" i="1"/>
  <c r="BA203" i="1"/>
  <c r="BA204" i="1"/>
  <c r="BA205" i="1"/>
  <c r="BA206" i="1"/>
  <c r="BA207" i="1"/>
  <c r="BA208" i="1"/>
  <c r="BA209" i="1"/>
  <c r="BA210" i="1"/>
  <c r="BA211" i="1"/>
  <c r="BA212" i="1"/>
  <c r="BA213" i="1"/>
  <c r="BA214" i="1"/>
  <c r="BA215" i="1"/>
  <c r="BA216" i="1"/>
  <c r="BA217" i="1"/>
  <c r="BA218" i="1"/>
  <c r="BA219" i="1"/>
  <c r="BA220" i="1"/>
  <c r="BA221" i="1"/>
  <c r="BA222" i="1"/>
  <c r="BA223" i="1"/>
  <c r="BA224" i="1"/>
  <c r="BA225" i="1"/>
  <c r="BA226" i="1"/>
  <c r="BA227" i="1"/>
  <c r="BA228" i="1"/>
  <c r="BA229" i="1"/>
  <c r="BA230" i="1"/>
  <c r="BA231" i="1"/>
  <c r="BA232" i="1"/>
  <c r="BA233" i="1"/>
  <c r="BA234" i="1"/>
  <c r="BA235" i="1"/>
  <c r="BA236" i="1"/>
  <c r="BA237" i="1"/>
  <c r="BA238" i="1"/>
  <c r="BA239" i="1"/>
  <c r="BA240" i="1"/>
  <c r="BA241" i="1"/>
  <c r="BA242" i="1"/>
  <c r="BA243" i="1"/>
  <c r="BA244" i="1"/>
  <c r="BA245" i="1"/>
  <c r="BA246" i="1"/>
  <c r="BA247" i="1"/>
  <c r="BA248" i="1"/>
  <c r="BA249" i="1"/>
  <c r="BA250" i="1"/>
  <c r="BA251" i="1"/>
  <c r="BA252" i="1"/>
  <c r="BA253" i="1"/>
  <c r="BA254" i="1"/>
  <c r="BA255" i="1"/>
  <c r="BA256" i="1"/>
  <c r="BA257" i="1"/>
  <c r="BA258" i="1"/>
  <c r="BA259" i="1"/>
  <c r="BA260" i="1"/>
  <c r="BA261" i="1"/>
  <c r="BA262" i="1"/>
  <c r="BA263" i="1"/>
  <c r="BA264" i="1"/>
  <c r="BA265" i="1"/>
  <c r="BA266" i="1"/>
  <c r="BA267" i="1"/>
  <c r="BA268" i="1"/>
  <c r="BA269" i="1"/>
  <c r="BA270" i="1"/>
  <c r="BA271" i="1"/>
  <c r="BA272" i="1"/>
  <c r="BA273" i="1"/>
  <c r="BA274" i="1"/>
  <c r="BA275" i="1"/>
  <c r="BA276" i="1"/>
  <c r="BA277" i="1"/>
  <c r="BA278" i="1"/>
  <c r="BA279" i="1"/>
  <c r="BA280" i="1"/>
  <c r="BA281" i="1"/>
  <c r="BA282" i="1"/>
  <c r="BA283" i="1"/>
  <c r="BA284" i="1"/>
  <c r="BA285" i="1"/>
  <c r="BA286" i="1"/>
  <c r="BA287" i="1"/>
  <c r="BA288" i="1"/>
  <c r="BA289" i="1"/>
  <c r="BA290" i="1"/>
  <c r="BA291" i="1"/>
  <c r="BA292" i="1"/>
  <c r="BA293" i="1"/>
  <c r="BA294" i="1"/>
  <c r="BA295" i="1"/>
  <c r="BA296" i="1"/>
  <c r="BA297" i="1"/>
  <c r="BA298" i="1"/>
  <c r="BA299" i="1"/>
  <c r="BA300" i="1"/>
  <c r="BA301" i="1"/>
  <c r="BA302" i="1"/>
  <c r="BA303" i="1"/>
  <c r="BA304" i="1"/>
  <c r="BA305" i="1"/>
  <c r="BA306" i="1"/>
  <c r="BA307" i="1"/>
  <c r="BA308" i="1"/>
  <c r="BA309" i="1"/>
  <c r="BA310" i="1"/>
  <c r="BA311" i="1"/>
  <c r="BA312" i="1"/>
  <c r="BA313" i="1"/>
  <c r="BA314" i="1"/>
  <c r="BA315" i="1"/>
  <c r="BA316" i="1"/>
  <c r="BA317" i="1"/>
  <c r="BA318" i="1"/>
  <c r="BA319" i="1"/>
  <c r="BA320" i="1"/>
  <c r="BA321" i="1"/>
  <c r="BA322" i="1"/>
  <c r="BA323" i="1"/>
  <c r="BA324" i="1"/>
  <c r="BA325" i="1"/>
  <c r="BA326" i="1"/>
  <c r="BA327" i="1"/>
  <c r="BA328" i="1"/>
  <c r="BA329" i="1"/>
  <c r="BA330" i="1"/>
  <c r="BA331" i="1"/>
  <c r="BA332" i="1"/>
  <c r="BA333" i="1"/>
  <c r="BA334" i="1"/>
  <c r="BA335" i="1"/>
  <c r="BA336" i="1"/>
  <c r="BA337" i="1"/>
  <c r="BA338" i="1"/>
  <c r="BA339" i="1"/>
  <c r="BA340" i="1"/>
  <c r="BA341" i="1"/>
  <c r="BA342" i="1"/>
  <c r="BA343" i="1"/>
  <c r="BA344" i="1"/>
  <c r="BA345" i="1"/>
  <c r="BA346" i="1"/>
  <c r="BA347" i="1"/>
  <c r="BA348" i="1"/>
  <c r="BA349" i="1"/>
  <c r="BA350" i="1"/>
  <c r="BA351" i="1"/>
  <c r="BA352" i="1"/>
  <c r="BA353" i="1"/>
  <c r="BA354" i="1"/>
  <c r="BA355" i="1"/>
  <c r="BA356" i="1"/>
  <c r="BA357" i="1"/>
  <c r="BA358" i="1"/>
  <c r="BA359" i="1"/>
  <c r="BA360" i="1"/>
  <c r="BA361" i="1"/>
  <c r="BA362" i="1"/>
  <c r="BA363" i="1"/>
  <c r="BA364" i="1"/>
  <c r="BA365" i="1"/>
  <c r="BA366" i="1"/>
  <c r="BA367" i="1"/>
  <c r="BA368" i="1"/>
  <c r="BA369" i="1"/>
  <c r="BA370" i="1"/>
  <c r="BA371" i="1"/>
  <c r="BA372" i="1"/>
  <c r="BA373" i="1"/>
  <c r="BA374" i="1"/>
  <c r="BA375" i="1"/>
  <c r="BA376" i="1"/>
  <c r="BA377" i="1"/>
  <c r="BA378" i="1"/>
  <c r="BA379" i="1"/>
  <c r="BA380" i="1"/>
  <c r="BA381" i="1"/>
  <c r="BA382" i="1"/>
  <c r="BA383" i="1"/>
  <c r="BA384" i="1"/>
  <c r="BA385" i="1"/>
  <c r="BA386" i="1"/>
  <c r="BA387" i="1"/>
  <c r="BA388" i="1"/>
  <c r="BA389" i="1"/>
  <c r="BA390" i="1"/>
  <c r="BA391" i="1"/>
  <c r="BA392" i="1"/>
  <c r="BA393" i="1"/>
  <c r="BA394" i="1"/>
  <c r="BA395" i="1"/>
  <c r="BA396" i="1"/>
  <c r="BA397" i="1"/>
  <c r="BA398" i="1"/>
  <c r="BA399" i="1"/>
  <c r="BA400" i="1"/>
  <c r="BA401" i="1"/>
  <c r="BA402" i="1"/>
  <c r="BA403" i="1"/>
  <c r="BA404" i="1"/>
  <c r="BA405" i="1"/>
  <c r="BA406" i="1"/>
  <c r="BA407" i="1"/>
  <c r="BA408" i="1"/>
  <c r="BA409" i="1"/>
  <c r="BA410" i="1"/>
  <c r="BA411" i="1"/>
  <c r="BA412" i="1"/>
  <c r="BA413" i="1"/>
  <c r="BA414" i="1"/>
  <c r="BA415" i="1"/>
  <c r="BA416" i="1"/>
  <c r="BA417" i="1"/>
  <c r="BA418" i="1"/>
  <c r="BA419" i="1"/>
  <c r="BA420" i="1"/>
  <c r="BA421" i="1"/>
  <c r="BA422" i="1"/>
  <c r="BA423" i="1"/>
  <c r="BA424" i="1"/>
  <c r="BA425" i="1"/>
  <c r="BA426" i="1"/>
  <c r="BA427" i="1"/>
  <c r="BA428" i="1"/>
  <c r="BA429" i="1"/>
  <c r="BA430" i="1"/>
  <c r="BA431" i="1"/>
  <c r="BA432" i="1"/>
  <c r="BA433" i="1"/>
  <c r="BA434" i="1"/>
  <c r="BA435" i="1"/>
  <c r="BA436" i="1"/>
  <c r="BA437" i="1"/>
  <c r="BA438" i="1"/>
  <c r="BA439" i="1"/>
  <c r="BA440" i="1"/>
  <c r="BA441" i="1"/>
  <c r="BA442" i="1"/>
  <c r="BA443" i="1"/>
  <c r="BA444" i="1"/>
  <c r="BA445" i="1"/>
  <c r="BA446" i="1"/>
  <c r="BA447" i="1"/>
  <c r="BA448" i="1"/>
  <c r="BA449" i="1"/>
  <c r="BA450" i="1"/>
  <c r="BA451" i="1"/>
  <c r="BA452" i="1"/>
  <c r="BA453" i="1"/>
  <c r="BA454" i="1"/>
  <c r="BA455" i="1"/>
  <c r="BA456" i="1"/>
  <c r="BA457" i="1"/>
  <c r="BA458" i="1"/>
  <c r="BA459" i="1"/>
  <c r="BA460" i="1"/>
  <c r="BA461" i="1"/>
  <c r="BA462" i="1"/>
  <c r="BA463" i="1"/>
  <c r="BA464" i="1"/>
  <c r="BA465" i="1"/>
  <c r="BA466" i="1"/>
  <c r="BA467" i="1"/>
  <c r="BA468" i="1"/>
  <c r="BA469" i="1"/>
  <c r="BA470" i="1"/>
  <c r="BA471" i="1"/>
  <c r="BA472" i="1"/>
  <c r="BA473" i="1"/>
  <c r="BA474" i="1"/>
  <c r="BA475" i="1"/>
  <c r="BA476" i="1"/>
  <c r="BA477" i="1"/>
  <c r="BA478" i="1"/>
  <c r="BA479" i="1"/>
  <c r="BA480" i="1"/>
  <c r="BA481" i="1"/>
  <c r="BA482" i="1"/>
  <c r="BA483" i="1"/>
  <c r="BA484" i="1"/>
  <c r="BA485" i="1"/>
  <c r="BA486" i="1"/>
  <c r="BA487" i="1"/>
  <c r="BA488" i="1"/>
  <c r="BA489" i="1"/>
  <c r="BA490" i="1"/>
  <c r="BA491" i="1"/>
  <c r="BA492" i="1"/>
  <c r="BA493" i="1"/>
  <c r="BA494" i="1"/>
  <c r="BA495" i="1"/>
  <c r="BA496" i="1"/>
  <c r="BA497" i="1"/>
  <c r="BA498" i="1"/>
  <c r="BA499" i="1"/>
  <c r="BA500" i="1"/>
  <c r="BA501" i="1"/>
  <c r="BA502" i="1"/>
  <c r="BA503" i="1"/>
  <c r="BA504" i="1"/>
  <c r="BA505" i="1"/>
  <c r="BA506" i="1"/>
  <c r="BA507" i="1"/>
  <c r="BA508" i="1"/>
  <c r="BA509" i="1"/>
  <c r="BA510" i="1"/>
  <c r="BA511" i="1"/>
  <c r="BA512" i="1"/>
  <c r="BA513" i="1"/>
  <c r="BA514" i="1"/>
  <c r="BA515" i="1"/>
  <c r="BA516" i="1"/>
  <c r="BA517" i="1"/>
  <c r="BA518" i="1"/>
  <c r="BA519" i="1"/>
  <c r="BA520" i="1"/>
  <c r="BA521" i="1"/>
  <c r="BA522" i="1"/>
  <c r="BA523" i="1"/>
  <c r="BA524" i="1"/>
  <c r="BA525" i="1"/>
  <c r="BA526" i="1"/>
  <c r="BA527" i="1"/>
  <c r="BA528" i="1"/>
  <c r="BA529" i="1"/>
  <c r="BA530" i="1"/>
  <c r="BA531" i="1"/>
  <c r="BA532" i="1"/>
  <c r="BA533" i="1"/>
  <c r="BA534" i="1"/>
  <c r="BA535" i="1"/>
  <c r="BA536" i="1"/>
  <c r="BA537" i="1"/>
  <c r="BA538" i="1"/>
  <c r="BA539" i="1"/>
  <c r="BA540" i="1"/>
  <c r="BA541" i="1"/>
  <c r="BA542" i="1"/>
  <c r="BA543" i="1"/>
  <c r="BA544" i="1"/>
  <c r="BA545" i="1"/>
  <c r="BA546" i="1"/>
  <c r="BA547" i="1"/>
  <c r="BA548" i="1"/>
  <c r="BA549" i="1"/>
  <c r="BA550" i="1"/>
  <c r="BA551" i="1"/>
  <c r="BA552" i="1"/>
  <c r="BA553" i="1"/>
  <c r="BA554" i="1"/>
  <c r="BA555" i="1"/>
  <c r="BA556" i="1"/>
  <c r="BA557" i="1"/>
  <c r="BA558" i="1"/>
  <c r="BA559" i="1"/>
  <c r="BA560" i="1"/>
  <c r="BA561" i="1"/>
  <c r="BA562" i="1"/>
  <c r="BA563" i="1"/>
  <c r="BA564" i="1"/>
  <c r="BA565" i="1"/>
  <c r="BA566" i="1"/>
  <c r="BA567" i="1"/>
  <c r="BA568" i="1"/>
  <c r="BA569" i="1"/>
  <c r="BA570" i="1"/>
  <c r="BA571" i="1"/>
  <c r="BA572" i="1"/>
  <c r="BA573" i="1"/>
  <c r="BA574" i="1"/>
  <c r="BA575" i="1"/>
  <c r="BA576" i="1"/>
  <c r="BA577" i="1"/>
  <c r="BA578" i="1"/>
  <c r="BA579" i="1"/>
  <c r="BA580" i="1"/>
  <c r="BA581" i="1"/>
  <c r="BA582" i="1"/>
  <c r="BA583" i="1"/>
  <c r="BA584" i="1"/>
  <c r="BA585" i="1"/>
  <c r="BA586" i="1"/>
  <c r="BA587" i="1"/>
  <c r="BA588" i="1"/>
  <c r="BA589" i="1"/>
  <c r="BA590" i="1"/>
  <c r="BA591" i="1"/>
  <c r="BA592" i="1"/>
  <c r="BA593" i="1"/>
  <c r="BA594" i="1"/>
  <c r="BA595" i="1"/>
  <c r="BA596" i="1"/>
  <c r="BA597" i="1"/>
  <c r="BA598" i="1"/>
  <c r="BA599" i="1"/>
  <c r="BA600" i="1"/>
  <c r="BA601" i="1"/>
  <c r="BA602" i="1"/>
  <c r="BA603" i="1"/>
  <c r="BA604" i="1"/>
  <c r="BA605" i="1"/>
  <c r="BA606" i="1"/>
  <c r="BA607" i="1"/>
  <c r="BA608" i="1"/>
  <c r="BA609" i="1"/>
  <c r="BA610" i="1"/>
  <c r="BA611" i="1"/>
  <c r="BA612" i="1"/>
  <c r="BA613" i="1"/>
  <c r="BA614" i="1"/>
  <c r="BA615" i="1"/>
  <c r="BA616" i="1"/>
  <c r="BA617" i="1"/>
  <c r="BA618" i="1"/>
  <c r="BA619" i="1"/>
  <c r="BA620" i="1"/>
  <c r="BA621" i="1"/>
  <c r="BA622" i="1"/>
  <c r="BA623" i="1"/>
  <c r="BA624" i="1"/>
  <c r="BA625" i="1"/>
  <c r="BA626" i="1"/>
  <c r="BA627" i="1"/>
  <c r="BA628" i="1"/>
  <c r="BA629" i="1"/>
  <c r="BA630" i="1"/>
  <c r="BA631" i="1"/>
  <c r="BA632" i="1"/>
  <c r="BA633" i="1"/>
  <c r="BA634" i="1"/>
  <c r="BA635" i="1"/>
  <c r="BA636" i="1"/>
  <c r="BA637" i="1"/>
  <c r="BA638" i="1"/>
  <c r="BA639" i="1"/>
  <c r="BA640" i="1"/>
  <c r="BA641" i="1"/>
  <c r="BA642" i="1"/>
  <c r="BA643" i="1"/>
  <c r="BA644" i="1"/>
  <c r="BA645" i="1"/>
  <c r="BA646" i="1"/>
  <c r="BA647" i="1"/>
  <c r="BA648" i="1"/>
  <c r="BA649" i="1"/>
  <c r="BA650" i="1"/>
  <c r="BA651" i="1"/>
  <c r="BA652" i="1"/>
  <c r="BA653" i="1"/>
  <c r="BA654" i="1"/>
  <c r="BA655" i="1"/>
  <c r="BA656" i="1"/>
  <c r="BA657" i="1"/>
  <c r="BA658" i="1"/>
  <c r="BA659" i="1"/>
  <c r="BA660" i="1"/>
  <c r="BA661" i="1"/>
  <c r="BA662" i="1"/>
  <c r="BA663" i="1"/>
  <c r="BA664" i="1"/>
  <c r="BA665" i="1"/>
  <c r="BA666" i="1"/>
  <c r="BA667" i="1"/>
  <c r="BA668" i="1"/>
  <c r="BA669" i="1"/>
  <c r="BA670" i="1"/>
  <c r="BA671" i="1"/>
  <c r="BA672" i="1"/>
  <c r="BA673" i="1"/>
  <c r="BA674" i="1"/>
  <c r="BA675" i="1"/>
  <c r="BA676" i="1"/>
  <c r="BA677" i="1"/>
  <c r="BA678" i="1"/>
  <c r="BA679" i="1"/>
  <c r="BA680" i="1"/>
  <c r="BA681" i="1"/>
  <c r="BA682" i="1"/>
  <c r="BA683" i="1"/>
  <c r="BA684" i="1"/>
  <c r="BA685" i="1"/>
  <c r="BA686" i="1"/>
  <c r="BA687" i="1"/>
  <c r="BA688" i="1"/>
  <c r="BA689" i="1"/>
  <c r="BA690" i="1"/>
  <c r="BA691" i="1"/>
  <c r="BA692" i="1"/>
  <c r="BA693" i="1"/>
  <c r="BA694" i="1"/>
  <c r="BA695" i="1"/>
  <c r="BA696" i="1"/>
  <c r="BA697" i="1"/>
  <c r="BA698" i="1"/>
  <c r="BA699" i="1"/>
  <c r="BA700" i="1"/>
  <c r="BA701" i="1"/>
  <c r="BA702" i="1"/>
  <c r="BA703" i="1"/>
  <c r="BA704" i="1"/>
  <c r="BA705" i="1"/>
  <c r="BA706" i="1"/>
  <c r="BA707" i="1"/>
  <c r="BA708" i="1"/>
  <c r="BA709" i="1"/>
  <c r="BA710" i="1"/>
  <c r="BA711" i="1"/>
  <c r="BA712" i="1"/>
  <c r="BA713" i="1"/>
  <c r="BA714" i="1"/>
  <c r="BA715" i="1"/>
  <c r="BA716" i="1"/>
  <c r="BA717" i="1"/>
  <c r="BA718" i="1"/>
  <c r="BA719" i="1"/>
  <c r="BA720" i="1"/>
  <c r="BA721" i="1"/>
  <c r="BA722" i="1"/>
  <c r="BA723" i="1"/>
  <c r="BA724" i="1"/>
  <c r="BA725" i="1"/>
  <c r="BA726" i="1"/>
  <c r="BA727" i="1"/>
  <c r="BA728" i="1"/>
  <c r="BA729" i="1"/>
  <c r="BA730" i="1"/>
  <c r="BA731" i="1"/>
  <c r="BA732" i="1"/>
  <c r="BA733" i="1"/>
  <c r="BA734" i="1"/>
  <c r="BA735" i="1"/>
  <c r="BA736" i="1"/>
  <c r="BA737" i="1"/>
  <c r="BA738" i="1"/>
  <c r="BA739" i="1"/>
  <c r="BA740" i="1"/>
  <c r="BA741" i="1"/>
  <c r="BA742" i="1"/>
  <c r="BA743" i="1"/>
  <c r="BA744" i="1"/>
  <c r="BA745" i="1"/>
  <c r="BA746" i="1"/>
  <c r="BA747" i="1"/>
  <c r="BA748" i="1"/>
  <c r="BA749" i="1"/>
  <c r="BA750" i="1"/>
  <c r="BA751" i="1"/>
  <c r="BA752" i="1"/>
  <c r="BA753" i="1"/>
  <c r="BA754" i="1"/>
  <c r="BA755" i="1"/>
  <c r="BA756" i="1"/>
  <c r="BA757" i="1"/>
  <c r="BA758" i="1"/>
  <c r="BA759" i="1"/>
  <c r="BA760" i="1"/>
  <c r="BA761" i="1"/>
  <c r="BA762" i="1"/>
  <c r="BA763" i="1"/>
  <c r="BA764" i="1"/>
  <c r="BA765" i="1"/>
  <c r="BA766" i="1"/>
  <c r="BA767" i="1"/>
  <c r="BA768" i="1"/>
  <c r="BA769" i="1"/>
  <c r="BA770" i="1"/>
  <c r="BA771" i="1"/>
  <c r="BA772" i="1"/>
  <c r="BA773" i="1"/>
  <c r="BA774" i="1"/>
  <c r="BA775" i="1"/>
  <c r="BA776" i="1"/>
  <c r="BA777" i="1"/>
  <c r="BA778" i="1"/>
  <c r="BA779" i="1"/>
  <c r="BA780" i="1"/>
  <c r="BA781" i="1"/>
  <c r="BA782" i="1"/>
  <c r="BA783" i="1"/>
  <c r="BA784" i="1"/>
  <c r="BA785" i="1"/>
  <c r="BA786" i="1"/>
  <c r="BA787" i="1"/>
  <c r="BA788" i="1"/>
  <c r="BA789" i="1"/>
  <c r="BA790" i="1"/>
  <c r="BA791" i="1"/>
  <c r="BA792" i="1"/>
  <c r="BA793" i="1"/>
  <c r="BA794" i="1"/>
  <c r="BA795" i="1"/>
  <c r="BA796" i="1"/>
  <c r="BA797" i="1"/>
  <c r="BA798" i="1"/>
  <c r="BA799" i="1"/>
  <c r="BA800" i="1"/>
  <c r="BA801" i="1"/>
  <c r="BA802" i="1"/>
  <c r="BA803" i="1"/>
  <c r="BA804" i="1"/>
  <c r="BA805" i="1"/>
  <c r="BA806" i="1"/>
  <c r="BA807" i="1"/>
  <c r="BA808" i="1"/>
  <c r="BA809" i="1"/>
  <c r="BA810" i="1"/>
  <c r="BA811" i="1"/>
  <c r="BA812" i="1"/>
  <c r="BA813" i="1"/>
  <c r="BA814" i="1"/>
  <c r="BA815" i="1"/>
  <c r="BA816" i="1"/>
  <c r="BA817" i="1"/>
  <c r="BA818" i="1"/>
  <c r="BA819" i="1"/>
  <c r="BA820" i="1"/>
  <c r="BA821" i="1"/>
  <c r="BA822" i="1"/>
  <c r="BA823" i="1"/>
  <c r="BA824" i="1"/>
  <c r="BA825" i="1"/>
  <c r="BA826" i="1"/>
  <c r="BA827" i="1"/>
  <c r="BA828" i="1"/>
  <c r="BA829" i="1"/>
  <c r="BA830" i="1"/>
  <c r="BA831" i="1"/>
  <c r="BA832" i="1"/>
  <c r="BA833" i="1"/>
  <c r="BA834" i="1"/>
  <c r="BA835" i="1"/>
  <c r="BA836" i="1"/>
  <c r="BA837" i="1"/>
  <c r="BA838" i="1"/>
  <c r="BA839" i="1"/>
  <c r="BA840" i="1"/>
  <c r="BA841" i="1"/>
  <c r="BA842" i="1"/>
  <c r="BA843" i="1"/>
  <c r="BA844" i="1"/>
  <c r="BA845" i="1"/>
  <c r="BA846" i="1"/>
  <c r="BA847" i="1"/>
  <c r="BA848" i="1"/>
  <c r="BA849" i="1"/>
  <c r="BA850" i="1"/>
  <c r="BA851" i="1"/>
  <c r="BA852" i="1"/>
  <c r="BA853" i="1"/>
  <c r="BA854" i="1"/>
  <c r="BA855" i="1"/>
  <c r="BA856" i="1"/>
  <c r="BA857" i="1"/>
  <c r="BA858" i="1"/>
  <c r="BA859" i="1"/>
  <c r="BA860" i="1"/>
  <c r="BA861" i="1"/>
  <c r="BA862" i="1"/>
  <c r="BA863" i="1"/>
  <c r="BA864" i="1"/>
  <c r="BA865" i="1"/>
  <c r="BA866" i="1"/>
  <c r="BA867" i="1"/>
  <c r="BA868" i="1"/>
  <c r="BA869" i="1"/>
  <c r="BA870" i="1"/>
  <c r="BA871" i="1"/>
  <c r="BA872" i="1"/>
  <c r="BA873" i="1"/>
  <c r="BA874" i="1"/>
  <c r="BA875" i="1"/>
  <c r="BA876" i="1"/>
  <c r="BA877" i="1"/>
  <c r="BA878" i="1"/>
  <c r="BA879" i="1"/>
  <c r="BA880" i="1"/>
  <c r="BA881" i="1"/>
  <c r="BA882" i="1"/>
  <c r="BA883" i="1"/>
  <c r="BA884" i="1"/>
  <c r="BA885" i="1"/>
  <c r="BA886" i="1"/>
  <c r="BA887" i="1"/>
  <c r="BA888" i="1"/>
  <c r="BA889" i="1"/>
  <c r="BA890" i="1"/>
  <c r="BA891" i="1"/>
  <c r="BA892" i="1"/>
  <c r="BA893" i="1"/>
  <c r="BA894" i="1"/>
  <c r="BA895" i="1"/>
  <c r="BA896" i="1"/>
  <c r="BA897" i="1"/>
  <c r="BA898" i="1"/>
  <c r="BA899" i="1"/>
  <c r="BA900" i="1"/>
  <c r="BA901" i="1"/>
  <c r="BA902" i="1"/>
  <c r="BA903" i="1"/>
  <c r="BA904" i="1"/>
  <c r="BA905" i="1"/>
  <c r="BA906" i="1"/>
  <c r="BA907" i="1"/>
  <c r="BA908" i="1"/>
  <c r="BA909" i="1"/>
  <c r="BA910" i="1"/>
  <c r="BA911" i="1"/>
  <c r="BA912" i="1"/>
  <c r="BA913" i="1"/>
  <c r="BA914" i="1"/>
  <c r="BA915" i="1"/>
  <c r="BA916" i="1"/>
  <c r="BA917" i="1"/>
  <c r="BA918" i="1"/>
  <c r="BA919" i="1"/>
  <c r="BA920" i="1"/>
  <c r="BA921" i="1"/>
  <c r="BA922" i="1"/>
  <c r="BA923" i="1"/>
  <c r="BA924" i="1"/>
  <c r="BA925" i="1"/>
  <c r="BA926" i="1"/>
  <c r="BA927" i="1"/>
  <c r="BA928" i="1"/>
  <c r="BA929" i="1"/>
  <c r="BA930" i="1"/>
  <c r="BA931" i="1"/>
  <c r="BA932" i="1"/>
  <c r="BA933" i="1"/>
  <c r="BA934" i="1"/>
  <c r="BA935" i="1"/>
  <c r="BA936" i="1"/>
  <c r="BA937" i="1"/>
  <c r="BA938" i="1"/>
  <c r="BA939" i="1"/>
  <c r="BA940" i="1"/>
  <c r="BA941" i="1"/>
  <c r="BA942" i="1"/>
  <c r="BA943" i="1"/>
  <c r="BA944" i="1"/>
  <c r="BA945" i="1"/>
  <c r="BA946" i="1"/>
  <c r="BA947" i="1"/>
  <c r="BA948" i="1"/>
  <c r="BA949" i="1"/>
  <c r="BA950" i="1"/>
  <c r="BA951" i="1"/>
  <c r="BA952" i="1"/>
  <c r="BA953" i="1"/>
  <c r="BA954" i="1"/>
  <c r="BA955" i="1"/>
  <c r="BA956" i="1"/>
  <c r="BA957" i="1"/>
  <c r="BA958" i="1"/>
  <c r="BA959" i="1"/>
  <c r="BA960" i="1"/>
  <c r="BA961" i="1"/>
  <c r="BA962" i="1"/>
  <c r="BA963" i="1"/>
  <c r="BA964" i="1"/>
  <c r="BA965" i="1"/>
  <c r="BA966" i="1"/>
  <c r="BA967" i="1"/>
  <c r="BA968" i="1"/>
  <c r="BA969" i="1"/>
  <c r="BA970" i="1"/>
  <c r="BA971" i="1"/>
  <c r="BA972" i="1"/>
  <c r="BA973" i="1"/>
  <c r="BA974" i="1"/>
  <c r="BA975" i="1"/>
  <c r="BA976" i="1"/>
  <c r="BA977" i="1"/>
  <c r="BA978" i="1"/>
  <c r="BA979" i="1"/>
  <c r="BA980" i="1"/>
  <c r="BA981" i="1"/>
  <c r="BA982" i="1"/>
  <c r="BA983" i="1"/>
  <c r="BA984" i="1"/>
  <c r="BA985" i="1"/>
  <c r="BA986" i="1"/>
  <c r="BA987" i="1"/>
  <c r="BA988" i="1"/>
  <c r="BA989" i="1"/>
  <c r="BA990" i="1"/>
  <c r="BA991" i="1"/>
  <c r="BA992" i="1"/>
  <c r="BA993" i="1"/>
  <c r="BA994" i="1"/>
  <c r="BA995" i="1"/>
  <c r="BA996" i="1"/>
  <c r="BA997" i="1"/>
  <c r="BA998" i="1"/>
  <c r="BA999" i="1"/>
  <c r="BA1000" i="1"/>
  <c r="BA1001" i="1"/>
  <c r="BA1002" i="1"/>
  <c r="BA1003" i="1"/>
  <c r="BA1004" i="1"/>
  <c r="BA1005" i="1"/>
  <c r="BA1006" i="1"/>
  <c r="BA1007" i="1"/>
  <c r="BA1008" i="1"/>
  <c r="BA1009" i="1"/>
  <c r="BA1010" i="1"/>
  <c r="BA1011" i="1"/>
  <c r="BA1012" i="1"/>
  <c r="BA1013" i="1"/>
  <c r="BA1014" i="1"/>
  <c r="BA1015" i="1"/>
  <c r="BA1016" i="1"/>
  <c r="BA1017" i="1"/>
  <c r="BA1018" i="1"/>
  <c r="BA1019" i="1"/>
  <c r="BA1020" i="1"/>
  <c r="BA1021" i="1"/>
  <c r="BA1022" i="1"/>
  <c r="BA1023" i="1"/>
  <c r="BA1024" i="1"/>
  <c r="BA1025" i="1"/>
  <c r="BA1026" i="1"/>
  <c r="BA1027" i="1"/>
  <c r="BA1028" i="1"/>
  <c r="BA1029" i="1"/>
  <c r="BA1030" i="1"/>
  <c r="BA1031" i="1"/>
  <c r="BA1032" i="1"/>
  <c r="BA1033" i="1"/>
  <c r="BA1034" i="1"/>
  <c r="BA1035" i="1"/>
  <c r="BA1036" i="1"/>
  <c r="BA1037" i="1"/>
  <c r="BA1038" i="1"/>
  <c r="BA1039" i="1"/>
  <c r="BA1040" i="1"/>
  <c r="BA1041" i="1"/>
  <c r="BA1042" i="1"/>
  <c r="BA1043" i="1"/>
  <c r="BA1044" i="1"/>
  <c r="BA1045" i="1"/>
  <c r="BA1046" i="1"/>
  <c r="BA1047" i="1"/>
  <c r="BA1048" i="1"/>
  <c r="BA1049" i="1"/>
  <c r="BA1050" i="1"/>
  <c r="BA1051" i="1"/>
  <c r="BA1052" i="1"/>
  <c r="BA1053" i="1"/>
  <c r="BA1054" i="1"/>
  <c r="BA1055" i="1"/>
  <c r="BA1056" i="1"/>
  <c r="BA1057" i="1"/>
  <c r="BA1058" i="1"/>
  <c r="BA1059" i="1"/>
  <c r="BA1060" i="1"/>
  <c r="BA1061" i="1"/>
  <c r="BA1062" i="1"/>
  <c r="BA1063" i="1"/>
  <c r="BA1064" i="1"/>
  <c r="BA1065" i="1"/>
  <c r="BA1066" i="1"/>
  <c r="BA1067" i="1"/>
  <c r="BA1068" i="1"/>
  <c r="BA1069" i="1"/>
  <c r="BA1070" i="1"/>
  <c r="BA1071" i="1"/>
  <c r="BA1072" i="1"/>
  <c r="BA1073" i="1"/>
  <c r="BA1074" i="1"/>
  <c r="BA1075" i="1"/>
  <c r="BA1076" i="1"/>
  <c r="BA1077" i="1"/>
  <c r="BA1078" i="1"/>
  <c r="BA1079" i="1"/>
  <c r="BA1080" i="1"/>
  <c r="BA1081" i="1"/>
  <c r="BA1082" i="1"/>
  <c r="BA1083" i="1"/>
  <c r="BA1084" i="1"/>
  <c r="BA1085" i="1"/>
  <c r="BA1086" i="1"/>
  <c r="BA1087" i="1"/>
  <c r="BA1088" i="1"/>
  <c r="BA1089" i="1"/>
  <c r="BA1090" i="1"/>
  <c r="BA1091" i="1"/>
  <c r="BA1092" i="1"/>
  <c r="BA1093" i="1"/>
  <c r="BA1094" i="1"/>
  <c r="BA1095" i="1"/>
  <c r="BA1096" i="1"/>
  <c r="BA1097" i="1"/>
  <c r="BA1098" i="1"/>
  <c r="BA1099" i="1"/>
  <c r="BA1100" i="1"/>
  <c r="BA1101" i="1"/>
  <c r="BA1102" i="1"/>
  <c r="BA1103" i="1"/>
  <c r="BA1104" i="1"/>
  <c r="BA1105" i="1"/>
  <c r="BA1106" i="1"/>
  <c r="BA1107" i="1"/>
  <c r="BA1108" i="1"/>
  <c r="BA1109" i="1"/>
  <c r="BA1110" i="1"/>
  <c r="BA1111" i="1"/>
  <c r="BA1112" i="1"/>
  <c r="BA1113" i="1"/>
  <c r="BA1114" i="1"/>
  <c r="BA1115" i="1"/>
  <c r="BA1116" i="1"/>
  <c r="BA1117" i="1"/>
  <c r="BA1118" i="1"/>
  <c r="BA1119" i="1"/>
  <c r="BA1120" i="1"/>
  <c r="BA1121" i="1"/>
  <c r="BA1122" i="1"/>
  <c r="BA1123" i="1"/>
  <c r="BA1124" i="1"/>
  <c r="BA1125" i="1"/>
  <c r="BA1126" i="1"/>
  <c r="BA1127" i="1"/>
  <c r="BA1128" i="1"/>
  <c r="BA1129" i="1"/>
  <c r="BA1130" i="1"/>
  <c r="BA1131" i="1"/>
  <c r="BA1132" i="1"/>
  <c r="BA1133" i="1"/>
  <c r="BA1134" i="1"/>
  <c r="BA1135" i="1"/>
  <c r="BA1136" i="1"/>
  <c r="BA1137" i="1"/>
  <c r="BA1138" i="1"/>
  <c r="BA1139" i="1"/>
  <c r="BA1140" i="1"/>
  <c r="BA1141" i="1"/>
  <c r="BA1142" i="1"/>
  <c r="BA1143" i="1"/>
  <c r="BA1144" i="1"/>
  <c r="BA1145" i="1"/>
  <c r="BA1146" i="1"/>
  <c r="BA1147" i="1"/>
  <c r="BA1148" i="1"/>
  <c r="BA1149" i="1"/>
  <c r="BA1150" i="1"/>
  <c r="BA1151" i="1"/>
  <c r="BA1152" i="1"/>
  <c r="BA1153" i="1"/>
  <c r="BA1154" i="1"/>
  <c r="BA1155" i="1"/>
  <c r="BA1156" i="1"/>
  <c r="BA1157" i="1"/>
  <c r="BA1158" i="1"/>
  <c r="BA1159" i="1"/>
  <c r="BA1160" i="1"/>
  <c r="BA1161" i="1"/>
  <c r="BA1162" i="1"/>
  <c r="BA1163" i="1"/>
  <c r="BA1164" i="1"/>
  <c r="BA1165" i="1"/>
  <c r="BA1166" i="1"/>
  <c r="BA1167" i="1"/>
  <c r="BA1168" i="1"/>
  <c r="BA1169" i="1"/>
  <c r="BA1170" i="1"/>
  <c r="BA1171" i="1"/>
  <c r="BA1172" i="1"/>
  <c r="BA1173" i="1"/>
  <c r="BA1174" i="1"/>
  <c r="BA1175" i="1"/>
  <c r="BA1176" i="1"/>
  <c r="BA1177" i="1"/>
  <c r="BA1178" i="1"/>
  <c r="BA1179" i="1"/>
  <c r="BA1180" i="1"/>
  <c r="BA1181" i="1"/>
  <c r="BA1182" i="1"/>
  <c r="BA1183" i="1"/>
  <c r="BA1184" i="1"/>
  <c r="BA1185" i="1"/>
  <c r="BA1186" i="1"/>
  <c r="BA1187" i="1"/>
  <c r="BA1188" i="1"/>
  <c r="BA1189" i="1"/>
  <c r="BA1190" i="1"/>
  <c r="BA1191" i="1"/>
  <c r="BA1192" i="1"/>
  <c r="BA1193" i="1"/>
  <c r="BA1194" i="1"/>
  <c r="BA1195" i="1"/>
  <c r="BA1196" i="1"/>
  <c r="BA1197" i="1"/>
  <c r="BA1198" i="1"/>
  <c r="BA1199" i="1"/>
  <c r="BA1200" i="1"/>
  <c r="BA1201" i="1"/>
  <c r="BA1202" i="1"/>
  <c r="BA1203" i="1"/>
  <c r="BA1204" i="1"/>
  <c r="BA1205" i="1"/>
  <c r="BA1206" i="1"/>
  <c r="BA1207" i="1"/>
  <c r="BA1208" i="1"/>
  <c r="BA1209" i="1"/>
  <c r="BA1210" i="1"/>
  <c r="BA1211" i="1"/>
  <c r="BA1212" i="1"/>
  <c r="BA1213" i="1"/>
  <c r="BA1214" i="1"/>
  <c r="BA1215" i="1"/>
  <c r="BA1216" i="1"/>
  <c r="BA1217" i="1"/>
  <c r="BA1218" i="1"/>
  <c r="BA1219" i="1"/>
  <c r="BA1220" i="1"/>
  <c r="BA1221" i="1"/>
  <c r="BA1222" i="1"/>
  <c r="BA1223" i="1"/>
  <c r="BA1224" i="1"/>
  <c r="BA1225" i="1"/>
  <c r="BA1226" i="1"/>
  <c r="BA1227" i="1"/>
  <c r="BA1228" i="1"/>
  <c r="BA1229" i="1"/>
  <c r="BA1230" i="1"/>
  <c r="BA1231" i="1"/>
  <c r="BA1232" i="1"/>
  <c r="BA1233" i="1"/>
  <c r="BA1234" i="1"/>
  <c r="BA1235" i="1"/>
  <c r="BA1236" i="1"/>
  <c r="BA1237" i="1"/>
  <c r="BA1238" i="1"/>
  <c r="BA1239" i="1"/>
  <c r="BA1240" i="1"/>
  <c r="BA1241" i="1"/>
  <c r="BA1242" i="1"/>
  <c r="BA1243" i="1"/>
  <c r="BA1244" i="1"/>
  <c r="BA1245" i="1"/>
  <c r="BA1246" i="1"/>
  <c r="BA1247" i="1"/>
  <c r="BA1248" i="1"/>
  <c r="BA1249" i="1"/>
  <c r="BA1250" i="1"/>
  <c r="BA1251" i="1"/>
  <c r="BA1252" i="1"/>
  <c r="BA1253" i="1"/>
  <c r="BA1254" i="1"/>
  <c r="BA1255" i="1"/>
  <c r="BA1256" i="1"/>
  <c r="BA1257" i="1"/>
  <c r="BA1258" i="1"/>
  <c r="BA1259" i="1"/>
  <c r="BA1260" i="1"/>
  <c r="BA1261" i="1"/>
  <c r="BA1262" i="1"/>
  <c r="BA1263" i="1"/>
  <c r="BA1264" i="1"/>
  <c r="BA1265" i="1"/>
  <c r="BA1266" i="1"/>
  <c r="BA1267" i="1"/>
  <c r="BA1268" i="1"/>
  <c r="BA1269" i="1"/>
  <c r="BA1270" i="1"/>
  <c r="BA1271" i="1"/>
  <c r="BA1272" i="1"/>
  <c r="BA1273" i="1"/>
  <c r="BA1274" i="1"/>
  <c r="BA1275" i="1"/>
  <c r="BA1276" i="1"/>
  <c r="BA1277" i="1"/>
  <c r="BA1278" i="1"/>
  <c r="BA1279" i="1"/>
  <c r="BA1280" i="1"/>
  <c r="BA1281" i="1"/>
  <c r="BA1282" i="1"/>
  <c r="BA1283" i="1"/>
  <c r="BA1284" i="1"/>
  <c r="BA1285" i="1"/>
  <c r="BA1286" i="1"/>
  <c r="BA1287" i="1"/>
  <c r="BA1288" i="1"/>
  <c r="BA1289" i="1"/>
  <c r="BA1290" i="1"/>
  <c r="BA1291" i="1"/>
  <c r="BA1292" i="1"/>
  <c r="BA1293" i="1"/>
  <c r="BA1294" i="1"/>
  <c r="BA1295" i="1"/>
  <c r="BA1296" i="1"/>
  <c r="BA1297" i="1"/>
  <c r="BA1298" i="1"/>
  <c r="BA1299" i="1"/>
  <c r="BA1300" i="1"/>
  <c r="BA1301" i="1"/>
  <c r="BA1302" i="1"/>
  <c r="BA1303" i="1"/>
  <c r="BA1304" i="1"/>
  <c r="BA1305" i="1"/>
  <c r="BA1306" i="1"/>
  <c r="BA1307" i="1"/>
  <c r="BA1308" i="1"/>
  <c r="BA1309" i="1"/>
  <c r="BA1310" i="1"/>
  <c r="BA1311" i="1"/>
  <c r="BA1312" i="1"/>
  <c r="BA1313" i="1"/>
  <c r="BA1314" i="1"/>
  <c r="BA1315" i="1"/>
  <c r="BA1316" i="1"/>
  <c r="BA1317" i="1"/>
  <c r="BA1318" i="1"/>
  <c r="BA1319" i="1"/>
  <c r="BA1320" i="1"/>
  <c r="BA1321" i="1"/>
  <c r="BA1322" i="1"/>
  <c r="BA1323" i="1"/>
  <c r="BA1324" i="1"/>
  <c r="BA1325" i="1"/>
  <c r="BA1326" i="1"/>
  <c r="BA1327" i="1"/>
  <c r="BA1328" i="1"/>
  <c r="BA1329" i="1"/>
  <c r="BA1330" i="1"/>
  <c r="BA1331" i="1"/>
  <c r="BA1332" i="1"/>
  <c r="BA1333" i="1"/>
  <c r="BA1334" i="1"/>
  <c r="BA1335" i="1"/>
  <c r="BA1336" i="1"/>
  <c r="BA1337" i="1"/>
  <c r="BA1338" i="1"/>
  <c r="BA1339" i="1"/>
  <c r="BA1340" i="1"/>
  <c r="BA1341" i="1"/>
  <c r="BA1342" i="1"/>
  <c r="BA1343" i="1"/>
  <c r="BA1344" i="1"/>
  <c r="BA1345" i="1"/>
  <c r="BA1346" i="1"/>
  <c r="BA1347" i="1"/>
  <c r="BA1348" i="1"/>
  <c r="BA1349" i="1"/>
  <c r="BA1350" i="1"/>
  <c r="BA1351" i="1"/>
  <c r="BA1352" i="1"/>
  <c r="BA1353" i="1"/>
  <c r="BA1354" i="1"/>
  <c r="BA1355" i="1"/>
  <c r="BA1356" i="1"/>
  <c r="BA1357" i="1"/>
  <c r="BA1358" i="1"/>
  <c r="BA1359" i="1"/>
  <c r="BA1360" i="1"/>
  <c r="BA1361" i="1"/>
  <c r="BA1362" i="1"/>
  <c r="BA1363" i="1"/>
  <c r="BA1364" i="1"/>
  <c r="BA1365" i="1"/>
  <c r="BA1366" i="1"/>
  <c r="BA1367" i="1"/>
  <c r="BA1368" i="1"/>
  <c r="BA1369" i="1"/>
  <c r="BA1370" i="1"/>
  <c r="BA1371" i="1"/>
  <c r="BA1372" i="1"/>
  <c r="BA1373" i="1"/>
  <c r="BA1374" i="1"/>
  <c r="BA1375" i="1"/>
  <c r="BA1376" i="1"/>
  <c r="BA1377" i="1"/>
  <c r="BA1378" i="1"/>
  <c r="BA1379" i="1"/>
  <c r="BA1380" i="1"/>
  <c r="BA1381" i="1"/>
  <c r="BA1382" i="1"/>
  <c r="BA1383" i="1"/>
  <c r="BA1384" i="1"/>
  <c r="BA1385" i="1"/>
  <c r="BA1386" i="1"/>
  <c r="BA1387" i="1"/>
  <c r="BA1388" i="1"/>
  <c r="BA1389" i="1"/>
  <c r="BA1390" i="1"/>
  <c r="BA1391" i="1"/>
  <c r="BA1392" i="1"/>
  <c r="BA1393" i="1"/>
  <c r="BA1394" i="1"/>
  <c r="BA1395" i="1"/>
  <c r="BA1396" i="1"/>
  <c r="BA1397" i="1"/>
  <c r="BA1398" i="1"/>
  <c r="BA1399" i="1"/>
  <c r="BA1400" i="1"/>
  <c r="BA1401" i="1"/>
  <c r="BA1402" i="1"/>
  <c r="BA1403" i="1"/>
  <c r="BA1404" i="1"/>
  <c r="BA1405" i="1"/>
  <c r="BA1406" i="1"/>
  <c r="BA1407" i="1"/>
  <c r="BA1408" i="1"/>
  <c r="BA1409" i="1"/>
  <c r="BA1410" i="1"/>
  <c r="BA1411" i="1"/>
  <c r="BA1412" i="1"/>
  <c r="BA1413" i="1"/>
  <c r="BA1414" i="1"/>
  <c r="BA1415" i="1"/>
  <c r="BA1416" i="1"/>
  <c r="BA1417" i="1"/>
  <c r="BA1418" i="1"/>
  <c r="BA1419" i="1"/>
  <c r="BA1420" i="1"/>
  <c r="BA1421" i="1"/>
  <c r="BA1422" i="1"/>
  <c r="BA1423" i="1"/>
  <c r="BA1424" i="1"/>
  <c r="BA1425" i="1"/>
  <c r="BA1426" i="1"/>
  <c r="BA1427" i="1"/>
  <c r="BA1428" i="1"/>
  <c r="BA1429" i="1"/>
  <c r="BA1430" i="1"/>
  <c r="BA1431" i="1"/>
  <c r="BA1432" i="1"/>
  <c r="BA1433" i="1"/>
  <c r="BA1434" i="1"/>
  <c r="BA1435" i="1"/>
  <c r="BA1436" i="1"/>
  <c r="BA1437" i="1"/>
  <c r="BA1438" i="1"/>
  <c r="BA1439" i="1"/>
  <c r="BA1440" i="1"/>
  <c r="BA1441" i="1"/>
  <c r="BA1442" i="1"/>
  <c r="BA1443" i="1"/>
  <c r="BA3" i="1"/>
  <c r="AH4" i="8" l="1"/>
  <c r="AH5" i="8"/>
  <c r="AH6" i="8"/>
  <c r="AH7" i="8"/>
  <c r="AH8" i="8"/>
  <c r="AH9" i="8"/>
  <c r="AH10" i="8"/>
  <c r="AH11" i="8"/>
  <c r="AH12" i="8"/>
  <c r="AH13" i="8"/>
  <c r="AH14" i="8"/>
  <c r="AH15" i="8"/>
  <c r="AH16" i="8"/>
  <c r="AH17" i="8"/>
  <c r="AH18" i="8"/>
  <c r="AH19" i="8"/>
  <c r="AH20" i="8"/>
  <c r="AH21" i="8"/>
  <c r="AH22" i="8"/>
  <c r="AH23" i="8"/>
  <c r="AH24" i="8"/>
  <c r="AH25" i="8"/>
  <c r="AH26" i="8"/>
  <c r="AH27" i="8"/>
  <c r="AH28" i="8"/>
  <c r="AH29" i="8"/>
  <c r="AH30" i="8"/>
  <c r="AH31" i="8"/>
  <c r="AH32" i="8"/>
  <c r="AH33" i="8"/>
  <c r="AH34" i="8"/>
  <c r="AH35" i="8"/>
  <c r="AH36" i="8"/>
  <c r="AH37" i="8"/>
  <c r="AH38" i="8"/>
  <c r="AH39" i="8"/>
  <c r="AH40" i="8"/>
  <c r="AH41" i="8"/>
  <c r="AH42" i="8"/>
  <c r="AH43" i="8"/>
  <c r="AH44" i="8"/>
  <c r="AH45" i="8"/>
  <c r="AH46" i="8"/>
  <c r="AH47" i="8"/>
  <c r="AH48" i="8"/>
  <c r="AH49" i="8"/>
  <c r="AH50" i="8"/>
  <c r="AH51" i="8"/>
  <c r="AH52" i="8"/>
  <c r="AH53" i="8"/>
  <c r="AH54" i="8"/>
  <c r="AH55" i="8"/>
  <c r="AH56" i="8"/>
  <c r="AH57" i="8"/>
  <c r="AH58" i="8"/>
  <c r="AH59" i="8"/>
  <c r="AH60" i="8"/>
  <c r="AH61" i="8"/>
  <c r="AH62" i="8"/>
  <c r="AH63" i="8"/>
  <c r="AH64" i="8"/>
  <c r="AH65" i="8"/>
  <c r="AH66" i="8"/>
  <c r="AH67" i="8"/>
  <c r="AH68" i="8"/>
  <c r="AH69" i="8"/>
  <c r="AH70" i="8"/>
  <c r="AH71" i="8"/>
  <c r="AH72" i="8"/>
  <c r="AH73" i="8"/>
  <c r="AH74" i="8"/>
  <c r="AH75" i="8"/>
  <c r="AH76" i="8"/>
  <c r="AH77" i="8"/>
  <c r="AH78" i="8"/>
  <c r="AH79" i="8"/>
  <c r="AH80" i="8"/>
  <c r="AH81" i="8"/>
  <c r="AH82" i="8"/>
  <c r="AH83" i="8"/>
  <c r="AH84" i="8"/>
  <c r="AH85" i="8"/>
  <c r="AH86" i="8"/>
  <c r="AH87" i="8"/>
  <c r="AH88" i="8"/>
  <c r="AH89" i="8"/>
  <c r="AH90" i="8"/>
  <c r="AH91" i="8"/>
  <c r="AH92" i="8"/>
  <c r="AH93" i="8"/>
  <c r="AH94" i="8"/>
  <c r="AH106" i="8"/>
  <c r="AH107" i="8"/>
  <c r="AH108" i="8"/>
  <c r="AH109" i="8"/>
  <c r="AH110" i="8"/>
  <c r="AH111" i="8"/>
  <c r="AH112" i="8"/>
  <c r="AH113" i="8"/>
  <c r="AH114" i="8"/>
  <c r="AH115" i="8"/>
  <c r="AH116" i="8"/>
  <c r="AH117" i="8"/>
  <c r="AH118" i="8"/>
  <c r="AH119" i="8"/>
  <c r="AH120" i="8"/>
  <c r="AH121" i="8"/>
  <c r="AH122" i="8"/>
  <c r="AH123" i="8"/>
  <c r="AH124" i="8"/>
  <c r="AH125" i="8"/>
  <c r="AH126" i="8"/>
  <c r="AH127" i="8"/>
  <c r="AH128" i="8"/>
  <c r="AH129" i="8"/>
  <c r="AH130" i="8"/>
  <c r="AH131" i="8"/>
  <c r="AH132" i="8"/>
  <c r="AH133" i="8"/>
  <c r="AH134" i="8"/>
  <c r="AH135" i="8"/>
  <c r="AH136" i="8"/>
  <c r="AH137" i="8"/>
  <c r="AH138" i="8"/>
  <c r="AH139" i="8"/>
  <c r="AH140" i="8"/>
  <c r="AH141" i="8"/>
  <c r="AH142" i="8"/>
  <c r="AH143" i="8"/>
  <c r="AH144" i="8"/>
  <c r="AH145" i="8"/>
  <c r="AH146" i="8"/>
  <c r="AH147" i="8"/>
  <c r="AH148" i="8"/>
  <c r="AH149" i="8"/>
  <c r="AH150" i="8"/>
  <c r="AH151" i="8"/>
  <c r="AH154" i="8"/>
  <c r="AH155" i="8"/>
  <c r="AH156" i="8"/>
  <c r="AH157" i="8"/>
  <c r="AH158" i="8"/>
  <c r="AH159" i="8"/>
  <c r="AH160" i="8"/>
  <c r="AH161" i="8"/>
  <c r="AH162" i="8"/>
  <c r="AH163" i="8"/>
  <c r="AH164" i="8"/>
  <c r="AH165" i="8"/>
  <c r="AH166" i="8"/>
  <c r="AH167" i="8"/>
  <c r="AH168" i="8"/>
  <c r="AH169" i="8"/>
  <c r="AH170" i="8"/>
  <c r="AH171" i="8"/>
  <c r="AH172" i="8"/>
  <c r="AH173" i="8"/>
  <c r="AH176" i="8"/>
  <c r="AH177" i="8"/>
  <c r="AH178" i="8"/>
  <c r="AH217" i="8"/>
  <c r="AH218" i="8"/>
  <c r="AH219" i="8"/>
  <c r="AH220" i="8"/>
  <c r="AH221" i="8"/>
  <c r="AH222" i="8"/>
  <c r="AH223" i="8"/>
  <c r="AH224" i="8"/>
  <c r="AH225" i="8"/>
  <c r="AH226" i="8"/>
  <c r="AH227" i="8"/>
  <c r="AH228" i="8"/>
  <c r="AH229" i="8"/>
  <c r="AH230" i="8"/>
  <c r="AH231" i="8"/>
  <c r="AH232" i="8"/>
  <c r="AH233" i="8"/>
  <c r="AH234" i="8"/>
  <c r="AH235" i="8"/>
  <c r="AH236" i="8"/>
  <c r="AH237" i="8"/>
  <c r="AH238" i="8"/>
  <c r="AH239" i="8"/>
  <c r="AH240" i="8"/>
  <c r="AH241" i="8"/>
  <c r="AH242" i="8"/>
  <c r="AH243" i="8"/>
  <c r="AH244" i="8"/>
  <c r="AH245" i="8"/>
  <c r="AH246" i="8"/>
  <c r="AH247" i="8"/>
  <c r="AH248" i="8"/>
  <c r="AH249" i="8"/>
  <c r="AH250" i="8"/>
  <c r="AH251" i="8"/>
  <c r="AH252" i="8"/>
  <c r="AH253" i="8"/>
  <c r="AH254" i="8"/>
  <c r="AH255" i="8"/>
  <c r="AH256" i="8"/>
  <c r="AH257" i="8"/>
  <c r="AH258" i="8"/>
  <c r="AH259" i="8"/>
  <c r="AH260" i="8"/>
  <c r="AH261" i="8"/>
  <c r="AH262" i="8"/>
  <c r="AH263" i="8"/>
  <c r="AH264" i="8"/>
  <c r="AH265" i="8"/>
  <c r="AH266" i="8"/>
  <c r="AH267" i="8"/>
  <c r="AH268" i="8"/>
  <c r="AH269" i="8"/>
  <c r="AH270" i="8"/>
  <c r="AH271" i="8"/>
  <c r="AH272" i="8"/>
  <c r="AH273" i="8"/>
  <c r="AH274" i="8"/>
  <c r="AH275" i="8"/>
  <c r="AH276" i="8"/>
  <c r="AH277" i="8"/>
  <c r="AH278" i="8"/>
  <c r="AH279" i="8"/>
  <c r="AH280" i="8"/>
  <c r="AH281" i="8"/>
  <c r="AH282" i="8"/>
  <c r="AH283" i="8"/>
  <c r="AH284" i="8"/>
  <c r="AH285" i="8"/>
  <c r="AH286" i="8"/>
  <c r="AH287" i="8"/>
  <c r="AH288" i="8"/>
  <c r="AH289" i="8"/>
  <c r="AH290" i="8"/>
  <c r="AH291" i="8"/>
  <c r="AH292" i="8"/>
  <c r="AH293" i="8"/>
  <c r="AH294" i="8"/>
  <c r="AH304" i="8"/>
  <c r="AH305" i="8"/>
  <c r="AH306" i="8"/>
  <c r="AH307" i="8"/>
  <c r="AH308" i="8"/>
  <c r="AH309" i="8"/>
  <c r="AH310" i="8"/>
  <c r="AH311" i="8"/>
  <c r="AH312" i="8"/>
  <c r="AH313" i="8"/>
  <c r="AH314" i="8"/>
  <c r="AH315" i="8"/>
  <c r="AH316" i="8"/>
  <c r="AH317" i="8"/>
  <c r="AH318" i="8"/>
  <c r="AH319" i="8"/>
  <c r="AH320" i="8"/>
  <c r="AH321" i="8"/>
  <c r="AH322" i="8"/>
  <c r="AH323" i="8"/>
  <c r="AH324" i="8"/>
  <c r="AH325" i="8"/>
  <c r="AH326" i="8"/>
  <c r="AH327" i="8"/>
  <c r="AH328" i="8"/>
  <c r="AH329" i="8"/>
  <c r="AH330" i="8"/>
  <c r="AH331" i="8"/>
  <c r="AH332" i="8"/>
  <c r="AH333" i="8"/>
  <c r="AH334" i="8"/>
  <c r="AH335" i="8"/>
  <c r="AH336" i="8"/>
  <c r="AH337" i="8"/>
  <c r="AH338" i="8"/>
  <c r="AH339" i="8"/>
  <c r="AH340" i="8"/>
  <c r="AH341" i="8"/>
  <c r="AH342" i="8"/>
  <c r="AH343" i="8"/>
  <c r="AH344" i="8"/>
  <c r="AH345" i="8"/>
  <c r="AH346" i="8"/>
  <c r="AH347" i="8"/>
  <c r="AH348" i="8"/>
  <c r="AH349" i="8"/>
  <c r="AH350" i="8"/>
  <c r="AH351" i="8"/>
  <c r="AH352" i="8"/>
  <c r="AH353" i="8"/>
  <c r="AH354" i="8"/>
  <c r="AH355" i="8"/>
  <c r="AH356" i="8"/>
  <c r="AH357" i="8"/>
  <c r="AH358" i="8"/>
  <c r="AH359" i="8"/>
  <c r="AH360" i="8"/>
  <c r="AH361" i="8"/>
  <c r="AH362" i="8"/>
  <c r="AH363" i="8"/>
  <c r="AH364" i="8"/>
  <c r="AH365" i="8"/>
  <c r="AH366" i="8"/>
  <c r="AH367" i="8"/>
  <c r="AH368" i="8"/>
  <c r="AH369" i="8"/>
  <c r="AH370" i="8"/>
  <c r="AH371" i="8"/>
  <c r="AH372" i="8"/>
  <c r="AH373" i="8"/>
  <c r="AH374" i="8"/>
  <c r="AH375" i="8"/>
  <c r="AH376" i="8"/>
  <c r="AH377" i="8"/>
  <c r="AH378" i="8"/>
  <c r="AH379" i="8"/>
  <c r="AH380" i="8"/>
  <c r="AH381" i="8"/>
  <c r="AH382" i="8"/>
  <c r="AH383" i="8"/>
  <c r="AH384" i="8"/>
  <c r="AH385" i="8"/>
  <c r="AH386" i="8"/>
  <c r="AH387" i="8"/>
  <c r="AH388" i="8"/>
  <c r="AH389" i="8"/>
  <c r="AH390" i="8"/>
  <c r="AH391" i="8"/>
  <c r="AH392" i="8"/>
  <c r="AH393" i="8"/>
  <c r="AH394" i="8"/>
  <c r="AH395" i="8"/>
  <c r="AH396" i="8"/>
  <c r="AH397" i="8"/>
  <c r="AH398" i="8"/>
  <c r="AH399" i="8"/>
  <c r="AH400" i="8"/>
  <c r="AH401" i="8"/>
  <c r="AH402" i="8"/>
  <c r="AH95" i="8"/>
  <c r="AH96" i="8"/>
  <c r="AH295" i="8"/>
  <c r="AH296" i="8"/>
  <c r="AH403" i="8"/>
  <c r="AH404" i="8"/>
  <c r="AH179" i="8"/>
  <c r="AH180" i="8"/>
  <c r="AH181" i="8"/>
  <c r="AH182" i="8"/>
  <c r="AH183" i="8"/>
  <c r="AH184" i="8"/>
  <c r="AH185" i="8"/>
  <c r="AH186" i="8"/>
  <c r="AH187" i="8"/>
  <c r="AH188" i="8"/>
  <c r="AH189" i="8"/>
  <c r="AH190" i="8"/>
  <c r="AH191" i="8"/>
  <c r="AH192" i="8"/>
  <c r="AH193" i="8"/>
  <c r="AH194" i="8"/>
  <c r="AH195" i="8"/>
  <c r="AH196" i="8"/>
  <c r="AH197" i="8"/>
  <c r="AH198" i="8"/>
  <c r="AH199" i="8"/>
  <c r="AH200" i="8"/>
  <c r="AH201" i="8"/>
  <c r="AH202" i="8"/>
  <c r="AH203" i="8"/>
  <c r="AH204" i="8"/>
  <c r="AH205" i="8"/>
  <c r="AH206" i="8"/>
  <c r="AH207" i="8"/>
  <c r="AH208" i="8"/>
  <c r="AH209" i="8"/>
  <c r="AH405" i="8"/>
  <c r="AH406" i="8"/>
  <c r="AH97" i="8"/>
  <c r="AH297" i="8"/>
  <c r="AH298" i="8"/>
  <c r="AH407" i="8"/>
  <c r="AH210" i="8"/>
  <c r="AH299" i="8"/>
  <c r="AH408" i="8"/>
  <c r="AH98" i="8"/>
  <c r="AH174" i="8"/>
  <c r="AH152" i="8"/>
  <c r="AH300" i="8"/>
  <c r="AH99" i="8"/>
  <c r="AH409" i="8"/>
  <c r="AH410" i="8"/>
  <c r="AH100" i="8"/>
  <c r="AH175" i="8"/>
  <c r="AH101" i="8"/>
  <c r="AH213" i="8"/>
  <c r="AH301" i="8"/>
  <c r="AH211" i="8"/>
  <c r="AH102" i="8"/>
  <c r="AH302" i="8"/>
  <c r="AD102" i="8" l="1"/>
  <c r="AD302" i="8"/>
  <c r="Z102" i="8"/>
  <c r="Z302" i="8"/>
  <c r="V102" i="8"/>
  <c r="V302" i="8"/>
  <c r="R102" i="8"/>
  <c r="R302" i="8"/>
  <c r="N102" i="8"/>
  <c r="N302" i="8"/>
  <c r="J102" i="8"/>
  <c r="J302" i="8"/>
  <c r="F102" i="8"/>
  <c r="F302" i="8"/>
  <c r="AZ4" i="1" l="1"/>
  <c r="AZ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51" i="1"/>
  <c r="AZ52" i="1"/>
  <c r="AZ53" i="1"/>
  <c r="AZ54" i="1"/>
  <c r="AZ55" i="1"/>
  <c r="AZ56" i="1"/>
  <c r="AZ57" i="1"/>
  <c r="AZ58" i="1"/>
  <c r="AZ59" i="1"/>
  <c r="AZ60" i="1"/>
  <c r="AZ61" i="1"/>
  <c r="AZ62" i="1"/>
  <c r="AZ63" i="1"/>
  <c r="AZ64" i="1"/>
  <c r="AZ65" i="1"/>
  <c r="AZ66" i="1"/>
  <c r="AZ67" i="1"/>
  <c r="AZ68" i="1"/>
  <c r="AZ69" i="1"/>
  <c r="AZ70" i="1"/>
  <c r="AZ71" i="1"/>
  <c r="AZ72" i="1"/>
  <c r="AZ73" i="1"/>
  <c r="AZ74" i="1"/>
  <c r="AZ75" i="1"/>
  <c r="AZ76" i="1"/>
  <c r="AZ77" i="1"/>
  <c r="AZ78" i="1"/>
  <c r="AZ79" i="1"/>
  <c r="AZ80" i="1"/>
  <c r="AZ81" i="1"/>
  <c r="AZ82" i="1"/>
  <c r="AZ83" i="1"/>
  <c r="AZ84" i="1"/>
  <c r="AZ85" i="1"/>
  <c r="AZ86" i="1"/>
  <c r="AZ87" i="1"/>
  <c r="AZ88" i="1"/>
  <c r="AZ89" i="1"/>
  <c r="AZ90" i="1"/>
  <c r="AZ91" i="1"/>
  <c r="AZ92" i="1"/>
  <c r="AZ93" i="1"/>
  <c r="AZ94" i="1"/>
  <c r="AZ95" i="1"/>
  <c r="AZ96" i="1"/>
  <c r="AZ97" i="1"/>
  <c r="AZ98" i="1"/>
  <c r="AZ99" i="1"/>
  <c r="AZ100" i="1"/>
  <c r="AZ101" i="1"/>
  <c r="AZ102" i="1"/>
  <c r="AZ103" i="1"/>
  <c r="AZ104" i="1"/>
  <c r="AZ105" i="1"/>
  <c r="AZ106" i="1"/>
  <c r="AZ107" i="1"/>
  <c r="AZ108" i="1"/>
  <c r="AZ109" i="1"/>
  <c r="AZ110" i="1"/>
  <c r="AZ111" i="1"/>
  <c r="AZ112" i="1"/>
  <c r="AZ113" i="1"/>
  <c r="AZ114" i="1"/>
  <c r="AZ115" i="1"/>
  <c r="AZ116" i="1"/>
  <c r="AZ117" i="1"/>
  <c r="AZ118" i="1"/>
  <c r="AZ119" i="1"/>
  <c r="AZ120" i="1"/>
  <c r="AZ121" i="1"/>
  <c r="AZ122" i="1"/>
  <c r="AZ123" i="1"/>
  <c r="AZ124" i="1"/>
  <c r="AZ125" i="1"/>
  <c r="AZ126" i="1"/>
  <c r="AZ127" i="1"/>
  <c r="AZ128" i="1"/>
  <c r="AZ129" i="1"/>
  <c r="AZ130" i="1"/>
  <c r="AZ131" i="1"/>
  <c r="AZ132" i="1"/>
  <c r="AZ133" i="1"/>
  <c r="AZ134" i="1"/>
  <c r="AZ135" i="1"/>
  <c r="AZ136" i="1"/>
  <c r="AZ137" i="1"/>
  <c r="AZ138" i="1"/>
  <c r="AZ139" i="1"/>
  <c r="AZ140" i="1"/>
  <c r="AZ141" i="1"/>
  <c r="AZ142" i="1"/>
  <c r="AZ143" i="1"/>
  <c r="AZ144" i="1"/>
  <c r="AZ145" i="1"/>
  <c r="AZ146" i="1"/>
  <c r="AZ147" i="1"/>
  <c r="AZ148" i="1"/>
  <c r="AZ149" i="1"/>
  <c r="AZ150" i="1"/>
  <c r="AZ151" i="1"/>
  <c r="AZ152" i="1"/>
  <c r="AZ153" i="1"/>
  <c r="AZ154" i="1"/>
  <c r="AZ155" i="1"/>
  <c r="AZ156" i="1"/>
  <c r="AZ157" i="1"/>
  <c r="AZ158" i="1"/>
  <c r="AZ159" i="1"/>
  <c r="AZ160" i="1"/>
  <c r="AZ161" i="1"/>
  <c r="AZ162" i="1"/>
  <c r="AZ163" i="1"/>
  <c r="AZ164" i="1"/>
  <c r="AZ165" i="1"/>
  <c r="AZ166" i="1"/>
  <c r="AZ167" i="1"/>
  <c r="AZ168" i="1"/>
  <c r="AZ169" i="1"/>
  <c r="AZ170" i="1"/>
  <c r="AZ171" i="1"/>
  <c r="AZ172" i="1"/>
  <c r="AZ173" i="1"/>
  <c r="AZ174" i="1"/>
  <c r="AZ175" i="1"/>
  <c r="AZ176" i="1"/>
  <c r="AZ177" i="1"/>
  <c r="AZ178" i="1"/>
  <c r="AZ179" i="1"/>
  <c r="AZ180" i="1"/>
  <c r="AZ181" i="1"/>
  <c r="AZ182" i="1"/>
  <c r="AZ183" i="1"/>
  <c r="AZ184" i="1"/>
  <c r="AZ185" i="1"/>
  <c r="AZ186" i="1"/>
  <c r="AZ187" i="1"/>
  <c r="AZ188" i="1"/>
  <c r="AZ189" i="1"/>
  <c r="AZ190" i="1"/>
  <c r="AZ191" i="1"/>
  <c r="AZ192" i="1"/>
  <c r="AZ193" i="1"/>
  <c r="AZ194" i="1"/>
  <c r="AZ195" i="1"/>
  <c r="AZ196" i="1"/>
  <c r="AZ197" i="1"/>
  <c r="AZ198" i="1"/>
  <c r="AZ199" i="1"/>
  <c r="AZ200" i="1"/>
  <c r="AZ201" i="1"/>
  <c r="AZ202" i="1"/>
  <c r="AZ203" i="1"/>
  <c r="AZ204" i="1"/>
  <c r="AZ205" i="1"/>
  <c r="AZ206" i="1"/>
  <c r="AZ207" i="1"/>
  <c r="AZ208" i="1"/>
  <c r="AZ209" i="1"/>
  <c r="AZ210" i="1"/>
  <c r="AZ211" i="1"/>
  <c r="AZ212" i="1"/>
  <c r="AZ213" i="1"/>
  <c r="AZ214" i="1"/>
  <c r="AZ215" i="1"/>
  <c r="AZ216" i="1"/>
  <c r="AZ217" i="1"/>
  <c r="AZ218" i="1"/>
  <c r="AZ219" i="1"/>
  <c r="AZ220" i="1"/>
  <c r="AZ221" i="1"/>
  <c r="AZ222" i="1"/>
  <c r="AZ223" i="1"/>
  <c r="AZ224" i="1"/>
  <c r="AZ225" i="1"/>
  <c r="AZ226" i="1"/>
  <c r="AZ227" i="1"/>
  <c r="AZ228" i="1"/>
  <c r="AZ229" i="1"/>
  <c r="AZ230" i="1"/>
  <c r="AZ231" i="1"/>
  <c r="AZ232" i="1"/>
  <c r="AZ233" i="1"/>
  <c r="AZ234" i="1"/>
  <c r="AZ235" i="1"/>
  <c r="AZ236" i="1"/>
  <c r="AZ237" i="1"/>
  <c r="AZ238" i="1"/>
  <c r="AZ239" i="1"/>
  <c r="AZ240" i="1"/>
  <c r="AZ241" i="1"/>
  <c r="AZ242" i="1"/>
  <c r="AZ243" i="1"/>
  <c r="AZ244" i="1"/>
  <c r="AZ245" i="1"/>
  <c r="AZ246" i="1"/>
  <c r="AZ247" i="1"/>
  <c r="AZ248" i="1"/>
  <c r="AZ249" i="1"/>
  <c r="AZ250" i="1"/>
  <c r="AZ251" i="1"/>
  <c r="AZ252" i="1"/>
  <c r="AZ253" i="1"/>
  <c r="AZ254" i="1"/>
  <c r="AZ255" i="1"/>
  <c r="AZ256" i="1"/>
  <c r="AZ257" i="1"/>
  <c r="AZ258" i="1"/>
  <c r="AZ259" i="1"/>
  <c r="AZ260" i="1"/>
  <c r="AZ261" i="1"/>
  <c r="AZ262" i="1"/>
  <c r="AZ263" i="1"/>
  <c r="AZ264" i="1"/>
  <c r="AZ265" i="1"/>
  <c r="AZ266" i="1"/>
  <c r="AZ267" i="1"/>
  <c r="AZ268" i="1"/>
  <c r="AZ269" i="1"/>
  <c r="AZ270" i="1"/>
  <c r="AZ271" i="1"/>
  <c r="AZ272" i="1"/>
  <c r="AZ273" i="1"/>
  <c r="AZ274" i="1"/>
  <c r="AZ275" i="1"/>
  <c r="AZ276" i="1"/>
  <c r="AZ277" i="1"/>
  <c r="AZ278" i="1"/>
  <c r="AZ279" i="1"/>
  <c r="AZ280" i="1"/>
  <c r="AZ281" i="1"/>
  <c r="AZ282" i="1"/>
  <c r="AZ283" i="1"/>
  <c r="AZ284" i="1"/>
  <c r="AZ285" i="1"/>
  <c r="AZ286" i="1"/>
  <c r="AZ287" i="1"/>
  <c r="AZ288" i="1"/>
  <c r="AZ289" i="1"/>
  <c r="AZ290" i="1"/>
  <c r="AZ291" i="1"/>
  <c r="AZ292" i="1"/>
  <c r="AZ293" i="1"/>
  <c r="AZ294" i="1"/>
  <c r="AZ295" i="1"/>
  <c r="AZ296" i="1"/>
  <c r="AZ297" i="1"/>
  <c r="AZ298" i="1"/>
  <c r="AZ299" i="1"/>
  <c r="AZ300" i="1"/>
  <c r="AZ301" i="1"/>
  <c r="AZ302" i="1"/>
  <c r="AZ303" i="1"/>
  <c r="AZ304" i="1"/>
  <c r="AZ305" i="1"/>
  <c r="AZ306" i="1"/>
  <c r="AZ307" i="1"/>
  <c r="AZ308" i="1"/>
  <c r="AZ309" i="1"/>
  <c r="AZ310" i="1"/>
  <c r="AZ311" i="1"/>
  <c r="AZ312" i="1"/>
  <c r="AZ313" i="1"/>
  <c r="AZ314" i="1"/>
  <c r="AZ315" i="1"/>
  <c r="AZ316" i="1"/>
  <c r="AZ317" i="1"/>
  <c r="AZ318" i="1"/>
  <c r="AZ319" i="1"/>
  <c r="AZ320" i="1"/>
  <c r="AZ321" i="1"/>
  <c r="AZ322" i="1"/>
  <c r="AZ323" i="1"/>
  <c r="AZ324" i="1"/>
  <c r="AZ325" i="1"/>
  <c r="AZ326" i="1"/>
  <c r="AZ327" i="1"/>
  <c r="AZ328" i="1"/>
  <c r="AZ329" i="1"/>
  <c r="AZ330" i="1"/>
  <c r="AZ331" i="1"/>
  <c r="AZ332" i="1"/>
  <c r="AZ333" i="1"/>
  <c r="AZ334" i="1"/>
  <c r="AZ335" i="1"/>
  <c r="AZ336" i="1"/>
  <c r="AZ337" i="1"/>
  <c r="AZ338" i="1"/>
  <c r="AZ339" i="1"/>
  <c r="AZ340" i="1"/>
  <c r="AZ341" i="1"/>
  <c r="AZ342" i="1"/>
  <c r="AZ343" i="1"/>
  <c r="AZ344" i="1"/>
  <c r="AZ345" i="1"/>
  <c r="AZ346" i="1"/>
  <c r="AZ347" i="1"/>
  <c r="AZ348" i="1"/>
  <c r="AZ349" i="1"/>
  <c r="AZ350" i="1"/>
  <c r="AZ351" i="1"/>
  <c r="AZ352" i="1"/>
  <c r="AZ353" i="1"/>
  <c r="AZ354" i="1"/>
  <c r="AZ355" i="1"/>
  <c r="AZ356" i="1"/>
  <c r="AZ357" i="1"/>
  <c r="AZ358" i="1"/>
  <c r="AZ359" i="1"/>
  <c r="AZ360" i="1"/>
  <c r="AZ361" i="1"/>
  <c r="AZ362" i="1"/>
  <c r="AZ363" i="1"/>
  <c r="AZ364" i="1"/>
  <c r="AZ365" i="1"/>
  <c r="AZ366" i="1"/>
  <c r="AZ367" i="1"/>
  <c r="AZ368" i="1"/>
  <c r="AZ369" i="1"/>
  <c r="AZ370" i="1"/>
  <c r="AZ371" i="1"/>
  <c r="AZ372" i="1"/>
  <c r="AZ373" i="1"/>
  <c r="AZ374" i="1"/>
  <c r="AZ375" i="1"/>
  <c r="AZ376" i="1"/>
  <c r="AZ377" i="1"/>
  <c r="AZ378" i="1"/>
  <c r="AZ379" i="1"/>
  <c r="AZ380" i="1"/>
  <c r="AZ381" i="1"/>
  <c r="AZ382" i="1"/>
  <c r="AZ383" i="1"/>
  <c r="AZ384" i="1"/>
  <c r="AZ385" i="1"/>
  <c r="AZ386" i="1"/>
  <c r="AZ387" i="1"/>
  <c r="AZ388" i="1"/>
  <c r="AZ389" i="1"/>
  <c r="AZ390" i="1"/>
  <c r="AZ391" i="1"/>
  <c r="AZ392" i="1"/>
  <c r="AZ393" i="1"/>
  <c r="AZ394" i="1"/>
  <c r="AZ395" i="1"/>
  <c r="AZ396" i="1"/>
  <c r="AZ397" i="1"/>
  <c r="AZ398" i="1"/>
  <c r="AZ399" i="1"/>
  <c r="AZ400" i="1"/>
  <c r="AZ401" i="1"/>
  <c r="AZ402" i="1"/>
  <c r="AZ403" i="1"/>
  <c r="AZ404" i="1"/>
  <c r="AZ405" i="1"/>
  <c r="AZ406" i="1"/>
  <c r="AZ407" i="1"/>
  <c r="AZ408" i="1"/>
  <c r="AZ409" i="1"/>
  <c r="AZ410" i="1"/>
  <c r="AZ411" i="1"/>
  <c r="AZ412" i="1"/>
  <c r="AZ413" i="1"/>
  <c r="AZ414" i="1"/>
  <c r="AZ415" i="1"/>
  <c r="AZ416" i="1"/>
  <c r="AZ417" i="1"/>
  <c r="AZ418" i="1"/>
  <c r="AZ419" i="1"/>
  <c r="AZ420" i="1"/>
  <c r="AZ421" i="1"/>
  <c r="AZ422" i="1"/>
  <c r="AZ423" i="1"/>
  <c r="AZ424" i="1"/>
  <c r="AZ425" i="1"/>
  <c r="AZ426" i="1"/>
  <c r="AZ427" i="1"/>
  <c r="AZ428" i="1"/>
  <c r="AZ429" i="1"/>
  <c r="AZ430" i="1"/>
  <c r="AZ431" i="1"/>
  <c r="AZ432" i="1"/>
  <c r="AZ433" i="1"/>
  <c r="AZ434" i="1"/>
  <c r="AZ435" i="1"/>
  <c r="AZ436" i="1"/>
  <c r="AZ437" i="1"/>
  <c r="AZ438" i="1"/>
  <c r="AZ439" i="1"/>
  <c r="AZ440" i="1"/>
  <c r="AZ441" i="1"/>
  <c r="AZ442" i="1"/>
  <c r="AZ443" i="1"/>
  <c r="AZ444" i="1"/>
  <c r="AZ445" i="1"/>
  <c r="AZ446" i="1"/>
  <c r="AZ447" i="1"/>
  <c r="AZ448" i="1"/>
  <c r="AZ449" i="1"/>
  <c r="AZ450" i="1"/>
  <c r="AZ451" i="1"/>
  <c r="AZ452" i="1"/>
  <c r="AZ453" i="1"/>
  <c r="AZ454" i="1"/>
  <c r="AZ455" i="1"/>
  <c r="AZ456" i="1"/>
  <c r="AZ457" i="1"/>
  <c r="AZ458" i="1"/>
  <c r="AZ459" i="1"/>
  <c r="AZ460" i="1"/>
  <c r="AZ461" i="1"/>
  <c r="AZ462" i="1"/>
  <c r="AZ463" i="1"/>
  <c r="AZ464" i="1"/>
  <c r="AZ465" i="1"/>
  <c r="AZ466" i="1"/>
  <c r="AZ467" i="1"/>
  <c r="AZ468" i="1"/>
  <c r="AZ469" i="1"/>
  <c r="AZ470" i="1"/>
  <c r="AZ471" i="1"/>
  <c r="AZ472" i="1"/>
  <c r="AZ473" i="1"/>
  <c r="AZ474" i="1"/>
  <c r="AZ475" i="1"/>
  <c r="AZ476" i="1"/>
  <c r="AZ477" i="1"/>
  <c r="AZ478" i="1"/>
  <c r="AZ479" i="1"/>
  <c r="AZ480" i="1"/>
  <c r="AZ481" i="1"/>
  <c r="AZ482" i="1"/>
  <c r="AZ483" i="1"/>
  <c r="AZ484" i="1"/>
  <c r="AZ485" i="1"/>
  <c r="AZ486" i="1"/>
  <c r="AZ487" i="1"/>
  <c r="AZ488" i="1"/>
  <c r="AZ489" i="1"/>
  <c r="AZ490" i="1"/>
  <c r="AZ491" i="1"/>
  <c r="AZ492" i="1"/>
  <c r="AZ493" i="1"/>
  <c r="AZ494" i="1"/>
  <c r="AZ495" i="1"/>
  <c r="AZ496" i="1"/>
  <c r="AZ497" i="1"/>
  <c r="AZ498" i="1"/>
  <c r="AZ499" i="1"/>
  <c r="AZ500" i="1"/>
  <c r="AZ501" i="1"/>
  <c r="AZ502" i="1"/>
  <c r="AZ503" i="1"/>
  <c r="AZ504" i="1"/>
  <c r="AZ505" i="1"/>
  <c r="AZ506" i="1"/>
  <c r="AZ507" i="1"/>
  <c r="AZ508" i="1"/>
  <c r="AZ509" i="1"/>
  <c r="AZ510" i="1"/>
  <c r="AZ511" i="1"/>
  <c r="AZ512" i="1"/>
  <c r="AZ513" i="1"/>
  <c r="AZ514" i="1"/>
  <c r="AZ515" i="1"/>
  <c r="AZ516" i="1"/>
  <c r="AZ517" i="1"/>
  <c r="AZ518" i="1"/>
  <c r="AZ519" i="1"/>
  <c r="AZ520" i="1"/>
  <c r="AZ521" i="1"/>
  <c r="AZ522" i="1"/>
  <c r="AZ523" i="1"/>
  <c r="AZ524" i="1"/>
  <c r="AZ525" i="1"/>
  <c r="AZ526" i="1"/>
  <c r="AZ527" i="1"/>
  <c r="AZ528" i="1"/>
  <c r="AZ529" i="1"/>
  <c r="AZ530" i="1"/>
  <c r="AZ531" i="1"/>
  <c r="AZ532" i="1"/>
  <c r="AZ533" i="1"/>
  <c r="AZ534" i="1"/>
  <c r="AZ535" i="1"/>
  <c r="AZ536" i="1"/>
  <c r="AZ537" i="1"/>
  <c r="AZ538" i="1"/>
  <c r="AZ539" i="1"/>
  <c r="AZ540" i="1"/>
  <c r="AZ541" i="1"/>
  <c r="AZ542" i="1"/>
  <c r="AZ543" i="1"/>
  <c r="AZ544" i="1"/>
  <c r="AZ545" i="1"/>
  <c r="AZ546" i="1"/>
  <c r="AZ547" i="1"/>
  <c r="AZ548" i="1"/>
  <c r="AZ549" i="1"/>
  <c r="AZ550" i="1"/>
  <c r="AZ551" i="1"/>
  <c r="AZ552" i="1"/>
  <c r="AZ553" i="1"/>
  <c r="AZ554" i="1"/>
  <c r="AZ555" i="1"/>
  <c r="AZ556" i="1"/>
  <c r="AZ557" i="1"/>
  <c r="AZ558" i="1"/>
  <c r="AZ559" i="1"/>
  <c r="AZ560" i="1"/>
  <c r="AZ561" i="1"/>
  <c r="AZ562" i="1"/>
  <c r="AZ563" i="1"/>
  <c r="AZ564" i="1"/>
  <c r="AZ565" i="1"/>
  <c r="AZ566" i="1"/>
  <c r="AZ567" i="1"/>
  <c r="AZ568" i="1"/>
  <c r="AZ569" i="1"/>
  <c r="AZ570" i="1"/>
  <c r="AZ571" i="1"/>
  <c r="AZ572" i="1"/>
  <c r="AZ573" i="1"/>
  <c r="AZ574" i="1"/>
  <c r="AZ575" i="1"/>
  <c r="AZ576" i="1"/>
  <c r="AZ577" i="1"/>
  <c r="AZ578" i="1"/>
  <c r="AZ579" i="1"/>
  <c r="AZ580" i="1"/>
  <c r="AZ581" i="1"/>
  <c r="AZ582" i="1"/>
  <c r="AZ583" i="1"/>
  <c r="AZ584" i="1"/>
  <c r="AZ585" i="1"/>
  <c r="AZ586" i="1"/>
  <c r="AZ587" i="1"/>
  <c r="AZ588" i="1"/>
  <c r="AZ589" i="1"/>
  <c r="AZ590" i="1"/>
  <c r="AZ591" i="1"/>
  <c r="AZ592" i="1"/>
  <c r="AZ593" i="1"/>
  <c r="AZ594" i="1"/>
  <c r="AZ595" i="1"/>
  <c r="AZ596" i="1"/>
  <c r="AZ597" i="1"/>
  <c r="AZ598" i="1"/>
  <c r="AZ599" i="1"/>
  <c r="AZ600" i="1"/>
  <c r="AZ601" i="1"/>
  <c r="AZ602" i="1"/>
  <c r="AZ603" i="1"/>
  <c r="AZ604" i="1"/>
  <c r="AZ605" i="1"/>
  <c r="AZ606" i="1"/>
  <c r="AZ607" i="1"/>
  <c r="AZ608" i="1"/>
  <c r="AZ609" i="1"/>
  <c r="AZ610" i="1"/>
  <c r="AZ611" i="1"/>
  <c r="AZ612" i="1"/>
  <c r="AZ613" i="1"/>
  <c r="AZ614" i="1"/>
  <c r="AZ615" i="1"/>
  <c r="AZ616" i="1"/>
  <c r="AZ617" i="1"/>
  <c r="AZ618" i="1"/>
  <c r="AZ619" i="1"/>
  <c r="AZ620" i="1"/>
  <c r="AZ621" i="1"/>
  <c r="AZ622" i="1"/>
  <c r="AZ623" i="1"/>
  <c r="AZ624" i="1"/>
  <c r="AZ625" i="1"/>
  <c r="AZ626" i="1"/>
  <c r="AZ627" i="1"/>
  <c r="AZ628" i="1"/>
  <c r="AZ629" i="1"/>
  <c r="AZ630" i="1"/>
  <c r="AZ631" i="1"/>
  <c r="AZ632" i="1"/>
  <c r="AZ633" i="1"/>
  <c r="AZ634" i="1"/>
  <c r="AZ635" i="1"/>
  <c r="AZ636" i="1"/>
  <c r="AZ637" i="1"/>
  <c r="AZ638" i="1"/>
  <c r="AZ639" i="1"/>
  <c r="AZ640" i="1"/>
  <c r="AZ641" i="1"/>
  <c r="AZ642" i="1"/>
  <c r="AZ643" i="1"/>
  <c r="AZ644" i="1"/>
  <c r="AZ645" i="1"/>
  <c r="AZ646" i="1"/>
  <c r="AZ647" i="1"/>
  <c r="AZ648" i="1"/>
  <c r="AZ649" i="1"/>
  <c r="AZ650" i="1"/>
  <c r="AZ651" i="1"/>
  <c r="AZ652" i="1"/>
  <c r="AZ653" i="1"/>
  <c r="AZ654" i="1"/>
  <c r="AZ655" i="1"/>
  <c r="AZ656" i="1"/>
  <c r="AZ657" i="1"/>
  <c r="AZ658" i="1"/>
  <c r="AZ659" i="1"/>
  <c r="AZ660" i="1"/>
  <c r="AZ661" i="1"/>
  <c r="AZ662" i="1"/>
  <c r="AZ663" i="1"/>
  <c r="AZ664" i="1"/>
  <c r="AZ665" i="1"/>
  <c r="AZ666" i="1"/>
  <c r="AZ667" i="1"/>
  <c r="AZ668" i="1"/>
  <c r="AZ669" i="1"/>
  <c r="AZ670" i="1"/>
  <c r="AZ671" i="1"/>
  <c r="AZ672" i="1"/>
  <c r="AZ673" i="1"/>
  <c r="AZ674" i="1"/>
  <c r="AZ675" i="1"/>
  <c r="AZ676" i="1"/>
  <c r="AZ677" i="1"/>
  <c r="AZ678" i="1"/>
  <c r="AZ679" i="1"/>
  <c r="AZ680" i="1"/>
  <c r="AZ681" i="1"/>
  <c r="AZ682" i="1"/>
  <c r="AZ683" i="1"/>
  <c r="AZ684" i="1"/>
  <c r="AZ685" i="1"/>
  <c r="AZ686" i="1"/>
  <c r="AZ687" i="1"/>
  <c r="AZ688" i="1"/>
  <c r="AZ689" i="1"/>
  <c r="AZ690" i="1"/>
  <c r="AZ691" i="1"/>
  <c r="AZ692" i="1"/>
  <c r="AZ693" i="1"/>
  <c r="AZ694" i="1"/>
  <c r="AZ695" i="1"/>
  <c r="AZ696" i="1"/>
  <c r="AZ697" i="1"/>
  <c r="AZ698" i="1"/>
  <c r="AZ699" i="1"/>
  <c r="AZ700" i="1"/>
  <c r="AZ701" i="1"/>
  <c r="AZ702" i="1"/>
  <c r="AZ703" i="1"/>
  <c r="AZ704" i="1"/>
  <c r="AZ705" i="1"/>
  <c r="AZ706" i="1"/>
  <c r="AZ707" i="1"/>
  <c r="AZ708" i="1"/>
  <c r="AZ709" i="1"/>
  <c r="AZ710" i="1"/>
  <c r="AZ711" i="1"/>
  <c r="AZ712" i="1"/>
  <c r="AZ713" i="1"/>
  <c r="AZ714" i="1"/>
  <c r="AZ715" i="1"/>
  <c r="AZ716" i="1"/>
  <c r="AZ717" i="1"/>
  <c r="AZ718" i="1"/>
  <c r="AZ719" i="1"/>
  <c r="AZ720" i="1"/>
  <c r="AZ721" i="1"/>
  <c r="AZ722" i="1"/>
  <c r="AZ723" i="1"/>
  <c r="AZ724" i="1"/>
  <c r="AZ725" i="1"/>
  <c r="AZ726" i="1"/>
  <c r="AZ727" i="1"/>
  <c r="AZ728" i="1"/>
  <c r="AZ729" i="1"/>
  <c r="AZ730" i="1"/>
  <c r="AZ731" i="1"/>
  <c r="AZ732" i="1"/>
  <c r="AZ733" i="1"/>
  <c r="AZ734" i="1"/>
  <c r="AZ735" i="1"/>
  <c r="AZ736" i="1"/>
  <c r="AZ737" i="1"/>
  <c r="AZ738" i="1"/>
  <c r="AZ739" i="1"/>
  <c r="AZ740" i="1"/>
  <c r="AZ741" i="1"/>
  <c r="AZ742" i="1"/>
  <c r="AZ743" i="1"/>
  <c r="AZ744" i="1"/>
  <c r="AZ745" i="1"/>
  <c r="AZ746" i="1"/>
  <c r="AZ747" i="1"/>
  <c r="AZ748" i="1"/>
  <c r="AZ749" i="1"/>
  <c r="AZ750" i="1"/>
  <c r="AZ751" i="1"/>
  <c r="AZ752" i="1"/>
  <c r="AZ753" i="1"/>
  <c r="AZ754" i="1"/>
  <c r="AZ755" i="1"/>
  <c r="AZ756" i="1"/>
  <c r="AZ757" i="1"/>
  <c r="AZ758" i="1"/>
  <c r="AZ759" i="1"/>
  <c r="AZ760" i="1"/>
  <c r="AZ761" i="1"/>
  <c r="AZ762" i="1"/>
  <c r="AZ763" i="1"/>
  <c r="AZ764" i="1"/>
  <c r="AZ765" i="1"/>
  <c r="AZ766" i="1"/>
  <c r="AZ767" i="1"/>
  <c r="AZ768" i="1"/>
  <c r="AZ769" i="1"/>
  <c r="AZ770" i="1"/>
  <c r="AZ771" i="1"/>
  <c r="AZ772" i="1"/>
  <c r="AZ773" i="1"/>
  <c r="AZ774" i="1"/>
  <c r="AZ775" i="1"/>
  <c r="AZ776" i="1"/>
  <c r="AZ777" i="1"/>
  <c r="AZ778" i="1"/>
  <c r="AZ779" i="1"/>
  <c r="AZ780" i="1"/>
  <c r="AZ781" i="1"/>
  <c r="AZ782" i="1"/>
  <c r="AZ783" i="1"/>
  <c r="AZ784" i="1"/>
  <c r="AZ785" i="1"/>
  <c r="AZ786" i="1"/>
  <c r="AZ787" i="1"/>
  <c r="AZ788" i="1"/>
  <c r="AZ789" i="1"/>
  <c r="AZ790" i="1"/>
  <c r="AZ791" i="1"/>
  <c r="AZ792" i="1"/>
  <c r="AZ793" i="1"/>
  <c r="AZ794" i="1"/>
  <c r="AZ795" i="1"/>
  <c r="AZ796" i="1"/>
  <c r="AZ797" i="1"/>
  <c r="AZ798" i="1"/>
  <c r="AZ799" i="1"/>
  <c r="AZ800" i="1"/>
  <c r="AZ801" i="1"/>
  <c r="AZ802" i="1"/>
  <c r="AZ803" i="1"/>
  <c r="AZ804" i="1"/>
  <c r="AZ805" i="1"/>
  <c r="AZ806" i="1"/>
  <c r="AZ807" i="1"/>
  <c r="AZ808" i="1"/>
  <c r="AZ809" i="1"/>
  <c r="AZ810" i="1"/>
  <c r="AZ811" i="1"/>
  <c r="AZ812" i="1"/>
  <c r="AZ813" i="1"/>
  <c r="AZ814" i="1"/>
  <c r="AZ815" i="1"/>
  <c r="AZ816" i="1"/>
  <c r="AZ817" i="1"/>
  <c r="AZ818" i="1"/>
  <c r="AZ819" i="1"/>
  <c r="AZ820" i="1"/>
  <c r="AZ821" i="1"/>
  <c r="AZ822" i="1"/>
  <c r="AZ823" i="1"/>
  <c r="AZ824" i="1"/>
  <c r="AZ825" i="1"/>
  <c r="AZ826" i="1"/>
  <c r="AZ827" i="1"/>
  <c r="AZ828" i="1"/>
  <c r="AZ829" i="1"/>
  <c r="AZ830" i="1"/>
  <c r="AZ831" i="1"/>
  <c r="AZ832" i="1"/>
  <c r="AZ833" i="1"/>
  <c r="AZ834" i="1"/>
  <c r="AZ835" i="1"/>
  <c r="AZ836" i="1"/>
  <c r="AZ837" i="1"/>
  <c r="AZ838" i="1"/>
  <c r="AZ839" i="1"/>
  <c r="AZ840" i="1"/>
  <c r="AZ841" i="1"/>
  <c r="AZ842" i="1"/>
  <c r="AZ843" i="1"/>
  <c r="AZ844" i="1"/>
  <c r="AZ845" i="1"/>
  <c r="AZ846" i="1"/>
  <c r="AZ847" i="1"/>
  <c r="AZ848" i="1"/>
  <c r="AZ849" i="1"/>
  <c r="AZ850" i="1"/>
  <c r="AZ851" i="1"/>
  <c r="AZ852" i="1"/>
  <c r="AZ853" i="1"/>
  <c r="AZ854" i="1"/>
  <c r="AZ855" i="1"/>
  <c r="AZ856" i="1"/>
  <c r="AZ857" i="1"/>
  <c r="AZ858" i="1"/>
  <c r="AZ859" i="1"/>
  <c r="AZ860" i="1"/>
  <c r="AZ861" i="1"/>
  <c r="AZ862" i="1"/>
  <c r="AZ863" i="1"/>
  <c r="AZ864" i="1"/>
  <c r="AZ865" i="1"/>
  <c r="AZ866" i="1"/>
  <c r="AZ867" i="1"/>
  <c r="AZ868" i="1"/>
  <c r="AZ869" i="1"/>
  <c r="AZ870" i="1"/>
  <c r="AZ871" i="1"/>
  <c r="AZ872" i="1"/>
  <c r="AZ873" i="1"/>
  <c r="AZ874" i="1"/>
  <c r="AZ875" i="1"/>
  <c r="AZ876" i="1"/>
  <c r="AZ877" i="1"/>
  <c r="AZ878" i="1"/>
  <c r="AZ879" i="1"/>
  <c r="AZ880" i="1"/>
  <c r="AZ881" i="1"/>
  <c r="AZ882" i="1"/>
  <c r="AZ883" i="1"/>
  <c r="AZ884" i="1"/>
  <c r="AZ885" i="1"/>
  <c r="AZ886" i="1"/>
  <c r="AZ887" i="1"/>
  <c r="AZ888" i="1"/>
  <c r="AZ889" i="1"/>
  <c r="AZ890" i="1"/>
  <c r="AZ891" i="1"/>
  <c r="AZ892" i="1"/>
  <c r="AZ893" i="1"/>
  <c r="AZ894" i="1"/>
  <c r="AZ895" i="1"/>
  <c r="AZ896" i="1"/>
  <c r="AZ897" i="1"/>
  <c r="AZ898" i="1"/>
  <c r="AZ899" i="1"/>
  <c r="AZ900" i="1"/>
  <c r="AZ901" i="1"/>
  <c r="AZ902" i="1"/>
  <c r="AZ903" i="1"/>
  <c r="AZ904" i="1"/>
  <c r="AZ905" i="1"/>
  <c r="AZ906" i="1"/>
  <c r="AZ907" i="1"/>
  <c r="AZ908" i="1"/>
  <c r="AZ909" i="1"/>
  <c r="AZ910" i="1"/>
  <c r="AZ911" i="1"/>
  <c r="AZ912" i="1"/>
  <c r="AZ913" i="1"/>
  <c r="AZ914" i="1"/>
  <c r="AZ915" i="1"/>
  <c r="AZ916" i="1"/>
  <c r="AZ917" i="1"/>
  <c r="AZ918" i="1"/>
  <c r="AZ919" i="1"/>
  <c r="AZ920" i="1"/>
  <c r="AZ921" i="1"/>
  <c r="AZ922" i="1"/>
  <c r="AZ923" i="1"/>
  <c r="AZ924" i="1"/>
  <c r="AZ925" i="1"/>
  <c r="AZ926" i="1"/>
  <c r="AZ927" i="1"/>
  <c r="AZ928" i="1"/>
  <c r="AZ929" i="1"/>
  <c r="AZ930" i="1"/>
  <c r="AZ931" i="1"/>
  <c r="AZ932" i="1"/>
  <c r="AZ933" i="1"/>
  <c r="AZ934" i="1"/>
  <c r="AZ935" i="1"/>
  <c r="AZ936" i="1"/>
  <c r="AZ937" i="1"/>
  <c r="AZ938" i="1"/>
  <c r="AZ939" i="1"/>
  <c r="AZ940" i="1"/>
  <c r="AZ941" i="1"/>
  <c r="AZ942" i="1"/>
  <c r="AZ943" i="1"/>
  <c r="AZ944" i="1"/>
  <c r="AZ945" i="1"/>
  <c r="AZ946" i="1"/>
  <c r="AZ947" i="1"/>
  <c r="AZ948" i="1"/>
  <c r="AZ949" i="1"/>
  <c r="AZ950" i="1"/>
  <c r="AZ951" i="1"/>
  <c r="AZ952" i="1"/>
  <c r="AZ953" i="1"/>
  <c r="AZ954" i="1"/>
  <c r="AZ955" i="1"/>
  <c r="AZ956" i="1"/>
  <c r="AZ957" i="1"/>
  <c r="AZ958" i="1"/>
  <c r="AZ959" i="1"/>
  <c r="AZ960" i="1"/>
  <c r="AZ961" i="1"/>
  <c r="AZ962" i="1"/>
  <c r="AZ963" i="1"/>
  <c r="AZ964" i="1"/>
  <c r="AZ965" i="1"/>
  <c r="AZ966" i="1"/>
  <c r="AZ967" i="1"/>
  <c r="AZ968" i="1"/>
  <c r="AZ969" i="1"/>
  <c r="AZ970" i="1"/>
  <c r="AZ971" i="1"/>
  <c r="AZ972" i="1"/>
  <c r="AZ973" i="1"/>
  <c r="AZ974" i="1"/>
  <c r="AZ975" i="1"/>
  <c r="AZ976" i="1"/>
  <c r="AZ977" i="1"/>
  <c r="AZ978" i="1"/>
  <c r="AZ979" i="1"/>
  <c r="AZ980" i="1"/>
  <c r="AZ981" i="1"/>
  <c r="AZ982" i="1"/>
  <c r="AZ983" i="1"/>
  <c r="AZ984" i="1"/>
  <c r="AZ985" i="1"/>
  <c r="AZ986" i="1"/>
  <c r="AZ987" i="1"/>
  <c r="AZ988" i="1"/>
  <c r="AZ989" i="1"/>
  <c r="AZ990" i="1"/>
  <c r="AZ991" i="1"/>
  <c r="AZ992" i="1"/>
  <c r="AZ993" i="1"/>
  <c r="AZ994" i="1"/>
  <c r="AZ995" i="1"/>
  <c r="AZ996" i="1"/>
  <c r="AZ997" i="1"/>
  <c r="AZ998" i="1"/>
  <c r="AZ999" i="1"/>
  <c r="AZ1000" i="1"/>
  <c r="AZ1001" i="1"/>
  <c r="AZ1002" i="1"/>
  <c r="AZ1003" i="1"/>
  <c r="AZ1004" i="1"/>
  <c r="AZ1005" i="1"/>
  <c r="AZ1006" i="1"/>
  <c r="AZ1007" i="1"/>
  <c r="AZ1008" i="1"/>
  <c r="AZ1009" i="1"/>
  <c r="AZ1010" i="1"/>
  <c r="AZ1011" i="1"/>
  <c r="AZ1012" i="1"/>
  <c r="AZ1013" i="1"/>
  <c r="AZ1014" i="1"/>
  <c r="AZ1015" i="1"/>
  <c r="AZ1016" i="1"/>
  <c r="AZ1017" i="1"/>
  <c r="AZ1018" i="1"/>
  <c r="AZ1019" i="1"/>
  <c r="AZ1020" i="1"/>
  <c r="AZ1021" i="1"/>
  <c r="AZ1022" i="1"/>
  <c r="AZ1023" i="1"/>
  <c r="AZ1024" i="1"/>
  <c r="AZ1025" i="1"/>
  <c r="AZ1026" i="1"/>
  <c r="AZ1027" i="1"/>
  <c r="AZ1028" i="1"/>
  <c r="AZ1029" i="1"/>
  <c r="AZ1030" i="1"/>
  <c r="AZ1031" i="1"/>
  <c r="AZ1032" i="1"/>
  <c r="AZ1033" i="1"/>
  <c r="AZ1034" i="1"/>
  <c r="AZ1035" i="1"/>
  <c r="AZ1036" i="1"/>
  <c r="AZ1037" i="1"/>
  <c r="AZ1038" i="1"/>
  <c r="AZ1039" i="1"/>
  <c r="AZ1040" i="1"/>
  <c r="AZ1041" i="1"/>
  <c r="AZ1042" i="1"/>
  <c r="AZ1043" i="1"/>
  <c r="AZ1044" i="1"/>
  <c r="AZ1045" i="1"/>
  <c r="AZ1046" i="1"/>
  <c r="AZ1047" i="1"/>
  <c r="AZ1048" i="1"/>
  <c r="AZ1049" i="1"/>
  <c r="AZ1050" i="1"/>
  <c r="AZ1051" i="1"/>
  <c r="AZ1052" i="1"/>
  <c r="AZ1053" i="1"/>
  <c r="AZ1054" i="1"/>
  <c r="AZ1055" i="1"/>
  <c r="AZ1056" i="1"/>
  <c r="AZ1057" i="1"/>
  <c r="AZ1058" i="1"/>
  <c r="AZ1059" i="1"/>
  <c r="AZ1060" i="1"/>
  <c r="AZ1061" i="1"/>
  <c r="AZ1062" i="1"/>
  <c r="AZ1063" i="1"/>
  <c r="AZ1064" i="1"/>
  <c r="AZ1065" i="1"/>
  <c r="AZ1066" i="1"/>
  <c r="AZ1067" i="1"/>
  <c r="AZ1068" i="1"/>
  <c r="AZ1069" i="1"/>
  <c r="AZ1070" i="1"/>
  <c r="AZ1071" i="1"/>
  <c r="AZ1072" i="1"/>
  <c r="AZ1073" i="1"/>
  <c r="AZ1074" i="1"/>
  <c r="AZ1075" i="1"/>
  <c r="AZ1076" i="1"/>
  <c r="AZ1077" i="1"/>
  <c r="AZ1078" i="1"/>
  <c r="AZ1079" i="1"/>
  <c r="AZ1080" i="1"/>
  <c r="AZ1081" i="1"/>
  <c r="AZ1082" i="1"/>
  <c r="AZ1083" i="1"/>
  <c r="AZ1084" i="1"/>
  <c r="AZ1085" i="1"/>
  <c r="AZ1086" i="1"/>
  <c r="AZ1087" i="1"/>
  <c r="AZ1088" i="1"/>
  <c r="AZ1089" i="1"/>
  <c r="AZ1090" i="1"/>
  <c r="AZ1091" i="1"/>
  <c r="AZ1092" i="1"/>
  <c r="AZ1093" i="1"/>
  <c r="AZ1094" i="1"/>
  <c r="AZ1095" i="1"/>
  <c r="AZ1096" i="1"/>
  <c r="AZ1097" i="1"/>
  <c r="AZ1098" i="1"/>
  <c r="AZ1099" i="1"/>
  <c r="AZ1100" i="1"/>
  <c r="AZ1101" i="1"/>
  <c r="AZ1102" i="1"/>
  <c r="AZ1103" i="1"/>
  <c r="AZ1104" i="1"/>
  <c r="AZ1105" i="1"/>
  <c r="AZ1106" i="1"/>
  <c r="AZ1107" i="1"/>
  <c r="AZ1108" i="1"/>
  <c r="AZ1109" i="1"/>
  <c r="AZ1110" i="1"/>
  <c r="AZ1111" i="1"/>
  <c r="AZ1112" i="1"/>
  <c r="AZ1113" i="1"/>
  <c r="AZ1114" i="1"/>
  <c r="AZ1115" i="1"/>
  <c r="AZ1116" i="1"/>
  <c r="AZ1117" i="1"/>
  <c r="AZ1118" i="1"/>
  <c r="AZ1119" i="1"/>
  <c r="AZ1120" i="1"/>
  <c r="AZ1121" i="1"/>
  <c r="AZ1122" i="1"/>
  <c r="AZ1123" i="1"/>
  <c r="AZ1124" i="1"/>
  <c r="AZ1125" i="1"/>
  <c r="AZ1126" i="1"/>
  <c r="AZ1127" i="1"/>
  <c r="AZ1128" i="1"/>
  <c r="AZ1129" i="1"/>
  <c r="AZ1130" i="1"/>
  <c r="AZ1131" i="1"/>
  <c r="AZ1132" i="1"/>
  <c r="AZ1133" i="1"/>
  <c r="AZ1134" i="1"/>
  <c r="AZ1135" i="1"/>
  <c r="AZ1136" i="1"/>
  <c r="AZ1137" i="1"/>
  <c r="AZ1138" i="1"/>
  <c r="AZ1139" i="1"/>
  <c r="AZ1140" i="1"/>
  <c r="AZ1141" i="1"/>
  <c r="AZ1142" i="1"/>
  <c r="AZ1143" i="1"/>
  <c r="AZ1144" i="1"/>
  <c r="AZ1145" i="1"/>
  <c r="AZ1146" i="1"/>
  <c r="AZ1147" i="1"/>
  <c r="AZ1148" i="1"/>
  <c r="AZ1149" i="1"/>
  <c r="AZ1150" i="1"/>
  <c r="AZ1151" i="1"/>
  <c r="AZ1152" i="1"/>
  <c r="AZ1153" i="1"/>
  <c r="AZ1154" i="1"/>
  <c r="AZ1155" i="1"/>
  <c r="AZ1156" i="1"/>
  <c r="AZ1157" i="1"/>
  <c r="AZ1158" i="1"/>
  <c r="AZ1159" i="1"/>
  <c r="AZ1160" i="1"/>
  <c r="AZ1161" i="1"/>
  <c r="AZ1162" i="1"/>
  <c r="AZ1163" i="1"/>
  <c r="AZ1164" i="1"/>
  <c r="AZ1165" i="1"/>
  <c r="AZ1166" i="1"/>
  <c r="AZ1167" i="1"/>
  <c r="AZ1168" i="1"/>
  <c r="AZ1169" i="1"/>
  <c r="AZ1170" i="1"/>
  <c r="AZ1171" i="1"/>
  <c r="AZ1172" i="1"/>
  <c r="AZ1173" i="1"/>
  <c r="AZ1174" i="1"/>
  <c r="AZ1175" i="1"/>
  <c r="AZ1176" i="1"/>
  <c r="AZ1177" i="1"/>
  <c r="AZ1178" i="1"/>
  <c r="AZ1179" i="1"/>
  <c r="AZ1180" i="1"/>
  <c r="AZ1181" i="1"/>
  <c r="AZ1182" i="1"/>
  <c r="AZ1183" i="1"/>
  <c r="AZ1184" i="1"/>
  <c r="AZ1185" i="1"/>
  <c r="AZ1186" i="1"/>
  <c r="AZ1187" i="1"/>
  <c r="AZ1188" i="1"/>
  <c r="AZ1189" i="1"/>
  <c r="AZ1190" i="1"/>
  <c r="AZ1191" i="1"/>
  <c r="AZ1192" i="1"/>
  <c r="AZ1193" i="1"/>
  <c r="AZ1194" i="1"/>
  <c r="AZ1195" i="1"/>
  <c r="AZ1196" i="1"/>
  <c r="AZ1197" i="1"/>
  <c r="AZ1198" i="1"/>
  <c r="AZ1199" i="1"/>
  <c r="AZ1200" i="1"/>
  <c r="AZ1201" i="1"/>
  <c r="AZ1202" i="1"/>
  <c r="AZ1203" i="1"/>
  <c r="AZ1204" i="1"/>
  <c r="AZ1205" i="1"/>
  <c r="AZ1206" i="1"/>
  <c r="AZ1207" i="1"/>
  <c r="AZ1208" i="1"/>
  <c r="AZ1209" i="1"/>
  <c r="AZ1210" i="1"/>
  <c r="AZ1211" i="1"/>
  <c r="AZ1212" i="1"/>
  <c r="AZ1213" i="1"/>
  <c r="AZ1214" i="1"/>
  <c r="AZ1215" i="1"/>
  <c r="AZ1216" i="1"/>
  <c r="AZ1217" i="1"/>
  <c r="AZ1218" i="1"/>
  <c r="AZ1219" i="1"/>
  <c r="AZ1220" i="1"/>
  <c r="AZ1221" i="1"/>
  <c r="AZ1222" i="1"/>
  <c r="AZ1223" i="1"/>
  <c r="AZ1224" i="1"/>
  <c r="AZ1225" i="1"/>
  <c r="AZ1226" i="1"/>
  <c r="AZ1227" i="1"/>
  <c r="AZ1228" i="1"/>
  <c r="AZ1229" i="1"/>
  <c r="AZ1230" i="1"/>
  <c r="AZ1231" i="1"/>
  <c r="AZ1232" i="1"/>
  <c r="AZ1233" i="1"/>
  <c r="AZ1234" i="1"/>
  <c r="AZ1235" i="1"/>
  <c r="AZ1236" i="1"/>
  <c r="AZ1237" i="1"/>
  <c r="AZ1238" i="1"/>
  <c r="AZ1239" i="1"/>
  <c r="AZ1240" i="1"/>
  <c r="AZ1241" i="1"/>
  <c r="AZ1242" i="1"/>
  <c r="AZ1243" i="1"/>
  <c r="AZ1244" i="1"/>
  <c r="AZ1245" i="1"/>
  <c r="AZ1246" i="1"/>
  <c r="AZ1247" i="1"/>
  <c r="AZ1248" i="1"/>
  <c r="AZ1249" i="1"/>
  <c r="AZ1250" i="1"/>
  <c r="AZ1251" i="1"/>
  <c r="AZ1252" i="1"/>
  <c r="AZ1253" i="1"/>
  <c r="AZ1254" i="1"/>
  <c r="AZ1255" i="1"/>
  <c r="AZ1256" i="1"/>
  <c r="AZ1257" i="1"/>
  <c r="AZ1258" i="1"/>
  <c r="AZ1259" i="1"/>
  <c r="AZ1260" i="1"/>
  <c r="AZ1261" i="1"/>
  <c r="AZ1262" i="1"/>
  <c r="AZ1263" i="1"/>
  <c r="AZ1264" i="1"/>
  <c r="AZ1265" i="1"/>
  <c r="AZ1266" i="1"/>
  <c r="AZ1267" i="1"/>
  <c r="AZ1268" i="1"/>
  <c r="AZ1269" i="1"/>
  <c r="AZ1270" i="1"/>
  <c r="AZ1271" i="1"/>
  <c r="AZ1272" i="1"/>
  <c r="AZ1273" i="1"/>
  <c r="AZ1274" i="1"/>
  <c r="AZ1275" i="1"/>
  <c r="AZ1276" i="1"/>
  <c r="AZ1277" i="1"/>
  <c r="AZ1278" i="1"/>
  <c r="AZ1279" i="1"/>
  <c r="AZ1280" i="1"/>
  <c r="AZ1281" i="1"/>
  <c r="AZ1282" i="1"/>
  <c r="AZ1283" i="1"/>
  <c r="AZ1284" i="1"/>
  <c r="AZ1285" i="1"/>
  <c r="AZ1286" i="1"/>
  <c r="AZ1287" i="1"/>
  <c r="AZ1288" i="1"/>
  <c r="AZ1289" i="1"/>
  <c r="AZ1290" i="1"/>
  <c r="AZ1291" i="1"/>
  <c r="AZ1292" i="1"/>
  <c r="AZ1293" i="1"/>
  <c r="AZ1294" i="1"/>
  <c r="AZ1295" i="1"/>
  <c r="AZ1296" i="1"/>
  <c r="AZ1297" i="1"/>
  <c r="AZ1298" i="1"/>
  <c r="AZ1299" i="1"/>
  <c r="AZ1300" i="1"/>
  <c r="AZ1301" i="1"/>
  <c r="AZ1302" i="1"/>
  <c r="AZ1303" i="1"/>
  <c r="AZ1304" i="1"/>
  <c r="AZ1305" i="1"/>
  <c r="AZ1306" i="1"/>
  <c r="AZ1307" i="1"/>
  <c r="AZ1308" i="1"/>
  <c r="AZ1309" i="1"/>
  <c r="AZ1310" i="1"/>
  <c r="AZ1311" i="1"/>
  <c r="AZ1312" i="1"/>
  <c r="AZ1313" i="1"/>
  <c r="AZ1314" i="1"/>
  <c r="AZ1315" i="1"/>
  <c r="AZ1316" i="1"/>
  <c r="AZ1317" i="1"/>
  <c r="AZ1318" i="1"/>
  <c r="AZ1319" i="1"/>
  <c r="AZ1320" i="1"/>
  <c r="AZ1321" i="1"/>
  <c r="AZ1322" i="1"/>
  <c r="AZ1323" i="1"/>
  <c r="AZ1324" i="1"/>
  <c r="AZ1325" i="1"/>
  <c r="AZ1326" i="1"/>
  <c r="AZ1327" i="1"/>
  <c r="AZ1328" i="1"/>
  <c r="AZ1329" i="1"/>
  <c r="AZ1330" i="1"/>
  <c r="AZ1331" i="1"/>
  <c r="AZ1332" i="1"/>
  <c r="AZ1333" i="1"/>
  <c r="AZ1334" i="1"/>
  <c r="AZ1335" i="1"/>
  <c r="AZ1336" i="1"/>
  <c r="AZ1337" i="1"/>
  <c r="AZ1338" i="1"/>
  <c r="AZ1339" i="1"/>
  <c r="AZ1340" i="1"/>
  <c r="AZ1341" i="1"/>
  <c r="AZ1342" i="1"/>
  <c r="AZ1343" i="1"/>
  <c r="AZ1344" i="1"/>
  <c r="AZ1345" i="1"/>
  <c r="AZ1346" i="1"/>
  <c r="AZ1347" i="1"/>
  <c r="AZ1348" i="1"/>
  <c r="AZ1349" i="1"/>
  <c r="AZ1350" i="1"/>
  <c r="AZ1351" i="1"/>
  <c r="AZ1352" i="1"/>
  <c r="AZ1353" i="1"/>
  <c r="AZ1354" i="1"/>
  <c r="AZ1355" i="1"/>
  <c r="AZ1356" i="1"/>
  <c r="AZ1357" i="1"/>
  <c r="AZ1358" i="1"/>
  <c r="AZ1359" i="1"/>
  <c r="AZ1360" i="1"/>
  <c r="AZ1361" i="1"/>
  <c r="AZ1362" i="1"/>
  <c r="AZ1363" i="1"/>
  <c r="AZ1364" i="1"/>
  <c r="AZ1365" i="1"/>
  <c r="AZ1366" i="1"/>
  <c r="AZ1367" i="1"/>
  <c r="AZ1368" i="1"/>
  <c r="AZ1369" i="1"/>
  <c r="AZ1370" i="1"/>
  <c r="AZ1371" i="1"/>
  <c r="AZ1372" i="1"/>
  <c r="AZ1373" i="1"/>
  <c r="AZ1374" i="1"/>
  <c r="AZ1375" i="1"/>
  <c r="AZ1376" i="1"/>
  <c r="AZ1377" i="1"/>
  <c r="AZ1378" i="1"/>
  <c r="AZ1379" i="1"/>
  <c r="AZ1380" i="1"/>
  <c r="AZ1381" i="1"/>
  <c r="AZ1382" i="1"/>
  <c r="AZ1383" i="1"/>
  <c r="AZ1384" i="1"/>
  <c r="AZ1385" i="1"/>
  <c r="AZ1386" i="1"/>
  <c r="AZ1387" i="1"/>
  <c r="AZ1388" i="1"/>
  <c r="AZ1389" i="1"/>
  <c r="AZ1390" i="1"/>
  <c r="AZ1391" i="1"/>
  <c r="AZ1392" i="1"/>
  <c r="AZ1393" i="1"/>
  <c r="AZ1394" i="1"/>
  <c r="AZ1395" i="1"/>
  <c r="AZ1396" i="1"/>
  <c r="AZ1397" i="1"/>
  <c r="AZ1398" i="1"/>
  <c r="AZ1399" i="1"/>
  <c r="AZ1400" i="1"/>
  <c r="AZ1401" i="1"/>
  <c r="AZ1402" i="1"/>
  <c r="AZ1403" i="1"/>
  <c r="AZ1404" i="1"/>
  <c r="AZ1405" i="1"/>
  <c r="AZ1406" i="1"/>
  <c r="AZ1407" i="1"/>
  <c r="AZ1408" i="1"/>
  <c r="AZ1409" i="1"/>
  <c r="AZ1410" i="1"/>
  <c r="AZ1411" i="1"/>
  <c r="AZ1412" i="1"/>
  <c r="AZ1413" i="1"/>
  <c r="AZ1414" i="1"/>
  <c r="AZ1415" i="1"/>
  <c r="AZ1416" i="1"/>
  <c r="AZ1417" i="1"/>
  <c r="AZ1418" i="1"/>
  <c r="AZ1419" i="1"/>
  <c r="AZ1420" i="1"/>
  <c r="AZ1421" i="1"/>
  <c r="AZ1422" i="1"/>
  <c r="AZ1423" i="1"/>
  <c r="AZ1424" i="1"/>
  <c r="AZ1425" i="1"/>
  <c r="AZ1426" i="1"/>
  <c r="AZ1427" i="1"/>
  <c r="AZ1428" i="1"/>
  <c r="AZ1429" i="1"/>
  <c r="AZ1430" i="1"/>
  <c r="AZ1431" i="1"/>
  <c r="AZ1432" i="1"/>
  <c r="AZ1433" i="1"/>
  <c r="AZ1434" i="1"/>
  <c r="AZ1435" i="1"/>
  <c r="AZ1436" i="1"/>
  <c r="AZ1437" i="1"/>
  <c r="AZ1438" i="1"/>
  <c r="AZ1439" i="1"/>
  <c r="AZ1440" i="1"/>
  <c r="AZ1441" i="1"/>
  <c r="AZ1442" i="1"/>
  <c r="AZ1443" i="1"/>
  <c r="AZ3" i="1"/>
  <c r="AY4" i="1"/>
  <c r="AY5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60" i="1"/>
  <c r="AY61" i="1"/>
  <c r="AY62" i="1"/>
  <c r="AY63" i="1"/>
  <c r="AY64" i="1"/>
  <c r="AY65" i="1"/>
  <c r="AY66" i="1"/>
  <c r="AY67" i="1"/>
  <c r="AY68" i="1"/>
  <c r="AY69" i="1"/>
  <c r="AY70" i="1"/>
  <c r="AY71" i="1"/>
  <c r="AY72" i="1"/>
  <c r="AY73" i="1"/>
  <c r="AY74" i="1"/>
  <c r="AY75" i="1"/>
  <c r="AY76" i="1"/>
  <c r="AY77" i="1"/>
  <c r="AY78" i="1"/>
  <c r="AY79" i="1"/>
  <c r="AY80" i="1"/>
  <c r="AY81" i="1"/>
  <c r="AY82" i="1"/>
  <c r="AY83" i="1"/>
  <c r="AY84" i="1"/>
  <c r="AY85" i="1"/>
  <c r="AY86" i="1"/>
  <c r="AY87" i="1"/>
  <c r="AY88" i="1"/>
  <c r="AY89" i="1"/>
  <c r="AY90" i="1"/>
  <c r="AY91" i="1"/>
  <c r="AY92" i="1"/>
  <c r="AY93" i="1"/>
  <c r="AY94" i="1"/>
  <c r="AY95" i="1"/>
  <c r="AY96" i="1"/>
  <c r="AY97" i="1"/>
  <c r="AY98" i="1"/>
  <c r="AY99" i="1"/>
  <c r="AY100" i="1"/>
  <c r="AY101" i="1"/>
  <c r="AY102" i="1"/>
  <c r="AY103" i="1"/>
  <c r="AY104" i="1"/>
  <c r="AY105" i="1"/>
  <c r="AY106" i="1"/>
  <c r="AY107" i="1"/>
  <c r="AY108" i="1"/>
  <c r="AY109" i="1"/>
  <c r="AY110" i="1"/>
  <c r="AY111" i="1"/>
  <c r="AY112" i="1"/>
  <c r="AY113" i="1"/>
  <c r="AY114" i="1"/>
  <c r="AY115" i="1"/>
  <c r="AY116" i="1"/>
  <c r="AY117" i="1"/>
  <c r="AY118" i="1"/>
  <c r="AY119" i="1"/>
  <c r="AY120" i="1"/>
  <c r="AY121" i="1"/>
  <c r="AY122" i="1"/>
  <c r="AY123" i="1"/>
  <c r="AY124" i="1"/>
  <c r="AY125" i="1"/>
  <c r="AY126" i="1"/>
  <c r="AY127" i="1"/>
  <c r="AY128" i="1"/>
  <c r="AY129" i="1"/>
  <c r="AY130" i="1"/>
  <c r="AY131" i="1"/>
  <c r="AY132" i="1"/>
  <c r="AY133" i="1"/>
  <c r="AY134" i="1"/>
  <c r="AY135" i="1"/>
  <c r="AY136" i="1"/>
  <c r="AY137" i="1"/>
  <c r="AY138" i="1"/>
  <c r="AY139" i="1"/>
  <c r="AY140" i="1"/>
  <c r="AY141" i="1"/>
  <c r="AY142" i="1"/>
  <c r="AY143" i="1"/>
  <c r="AY144" i="1"/>
  <c r="AY145" i="1"/>
  <c r="AY146" i="1"/>
  <c r="AY147" i="1"/>
  <c r="AY148" i="1"/>
  <c r="AY149" i="1"/>
  <c r="AY150" i="1"/>
  <c r="AY151" i="1"/>
  <c r="AY152" i="1"/>
  <c r="AY153" i="1"/>
  <c r="AY154" i="1"/>
  <c r="AY155" i="1"/>
  <c r="AY156" i="1"/>
  <c r="AY157" i="1"/>
  <c r="AY158" i="1"/>
  <c r="AY159" i="1"/>
  <c r="AY160" i="1"/>
  <c r="AY161" i="1"/>
  <c r="AY162" i="1"/>
  <c r="AY163" i="1"/>
  <c r="AY164" i="1"/>
  <c r="AY165" i="1"/>
  <c r="AY166" i="1"/>
  <c r="AY167" i="1"/>
  <c r="AY168" i="1"/>
  <c r="AY169" i="1"/>
  <c r="AY170" i="1"/>
  <c r="AY171" i="1"/>
  <c r="AY172" i="1"/>
  <c r="AY173" i="1"/>
  <c r="AY174" i="1"/>
  <c r="AY175" i="1"/>
  <c r="AY176" i="1"/>
  <c r="AY177" i="1"/>
  <c r="AY178" i="1"/>
  <c r="AY179" i="1"/>
  <c r="AY180" i="1"/>
  <c r="AY181" i="1"/>
  <c r="AY182" i="1"/>
  <c r="AY183" i="1"/>
  <c r="AY184" i="1"/>
  <c r="AY185" i="1"/>
  <c r="AY186" i="1"/>
  <c r="AY187" i="1"/>
  <c r="AY188" i="1"/>
  <c r="AY189" i="1"/>
  <c r="AY190" i="1"/>
  <c r="AY191" i="1"/>
  <c r="AY192" i="1"/>
  <c r="AY193" i="1"/>
  <c r="AY194" i="1"/>
  <c r="AY195" i="1"/>
  <c r="AY196" i="1"/>
  <c r="AY197" i="1"/>
  <c r="AY198" i="1"/>
  <c r="AY199" i="1"/>
  <c r="AY200" i="1"/>
  <c r="AY201" i="1"/>
  <c r="AY202" i="1"/>
  <c r="AY203" i="1"/>
  <c r="AY204" i="1"/>
  <c r="AY205" i="1"/>
  <c r="AY206" i="1"/>
  <c r="AY207" i="1"/>
  <c r="AY208" i="1"/>
  <c r="AY209" i="1"/>
  <c r="AY210" i="1"/>
  <c r="AY211" i="1"/>
  <c r="AY212" i="1"/>
  <c r="AY213" i="1"/>
  <c r="AY214" i="1"/>
  <c r="AY215" i="1"/>
  <c r="AY216" i="1"/>
  <c r="AY217" i="1"/>
  <c r="AY218" i="1"/>
  <c r="AY219" i="1"/>
  <c r="AY220" i="1"/>
  <c r="AY221" i="1"/>
  <c r="AY222" i="1"/>
  <c r="AY223" i="1"/>
  <c r="AY224" i="1"/>
  <c r="AY225" i="1"/>
  <c r="AY226" i="1"/>
  <c r="AY227" i="1"/>
  <c r="AY228" i="1"/>
  <c r="AY229" i="1"/>
  <c r="AY230" i="1"/>
  <c r="AY231" i="1"/>
  <c r="AY232" i="1"/>
  <c r="AY233" i="1"/>
  <c r="AY234" i="1"/>
  <c r="AY235" i="1"/>
  <c r="AY236" i="1"/>
  <c r="AY237" i="1"/>
  <c r="AY238" i="1"/>
  <c r="AY239" i="1"/>
  <c r="AY240" i="1"/>
  <c r="AY241" i="1"/>
  <c r="AY242" i="1"/>
  <c r="AY243" i="1"/>
  <c r="AY244" i="1"/>
  <c r="AY245" i="1"/>
  <c r="AY246" i="1"/>
  <c r="AY247" i="1"/>
  <c r="AY248" i="1"/>
  <c r="AY249" i="1"/>
  <c r="AY250" i="1"/>
  <c r="AY251" i="1"/>
  <c r="AY252" i="1"/>
  <c r="AY253" i="1"/>
  <c r="AY254" i="1"/>
  <c r="AY255" i="1"/>
  <c r="AY256" i="1"/>
  <c r="AY257" i="1"/>
  <c r="AY258" i="1"/>
  <c r="AY259" i="1"/>
  <c r="AY260" i="1"/>
  <c r="AY261" i="1"/>
  <c r="AY262" i="1"/>
  <c r="AY263" i="1"/>
  <c r="AY264" i="1"/>
  <c r="AY265" i="1"/>
  <c r="AY266" i="1"/>
  <c r="AY267" i="1"/>
  <c r="AY268" i="1"/>
  <c r="AY269" i="1"/>
  <c r="AY270" i="1"/>
  <c r="AY271" i="1"/>
  <c r="AY272" i="1"/>
  <c r="AY273" i="1"/>
  <c r="AY274" i="1"/>
  <c r="AY275" i="1"/>
  <c r="AY276" i="1"/>
  <c r="AY277" i="1"/>
  <c r="AY278" i="1"/>
  <c r="AY279" i="1"/>
  <c r="AY280" i="1"/>
  <c r="AY281" i="1"/>
  <c r="AY282" i="1"/>
  <c r="AY283" i="1"/>
  <c r="AY284" i="1"/>
  <c r="AY285" i="1"/>
  <c r="AY286" i="1"/>
  <c r="AY287" i="1"/>
  <c r="AY288" i="1"/>
  <c r="AY289" i="1"/>
  <c r="AY290" i="1"/>
  <c r="AY291" i="1"/>
  <c r="AY292" i="1"/>
  <c r="AY293" i="1"/>
  <c r="AY294" i="1"/>
  <c r="AY295" i="1"/>
  <c r="AY296" i="1"/>
  <c r="AY297" i="1"/>
  <c r="AY298" i="1"/>
  <c r="AY299" i="1"/>
  <c r="AY300" i="1"/>
  <c r="AY301" i="1"/>
  <c r="AY302" i="1"/>
  <c r="AY303" i="1"/>
  <c r="AY304" i="1"/>
  <c r="AY305" i="1"/>
  <c r="AY306" i="1"/>
  <c r="AY307" i="1"/>
  <c r="AY308" i="1"/>
  <c r="AY309" i="1"/>
  <c r="AY310" i="1"/>
  <c r="AY311" i="1"/>
  <c r="AY312" i="1"/>
  <c r="AY313" i="1"/>
  <c r="AY314" i="1"/>
  <c r="AY315" i="1"/>
  <c r="AY316" i="1"/>
  <c r="AY317" i="1"/>
  <c r="AY318" i="1"/>
  <c r="AY319" i="1"/>
  <c r="AY320" i="1"/>
  <c r="AY321" i="1"/>
  <c r="AY322" i="1"/>
  <c r="AY323" i="1"/>
  <c r="AY324" i="1"/>
  <c r="AY325" i="1"/>
  <c r="AY326" i="1"/>
  <c r="AY327" i="1"/>
  <c r="AY328" i="1"/>
  <c r="AY329" i="1"/>
  <c r="AY330" i="1"/>
  <c r="AY331" i="1"/>
  <c r="AY332" i="1"/>
  <c r="AY333" i="1"/>
  <c r="AY334" i="1"/>
  <c r="AY335" i="1"/>
  <c r="AY336" i="1"/>
  <c r="AY337" i="1"/>
  <c r="AY338" i="1"/>
  <c r="AY339" i="1"/>
  <c r="AY340" i="1"/>
  <c r="AY341" i="1"/>
  <c r="AY342" i="1"/>
  <c r="AY343" i="1"/>
  <c r="AY344" i="1"/>
  <c r="AY345" i="1"/>
  <c r="AY346" i="1"/>
  <c r="AY347" i="1"/>
  <c r="AY348" i="1"/>
  <c r="AY349" i="1"/>
  <c r="AY350" i="1"/>
  <c r="AY351" i="1"/>
  <c r="AY352" i="1"/>
  <c r="AY353" i="1"/>
  <c r="AY354" i="1"/>
  <c r="AY355" i="1"/>
  <c r="AY356" i="1"/>
  <c r="AY357" i="1"/>
  <c r="AY358" i="1"/>
  <c r="AY359" i="1"/>
  <c r="AY360" i="1"/>
  <c r="AY361" i="1"/>
  <c r="AY362" i="1"/>
  <c r="AY363" i="1"/>
  <c r="AY364" i="1"/>
  <c r="AY365" i="1"/>
  <c r="AY366" i="1"/>
  <c r="AY367" i="1"/>
  <c r="AY368" i="1"/>
  <c r="AY369" i="1"/>
  <c r="AY370" i="1"/>
  <c r="AY371" i="1"/>
  <c r="AY372" i="1"/>
  <c r="AY373" i="1"/>
  <c r="AY374" i="1"/>
  <c r="AY375" i="1"/>
  <c r="AY376" i="1"/>
  <c r="AY377" i="1"/>
  <c r="AY378" i="1"/>
  <c r="AY379" i="1"/>
  <c r="AY380" i="1"/>
  <c r="AY381" i="1"/>
  <c r="AY382" i="1"/>
  <c r="AY383" i="1"/>
  <c r="AY384" i="1"/>
  <c r="AY385" i="1"/>
  <c r="AY386" i="1"/>
  <c r="AY387" i="1"/>
  <c r="AY388" i="1"/>
  <c r="AY389" i="1"/>
  <c r="AY390" i="1"/>
  <c r="AY391" i="1"/>
  <c r="AY392" i="1"/>
  <c r="AY393" i="1"/>
  <c r="AY394" i="1"/>
  <c r="AY395" i="1"/>
  <c r="AY396" i="1"/>
  <c r="AY397" i="1"/>
  <c r="AY398" i="1"/>
  <c r="AY399" i="1"/>
  <c r="AY400" i="1"/>
  <c r="AY401" i="1"/>
  <c r="AY402" i="1"/>
  <c r="AY403" i="1"/>
  <c r="AY404" i="1"/>
  <c r="AY405" i="1"/>
  <c r="AY406" i="1"/>
  <c r="AY407" i="1"/>
  <c r="AY408" i="1"/>
  <c r="AY409" i="1"/>
  <c r="AY410" i="1"/>
  <c r="AY411" i="1"/>
  <c r="AY412" i="1"/>
  <c r="AY413" i="1"/>
  <c r="AY414" i="1"/>
  <c r="AY415" i="1"/>
  <c r="AY416" i="1"/>
  <c r="AY417" i="1"/>
  <c r="AY418" i="1"/>
  <c r="AY419" i="1"/>
  <c r="AY420" i="1"/>
  <c r="AY421" i="1"/>
  <c r="AY422" i="1"/>
  <c r="AY423" i="1"/>
  <c r="AY424" i="1"/>
  <c r="AY425" i="1"/>
  <c r="AY426" i="1"/>
  <c r="AY427" i="1"/>
  <c r="AY428" i="1"/>
  <c r="AY429" i="1"/>
  <c r="AY430" i="1"/>
  <c r="AY431" i="1"/>
  <c r="AY432" i="1"/>
  <c r="AY433" i="1"/>
  <c r="AY434" i="1"/>
  <c r="AY435" i="1"/>
  <c r="AY436" i="1"/>
  <c r="AY437" i="1"/>
  <c r="AY438" i="1"/>
  <c r="AY439" i="1"/>
  <c r="AY440" i="1"/>
  <c r="AY441" i="1"/>
  <c r="AY442" i="1"/>
  <c r="AY443" i="1"/>
  <c r="AY444" i="1"/>
  <c r="AY445" i="1"/>
  <c r="AY446" i="1"/>
  <c r="AY447" i="1"/>
  <c r="AY448" i="1"/>
  <c r="AY449" i="1"/>
  <c r="AY450" i="1"/>
  <c r="AY451" i="1"/>
  <c r="AY452" i="1"/>
  <c r="AY453" i="1"/>
  <c r="AY454" i="1"/>
  <c r="AY455" i="1"/>
  <c r="AY456" i="1"/>
  <c r="AY457" i="1"/>
  <c r="AY458" i="1"/>
  <c r="AY459" i="1"/>
  <c r="AY460" i="1"/>
  <c r="AY461" i="1"/>
  <c r="AY462" i="1"/>
  <c r="AY463" i="1"/>
  <c r="AY464" i="1"/>
  <c r="AY465" i="1"/>
  <c r="AY466" i="1"/>
  <c r="AY467" i="1"/>
  <c r="AY468" i="1"/>
  <c r="AY469" i="1"/>
  <c r="AY470" i="1"/>
  <c r="AY471" i="1"/>
  <c r="AY472" i="1"/>
  <c r="AY473" i="1"/>
  <c r="AY474" i="1"/>
  <c r="AY475" i="1"/>
  <c r="AY476" i="1"/>
  <c r="AY477" i="1"/>
  <c r="AY478" i="1"/>
  <c r="AY479" i="1"/>
  <c r="AY480" i="1"/>
  <c r="AY481" i="1"/>
  <c r="AY482" i="1"/>
  <c r="AY483" i="1"/>
  <c r="AY484" i="1"/>
  <c r="AY485" i="1"/>
  <c r="AY486" i="1"/>
  <c r="AY487" i="1"/>
  <c r="AY488" i="1"/>
  <c r="AY489" i="1"/>
  <c r="AY490" i="1"/>
  <c r="AY491" i="1"/>
  <c r="AY492" i="1"/>
  <c r="AY493" i="1"/>
  <c r="AY494" i="1"/>
  <c r="AY495" i="1"/>
  <c r="AY496" i="1"/>
  <c r="AY497" i="1"/>
  <c r="AY498" i="1"/>
  <c r="AY499" i="1"/>
  <c r="AY500" i="1"/>
  <c r="AY501" i="1"/>
  <c r="AY502" i="1"/>
  <c r="AY503" i="1"/>
  <c r="AY504" i="1"/>
  <c r="AY505" i="1"/>
  <c r="AY506" i="1"/>
  <c r="AY507" i="1"/>
  <c r="AY508" i="1"/>
  <c r="AY509" i="1"/>
  <c r="AY510" i="1"/>
  <c r="AY511" i="1"/>
  <c r="AY512" i="1"/>
  <c r="AY513" i="1"/>
  <c r="AY514" i="1"/>
  <c r="AY515" i="1"/>
  <c r="AY516" i="1"/>
  <c r="AY517" i="1"/>
  <c r="AY518" i="1"/>
  <c r="AY519" i="1"/>
  <c r="AY520" i="1"/>
  <c r="AY521" i="1"/>
  <c r="AY522" i="1"/>
  <c r="AY523" i="1"/>
  <c r="AY524" i="1"/>
  <c r="AY525" i="1"/>
  <c r="AY526" i="1"/>
  <c r="AY527" i="1"/>
  <c r="AY528" i="1"/>
  <c r="AY529" i="1"/>
  <c r="AY530" i="1"/>
  <c r="AY531" i="1"/>
  <c r="AY532" i="1"/>
  <c r="AY533" i="1"/>
  <c r="AY534" i="1"/>
  <c r="AY535" i="1"/>
  <c r="AY536" i="1"/>
  <c r="AY537" i="1"/>
  <c r="AY538" i="1"/>
  <c r="AY539" i="1"/>
  <c r="AY540" i="1"/>
  <c r="AY541" i="1"/>
  <c r="AY542" i="1"/>
  <c r="AY543" i="1"/>
  <c r="AY544" i="1"/>
  <c r="AY545" i="1"/>
  <c r="AY546" i="1"/>
  <c r="AY547" i="1"/>
  <c r="AY548" i="1"/>
  <c r="AY549" i="1"/>
  <c r="AY550" i="1"/>
  <c r="AY551" i="1"/>
  <c r="AY552" i="1"/>
  <c r="AY553" i="1"/>
  <c r="AY554" i="1"/>
  <c r="AY555" i="1"/>
  <c r="AY556" i="1"/>
  <c r="AY557" i="1"/>
  <c r="AY558" i="1"/>
  <c r="AY559" i="1"/>
  <c r="AY560" i="1"/>
  <c r="AY561" i="1"/>
  <c r="AY562" i="1"/>
  <c r="AY563" i="1"/>
  <c r="AY564" i="1"/>
  <c r="AY565" i="1"/>
  <c r="AY566" i="1"/>
  <c r="AY567" i="1"/>
  <c r="AY568" i="1"/>
  <c r="AY569" i="1"/>
  <c r="AY570" i="1"/>
  <c r="AY571" i="1"/>
  <c r="AY572" i="1"/>
  <c r="AY573" i="1"/>
  <c r="AY574" i="1"/>
  <c r="AY575" i="1"/>
  <c r="AY576" i="1"/>
  <c r="AY577" i="1"/>
  <c r="AY578" i="1"/>
  <c r="AY579" i="1"/>
  <c r="AY580" i="1"/>
  <c r="AY581" i="1"/>
  <c r="AY582" i="1"/>
  <c r="AY583" i="1"/>
  <c r="AY584" i="1"/>
  <c r="AY585" i="1"/>
  <c r="AY586" i="1"/>
  <c r="AY587" i="1"/>
  <c r="AY588" i="1"/>
  <c r="AY589" i="1"/>
  <c r="AY590" i="1"/>
  <c r="AY591" i="1"/>
  <c r="AY592" i="1"/>
  <c r="AY593" i="1"/>
  <c r="AY594" i="1"/>
  <c r="AY595" i="1"/>
  <c r="AY596" i="1"/>
  <c r="AY597" i="1"/>
  <c r="AY598" i="1"/>
  <c r="AY599" i="1"/>
  <c r="AY600" i="1"/>
  <c r="AY601" i="1"/>
  <c r="AY602" i="1"/>
  <c r="AY603" i="1"/>
  <c r="AY604" i="1"/>
  <c r="AY605" i="1"/>
  <c r="AY606" i="1"/>
  <c r="AY607" i="1"/>
  <c r="AY608" i="1"/>
  <c r="AY609" i="1"/>
  <c r="AY610" i="1"/>
  <c r="AY611" i="1"/>
  <c r="AY612" i="1"/>
  <c r="AY613" i="1"/>
  <c r="AY614" i="1"/>
  <c r="AY615" i="1"/>
  <c r="AY616" i="1"/>
  <c r="AY617" i="1"/>
  <c r="AY618" i="1"/>
  <c r="AY619" i="1"/>
  <c r="AY620" i="1"/>
  <c r="AY621" i="1"/>
  <c r="AY622" i="1"/>
  <c r="AY623" i="1"/>
  <c r="AY624" i="1"/>
  <c r="AY625" i="1"/>
  <c r="AY626" i="1"/>
  <c r="AY627" i="1"/>
  <c r="AY628" i="1"/>
  <c r="AY629" i="1"/>
  <c r="AY630" i="1"/>
  <c r="AY631" i="1"/>
  <c r="AY632" i="1"/>
  <c r="AY633" i="1"/>
  <c r="AY634" i="1"/>
  <c r="AY635" i="1"/>
  <c r="AY636" i="1"/>
  <c r="AY637" i="1"/>
  <c r="AY638" i="1"/>
  <c r="AY639" i="1"/>
  <c r="AY640" i="1"/>
  <c r="AY641" i="1"/>
  <c r="AY642" i="1"/>
  <c r="AY643" i="1"/>
  <c r="AY644" i="1"/>
  <c r="AY645" i="1"/>
  <c r="AY646" i="1"/>
  <c r="AY647" i="1"/>
  <c r="AY648" i="1"/>
  <c r="AY649" i="1"/>
  <c r="AY650" i="1"/>
  <c r="AY651" i="1"/>
  <c r="AY652" i="1"/>
  <c r="AY653" i="1"/>
  <c r="AY654" i="1"/>
  <c r="AY655" i="1"/>
  <c r="AY656" i="1"/>
  <c r="AY657" i="1"/>
  <c r="AY658" i="1"/>
  <c r="AY659" i="1"/>
  <c r="AY660" i="1"/>
  <c r="AY661" i="1"/>
  <c r="AY662" i="1"/>
  <c r="AY663" i="1"/>
  <c r="AY664" i="1"/>
  <c r="AY665" i="1"/>
  <c r="AY666" i="1"/>
  <c r="AY667" i="1"/>
  <c r="AY668" i="1"/>
  <c r="AY669" i="1"/>
  <c r="AY670" i="1"/>
  <c r="AY671" i="1"/>
  <c r="AY672" i="1"/>
  <c r="AY673" i="1"/>
  <c r="AY674" i="1"/>
  <c r="AY675" i="1"/>
  <c r="AY676" i="1"/>
  <c r="AY677" i="1"/>
  <c r="AY678" i="1"/>
  <c r="AY679" i="1"/>
  <c r="AY680" i="1"/>
  <c r="AY681" i="1"/>
  <c r="AY682" i="1"/>
  <c r="AY683" i="1"/>
  <c r="AY684" i="1"/>
  <c r="AY685" i="1"/>
  <c r="AY686" i="1"/>
  <c r="AY687" i="1"/>
  <c r="AY688" i="1"/>
  <c r="AY689" i="1"/>
  <c r="AY690" i="1"/>
  <c r="AY691" i="1"/>
  <c r="AY692" i="1"/>
  <c r="AY693" i="1"/>
  <c r="AY694" i="1"/>
  <c r="AY695" i="1"/>
  <c r="AY696" i="1"/>
  <c r="AY697" i="1"/>
  <c r="AY698" i="1"/>
  <c r="AY699" i="1"/>
  <c r="AY700" i="1"/>
  <c r="AY701" i="1"/>
  <c r="AY702" i="1"/>
  <c r="AY703" i="1"/>
  <c r="AY704" i="1"/>
  <c r="AY705" i="1"/>
  <c r="AY706" i="1"/>
  <c r="AY707" i="1"/>
  <c r="AY708" i="1"/>
  <c r="AY709" i="1"/>
  <c r="AY710" i="1"/>
  <c r="AY711" i="1"/>
  <c r="AY712" i="1"/>
  <c r="AY713" i="1"/>
  <c r="AY714" i="1"/>
  <c r="AY715" i="1"/>
  <c r="AY716" i="1"/>
  <c r="AY717" i="1"/>
  <c r="AY718" i="1"/>
  <c r="AY719" i="1"/>
  <c r="AY720" i="1"/>
  <c r="AY721" i="1"/>
  <c r="AY722" i="1"/>
  <c r="AY723" i="1"/>
  <c r="AY724" i="1"/>
  <c r="AY725" i="1"/>
  <c r="AY726" i="1"/>
  <c r="AY727" i="1"/>
  <c r="AY728" i="1"/>
  <c r="AY729" i="1"/>
  <c r="AY730" i="1"/>
  <c r="AY731" i="1"/>
  <c r="AY732" i="1"/>
  <c r="AY733" i="1"/>
  <c r="AY734" i="1"/>
  <c r="AY735" i="1"/>
  <c r="AY736" i="1"/>
  <c r="AY737" i="1"/>
  <c r="AY738" i="1"/>
  <c r="AY739" i="1"/>
  <c r="AY740" i="1"/>
  <c r="AY741" i="1"/>
  <c r="AY742" i="1"/>
  <c r="AY743" i="1"/>
  <c r="AY744" i="1"/>
  <c r="AY745" i="1"/>
  <c r="AY746" i="1"/>
  <c r="AY747" i="1"/>
  <c r="AY748" i="1"/>
  <c r="AY749" i="1"/>
  <c r="AY750" i="1"/>
  <c r="AY751" i="1"/>
  <c r="AY752" i="1"/>
  <c r="AY753" i="1"/>
  <c r="AY754" i="1"/>
  <c r="AY755" i="1"/>
  <c r="AY756" i="1"/>
  <c r="AY757" i="1"/>
  <c r="AY758" i="1"/>
  <c r="AY759" i="1"/>
  <c r="AY760" i="1"/>
  <c r="AY761" i="1"/>
  <c r="AY762" i="1"/>
  <c r="AY763" i="1"/>
  <c r="AY764" i="1"/>
  <c r="AY765" i="1"/>
  <c r="AY766" i="1"/>
  <c r="AY767" i="1"/>
  <c r="AY768" i="1"/>
  <c r="AY769" i="1"/>
  <c r="AY770" i="1"/>
  <c r="AY771" i="1"/>
  <c r="AY772" i="1"/>
  <c r="AY773" i="1"/>
  <c r="AY774" i="1"/>
  <c r="AY775" i="1"/>
  <c r="AY776" i="1"/>
  <c r="AY777" i="1"/>
  <c r="AY778" i="1"/>
  <c r="AY779" i="1"/>
  <c r="AY780" i="1"/>
  <c r="AY781" i="1"/>
  <c r="AY782" i="1"/>
  <c r="AY783" i="1"/>
  <c r="AY784" i="1"/>
  <c r="AY785" i="1"/>
  <c r="AY786" i="1"/>
  <c r="AY787" i="1"/>
  <c r="AY788" i="1"/>
  <c r="AY789" i="1"/>
  <c r="AY790" i="1"/>
  <c r="AY791" i="1"/>
  <c r="AY792" i="1"/>
  <c r="AY793" i="1"/>
  <c r="AY794" i="1"/>
  <c r="AY795" i="1"/>
  <c r="AY796" i="1"/>
  <c r="AY797" i="1"/>
  <c r="AY798" i="1"/>
  <c r="AY799" i="1"/>
  <c r="AY800" i="1"/>
  <c r="AY801" i="1"/>
  <c r="AY802" i="1"/>
  <c r="AY803" i="1"/>
  <c r="AY804" i="1"/>
  <c r="AY805" i="1"/>
  <c r="AY806" i="1"/>
  <c r="AY807" i="1"/>
  <c r="AY808" i="1"/>
  <c r="AY809" i="1"/>
  <c r="AY810" i="1"/>
  <c r="AY811" i="1"/>
  <c r="AY812" i="1"/>
  <c r="AY813" i="1"/>
  <c r="AY814" i="1"/>
  <c r="AY815" i="1"/>
  <c r="AY816" i="1"/>
  <c r="AY817" i="1"/>
  <c r="AY818" i="1"/>
  <c r="AY819" i="1"/>
  <c r="AY820" i="1"/>
  <c r="AY821" i="1"/>
  <c r="AY822" i="1"/>
  <c r="AY823" i="1"/>
  <c r="AY824" i="1"/>
  <c r="AY825" i="1"/>
  <c r="AY826" i="1"/>
  <c r="AY827" i="1"/>
  <c r="AY828" i="1"/>
  <c r="AY829" i="1"/>
  <c r="AY830" i="1"/>
  <c r="AY831" i="1"/>
  <c r="AY832" i="1"/>
  <c r="AY833" i="1"/>
  <c r="AY834" i="1"/>
  <c r="AY835" i="1"/>
  <c r="AY836" i="1"/>
  <c r="AY837" i="1"/>
  <c r="AY838" i="1"/>
  <c r="AY839" i="1"/>
  <c r="AY840" i="1"/>
  <c r="AY841" i="1"/>
  <c r="AY842" i="1"/>
  <c r="AY843" i="1"/>
  <c r="AY844" i="1"/>
  <c r="AY845" i="1"/>
  <c r="AY846" i="1"/>
  <c r="AY847" i="1"/>
  <c r="AY848" i="1"/>
  <c r="AY849" i="1"/>
  <c r="AY850" i="1"/>
  <c r="AY851" i="1"/>
  <c r="AY852" i="1"/>
  <c r="AY853" i="1"/>
  <c r="AY854" i="1"/>
  <c r="AY855" i="1"/>
  <c r="AY856" i="1"/>
  <c r="AY857" i="1"/>
  <c r="AY858" i="1"/>
  <c r="AY859" i="1"/>
  <c r="AY860" i="1"/>
  <c r="AY861" i="1"/>
  <c r="AY862" i="1"/>
  <c r="AY863" i="1"/>
  <c r="AY864" i="1"/>
  <c r="AY865" i="1"/>
  <c r="AY866" i="1"/>
  <c r="AY867" i="1"/>
  <c r="AY868" i="1"/>
  <c r="AY869" i="1"/>
  <c r="AY870" i="1"/>
  <c r="AY871" i="1"/>
  <c r="AY872" i="1"/>
  <c r="AY873" i="1"/>
  <c r="AY874" i="1"/>
  <c r="AY875" i="1"/>
  <c r="AY876" i="1"/>
  <c r="AY877" i="1"/>
  <c r="AY878" i="1"/>
  <c r="AY879" i="1"/>
  <c r="AY880" i="1"/>
  <c r="AY881" i="1"/>
  <c r="AY882" i="1"/>
  <c r="AY883" i="1"/>
  <c r="AY884" i="1"/>
  <c r="AY885" i="1"/>
  <c r="AY886" i="1"/>
  <c r="AY887" i="1"/>
  <c r="AY888" i="1"/>
  <c r="AY889" i="1"/>
  <c r="AY890" i="1"/>
  <c r="AY891" i="1"/>
  <c r="AY892" i="1"/>
  <c r="AY893" i="1"/>
  <c r="AY894" i="1"/>
  <c r="AY895" i="1"/>
  <c r="AY896" i="1"/>
  <c r="AY897" i="1"/>
  <c r="AY898" i="1"/>
  <c r="AY899" i="1"/>
  <c r="AY900" i="1"/>
  <c r="AY901" i="1"/>
  <c r="AY902" i="1"/>
  <c r="AY903" i="1"/>
  <c r="AY904" i="1"/>
  <c r="AY905" i="1"/>
  <c r="AY906" i="1"/>
  <c r="AY907" i="1"/>
  <c r="AY908" i="1"/>
  <c r="AY909" i="1"/>
  <c r="AY910" i="1"/>
  <c r="AY911" i="1"/>
  <c r="AY912" i="1"/>
  <c r="AY913" i="1"/>
  <c r="AY914" i="1"/>
  <c r="AY915" i="1"/>
  <c r="AY916" i="1"/>
  <c r="AY917" i="1"/>
  <c r="AY918" i="1"/>
  <c r="AY919" i="1"/>
  <c r="AY920" i="1"/>
  <c r="AY921" i="1"/>
  <c r="AY922" i="1"/>
  <c r="AY923" i="1"/>
  <c r="AY924" i="1"/>
  <c r="AY925" i="1"/>
  <c r="AY926" i="1"/>
  <c r="AY927" i="1"/>
  <c r="AY928" i="1"/>
  <c r="AY929" i="1"/>
  <c r="AY930" i="1"/>
  <c r="AY931" i="1"/>
  <c r="AY932" i="1"/>
  <c r="AY933" i="1"/>
  <c r="AY934" i="1"/>
  <c r="AY935" i="1"/>
  <c r="AY936" i="1"/>
  <c r="AY937" i="1"/>
  <c r="AY938" i="1"/>
  <c r="AY939" i="1"/>
  <c r="AY940" i="1"/>
  <c r="AY941" i="1"/>
  <c r="AY942" i="1"/>
  <c r="AY943" i="1"/>
  <c r="AY944" i="1"/>
  <c r="AY945" i="1"/>
  <c r="AY946" i="1"/>
  <c r="AY947" i="1"/>
  <c r="AY948" i="1"/>
  <c r="AY949" i="1"/>
  <c r="AY950" i="1"/>
  <c r="AY951" i="1"/>
  <c r="AY952" i="1"/>
  <c r="AY953" i="1"/>
  <c r="AY954" i="1"/>
  <c r="AY955" i="1"/>
  <c r="AY956" i="1"/>
  <c r="AY957" i="1"/>
  <c r="AY958" i="1"/>
  <c r="AY959" i="1"/>
  <c r="AY960" i="1"/>
  <c r="AY961" i="1"/>
  <c r="AY962" i="1"/>
  <c r="AY963" i="1"/>
  <c r="AY964" i="1"/>
  <c r="AY965" i="1"/>
  <c r="AY966" i="1"/>
  <c r="AY967" i="1"/>
  <c r="AY968" i="1"/>
  <c r="AY969" i="1"/>
  <c r="AY970" i="1"/>
  <c r="AY971" i="1"/>
  <c r="AY972" i="1"/>
  <c r="AY973" i="1"/>
  <c r="AY974" i="1"/>
  <c r="AY975" i="1"/>
  <c r="AY976" i="1"/>
  <c r="AY977" i="1"/>
  <c r="AY978" i="1"/>
  <c r="AY979" i="1"/>
  <c r="AY980" i="1"/>
  <c r="AY981" i="1"/>
  <c r="AY982" i="1"/>
  <c r="AY983" i="1"/>
  <c r="AY984" i="1"/>
  <c r="AY985" i="1"/>
  <c r="AY986" i="1"/>
  <c r="AY987" i="1"/>
  <c r="AY988" i="1"/>
  <c r="AY989" i="1"/>
  <c r="AY990" i="1"/>
  <c r="AY991" i="1"/>
  <c r="AY992" i="1"/>
  <c r="AY993" i="1"/>
  <c r="AY994" i="1"/>
  <c r="AY995" i="1"/>
  <c r="AY996" i="1"/>
  <c r="AY997" i="1"/>
  <c r="AY998" i="1"/>
  <c r="AY999" i="1"/>
  <c r="AY1000" i="1"/>
  <c r="AY1001" i="1"/>
  <c r="AY1002" i="1"/>
  <c r="AY1003" i="1"/>
  <c r="AY1004" i="1"/>
  <c r="AY1005" i="1"/>
  <c r="AY1006" i="1"/>
  <c r="AY1007" i="1"/>
  <c r="AY1008" i="1"/>
  <c r="AY1009" i="1"/>
  <c r="AY1010" i="1"/>
  <c r="AY1011" i="1"/>
  <c r="AY1012" i="1"/>
  <c r="AY1013" i="1"/>
  <c r="AY1014" i="1"/>
  <c r="AY1015" i="1"/>
  <c r="AY1016" i="1"/>
  <c r="AY1017" i="1"/>
  <c r="AY1018" i="1"/>
  <c r="AY1019" i="1"/>
  <c r="AY1020" i="1"/>
  <c r="AY1021" i="1"/>
  <c r="AY1022" i="1"/>
  <c r="AY1023" i="1"/>
  <c r="AY1024" i="1"/>
  <c r="AY1025" i="1"/>
  <c r="AY1026" i="1"/>
  <c r="AY1027" i="1"/>
  <c r="AY1028" i="1"/>
  <c r="AY1029" i="1"/>
  <c r="AY1030" i="1"/>
  <c r="AY1031" i="1"/>
  <c r="AY1032" i="1"/>
  <c r="AY1033" i="1"/>
  <c r="AY1034" i="1"/>
  <c r="AY1035" i="1"/>
  <c r="AY1036" i="1"/>
  <c r="AY1037" i="1"/>
  <c r="AY1038" i="1"/>
  <c r="AY1039" i="1"/>
  <c r="AY1040" i="1"/>
  <c r="AY1041" i="1"/>
  <c r="AY1042" i="1"/>
  <c r="AY1043" i="1"/>
  <c r="AY1044" i="1"/>
  <c r="AY1045" i="1"/>
  <c r="AY1046" i="1"/>
  <c r="AY1047" i="1"/>
  <c r="AY1048" i="1"/>
  <c r="AY1049" i="1"/>
  <c r="AY1050" i="1"/>
  <c r="AY1051" i="1"/>
  <c r="AY1052" i="1"/>
  <c r="AY1053" i="1"/>
  <c r="AY1054" i="1"/>
  <c r="AY1055" i="1"/>
  <c r="AY1056" i="1"/>
  <c r="AY1057" i="1"/>
  <c r="AY1058" i="1"/>
  <c r="AY1059" i="1"/>
  <c r="AY1060" i="1"/>
  <c r="AY1061" i="1"/>
  <c r="AY1062" i="1"/>
  <c r="AY1063" i="1"/>
  <c r="AY1064" i="1"/>
  <c r="AY1065" i="1"/>
  <c r="AY1066" i="1"/>
  <c r="AY1067" i="1"/>
  <c r="AY1068" i="1"/>
  <c r="AY1069" i="1"/>
  <c r="AY1070" i="1"/>
  <c r="AY1071" i="1"/>
  <c r="AY1072" i="1"/>
  <c r="AY1073" i="1"/>
  <c r="AY1074" i="1"/>
  <c r="AY1075" i="1"/>
  <c r="AY1076" i="1"/>
  <c r="AY1077" i="1"/>
  <c r="AY1078" i="1"/>
  <c r="AY1079" i="1"/>
  <c r="AY1080" i="1"/>
  <c r="AY1081" i="1"/>
  <c r="AY1082" i="1"/>
  <c r="AY1083" i="1"/>
  <c r="AY1084" i="1"/>
  <c r="AY1085" i="1"/>
  <c r="AY1086" i="1"/>
  <c r="AY1087" i="1"/>
  <c r="AY1088" i="1"/>
  <c r="AY1089" i="1"/>
  <c r="AY1090" i="1"/>
  <c r="AY1091" i="1"/>
  <c r="AY1092" i="1"/>
  <c r="AY1093" i="1"/>
  <c r="AY1094" i="1"/>
  <c r="AY1095" i="1"/>
  <c r="AY1096" i="1"/>
  <c r="AY1097" i="1"/>
  <c r="AY1098" i="1"/>
  <c r="AY1099" i="1"/>
  <c r="AY1100" i="1"/>
  <c r="AY1101" i="1"/>
  <c r="AY1102" i="1"/>
  <c r="AY1103" i="1"/>
  <c r="AY1104" i="1"/>
  <c r="AY1105" i="1"/>
  <c r="AY1106" i="1"/>
  <c r="AY1107" i="1"/>
  <c r="AY1108" i="1"/>
  <c r="AY1109" i="1"/>
  <c r="AY1110" i="1"/>
  <c r="AY1111" i="1"/>
  <c r="AY1112" i="1"/>
  <c r="AY1113" i="1"/>
  <c r="AY1114" i="1"/>
  <c r="AY1115" i="1"/>
  <c r="AY1116" i="1"/>
  <c r="AY1117" i="1"/>
  <c r="AY1118" i="1"/>
  <c r="AY1119" i="1"/>
  <c r="AY1120" i="1"/>
  <c r="AY1121" i="1"/>
  <c r="AY1122" i="1"/>
  <c r="AY1123" i="1"/>
  <c r="AY1124" i="1"/>
  <c r="AY1125" i="1"/>
  <c r="AY1126" i="1"/>
  <c r="AY1127" i="1"/>
  <c r="AY1128" i="1"/>
  <c r="AY1129" i="1"/>
  <c r="AY1130" i="1"/>
  <c r="AY1131" i="1"/>
  <c r="AY1132" i="1"/>
  <c r="AY1133" i="1"/>
  <c r="AY1134" i="1"/>
  <c r="AY1135" i="1"/>
  <c r="AY1136" i="1"/>
  <c r="AY1137" i="1"/>
  <c r="AY1138" i="1"/>
  <c r="AY1139" i="1"/>
  <c r="AY1140" i="1"/>
  <c r="AY1141" i="1"/>
  <c r="AY1142" i="1"/>
  <c r="AY1143" i="1"/>
  <c r="AY1144" i="1"/>
  <c r="AY1145" i="1"/>
  <c r="AY1146" i="1"/>
  <c r="AY1147" i="1"/>
  <c r="AY1148" i="1"/>
  <c r="AY1149" i="1"/>
  <c r="AY1150" i="1"/>
  <c r="AY1151" i="1"/>
  <c r="AY1152" i="1"/>
  <c r="AY1153" i="1"/>
  <c r="AY1154" i="1"/>
  <c r="AY1155" i="1"/>
  <c r="AY1156" i="1"/>
  <c r="AY1157" i="1"/>
  <c r="AY1158" i="1"/>
  <c r="AY1159" i="1"/>
  <c r="AY1160" i="1"/>
  <c r="AY1161" i="1"/>
  <c r="AY1162" i="1"/>
  <c r="AY1163" i="1"/>
  <c r="AY1164" i="1"/>
  <c r="AY1165" i="1"/>
  <c r="AY1166" i="1"/>
  <c r="AY1167" i="1"/>
  <c r="AY1168" i="1"/>
  <c r="AY1169" i="1"/>
  <c r="AY1170" i="1"/>
  <c r="AY1171" i="1"/>
  <c r="AY1172" i="1"/>
  <c r="AY1173" i="1"/>
  <c r="AY1174" i="1"/>
  <c r="AY1175" i="1"/>
  <c r="AY1176" i="1"/>
  <c r="AY1177" i="1"/>
  <c r="AY1178" i="1"/>
  <c r="AY1179" i="1"/>
  <c r="AY1180" i="1"/>
  <c r="AY1181" i="1"/>
  <c r="AY1182" i="1"/>
  <c r="AY1183" i="1"/>
  <c r="AY1184" i="1"/>
  <c r="AY1185" i="1"/>
  <c r="AY1186" i="1"/>
  <c r="AY1187" i="1"/>
  <c r="AY1188" i="1"/>
  <c r="AY1189" i="1"/>
  <c r="AY1190" i="1"/>
  <c r="AY1191" i="1"/>
  <c r="AY1192" i="1"/>
  <c r="AY1193" i="1"/>
  <c r="AY1194" i="1"/>
  <c r="AY1195" i="1"/>
  <c r="AY1196" i="1"/>
  <c r="AY1197" i="1"/>
  <c r="AY1198" i="1"/>
  <c r="AY1199" i="1"/>
  <c r="AY1200" i="1"/>
  <c r="AY1201" i="1"/>
  <c r="AY1202" i="1"/>
  <c r="AY1203" i="1"/>
  <c r="AY1204" i="1"/>
  <c r="AY1205" i="1"/>
  <c r="AY1206" i="1"/>
  <c r="AY1207" i="1"/>
  <c r="AY1208" i="1"/>
  <c r="AY1209" i="1"/>
  <c r="AY1210" i="1"/>
  <c r="AY1211" i="1"/>
  <c r="AY1212" i="1"/>
  <c r="AY1213" i="1"/>
  <c r="AY1214" i="1"/>
  <c r="AY1215" i="1"/>
  <c r="AY1216" i="1"/>
  <c r="AY1217" i="1"/>
  <c r="AY1218" i="1"/>
  <c r="AY1219" i="1"/>
  <c r="AY1220" i="1"/>
  <c r="AY1221" i="1"/>
  <c r="AY1222" i="1"/>
  <c r="AY1223" i="1"/>
  <c r="AY1224" i="1"/>
  <c r="AY1225" i="1"/>
  <c r="AY1226" i="1"/>
  <c r="AY1227" i="1"/>
  <c r="AY1228" i="1"/>
  <c r="AY1229" i="1"/>
  <c r="AY1230" i="1"/>
  <c r="AY1231" i="1"/>
  <c r="AY1232" i="1"/>
  <c r="AY1233" i="1"/>
  <c r="AY1234" i="1"/>
  <c r="AY1235" i="1"/>
  <c r="AY1236" i="1"/>
  <c r="AY1237" i="1"/>
  <c r="AY1238" i="1"/>
  <c r="AY1239" i="1"/>
  <c r="AY1240" i="1"/>
  <c r="AY1241" i="1"/>
  <c r="AY1242" i="1"/>
  <c r="AY1243" i="1"/>
  <c r="AY1244" i="1"/>
  <c r="AY1245" i="1"/>
  <c r="AY1246" i="1"/>
  <c r="AY1247" i="1"/>
  <c r="AY1248" i="1"/>
  <c r="AY1249" i="1"/>
  <c r="AY1250" i="1"/>
  <c r="AY1251" i="1"/>
  <c r="AY1252" i="1"/>
  <c r="AY1253" i="1"/>
  <c r="AY1254" i="1"/>
  <c r="AY1255" i="1"/>
  <c r="AY1256" i="1"/>
  <c r="AY1257" i="1"/>
  <c r="AY1258" i="1"/>
  <c r="AY1259" i="1"/>
  <c r="AY1260" i="1"/>
  <c r="AY1261" i="1"/>
  <c r="AY1262" i="1"/>
  <c r="AY1263" i="1"/>
  <c r="AY1264" i="1"/>
  <c r="AY1265" i="1"/>
  <c r="AY1266" i="1"/>
  <c r="AY1267" i="1"/>
  <c r="AY1268" i="1"/>
  <c r="AY1269" i="1"/>
  <c r="AY1270" i="1"/>
  <c r="AY1271" i="1"/>
  <c r="AY1272" i="1"/>
  <c r="AY1273" i="1"/>
  <c r="AY1274" i="1"/>
  <c r="AY1275" i="1"/>
  <c r="AY1276" i="1"/>
  <c r="AY1277" i="1"/>
  <c r="AY1278" i="1"/>
  <c r="AY1279" i="1"/>
  <c r="AY1280" i="1"/>
  <c r="AY1281" i="1"/>
  <c r="AY1282" i="1"/>
  <c r="AY1283" i="1"/>
  <c r="AY1284" i="1"/>
  <c r="AY1285" i="1"/>
  <c r="AY1286" i="1"/>
  <c r="AY1287" i="1"/>
  <c r="AY1288" i="1"/>
  <c r="AY1289" i="1"/>
  <c r="AY1290" i="1"/>
  <c r="AY1291" i="1"/>
  <c r="AY1292" i="1"/>
  <c r="AY1293" i="1"/>
  <c r="AY1294" i="1"/>
  <c r="AY1295" i="1"/>
  <c r="AY1296" i="1"/>
  <c r="AY1297" i="1"/>
  <c r="AY1298" i="1"/>
  <c r="AY1299" i="1"/>
  <c r="AY1300" i="1"/>
  <c r="AY1301" i="1"/>
  <c r="AY1302" i="1"/>
  <c r="AY1303" i="1"/>
  <c r="AY1304" i="1"/>
  <c r="AY1305" i="1"/>
  <c r="AY1306" i="1"/>
  <c r="AY1307" i="1"/>
  <c r="AY1308" i="1"/>
  <c r="AY1309" i="1"/>
  <c r="AY1310" i="1"/>
  <c r="AY1311" i="1"/>
  <c r="AY1312" i="1"/>
  <c r="AY1313" i="1"/>
  <c r="AY1314" i="1"/>
  <c r="AY1315" i="1"/>
  <c r="AY1316" i="1"/>
  <c r="AY1317" i="1"/>
  <c r="AY1318" i="1"/>
  <c r="AY1319" i="1"/>
  <c r="AY1320" i="1"/>
  <c r="AY1321" i="1"/>
  <c r="AY1322" i="1"/>
  <c r="AY1323" i="1"/>
  <c r="AY1324" i="1"/>
  <c r="AY1325" i="1"/>
  <c r="AY1326" i="1"/>
  <c r="AY1327" i="1"/>
  <c r="AY1328" i="1"/>
  <c r="AY1329" i="1"/>
  <c r="AY1330" i="1"/>
  <c r="AY1331" i="1"/>
  <c r="AY1332" i="1"/>
  <c r="AY1333" i="1"/>
  <c r="AY1334" i="1"/>
  <c r="AY1335" i="1"/>
  <c r="AY1336" i="1"/>
  <c r="AY1337" i="1"/>
  <c r="AY1338" i="1"/>
  <c r="AY1339" i="1"/>
  <c r="AY1340" i="1"/>
  <c r="AY1341" i="1"/>
  <c r="AY1342" i="1"/>
  <c r="AY1343" i="1"/>
  <c r="AY1344" i="1"/>
  <c r="AY1345" i="1"/>
  <c r="AY1346" i="1"/>
  <c r="AY1347" i="1"/>
  <c r="AY1348" i="1"/>
  <c r="AY1349" i="1"/>
  <c r="AY1350" i="1"/>
  <c r="AY1351" i="1"/>
  <c r="AY1352" i="1"/>
  <c r="AY1353" i="1"/>
  <c r="AY1354" i="1"/>
  <c r="AY1355" i="1"/>
  <c r="AY1356" i="1"/>
  <c r="AY1357" i="1"/>
  <c r="AY1358" i="1"/>
  <c r="AY1359" i="1"/>
  <c r="AY1360" i="1"/>
  <c r="AY1361" i="1"/>
  <c r="AY1362" i="1"/>
  <c r="AY1363" i="1"/>
  <c r="AY1364" i="1"/>
  <c r="AY1365" i="1"/>
  <c r="AY1366" i="1"/>
  <c r="AY1367" i="1"/>
  <c r="AY1368" i="1"/>
  <c r="AY1369" i="1"/>
  <c r="AY1370" i="1"/>
  <c r="AY1371" i="1"/>
  <c r="AY1372" i="1"/>
  <c r="AY1373" i="1"/>
  <c r="AY1374" i="1"/>
  <c r="AY1375" i="1"/>
  <c r="AY1376" i="1"/>
  <c r="AY1377" i="1"/>
  <c r="AY1378" i="1"/>
  <c r="AY1379" i="1"/>
  <c r="AY1380" i="1"/>
  <c r="AY1381" i="1"/>
  <c r="AY1382" i="1"/>
  <c r="AY1383" i="1"/>
  <c r="AY1384" i="1"/>
  <c r="AY1385" i="1"/>
  <c r="AY1386" i="1"/>
  <c r="AY1387" i="1"/>
  <c r="AY1388" i="1"/>
  <c r="AY1389" i="1"/>
  <c r="AY1390" i="1"/>
  <c r="AY1391" i="1"/>
  <c r="AY1392" i="1"/>
  <c r="AY1393" i="1"/>
  <c r="AY1394" i="1"/>
  <c r="AY1395" i="1"/>
  <c r="AY1396" i="1"/>
  <c r="AY1397" i="1"/>
  <c r="AY1398" i="1"/>
  <c r="AY1399" i="1"/>
  <c r="AY1400" i="1"/>
  <c r="AY1401" i="1"/>
  <c r="AY1402" i="1"/>
  <c r="AY1403" i="1"/>
  <c r="AY1404" i="1"/>
  <c r="AY1405" i="1"/>
  <c r="AY1406" i="1"/>
  <c r="AY1407" i="1"/>
  <c r="AY1408" i="1"/>
  <c r="AY1409" i="1"/>
  <c r="AY1410" i="1"/>
  <c r="AY1411" i="1"/>
  <c r="AY1412" i="1"/>
  <c r="AY1413" i="1"/>
  <c r="AY1414" i="1"/>
  <c r="AY1415" i="1"/>
  <c r="AY1416" i="1"/>
  <c r="AY1417" i="1"/>
  <c r="AY1418" i="1"/>
  <c r="AY1419" i="1"/>
  <c r="AY1420" i="1"/>
  <c r="AY1421" i="1"/>
  <c r="AY1422" i="1"/>
  <c r="AY1423" i="1"/>
  <c r="AY1424" i="1"/>
  <c r="AY1425" i="1"/>
  <c r="AY1426" i="1"/>
  <c r="AY1427" i="1"/>
  <c r="AY1428" i="1"/>
  <c r="AY1429" i="1"/>
  <c r="AY1430" i="1"/>
  <c r="AY1431" i="1"/>
  <c r="AY1432" i="1"/>
  <c r="AY1433" i="1"/>
  <c r="AY1434" i="1"/>
  <c r="AY1435" i="1"/>
  <c r="AY1436" i="1"/>
  <c r="AY1437" i="1"/>
  <c r="AY1438" i="1"/>
  <c r="AY1439" i="1"/>
  <c r="AY1440" i="1"/>
  <c r="AY1441" i="1"/>
  <c r="AY1442" i="1"/>
  <c r="AY1443" i="1"/>
  <c r="AY3" i="1"/>
  <c r="AY416" i="8" l="1"/>
  <c r="AZ416" i="8"/>
  <c r="BA416" i="8"/>
  <c r="R4" i="8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1" i="8"/>
  <c r="R62" i="8"/>
  <c r="R63" i="8"/>
  <c r="R64" i="8"/>
  <c r="R65" i="8"/>
  <c r="R66" i="8"/>
  <c r="R67" i="8"/>
  <c r="R68" i="8"/>
  <c r="R69" i="8"/>
  <c r="R70" i="8"/>
  <c r="R71" i="8"/>
  <c r="R72" i="8"/>
  <c r="R73" i="8"/>
  <c r="R74" i="8"/>
  <c r="R75" i="8"/>
  <c r="R76" i="8"/>
  <c r="R77" i="8"/>
  <c r="R78" i="8"/>
  <c r="R79" i="8"/>
  <c r="R80" i="8"/>
  <c r="R81" i="8"/>
  <c r="R82" i="8"/>
  <c r="R83" i="8"/>
  <c r="R84" i="8"/>
  <c r="R85" i="8"/>
  <c r="R86" i="8"/>
  <c r="R87" i="8"/>
  <c r="R88" i="8"/>
  <c r="R89" i="8"/>
  <c r="R90" i="8"/>
  <c r="R91" i="8"/>
  <c r="R92" i="8"/>
  <c r="R93" i="8"/>
  <c r="R94" i="8"/>
  <c r="R106" i="8"/>
  <c r="R107" i="8"/>
  <c r="R108" i="8"/>
  <c r="R109" i="8"/>
  <c r="R110" i="8"/>
  <c r="R111" i="8"/>
  <c r="R112" i="8"/>
  <c r="R113" i="8"/>
  <c r="R114" i="8"/>
  <c r="R115" i="8"/>
  <c r="R116" i="8"/>
  <c r="R117" i="8"/>
  <c r="R118" i="8"/>
  <c r="R119" i="8"/>
  <c r="R120" i="8"/>
  <c r="R121" i="8"/>
  <c r="R122" i="8"/>
  <c r="R123" i="8"/>
  <c r="R124" i="8"/>
  <c r="R125" i="8"/>
  <c r="R126" i="8"/>
  <c r="R127" i="8"/>
  <c r="R128" i="8"/>
  <c r="R129" i="8"/>
  <c r="R130" i="8"/>
  <c r="R131" i="8"/>
  <c r="R132" i="8"/>
  <c r="R133" i="8"/>
  <c r="R134" i="8"/>
  <c r="R135" i="8"/>
  <c r="R136" i="8"/>
  <c r="R137" i="8"/>
  <c r="R138" i="8"/>
  <c r="R139" i="8"/>
  <c r="R140" i="8"/>
  <c r="R141" i="8"/>
  <c r="R142" i="8"/>
  <c r="R143" i="8"/>
  <c r="R144" i="8"/>
  <c r="R145" i="8"/>
  <c r="R146" i="8"/>
  <c r="R147" i="8"/>
  <c r="R148" i="8"/>
  <c r="R149" i="8"/>
  <c r="R150" i="8"/>
  <c r="R151" i="8"/>
  <c r="R154" i="8"/>
  <c r="R155" i="8"/>
  <c r="R156" i="8"/>
  <c r="R157" i="8"/>
  <c r="R158" i="8"/>
  <c r="R159" i="8"/>
  <c r="R160" i="8"/>
  <c r="R161" i="8"/>
  <c r="R162" i="8"/>
  <c r="R163" i="8"/>
  <c r="R164" i="8"/>
  <c r="R165" i="8"/>
  <c r="R166" i="8"/>
  <c r="R167" i="8"/>
  <c r="R168" i="8"/>
  <c r="R169" i="8"/>
  <c r="R170" i="8"/>
  <c r="R171" i="8"/>
  <c r="R172" i="8"/>
  <c r="R173" i="8"/>
  <c r="R176" i="8"/>
  <c r="R177" i="8"/>
  <c r="R178" i="8"/>
  <c r="R217" i="8"/>
  <c r="R218" i="8"/>
  <c r="R219" i="8"/>
  <c r="R220" i="8"/>
  <c r="R221" i="8"/>
  <c r="R222" i="8"/>
  <c r="R223" i="8"/>
  <c r="R224" i="8"/>
  <c r="R225" i="8"/>
  <c r="R226" i="8"/>
  <c r="R227" i="8"/>
  <c r="R228" i="8"/>
  <c r="R229" i="8"/>
  <c r="R230" i="8"/>
  <c r="R231" i="8"/>
  <c r="R232" i="8"/>
  <c r="R233" i="8"/>
  <c r="R234" i="8"/>
  <c r="R235" i="8"/>
  <c r="R236" i="8"/>
  <c r="R237" i="8"/>
  <c r="R238" i="8"/>
  <c r="R239" i="8"/>
  <c r="R240" i="8"/>
  <c r="R241" i="8"/>
  <c r="R242" i="8"/>
  <c r="R243" i="8"/>
  <c r="R244" i="8"/>
  <c r="R245" i="8"/>
  <c r="R246" i="8"/>
  <c r="R247" i="8"/>
  <c r="R248" i="8"/>
  <c r="R249" i="8"/>
  <c r="R250" i="8"/>
  <c r="R251" i="8"/>
  <c r="R252" i="8"/>
  <c r="R253" i="8"/>
  <c r="R254" i="8"/>
  <c r="R255" i="8"/>
  <c r="R256" i="8"/>
  <c r="R257" i="8"/>
  <c r="R258" i="8"/>
  <c r="R259" i="8"/>
  <c r="R260" i="8"/>
  <c r="R261" i="8"/>
  <c r="R262" i="8"/>
  <c r="R263" i="8"/>
  <c r="R264" i="8"/>
  <c r="R265" i="8"/>
  <c r="R266" i="8"/>
  <c r="R267" i="8"/>
  <c r="R268" i="8"/>
  <c r="R269" i="8"/>
  <c r="R270" i="8"/>
  <c r="R271" i="8"/>
  <c r="R272" i="8"/>
  <c r="R273" i="8"/>
  <c r="R274" i="8"/>
  <c r="R275" i="8"/>
  <c r="R276" i="8"/>
  <c r="R277" i="8"/>
  <c r="R278" i="8"/>
  <c r="R279" i="8"/>
  <c r="R280" i="8"/>
  <c r="R281" i="8"/>
  <c r="R282" i="8"/>
  <c r="R283" i="8"/>
  <c r="R284" i="8"/>
  <c r="R285" i="8"/>
  <c r="R286" i="8"/>
  <c r="R287" i="8"/>
  <c r="R288" i="8"/>
  <c r="R289" i="8"/>
  <c r="R290" i="8"/>
  <c r="R291" i="8"/>
  <c r="R292" i="8"/>
  <c r="R293" i="8"/>
  <c r="R294" i="8"/>
  <c r="R304" i="8"/>
  <c r="R305" i="8"/>
  <c r="R306" i="8"/>
  <c r="R307" i="8"/>
  <c r="R308" i="8"/>
  <c r="R309" i="8"/>
  <c r="R310" i="8"/>
  <c r="R311" i="8"/>
  <c r="R312" i="8"/>
  <c r="R313" i="8"/>
  <c r="R314" i="8"/>
  <c r="R315" i="8"/>
  <c r="R316" i="8"/>
  <c r="R317" i="8"/>
  <c r="R318" i="8"/>
  <c r="R319" i="8"/>
  <c r="R320" i="8"/>
  <c r="R321" i="8"/>
  <c r="R322" i="8"/>
  <c r="R323" i="8"/>
  <c r="R324" i="8"/>
  <c r="R325" i="8"/>
  <c r="R326" i="8"/>
  <c r="R327" i="8"/>
  <c r="R328" i="8"/>
  <c r="R329" i="8"/>
  <c r="R330" i="8"/>
  <c r="R331" i="8"/>
  <c r="R332" i="8"/>
  <c r="R333" i="8"/>
  <c r="R334" i="8"/>
  <c r="R335" i="8"/>
  <c r="R336" i="8"/>
  <c r="R337" i="8"/>
  <c r="R338" i="8"/>
  <c r="R339" i="8"/>
  <c r="R340" i="8"/>
  <c r="R341" i="8"/>
  <c r="R342" i="8"/>
  <c r="R343" i="8"/>
  <c r="R344" i="8"/>
  <c r="R345" i="8"/>
  <c r="R346" i="8"/>
  <c r="R347" i="8"/>
  <c r="R348" i="8"/>
  <c r="R349" i="8"/>
  <c r="R350" i="8"/>
  <c r="R351" i="8"/>
  <c r="R352" i="8"/>
  <c r="R353" i="8"/>
  <c r="R354" i="8"/>
  <c r="R355" i="8"/>
  <c r="R356" i="8"/>
  <c r="R357" i="8"/>
  <c r="R358" i="8"/>
  <c r="R359" i="8"/>
  <c r="R360" i="8"/>
  <c r="R361" i="8"/>
  <c r="R362" i="8"/>
  <c r="R363" i="8"/>
  <c r="R364" i="8"/>
  <c r="R365" i="8"/>
  <c r="R366" i="8"/>
  <c r="R367" i="8"/>
  <c r="R368" i="8"/>
  <c r="R369" i="8"/>
  <c r="R370" i="8"/>
  <c r="R371" i="8"/>
  <c r="R372" i="8"/>
  <c r="R373" i="8"/>
  <c r="R374" i="8"/>
  <c r="R375" i="8"/>
  <c r="R376" i="8"/>
  <c r="R377" i="8"/>
  <c r="R378" i="8"/>
  <c r="R379" i="8"/>
  <c r="R380" i="8"/>
  <c r="R381" i="8"/>
  <c r="R382" i="8"/>
  <c r="R383" i="8"/>
  <c r="R384" i="8"/>
  <c r="R385" i="8"/>
  <c r="R386" i="8"/>
  <c r="R387" i="8"/>
  <c r="R388" i="8"/>
  <c r="R389" i="8"/>
  <c r="R390" i="8"/>
  <c r="R391" i="8"/>
  <c r="R392" i="8"/>
  <c r="R393" i="8"/>
  <c r="R394" i="8"/>
  <c r="R395" i="8"/>
  <c r="R396" i="8"/>
  <c r="R397" i="8"/>
  <c r="R398" i="8"/>
  <c r="R399" i="8"/>
  <c r="R400" i="8"/>
  <c r="R401" i="8"/>
  <c r="R402" i="8"/>
  <c r="R95" i="8"/>
  <c r="R96" i="8"/>
  <c r="R295" i="8"/>
  <c r="R296" i="8"/>
  <c r="R403" i="8"/>
  <c r="R404" i="8"/>
  <c r="R179" i="8"/>
  <c r="R180" i="8"/>
  <c r="R181" i="8"/>
  <c r="R182" i="8"/>
  <c r="R183" i="8"/>
  <c r="R184" i="8"/>
  <c r="R185" i="8"/>
  <c r="R186" i="8"/>
  <c r="R187" i="8"/>
  <c r="R188" i="8"/>
  <c r="R189" i="8"/>
  <c r="R190" i="8"/>
  <c r="R191" i="8"/>
  <c r="R192" i="8"/>
  <c r="R193" i="8"/>
  <c r="R194" i="8"/>
  <c r="R195" i="8"/>
  <c r="R196" i="8"/>
  <c r="R197" i="8"/>
  <c r="R198" i="8"/>
  <c r="R199" i="8"/>
  <c r="R200" i="8"/>
  <c r="R201" i="8"/>
  <c r="R202" i="8"/>
  <c r="R203" i="8"/>
  <c r="R204" i="8"/>
  <c r="R205" i="8"/>
  <c r="R206" i="8"/>
  <c r="R207" i="8"/>
  <c r="R208" i="8"/>
  <c r="R209" i="8"/>
  <c r="R405" i="8"/>
  <c r="R406" i="8"/>
  <c r="R97" i="8"/>
  <c r="R297" i="8"/>
  <c r="R298" i="8"/>
  <c r="R407" i="8"/>
  <c r="R210" i="8"/>
  <c r="R299" i="8"/>
  <c r="R408" i="8"/>
  <c r="R98" i="8"/>
  <c r="R174" i="8"/>
  <c r="R152" i="8"/>
  <c r="R300" i="8"/>
  <c r="R99" i="8"/>
  <c r="R409" i="8"/>
  <c r="R410" i="8"/>
  <c r="R100" i="8"/>
  <c r="R175" i="8"/>
  <c r="R101" i="8"/>
  <c r="R213" i="8"/>
  <c r="R301" i="8"/>
  <c r="R211" i="8"/>
  <c r="F211" i="8"/>
  <c r="F301" i="8"/>
  <c r="F213" i="8"/>
  <c r="F101" i="8"/>
  <c r="F175" i="8"/>
  <c r="F100" i="8"/>
  <c r="F410" i="8"/>
  <c r="F409" i="8"/>
  <c r="F99" i="8"/>
  <c r="F300" i="8"/>
  <c r="F152" i="8"/>
  <c r="F174" i="8"/>
  <c r="F98" i="8"/>
  <c r="F408" i="8"/>
  <c r="F299" i="8"/>
  <c r="F210" i="8"/>
  <c r="F407" i="8"/>
  <c r="J407" i="8"/>
  <c r="J210" i="8"/>
  <c r="J299" i="8"/>
  <c r="J408" i="8"/>
  <c r="J98" i="8"/>
  <c r="J174" i="8"/>
  <c r="J152" i="8"/>
  <c r="J300" i="8"/>
  <c r="J99" i="8"/>
  <c r="J409" i="8"/>
  <c r="J410" i="8"/>
  <c r="J100" i="8"/>
  <c r="J175" i="8"/>
  <c r="J101" i="8"/>
  <c r="J213" i="8"/>
  <c r="J301" i="8"/>
  <c r="J211" i="8"/>
  <c r="N407" i="8"/>
  <c r="N210" i="8"/>
  <c r="N299" i="8"/>
  <c r="N408" i="8"/>
  <c r="N98" i="8"/>
  <c r="N174" i="8"/>
  <c r="N152" i="8"/>
  <c r="N300" i="8"/>
  <c r="N99" i="8"/>
  <c r="N409" i="8"/>
  <c r="N410" i="8"/>
  <c r="N100" i="8"/>
  <c r="N175" i="8"/>
  <c r="N101" i="8"/>
  <c r="N213" i="8"/>
  <c r="N301" i="8"/>
  <c r="N211" i="8"/>
  <c r="Z4" i="8"/>
  <c r="Z5" i="8"/>
  <c r="Z6" i="8"/>
  <c r="Z7" i="8"/>
  <c r="Z8" i="8"/>
  <c r="Z9" i="8"/>
  <c r="Z10" i="8"/>
  <c r="Z11" i="8"/>
  <c r="Z12" i="8"/>
  <c r="Z13" i="8"/>
  <c r="Z14" i="8"/>
  <c r="Z15" i="8"/>
  <c r="Z16" i="8"/>
  <c r="Z17" i="8"/>
  <c r="Z18" i="8"/>
  <c r="Z19" i="8"/>
  <c r="Z20" i="8"/>
  <c r="Z21" i="8"/>
  <c r="Z22" i="8"/>
  <c r="Z23" i="8"/>
  <c r="Z24" i="8"/>
  <c r="Z25" i="8"/>
  <c r="Z26" i="8"/>
  <c r="Z27" i="8"/>
  <c r="Z28" i="8"/>
  <c r="Z29" i="8"/>
  <c r="Z30" i="8"/>
  <c r="Z31" i="8"/>
  <c r="Z32" i="8"/>
  <c r="Z33" i="8"/>
  <c r="Z34" i="8"/>
  <c r="Z35" i="8"/>
  <c r="Z36" i="8"/>
  <c r="Z37" i="8"/>
  <c r="Z38" i="8"/>
  <c r="Z39" i="8"/>
  <c r="Z40" i="8"/>
  <c r="Z41" i="8"/>
  <c r="Z42" i="8"/>
  <c r="Z43" i="8"/>
  <c r="Z44" i="8"/>
  <c r="Z45" i="8"/>
  <c r="Z46" i="8"/>
  <c r="Z47" i="8"/>
  <c r="Z48" i="8"/>
  <c r="Z49" i="8"/>
  <c r="Z50" i="8"/>
  <c r="Z51" i="8"/>
  <c r="Z52" i="8"/>
  <c r="Z53" i="8"/>
  <c r="Z54" i="8"/>
  <c r="Z55" i="8"/>
  <c r="Z56" i="8"/>
  <c r="Z57" i="8"/>
  <c r="Z58" i="8"/>
  <c r="Z59" i="8"/>
  <c r="Z60" i="8"/>
  <c r="Z61" i="8"/>
  <c r="Z62" i="8"/>
  <c r="Z63" i="8"/>
  <c r="Z64" i="8"/>
  <c r="Z65" i="8"/>
  <c r="Z66" i="8"/>
  <c r="Z67" i="8"/>
  <c r="Z68" i="8"/>
  <c r="Z69" i="8"/>
  <c r="Z70" i="8"/>
  <c r="Z71" i="8"/>
  <c r="Z72" i="8"/>
  <c r="Z73" i="8"/>
  <c r="Z74" i="8"/>
  <c r="Z75" i="8"/>
  <c r="Z76" i="8"/>
  <c r="Z77" i="8"/>
  <c r="Z78" i="8"/>
  <c r="Z79" i="8"/>
  <c r="Z80" i="8"/>
  <c r="Z81" i="8"/>
  <c r="Z82" i="8"/>
  <c r="Z83" i="8"/>
  <c r="Z84" i="8"/>
  <c r="Z85" i="8"/>
  <c r="Z86" i="8"/>
  <c r="Z87" i="8"/>
  <c r="Z88" i="8"/>
  <c r="Z89" i="8"/>
  <c r="Z90" i="8"/>
  <c r="Z91" i="8"/>
  <c r="Z92" i="8"/>
  <c r="Z93" i="8"/>
  <c r="Z94" i="8"/>
  <c r="Z106" i="8"/>
  <c r="Z107" i="8"/>
  <c r="Z108" i="8"/>
  <c r="Z109" i="8"/>
  <c r="Z110" i="8"/>
  <c r="Z111" i="8"/>
  <c r="Z112" i="8"/>
  <c r="Z113" i="8"/>
  <c r="Z114" i="8"/>
  <c r="Z115" i="8"/>
  <c r="Z116" i="8"/>
  <c r="Z117" i="8"/>
  <c r="Z118" i="8"/>
  <c r="Z119" i="8"/>
  <c r="Z120" i="8"/>
  <c r="Z121" i="8"/>
  <c r="Z122" i="8"/>
  <c r="Z123" i="8"/>
  <c r="Z124" i="8"/>
  <c r="Z125" i="8"/>
  <c r="Z126" i="8"/>
  <c r="Z127" i="8"/>
  <c r="Z128" i="8"/>
  <c r="Z129" i="8"/>
  <c r="Z130" i="8"/>
  <c r="Z131" i="8"/>
  <c r="Z132" i="8"/>
  <c r="Z133" i="8"/>
  <c r="Z134" i="8"/>
  <c r="Z135" i="8"/>
  <c r="Z136" i="8"/>
  <c r="Z137" i="8"/>
  <c r="Z138" i="8"/>
  <c r="Z139" i="8"/>
  <c r="Z140" i="8"/>
  <c r="Z141" i="8"/>
  <c r="Z142" i="8"/>
  <c r="Z143" i="8"/>
  <c r="Z144" i="8"/>
  <c r="Z145" i="8"/>
  <c r="Z146" i="8"/>
  <c r="Z147" i="8"/>
  <c r="Z148" i="8"/>
  <c r="Z149" i="8"/>
  <c r="Z150" i="8"/>
  <c r="Z151" i="8"/>
  <c r="Z154" i="8"/>
  <c r="Z155" i="8"/>
  <c r="Z156" i="8"/>
  <c r="Z157" i="8"/>
  <c r="Z158" i="8"/>
  <c r="Z159" i="8"/>
  <c r="Z160" i="8"/>
  <c r="Z161" i="8"/>
  <c r="Z162" i="8"/>
  <c r="Z163" i="8"/>
  <c r="Z164" i="8"/>
  <c r="Z165" i="8"/>
  <c r="Z166" i="8"/>
  <c r="Z167" i="8"/>
  <c r="Z168" i="8"/>
  <c r="Z169" i="8"/>
  <c r="Z170" i="8"/>
  <c r="Z171" i="8"/>
  <c r="Z172" i="8"/>
  <c r="Z173" i="8"/>
  <c r="Z176" i="8"/>
  <c r="Z177" i="8"/>
  <c r="Z178" i="8"/>
  <c r="Z217" i="8"/>
  <c r="Z218" i="8"/>
  <c r="Z219" i="8"/>
  <c r="Z220" i="8"/>
  <c r="Z221" i="8"/>
  <c r="Z222" i="8"/>
  <c r="Z223" i="8"/>
  <c r="Z224" i="8"/>
  <c r="Z225" i="8"/>
  <c r="Z226" i="8"/>
  <c r="Z227" i="8"/>
  <c r="Z228" i="8"/>
  <c r="Z229" i="8"/>
  <c r="Z230" i="8"/>
  <c r="Z231" i="8"/>
  <c r="Z232" i="8"/>
  <c r="Z233" i="8"/>
  <c r="Z234" i="8"/>
  <c r="Z235" i="8"/>
  <c r="Z236" i="8"/>
  <c r="Z237" i="8"/>
  <c r="Z238" i="8"/>
  <c r="Z239" i="8"/>
  <c r="Z240" i="8"/>
  <c r="Z241" i="8"/>
  <c r="Z242" i="8"/>
  <c r="Z243" i="8"/>
  <c r="Z244" i="8"/>
  <c r="Z245" i="8"/>
  <c r="Z246" i="8"/>
  <c r="Z247" i="8"/>
  <c r="Z248" i="8"/>
  <c r="Z249" i="8"/>
  <c r="Z250" i="8"/>
  <c r="Z251" i="8"/>
  <c r="Z252" i="8"/>
  <c r="Z253" i="8"/>
  <c r="Z254" i="8"/>
  <c r="Z255" i="8"/>
  <c r="Z256" i="8"/>
  <c r="Z257" i="8"/>
  <c r="Z258" i="8"/>
  <c r="Z259" i="8"/>
  <c r="Z260" i="8"/>
  <c r="Z261" i="8"/>
  <c r="Z262" i="8"/>
  <c r="Z263" i="8"/>
  <c r="Z264" i="8"/>
  <c r="Z265" i="8"/>
  <c r="Z266" i="8"/>
  <c r="Z267" i="8"/>
  <c r="Z268" i="8"/>
  <c r="Z269" i="8"/>
  <c r="Z270" i="8"/>
  <c r="Z271" i="8"/>
  <c r="Z272" i="8"/>
  <c r="Z273" i="8"/>
  <c r="Z274" i="8"/>
  <c r="Z275" i="8"/>
  <c r="Z276" i="8"/>
  <c r="Z277" i="8"/>
  <c r="Z278" i="8"/>
  <c r="Z279" i="8"/>
  <c r="Z280" i="8"/>
  <c r="Z281" i="8"/>
  <c r="Z282" i="8"/>
  <c r="Z283" i="8"/>
  <c r="Z284" i="8"/>
  <c r="Z285" i="8"/>
  <c r="Z286" i="8"/>
  <c r="Z287" i="8"/>
  <c r="Z288" i="8"/>
  <c r="Z289" i="8"/>
  <c r="Z290" i="8"/>
  <c r="Z291" i="8"/>
  <c r="Z292" i="8"/>
  <c r="Z293" i="8"/>
  <c r="Z294" i="8"/>
  <c r="Z304" i="8"/>
  <c r="Z305" i="8"/>
  <c r="Z306" i="8"/>
  <c r="Z307" i="8"/>
  <c r="Z308" i="8"/>
  <c r="Z309" i="8"/>
  <c r="Z310" i="8"/>
  <c r="Z311" i="8"/>
  <c r="Z312" i="8"/>
  <c r="Z313" i="8"/>
  <c r="Z314" i="8"/>
  <c r="Z315" i="8"/>
  <c r="Z316" i="8"/>
  <c r="Z317" i="8"/>
  <c r="Z318" i="8"/>
  <c r="Z319" i="8"/>
  <c r="Z320" i="8"/>
  <c r="Z321" i="8"/>
  <c r="Z322" i="8"/>
  <c r="Z323" i="8"/>
  <c r="Z324" i="8"/>
  <c r="Z325" i="8"/>
  <c r="Z326" i="8"/>
  <c r="Z327" i="8"/>
  <c r="Z328" i="8"/>
  <c r="Z329" i="8"/>
  <c r="Z330" i="8"/>
  <c r="Z331" i="8"/>
  <c r="Z332" i="8"/>
  <c r="Z333" i="8"/>
  <c r="Z334" i="8"/>
  <c r="Z335" i="8"/>
  <c r="Z336" i="8"/>
  <c r="Z337" i="8"/>
  <c r="Z338" i="8"/>
  <c r="Z339" i="8"/>
  <c r="Z340" i="8"/>
  <c r="Z341" i="8"/>
  <c r="Z342" i="8"/>
  <c r="Z343" i="8"/>
  <c r="Z344" i="8"/>
  <c r="Z345" i="8"/>
  <c r="Z346" i="8"/>
  <c r="Z347" i="8"/>
  <c r="Z348" i="8"/>
  <c r="Z349" i="8"/>
  <c r="Z350" i="8"/>
  <c r="Z351" i="8"/>
  <c r="Z352" i="8"/>
  <c r="Z353" i="8"/>
  <c r="Z354" i="8"/>
  <c r="Z355" i="8"/>
  <c r="Z356" i="8"/>
  <c r="Z357" i="8"/>
  <c r="Z358" i="8"/>
  <c r="Z359" i="8"/>
  <c r="Z360" i="8"/>
  <c r="Z361" i="8"/>
  <c r="Z362" i="8"/>
  <c r="Z363" i="8"/>
  <c r="Z364" i="8"/>
  <c r="Z365" i="8"/>
  <c r="Z366" i="8"/>
  <c r="Z367" i="8"/>
  <c r="Z368" i="8"/>
  <c r="Z369" i="8"/>
  <c r="Z370" i="8"/>
  <c r="Z371" i="8"/>
  <c r="Z372" i="8"/>
  <c r="Z373" i="8"/>
  <c r="Z374" i="8"/>
  <c r="Z375" i="8"/>
  <c r="Z376" i="8"/>
  <c r="Z377" i="8"/>
  <c r="Z378" i="8"/>
  <c r="Z379" i="8"/>
  <c r="Z380" i="8"/>
  <c r="Z381" i="8"/>
  <c r="Z382" i="8"/>
  <c r="Z383" i="8"/>
  <c r="Z384" i="8"/>
  <c r="Z385" i="8"/>
  <c r="Z386" i="8"/>
  <c r="Z387" i="8"/>
  <c r="Z388" i="8"/>
  <c r="Z389" i="8"/>
  <c r="Z390" i="8"/>
  <c r="Z391" i="8"/>
  <c r="Z392" i="8"/>
  <c r="Z393" i="8"/>
  <c r="Z394" i="8"/>
  <c r="Z395" i="8"/>
  <c r="Z396" i="8"/>
  <c r="Z397" i="8"/>
  <c r="Z398" i="8"/>
  <c r="Z399" i="8"/>
  <c r="Z400" i="8"/>
  <c r="Z401" i="8"/>
  <c r="Z402" i="8"/>
  <c r="Z95" i="8"/>
  <c r="Z96" i="8"/>
  <c r="Z295" i="8"/>
  <c r="Z296" i="8"/>
  <c r="Z403" i="8"/>
  <c r="Z404" i="8"/>
  <c r="Z179" i="8"/>
  <c r="Z180" i="8"/>
  <c r="Z181" i="8"/>
  <c r="Z182" i="8"/>
  <c r="Z183" i="8"/>
  <c r="Z184" i="8"/>
  <c r="Z185" i="8"/>
  <c r="Z186" i="8"/>
  <c r="Z187" i="8"/>
  <c r="Z188" i="8"/>
  <c r="Z189" i="8"/>
  <c r="Z190" i="8"/>
  <c r="Z191" i="8"/>
  <c r="Z192" i="8"/>
  <c r="Z193" i="8"/>
  <c r="Z194" i="8"/>
  <c r="Z195" i="8"/>
  <c r="Z196" i="8"/>
  <c r="Z197" i="8"/>
  <c r="Z198" i="8"/>
  <c r="Z199" i="8"/>
  <c r="Z200" i="8"/>
  <c r="Z201" i="8"/>
  <c r="Z202" i="8"/>
  <c r="Z203" i="8"/>
  <c r="Z204" i="8"/>
  <c r="Z205" i="8"/>
  <c r="Z206" i="8"/>
  <c r="Z207" i="8"/>
  <c r="Z208" i="8"/>
  <c r="Z209" i="8"/>
  <c r="Z405" i="8"/>
  <c r="Z406" i="8"/>
  <c r="Z97" i="8"/>
  <c r="Z297" i="8"/>
  <c r="Z298" i="8"/>
  <c r="Z407" i="8"/>
  <c r="Z210" i="8"/>
  <c r="Z299" i="8"/>
  <c r="Z408" i="8"/>
  <c r="Z98" i="8"/>
  <c r="Z174" i="8"/>
  <c r="Z152" i="8"/>
  <c r="Z300" i="8"/>
  <c r="Z99" i="8"/>
  <c r="Z409" i="8"/>
  <c r="Z410" i="8"/>
  <c r="Z100" i="8"/>
  <c r="Z175" i="8"/>
  <c r="Z101" i="8"/>
  <c r="Z213" i="8"/>
  <c r="Z301" i="8"/>
  <c r="Z211" i="8"/>
  <c r="BB416" i="8" l="1"/>
  <c r="V4" i="8"/>
  <c r="V5" i="8"/>
  <c r="V6" i="8"/>
  <c r="V7" i="8"/>
  <c r="V8" i="8"/>
  <c r="V9" i="8"/>
  <c r="V10" i="8"/>
  <c r="V11" i="8"/>
  <c r="V12" i="8"/>
  <c r="V13" i="8"/>
  <c r="V14" i="8"/>
  <c r="V15" i="8"/>
  <c r="V16" i="8"/>
  <c r="V17" i="8"/>
  <c r="V18" i="8"/>
  <c r="V19" i="8"/>
  <c r="V20" i="8"/>
  <c r="V21" i="8"/>
  <c r="V22" i="8"/>
  <c r="V23" i="8"/>
  <c r="V24" i="8"/>
  <c r="V25" i="8"/>
  <c r="V26" i="8"/>
  <c r="V27" i="8"/>
  <c r="V28" i="8"/>
  <c r="V29" i="8"/>
  <c r="V30" i="8"/>
  <c r="V31" i="8"/>
  <c r="V32" i="8"/>
  <c r="V33" i="8"/>
  <c r="V34" i="8"/>
  <c r="V35" i="8"/>
  <c r="V36" i="8"/>
  <c r="V37" i="8"/>
  <c r="V38" i="8"/>
  <c r="V39" i="8"/>
  <c r="V40" i="8"/>
  <c r="V41" i="8"/>
  <c r="V42" i="8"/>
  <c r="V43" i="8"/>
  <c r="V44" i="8"/>
  <c r="V45" i="8"/>
  <c r="V46" i="8"/>
  <c r="V47" i="8"/>
  <c r="V48" i="8"/>
  <c r="V49" i="8"/>
  <c r="V50" i="8"/>
  <c r="V51" i="8"/>
  <c r="V52" i="8"/>
  <c r="V53" i="8"/>
  <c r="V54" i="8"/>
  <c r="V55" i="8"/>
  <c r="V56" i="8"/>
  <c r="V57" i="8"/>
  <c r="V58" i="8"/>
  <c r="V59" i="8"/>
  <c r="V60" i="8"/>
  <c r="V61" i="8"/>
  <c r="V62" i="8"/>
  <c r="V63" i="8"/>
  <c r="V64" i="8"/>
  <c r="V65" i="8"/>
  <c r="V66" i="8"/>
  <c r="V67" i="8"/>
  <c r="V68" i="8"/>
  <c r="V69" i="8"/>
  <c r="V70" i="8"/>
  <c r="V71" i="8"/>
  <c r="V72" i="8"/>
  <c r="V73" i="8"/>
  <c r="V74" i="8"/>
  <c r="V75" i="8"/>
  <c r="V76" i="8"/>
  <c r="V77" i="8"/>
  <c r="V78" i="8"/>
  <c r="V79" i="8"/>
  <c r="V80" i="8"/>
  <c r="V81" i="8"/>
  <c r="V82" i="8"/>
  <c r="V83" i="8"/>
  <c r="V84" i="8"/>
  <c r="V85" i="8"/>
  <c r="V86" i="8"/>
  <c r="V87" i="8"/>
  <c r="V88" i="8"/>
  <c r="V89" i="8"/>
  <c r="V90" i="8"/>
  <c r="V91" i="8"/>
  <c r="V92" i="8"/>
  <c r="V93" i="8"/>
  <c r="V94" i="8"/>
  <c r="V106" i="8"/>
  <c r="V107" i="8"/>
  <c r="V108" i="8"/>
  <c r="V109" i="8"/>
  <c r="V110" i="8"/>
  <c r="V111" i="8"/>
  <c r="V112" i="8"/>
  <c r="V113" i="8"/>
  <c r="V114" i="8"/>
  <c r="V115" i="8"/>
  <c r="V116" i="8"/>
  <c r="V117" i="8"/>
  <c r="V118" i="8"/>
  <c r="V119" i="8"/>
  <c r="V120" i="8"/>
  <c r="V121" i="8"/>
  <c r="V122" i="8"/>
  <c r="V123" i="8"/>
  <c r="V124" i="8"/>
  <c r="V125" i="8"/>
  <c r="V126" i="8"/>
  <c r="V127" i="8"/>
  <c r="V128" i="8"/>
  <c r="V129" i="8"/>
  <c r="V130" i="8"/>
  <c r="V131" i="8"/>
  <c r="V132" i="8"/>
  <c r="V133" i="8"/>
  <c r="V134" i="8"/>
  <c r="V135" i="8"/>
  <c r="V136" i="8"/>
  <c r="V137" i="8"/>
  <c r="V138" i="8"/>
  <c r="V139" i="8"/>
  <c r="V140" i="8"/>
  <c r="V141" i="8"/>
  <c r="V142" i="8"/>
  <c r="V143" i="8"/>
  <c r="V144" i="8"/>
  <c r="V145" i="8"/>
  <c r="V146" i="8"/>
  <c r="V147" i="8"/>
  <c r="V148" i="8"/>
  <c r="V149" i="8"/>
  <c r="V150" i="8"/>
  <c r="V151" i="8"/>
  <c r="V154" i="8"/>
  <c r="V155" i="8"/>
  <c r="V156" i="8"/>
  <c r="V157" i="8"/>
  <c r="V158" i="8"/>
  <c r="V159" i="8"/>
  <c r="V160" i="8"/>
  <c r="V161" i="8"/>
  <c r="V162" i="8"/>
  <c r="V163" i="8"/>
  <c r="V164" i="8"/>
  <c r="V165" i="8"/>
  <c r="V166" i="8"/>
  <c r="V167" i="8"/>
  <c r="V168" i="8"/>
  <c r="V169" i="8"/>
  <c r="V170" i="8"/>
  <c r="V171" i="8"/>
  <c r="V172" i="8"/>
  <c r="V173" i="8"/>
  <c r="V176" i="8"/>
  <c r="V177" i="8"/>
  <c r="V178" i="8"/>
  <c r="V217" i="8"/>
  <c r="V218" i="8"/>
  <c r="V219" i="8"/>
  <c r="V220" i="8"/>
  <c r="V221" i="8"/>
  <c r="V222" i="8"/>
  <c r="V223" i="8"/>
  <c r="V224" i="8"/>
  <c r="V225" i="8"/>
  <c r="V226" i="8"/>
  <c r="V227" i="8"/>
  <c r="V228" i="8"/>
  <c r="V229" i="8"/>
  <c r="V230" i="8"/>
  <c r="V231" i="8"/>
  <c r="V232" i="8"/>
  <c r="V233" i="8"/>
  <c r="V234" i="8"/>
  <c r="V235" i="8"/>
  <c r="V236" i="8"/>
  <c r="V237" i="8"/>
  <c r="V238" i="8"/>
  <c r="V239" i="8"/>
  <c r="V240" i="8"/>
  <c r="V241" i="8"/>
  <c r="V242" i="8"/>
  <c r="V243" i="8"/>
  <c r="V244" i="8"/>
  <c r="V245" i="8"/>
  <c r="V246" i="8"/>
  <c r="V247" i="8"/>
  <c r="V248" i="8"/>
  <c r="V249" i="8"/>
  <c r="V250" i="8"/>
  <c r="V251" i="8"/>
  <c r="V252" i="8"/>
  <c r="V253" i="8"/>
  <c r="V254" i="8"/>
  <c r="V255" i="8"/>
  <c r="V256" i="8"/>
  <c r="V257" i="8"/>
  <c r="V258" i="8"/>
  <c r="V259" i="8"/>
  <c r="V260" i="8"/>
  <c r="V261" i="8"/>
  <c r="V262" i="8"/>
  <c r="V263" i="8"/>
  <c r="V264" i="8"/>
  <c r="V265" i="8"/>
  <c r="V266" i="8"/>
  <c r="V267" i="8"/>
  <c r="V268" i="8"/>
  <c r="V269" i="8"/>
  <c r="V270" i="8"/>
  <c r="V271" i="8"/>
  <c r="V272" i="8"/>
  <c r="V273" i="8"/>
  <c r="V274" i="8"/>
  <c r="V275" i="8"/>
  <c r="V276" i="8"/>
  <c r="V277" i="8"/>
  <c r="V278" i="8"/>
  <c r="V279" i="8"/>
  <c r="V280" i="8"/>
  <c r="V281" i="8"/>
  <c r="V282" i="8"/>
  <c r="V283" i="8"/>
  <c r="V284" i="8"/>
  <c r="V285" i="8"/>
  <c r="V286" i="8"/>
  <c r="V287" i="8"/>
  <c r="V288" i="8"/>
  <c r="V289" i="8"/>
  <c r="V290" i="8"/>
  <c r="V291" i="8"/>
  <c r="V292" i="8"/>
  <c r="V293" i="8"/>
  <c r="V294" i="8"/>
  <c r="V304" i="8"/>
  <c r="V305" i="8"/>
  <c r="V306" i="8"/>
  <c r="V307" i="8"/>
  <c r="V308" i="8"/>
  <c r="V309" i="8"/>
  <c r="V310" i="8"/>
  <c r="V311" i="8"/>
  <c r="V312" i="8"/>
  <c r="V313" i="8"/>
  <c r="V314" i="8"/>
  <c r="V315" i="8"/>
  <c r="V316" i="8"/>
  <c r="V317" i="8"/>
  <c r="V318" i="8"/>
  <c r="V319" i="8"/>
  <c r="V320" i="8"/>
  <c r="V321" i="8"/>
  <c r="V322" i="8"/>
  <c r="V323" i="8"/>
  <c r="V324" i="8"/>
  <c r="V325" i="8"/>
  <c r="V326" i="8"/>
  <c r="V327" i="8"/>
  <c r="V328" i="8"/>
  <c r="V329" i="8"/>
  <c r="V330" i="8"/>
  <c r="V331" i="8"/>
  <c r="V332" i="8"/>
  <c r="V333" i="8"/>
  <c r="V334" i="8"/>
  <c r="V335" i="8"/>
  <c r="V336" i="8"/>
  <c r="V337" i="8"/>
  <c r="V338" i="8"/>
  <c r="V339" i="8"/>
  <c r="V340" i="8"/>
  <c r="V341" i="8"/>
  <c r="V342" i="8"/>
  <c r="V343" i="8"/>
  <c r="V344" i="8"/>
  <c r="V345" i="8"/>
  <c r="V346" i="8"/>
  <c r="V347" i="8"/>
  <c r="V348" i="8"/>
  <c r="V349" i="8"/>
  <c r="V350" i="8"/>
  <c r="V351" i="8"/>
  <c r="V352" i="8"/>
  <c r="V353" i="8"/>
  <c r="V354" i="8"/>
  <c r="V355" i="8"/>
  <c r="V356" i="8"/>
  <c r="V357" i="8"/>
  <c r="V358" i="8"/>
  <c r="V359" i="8"/>
  <c r="V360" i="8"/>
  <c r="V361" i="8"/>
  <c r="V362" i="8"/>
  <c r="V363" i="8"/>
  <c r="V364" i="8"/>
  <c r="V365" i="8"/>
  <c r="V366" i="8"/>
  <c r="V367" i="8"/>
  <c r="V368" i="8"/>
  <c r="V369" i="8"/>
  <c r="V370" i="8"/>
  <c r="V371" i="8"/>
  <c r="V372" i="8"/>
  <c r="V373" i="8"/>
  <c r="V374" i="8"/>
  <c r="V375" i="8"/>
  <c r="V376" i="8"/>
  <c r="V377" i="8"/>
  <c r="V378" i="8"/>
  <c r="V379" i="8"/>
  <c r="V380" i="8"/>
  <c r="V381" i="8"/>
  <c r="V382" i="8"/>
  <c r="V383" i="8"/>
  <c r="V384" i="8"/>
  <c r="V385" i="8"/>
  <c r="V386" i="8"/>
  <c r="V387" i="8"/>
  <c r="V388" i="8"/>
  <c r="V389" i="8"/>
  <c r="V390" i="8"/>
  <c r="V391" i="8"/>
  <c r="V392" i="8"/>
  <c r="V393" i="8"/>
  <c r="V394" i="8"/>
  <c r="V395" i="8"/>
  <c r="V396" i="8"/>
  <c r="V397" i="8"/>
  <c r="V398" i="8"/>
  <c r="V399" i="8"/>
  <c r="V400" i="8"/>
  <c r="V401" i="8"/>
  <c r="V402" i="8"/>
  <c r="V95" i="8"/>
  <c r="V96" i="8"/>
  <c r="V295" i="8"/>
  <c r="V296" i="8"/>
  <c r="V403" i="8"/>
  <c r="V404" i="8"/>
  <c r="V179" i="8"/>
  <c r="V180" i="8"/>
  <c r="V181" i="8"/>
  <c r="V182" i="8"/>
  <c r="V183" i="8"/>
  <c r="V184" i="8"/>
  <c r="V185" i="8"/>
  <c r="V186" i="8"/>
  <c r="V187" i="8"/>
  <c r="V188" i="8"/>
  <c r="V189" i="8"/>
  <c r="V190" i="8"/>
  <c r="V191" i="8"/>
  <c r="V192" i="8"/>
  <c r="V193" i="8"/>
  <c r="V194" i="8"/>
  <c r="V195" i="8"/>
  <c r="V196" i="8"/>
  <c r="V197" i="8"/>
  <c r="V198" i="8"/>
  <c r="V199" i="8"/>
  <c r="V200" i="8"/>
  <c r="V201" i="8"/>
  <c r="V202" i="8"/>
  <c r="V203" i="8"/>
  <c r="V204" i="8"/>
  <c r="V205" i="8"/>
  <c r="V206" i="8"/>
  <c r="V207" i="8"/>
  <c r="V208" i="8"/>
  <c r="V209" i="8"/>
  <c r="V405" i="8"/>
  <c r="V406" i="8"/>
  <c r="V97" i="8"/>
  <c r="V297" i="8"/>
  <c r="V298" i="8"/>
  <c r="V407" i="8"/>
  <c r="V210" i="8"/>
  <c r="V299" i="8"/>
  <c r="V408" i="8"/>
  <c r="V98" i="8"/>
  <c r="V174" i="8"/>
  <c r="V152" i="8"/>
  <c r="V300" i="8"/>
  <c r="V99" i="8"/>
  <c r="V409" i="8"/>
  <c r="V410" i="8"/>
  <c r="V100" i="8"/>
  <c r="V175" i="8"/>
  <c r="V101" i="8"/>
  <c r="V213" i="8"/>
  <c r="V301" i="8"/>
  <c r="V211" i="8"/>
  <c r="AD4" i="8"/>
  <c r="AD5" i="8"/>
  <c r="AD6" i="8"/>
  <c r="AD7" i="8"/>
  <c r="AD8" i="8"/>
  <c r="AD9" i="8"/>
  <c r="AD10" i="8"/>
  <c r="AD11" i="8"/>
  <c r="AD12" i="8"/>
  <c r="AD13" i="8"/>
  <c r="AD14" i="8"/>
  <c r="AD15" i="8"/>
  <c r="AD16" i="8"/>
  <c r="AD17" i="8"/>
  <c r="AD18" i="8"/>
  <c r="AD19" i="8"/>
  <c r="AD20" i="8"/>
  <c r="AD21" i="8"/>
  <c r="AD22" i="8"/>
  <c r="AD23" i="8"/>
  <c r="AD24" i="8"/>
  <c r="AD25" i="8"/>
  <c r="AD26" i="8"/>
  <c r="AD27" i="8"/>
  <c r="AD28" i="8"/>
  <c r="AD29" i="8"/>
  <c r="AD30" i="8"/>
  <c r="AD31" i="8"/>
  <c r="AD32" i="8"/>
  <c r="AD33" i="8"/>
  <c r="AD34" i="8"/>
  <c r="AD35" i="8"/>
  <c r="AD36" i="8"/>
  <c r="AD37" i="8"/>
  <c r="AD38" i="8"/>
  <c r="AD39" i="8"/>
  <c r="AD40" i="8"/>
  <c r="AD41" i="8"/>
  <c r="AD42" i="8"/>
  <c r="AD43" i="8"/>
  <c r="AD44" i="8"/>
  <c r="AD45" i="8"/>
  <c r="AD46" i="8"/>
  <c r="AD47" i="8"/>
  <c r="AD48" i="8"/>
  <c r="AD49" i="8"/>
  <c r="AD50" i="8"/>
  <c r="AD51" i="8"/>
  <c r="AD52" i="8"/>
  <c r="AD53" i="8"/>
  <c r="AD54" i="8"/>
  <c r="AD55" i="8"/>
  <c r="AD56" i="8"/>
  <c r="AD57" i="8"/>
  <c r="AD58" i="8"/>
  <c r="AD59" i="8"/>
  <c r="AD60" i="8"/>
  <c r="AD61" i="8"/>
  <c r="AD62" i="8"/>
  <c r="AD63" i="8"/>
  <c r="AD64" i="8"/>
  <c r="AD65" i="8"/>
  <c r="AD66" i="8"/>
  <c r="AD67" i="8"/>
  <c r="AD68" i="8"/>
  <c r="AD69" i="8"/>
  <c r="AD70" i="8"/>
  <c r="AD71" i="8"/>
  <c r="AD72" i="8"/>
  <c r="AD73" i="8"/>
  <c r="AD74" i="8"/>
  <c r="AD75" i="8"/>
  <c r="AD76" i="8"/>
  <c r="AD77" i="8"/>
  <c r="AD78" i="8"/>
  <c r="AD79" i="8"/>
  <c r="AD80" i="8"/>
  <c r="AD81" i="8"/>
  <c r="AD82" i="8"/>
  <c r="AD83" i="8"/>
  <c r="AD84" i="8"/>
  <c r="AD85" i="8"/>
  <c r="AD86" i="8"/>
  <c r="AD87" i="8"/>
  <c r="AD88" i="8"/>
  <c r="AD89" i="8"/>
  <c r="AD90" i="8"/>
  <c r="AD91" i="8"/>
  <c r="AD92" i="8"/>
  <c r="AD93" i="8"/>
  <c r="AD94" i="8"/>
  <c r="AD106" i="8"/>
  <c r="AD107" i="8"/>
  <c r="AD108" i="8"/>
  <c r="AD109" i="8"/>
  <c r="AD110" i="8"/>
  <c r="AD111" i="8"/>
  <c r="AD112" i="8"/>
  <c r="AD113" i="8"/>
  <c r="AD114" i="8"/>
  <c r="AD115" i="8"/>
  <c r="AD116" i="8"/>
  <c r="AD117" i="8"/>
  <c r="AD118" i="8"/>
  <c r="AD119" i="8"/>
  <c r="AD120" i="8"/>
  <c r="AD121" i="8"/>
  <c r="AD122" i="8"/>
  <c r="AD123" i="8"/>
  <c r="AD124" i="8"/>
  <c r="AD125" i="8"/>
  <c r="AD126" i="8"/>
  <c r="AD127" i="8"/>
  <c r="AD128" i="8"/>
  <c r="AD129" i="8"/>
  <c r="AD130" i="8"/>
  <c r="AD131" i="8"/>
  <c r="AD132" i="8"/>
  <c r="AD133" i="8"/>
  <c r="AD134" i="8"/>
  <c r="AD135" i="8"/>
  <c r="AD136" i="8"/>
  <c r="AD137" i="8"/>
  <c r="AD138" i="8"/>
  <c r="AD139" i="8"/>
  <c r="AD140" i="8"/>
  <c r="AD141" i="8"/>
  <c r="AD142" i="8"/>
  <c r="AD143" i="8"/>
  <c r="AD144" i="8"/>
  <c r="AD145" i="8"/>
  <c r="AD146" i="8"/>
  <c r="AD147" i="8"/>
  <c r="AD148" i="8"/>
  <c r="AD149" i="8"/>
  <c r="AD150" i="8"/>
  <c r="AD151" i="8"/>
  <c r="AD154" i="8"/>
  <c r="AD155" i="8"/>
  <c r="AD156" i="8"/>
  <c r="AD157" i="8"/>
  <c r="AD158" i="8"/>
  <c r="AD159" i="8"/>
  <c r="AD160" i="8"/>
  <c r="AD161" i="8"/>
  <c r="AD162" i="8"/>
  <c r="AD163" i="8"/>
  <c r="AD164" i="8"/>
  <c r="AD165" i="8"/>
  <c r="AD166" i="8"/>
  <c r="AD167" i="8"/>
  <c r="AD168" i="8"/>
  <c r="AD169" i="8"/>
  <c r="AD170" i="8"/>
  <c r="AD171" i="8"/>
  <c r="AD172" i="8"/>
  <c r="AD173" i="8"/>
  <c r="AD176" i="8"/>
  <c r="AD177" i="8"/>
  <c r="AD178" i="8"/>
  <c r="AD217" i="8"/>
  <c r="AD218" i="8"/>
  <c r="AD219" i="8"/>
  <c r="AD220" i="8"/>
  <c r="AD221" i="8"/>
  <c r="AD222" i="8"/>
  <c r="AD223" i="8"/>
  <c r="AD224" i="8"/>
  <c r="AD225" i="8"/>
  <c r="AD226" i="8"/>
  <c r="AD227" i="8"/>
  <c r="AD228" i="8"/>
  <c r="AD229" i="8"/>
  <c r="AD230" i="8"/>
  <c r="AD231" i="8"/>
  <c r="AD232" i="8"/>
  <c r="AD233" i="8"/>
  <c r="AD234" i="8"/>
  <c r="AD235" i="8"/>
  <c r="AD236" i="8"/>
  <c r="AD237" i="8"/>
  <c r="AD238" i="8"/>
  <c r="AD239" i="8"/>
  <c r="AD240" i="8"/>
  <c r="AD241" i="8"/>
  <c r="AD242" i="8"/>
  <c r="AD243" i="8"/>
  <c r="AD244" i="8"/>
  <c r="AD245" i="8"/>
  <c r="AD246" i="8"/>
  <c r="AD247" i="8"/>
  <c r="AD248" i="8"/>
  <c r="AD249" i="8"/>
  <c r="AD250" i="8"/>
  <c r="AD251" i="8"/>
  <c r="AD252" i="8"/>
  <c r="AD253" i="8"/>
  <c r="AD254" i="8"/>
  <c r="AD255" i="8"/>
  <c r="AD256" i="8"/>
  <c r="AD257" i="8"/>
  <c r="AD258" i="8"/>
  <c r="AD259" i="8"/>
  <c r="AD260" i="8"/>
  <c r="AD261" i="8"/>
  <c r="AD262" i="8"/>
  <c r="AD263" i="8"/>
  <c r="AD264" i="8"/>
  <c r="AD265" i="8"/>
  <c r="AD266" i="8"/>
  <c r="AD267" i="8"/>
  <c r="AD268" i="8"/>
  <c r="AD269" i="8"/>
  <c r="AD270" i="8"/>
  <c r="AD271" i="8"/>
  <c r="AD272" i="8"/>
  <c r="AD273" i="8"/>
  <c r="AD274" i="8"/>
  <c r="AD275" i="8"/>
  <c r="AD276" i="8"/>
  <c r="AD277" i="8"/>
  <c r="AD278" i="8"/>
  <c r="AD279" i="8"/>
  <c r="AD280" i="8"/>
  <c r="AD281" i="8"/>
  <c r="AD282" i="8"/>
  <c r="AD283" i="8"/>
  <c r="AD284" i="8"/>
  <c r="AD285" i="8"/>
  <c r="AD286" i="8"/>
  <c r="AD287" i="8"/>
  <c r="AD288" i="8"/>
  <c r="AD289" i="8"/>
  <c r="AD290" i="8"/>
  <c r="AD291" i="8"/>
  <c r="AD292" i="8"/>
  <c r="AD293" i="8"/>
  <c r="AD294" i="8"/>
  <c r="AD304" i="8"/>
  <c r="AD305" i="8"/>
  <c r="AD306" i="8"/>
  <c r="AD307" i="8"/>
  <c r="AD308" i="8"/>
  <c r="AD309" i="8"/>
  <c r="AD310" i="8"/>
  <c r="AD311" i="8"/>
  <c r="AD312" i="8"/>
  <c r="AD313" i="8"/>
  <c r="AD314" i="8"/>
  <c r="AD315" i="8"/>
  <c r="AD316" i="8"/>
  <c r="AD317" i="8"/>
  <c r="AD318" i="8"/>
  <c r="AD319" i="8"/>
  <c r="AD320" i="8"/>
  <c r="AD321" i="8"/>
  <c r="AD322" i="8"/>
  <c r="AD323" i="8"/>
  <c r="AD324" i="8"/>
  <c r="AD325" i="8"/>
  <c r="AD326" i="8"/>
  <c r="AD327" i="8"/>
  <c r="AD328" i="8"/>
  <c r="AD329" i="8"/>
  <c r="AD330" i="8"/>
  <c r="AD331" i="8"/>
  <c r="AD332" i="8"/>
  <c r="AD333" i="8"/>
  <c r="AD334" i="8"/>
  <c r="AD335" i="8"/>
  <c r="AD336" i="8"/>
  <c r="AD337" i="8"/>
  <c r="AD338" i="8"/>
  <c r="AD339" i="8"/>
  <c r="AD340" i="8"/>
  <c r="AD341" i="8"/>
  <c r="AD342" i="8"/>
  <c r="AD343" i="8"/>
  <c r="AD344" i="8"/>
  <c r="AD345" i="8"/>
  <c r="AD346" i="8"/>
  <c r="AD347" i="8"/>
  <c r="AD348" i="8"/>
  <c r="AD349" i="8"/>
  <c r="AD350" i="8"/>
  <c r="AD351" i="8"/>
  <c r="AD352" i="8"/>
  <c r="AD353" i="8"/>
  <c r="AD354" i="8"/>
  <c r="AD355" i="8"/>
  <c r="AD356" i="8"/>
  <c r="AD357" i="8"/>
  <c r="AD358" i="8"/>
  <c r="AD359" i="8"/>
  <c r="AD360" i="8"/>
  <c r="AD361" i="8"/>
  <c r="AD362" i="8"/>
  <c r="AD363" i="8"/>
  <c r="AD364" i="8"/>
  <c r="AD365" i="8"/>
  <c r="AD366" i="8"/>
  <c r="AD367" i="8"/>
  <c r="AD368" i="8"/>
  <c r="AD369" i="8"/>
  <c r="AD370" i="8"/>
  <c r="AD371" i="8"/>
  <c r="AD372" i="8"/>
  <c r="AD373" i="8"/>
  <c r="AD374" i="8"/>
  <c r="AD375" i="8"/>
  <c r="AD376" i="8"/>
  <c r="AD377" i="8"/>
  <c r="AD378" i="8"/>
  <c r="AD379" i="8"/>
  <c r="AD380" i="8"/>
  <c r="AD381" i="8"/>
  <c r="AD382" i="8"/>
  <c r="AD383" i="8"/>
  <c r="AD384" i="8"/>
  <c r="AD385" i="8"/>
  <c r="AD386" i="8"/>
  <c r="AD387" i="8"/>
  <c r="AD388" i="8"/>
  <c r="AD389" i="8"/>
  <c r="AD390" i="8"/>
  <c r="AD391" i="8"/>
  <c r="AD392" i="8"/>
  <c r="AD393" i="8"/>
  <c r="AD394" i="8"/>
  <c r="AD395" i="8"/>
  <c r="AD396" i="8"/>
  <c r="AD397" i="8"/>
  <c r="AD398" i="8"/>
  <c r="AD399" i="8"/>
  <c r="AD400" i="8"/>
  <c r="AD401" i="8"/>
  <c r="AD402" i="8"/>
  <c r="AD95" i="8"/>
  <c r="AD96" i="8"/>
  <c r="AD295" i="8"/>
  <c r="AD296" i="8"/>
  <c r="AD403" i="8"/>
  <c r="AD404" i="8"/>
  <c r="AD179" i="8"/>
  <c r="AD180" i="8"/>
  <c r="AD181" i="8"/>
  <c r="AD182" i="8"/>
  <c r="AD183" i="8"/>
  <c r="AD184" i="8"/>
  <c r="AD185" i="8"/>
  <c r="AD186" i="8"/>
  <c r="AD187" i="8"/>
  <c r="AD188" i="8"/>
  <c r="AD189" i="8"/>
  <c r="AD190" i="8"/>
  <c r="AD191" i="8"/>
  <c r="AD192" i="8"/>
  <c r="AD193" i="8"/>
  <c r="AD194" i="8"/>
  <c r="AD195" i="8"/>
  <c r="AD196" i="8"/>
  <c r="AD197" i="8"/>
  <c r="AD198" i="8"/>
  <c r="AD199" i="8"/>
  <c r="AD200" i="8"/>
  <c r="AD201" i="8"/>
  <c r="AD202" i="8"/>
  <c r="AD203" i="8"/>
  <c r="AD204" i="8"/>
  <c r="AD205" i="8"/>
  <c r="AD206" i="8"/>
  <c r="AD207" i="8"/>
  <c r="AD208" i="8"/>
  <c r="AD209" i="8"/>
  <c r="AD405" i="8"/>
  <c r="AD406" i="8"/>
  <c r="AD97" i="8"/>
  <c r="AD297" i="8"/>
  <c r="AD298" i="8"/>
  <c r="AD407" i="8"/>
  <c r="AD210" i="8"/>
  <c r="AD299" i="8"/>
  <c r="AD408" i="8"/>
  <c r="AD98" i="8"/>
  <c r="AD174" i="8"/>
  <c r="AD152" i="8"/>
  <c r="AD300" i="8"/>
  <c r="AD99" i="8"/>
  <c r="AD409" i="8"/>
  <c r="AD410" i="8"/>
  <c r="AD100" i="8"/>
  <c r="AD175" i="8"/>
  <c r="AD101" i="8"/>
  <c r="AD213" i="8"/>
  <c r="AD301" i="8"/>
  <c r="AD211" i="8"/>
  <c r="N298" i="8" l="1"/>
  <c r="N297" i="8"/>
  <c r="N97" i="8"/>
  <c r="N406" i="8"/>
  <c r="N405" i="8"/>
  <c r="J298" i="8"/>
  <c r="J297" i="8"/>
  <c r="J97" i="8"/>
  <c r="J406" i="8"/>
  <c r="J405" i="8"/>
  <c r="F405" i="8"/>
  <c r="F406" i="8"/>
  <c r="F97" i="8"/>
  <c r="F297" i="8"/>
  <c r="F298" i="8"/>
  <c r="E56" i="6" l="1"/>
  <c r="E55" i="6"/>
  <c r="E53" i="6"/>
  <c r="E52" i="6"/>
  <c r="E51" i="6"/>
  <c r="E50" i="6"/>
  <c r="E48" i="6"/>
  <c r="E47" i="6"/>
  <c r="E49" i="6" s="1"/>
  <c r="E44" i="6"/>
  <c r="E43" i="6"/>
  <c r="E41" i="6"/>
  <c r="E40" i="6"/>
  <c r="E42" i="6" s="1"/>
  <c r="E38" i="6"/>
  <c r="E37" i="6"/>
  <c r="E36" i="6"/>
  <c r="E32" i="6"/>
  <c r="E31" i="6"/>
  <c r="E29" i="6"/>
  <c r="E28" i="6"/>
  <c r="E26" i="6"/>
  <c r="E25" i="6"/>
  <c r="E22" i="6"/>
  <c r="E21" i="6"/>
  <c r="E20" i="6"/>
  <c r="E18" i="6"/>
  <c r="E17" i="6"/>
  <c r="E15" i="6"/>
  <c r="E14" i="6"/>
  <c r="E11" i="6"/>
  <c r="E10" i="6"/>
  <c r="E8" i="6"/>
  <c r="E6" i="6"/>
  <c r="E5" i="6"/>
  <c r="E4" i="6"/>
  <c r="D56" i="6"/>
  <c r="D55" i="6"/>
  <c r="D53" i="6"/>
  <c r="D52" i="6"/>
  <c r="D51" i="6"/>
  <c r="D50" i="6"/>
  <c r="D48" i="6"/>
  <c r="D47" i="6"/>
  <c r="D49" i="6" s="1"/>
  <c r="D44" i="6"/>
  <c r="D43" i="6"/>
  <c r="D41" i="6"/>
  <c r="D40" i="6"/>
  <c r="D38" i="6"/>
  <c r="D37" i="6"/>
  <c r="D36" i="6"/>
  <c r="D32" i="6"/>
  <c r="D31" i="6"/>
  <c r="D29" i="6"/>
  <c r="D28" i="6"/>
  <c r="D26" i="6"/>
  <c r="D25" i="6"/>
  <c r="D22" i="6"/>
  <c r="D21" i="6"/>
  <c r="D20" i="6"/>
  <c r="D18" i="6"/>
  <c r="D17" i="6"/>
  <c r="D15" i="6"/>
  <c r="D14" i="6"/>
  <c r="D11" i="6"/>
  <c r="D10" i="6"/>
  <c r="D8" i="6"/>
  <c r="D6" i="6"/>
  <c r="D5" i="6"/>
  <c r="D4" i="6"/>
  <c r="C4" i="6"/>
  <c r="C56" i="6"/>
  <c r="C55" i="6"/>
  <c r="C53" i="6"/>
  <c r="F53" i="6" s="1"/>
  <c r="C52" i="6"/>
  <c r="C51" i="6"/>
  <c r="C50" i="6"/>
  <c r="C48" i="6"/>
  <c r="F48" i="6" s="1"/>
  <c r="C47" i="6"/>
  <c r="C44" i="6"/>
  <c r="C43" i="6"/>
  <c r="C41" i="6"/>
  <c r="C40" i="6"/>
  <c r="C38" i="6"/>
  <c r="C37" i="6"/>
  <c r="C36" i="6"/>
  <c r="C32" i="6"/>
  <c r="F32" i="6" s="1"/>
  <c r="C31" i="6"/>
  <c r="C29" i="6"/>
  <c r="C28" i="6"/>
  <c r="C26" i="6"/>
  <c r="C25" i="6"/>
  <c r="C22" i="6"/>
  <c r="C21" i="6"/>
  <c r="C20" i="6"/>
  <c r="C18" i="6"/>
  <c r="C17" i="6"/>
  <c r="C15" i="6"/>
  <c r="C14" i="6"/>
  <c r="C11" i="6"/>
  <c r="C10" i="6"/>
  <c r="C8" i="6"/>
  <c r="C6" i="6"/>
  <c r="C5" i="6"/>
  <c r="I56" i="6"/>
  <c r="H56" i="6"/>
  <c r="G56" i="6"/>
  <c r="I55" i="6"/>
  <c r="H55" i="6"/>
  <c r="G55" i="6"/>
  <c r="J55" i="6" s="1"/>
  <c r="I53" i="6"/>
  <c r="H53" i="6"/>
  <c r="G53" i="6"/>
  <c r="I52" i="6"/>
  <c r="H52" i="6"/>
  <c r="G52" i="6"/>
  <c r="I51" i="6"/>
  <c r="H51" i="6"/>
  <c r="G51" i="6"/>
  <c r="I50" i="6"/>
  <c r="H50" i="6"/>
  <c r="G50" i="6"/>
  <c r="J50" i="6" s="1"/>
  <c r="I48" i="6"/>
  <c r="H48" i="6"/>
  <c r="G48" i="6"/>
  <c r="I47" i="6"/>
  <c r="H47" i="6"/>
  <c r="G47" i="6"/>
  <c r="I44" i="6"/>
  <c r="H44" i="6"/>
  <c r="G44" i="6"/>
  <c r="I43" i="6"/>
  <c r="H43" i="6"/>
  <c r="G43" i="6"/>
  <c r="J43" i="6" s="1"/>
  <c r="I41" i="6"/>
  <c r="H41" i="6"/>
  <c r="G41" i="6"/>
  <c r="I40" i="6"/>
  <c r="H40" i="6"/>
  <c r="G40" i="6"/>
  <c r="I38" i="6"/>
  <c r="H38" i="6"/>
  <c r="G38" i="6"/>
  <c r="I37" i="6"/>
  <c r="H37" i="6"/>
  <c r="G37" i="6"/>
  <c r="J37" i="6" s="1"/>
  <c r="I36" i="6"/>
  <c r="H36" i="6"/>
  <c r="G36" i="6"/>
  <c r="I32" i="6"/>
  <c r="H32" i="6"/>
  <c r="G32" i="6"/>
  <c r="I31" i="6"/>
  <c r="H31" i="6"/>
  <c r="G31" i="6"/>
  <c r="I29" i="6"/>
  <c r="H29" i="6"/>
  <c r="G29" i="6"/>
  <c r="J29" i="6" s="1"/>
  <c r="I28" i="6"/>
  <c r="H28" i="6"/>
  <c r="G28" i="6"/>
  <c r="I26" i="6"/>
  <c r="H26" i="6"/>
  <c r="G26" i="6"/>
  <c r="I25" i="6"/>
  <c r="H25" i="6"/>
  <c r="G25" i="6"/>
  <c r="I22" i="6"/>
  <c r="H22" i="6"/>
  <c r="G22" i="6"/>
  <c r="J22" i="6" s="1"/>
  <c r="I21" i="6"/>
  <c r="H21" i="6"/>
  <c r="G21" i="6"/>
  <c r="I20" i="6"/>
  <c r="H20" i="6"/>
  <c r="G20" i="6"/>
  <c r="I18" i="6"/>
  <c r="H18" i="6"/>
  <c r="G18" i="6"/>
  <c r="I17" i="6"/>
  <c r="H17" i="6"/>
  <c r="G17" i="6"/>
  <c r="J17" i="6" s="1"/>
  <c r="I15" i="6"/>
  <c r="H15" i="6"/>
  <c r="G15" i="6"/>
  <c r="I14" i="6"/>
  <c r="H14" i="6"/>
  <c r="G14" i="6"/>
  <c r="I11" i="6"/>
  <c r="H11" i="6"/>
  <c r="G11" i="6"/>
  <c r="I10" i="6"/>
  <c r="H10" i="6"/>
  <c r="G10" i="6"/>
  <c r="J10" i="6" s="1"/>
  <c r="I8" i="6"/>
  <c r="H8" i="6"/>
  <c r="G8" i="6"/>
  <c r="I6" i="6"/>
  <c r="H6" i="6"/>
  <c r="G6" i="6"/>
  <c r="I5" i="6"/>
  <c r="H5" i="6"/>
  <c r="G5" i="6"/>
  <c r="AX1444" i="1"/>
  <c r="AX4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X70" i="1"/>
  <c r="AX71" i="1"/>
  <c r="AX72" i="1"/>
  <c r="AX73" i="1"/>
  <c r="AX74" i="1"/>
  <c r="AX75" i="1"/>
  <c r="AX76" i="1"/>
  <c r="AX77" i="1"/>
  <c r="AX78" i="1"/>
  <c r="AX79" i="1"/>
  <c r="AX80" i="1"/>
  <c r="AX81" i="1"/>
  <c r="AX82" i="1"/>
  <c r="AX83" i="1"/>
  <c r="AX84" i="1"/>
  <c r="AX85" i="1"/>
  <c r="AX86" i="1"/>
  <c r="AX87" i="1"/>
  <c r="AX88" i="1"/>
  <c r="AX89" i="1"/>
  <c r="AX90" i="1"/>
  <c r="AX91" i="1"/>
  <c r="AX92" i="1"/>
  <c r="AX93" i="1"/>
  <c r="AX94" i="1"/>
  <c r="AX95" i="1"/>
  <c r="AX96" i="1"/>
  <c r="AX97" i="1"/>
  <c r="AX98" i="1"/>
  <c r="AX99" i="1"/>
  <c r="AX100" i="1"/>
  <c r="AX101" i="1"/>
  <c r="AX102" i="1"/>
  <c r="AX103" i="1"/>
  <c r="AX104" i="1"/>
  <c r="AX105" i="1"/>
  <c r="AX106" i="1"/>
  <c r="AX107" i="1"/>
  <c r="AX108" i="1"/>
  <c r="AX109" i="1"/>
  <c r="AX110" i="1"/>
  <c r="AX111" i="1"/>
  <c r="AX112" i="1"/>
  <c r="AX113" i="1"/>
  <c r="AX114" i="1"/>
  <c r="AX115" i="1"/>
  <c r="AX116" i="1"/>
  <c r="AX117" i="1"/>
  <c r="AX118" i="1"/>
  <c r="AX119" i="1"/>
  <c r="AX120" i="1"/>
  <c r="AX121" i="1"/>
  <c r="AX122" i="1"/>
  <c r="AX123" i="1"/>
  <c r="AX124" i="1"/>
  <c r="AX125" i="1"/>
  <c r="AX126" i="1"/>
  <c r="AX127" i="1"/>
  <c r="AX128" i="1"/>
  <c r="AX129" i="1"/>
  <c r="AX130" i="1"/>
  <c r="AX131" i="1"/>
  <c r="AX132" i="1"/>
  <c r="AX133" i="1"/>
  <c r="AX134" i="1"/>
  <c r="AX135" i="1"/>
  <c r="AX136" i="1"/>
  <c r="AX137" i="1"/>
  <c r="AX138" i="1"/>
  <c r="AX139" i="1"/>
  <c r="AX140" i="1"/>
  <c r="AX141" i="1"/>
  <c r="AX142" i="1"/>
  <c r="AX143" i="1"/>
  <c r="AX144" i="1"/>
  <c r="AX145" i="1"/>
  <c r="AX146" i="1"/>
  <c r="AX147" i="1"/>
  <c r="AX148" i="1"/>
  <c r="AX149" i="1"/>
  <c r="AX150" i="1"/>
  <c r="AX151" i="1"/>
  <c r="AX152" i="1"/>
  <c r="AX153" i="1"/>
  <c r="AX154" i="1"/>
  <c r="AX155" i="1"/>
  <c r="AX156" i="1"/>
  <c r="AX157" i="1"/>
  <c r="AX158" i="1"/>
  <c r="AX159" i="1"/>
  <c r="AX160" i="1"/>
  <c r="AX161" i="1"/>
  <c r="AX162" i="1"/>
  <c r="AX163" i="1"/>
  <c r="AX164" i="1"/>
  <c r="AX165" i="1"/>
  <c r="AX166" i="1"/>
  <c r="AX167" i="1"/>
  <c r="AX168" i="1"/>
  <c r="AX169" i="1"/>
  <c r="AX170" i="1"/>
  <c r="AX171" i="1"/>
  <c r="AX172" i="1"/>
  <c r="AX173" i="1"/>
  <c r="AX174" i="1"/>
  <c r="AX175" i="1"/>
  <c r="AX176" i="1"/>
  <c r="AX177" i="1"/>
  <c r="AX178" i="1"/>
  <c r="AX179" i="1"/>
  <c r="AX180" i="1"/>
  <c r="AX181" i="1"/>
  <c r="AX182" i="1"/>
  <c r="AX183" i="1"/>
  <c r="AX184" i="1"/>
  <c r="AX185" i="1"/>
  <c r="AX186" i="1"/>
  <c r="AX187" i="1"/>
  <c r="AX188" i="1"/>
  <c r="AX189" i="1"/>
  <c r="AX190" i="1"/>
  <c r="AX191" i="1"/>
  <c r="AX192" i="1"/>
  <c r="AX193" i="1"/>
  <c r="AX194" i="1"/>
  <c r="AX195" i="1"/>
  <c r="AX196" i="1"/>
  <c r="AX197" i="1"/>
  <c r="AX198" i="1"/>
  <c r="AX199" i="1"/>
  <c r="AX200" i="1"/>
  <c r="AX201" i="1"/>
  <c r="AX202" i="1"/>
  <c r="AX203" i="1"/>
  <c r="AX204" i="1"/>
  <c r="AX205" i="1"/>
  <c r="AX206" i="1"/>
  <c r="AX207" i="1"/>
  <c r="AX208" i="1"/>
  <c r="AX209" i="1"/>
  <c r="AX210" i="1"/>
  <c r="AX211" i="1"/>
  <c r="AX212" i="1"/>
  <c r="AX213" i="1"/>
  <c r="AX214" i="1"/>
  <c r="AX215" i="1"/>
  <c r="AX216" i="1"/>
  <c r="AX217" i="1"/>
  <c r="AX218" i="1"/>
  <c r="AX219" i="1"/>
  <c r="AX220" i="1"/>
  <c r="AX221" i="1"/>
  <c r="AX222" i="1"/>
  <c r="AX223" i="1"/>
  <c r="AX224" i="1"/>
  <c r="AX225" i="1"/>
  <c r="AX226" i="1"/>
  <c r="AX227" i="1"/>
  <c r="AX228" i="1"/>
  <c r="AX229" i="1"/>
  <c r="AX230" i="1"/>
  <c r="AX231" i="1"/>
  <c r="AX232" i="1"/>
  <c r="AX233" i="1"/>
  <c r="AX234" i="1"/>
  <c r="AX235" i="1"/>
  <c r="AX236" i="1"/>
  <c r="AX237" i="1"/>
  <c r="AX238" i="1"/>
  <c r="AX239" i="1"/>
  <c r="AX240" i="1"/>
  <c r="AX241" i="1"/>
  <c r="AX242" i="1"/>
  <c r="AX243" i="1"/>
  <c r="AX244" i="1"/>
  <c r="AX245" i="1"/>
  <c r="AX246" i="1"/>
  <c r="AX247" i="1"/>
  <c r="AX248" i="1"/>
  <c r="AX249" i="1"/>
  <c r="AX250" i="1"/>
  <c r="AX251" i="1"/>
  <c r="AX252" i="1"/>
  <c r="AX253" i="1"/>
  <c r="AX254" i="1"/>
  <c r="AX255" i="1"/>
  <c r="AX256" i="1"/>
  <c r="AX257" i="1"/>
  <c r="AX258" i="1"/>
  <c r="AX259" i="1"/>
  <c r="AX260" i="1"/>
  <c r="AX261" i="1"/>
  <c r="AX262" i="1"/>
  <c r="AX263" i="1"/>
  <c r="AX264" i="1"/>
  <c r="AX265" i="1"/>
  <c r="AX266" i="1"/>
  <c r="AX267" i="1"/>
  <c r="AX268" i="1"/>
  <c r="AX269" i="1"/>
  <c r="AX270" i="1"/>
  <c r="AX271" i="1"/>
  <c r="AX272" i="1"/>
  <c r="AX273" i="1"/>
  <c r="AX274" i="1"/>
  <c r="AX275" i="1"/>
  <c r="AX276" i="1"/>
  <c r="AX277" i="1"/>
  <c r="AX278" i="1"/>
  <c r="AX279" i="1"/>
  <c r="AX280" i="1"/>
  <c r="AX281" i="1"/>
  <c r="AX282" i="1"/>
  <c r="AX283" i="1"/>
  <c r="AX284" i="1"/>
  <c r="AX285" i="1"/>
  <c r="AX286" i="1"/>
  <c r="AX287" i="1"/>
  <c r="AX288" i="1"/>
  <c r="AX289" i="1"/>
  <c r="AX290" i="1"/>
  <c r="AX291" i="1"/>
  <c r="AX292" i="1"/>
  <c r="AX293" i="1"/>
  <c r="AX294" i="1"/>
  <c r="AX295" i="1"/>
  <c r="AX296" i="1"/>
  <c r="AX297" i="1"/>
  <c r="AX298" i="1"/>
  <c r="AX299" i="1"/>
  <c r="AX300" i="1"/>
  <c r="AX301" i="1"/>
  <c r="AX302" i="1"/>
  <c r="AX303" i="1"/>
  <c r="AX304" i="1"/>
  <c r="AX305" i="1"/>
  <c r="AX306" i="1"/>
  <c r="AX307" i="1"/>
  <c r="AX308" i="1"/>
  <c r="AX309" i="1"/>
  <c r="AX310" i="1"/>
  <c r="AX311" i="1"/>
  <c r="AX312" i="1"/>
  <c r="AX313" i="1"/>
  <c r="AX314" i="1"/>
  <c r="AX315" i="1"/>
  <c r="AX316" i="1"/>
  <c r="AX317" i="1"/>
  <c r="AX318" i="1"/>
  <c r="AX319" i="1"/>
  <c r="AX320" i="1"/>
  <c r="AX321" i="1"/>
  <c r="AX322" i="1"/>
  <c r="AX323" i="1"/>
  <c r="AX324" i="1"/>
  <c r="AX325" i="1"/>
  <c r="AX326" i="1"/>
  <c r="AX327" i="1"/>
  <c r="AX328" i="1"/>
  <c r="AX329" i="1"/>
  <c r="AX330" i="1"/>
  <c r="AX331" i="1"/>
  <c r="AX332" i="1"/>
  <c r="AX333" i="1"/>
  <c r="AX334" i="1"/>
  <c r="AX335" i="1"/>
  <c r="AX336" i="1"/>
  <c r="AX337" i="1"/>
  <c r="AX338" i="1"/>
  <c r="AX339" i="1"/>
  <c r="AX340" i="1"/>
  <c r="AX341" i="1"/>
  <c r="AX342" i="1"/>
  <c r="AX343" i="1"/>
  <c r="AX344" i="1"/>
  <c r="AX345" i="1"/>
  <c r="AX346" i="1"/>
  <c r="AX347" i="1"/>
  <c r="AX348" i="1"/>
  <c r="AX349" i="1"/>
  <c r="AX350" i="1"/>
  <c r="AX351" i="1"/>
  <c r="AX352" i="1"/>
  <c r="AX353" i="1"/>
  <c r="AX354" i="1"/>
  <c r="AX355" i="1"/>
  <c r="AX356" i="1"/>
  <c r="AX357" i="1"/>
  <c r="AX358" i="1"/>
  <c r="AX359" i="1"/>
  <c r="AX360" i="1"/>
  <c r="AX361" i="1"/>
  <c r="AX362" i="1"/>
  <c r="AX363" i="1"/>
  <c r="AX364" i="1"/>
  <c r="AX365" i="1"/>
  <c r="AX366" i="1"/>
  <c r="AX367" i="1"/>
  <c r="AX368" i="1"/>
  <c r="AX369" i="1"/>
  <c r="AX370" i="1"/>
  <c r="AX371" i="1"/>
  <c r="AX372" i="1"/>
  <c r="AX373" i="1"/>
  <c r="AX374" i="1"/>
  <c r="AX375" i="1"/>
  <c r="AX376" i="1"/>
  <c r="AX377" i="1"/>
  <c r="AX378" i="1"/>
  <c r="AX379" i="1"/>
  <c r="AX380" i="1"/>
  <c r="AX381" i="1"/>
  <c r="AX382" i="1"/>
  <c r="AX383" i="1"/>
  <c r="AX384" i="1"/>
  <c r="AX385" i="1"/>
  <c r="AX386" i="1"/>
  <c r="AX387" i="1"/>
  <c r="AX388" i="1"/>
  <c r="AX389" i="1"/>
  <c r="AX390" i="1"/>
  <c r="AX391" i="1"/>
  <c r="AX392" i="1"/>
  <c r="AX393" i="1"/>
  <c r="AX394" i="1"/>
  <c r="AX395" i="1"/>
  <c r="AX396" i="1"/>
  <c r="AX397" i="1"/>
  <c r="AX398" i="1"/>
  <c r="AX399" i="1"/>
  <c r="AX400" i="1"/>
  <c r="AX401" i="1"/>
  <c r="AX402" i="1"/>
  <c r="AX403" i="1"/>
  <c r="AX404" i="1"/>
  <c r="AX405" i="1"/>
  <c r="AX406" i="1"/>
  <c r="AX407" i="1"/>
  <c r="AX408" i="1"/>
  <c r="AX409" i="1"/>
  <c r="AX410" i="1"/>
  <c r="AX411" i="1"/>
  <c r="AX412" i="1"/>
  <c r="AX413" i="1"/>
  <c r="AX414" i="1"/>
  <c r="AX415" i="1"/>
  <c r="AX416" i="1"/>
  <c r="AX417" i="1"/>
  <c r="AX418" i="1"/>
  <c r="AX419" i="1"/>
  <c r="AX420" i="1"/>
  <c r="AX421" i="1"/>
  <c r="AX422" i="1"/>
  <c r="AX423" i="1"/>
  <c r="AX424" i="1"/>
  <c r="AX425" i="1"/>
  <c r="AX426" i="1"/>
  <c r="AX427" i="1"/>
  <c r="AX428" i="1"/>
  <c r="AX429" i="1"/>
  <c r="AX430" i="1"/>
  <c r="AX431" i="1"/>
  <c r="AX432" i="1"/>
  <c r="AX433" i="1"/>
  <c r="AX434" i="1"/>
  <c r="AX435" i="1"/>
  <c r="AX436" i="1"/>
  <c r="AX437" i="1"/>
  <c r="AX438" i="1"/>
  <c r="AX439" i="1"/>
  <c r="AX440" i="1"/>
  <c r="AX441" i="1"/>
  <c r="AX442" i="1"/>
  <c r="AX443" i="1"/>
  <c r="AX444" i="1"/>
  <c r="AX445" i="1"/>
  <c r="AX446" i="1"/>
  <c r="AX447" i="1"/>
  <c r="AX448" i="1"/>
  <c r="AX449" i="1"/>
  <c r="AX450" i="1"/>
  <c r="AX451" i="1"/>
  <c r="AX452" i="1"/>
  <c r="AX453" i="1"/>
  <c r="AX454" i="1"/>
  <c r="AX455" i="1"/>
  <c r="AX456" i="1"/>
  <c r="AX457" i="1"/>
  <c r="AX458" i="1"/>
  <c r="AX459" i="1"/>
  <c r="AX460" i="1"/>
  <c r="AX461" i="1"/>
  <c r="AX462" i="1"/>
  <c r="AX463" i="1"/>
  <c r="AX464" i="1"/>
  <c r="AX465" i="1"/>
  <c r="AX466" i="1"/>
  <c r="AX467" i="1"/>
  <c r="AX468" i="1"/>
  <c r="AX469" i="1"/>
  <c r="AX470" i="1"/>
  <c r="AX471" i="1"/>
  <c r="AX472" i="1"/>
  <c r="AX473" i="1"/>
  <c r="AX474" i="1"/>
  <c r="AX475" i="1"/>
  <c r="AX476" i="1"/>
  <c r="AX477" i="1"/>
  <c r="AX478" i="1"/>
  <c r="AX479" i="1"/>
  <c r="AX480" i="1"/>
  <c r="AX481" i="1"/>
  <c r="AX482" i="1"/>
  <c r="AX483" i="1"/>
  <c r="AX484" i="1"/>
  <c r="AX485" i="1"/>
  <c r="AX486" i="1"/>
  <c r="AX487" i="1"/>
  <c r="AX488" i="1"/>
  <c r="AX489" i="1"/>
  <c r="AX490" i="1"/>
  <c r="AX491" i="1"/>
  <c r="AX492" i="1"/>
  <c r="AX493" i="1"/>
  <c r="AX494" i="1"/>
  <c r="AX495" i="1"/>
  <c r="AX496" i="1"/>
  <c r="AX497" i="1"/>
  <c r="AX498" i="1"/>
  <c r="AX499" i="1"/>
  <c r="AX500" i="1"/>
  <c r="AX501" i="1"/>
  <c r="AX502" i="1"/>
  <c r="AX503" i="1"/>
  <c r="AX504" i="1"/>
  <c r="AX505" i="1"/>
  <c r="AX506" i="1"/>
  <c r="AX507" i="1"/>
  <c r="AX508" i="1"/>
  <c r="AX509" i="1"/>
  <c r="AX510" i="1"/>
  <c r="AX511" i="1"/>
  <c r="AX512" i="1"/>
  <c r="AX513" i="1"/>
  <c r="AX514" i="1"/>
  <c r="AX515" i="1"/>
  <c r="AX516" i="1"/>
  <c r="AX517" i="1"/>
  <c r="AX518" i="1"/>
  <c r="AX519" i="1"/>
  <c r="AX520" i="1"/>
  <c r="AX521" i="1"/>
  <c r="AX522" i="1"/>
  <c r="AX523" i="1"/>
  <c r="AX524" i="1"/>
  <c r="AX525" i="1"/>
  <c r="AX526" i="1"/>
  <c r="AX527" i="1"/>
  <c r="AX528" i="1"/>
  <c r="AX529" i="1"/>
  <c r="AX530" i="1"/>
  <c r="AX531" i="1"/>
  <c r="AX532" i="1"/>
  <c r="AX533" i="1"/>
  <c r="AX534" i="1"/>
  <c r="AX535" i="1"/>
  <c r="AX536" i="1"/>
  <c r="AX537" i="1"/>
  <c r="AX538" i="1"/>
  <c r="AX539" i="1"/>
  <c r="AX540" i="1"/>
  <c r="AX541" i="1"/>
  <c r="AX542" i="1"/>
  <c r="AX543" i="1"/>
  <c r="AX544" i="1"/>
  <c r="AX545" i="1"/>
  <c r="AX546" i="1"/>
  <c r="AX547" i="1"/>
  <c r="AX548" i="1"/>
  <c r="AX549" i="1"/>
  <c r="AX550" i="1"/>
  <c r="AX551" i="1"/>
  <c r="AX552" i="1"/>
  <c r="AX553" i="1"/>
  <c r="AX554" i="1"/>
  <c r="AX555" i="1"/>
  <c r="AX556" i="1"/>
  <c r="AX557" i="1"/>
  <c r="AX558" i="1"/>
  <c r="AX559" i="1"/>
  <c r="AX560" i="1"/>
  <c r="AX561" i="1"/>
  <c r="AX562" i="1"/>
  <c r="AX563" i="1"/>
  <c r="AX564" i="1"/>
  <c r="AX565" i="1"/>
  <c r="AX566" i="1"/>
  <c r="AX567" i="1"/>
  <c r="AX568" i="1"/>
  <c r="AX569" i="1"/>
  <c r="AX570" i="1"/>
  <c r="AX571" i="1"/>
  <c r="AX572" i="1"/>
  <c r="AX573" i="1"/>
  <c r="AX574" i="1"/>
  <c r="AX575" i="1"/>
  <c r="AX576" i="1"/>
  <c r="AX577" i="1"/>
  <c r="AX578" i="1"/>
  <c r="AX579" i="1"/>
  <c r="AX580" i="1"/>
  <c r="AX581" i="1"/>
  <c r="AX582" i="1"/>
  <c r="AX583" i="1"/>
  <c r="AX584" i="1"/>
  <c r="AX585" i="1"/>
  <c r="AX586" i="1"/>
  <c r="AX587" i="1"/>
  <c r="AX588" i="1"/>
  <c r="AX589" i="1"/>
  <c r="AX590" i="1"/>
  <c r="AX591" i="1"/>
  <c r="AX592" i="1"/>
  <c r="AX593" i="1"/>
  <c r="AX594" i="1"/>
  <c r="AX595" i="1"/>
  <c r="AX596" i="1"/>
  <c r="AX597" i="1"/>
  <c r="AX598" i="1"/>
  <c r="AX599" i="1"/>
  <c r="AX600" i="1"/>
  <c r="AX601" i="1"/>
  <c r="AX602" i="1"/>
  <c r="AX603" i="1"/>
  <c r="AX604" i="1"/>
  <c r="AX605" i="1"/>
  <c r="AX606" i="1"/>
  <c r="AX607" i="1"/>
  <c r="AX608" i="1"/>
  <c r="AX609" i="1"/>
  <c r="AX610" i="1"/>
  <c r="AX611" i="1"/>
  <c r="AX612" i="1"/>
  <c r="AX613" i="1"/>
  <c r="AX614" i="1"/>
  <c r="AX615" i="1"/>
  <c r="AX616" i="1"/>
  <c r="AX617" i="1"/>
  <c r="AX618" i="1"/>
  <c r="AX619" i="1"/>
  <c r="AX620" i="1"/>
  <c r="AX621" i="1"/>
  <c r="AX622" i="1"/>
  <c r="AX623" i="1"/>
  <c r="AX624" i="1"/>
  <c r="AX625" i="1"/>
  <c r="AX626" i="1"/>
  <c r="AX627" i="1"/>
  <c r="AX628" i="1"/>
  <c r="AX629" i="1"/>
  <c r="AX630" i="1"/>
  <c r="AX631" i="1"/>
  <c r="AX632" i="1"/>
  <c r="AX633" i="1"/>
  <c r="AX634" i="1"/>
  <c r="AX635" i="1"/>
  <c r="AX636" i="1"/>
  <c r="AX637" i="1"/>
  <c r="AX638" i="1"/>
  <c r="AX639" i="1"/>
  <c r="AX640" i="1"/>
  <c r="AX641" i="1"/>
  <c r="AX642" i="1"/>
  <c r="AX643" i="1"/>
  <c r="AX644" i="1"/>
  <c r="AX645" i="1"/>
  <c r="AX646" i="1"/>
  <c r="AX647" i="1"/>
  <c r="AX648" i="1"/>
  <c r="AX649" i="1"/>
  <c r="AX650" i="1"/>
  <c r="AX651" i="1"/>
  <c r="AX652" i="1"/>
  <c r="AX653" i="1"/>
  <c r="AX654" i="1"/>
  <c r="AX655" i="1"/>
  <c r="AX656" i="1"/>
  <c r="AX657" i="1"/>
  <c r="AX658" i="1"/>
  <c r="AX659" i="1"/>
  <c r="AX660" i="1"/>
  <c r="AX661" i="1"/>
  <c r="AX662" i="1"/>
  <c r="AX663" i="1"/>
  <c r="AX664" i="1"/>
  <c r="AX665" i="1"/>
  <c r="AX666" i="1"/>
  <c r="AX667" i="1"/>
  <c r="AX668" i="1"/>
  <c r="AX669" i="1"/>
  <c r="AX670" i="1"/>
  <c r="AX671" i="1"/>
  <c r="AX672" i="1"/>
  <c r="AX673" i="1"/>
  <c r="AX674" i="1"/>
  <c r="AX675" i="1"/>
  <c r="AX676" i="1"/>
  <c r="AX677" i="1"/>
  <c r="AX678" i="1"/>
  <c r="AX679" i="1"/>
  <c r="AX680" i="1"/>
  <c r="AX681" i="1"/>
  <c r="AX682" i="1"/>
  <c r="AX683" i="1"/>
  <c r="AX684" i="1"/>
  <c r="AX685" i="1"/>
  <c r="AX686" i="1"/>
  <c r="AX687" i="1"/>
  <c r="AX688" i="1"/>
  <c r="AX689" i="1"/>
  <c r="AX690" i="1"/>
  <c r="AX691" i="1"/>
  <c r="AX692" i="1"/>
  <c r="AX693" i="1"/>
  <c r="AX694" i="1"/>
  <c r="AX695" i="1"/>
  <c r="AX696" i="1"/>
  <c r="AX697" i="1"/>
  <c r="AX698" i="1"/>
  <c r="AX699" i="1"/>
  <c r="AX700" i="1"/>
  <c r="AX701" i="1"/>
  <c r="AX702" i="1"/>
  <c r="AX703" i="1"/>
  <c r="AX704" i="1"/>
  <c r="AX705" i="1"/>
  <c r="AX706" i="1"/>
  <c r="AX707" i="1"/>
  <c r="AX708" i="1"/>
  <c r="AX709" i="1"/>
  <c r="AX710" i="1"/>
  <c r="AX711" i="1"/>
  <c r="AX712" i="1"/>
  <c r="AX713" i="1"/>
  <c r="AX714" i="1"/>
  <c r="AX715" i="1"/>
  <c r="AX716" i="1"/>
  <c r="AX717" i="1"/>
  <c r="AX718" i="1"/>
  <c r="AX719" i="1"/>
  <c r="AX720" i="1"/>
  <c r="AX721" i="1"/>
  <c r="AX722" i="1"/>
  <c r="AX723" i="1"/>
  <c r="AX724" i="1"/>
  <c r="AX725" i="1"/>
  <c r="AX726" i="1"/>
  <c r="AX727" i="1"/>
  <c r="AX728" i="1"/>
  <c r="AX729" i="1"/>
  <c r="AX730" i="1"/>
  <c r="AX731" i="1"/>
  <c r="AX732" i="1"/>
  <c r="AX733" i="1"/>
  <c r="AX734" i="1"/>
  <c r="AX735" i="1"/>
  <c r="AX736" i="1"/>
  <c r="AX737" i="1"/>
  <c r="AX738" i="1"/>
  <c r="AX739" i="1"/>
  <c r="AX740" i="1"/>
  <c r="AX741" i="1"/>
  <c r="AX742" i="1"/>
  <c r="AX743" i="1"/>
  <c r="AX744" i="1"/>
  <c r="AX745" i="1"/>
  <c r="AX746" i="1"/>
  <c r="AX747" i="1"/>
  <c r="AX748" i="1"/>
  <c r="AX749" i="1"/>
  <c r="AX750" i="1"/>
  <c r="AX751" i="1"/>
  <c r="AX752" i="1"/>
  <c r="AX753" i="1"/>
  <c r="AX754" i="1"/>
  <c r="AX755" i="1"/>
  <c r="AX756" i="1"/>
  <c r="AX757" i="1"/>
  <c r="AX758" i="1"/>
  <c r="AX759" i="1"/>
  <c r="AX760" i="1"/>
  <c r="AX761" i="1"/>
  <c r="AX762" i="1"/>
  <c r="AX763" i="1"/>
  <c r="AX764" i="1"/>
  <c r="AX765" i="1"/>
  <c r="AX766" i="1"/>
  <c r="AX767" i="1"/>
  <c r="AX768" i="1"/>
  <c r="AX769" i="1"/>
  <c r="AX770" i="1"/>
  <c r="AX771" i="1"/>
  <c r="AX772" i="1"/>
  <c r="AX773" i="1"/>
  <c r="AX774" i="1"/>
  <c r="AX775" i="1"/>
  <c r="AX776" i="1"/>
  <c r="AX777" i="1"/>
  <c r="AX778" i="1"/>
  <c r="AX779" i="1"/>
  <c r="AX780" i="1"/>
  <c r="AX781" i="1"/>
  <c r="AX782" i="1"/>
  <c r="AX783" i="1"/>
  <c r="AX784" i="1"/>
  <c r="AX785" i="1"/>
  <c r="AX786" i="1"/>
  <c r="AX787" i="1"/>
  <c r="AX788" i="1"/>
  <c r="AX789" i="1"/>
  <c r="AX790" i="1"/>
  <c r="AX791" i="1"/>
  <c r="AX792" i="1"/>
  <c r="AX793" i="1"/>
  <c r="AX794" i="1"/>
  <c r="AX795" i="1"/>
  <c r="AX796" i="1"/>
  <c r="AX797" i="1"/>
  <c r="AX798" i="1"/>
  <c r="AX799" i="1"/>
  <c r="AX800" i="1"/>
  <c r="AX801" i="1"/>
  <c r="AX802" i="1"/>
  <c r="AX803" i="1"/>
  <c r="AX804" i="1"/>
  <c r="AX805" i="1"/>
  <c r="AX806" i="1"/>
  <c r="AX807" i="1"/>
  <c r="AX808" i="1"/>
  <c r="AX809" i="1"/>
  <c r="AX810" i="1"/>
  <c r="AX811" i="1"/>
  <c r="AX812" i="1"/>
  <c r="AX813" i="1"/>
  <c r="AX814" i="1"/>
  <c r="AX815" i="1"/>
  <c r="AX816" i="1"/>
  <c r="AX817" i="1"/>
  <c r="AX818" i="1"/>
  <c r="AX819" i="1"/>
  <c r="AX820" i="1"/>
  <c r="AX821" i="1"/>
  <c r="AX822" i="1"/>
  <c r="AX823" i="1"/>
  <c r="AX824" i="1"/>
  <c r="AX825" i="1"/>
  <c r="AX826" i="1"/>
  <c r="AX827" i="1"/>
  <c r="AX828" i="1"/>
  <c r="AX829" i="1"/>
  <c r="AX830" i="1"/>
  <c r="AX831" i="1"/>
  <c r="AX832" i="1"/>
  <c r="AX833" i="1"/>
  <c r="AX834" i="1"/>
  <c r="AX835" i="1"/>
  <c r="AX836" i="1"/>
  <c r="AX837" i="1"/>
  <c r="AX838" i="1"/>
  <c r="AX839" i="1"/>
  <c r="AX840" i="1"/>
  <c r="AX841" i="1"/>
  <c r="AX842" i="1"/>
  <c r="AX843" i="1"/>
  <c r="AX844" i="1"/>
  <c r="AX845" i="1"/>
  <c r="AX846" i="1"/>
  <c r="AX847" i="1"/>
  <c r="AX848" i="1"/>
  <c r="AX849" i="1"/>
  <c r="AX850" i="1"/>
  <c r="AX851" i="1"/>
  <c r="AX852" i="1"/>
  <c r="AX853" i="1"/>
  <c r="AX854" i="1"/>
  <c r="AX855" i="1"/>
  <c r="AX856" i="1"/>
  <c r="AX857" i="1"/>
  <c r="AX858" i="1"/>
  <c r="AX859" i="1"/>
  <c r="AX860" i="1"/>
  <c r="AX861" i="1"/>
  <c r="AX862" i="1"/>
  <c r="AX863" i="1"/>
  <c r="AX864" i="1"/>
  <c r="AX865" i="1"/>
  <c r="AX866" i="1"/>
  <c r="AX867" i="1"/>
  <c r="AX868" i="1"/>
  <c r="AX869" i="1"/>
  <c r="AX870" i="1"/>
  <c r="AX871" i="1"/>
  <c r="AX872" i="1"/>
  <c r="AX873" i="1"/>
  <c r="AX874" i="1"/>
  <c r="AX875" i="1"/>
  <c r="AX876" i="1"/>
  <c r="AX877" i="1"/>
  <c r="AX878" i="1"/>
  <c r="AX879" i="1"/>
  <c r="AX880" i="1"/>
  <c r="AX881" i="1"/>
  <c r="AX882" i="1"/>
  <c r="AX883" i="1"/>
  <c r="AX884" i="1"/>
  <c r="AX885" i="1"/>
  <c r="AX886" i="1"/>
  <c r="AX887" i="1"/>
  <c r="AX888" i="1"/>
  <c r="AX889" i="1"/>
  <c r="AX890" i="1"/>
  <c r="AX891" i="1"/>
  <c r="AX892" i="1"/>
  <c r="AX893" i="1"/>
  <c r="AX894" i="1"/>
  <c r="AX895" i="1"/>
  <c r="AX896" i="1"/>
  <c r="AX897" i="1"/>
  <c r="AX898" i="1"/>
  <c r="AX899" i="1"/>
  <c r="AX900" i="1"/>
  <c r="AX901" i="1"/>
  <c r="AX902" i="1"/>
  <c r="AX903" i="1"/>
  <c r="AX904" i="1"/>
  <c r="AX905" i="1"/>
  <c r="AX906" i="1"/>
  <c r="AX907" i="1"/>
  <c r="AX908" i="1"/>
  <c r="AX909" i="1"/>
  <c r="AX910" i="1"/>
  <c r="AX911" i="1"/>
  <c r="AX912" i="1"/>
  <c r="AX913" i="1"/>
  <c r="AX914" i="1"/>
  <c r="AX915" i="1"/>
  <c r="AX916" i="1"/>
  <c r="AX917" i="1"/>
  <c r="AX918" i="1"/>
  <c r="AX919" i="1"/>
  <c r="AX920" i="1"/>
  <c r="AX921" i="1"/>
  <c r="AX922" i="1"/>
  <c r="AX923" i="1"/>
  <c r="AX924" i="1"/>
  <c r="AX925" i="1"/>
  <c r="AX926" i="1"/>
  <c r="AX927" i="1"/>
  <c r="AX928" i="1"/>
  <c r="AX929" i="1"/>
  <c r="AX930" i="1"/>
  <c r="AX931" i="1"/>
  <c r="AX932" i="1"/>
  <c r="AX933" i="1"/>
  <c r="AX934" i="1"/>
  <c r="AX935" i="1"/>
  <c r="AX936" i="1"/>
  <c r="AX937" i="1"/>
  <c r="AX938" i="1"/>
  <c r="AX939" i="1"/>
  <c r="AX940" i="1"/>
  <c r="AX941" i="1"/>
  <c r="AX942" i="1"/>
  <c r="AX943" i="1"/>
  <c r="AX944" i="1"/>
  <c r="AX945" i="1"/>
  <c r="AX946" i="1"/>
  <c r="AX947" i="1"/>
  <c r="AX948" i="1"/>
  <c r="AX949" i="1"/>
  <c r="AX950" i="1"/>
  <c r="AX951" i="1"/>
  <c r="AX952" i="1"/>
  <c r="AX953" i="1"/>
  <c r="AX954" i="1"/>
  <c r="AX955" i="1"/>
  <c r="AX956" i="1"/>
  <c r="AX957" i="1"/>
  <c r="AX958" i="1"/>
  <c r="AX959" i="1"/>
  <c r="AX960" i="1"/>
  <c r="AX961" i="1"/>
  <c r="AX962" i="1"/>
  <c r="AX963" i="1"/>
  <c r="AX964" i="1"/>
  <c r="AX965" i="1"/>
  <c r="AX966" i="1"/>
  <c r="AX967" i="1"/>
  <c r="AX968" i="1"/>
  <c r="AX969" i="1"/>
  <c r="AX970" i="1"/>
  <c r="AX971" i="1"/>
  <c r="AX972" i="1"/>
  <c r="AX973" i="1"/>
  <c r="AX974" i="1"/>
  <c r="AX975" i="1"/>
  <c r="AX976" i="1"/>
  <c r="AX977" i="1"/>
  <c r="AX978" i="1"/>
  <c r="AX979" i="1"/>
  <c r="AX980" i="1"/>
  <c r="AX981" i="1"/>
  <c r="AX982" i="1"/>
  <c r="AX983" i="1"/>
  <c r="AX984" i="1"/>
  <c r="AX985" i="1"/>
  <c r="AX986" i="1"/>
  <c r="AX987" i="1"/>
  <c r="AX988" i="1"/>
  <c r="AX989" i="1"/>
  <c r="AX990" i="1"/>
  <c r="AX991" i="1"/>
  <c r="AX992" i="1"/>
  <c r="AX993" i="1"/>
  <c r="AX994" i="1"/>
  <c r="AX995" i="1"/>
  <c r="AX996" i="1"/>
  <c r="AX997" i="1"/>
  <c r="AX998" i="1"/>
  <c r="AX999" i="1"/>
  <c r="AX1000" i="1"/>
  <c r="AX1001" i="1"/>
  <c r="AX1002" i="1"/>
  <c r="AX1003" i="1"/>
  <c r="AX1004" i="1"/>
  <c r="AX1005" i="1"/>
  <c r="AX1006" i="1"/>
  <c r="AX1007" i="1"/>
  <c r="AX1008" i="1"/>
  <c r="AX1009" i="1"/>
  <c r="AX1010" i="1"/>
  <c r="AX1011" i="1"/>
  <c r="AX1012" i="1"/>
  <c r="AX1013" i="1"/>
  <c r="AX1014" i="1"/>
  <c r="AX1015" i="1"/>
  <c r="AX1016" i="1"/>
  <c r="AX1017" i="1"/>
  <c r="AX1018" i="1"/>
  <c r="AX1019" i="1"/>
  <c r="AX1020" i="1"/>
  <c r="AX1021" i="1"/>
  <c r="AX1022" i="1"/>
  <c r="AX1023" i="1"/>
  <c r="AX1024" i="1"/>
  <c r="AX1025" i="1"/>
  <c r="AX1026" i="1"/>
  <c r="AX1027" i="1"/>
  <c r="AX1028" i="1"/>
  <c r="AX1029" i="1"/>
  <c r="AX1030" i="1"/>
  <c r="AX1031" i="1"/>
  <c r="AX1032" i="1"/>
  <c r="AX1033" i="1"/>
  <c r="AX1034" i="1"/>
  <c r="AX1035" i="1"/>
  <c r="AX1036" i="1"/>
  <c r="AX1037" i="1"/>
  <c r="AX1038" i="1"/>
  <c r="AX1039" i="1"/>
  <c r="AX1040" i="1"/>
  <c r="AX1041" i="1"/>
  <c r="AX1042" i="1"/>
  <c r="AX1043" i="1"/>
  <c r="AX1044" i="1"/>
  <c r="AX1045" i="1"/>
  <c r="AX1046" i="1"/>
  <c r="AX1047" i="1"/>
  <c r="AX1048" i="1"/>
  <c r="AX1049" i="1"/>
  <c r="AX1050" i="1"/>
  <c r="AX1051" i="1"/>
  <c r="AX1052" i="1"/>
  <c r="AX1053" i="1"/>
  <c r="AX1054" i="1"/>
  <c r="AX1055" i="1"/>
  <c r="AX1056" i="1"/>
  <c r="AX1057" i="1"/>
  <c r="AX1058" i="1"/>
  <c r="AX1059" i="1"/>
  <c r="AX1060" i="1"/>
  <c r="AX1061" i="1"/>
  <c r="AX1062" i="1"/>
  <c r="AX1063" i="1"/>
  <c r="AX1064" i="1"/>
  <c r="AX1065" i="1"/>
  <c r="AX1066" i="1"/>
  <c r="AX1067" i="1"/>
  <c r="AX1068" i="1"/>
  <c r="AX1069" i="1"/>
  <c r="AX1070" i="1"/>
  <c r="AX1071" i="1"/>
  <c r="AX1072" i="1"/>
  <c r="AX1073" i="1"/>
  <c r="AX1074" i="1"/>
  <c r="AX1075" i="1"/>
  <c r="AX1076" i="1"/>
  <c r="AX1077" i="1"/>
  <c r="AX1078" i="1"/>
  <c r="AX1079" i="1"/>
  <c r="AX1080" i="1"/>
  <c r="AX1081" i="1"/>
  <c r="AX1082" i="1"/>
  <c r="AX1083" i="1"/>
  <c r="AX1084" i="1"/>
  <c r="AX1085" i="1"/>
  <c r="AX1086" i="1"/>
  <c r="AX1087" i="1"/>
  <c r="AX1088" i="1"/>
  <c r="AX1089" i="1"/>
  <c r="AX1090" i="1"/>
  <c r="AX1091" i="1"/>
  <c r="AX1092" i="1"/>
  <c r="AX1093" i="1"/>
  <c r="AX1094" i="1"/>
  <c r="AX1095" i="1"/>
  <c r="AX1096" i="1"/>
  <c r="AX1097" i="1"/>
  <c r="AX1098" i="1"/>
  <c r="AX1099" i="1"/>
  <c r="AX1100" i="1"/>
  <c r="AX1101" i="1"/>
  <c r="AX1102" i="1"/>
  <c r="AX1103" i="1"/>
  <c r="AX1104" i="1"/>
  <c r="AX1105" i="1"/>
  <c r="AX1106" i="1"/>
  <c r="AX1107" i="1"/>
  <c r="AX1108" i="1"/>
  <c r="AX1109" i="1"/>
  <c r="AX1110" i="1"/>
  <c r="AX1111" i="1"/>
  <c r="AX1112" i="1"/>
  <c r="AX1113" i="1"/>
  <c r="AX1114" i="1"/>
  <c r="AX1115" i="1"/>
  <c r="AX1116" i="1"/>
  <c r="AX1117" i="1"/>
  <c r="AX1118" i="1"/>
  <c r="AX1119" i="1"/>
  <c r="AX1120" i="1"/>
  <c r="AX1121" i="1"/>
  <c r="AX1122" i="1"/>
  <c r="AX1123" i="1"/>
  <c r="AX1124" i="1"/>
  <c r="AX1125" i="1"/>
  <c r="AX1126" i="1"/>
  <c r="AX1127" i="1"/>
  <c r="AX1128" i="1"/>
  <c r="AX1129" i="1"/>
  <c r="AX1130" i="1"/>
  <c r="AX1131" i="1"/>
  <c r="AX1132" i="1"/>
  <c r="AX1133" i="1"/>
  <c r="AX1134" i="1"/>
  <c r="AX1135" i="1"/>
  <c r="AX1136" i="1"/>
  <c r="AX1137" i="1"/>
  <c r="AX1138" i="1"/>
  <c r="AX1139" i="1"/>
  <c r="AX1140" i="1"/>
  <c r="AX1141" i="1"/>
  <c r="AX1142" i="1"/>
  <c r="AX1143" i="1"/>
  <c r="AX1144" i="1"/>
  <c r="AX1145" i="1"/>
  <c r="AX1146" i="1"/>
  <c r="AX1147" i="1"/>
  <c r="AX1148" i="1"/>
  <c r="AX1149" i="1"/>
  <c r="AX1150" i="1"/>
  <c r="AX1151" i="1"/>
  <c r="AX1152" i="1"/>
  <c r="AX1153" i="1"/>
  <c r="AX1154" i="1"/>
  <c r="AX1155" i="1"/>
  <c r="AX1156" i="1"/>
  <c r="AX1157" i="1"/>
  <c r="AX1158" i="1"/>
  <c r="AX1159" i="1"/>
  <c r="AX1160" i="1"/>
  <c r="AX1161" i="1"/>
  <c r="AX1162" i="1"/>
  <c r="AX1163" i="1"/>
  <c r="AX1164" i="1"/>
  <c r="AX1165" i="1"/>
  <c r="AX1166" i="1"/>
  <c r="AX1167" i="1"/>
  <c r="AX1168" i="1"/>
  <c r="AX1169" i="1"/>
  <c r="AX1170" i="1"/>
  <c r="AX1171" i="1"/>
  <c r="AX1172" i="1"/>
  <c r="AX1173" i="1"/>
  <c r="AX1174" i="1"/>
  <c r="AX1175" i="1"/>
  <c r="AX1176" i="1"/>
  <c r="AX1177" i="1"/>
  <c r="AX1178" i="1"/>
  <c r="AX1179" i="1"/>
  <c r="AX1180" i="1"/>
  <c r="AX1181" i="1"/>
  <c r="AX1182" i="1"/>
  <c r="AX1183" i="1"/>
  <c r="AX1184" i="1"/>
  <c r="AX1185" i="1"/>
  <c r="AX1186" i="1"/>
  <c r="AX1187" i="1"/>
  <c r="AX1188" i="1"/>
  <c r="AX1189" i="1"/>
  <c r="AX1190" i="1"/>
  <c r="AX1191" i="1"/>
  <c r="AX1192" i="1"/>
  <c r="AX1193" i="1"/>
  <c r="AX1194" i="1"/>
  <c r="AX1195" i="1"/>
  <c r="AX1196" i="1"/>
  <c r="AX1197" i="1"/>
  <c r="AX1198" i="1"/>
  <c r="AX1199" i="1"/>
  <c r="AX1200" i="1"/>
  <c r="AX1201" i="1"/>
  <c r="AX1202" i="1"/>
  <c r="AX1203" i="1"/>
  <c r="AX1204" i="1"/>
  <c r="AX1205" i="1"/>
  <c r="AX1206" i="1"/>
  <c r="AX1207" i="1"/>
  <c r="AX1208" i="1"/>
  <c r="AX1209" i="1"/>
  <c r="AX1210" i="1"/>
  <c r="AX1211" i="1"/>
  <c r="AX1212" i="1"/>
  <c r="AX1213" i="1"/>
  <c r="AX1214" i="1"/>
  <c r="AX1215" i="1"/>
  <c r="AX1216" i="1"/>
  <c r="AX1217" i="1"/>
  <c r="AX1218" i="1"/>
  <c r="AX1219" i="1"/>
  <c r="AX1220" i="1"/>
  <c r="AX1221" i="1"/>
  <c r="AX1222" i="1"/>
  <c r="AX1223" i="1"/>
  <c r="AX1224" i="1"/>
  <c r="AX1225" i="1"/>
  <c r="AX1226" i="1"/>
  <c r="AX1227" i="1"/>
  <c r="AX1228" i="1"/>
  <c r="AX1229" i="1"/>
  <c r="AX1230" i="1"/>
  <c r="AX1231" i="1"/>
  <c r="AX1232" i="1"/>
  <c r="AX1233" i="1"/>
  <c r="AX1234" i="1"/>
  <c r="AX1235" i="1"/>
  <c r="AX1236" i="1"/>
  <c r="AX1237" i="1"/>
  <c r="AX1238" i="1"/>
  <c r="AX1239" i="1"/>
  <c r="AX1240" i="1"/>
  <c r="AX1241" i="1"/>
  <c r="AX1242" i="1"/>
  <c r="AX1243" i="1"/>
  <c r="AX1244" i="1"/>
  <c r="AX1245" i="1"/>
  <c r="AX1246" i="1"/>
  <c r="AX1247" i="1"/>
  <c r="AX1248" i="1"/>
  <c r="AX1249" i="1"/>
  <c r="AX1250" i="1"/>
  <c r="AX1251" i="1"/>
  <c r="AX1252" i="1"/>
  <c r="AX1253" i="1"/>
  <c r="AX1254" i="1"/>
  <c r="AX1255" i="1"/>
  <c r="AX1256" i="1"/>
  <c r="AX1257" i="1"/>
  <c r="AX1258" i="1"/>
  <c r="AX1259" i="1"/>
  <c r="AX1260" i="1"/>
  <c r="AX1261" i="1"/>
  <c r="AX1262" i="1"/>
  <c r="AX1263" i="1"/>
  <c r="AX1264" i="1"/>
  <c r="AX1265" i="1"/>
  <c r="AX1266" i="1"/>
  <c r="AX1267" i="1"/>
  <c r="AX1268" i="1"/>
  <c r="AX1269" i="1"/>
  <c r="AX1270" i="1"/>
  <c r="AX1271" i="1"/>
  <c r="AX1272" i="1"/>
  <c r="AX1273" i="1"/>
  <c r="AX1274" i="1"/>
  <c r="AX1275" i="1"/>
  <c r="AX1276" i="1"/>
  <c r="AX1277" i="1"/>
  <c r="AX1278" i="1"/>
  <c r="AX1279" i="1"/>
  <c r="AX1280" i="1"/>
  <c r="AX1281" i="1"/>
  <c r="AX1282" i="1"/>
  <c r="AX1283" i="1"/>
  <c r="AX1284" i="1"/>
  <c r="AX1285" i="1"/>
  <c r="AX1286" i="1"/>
  <c r="AX1287" i="1"/>
  <c r="AX1288" i="1"/>
  <c r="AX1289" i="1"/>
  <c r="AX1290" i="1"/>
  <c r="AX1291" i="1"/>
  <c r="AX1292" i="1"/>
  <c r="AX1293" i="1"/>
  <c r="AX1294" i="1"/>
  <c r="AX1295" i="1"/>
  <c r="AX1296" i="1"/>
  <c r="AX1297" i="1"/>
  <c r="AX1298" i="1"/>
  <c r="AX1299" i="1"/>
  <c r="AX1300" i="1"/>
  <c r="AX1301" i="1"/>
  <c r="AX1302" i="1"/>
  <c r="AX1303" i="1"/>
  <c r="AX1304" i="1"/>
  <c r="AX1305" i="1"/>
  <c r="AX1306" i="1"/>
  <c r="AX1307" i="1"/>
  <c r="AX1308" i="1"/>
  <c r="AX1309" i="1"/>
  <c r="AX1310" i="1"/>
  <c r="AX1311" i="1"/>
  <c r="AX1312" i="1"/>
  <c r="AX1313" i="1"/>
  <c r="AX1314" i="1"/>
  <c r="AX1315" i="1"/>
  <c r="AX1316" i="1"/>
  <c r="AX1317" i="1"/>
  <c r="AX1318" i="1"/>
  <c r="AX1319" i="1"/>
  <c r="AX1320" i="1"/>
  <c r="AX1321" i="1"/>
  <c r="AX1322" i="1"/>
  <c r="AX1323" i="1"/>
  <c r="AX1324" i="1"/>
  <c r="AX1325" i="1"/>
  <c r="AX1326" i="1"/>
  <c r="AX1327" i="1"/>
  <c r="AX1328" i="1"/>
  <c r="AX1329" i="1"/>
  <c r="AX1330" i="1"/>
  <c r="AX1331" i="1"/>
  <c r="AX1332" i="1"/>
  <c r="AX1333" i="1"/>
  <c r="AX1334" i="1"/>
  <c r="AX1335" i="1"/>
  <c r="AX1336" i="1"/>
  <c r="AX1337" i="1"/>
  <c r="AX1338" i="1"/>
  <c r="AX1339" i="1"/>
  <c r="AX1340" i="1"/>
  <c r="AX1341" i="1"/>
  <c r="AX1342" i="1"/>
  <c r="AX1343" i="1"/>
  <c r="AX1344" i="1"/>
  <c r="AX1345" i="1"/>
  <c r="AX1346" i="1"/>
  <c r="AX1347" i="1"/>
  <c r="AX1348" i="1"/>
  <c r="AX1349" i="1"/>
  <c r="AX1350" i="1"/>
  <c r="AX1351" i="1"/>
  <c r="AX1352" i="1"/>
  <c r="AX1353" i="1"/>
  <c r="AX1354" i="1"/>
  <c r="AX1355" i="1"/>
  <c r="AX1356" i="1"/>
  <c r="AX1357" i="1"/>
  <c r="AX1358" i="1"/>
  <c r="AX1359" i="1"/>
  <c r="AX1360" i="1"/>
  <c r="AX1361" i="1"/>
  <c r="AX1362" i="1"/>
  <c r="AX1363" i="1"/>
  <c r="AX1364" i="1"/>
  <c r="AX1365" i="1"/>
  <c r="AX1366" i="1"/>
  <c r="AX1367" i="1"/>
  <c r="AX1368" i="1"/>
  <c r="AX1369" i="1"/>
  <c r="AX1370" i="1"/>
  <c r="AX1371" i="1"/>
  <c r="AX1372" i="1"/>
  <c r="AX1373" i="1"/>
  <c r="AX1374" i="1"/>
  <c r="AX1375" i="1"/>
  <c r="AX1376" i="1"/>
  <c r="AX1377" i="1"/>
  <c r="AX1378" i="1"/>
  <c r="AX1379" i="1"/>
  <c r="AX1380" i="1"/>
  <c r="AX1381" i="1"/>
  <c r="AX1382" i="1"/>
  <c r="AX1383" i="1"/>
  <c r="AX1384" i="1"/>
  <c r="AX1385" i="1"/>
  <c r="AX1386" i="1"/>
  <c r="AX1387" i="1"/>
  <c r="AX1388" i="1"/>
  <c r="AX1389" i="1"/>
  <c r="AX1390" i="1"/>
  <c r="AX1391" i="1"/>
  <c r="AX1392" i="1"/>
  <c r="AX1393" i="1"/>
  <c r="AX1394" i="1"/>
  <c r="AX1395" i="1"/>
  <c r="AX1396" i="1"/>
  <c r="AX1397" i="1"/>
  <c r="AX1398" i="1"/>
  <c r="AX1399" i="1"/>
  <c r="AX1400" i="1"/>
  <c r="AX1401" i="1"/>
  <c r="AX1402" i="1"/>
  <c r="AX1403" i="1"/>
  <c r="AX1404" i="1"/>
  <c r="AX1405" i="1"/>
  <c r="AX1406" i="1"/>
  <c r="AX1407" i="1"/>
  <c r="AX1408" i="1"/>
  <c r="AX1409" i="1"/>
  <c r="AX1410" i="1"/>
  <c r="AX1411" i="1"/>
  <c r="AX1412" i="1"/>
  <c r="AX1413" i="1"/>
  <c r="AX1414" i="1"/>
  <c r="AX1415" i="1"/>
  <c r="AX1416" i="1"/>
  <c r="AX1417" i="1"/>
  <c r="AX1418" i="1"/>
  <c r="AX1419" i="1"/>
  <c r="AX1420" i="1"/>
  <c r="AX1421" i="1"/>
  <c r="AX1422" i="1"/>
  <c r="AX1423" i="1"/>
  <c r="AX1424" i="1"/>
  <c r="AX1425" i="1"/>
  <c r="AX1426" i="1"/>
  <c r="AX1427" i="1"/>
  <c r="AX1428" i="1"/>
  <c r="AX1429" i="1"/>
  <c r="AX1430" i="1"/>
  <c r="AX1431" i="1"/>
  <c r="AX1432" i="1"/>
  <c r="AX1433" i="1"/>
  <c r="AX1434" i="1"/>
  <c r="AX1435" i="1"/>
  <c r="AX1436" i="1"/>
  <c r="AX1437" i="1"/>
  <c r="AX1438" i="1"/>
  <c r="AX1439" i="1"/>
  <c r="AX1440" i="1"/>
  <c r="AX1441" i="1"/>
  <c r="AX1442" i="1"/>
  <c r="AX1443" i="1"/>
  <c r="AT1444" i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84" i="1"/>
  <c r="AT85" i="1"/>
  <c r="AT86" i="1"/>
  <c r="AT87" i="1"/>
  <c r="AT88" i="1"/>
  <c r="AT89" i="1"/>
  <c r="AT90" i="1"/>
  <c r="AT91" i="1"/>
  <c r="AT92" i="1"/>
  <c r="AT93" i="1"/>
  <c r="AT94" i="1"/>
  <c r="AT95" i="1"/>
  <c r="AT96" i="1"/>
  <c r="AT97" i="1"/>
  <c r="AT98" i="1"/>
  <c r="AT99" i="1"/>
  <c r="AT100" i="1"/>
  <c r="AT101" i="1"/>
  <c r="AT102" i="1"/>
  <c r="AT103" i="1"/>
  <c r="AT104" i="1"/>
  <c r="AT105" i="1"/>
  <c r="AT106" i="1"/>
  <c r="AT107" i="1"/>
  <c r="AT108" i="1"/>
  <c r="AT109" i="1"/>
  <c r="AT110" i="1"/>
  <c r="AT111" i="1"/>
  <c r="AT112" i="1"/>
  <c r="AT113" i="1"/>
  <c r="AT114" i="1"/>
  <c r="AT115" i="1"/>
  <c r="AT116" i="1"/>
  <c r="AT117" i="1"/>
  <c r="AT118" i="1"/>
  <c r="AT119" i="1"/>
  <c r="AT120" i="1"/>
  <c r="AT121" i="1"/>
  <c r="AT122" i="1"/>
  <c r="AT123" i="1"/>
  <c r="AT124" i="1"/>
  <c r="AT125" i="1"/>
  <c r="AT126" i="1"/>
  <c r="AT127" i="1"/>
  <c r="AT128" i="1"/>
  <c r="AT129" i="1"/>
  <c r="AT130" i="1"/>
  <c r="AT131" i="1"/>
  <c r="AT132" i="1"/>
  <c r="AT133" i="1"/>
  <c r="AT134" i="1"/>
  <c r="AT135" i="1"/>
  <c r="AT136" i="1"/>
  <c r="AT137" i="1"/>
  <c r="AT138" i="1"/>
  <c r="AT139" i="1"/>
  <c r="AT140" i="1"/>
  <c r="AT141" i="1"/>
  <c r="AT142" i="1"/>
  <c r="AT143" i="1"/>
  <c r="AT144" i="1"/>
  <c r="AT145" i="1"/>
  <c r="AT146" i="1"/>
  <c r="AT147" i="1"/>
  <c r="AT148" i="1"/>
  <c r="AT149" i="1"/>
  <c r="AT150" i="1"/>
  <c r="AT151" i="1"/>
  <c r="AT152" i="1"/>
  <c r="AT153" i="1"/>
  <c r="AT154" i="1"/>
  <c r="AT155" i="1"/>
  <c r="AT156" i="1"/>
  <c r="AT157" i="1"/>
  <c r="AT158" i="1"/>
  <c r="AT159" i="1"/>
  <c r="AT160" i="1"/>
  <c r="AT161" i="1"/>
  <c r="AT162" i="1"/>
  <c r="AT163" i="1"/>
  <c r="AT164" i="1"/>
  <c r="AT165" i="1"/>
  <c r="AT166" i="1"/>
  <c r="AT167" i="1"/>
  <c r="AT168" i="1"/>
  <c r="AT169" i="1"/>
  <c r="AT170" i="1"/>
  <c r="AT171" i="1"/>
  <c r="AT172" i="1"/>
  <c r="AT173" i="1"/>
  <c r="AT174" i="1"/>
  <c r="AT175" i="1"/>
  <c r="AT176" i="1"/>
  <c r="AT177" i="1"/>
  <c r="AT178" i="1"/>
  <c r="AT179" i="1"/>
  <c r="AT180" i="1"/>
  <c r="AT181" i="1"/>
  <c r="AT182" i="1"/>
  <c r="AT183" i="1"/>
  <c r="AT184" i="1"/>
  <c r="AT185" i="1"/>
  <c r="AT186" i="1"/>
  <c r="AT187" i="1"/>
  <c r="AT188" i="1"/>
  <c r="AT189" i="1"/>
  <c r="AT190" i="1"/>
  <c r="AT191" i="1"/>
  <c r="AT192" i="1"/>
  <c r="AT193" i="1"/>
  <c r="AT194" i="1"/>
  <c r="AT195" i="1"/>
  <c r="AT196" i="1"/>
  <c r="AT197" i="1"/>
  <c r="AT198" i="1"/>
  <c r="AT199" i="1"/>
  <c r="AT200" i="1"/>
  <c r="AT201" i="1"/>
  <c r="AT202" i="1"/>
  <c r="AT203" i="1"/>
  <c r="AT204" i="1"/>
  <c r="AT205" i="1"/>
  <c r="AT206" i="1"/>
  <c r="AT207" i="1"/>
  <c r="AT208" i="1"/>
  <c r="AT209" i="1"/>
  <c r="AT210" i="1"/>
  <c r="AT211" i="1"/>
  <c r="AT212" i="1"/>
  <c r="AT213" i="1"/>
  <c r="AT214" i="1"/>
  <c r="AT215" i="1"/>
  <c r="AT216" i="1"/>
  <c r="AT217" i="1"/>
  <c r="AT218" i="1"/>
  <c r="AT219" i="1"/>
  <c r="AT220" i="1"/>
  <c r="AT221" i="1"/>
  <c r="AT222" i="1"/>
  <c r="AT223" i="1"/>
  <c r="AT224" i="1"/>
  <c r="AT225" i="1"/>
  <c r="AT226" i="1"/>
  <c r="AT227" i="1"/>
  <c r="AT228" i="1"/>
  <c r="AT229" i="1"/>
  <c r="AT230" i="1"/>
  <c r="AT231" i="1"/>
  <c r="AT232" i="1"/>
  <c r="AT233" i="1"/>
  <c r="AT234" i="1"/>
  <c r="AT235" i="1"/>
  <c r="AT236" i="1"/>
  <c r="AT237" i="1"/>
  <c r="AT238" i="1"/>
  <c r="AT239" i="1"/>
  <c r="AT240" i="1"/>
  <c r="AT241" i="1"/>
  <c r="AT242" i="1"/>
  <c r="AT243" i="1"/>
  <c r="AT244" i="1"/>
  <c r="AT245" i="1"/>
  <c r="AT246" i="1"/>
  <c r="AT247" i="1"/>
  <c r="AT248" i="1"/>
  <c r="AT249" i="1"/>
  <c r="AT250" i="1"/>
  <c r="AT251" i="1"/>
  <c r="AT252" i="1"/>
  <c r="AT253" i="1"/>
  <c r="AT254" i="1"/>
  <c r="AT255" i="1"/>
  <c r="AT256" i="1"/>
  <c r="AT257" i="1"/>
  <c r="AT258" i="1"/>
  <c r="AT259" i="1"/>
  <c r="AT260" i="1"/>
  <c r="AT261" i="1"/>
  <c r="AT262" i="1"/>
  <c r="AT263" i="1"/>
  <c r="AT264" i="1"/>
  <c r="AT265" i="1"/>
  <c r="AT266" i="1"/>
  <c r="AT267" i="1"/>
  <c r="AT268" i="1"/>
  <c r="AT269" i="1"/>
  <c r="AT270" i="1"/>
  <c r="AT271" i="1"/>
  <c r="AT272" i="1"/>
  <c r="AT273" i="1"/>
  <c r="AT274" i="1"/>
  <c r="AT275" i="1"/>
  <c r="AT276" i="1"/>
  <c r="AT277" i="1"/>
  <c r="AT278" i="1"/>
  <c r="AT279" i="1"/>
  <c r="AT280" i="1"/>
  <c r="AT281" i="1"/>
  <c r="AT282" i="1"/>
  <c r="AT283" i="1"/>
  <c r="AT284" i="1"/>
  <c r="AT285" i="1"/>
  <c r="AT286" i="1"/>
  <c r="AT287" i="1"/>
  <c r="AT288" i="1"/>
  <c r="AT289" i="1"/>
  <c r="AT290" i="1"/>
  <c r="AT291" i="1"/>
  <c r="AT292" i="1"/>
  <c r="AT293" i="1"/>
  <c r="AT294" i="1"/>
  <c r="AT295" i="1"/>
  <c r="AT296" i="1"/>
  <c r="AT297" i="1"/>
  <c r="AT298" i="1"/>
  <c r="AT299" i="1"/>
  <c r="AT300" i="1"/>
  <c r="AT301" i="1"/>
  <c r="AT302" i="1"/>
  <c r="AT303" i="1"/>
  <c r="AT304" i="1"/>
  <c r="AT305" i="1"/>
  <c r="AT306" i="1"/>
  <c r="AT307" i="1"/>
  <c r="AT308" i="1"/>
  <c r="AT309" i="1"/>
  <c r="AT310" i="1"/>
  <c r="AT311" i="1"/>
  <c r="AT312" i="1"/>
  <c r="AT313" i="1"/>
  <c r="AT314" i="1"/>
  <c r="AT315" i="1"/>
  <c r="AT316" i="1"/>
  <c r="AT317" i="1"/>
  <c r="AT318" i="1"/>
  <c r="AT319" i="1"/>
  <c r="AT320" i="1"/>
  <c r="AT321" i="1"/>
  <c r="AT322" i="1"/>
  <c r="AT323" i="1"/>
  <c r="AT324" i="1"/>
  <c r="AT325" i="1"/>
  <c r="AT326" i="1"/>
  <c r="AT327" i="1"/>
  <c r="AT328" i="1"/>
  <c r="AT329" i="1"/>
  <c r="AT330" i="1"/>
  <c r="AT331" i="1"/>
  <c r="AT332" i="1"/>
  <c r="AT333" i="1"/>
  <c r="AT334" i="1"/>
  <c r="AT335" i="1"/>
  <c r="AT336" i="1"/>
  <c r="AT337" i="1"/>
  <c r="AT338" i="1"/>
  <c r="AT339" i="1"/>
  <c r="AT340" i="1"/>
  <c r="AT341" i="1"/>
  <c r="AT342" i="1"/>
  <c r="AT343" i="1"/>
  <c r="AT344" i="1"/>
  <c r="AT345" i="1"/>
  <c r="AT346" i="1"/>
  <c r="AT347" i="1"/>
  <c r="AT348" i="1"/>
  <c r="AT349" i="1"/>
  <c r="AT350" i="1"/>
  <c r="AT351" i="1"/>
  <c r="AT352" i="1"/>
  <c r="AT353" i="1"/>
  <c r="AT354" i="1"/>
  <c r="AT355" i="1"/>
  <c r="AT356" i="1"/>
  <c r="AT357" i="1"/>
  <c r="AT358" i="1"/>
  <c r="AT359" i="1"/>
  <c r="AT360" i="1"/>
  <c r="AT361" i="1"/>
  <c r="AT362" i="1"/>
  <c r="AT363" i="1"/>
  <c r="AT364" i="1"/>
  <c r="AT365" i="1"/>
  <c r="AT366" i="1"/>
  <c r="AT367" i="1"/>
  <c r="AT368" i="1"/>
  <c r="AT369" i="1"/>
  <c r="AT370" i="1"/>
  <c r="AT371" i="1"/>
  <c r="AT372" i="1"/>
  <c r="AT373" i="1"/>
  <c r="AT374" i="1"/>
  <c r="AT375" i="1"/>
  <c r="AT376" i="1"/>
  <c r="AT377" i="1"/>
  <c r="AT378" i="1"/>
  <c r="AT379" i="1"/>
  <c r="AT380" i="1"/>
  <c r="AT381" i="1"/>
  <c r="AT382" i="1"/>
  <c r="AT383" i="1"/>
  <c r="AT384" i="1"/>
  <c r="AT385" i="1"/>
  <c r="AT386" i="1"/>
  <c r="AT387" i="1"/>
  <c r="AT388" i="1"/>
  <c r="AT389" i="1"/>
  <c r="AT390" i="1"/>
  <c r="AT391" i="1"/>
  <c r="AT392" i="1"/>
  <c r="AT393" i="1"/>
  <c r="AT394" i="1"/>
  <c r="AT395" i="1"/>
  <c r="AT396" i="1"/>
  <c r="AT397" i="1"/>
  <c r="AT398" i="1"/>
  <c r="AT399" i="1"/>
  <c r="AT400" i="1"/>
  <c r="AT401" i="1"/>
  <c r="AT402" i="1"/>
  <c r="AT403" i="1"/>
  <c r="AT404" i="1"/>
  <c r="AT405" i="1"/>
  <c r="AT406" i="1"/>
  <c r="AT407" i="1"/>
  <c r="AT408" i="1"/>
  <c r="AT409" i="1"/>
  <c r="AT410" i="1"/>
  <c r="AT411" i="1"/>
  <c r="AT412" i="1"/>
  <c r="AT413" i="1"/>
  <c r="AT414" i="1"/>
  <c r="AT415" i="1"/>
  <c r="AT416" i="1"/>
  <c r="AT417" i="1"/>
  <c r="AT418" i="1"/>
  <c r="AT419" i="1"/>
  <c r="AT420" i="1"/>
  <c r="AT421" i="1"/>
  <c r="AT422" i="1"/>
  <c r="AT423" i="1"/>
  <c r="AT424" i="1"/>
  <c r="AT425" i="1"/>
  <c r="AT426" i="1"/>
  <c r="AT427" i="1"/>
  <c r="AT428" i="1"/>
  <c r="AT429" i="1"/>
  <c r="AT430" i="1"/>
  <c r="AT431" i="1"/>
  <c r="AT432" i="1"/>
  <c r="AT433" i="1"/>
  <c r="AT434" i="1"/>
  <c r="AT435" i="1"/>
  <c r="AT436" i="1"/>
  <c r="AT437" i="1"/>
  <c r="AT438" i="1"/>
  <c r="AT439" i="1"/>
  <c r="AT440" i="1"/>
  <c r="AT441" i="1"/>
  <c r="AT442" i="1"/>
  <c r="AT443" i="1"/>
  <c r="AT444" i="1"/>
  <c r="AT445" i="1"/>
  <c r="AT446" i="1"/>
  <c r="AT447" i="1"/>
  <c r="AT448" i="1"/>
  <c r="AT449" i="1"/>
  <c r="AT450" i="1"/>
  <c r="AT451" i="1"/>
  <c r="AT452" i="1"/>
  <c r="AT453" i="1"/>
  <c r="AT454" i="1"/>
  <c r="AT455" i="1"/>
  <c r="AT456" i="1"/>
  <c r="AT457" i="1"/>
  <c r="AT458" i="1"/>
  <c r="AT459" i="1"/>
  <c r="AT460" i="1"/>
  <c r="AT461" i="1"/>
  <c r="AT462" i="1"/>
  <c r="AT463" i="1"/>
  <c r="AT464" i="1"/>
  <c r="AT465" i="1"/>
  <c r="AT466" i="1"/>
  <c r="AT467" i="1"/>
  <c r="AT468" i="1"/>
  <c r="AT469" i="1"/>
  <c r="AT470" i="1"/>
  <c r="AT471" i="1"/>
  <c r="AT472" i="1"/>
  <c r="AT473" i="1"/>
  <c r="AT474" i="1"/>
  <c r="AT475" i="1"/>
  <c r="AT476" i="1"/>
  <c r="AT477" i="1"/>
  <c r="AT478" i="1"/>
  <c r="AT479" i="1"/>
  <c r="AT480" i="1"/>
  <c r="AT481" i="1"/>
  <c r="AT482" i="1"/>
  <c r="AT483" i="1"/>
  <c r="AT484" i="1"/>
  <c r="AT485" i="1"/>
  <c r="AT486" i="1"/>
  <c r="AT487" i="1"/>
  <c r="AT488" i="1"/>
  <c r="AT489" i="1"/>
  <c r="AT490" i="1"/>
  <c r="AT491" i="1"/>
  <c r="AT492" i="1"/>
  <c r="AT493" i="1"/>
  <c r="AT494" i="1"/>
  <c r="AT495" i="1"/>
  <c r="AT496" i="1"/>
  <c r="AT497" i="1"/>
  <c r="AT498" i="1"/>
  <c r="AT499" i="1"/>
  <c r="AT500" i="1"/>
  <c r="AT501" i="1"/>
  <c r="AT502" i="1"/>
  <c r="AT503" i="1"/>
  <c r="AT504" i="1"/>
  <c r="AT505" i="1"/>
  <c r="AT506" i="1"/>
  <c r="AT507" i="1"/>
  <c r="AT508" i="1"/>
  <c r="AT509" i="1"/>
  <c r="AT510" i="1"/>
  <c r="AT511" i="1"/>
  <c r="AT512" i="1"/>
  <c r="AT513" i="1"/>
  <c r="AT514" i="1"/>
  <c r="AT515" i="1"/>
  <c r="AT516" i="1"/>
  <c r="AT517" i="1"/>
  <c r="AT518" i="1"/>
  <c r="AT519" i="1"/>
  <c r="AT520" i="1"/>
  <c r="AT521" i="1"/>
  <c r="AT522" i="1"/>
  <c r="AT523" i="1"/>
  <c r="AT524" i="1"/>
  <c r="AT525" i="1"/>
  <c r="AT526" i="1"/>
  <c r="AT527" i="1"/>
  <c r="AT528" i="1"/>
  <c r="AT529" i="1"/>
  <c r="AT530" i="1"/>
  <c r="AT531" i="1"/>
  <c r="AT532" i="1"/>
  <c r="AT533" i="1"/>
  <c r="AT534" i="1"/>
  <c r="AT535" i="1"/>
  <c r="AT536" i="1"/>
  <c r="AT537" i="1"/>
  <c r="AT538" i="1"/>
  <c r="AT539" i="1"/>
  <c r="AT540" i="1"/>
  <c r="AT541" i="1"/>
  <c r="AT542" i="1"/>
  <c r="AT543" i="1"/>
  <c r="AT544" i="1"/>
  <c r="AT545" i="1"/>
  <c r="AT546" i="1"/>
  <c r="AT547" i="1"/>
  <c r="AT548" i="1"/>
  <c r="AT549" i="1"/>
  <c r="AT550" i="1"/>
  <c r="AT551" i="1"/>
  <c r="AT552" i="1"/>
  <c r="AT553" i="1"/>
  <c r="AT554" i="1"/>
  <c r="AT555" i="1"/>
  <c r="AT556" i="1"/>
  <c r="AT557" i="1"/>
  <c r="AT558" i="1"/>
  <c r="AT559" i="1"/>
  <c r="AT560" i="1"/>
  <c r="AT561" i="1"/>
  <c r="AT562" i="1"/>
  <c r="AT563" i="1"/>
  <c r="AT564" i="1"/>
  <c r="AT565" i="1"/>
  <c r="AT566" i="1"/>
  <c r="AT567" i="1"/>
  <c r="AT568" i="1"/>
  <c r="AT569" i="1"/>
  <c r="AT570" i="1"/>
  <c r="AT571" i="1"/>
  <c r="AT572" i="1"/>
  <c r="AT573" i="1"/>
  <c r="AT574" i="1"/>
  <c r="AT575" i="1"/>
  <c r="AT576" i="1"/>
  <c r="AT577" i="1"/>
  <c r="AT578" i="1"/>
  <c r="AT579" i="1"/>
  <c r="AT580" i="1"/>
  <c r="AT581" i="1"/>
  <c r="AT582" i="1"/>
  <c r="AT583" i="1"/>
  <c r="AT584" i="1"/>
  <c r="AT585" i="1"/>
  <c r="AT586" i="1"/>
  <c r="AT587" i="1"/>
  <c r="AT588" i="1"/>
  <c r="AT589" i="1"/>
  <c r="AT590" i="1"/>
  <c r="AT591" i="1"/>
  <c r="AT592" i="1"/>
  <c r="AT593" i="1"/>
  <c r="AT594" i="1"/>
  <c r="AT595" i="1"/>
  <c r="AT596" i="1"/>
  <c r="AT597" i="1"/>
  <c r="AT598" i="1"/>
  <c r="AT599" i="1"/>
  <c r="AT600" i="1"/>
  <c r="AT601" i="1"/>
  <c r="AT602" i="1"/>
  <c r="AT603" i="1"/>
  <c r="AT604" i="1"/>
  <c r="AT605" i="1"/>
  <c r="AT606" i="1"/>
  <c r="AT607" i="1"/>
  <c r="AT608" i="1"/>
  <c r="AT609" i="1"/>
  <c r="AT610" i="1"/>
  <c r="AT611" i="1"/>
  <c r="AT612" i="1"/>
  <c r="AT613" i="1"/>
  <c r="AT614" i="1"/>
  <c r="AT615" i="1"/>
  <c r="AT616" i="1"/>
  <c r="AT617" i="1"/>
  <c r="AT618" i="1"/>
  <c r="AT619" i="1"/>
  <c r="AT620" i="1"/>
  <c r="AT621" i="1"/>
  <c r="AT622" i="1"/>
  <c r="AT623" i="1"/>
  <c r="AT624" i="1"/>
  <c r="AT625" i="1"/>
  <c r="AT626" i="1"/>
  <c r="AT627" i="1"/>
  <c r="AT628" i="1"/>
  <c r="AT629" i="1"/>
  <c r="AT630" i="1"/>
  <c r="AT631" i="1"/>
  <c r="AT632" i="1"/>
  <c r="AT633" i="1"/>
  <c r="AT634" i="1"/>
  <c r="AT635" i="1"/>
  <c r="AT636" i="1"/>
  <c r="AT637" i="1"/>
  <c r="AT638" i="1"/>
  <c r="AT639" i="1"/>
  <c r="AT640" i="1"/>
  <c r="AT641" i="1"/>
  <c r="AT642" i="1"/>
  <c r="AT643" i="1"/>
  <c r="AT644" i="1"/>
  <c r="AT645" i="1"/>
  <c r="AT646" i="1"/>
  <c r="AT647" i="1"/>
  <c r="AT648" i="1"/>
  <c r="AT649" i="1"/>
  <c r="AT650" i="1"/>
  <c r="AT651" i="1"/>
  <c r="AT652" i="1"/>
  <c r="AT653" i="1"/>
  <c r="AT654" i="1"/>
  <c r="AT655" i="1"/>
  <c r="AT656" i="1"/>
  <c r="AT657" i="1"/>
  <c r="AT658" i="1"/>
  <c r="AT659" i="1"/>
  <c r="AT660" i="1"/>
  <c r="AT661" i="1"/>
  <c r="AT662" i="1"/>
  <c r="AT663" i="1"/>
  <c r="AT664" i="1"/>
  <c r="AT665" i="1"/>
  <c r="AT666" i="1"/>
  <c r="AT667" i="1"/>
  <c r="AT668" i="1"/>
  <c r="AT669" i="1"/>
  <c r="AT670" i="1"/>
  <c r="AT671" i="1"/>
  <c r="AT672" i="1"/>
  <c r="AT673" i="1"/>
  <c r="AT674" i="1"/>
  <c r="AT675" i="1"/>
  <c r="AT676" i="1"/>
  <c r="AT677" i="1"/>
  <c r="AT678" i="1"/>
  <c r="AT679" i="1"/>
  <c r="AT680" i="1"/>
  <c r="AT681" i="1"/>
  <c r="AT682" i="1"/>
  <c r="AT683" i="1"/>
  <c r="AT684" i="1"/>
  <c r="AT685" i="1"/>
  <c r="AT686" i="1"/>
  <c r="AT687" i="1"/>
  <c r="AT688" i="1"/>
  <c r="AT689" i="1"/>
  <c r="AT690" i="1"/>
  <c r="AT691" i="1"/>
  <c r="AT692" i="1"/>
  <c r="AT693" i="1"/>
  <c r="AT694" i="1"/>
  <c r="AT695" i="1"/>
  <c r="AT696" i="1"/>
  <c r="AT697" i="1"/>
  <c r="AT698" i="1"/>
  <c r="AT699" i="1"/>
  <c r="AT700" i="1"/>
  <c r="AT701" i="1"/>
  <c r="AT702" i="1"/>
  <c r="AT703" i="1"/>
  <c r="AT704" i="1"/>
  <c r="AT705" i="1"/>
  <c r="AT706" i="1"/>
  <c r="AT707" i="1"/>
  <c r="AT708" i="1"/>
  <c r="AT709" i="1"/>
  <c r="AT710" i="1"/>
  <c r="AT711" i="1"/>
  <c r="AT712" i="1"/>
  <c r="AT713" i="1"/>
  <c r="AT714" i="1"/>
  <c r="AT715" i="1"/>
  <c r="AT716" i="1"/>
  <c r="AT717" i="1"/>
  <c r="AT718" i="1"/>
  <c r="AT719" i="1"/>
  <c r="AT720" i="1"/>
  <c r="AT721" i="1"/>
  <c r="AT722" i="1"/>
  <c r="AT723" i="1"/>
  <c r="AT724" i="1"/>
  <c r="AT725" i="1"/>
  <c r="AT726" i="1"/>
  <c r="AT727" i="1"/>
  <c r="AT728" i="1"/>
  <c r="AT729" i="1"/>
  <c r="AT730" i="1"/>
  <c r="AT731" i="1"/>
  <c r="AT732" i="1"/>
  <c r="AT733" i="1"/>
  <c r="AT734" i="1"/>
  <c r="AT735" i="1"/>
  <c r="AT736" i="1"/>
  <c r="AT737" i="1"/>
  <c r="AT738" i="1"/>
  <c r="AT739" i="1"/>
  <c r="AT740" i="1"/>
  <c r="AT741" i="1"/>
  <c r="AT742" i="1"/>
  <c r="AT743" i="1"/>
  <c r="AT744" i="1"/>
  <c r="AT745" i="1"/>
  <c r="AT746" i="1"/>
  <c r="AT747" i="1"/>
  <c r="AT748" i="1"/>
  <c r="AT749" i="1"/>
  <c r="AT750" i="1"/>
  <c r="AT751" i="1"/>
  <c r="AT752" i="1"/>
  <c r="AT753" i="1"/>
  <c r="AT754" i="1"/>
  <c r="AT755" i="1"/>
  <c r="AT756" i="1"/>
  <c r="AT757" i="1"/>
  <c r="AT758" i="1"/>
  <c r="AT759" i="1"/>
  <c r="AT760" i="1"/>
  <c r="AT761" i="1"/>
  <c r="AT762" i="1"/>
  <c r="AT763" i="1"/>
  <c r="AT764" i="1"/>
  <c r="AT765" i="1"/>
  <c r="AT766" i="1"/>
  <c r="AT767" i="1"/>
  <c r="AT768" i="1"/>
  <c r="AT769" i="1"/>
  <c r="AT770" i="1"/>
  <c r="AT771" i="1"/>
  <c r="AT772" i="1"/>
  <c r="AT773" i="1"/>
  <c r="AT774" i="1"/>
  <c r="AT775" i="1"/>
  <c r="AT776" i="1"/>
  <c r="AT777" i="1"/>
  <c r="AT778" i="1"/>
  <c r="AT779" i="1"/>
  <c r="AT780" i="1"/>
  <c r="AT781" i="1"/>
  <c r="AT782" i="1"/>
  <c r="AT783" i="1"/>
  <c r="AT784" i="1"/>
  <c r="AT785" i="1"/>
  <c r="AT786" i="1"/>
  <c r="AT787" i="1"/>
  <c r="AT788" i="1"/>
  <c r="AT789" i="1"/>
  <c r="AT790" i="1"/>
  <c r="AT791" i="1"/>
  <c r="AT792" i="1"/>
  <c r="AT793" i="1"/>
  <c r="AT794" i="1"/>
  <c r="AT795" i="1"/>
  <c r="AT796" i="1"/>
  <c r="AT797" i="1"/>
  <c r="AT798" i="1"/>
  <c r="AT799" i="1"/>
  <c r="AT800" i="1"/>
  <c r="AT801" i="1"/>
  <c r="AT802" i="1"/>
  <c r="AT803" i="1"/>
  <c r="AT804" i="1"/>
  <c r="AT805" i="1"/>
  <c r="AT806" i="1"/>
  <c r="AT807" i="1"/>
  <c r="AT808" i="1"/>
  <c r="AT809" i="1"/>
  <c r="AT810" i="1"/>
  <c r="AT811" i="1"/>
  <c r="AT812" i="1"/>
  <c r="AT813" i="1"/>
  <c r="AT814" i="1"/>
  <c r="AT815" i="1"/>
  <c r="AT816" i="1"/>
  <c r="AT817" i="1"/>
  <c r="AT818" i="1"/>
  <c r="AT819" i="1"/>
  <c r="AT820" i="1"/>
  <c r="AT821" i="1"/>
  <c r="AT822" i="1"/>
  <c r="AT823" i="1"/>
  <c r="AT824" i="1"/>
  <c r="AT825" i="1"/>
  <c r="AT826" i="1"/>
  <c r="AT827" i="1"/>
  <c r="AT828" i="1"/>
  <c r="AT829" i="1"/>
  <c r="AT830" i="1"/>
  <c r="AT831" i="1"/>
  <c r="AT832" i="1"/>
  <c r="AT833" i="1"/>
  <c r="AT834" i="1"/>
  <c r="AT835" i="1"/>
  <c r="AT836" i="1"/>
  <c r="AT837" i="1"/>
  <c r="AT838" i="1"/>
  <c r="AT839" i="1"/>
  <c r="AT840" i="1"/>
  <c r="AT841" i="1"/>
  <c r="AT842" i="1"/>
  <c r="AT843" i="1"/>
  <c r="AT844" i="1"/>
  <c r="AT845" i="1"/>
  <c r="AT846" i="1"/>
  <c r="AT847" i="1"/>
  <c r="AT848" i="1"/>
  <c r="AT849" i="1"/>
  <c r="AT850" i="1"/>
  <c r="AT851" i="1"/>
  <c r="AT852" i="1"/>
  <c r="AT853" i="1"/>
  <c r="AT854" i="1"/>
  <c r="AT855" i="1"/>
  <c r="AT856" i="1"/>
  <c r="AT857" i="1"/>
  <c r="AT858" i="1"/>
  <c r="AT859" i="1"/>
  <c r="AT860" i="1"/>
  <c r="AT861" i="1"/>
  <c r="AT862" i="1"/>
  <c r="AT863" i="1"/>
  <c r="AT864" i="1"/>
  <c r="AT865" i="1"/>
  <c r="AT866" i="1"/>
  <c r="AT867" i="1"/>
  <c r="AT868" i="1"/>
  <c r="AT869" i="1"/>
  <c r="AT870" i="1"/>
  <c r="AT871" i="1"/>
  <c r="AT872" i="1"/>
  <c r="AT873" i="1"/>
  <c r="AT874" i="1"/>
  <c r="AT875" i="1"/>
  <c r="AT876" i="1"/>
  <c r="AT877" i="1"/>
  <c r="AT878" i="1"/>
  <c r="AT879" i="1"/>
  <c r="AT880" i="1"/>
  <c r="AT881" i="1"/>
  <c r="AT882" i="1"/>
  <c r="AT883" i="1"/>
  <c r="AT884" i="1"/>
  <c r="AT885" i="1"/>
  <c r="AT886" i="1"/>
  <c r="AT887" i="1"/>
  <c r="AT888" i="1"/>
  <c r="AT889" i="1"/>
  <c r="AT890" i="1"/>
  <c r="AT891" i="1"/>
  <c r="AT892" i="1"/>
  <c r="AT893" i="1"/>
  <c r="AT894" i="1"/>
  <c r="AT895" i="1"/>
  <c r="AT896" i="1"/>
  <c r="AT897" i="1"/>
  <c r="AT898" i="1"/>
  <c r="AT899" i="1"/>
  <c r="AT900" i="1"/>
  <c r="AT901" i="1"/>
  <c r="AT902" i="1"/>
  <c r="AT903" i="1"/>
  <c r="AT904" i="1"/>
  <c r="AT905" i="1"/>
  <c r="AT906" i="1"/>
  <c r="AT907" i="1"/>
  <c r="AT908" i="1"/>
  <c r="AT909" i="1"/>
  <c r="AT910" i="1"/>
  <c r="AT911" i="1"/>
  <c r="AT912" i="1"/>
  <c r="AT913" i="1"/>
  <c r="AT914" i="1"/>
  <c r="AT915" i="1"/>
  <c r="AT916" i="1"/>
  <c r="AT917" i="1"/>
  <c r="AT918" i="1"/>
  <c r="AT919" i="1"/>
  <c r="AT920" i="1"/>
  <c r="AT921" i="1"/>
  <c r="AT922" i="1"/>
  <c r="AT923" i="1"/>
  <c r="AT924" i="1"/>
  <c r="AT925" i="1"/>
  <c r="AT926" i="1"/>
  <c r="AT927" i="1"/>
  <c r="AT928" i="1"/>
  <c r="AT929" i="1"/>
  <c r="AT930" i="1"/>
  <c r="AT931" i="1"/>
  <c r="AT932" i="1"/>
  <c r="AT933" i="1"/>
  <c r="AT934" i="1"/>
  <c r="AT935" i="1"/>
  <c r="AT936" i="1"/>
  <c r="AT937" i="1"/>
  <c r="AT938" i="1"/>
  <c r="AT939" i="1"/>
  <c r="AT940" i="1"/>
  <c r="AT941" i="1"/>
  <c r="AT942" i="1"/>
  <c r="AT943" i="1"/>
  <c r="AT944" i="1"/>
  <c r="AT945" i="1"/>
  <c r="AT946" i="1"/>
  <c r="AT947" i="1"/>
  <c r="AT948" i="1"/>
  <c r="AT949" i="1"/>
  <c r="AT950" i="1"/>
  <c r="AT951" i="1"/>
  <c r="AT952" i="1"/>
  <c r="AT953" i="1"/>
  <c r="AT954" i="1"/>
  <c r="AT955" i="1"/>
  <c r="AT956" i="1"/>
  <c r="AT957" i="1"/>
  <c r="AT958" i="1"/>
  <c r="AT959" i="1"/>
  <c r="AT960" i="1"/>
  <c r="AT961" i="1"/>
  <c r="AT962" i="1"/>
  <c r="AT963" i="1"/>
  <c r="AT964" i="1"/>
  <c r="AT965" i="1"/>
  <c r="AT966" i="1"/>
  <c r="AT967" i="1"/>
  <c r="AT968" i="1"/>
  <c r="AT969" i="1"/>
  <c r="AT970" i="1"/>
  <c r="AT971" i="1"/>
  <c r="AT972" i="1"/>
  <c r="AT973" i="1"/>
  <c r="AT974" i="1"/>
  <c r="AT975" i="1"/>
  <c r="AT976" i="1"/>
  <c r="AT977" i="1"/>
  <c r="AT978" i="1"/>
  <c r="AT979" i="1"/>
  <c r="AT980" i="1"/>
  <c r="AT981" i="1"/>
  <c r="AT982" i="1"/>
  <c r="AT983" i="1"/>
  <c r="AT984" i="1"/>
  <c r="AT985" i="1"/>
  <c r="AT986" i="1"/>
  <c r="AT987" i="1"/>
  <c r="AT988" i="1"/>
  <c r="AT989" i="1"/>
  <c r="AT990" i="1"/>
  <c r="AT991" i="1"/>
  <c r="AT992" i="1"/>
  <c r="AT993" i="1"/>
  <c r="AT994" i="1"/>
  <c r="AT995" i="1"/>
  <c r="AT996" i="1"/>
  <c r="AT997" i="1"/>
  <c r="AT998" i="1"/>
  <c r="AT999" i="1"/>
  <c r="AT1000" i="1"/>
  <c r="AT1001" i="1"/>
  <c r="AT1002" i="1"/>
  <c r="AT1003" i="1"/>
  <c r="AT1004" i="1"/>
  <c r="AT1005" i="1"/>
  <c r="AT1006" i="1"/>
  <c r="AT1007" i="1"/>
  <c r="AT1008" i="1"/>
  <c r="AT1009" i="1"/>
  <c r="AT1010" i="1"/>
  <c r="AT1011" i="1"/>
  <c r="AT1012" i="1"/>
  <c r="AT1013" i="1"/>
  <c r="AT1014" i="1"/>
  <c r="AT1015" i="1"/>
  <c r="AT1016" i="1"/>
  <c r="AT1017" i="1"/>
  <c r="AT1018" i="1"/>
  <c r="AT1019" i="1"/>
  <c r="AT1020" i="1"/>
  <c r="AT1021" i="1"/>
  <c r="AT1022" i="1"/>
  <c r="AT1023" i="1"/>
  <c r="AT1024" i="1"/>
  <c r="AT1025" i="1"/>
  <c r="AT1026" i="1"/>
  <c r="AT1027" i="1"/>
  <c r="AT1028" i="1"/>
  <c r="AT1029" i="1"/>
  <c r="AT1030" i="1"/>
  <c r="AT1031" i="1"/>
  <c r="AT1032" i="1"/>
  <c r="AT1033" i="1"/>
  <c r="AT1034" i="1"/>
  <c r="AT1035" i="1"/>
  <c r="AT1036" i="1"/>
  <c r="AT1037" i="1"/>
  <c r="AT1038" i="1"/>
  <c r="AT1039" i="1"/>
  <c r="AT1040" i="1"/>
  <c r="AT1041" i="1"/>
  <c r="AT1042" i="1"/>
  <c r="AT1043" i="1"/>
  <c r="AT1044" i="1"/>
  <c r="AT1045" i="1"/>
  <c r="AT1046" i="1"/>
  <c r="AT1047" i="1"/>
  <c r="AT1048" i="1"/>
  <c r="AT1049" i="1"/>
  <c r="AT1050" i="1"/>
  <c r="AT1051" i="1"/>
  <c r="AT1052" i="1"/>
  <c r="AT1053" i="1"/>
  <c r="AT1054" i="1"/>
  <c r="AT1055" i="1"/>
  <c r="AT1056" i="1"/>
  <c r="AT1057" i="1"/>
  <c r="AT1058" i="1"/>
  <c r="AT1059" i="1"/>
  <c r="AT1060" i="1"/>
  <c r="AT1061" i="1"/>
  <c r="AT1062" i="1"/>
  <c r="AT1063" i="1"/>
  <c r="AT1064" i="1"/>
  <c r="AT1065" i="1"/>
  <c r="AT1066" i="1"/>
  <c r="AT1067" i="1"/>
  <c r="AT1068" i="1"/>
  <c r="AT1069" i="1"/>
  <c r="AT1070" i="1"/>
  <c r="AT1071" i="1"/>
  <c r="AT1072" i="1"/>
  <c r="AT1073" i="1"/>
  <c r="AT1074" i="1"/>
  <c r="AT1075" i="1"/>
  <c r="AT1076" i="1"/>
  <c r="AT1077" i="1"/>
  <c r="AT1078" i="1"/>
  <c r="AT1079" i="1"/>
  <c r="AT1080" i="1"/>
  <c r="AT1081" i="1"/>
  <c r="AT1082" i="1"/>
  <c r="AT1083" i="1"/>
  <c r="AT1084" i="1"/>
  <c r="AT1085" i="1"/>
  <c r="AT1086" i="1"/>
  <c r="AT1087" i="1"/>
  <c r="AT1088" i="1"/>
  <c r="AT1089" i="1"/>
  <c r="AT1090" i="1"/>
  <c r="AT1091" i="1"/>
  <c r="AT1092" i="1"/>
  <c r="AT1093" i="1"/>
  <c r="AT1094" i="1"/>
  <c r="AT1095" i="1"/>
  <c r="AT1096" i="1"/>
  <c r="AT1097" i="1"/>
  <c r="AT1098" i="1"/>
  <c r="AT1099" i="1"/>
  <c r="AT1100" i="1"/>
  <c r="AT1101" i="1"/>
  <c r="AT1102" i="1"/>
  <c r="AT1103" i="1"/>
  <c r="AT1104" i="1"/>
  <c r="AT1105" i="1"/>
  <c r="AT1106" i="1"/>
  <c r="AT1107" i="1"/>
  <c r="AT1108" i="1"/>
  <c r="AT1109" i="1"/>
  <c r="AT1110" i="1"/>
  <c r="AT1111" i="1"/>
  <c r="AT1112" i="1"/>
  <c r="AT1113" i="1"/>
  <c r="AT1114" i="1"/>
  <c r="AT1115" i="1"/>
  <c r="AT1116" i="1"/>
  <c r="AT1117" i="1"/>
  <c r="AT1118" i="1"/>
  <c r="AT1119" i="1"/>
  <c r="AT1120" i="1"/>
  <c r="AT1121" i="1"/>
  <c r="AT1122" i="1"/>
  <c r="AT1123" i="1"/>
  <c r="AT1124" i="1"/>
  <c r="AT1125" i="1"/>
  <c r="AT1126" i="1"/>
  <c r="AT1127" i="1"/>
  <c r="AT1128" i="1"/>
  <c r="AT1129" i="1"/>
  <c r="AT1130" i="1"/>
  <c r="AT1131" i="1"/>
  <c r="AT1132" i="1"/>
  <c r="AT1133" i="1"/>
  <c r="AT1134" i="1"/>
  <c r="AT1135" i="1"/>
  <c r="AT1136" i="1"/>
  <c r="AT1137" i="1"/>
  <c r="AT1138" i="1"/>
  <c r="AT1139" i="1"/>
  <c r="AT1140" i="1"/>
  <c r="AT1141" i="1"/>
  <c r="AT1142" i="1"/>
  <c r="AT1143" i="1"/>
  <c r="AT1144" i="1"/>
  <c r="AT1145" i="1"/>
  <c r="AT1146" i="1"/>
  <c r="AT1147" i="1"/>
  <c r="AT1148" i="1"/>
  <c r="AT1149" i="1"/>
  <c r="AT1150" i="1"/>
  <c r="AT1151" i="1"/>
  <c r="AT1152" i="1"/>
  <c r="AT1153" i="1"/>
  <c r="AT1154" i="1"/>
  <c r="AT1155" i="1"/>
  <c r="AT1156" i="1"/>
  <c r="AT1157" i="1"/>
  <c r="AT1158" i="1"/>
  <c r="AT1159" i="1"/>
  <c r="AT1160" i="1"/>
  <c r="AT1161" i="1"/>
  <c r="AT1162" i="1"/>
  <c r="AT1163" i="1"/>
  <c r="AT1164" i="1"/>
  <c r="AT1165" i="1"/>
  <c r="AT1166" i="1"/>
  <c r="AT1167" i="1"/>
  <c r="AT1168" i="1"/>
  <c r="AT1169" i="1"/>
  <c r="AT1170" i="1"/>
  <c r="AT1171" i="1"/>
  <c r="AT1172" i="1"/>
  <c r="AT1173" i="1"/>
  <c r="AT1174" i="1"/>
  <c r="AT1175" i="1"/>
  <c r="AT1176" i="1"/>
  <c r="AT1177" i="1"/>
  <c r="AT1178" i="1"/>
  <c r="AT1179" i="1"/>
  <c r="AT1180" i="1"/>
  <c r="AT1181" i="1"/>
  <c r="AT1182" i="1"/>
  <c r="AT1183" i="1"/>
  <c r="AT1184" i="1"/>
  <c r="AT1185" i="1"/>
  <c r="AT1186" i="1"/>
  <c r="AT1187" i="1"/>
  <c r="AT1188" i="1"/>
  <c r="AT1189" i="1"/>
  <c r="AT1190" i="1"/>
  <c r="AT1191" i="1"/>
  <c r="AT1192" i="1"/>
  <c r="AT1193" i="1"/>
  <c r="AT1194" i="1"/>
  <c r="AT1195" i="1"/>
  <c r="AT1196" i="1"/>
  <c r="AT1197" i="1"/>
  <c r="AT1198" i="1"/>
  <c r="AT1199" i="1"/>
  <c r="AT1200" i="1"/>
  <c r="AT1201" i="1"/>
  <c r="AT1202" i="1"/>
  <c r="AT1203" i="1"/>
  <c r="AT1204" i="1"/>
  <c r="AT1205" i="1"/>
  <c r="AT1206" i="1"/>
  <c r="AT1207" i="1"/>
  <c r="AT1208" i="1"/>
  <c r="AT1209" i="1"/>
  <c r="AT1210" i="1"/>
  <c r="AT1211" i="1"/>
  <c r="AT1212" i="1"/>
  <c r="AT1213" i="1"/>
  <c r="AT1214" i="1"/>
  <c r="AT1215" i="1"/>
  <c r="AT1216" i="1"/>
  <c r="AT1217" i="1"/>
  <c r="AT1218" i="1"/>
  <c r="AT1219" i="1"/>
  <c r="AT1220" i="1"/>
  <c r="AT1221" i="1"/>
  <c r="AT1222" i="1"/>
  <c r="AT1223" i="1"/>
  <c r="AT1224" i="1"/>
  <c r="AT1225" i="1"/>
  <c r="AT1226" i="1"/>
  <c r="AT1227" i="1"/>
  <c r="AT1228" i="1"/>
  <c r="AT1229" i="1"/>
  <c r="AT1230" i="1"/>
  <c r="AT1231" i="1"/>
  <c r="AT1232" i="1"/>
  <c r="AT1233" i="1"/>
  <c r="AT1234" i="1"/>
  <c r="AT1235" i="1"/>
  <c r="AT1236" i="1"/>
  <c r="AT1237" i="1"/>
  <c r="AT1238" i="1"/>
  <c r="AT1239" i="1"/>
  <c r="AT1240" i="1"/>
  <c r="AT1241" i="1"/>
  <c r="AT1242" i="1"/>
  <c r="AT1243" i="1"/>
  <c r="AT1244" i="1"/>
  <c r="AT1245" i="1"/>
  <c r="AT1246" i="1"/>
  <c r="AT1247" i="1"/>
  <c r="AT1248" i="1"/>
  <c r="AT1249" i="1"/>
  <c r="AT1250" i="1"/>
  <c r="AT1251" i="1"/>
  <c r="AT1252" i="1"/>
  <c r="AT1253" i="1"/>
  <c r="AT1254" i="1"/>
  <c r="AT1255" i="1"/>
  <c r="AT1256" i="1"/>
  <c r="AT1257" i="1"/>
  <c r="AT1258" i="1"/>
  <c r="AT1259" i="1"/>
  <c r="AT1260" i="1"/>
  <c r="AT1261" i="1"/>
  <c r="AT1262" i="1"/>
  <c r="AT1263" i="1"/>
  <c r="AT1264" i="1"/>
  <c r="AT1265" i="1"/>
  <c r="AT1266" i="1"/>
  <c r="AT1267" i="1"/>
  <c r="AT1268" i="1"/>
  <c r="AT1269" i="1"/>
  <c r="AT1270" i="1"/>
  <c r="AT1271" i="1"/>
  <c r="AT1272" i="1"/>
  <c r="AT1273" i="1"/>
  <c r="AT1274" i="1"/>
  <c r="AT1275" i="1"/>
  <c r="AT1276" i="1"/>
  <c r="AT1277" i="1"/>
  <c r="AT1278" i="1"/>
  <c r="AT1279" i="1"/>
  <c r="AT1280" i="1"/>
  <c r="AT1281" i="1"/>
  <c r="AT1282" i="1"/>
  <c r="AT1283" i="1"/>
  <c r="AT1284" i="1"/>
  <c r="AT1285" i="1"/>
  <c r="AT1286" i="1"/>
  <c r="AT1287" i="1"/>
  <c r="AT1288" i="1"/>
  <c r="AT1289" i="1"/>
  <c r="AT1290" i="1"/>
  <c r="AT1291" i="1"/>
  <c r="AT1292" i="1"/>
  <c r="AT1293" i="1"/>
  <c r="AT1294" i="1"/>
  <c r="AT1295" i="1"/>
  <c r="AT1296" i="1"/>
  <c r="AT1297" i="1"/>
  <c r="AT1298" i="1"/>
  <c r="AT1299" i="1"/>
  <c r="AT1300" i="1"/>
  <c r="AT1301" i="1"/>
  <c r="AT1302" i="1"/>
  <c r="AT1303" i="1"/>
  <c r="AT1304" i="1"/>
  <c r="AT1305" i="1"/>
  <c r="AT1306" i="1"/>
  <c r="AT1307" i="1"/>
  <c r="AT1308" i="1"/>
  <c r="AT1309" i="1"/>
  <c r="AT1310" i="1"/>
  <c r="AT1311" i="1"/>
  <c r="AT1312" i="1"/>
  <c r="AT1313" i="1"/>
  <c r="AT1314" i="1"/>
  <c r="AT1315" i="1"/>
  <c r="AT1316" i="1"/>
  <c r="AT1317" i="1"/>
  <c r="AT1318" i="1"/>
  <c r="AT1319" i="1"/>
  <c r="AT1320" i="1"/>
  <c r="AT1321" i="1"/>
  <c r="AT1322" i="1"/>
  <c r="AT1323" i="1"/>
  <c r="AT1324" i="1"/>
  <c r="AT1325" i="1"/>
  <c r="AT1326" i="1"/>
  <c r="AT1327" i="1"/>
  <c r="AT1328" i="1"/>
  <c r="AT1329" i="1"/>
  <c r="AT1330" i="1"/>
  <c r="AT1331" i="1"/>
  <c r="AT1332" i="1"/>
  <c r="AT1333" i="1"/>
  <c r="AT1334" i="1"/>
  <c r="AT1335" i="1"/>
  <c r="AT1336" i="1"/>
  <c r="AT1337" i="1"/>
  <c r="AT1338" i="1"/>
  <c r="AT1339" i="1"/>
  <c r="AT1340" i="1"/>
  <c r="AT1341" i="1"/>
  <c r="AT1342" i="1"/>
  <c r="AT1343" i="1"/>
  <c r="AT1344" i="1"/>
  <c r="AT1345" i="1"/>
  <c r="AT1346" i="1"/>
  <c r="AT1347" i="1"/>
  <c r="AT1348" i="1"/>
  <c r="AT1349" i="1"/>
  <c r="AT1350" i="1"/>
  <c r="AT1351" i="1"/>
  <c r="AT1352" i="1"/>
  <c r="AT1353" i="1"/>
  <c r="AT1354" i="1"/>
  <c r="AT1355" i="1"/>
  <c r="AT1356" i="1"/>
  <c r="AT1357" i="1"/>
  <c r="AT1358" i="1"/>
  <c r="AT1359" i="1"/>
  <c r="AT1360" i="1"/>
  <c r="AT1361" i="1"/>
  <c r="AT1362" i="1"/>
  <c r="AT1363" i="1"/>
  <c r="AT1364" i="1"/>
  <c r="AT1365" i="1"/>
  <c r="AT1366" i="1"/>
  <c r="AT1367" i="1"/>
  <c r="AT1368" i="1"/>
  <c r="AT1369" i="1"/>
  <c r="AT1370" i="1"/>
  <c r="AT1371" i="1"/>
  <c r="AT1372" i="1"/>
  <c r="AT1373" i="1"/>
  <c r="AT1374" i="1"/>
  <c r="AT1375" i="1"/>
  <c r="AT1376" i="1"/>
  <c r="AT1377" i="1"/>
  <c r="AT1378" i="1"/>
  <c r="AT1379" i="1"/>
  <c r="AT1380" i="1"/>
  <c r="AT1381" i="1"/>
  <c r="AT1382" i="1"/>
  <c r="AT1383" i="1"/>
  <c r="AT1384" i="1"/>
  <c r="AT1385" i="1"/>
  <c r="AT1386" i="1"/>
  <c r="AT1387" i="1"/>
  <c r="AT1388" i="1"/>
  <c r="AT1389" i="1"/>
  <c r="AT1390" i="1"/>
  <c r="AT1391" i="1"/>
  <c r="AT1392" i="1"/>
  <c r="AT1393" i="1"/>
  <c r="AT1394" i="1"/>
  <c r="AT1395" i="1"/>
  <c r="AT1396" i="1"/>
  <c r="AT1397" i="1"/>
  <c r="AT1398" i="1"/>
  <c r="AT1399" i="1"/>
  <c r="AT1400" i="1"/>
  <c r="AT1401" i="1"/>
  <c r="AT1402" i="1"/>
  <c r="AT1403" i="1"/>
  <c r="AT1404" i="1"/>
  <c r="AT1405" i="1"/>
  <c r="AT1406" i="1"/>
  <c r="AT1407" i="1"/>
  <c r="AT1408" i="1"/>
  <c r="AT1409" i="1"/>
  <c r="AT1410" i="1"/>
  <c r="AT1411" i="1"/>
  <c r="AT1412" i="1"/>
  <c r="AT1413" i="1"/>
  <c r="AT1414" i="1"/>
  <c r="AT1415" i="1"/>
  <c r="AT1416" i="1"/>
  <c r="AT1417" i="1"/>
  <c r="AT1418" i="1"/>
  <c r="AT1419" i="1"/>
  <c r="AT1420" i="1"/>
  <c r="AT1421" i="1"/>
  <c r="AT1422" i="1"/>
  <c r="AT1423" i="1"/>
  <c r="AT1424" i="1"/>
  <c r="AT1425" i="1"/>
  <c r="AT1426" i="1"/>
  <c r="AT1427" i="1"/>
  <c r="AT1428" i="1"/>
  <c r="AT1429" i="1"/>
  <c r="AT1430" i="1"/>
  <c r="AT1431" i="1"/>
  <c r="AT1432" i="1"/>
  <c r="AT1433" i="1"/>
  <c r="AT1434" i="1"/>
  <c r="AT1435" i="1"/>
  <c r="AT1436" i="1"/>
  <c r="AT1437" i="1"/>
  <c r="AT1438" i="1"/>
  <c r="AT1439" i="1"/>
  <c r="AT1440" i="1"/>
  <c r="AT1441" i="1"/>
  <c r="AT1442" i="1"/>
  <c r="AT1443" i="1"/>
  <c r="AP1444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33" i="1"/>
  <c r="AP234" i="1"/>
  <c r="AP235" i="1"/>
  <c r="AP236" i="1"/>
  <c r="AP237" i="1"/>
  <c r="AP238" i="1"/>
  <c r="AP239" i="1"/>
  <c r="AP240" i="1"/>
  <c r="AP241" i="1"/>
  <c r="AP242" i="1"/>
  <c r="AP243" i="1"/>
  <c r="AP244" i="1"/>
  <c r="AP245" i="1"/>
  <c r="AP246" i="1"/>
  <c r="AP247" i="1"/>
  <c r="AP248" i="1"/>
  <c r="AP249" i="1"/>
  <c r="AP250" i="1"/>
  <c r="AP251" i="1"/>
  <c r="AP252" i="1"/>
  <c r="AP253" i="1"/>
  <c r="AP254" i="1"/>
  <c r="AP255" i="1"/>
  <c r="AP256" i="1"/>
  <c r="AP257" i="1"/>
  <c r="AP258" i="1"/>
  <c r="AP259" i="1"/>
  <c r="AP260" i="1"/>
  <c r="AP261" i="1"/>
  <c r="AP262" i="1"/>
  <c r="AP263" i="1"/>
  <c r="AP264" i="1"/>
  <c r="AP265" i="1"/>
  <c r="AP266" i="1"/>
  <c r="AP267" i="1"/>
  <c r="AP268" i="1"/>
  <c r="AP269" i="1"/>
  <c r="AP270" i="1"/>
  <c r="AP271" i="1"/>
  <c r="AP272" i="1"/>
  <c r="AP273" i="1"/>
  <c r="AP274" i="1"/>
  <c r="AP275" i="1"/>
  <c r="AP276" i="1"/>
  <c r="AP277" i="1"/>
  <c r="AP278" i="1"/>
  <c r="AP279" i="1"/>
  <c r="AP280" i="1"/>
  <c r="AP281" i="1"/>
  <c r="AP282" i="1"/>
  <c r="AP283" i="1"/>
  <c r="AP284" i="1"/>
  <c r="AP285" i="1"/>
  <c r="AP286" i="1"/>
  <c r="AP287" i="1"/>
  <c r="AP288" i="1"/>
  <c r="AP289" i="1"/>
  <c r="AP290" i="1"/>
  <c r="AP291" i="1"/>
  <c r="AP292" i="1"/>
  <c r="AP293" i="1"/>
  <c r="AP294" i="1"/>
  <c r="AP295" i="1"/>
  <c r="AP296" i="1"/>
  <c r="AP297" i="1"/>
  <c r="AP298" i="1"/>
  <c r="AP299" i="1"/>
  <c r="AP300" i="1"/>
  <c r="AP301" i="1"/>
  <c r="AP302" i="1"/>
  <c r="AP303" i="1"/>
  <c r="AP304" i="1"/>
  <c r="AP305" i="1"/>
  <c r="AP306" i="1"/>
  <c r="AP307" i="1"/>
  <c r="AP308" i="1"/>
  <c r="AP309" i="1"/>
  <c r="AP310" i="1"/>
  <c r="AP311" i="1"/>
  <c r="AP312" i="1"/>
  <c r="AP313" i="1"/>
  <c r="AP314" i="1"/>
  <c r="AP315" i="1"/>
  <c r="AP316" i="1"/>
  <c r="AP317" i="1"/>
  <c r="AP318" i="1"/>
  <c r="AP319" i="1"/>
  <c r="AP320" i="1"/>
  <c r="AP321" i="1"/>
  <c r="AP322" i="1"/>
  <c r="AP323" i="1"/>
  <c r="AP324" i="1"/>
  <c r="AP325" i="1"/>
  <c r="AP326" i="1"/>
  <c r="AP327" i="1"/>
  <c r="AP328" i="1"/>
  <c r="AP329" i="1"/>
  <c r="AP330" i="1"/>
  <c r="AP331" i="1"/>
  <c r="AP332" i="1"/>
  <c r="AP333" i="1"/>
  <c r="AP334" i="1"/>
  <c r="AP335" i="1"/>
  <c r="AP336" i="1"/>
  <c r="AP337" i="1"/>
  <c r="AP338" i="1"/>
  <c r="AP339" i="1"/>
  <c r="AP340" i="1"/>
  <c r="AP341" i="1"/>
  <c r="AP342" i="1"/>
  <c r="AP343" i="1"/>
  <c r="AP344" i="1"/>
  <c r="AP345" i="1"/>
  <c r="AP346" i="1"/>
  <c r="AP347" i="1"/>
  <c r="AP348" i="1"/>
  <c r="AP349" i="1"/>
  <c r="AP350" i="1"/>
  <c r="AP351" i="1"/>
  <c r="AP352" i="1"/>
  <c r="AP353" i="1"/>
  <c r="AP354" i="1"/>
  <c r="AP355" i="1"/>
  <c r="AP356" i="1"/>
  <c r="AP357" i="1"/>
  <c r="AP358" i="1"/>
  <c r="AP359" i="1"/>
  <c r="AP360" i="1"/>
  <c r="AP361" i="1"/>
  <c r="AP362" i="1"/>
  <c r="AP363" i="1"/>
  <c r="AP364" i="1"/>
  <c r="AP365" i="1"/>
  <c r="AP366" i="1"/>
  <c r="AP367" i="1"/>
  <c r="AP368" i="1"/>
  <c r="AP369" i="1"/>
  <c r="AP370" i="1"/>
  <c r="AP371" i="1"/>
  <c r="AP372" i="1"/>
  <c r="AP373" i="1"/>
  <c r="AP374" i="1"/>
  <c r="AP375" i="1"/>
  <c r="AP376" i="1"/>
  <c r="AP377" i="1"/>
  <c r="AP378" i="1"/>
  <c r="AP379" i="1"/>
  <c r="AP380" i="1"/>
  <c r="AP381" i="1"/>
  <c r="AP382" i="1"/>
  <c r="AP383" i="1"/>
  <c r="AP384" i="1"/>
  <c r="AP385" i="1"/>
  <c r="AP386" i="1"/>
  <c r="AP387" i="1"/>
  <c r="AP388" i="1"/>
  <c r="AP389" i="1"/>
  <c r="AP390" i="1"/>
  <c r="AP391" i="1"/>
  <c r="AP392" i="1"/>
  <c r="AP393" i="1"/>
  <c r="AP394" i="1"/>
  <c r="AP395" i="1"/>
  <c r="AP396" i="1"/>
  <c r="AP397" i="1"/>
  <c r="AP398" i="1"/>
  <c r="AP399" i="1"/>
  <c r="AP400" i="1"/>
  <c r="AP401" i="1"/>
  <c r="AP402" i="1"/>
  <c r="AP403" i="1"/>
  <c r="AP404" i="1"/>
  <c r="AP405" i="1"/>
  <c r="AP406" i="1"/>
  <c r="AP407" i="1"/>
  <c r="AP408" i="1"/>
  <c r="AP409" i="1"/>
  <c r="AP410" i="1"/>
  <c r="AP411" i="1"/>
  <c r="AP412" i="1"/>
  <c r="AP413" i="1"/>
  <c r="AP414" i="1"/>
  <c r="AP415" i="1"/>
  <c r="AP416" i="1"/>
  <c r="AP417" i="1"/>
  <c r="AP418" i="1"/>
  <c r="AP419" i="1"/>
  <c r="AP420" i="1"/>
  <c r="AP421" i="1"/>
  <c r="AP422" i="1"/>
  <c r="AP423" i="1"/>
  <c r="AP424" i="1"/>
  <c r="AP425" i="1"/>
  <c r="AP426" i="1"/>
  <c r="AP427" i="1"/>
  <c r="AP428" i="1"/>
  <c r="AP429" i="1"/>
  <c r="AP430" i="1"/>
  <c r="AP431" i="1"/>
  <c r="AP432" i="1"/>
  <c r="AP433" i="1"/>
  <c r="AP434" i="1"/>
  <c r="AP435" i="1"/>
  <c r="AP436" i="1"/>
  <c r="AP437" i="1"/>
  <c r="AP438" i="1"/>
  <c r="AP439" i="1"/>
  <c r="AP440" i="1"/>
  <c r="AP441" i="1"/>
  <c r="AP442" i="1"/>
  <c r="AP443" i="1"/>
  <c r="AP444" i="1"/>
  <c r="AP445" i="1"/>
  <c r="AP446" i="1"/>
  <c r="AP447" i="1"/>
  <c r="AP448" i="1"/>
  <c r="AP449" i="1"/>
  <c r="AP450" i="1"/>
  <c r="AP451" i="1"/>
  <c r="AP452" i="1"/>
  <c r="AP453" i="1"/>
  <c r="AP454" i="1"/>
  <c r="AP455" i="1"/>
  <c r="AP456" i="1"/>
  <c r="AP457" i="1"/>
  <c r="AP458" i="1"/>
  <c r="AP459" i="1"/>
  <c r="AP460" i="1"/>
  <c r="AP461" i="1"/>
  <c r="AP462" i="1"/>
  <c r="AP463" i="1"/>
  <c r="AP464" i="1"/>
  <c r="AP465" i="1"/>
  <c r="AP466" i="1"/>
  <c r="AP467" i="1"/>
  <c r="AP468" i="1"/>
  <c r="AP469" i="1"/>
  <c r="AP470" i="1"/>
  <c r="AP471" i="1"/>
  <c r="AP472" i="1"/>
  <c r="AP473" i="1"/>
  <c r="AP474" i="1"/>
  <c r="AP475" i="1"/>
  <c r="AP476" i="1"/>
  <c r="AP477" i="1"/>
  <c r="AP478" i="1"/>
  <c r="AP479" i="1"/>
  <c r="AP480" i="1"/>
  <c r="AP481" i="1"/>
  <c r="AP482" i="1"/>
  <c r="AP483" i="1"/>
  <c r="AP484" i="1"/>
  <c r="AP485" i="1"/>
  <c r="AP486" i="1"/>
  <c r="AP487" i="1"/>
  <c r="AP488" i="1"/>
  <c r="AP489" i="1"/>
  <c r="AP490" i="1"/>
  <c r="AP491" i="1"/>
  <c r="AP492" i="1"/>
  <c r="AP493" i="1"/>
  <c r="AP494" i="1"/>
  <c r="AP495" i="1"/>
  <c r="AP496" i="1"/>
  <c r="AP497" i="1"/>
  <c r="AP498" i="1"/>
  <c r="AP499" i="1"/>
  <c r="AP500" i="1"/>
  <c r="AP501" i="1"/>
  <c r="AP502" i="1"/>
  <c r="AP503" i="1"/>
  <c r="AP504" i="1"/>
  <c r="AP505" i="1"/>
  <c r="AP506" i="1"/>
  <c r="AP507" i="1"/>
  <c r="AP508" i="1"/>
  <c r="AP509" i="1"/>
  <c r="AP510" i="1"/>
  <c r="AP511" i="1"/>
  <c r="AP512" i="1"/>
  <c r="AP513" i="1"/>
  <c r="AP514" i="1"/>
  <c r="AP515" i="1"/>
  <c r="AP516" i="1"/>
  <c r="AP517" i="1"/>
  <c r="AP518" i="1"/>
  <c r="AP519" i="1"/>
  <c r="AP520" i="1"/>
  <c r="AP521" i="1"/>
  <c r="AP522" i="1"/>
  <c r="AP523" i="1"/>
  <c r="AP524" i="1"/>
  <c r="AP525" i="1"/>
  <c r="AP526" i="1"/>
  <c r="AP527" i="1"/>
  <c r="AP528" i="1"/>
  <c r="AP529" i="1"/>
  <c r="AP530" i="1"/>
  <c r="AP531" i="1"/>
  <c r="AP532" i="1"/>
  <c r="AP533" i="1"/>
  <c r="AP534" i="1"/>
  <c r="AP535" i="1"/>
  <c r="AP536" i="1"/>
  <c r="AP537" i="1"/>
  <c r="AP538" i="1"/>
  <c r="AP539" i="1"/>
  <c r="AP540" i="1"/>
  <c r="AP541" i="1"/>
  <c r="AP542" i="1"/>
  <c r="AP543" i="1"/>
  <c r="AP544" i="1"/>
  <c r="AP545" i="1"/>
  <c r="AP546" i="1"/>
  <c r="AP547" i="1"/>
  <c r="AP548" i="1"/>
  <c r="AP549" i="1"/>
  <c r="AP550" i="1"/>
  <c r="AP551" i="1"/>
  <c r="AP552" i="1"/>
  <c r="AP553" i="1"/>
  <c r="AP554" i="1"/>
  <c r="AP555" i="1"/>
  <c r="AP556" i="1"/>
  <c r="AP557" i="1"/>
  <c r="AP558" i="1"/>
  <c r="AP559" i="1"/>
  <c r="AP560" i="1"/>
  <c r="AP561" i="1"/>
  <c r="AP562" i="1"/>
  <c r="AP563" i="1"/>
  <c r="AP564" i="1"/>
  <c r="AP565" i="1"/>
  <c r="AP566" i="1"/>
  <c r="AP567" i="1"/>
  <c r="AP568" i="1"/>
  <c r="AP569" i="1"/>
  <c r="AP570" i="1"/>
  <c r="AP571" i="1"/>
  <c r="AP572" i="1"/>
  <c r="AP573" i="1"/>
  <c r="AP574" i="1"/>
  <c r="AP575" i="1"/>
  <c r="AP576" i="1"/>
  <c r="AP577" i="1"/>
  <c r="AP578" i="1"/>
  <c r="AP579" i="1"/>
  <c r="AP580" i="1"/>
  <c r="AP581" i="1"/>
  <c r="AP582" i="1"/>
  <c r="AP583" i="1"/>
  <c r="AP584" i="1"/>
  <c r="AP585" i="1"/>
  <c r="AP586" i="1"/>
  <c r="AP587" i="1"/>
  <c r="AP588" i="1"/>
  <c r="AP589" i="1"/>
  <c r="AP590" i="1"/>
  <c r="AP591" i="1"/>
  <c r="AP592" i="1"/>
  <c r="AP593" i="1"/>
  <c r="AP594" i="1"/>
  <c r="AP595" i="1"/>
  <c r="AP596" i="1"/>
  <c r="AP597" i="1"/>
  <c r="AP598" i="1"/>
  <c r="AP599" i="1"/>
  <c r="AP600" i="1"/>
  <c r="AP601" i="1"/>
  <c r="AP602" i="1"/>
  <c r="AP603" i="1"/>
  <c r="AP604" i="1"/>
  <c r="AP605" i="1"/>
  <c r="AP606" i="1"/>
  <c r="AP607" i="1"/>
  <c r="AP608" i="1"/>
  <c r="AP609" i="1"/>
  <c r="AP610" i="1"/>
  <c r="AP611" i="1"/>
  <c r="AP612" i="1"/>
  <c r="AP613" i="1"/>
  <c r="AP614" i="1"/>
  <c r="AP615" i="1"/>
  <c r="AP616" i="1"/>
  <c r="AP617" i="1"/>
  <c r="AP618" i="1"/>
  <c r="AP619" i="1"/>
  <c r="AP620" i="1"/>
  <c r="AP621" i="1"/>
  <c r="AP622" i="1"/>
  <c r="AP623" i="1"/>
  <c r="AP624" i="1"/>
  <c r="AP625" i="1"/>
  <c r="AP626" i="1"/>
  <c r="AP627" i="1"/>
  <c r="AP628" i="1"/>
  <c r="AP629" i="1"/>
  <c r="AP630" i="1"/>
  <c r="AP631" i="1"/>
  <c r="AP632" i="1"/>
  <c r="AP633" i="1"/>
  <c r="AP634" i="1"/>
  <c r="AP635" i="1"/>
  <c r="AP636" i="1"/>
  <c r="AP637" i="1"/>
  <c r="AP638" i="1"/>
  <c r="AP639" i="1"/>
  <c r="AP640" i="1"/>
  <c r="AP641" i="1"/>
  <c r="AP642" i="1"/>
  <c r="AP643" i="1"/>
  <c r="AP644" i="1"/>
  <c r="AP645" i="1"/>
  <c r="AP646" i="1"/>
  <c r="AP647" i="1"/>
  <c r="AP648" i="1"/>
  <c r="AP649" i="1"/>
  <c r="AP650" i="1"/>
  <c r="AP651" i="1"/>
  <c r="AP652" i="1"/>
  <c r="AP653" i="1"/>
  <c r="AP654" i="1"/>
  <c r="AP655" i="1"/>
  <c r="AP656" i="1"/>
  <c r="AP657" i="1"/>
  <c r="AP658" i="1"/>
  <c r="AP659" i="1"/>
  <c r="AP660" i="1"/>
  <c r="AP661" i="1"/>
  <c r="AP662" i="1"/>
  <c r="AP663" i="1"/>
  <c r="AP664" i="1"/>
  <c r="AP665" i="1"/>
  <c r="AP666" i="1"/>
  <c r="AP667" i="1"/>
  <c r="AP668" i="1"/>
  <c r="AP669" i="1"/>
  <c r="AP670" i="1"/>
  <c r="AP671" i="1"/>
  <c r="AP672" i="1"/>
  <c r="AP673" i="1"/>
  <c r="AP674" i="1"/>
  <c r="AP675" i="1"/>
  <c r="AP676" i="1"/>
  <c r="AP677" i="1"/>
  <c r="AP678" i="1"/>
  <c r="AP679" i="1"/>
  <c r="AP680" i="1"/>
  <c r="AP681" i="1"/>
  <c r="AP682" i="1"/>
  <c r="AP683" i="1"/>
  <c r="AP684" i="1"/>
  <c r="AP685" i="1"/>
  <c r="AP686" i="1"/>
  <c r="AP687" i="1"/>
  <c r="AP688" i="1"/>
  <c r="AP689" i="1"/>
  <c r="AP690" i="1"/>
  <c r="AP691" i="1"/>
  <c r="AP692" i="1"/>
  <c r="AP693" i="1"/>
  <c r="AP694" i="1"/>
  <c r="AP695" i="1"/>
  <c r="AP696" i="1"/>
  <c r="AP697" i="1"/>
  <c r="AP698" i="1"/>
  <c r="AP699" i="1"/>
  <c r="AP700" i="1"/>
  <c r="AP701" i="1"/>
  <c r="AP702" i="1"/>
  <c r="AP703" i="1"/>
  <c r="AP704" i="1"/>
  <c r="AP705" i="1"/>
  <c r="AP706" i="1"/>
  <c r="AP707" i="1"/>
  <c r="AP708" i="1"/>
  <c r="AP709" i="1"/>
  <c r="AP710" i="1"/>
  <c r="AP711" i="1"/>
  <c r="AP712" i="1"/>
  <c r="AP713" i="1"/>
  <c r="AP714" i="1"/>
  <c r="AP715" i="1"/>
  <c r="AP716" i="1"/>
  <c r="AP717" i="1"/>
  <c r="AP718" i="1"/>
  <c r="AP719" i="1"/>
  <c r="AP720" i="1"/>
  <c r="AP721" i="1"/>
  <c r="AP722" i="1"/>
  <c r="AP723" i="1"/>
  <c r="AP724" i="1"/>
  <c r="AP725" i="1"/>
  <c r="AP726" i="1"/>
  <c r="AP727" i="1"/>
  <c r="AP728" i="1"/>
  <c r="AP729" i="1"/>
  <c r="AP730" i="1"/>
  <c r="AP731" i="1"/>
  <c r="AP732" i="1"/>
  <c r="AP733" i="1"/>
  <c r="AP734" i="1"/>
  <c r="AP735" i="1"/>
  <c r="AP736" i="1"/>
  <c r="AP737" i="1"/>
  <c r="AP738" i="1"/>
  <c r="AP739" i="1"/>
  <c r="AP740" i="1"/>
  <c r="AP741" i="1"/>
  <c r="AP742" i="1"/>
  <c r="AP743" i="1"/>
  <c r="AP744" i="1"/>
  <c r="AP745" i="1"/>
  <c r="AP746" i="1"/>
  <c r="AP747" i="1"/>
  <c r="AP748" i="1"/>
  <c r="AP749" i="1"/>
  <c r="AP750" i="1"/>
  <c r="AP751" i="1"/>
  <c r="AP752" i="1"/>
  <c r="AP753" i="1"/>
  <c r="AP754" i="1"/>
  <c r="AP755" i="1"/>
  <c r="AP756" i="1"/>
  <c r="AP757" i="1"/>
  <c r="AP758" i="1"/>
  <c r="AP759" i="1"/>
  <c r="AP760" i="1"/>
  <c r="AP761" i="1"/>
  <c r="AP762" i="1"/>
  <c r="AP763" i="1"/>
  <c r="AP764" i="1"/>
  <c r="AP765" i="1"/>
  <c r="AP766" i="1"/>
  <c r="AP767" i="1"/>
  <c r="AP768" i="1"/>
  <c r="AP769" i="1"/>
  <c r="AP770" i="1"/>
  <c r="AP771" i="1"/>
  <c r="AP772" i="1"/>
  <c r="AP773" i="1"/>
  <c r="AP774" i="1"/>
  <c r="AP775" i="1"/>
  <c r="AP776" i="1"/>
  <c r="AP777" i="1"/>
  <c r="AP778" i="1"/>
  <c r="AP779" i="1"/>
  <c r="AP780" i="1"/>
  <c r="AP781" i="1"/>
  <c r="AP782" i="1"/>
  <c r="AP783" i="1"/>
  <c r="AP784" i="1"/>
  <c r="AP785" i="1"/>
  <c r="AP786" i="1"/>
  <c r="AP787" i="1"/>
  <c r="AP788" i="1"/>
  <c r="AP789" i="1"/>
  <c r="AP790" i="1"/>
  <c r="AP791" i="1"/>
  <c r="AP792" i="1"/>
  <c r="AP793" i="1"/>
  <c r="AP794" i="1"/>
  <c r="AP795" i="1"/>
  <c r="AP796" i="1"/>
  <c r="AP797" i="1"/>
  <c r="AP798" i="1"/>
  <c r="AP799" i="1"/>
  <c r="AP800" i="1"/>
  <c r="AP801" i="1"/>
  <c r="AP802" i="1"/>
  <c r="AP803" i="1"/>
  <c r="AP804" i="1"/>
  <c r="AP805" i="1"/>
  <c r="AP806" i="1"/>
  <c r="AP807" i="1"/>
  <c r="AP808" i="1"/>
  <c r="AP809" i="1"/>
  <c r="AP810" i="1"/>
  <c r="AP811" i="1"/>
  <c r="AP812" i="1"/>
  <c r="AP813" i="1"/>
  <c r="AP814" i="1"/>
  <c r="AP815" i="1"/>
  <c r="AP816" i="1"/>
  <c r="AP817" i="1"/>
  <c r="AP818" i="1"/>
  <c r="AP819" i="1"/>
  <c r="AP820" i="1"/>
  <c r="AP821" i="1"/>
  <c r="AP822" i="1"/>
  <c r="AP823" i="1"/>
  <c r="AP824" i="1"/>
  <c r="AP825" i="1"/>
  <c r="AP826" i="1"/>
  <c r="AP827" i="1"/>
  <c r="AP828" i="1"/>
  <c r="AP829" i="1"/>
  <c r="AP830" i="1"/>
  <c r="AP831" i="1"/>
  <c r="AP832" i="1"/>
  <c r="AP833" i="1"/>
  <c r="AP834" i="1"/>
  <c r="AP835" i="1"/>
  <c r="AP836" i="1"/>
  <c r="AP837" i="1"/>
  <c r="AP838" i="1"/>
  <c r="AP839" i="1"/>
  <c r="AP840" i="1"/>
  <c r="AP841" i="1"/>
  <c r="AP842" i="1"/>
  <c r="AP843" i="1"/>
  <c r="AP844" i="1"/>
  <c r="AP845" i="1"/>
  <c r="AP846" i="1"/>
  <c r="AP847" i="1"/>
  <c r="AP848" i="1"/>
  <c r="AP849" i="1"/>
  <c r="AP850" i="1"/>
  <c r="AP851" i="1"/>
  <c r="AP852" i="1"/>
  <c r="AP853" i="1"/>
  <c r="AP854" i="1"/>
  <c r="AP855" i="1"/>
  <c r="AP856" i="1"/>
  <c r="AP857" i="1"/>
  <c r="AP858" i="1"/>
  <c r="AP859" i="1"/>
  <c r="AP860" i="1"/>
  <c r="AP861" i="1"/>
  <c r="AP862" i="1"/>
  <c r="AP863" i="1"/>
  <c r="AP864" i="1"/>
  <c r="AP865" i="1"/>
  <c r="AP866" i="1"/>
  <c r="AP867" i="1"/>
  <c r="AP868" i="1"/>
  <c r="AP869" i="1"/>
  <c r="AP870" i="1"/>
  <c r="AP871" i="1"/>
  <c r="AP872" i="1"/>
  <c r="AP873" i="1"/>
  <c r="AP874" i="1"/>
  <c r="AP875" i="1"/>
  <c r="AP876" i="1"/>
  <c r="AP877" i="1"/>
  <c r="AP878" i="1"/>
  <c r="AP879" i="1"/>
  <c r="AP880" i="1"/>
  <c r="AP881" i="1"/>
  <c r="AP882" i="1"/>
  <c r="AP883" i="1"/>
  <c r="AP884" i="1"/>
  <c r="AP885" i="1"/>
  <c r="AP886" i="1"/>
  <c r="AP887" i="1"/>
  <c r="AP888" i="1"/>
  <c r="AP889" i="1"/>
  <c r="AP890" i="1"/>
  <c r="AP891" i="1"/>
  <c r="AP892" i="1"/>
  <c r="AP893" i="1"/>
  <c r="AP894" i="1"/>
  <c r="AP895" i="1"/>
  <c r="AP896" i="1"/>
  <c r="AP897" i="1"/>
  <c r="AP898" i="1"/>
  <c r="AP899" i="1"/>
  <c r="AP900" i="1"/>
  <c r="AP901" i="1"/>
  <c r="AP902" i="1"/>
  <c r="AP903" i="1"/>
  <c r="AP904" i="1"/>
  <c r="AP905" i="1"/>
  <c r="AP906" i="1"/>
  <c r="AP907" i="1"/>
  <c r="AP908" i="1"/>
  <c r="AP909" i="1"/>
  <c r="AP910" i="1"/>
  <c r="AP911" i="1"/>
  <c r="AP912" i="1"/>
  <c r="AP913" i="1"/>
  <c r="AP914" i="1"/>
  <c r="AP915" i="1"/>
  <c r="AP916" i="1"/>
  <c r="AP917" i="1"/>
  <c r="AP918" i="1"/>
  <c r="AP919" i="1"/>
  <c r="AP920" i="1"/>
  <c r="AP921" i="1"/>
  <c r="AP922" i="1"/>
  <c r="AP923" i="1"/>
  <c r="AP924" i="1"/>
  <c r="AP925" i="1"/>
  <c r="AP926" i="1"/>
  <c r="AP927" i="1"/>
  <c r="AP928" i="1"/>
  <c r="AP929" i="1"/>
  <c r="AP930" i="1"/>
  <c r="AP931" i="1"/>
  <c r="AP932" i="1"/>
  <c r="AP933" i="1"/>
  <c r="AP934" i="1"/>
  <c r="AP935" i="1"/>
  <c r="AP936" i="1"/>
  <c r="AP937" i="1"/>
  <c r="AP938" i="1"/>
  <c r="AP939" i="1"/>
  <c r="AP940" i="1"/>
  <c r="AP941" i="1"/>
  <c r="AP942" i="1"/>
  <c r="AP943" i="1"/>
  <c r="AP944" i="1"/>
  <c r="AP945" i="1"/>
  <c r="AP946" i="1"/>
  <c r="AP947" i="1"/>
  <c r="AP948" i="1"/>
  <c r="AP949" i="1"/>
  <c r="AP950" i="1"/>
  <c r="AP951" i="1"/>
  <c r="AP952" i="1"/>
  <c r="AP953" i="1"/>
  <c r="AP954" i="1"/>
  <c r="AP955" i="1"/>
  <c r="AP956" i="1"/>
  <c r="AP957" i="1"/>
  <c r="AP958" i="1"/>
  <c r="AP959" i="1"/>
  <c r="AP960" i="1"/>
  <c r="AP961" i="1"/>
  <c r="AP962" i="1"/>
  <c r="AP963" i="1"/>
  <c r="AP964" i="1"/>
  <c r="AP965" i="1"/>
  <c r="AP966" i="1"/>
  <c r="AP967" i="1"/>
  <c r="AP968" i="1"/>
  <c r="AP969" i="1"/>
  <c r="AP970" i="1"/>
  <c r="AP971" i="1"/>
  <c r="AP972" i="1"/>
  <c r="AP973" i="1"/>
  <c r="AP974" i="1"/>
  <c r="AP975" i="1"/>
  <c r="AP976" i="1"/>
  <c r="AP977" i="1"/>
  <c r="AP978" i="1"/>
  <c r="AP979" i="1"/>
  <c r="AP980" i="1"/>
  <c r="AP981" i="1"/>
  <c r="AP982" i="1"/>
  <c r="AP983" i="1"/>
  <c r="AP984" i="1"/>
  <c r="AP985" i="1"/>
  <c r="AP986" i="1"/>
  <c r="AP987" i="1"/>
  <c r="AP988" i="1"/>
  <c r="AP989" i="1"/>
  <c r="AP990" i="1"/>
  <c r="AP991" i="1"/>
  <c r="AP992" i="1"/>
  <c r="AP993" i="1"/>
  <c r="AP994" i="1"/>
  <c r="AP995" i="1"/>
  <c r="AP996" i="1"/>
  <c r="AP997" i="1"/>
  <c r="AP998" i="1"/>
  <c r="AP999" i="1"/>
  <c r="AP1000" i="1"/>
  <c r="AP1001" i="1"/>
  <c r="AP1002" i="1"/>
  <c r="AP1003" i="1"/>
  <c r="AP1004" i="1"/>
  <c r="AP1005" i="1"/>
  <c r="AP1006" i="1"/>
  <c r="AP1007" i="1"/>
  <c r="AP1008" i="1"/>
  <c r="AP1009" i="1"/>
  <c r="AP1010" i="1"/>
  <c r="AP1011" i="1"/>
  <c r="AP1012" i="1"/>
  <c r="AP1013" i="1"/>
  <c r="AP1014" i="1"/>
  <c r="AP1015" i="1"/>
  <c r="AP1016" i="1"/>
  <c r="AP1017" i="1"/>
  <c r="AP1018" i="1"/>
  <c r="AP1019" i="1"/>
  <c r="AP1020" i="1"/>
  <c r="AP1021" i="1"/>
  <c r="AP1022" i="1"/>
  <c r="AP1023" i="1"/>
  <c r="AP1024" i="1"/>
  <c r="AP1025" i="1"/>
  <c r="AP1026" i="1"/>
  <c r="AP1027" i="1"/>
  <c r="AP1028" i="1"/>
  <c r="AP1029" i="1"/>
  <c r="AP1030" i="1"/>
  <c r="AP1031" i="1"/>
  <c r="AP1032" i="1"/>
  <c r="AP1033" i="1"/>
  <c r="AP1034" i="1"/>
  <c r="AP1035" i="1"/>
  <c r="AP1036" i="1"/>
  <c r="AP1037" i="1"/>
  <c r="AP1038" i="1"/>
  <c r="AP1039" i="1"/>
  <c r="AP1040" i="1"/>
  <c r="AP1041" i="1"/>
  <c r="AP1042" i="1"/>
  <c r="AP1043" i="1"/>
  <c r="AP1044" i="1"/>
  <c r="AP1045" i="1"/>
  <c r="AP1046" i="1"/>
  <c r="AP1047" i="1"/>
  <c r="AP1048" i="1"/>
  <c r="AP1049" i="1"/>
  <c r="AP1050" i="1"/>
  <c r="AP1051" i="1"/>
  <c r="AP1052" i="1"/>
  <c r="AP1053" i="1"/>
  <c r="AP1054" i="1"/>
  <c r="AP1055" i="1"/>
  <c r="AP1056" i="1"/>
  <c r="AP1057" i="1"/>
  <c r="AP1058" i="1"/>
  <c r="AP1059" i="1"/>
  <c r="AP1060" i="1"/>
  <c r="AP1061" i="1"/>
  <c r="AP1062" i="1"/>
  <c r="AP1063" i="1"/>
  <c r="AP1064" i="1"/>
  <c r="AP1065" i="1"/>
  <c r="AP1066" i="1"/>
  <c r="AP1067" i="1"/>
  <c r="AP1068" i="1"/>
  <c r="AP1069" i="1"/>
  <c r="AP1070" i="1"/>
  <c r="AP1071" i="1"/>
  <c r="AP1072" i="1"/>
  <c r="AP1073" i="1"/>
  <c r="AP1074" i="1"/>
  <c r="AP1075" i="1"/>
  <c r="AP1076" i="1"/>
  <c r="AP1077" i="1"/>
  <c r="AP1078" i="1"/>
  <c r="AP1079" i="1"/>
  <c r="AP1080" i="1"/>
  <c r="AP1081" i="1"/>
  <c r="AP1082" i="1"/>
  <c r="AP1083" i="1"/>
  <c r="AP1084" i="1"/>
  <c r="AP1085" i="1"/>
  <c r="AP1086" i="1"/>
  <c r="AP1087" i="1"/>
  <c r="AP1088" i="1"/>
  <c r="AP1089" i="1"/>
  <c r="AP1090" i="1"/>
  <c r="AP1091" i="1"/>
  <c r="AP1092" i="1"/>
  <c r="AP1093" i="1"/>
  <c r="AP1094" i="1"/>
  <c r="AP1095" i="1"/>
  <c r="AP1096" i="1"/>
  <c r="AP1097" i="1"/>
  <c r="AP1098" i="1"/>
  <c r="AP1099" i="1"/>
  <c r="AP1100" i="1"/>
  <c r="AP1101" i="1"/>
  <c r="AP1102" i="1"/>
  <c r="AP1103" i="1"/>
  <c r="AP1104" i="1"/>
  <c r="AP1105" i="1"/>
  <c r="AP1106" i="1"/>
  <c r="AP1107" i="1"/>
  <c r="AP1108" i="1"/>
  <c r="AP1109" i="1"/>
  <c r="AP1110" i="1"/>
  <c r="AP1111" i="1"/>
  <c r="AP1112" i="1"/>
  <c r="AP1113" i="1"/>
  <c r="AP1114" i="1"/>
  <c r="AP1115" i="1"/>
  <c r="AP1116" i="1"/>
  <c r="AP1117" i="1"/>
  <c r="AP1118" i="1"/>
  <c r="AP1119" i="1"/>
  <c r="AP1120" i="1"/>
  <c r="AP1121" i="1"/>
  <c r="AP1122" i="1"/>
  <c r="AP1123" i="1"/>
  <c r="AP1124" i="1"/>
  <c r="AP1125" i="1"/>
  <c r="AP1126" i="1"/>
  <c r="AP1127" i="1"/>
  <c r="AP1128" i="1"/>
  <c r="AP1129" i="1"/>
  <c r="AP1130" i="1"/>
  <c r="AP1131" i="1"/>
  <c r="AP1132" i="1"/>
  <c r="AP1133" i="1"/>
  <c r="AP1134" i="1"/>
  <c r="AP1135" i="1"/>
  <c r="AP1136" i="1"/>
  <c r="AP1137" i="1"/>
  <c r="AP1138" i="1"/>
  <c r="AP1139" i="1"/>
  <c r="AP1140" i="1"/>
  <c r="AP1141" i="1"/>
  <c r="AP1142" i="1"/>
  <c r="AP1143" i="1"/>
  <c r="AP1144" i="1"/>
  <c r="AP1145" i="1"/>
  <c r="AP1146" i="1"/>
  <c r="AP1147" i="1"/>
  <c r="AP1148" i="1"/>
  <c r="AP1149" i="1"/>
  <c r="AP1150" i="1"/>
  <c r="AP1151" i="1"/>
  <c r="AP1152" i="1"/>
  <c r="AP1153" i="1"/>
  <c r="AP1154" i="1"/>
  <c r="AP1155" i="1"/>
  <c r="AP1156" i="1"/>
  <c r="AP1157" i="1"/>
  <c r="AP1158" i="1"/>
  <c r="AP1159" i="1"/>
  <c r="AP1160" i="1"/>
  <c r="AP1161" i="1"/>
  <c r="AP1162" i="1"/>
  <c r="AP1163" i="1"/>
  <c r="AP1164" i="1"/>
  <c r="AP1165" i="1"/>
  <c r="AP1166" i="1"/>
  <c r="AP1167" i="1"/>
  <c r="AP1168" i="1"/>
  <c r="AP1169" i="1"/>
  <c r="AP1170" i="1"/>
  <c r="AP1171" i="1"/>
  <c r="AP1172" i="1"/>
  <c r="AP1173" i="1"/>
  <c r="AP1174" i="1"/>
  <c r="AP1175" i="1"/>
  <c r="AP1176" i="1"/>
  <c r="AP1177" i="1"/>
  <c r="AP1178" i="1"/>
  <c r="AP1179" i="1"/>
  <c r="AP1180" i="1"/>
  <c r="AP1181" i="1"/>
  <c r="AP1182" i="1"/>
  <c r="AP1183" i="1"/>
  <c r="AP1184" i="1"/>
  <c r="AP1185" i="1"/>
  <c r="AP1186" i="1"/>
  <c r="AP1187" i="1"/>
  <c r="AP1188" i="1"/>
  <c r="AP1189" i="1"/>
  <c r="AP1190" i="1"/>
  <c r="AP1191" i="1"/>
  <c r="AP1192" i="1"/>
  <c r="AP1193" i="1"/>
  <c r="AP1194" i="1"/>
  <c r="AP1195" i="1"/>
  <c r="AP1196" i="1"/>
  <c r="AP1197" i="1"/>
  <c r="AP1198" i="1"/>
  <c r="AP1199" i="1"/>
  <c r="AP1200" i="1"/>
  <c r="AP1201" i="1"/>
  <c r="AP1202" i="1"/>
  <c r="AP1203" i="1"/>
  <c r="AP1204" i="1"/>
  <c r="AP1205" i="1"/>
  <c r="AP1206" i="1"/>
  <c r="AP1207" i="1"/>
  <c r="AP1208" i="1"/>
  <c r="AP1209" i="1"/>
  <c r="AP1210" i="1"/>
  <c r="AP1211" i="1"/>
  <c r="AP1212" i="1"/>
  <c r="AP1213" i="1"/>
  <c r="AP1214" i="1"/>
  <c r="AP1215" i="1"/>
  <c r="AP1216" i="1"/>
  <c r="AP1217" i="1"/>
  <c r="AP1218" i="1"/>
  <c r="AP1219" i="1"/>
  <c r="AP1220" i="1"/>
  <c r="AP1221" i="1"/>
  <c r="AP1222" i="1"/>
  <c r="AP1223" i="1"/>
  <c r="AP1224" i="1"/>
  <c r="AP1225" i="1"/>
  <c r="AP1226" i="1"/>
  <c r="AP1227" i="1"/>
  <c r="AP1228" i="1"/>
  <c r="AP1229" i="1"/>
  <c r="AP1230" i="1"/>
  <c r="AP1231" i="1"/>
  <c r="AP1232" i="1"/>
  <c r="AP1233" i="1"/>
  <c r="AP1234" i="1"/>
  <c r="AP1235" i="1"/>
  <c r="AP1236" i="1"/>
  <c r="AP1237" i="1"/>
  <c r="AP1238" i="1"/>
  <c r="AP1239" i="1"/>
  <c r="AP1240" i="1"/>
  <c r="AP1241" i="1"/>
  <c r="AP1242" i="1"/>
  <c r="AP1243" i="1"/>
  <c r="AP1244" i="1"/>
  <c r="AP1245" i="1"/>
  <c r="AP1246" i="1"/>
  <c r="AP1247" i="1"/>
  <c r="AP1248" i="1"/>
  <c r="AP1249" i="1"/>
  <c r="AP1250" i="1"/>
  <c r="AP1251" i="1"/>
  <c r="AP1252" i="1"/>
  <c r="AP1253" i="1"/>
  <c r="AP1254" i="1"/>
  <c r="AP1255" i="1"/>
  <c r="AP1256" i="1"/>
  <c r="AP1257" i="1"/>
  <c r="AP1258" i="1"/>
  <c r="AP1259" i="1"/>
  <c r="AP1260" i="1"/>
  <c r="AP1261" i="1"/>
  <c r="AP1262" i="1"/>
  <c r="AP1263" i="1"/>
  <c r="AP1264" i="1"/>
  <c r="AP1265" i="1"/>
  <c r="AP1266" i="1"/>
  <c r="AP1267" i="1"/>
  <c r="AP1268" i="1"/>
  <c r="AP1269" i="1"/>
  <c r="AP1270" i="1"/>
  <c r="AP1271" i="1"/>
  <c r="AP1272" i="1"/>
  <c r="AP1273" i="1"/>
  <c r="AP1274" i="1"/>
  <c r="AP1275" i="1"/>
  <c r="AP1276" i="1"/>
  <c r="AP1277" i="1"/>
  <c r="AP1278" i="1"/>
  <c r="AP1279" i="1"/>
  <c r="AP1280" i="1"/>
  <c r="AP1281" i="1"/>
  <c r="AP1282" i="1"/>
  <c r="AP1283" i="1"/>
  <c r="AP1284" i="1"/>
  <c r="AP1285" i="1"/>
  <c r="AP1286" i="1"/>
  <c r="AP1287" i="1"/>
  <c r="AP1288" i="1"/>
  <c r="AP1289" i="1"/>
  <c r="AP1290" i="1"/>
  <c r="AP1291" i="1"/>
  <c r="AP1292" i="1"/>
  <c r="AP1293" i="1"/>
  <c r="AP1294" i="1"/>
  <c r="AP1295" i="1"/>
  <c r="AP1296" i="1"/>
  <c r="AP1297" i="1"/>
  <c r="AP1298" i="1"/>
  <c r="AP1299" i="1"/>
  <c r="AP1300" i="1"/>
  <c r="AP1301" i="1"/>
  <c r="AP1302" i="1"/>
  <c r="AP1303" i="1"/>
  <c r="AP1304" i="1"/>
  <c r="AP1305" i="1"/>
  <c r="AP1306" i="1"/>
  <c r="AP1307" i="1"/>
  <c r="AP1308" i="1"/>
  <c r="AP1309" i="1"/>
  <c r="AP1310" i="1"/>
  <c r="AP1311" i="1"/>
  <c r="AP1312" i="1"/>
  <c r="AP1313" i="1"/>
  <c r="AP1314" i="1"/>
  <c r="AP1315" i="1"/>
  <c r="AP1316" i="1"/>
  <c r="AP1317" i="1"/>
  <c r="AP1318" i="1"/>
  <c r="AP1319" i="1"/>
  <c r="AP1320" i="1"/>
  <c r="AP1321" i="1"/>
  <c r="AP1322" i="1"/>
  <c r="AP1323" i="1"/>
  <c r="AP1324" i="1"/>
  <c r="AP1325" i="1"/>
  <c r="AP1326" i="1"/>
  <c r="AP1327" i="1"/>
  <c r="AP1328" i="1"/>
  <c r="AP1329" i="1"/>
  <c r="AP1330" i="1"/>
  <c r="AP1331" i="1"/>
  <c r="AP1332" i="1"/>
  <c r="AP1333" i="1"/>
  <c r="AP1334" i="1"/>
  <c r="AP1335" i="1"/>
  <c r="AP1336" i="1"/>
  <c r="AP1337" i="1"/>
  <c r="AP1338" i="1"/>
  <c r="AP1339" i="1"/>
  <c r="AP1340" i="1"/>
  <c r="AP1341" i="1"/>
  <c r="AP1342" i="1"/>
  <c r="AP1343" i="1"/>
  <c r="AP1344" i="1"/>
  <c r="AP1345" i="1"/>
  <c r="AP1346" i="1"/>
  <c r="AP1347" i="1"/>
  <c r="AP1348" i="1"/>
  <c r="AP1349" i="1"/>
  <c r="AP1350" i="1"/>
  <c r="AP1351" i="1"/>
  <c r="AP1352" i="1"/>
  <c r="AP1353" i="1"/>
  <c r="AP1354" i="1"/>
  <c r="AP1355" i="1"/>
  <c r="AP1356" i="1"/>
  <c r="AP1357" i="1"/>
  <c r="AP1358" i="1"/>
  <c r="AP1359" i="1"/>
  <c r="AP1360" i="1"/>
  <c r="AP1361" i="1"/>
  <c r="AP1362" i="1"/>
  <c r="AP1363" i="1"/>
  <c r="AP1364" i="1"/>
  <c r="AP1365" i="1"/>
  <c r="AP1366" i="1"/>
  <c r="AP1367" i="1"/>
  <c r="AP1368" i="1"/>
  <c r="AP1369" i="1"/>
  <c r="AP1370" i="1"/>
  <c r="AP1371" i="1"/>
  <c r="AP1372" i="1"/>
  <c r="AP1373" i="1"/>
  <c r="AP1374" i="1"/>
  <c r="AP1375" i="1"/>
  <c r="AP1376" i="1"/>
  <c r="AP1377" i="1"/>
  <c r="AP1378" i="1"/>
  <c r="AP1379" i="1"/>
  <c r="AP1380" i="1"/>
  <c r="AP1381" i="1"/>
  <c r="AP1382" i="1"/>
  <c r="AP1383" i="1"/>
  <c r="AP1384" i="1"/>
  <c r="AP1385" i="1"/>
  <c r="AP1386" i="1"/>
  <c r="AP1387" i="1"/>
  <c r="AP1388" i="1"/>
  <c r="AP1389" i="1"/>
  <c r="AP1390" i="1"/>
  <c r="AP1391" i="1"/>
  <c r="AP1392" i="1"/>
  <c r="AP1393" i="1"/>
  <c r="AP1394" i="1"/>
  <c r="AP1395" i="1"/>
  <c r="AP1396" i="1"/>
  <c r="AP1397" i="1"/>
  <c r="AP1398" i="1"/>
  <c r="AP1399" i="1"/>
  <c r="AP1400" i="1"/>
  <c r="AP1401" i="1"/>
  <c r="AP1402" i="1"/>
  <c r="AP1403" i="1"/>
  <c r="AP1404" i="1"/>
  <c r="AP1405" i="1"/>
  <c r="AP1406" i="1"/>
  <c r="AP1407" i="1"/>
  <c r="AP1408" i="1"/>
  <c r="AP1409" i="1"/>
  <c r="AP1410" i="1"/>
  <c r="AP1411" i="1"/>
  <c r="AP1412" i="1"/>
  <c r="AP1413" i="1"/>
  <c r="AP1414" i="1"/>
  <c r="AP1415" i="1"/>
  <c r="AP1416" i="1"/>
  <c r="AP1417" i="1"/>
  <c r="AP1418" i="1"/>
  <c r="AP1419" i="1"/>
  <c r="AP1420" i="1"/>
  <c r="AP1421" i="1"/>
  <c r="AP1422" i="1"/>
  <c r="AP1423" i="1"/>
  <c r="AP1424" i="1"/>
  <c r="AP1425" i="1"/>
  <c r="AP1426" i="1"/>
  <c r="AP1427" i="1"/>
  <c r="AP1428" i="1"/>
  <c r="AP1429" i="1"/>
  <c r="AP1430" i="1"/>
  <c r="AP1431" i="1"/>
  <c r="AP1432" i="1"/>
  <c r="AP1433" i="1"/>
  <c r="AP1434" i="1"/>
  <c r="AP1435" i="1"/>
  <c r="AP1436" i="1"/>
  <c r="AP1437" i="1"/>
  <c r="AP1438" i="1"/>
  <c r="AP1439" i="1"/>
  <c r="AP1440" i="1"/>
  <c r="AP1441" i="1"/>
  <c r="AP1442" i="1"/>
  <c r="AP1443" i="1"/>
  <c r="AL1444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AL929" i="1"/>
  <c r="AL930" i="1"/>
  <c r="AL931" i="1"/>
  <c r="AL932" i="1"/>
  <c r="AL933" i="1"/>
  <c r="AL934" i="1"/>
  <c r="AL935" i="1"/>
  <c r="AL936" i="1"/>
  <c r="AL937" i="1"/>
  <c r="AL938" i="1"/>
  <c r="AL939" i="1"/>
  <c r="AL940" i="1"/>
  <c r="AL941" i="1"/>
  <c r="AL942" i="1"/>
  <c r="AL943" i="1"/>
  <c r="AL944" i="1"/>
  <c r="AL945" i="1"/>
  <c r="AL946" i="1"/>
  <c r="AL947" i="1"/>
  <c r="AL948" i="1"/>
  <c r="AL949" i="1"/>
  <c r="AL950" i="1"/>
  <c r="AL951" i="1"/>
  <c r="AL952" i="1"/>
  <c r="AL953" i="1"/>
  <c r="AL954" i="1"/>
  <c r="AL955" i="1"/>
  <c r="AL956" i="1"/>
  <c r="AL957" i="1"/>
  <c r="AL958" i="1"/>
  <c r="AL959" i="1"/>
  <c r="AL960" i="1"/>
  <c r="AL961" i="1"/>
  <c r="AL962" i="1"/>
  <c r="AL963" i="1"/>
  <c r="AL964" i="1"/>
  <c r="AL965" i="1"/>
  <c r="AL966" i="1"/>
  <c r="AL967" i="1"/>
  <c r="AL968" i="1"/>
  <c r="AL969" i="1"/>
  <c r="AL970" i="1"/>
  <c r="AL971" i="1"/>
  <c r="AL972" i="1"/>
  <c r="AL973" i="1"/>
  <c r="AL974" i="1"/>
  <c r="AL975" i="1"/>
  <c r="AL976" i="1"/>
  <c r="AL977" i="1"/>
  <c r="AL978" i="1"/>
  <c r="AL979" i="1"/>
  <c r="AL980" i="1"/>
  <c r="AL981" i="1"/>
  <c r="AL982" i="1"/>
  <c r="AL983" i="1"/>
  <c r="AL984" i="1"/>
  <c r="AL985" i="1"/>
  <c r="AL986" i="1"/>
  <c r="AL987" i="1"/>
  <c r="AL988" i="1"/>
  <c r="AL989" i="1"/>
  <c r="AL990" i="1"/>
  <c r="AL991" i="1"/>
  <c r="AL992" i="1"/>
  <c r="AL993" i="1"/>
  <c r="AL994" i="1"/>
  <c r="AL995" i="1"/>
  <c r="AL996" i="1"/>
  <c r="AL997" i="1"/>
  <c r="AL998" i="1"/>
  <c r="AL999" i="1"/>
  <c r="AL1000" i="1"/>
  <c r="AL1001" i="1"/>
  <c r="AL1002" i="1"/>
  <c r="AL1003" i="1"/>
  <c r="AL1004" i="1"/>
  <c r="AL1005" i="1"/>
  <c r="AL1006" i="1"/>
  <c r="AL1007" i="1"/>
  <c r="AL1008" i="1"/>
  <c r="AL1009" i="1"/>
  <c r="AL1010" i="1"/>
  <c r="AL1011" i="1"/>
  <c r="AL1012" i="1"/>
  <c r="AL1013" i="1"/>
  <c r="AL1014" i="1"/>
  <c r="AL1015" i="1"/>
  <c r="AL1016" i="1"/>
  <c r="AL1017" i="1"/>
  <c r="AL1018" i="1"/>
  <c r="AL1019" i="1"/>
  <c r="AL1020" i="1"/>
  <c r="AL1021" i="1"/>
  <c r="AL1022" i="1"/>
  <c r="AL1023" i="1"/>
  <c r="AL1024" i="1"/>
  <c r="AL1025" i="1"/>
  <c r="AL1026" i="1"/>
  <c r="AL1027" i="1"/>
  <c r="AL1028" i="1"/>
  <c r="AL1029" i="1"/>
  <c r="AL1030" i="1"/>
  <c r="AL1031" i="1"/>
  <c r="AL1032" i="1"/>
  <c r="AL1033" i="1"/>
  <c r="AL1034" i="1"/>
  <c r="AL1035" i="1"/>
  <c r="AL1036" i="1"/>
  <c r="AL1037" i="1"/>
  <c r="AL1038" i="1"/>
  <c r="AL1039" i="1"/>
  <c r="AL1040" i="1"/>
  <c r="AL1041" i="1"/>
  <c r="AL1042" i="1"/>
  <c r="AL1043" i="1"/>
  <c r="AL1044" i="1"/>
  <c r="AL1045" i="1"/>
  <c r="AL1046" i="1"/>
  <c r="AL1047" i="1"/>
  <c r="AL1048" i="1"/>
  <c r="AL1049" i="1"/>
  <c r="AL1050" i="1"/>
  <c r="AL1051" i="1"/>
  <c r="AL1052" i="1"/>
  <c r="AL1053" i="1"/>
  <c r="AL1054" i="1"/>
  <c r="AL1055" i="1"/>
  <c r="AL1056" i="1"/>
  <c r="AL1057" i="1"/>
  <c r="AL1058" i="1"/>
  <c r="AL1059" i="1"/>
  <c r="AL1060" i="1"/>
  <c r="AL1061" i="1"/>
  <c r="AL1062" i="1"/>
  <c r="AL1063" i="1"/>
  <c r="AL1064" i="1"/>
  <c r="AL1065" i="1"/>
  <c r="AL1066" i="1"/>
  <c r="AL1067" i="1"/>
  <c r="AL1068" i="1"/>
  <c r="AL1069" i="1"/>
  <c r="AL1070" i="1"/>
  <c r="AL1071" i="1"/>
  <c r="AL1072" i="1"/>
  <c r="AL1073" i="1"/>
  <c r="AL1074" i="1"/>
  <c r="AL1075" i="1"/>
  <c r="AL1076" i="1"/>
  <c r="AL1077" i="1"/>
  <c r="AL1078" i="1"/>
  <c r="AL1079" i="1"/>
  <c r="AL1080" i="1"/>
  <c r="AL1081" i="1"/>
  <c r="AL1082" i="1"/>
  <c r="AL1083" i="1"/>
  <c r="AL1084" i="1"/>
  <c r="AL1085" i="1"/>
  <c r="AL1086" i="1"/>
  <c r="AL1087" i="1"/>
  <c r="AL1088" i="1"/>
  <c r="AL1089" i="1"/>
  <c r="AL1090" i="1"/>
  <c r="AL1091" i="1"/>
  <c r="AL1092" i="1"/>
  <c r="AL1093" i="1"/>
  <c r="AL1094" i="1"/>
  <c r="AL1095" i="1"/>
  <c r="AL1096" i="1"/>
  <c r="AL1097" i="1"/>
  <c r="AL1098" i="1"/>
  <c r="AL1099" i="1"/>
  <c r="AL1100" i="1"/>
  <c r="AL1101" i="1"/>
  <c r="AL1102" i="1"/>
  <c r="AL1103" i="1"/>
  <c r="AL1104" i="1"/>
  <c r="AL1105" i="1"/>
  <c r="AL1106" i="1"/>
  <c r="AL1107" i="1"/>
  <c r="AL1108" i="1"/>
  <c r="AL1109" i="1"/>
  <c r="AL1110" i="1"/>
  <c r="AL1111" i="1"/>
  <c r="AL1112" i="1"/>
  <c r="AL1113" i="1"/>
  <c r="AL1114" i="1"/>
  <c r="AL1115" i="1"/>
  <c r="AL1116" i="1"/>
  <c r="AL1117" i="1"/>
  <c r="AL1118" i="1"/>
  <c r="AL1119" i="1"/>
  <c r="AL1120" i="1"/>
  <c r="AL1121" i="1"/>
  <c r="AL1122" i="1"/>
  <c r="AL1123" i="1"/>
  <c r="AL1124" i="1"/>
  <c r="AL1125" i="1"/>
  <c r="AL1126" i="1"/>
  <c r="AL1127" i="1"/>
  <c r="AL1128" i="1"/>
  <c r="AL1129" i="1"/>
  <c r="AL1130" i="1"/>
  <c r="AL1131" i="1"/>
  <c r="AL1132" i="1"/>
  <c r="AL1133" i="1"/>
  <c r="AL1134" i="1"/>
  <c r="AL1135" i="1"/>
  <c r="AL1136" i="1"/>
  <c r="AL1137" i="1"/>
  <c r="AL1138" i="1"/>
  <c r="AL1139" i="1"/>
  <c r="AL1140" i="1"/>
  <c r="AL1141" i="1"/>
  <c r="AL1142" i="1"/>
  <c r="AL1143" i="1"/>
  <c r="AL1144" i="1"/>
  <c r="AL1145" i="1"/>
  <c r="AL1146" i="1"/>
  <c r="AL1147" i="1"/>
  <c r="AL1148" i="1"/>
  <c r="AL1149" i="1"/>
  <c r="AL1150" i="1"/>
  <c r="AL1151" i="1"/>
  <c r="AL1152" i="1"/>
  <c r="AL1153" i="1"/>
  <c r="AL1154" i="1"/>
  <c r="AL1155" i="1"/>
  <c r="AL1156" i="1"/>
  <c r="AL1157" i="1"/>
  <c r="AL1158" i="1"/>
  <c r="AL1159" i="1"/>
  <c r="AL1160" i="1"/>
  <c r="AL1161" i="1"/>
  <c r="AL1162" i="1"/>
  <c r="AL1163" i="1"/>
  <c r="AL1164" i="1"/>
  <c r="AL1165" i="1"/>
  <c r="AL1166" i="1"/>
  <c r="AL1167" i="1"/>
  <c r="AL1168" i="1"/>
  <c r="AL1169" i="1"/>
  <c r="AL1170" i="1"/>
  <c r="AL1171" i="1"/>
  <c r="AL1172" i="1"/>
  <c r="AL1173" i="1"/>
  <c r="AL1174" i="1"/>
  <c r="AL1175" i="1"/>
  <c r="AL1176" i="1"/>
  <c r="AL1177" i="1"/>
  <c r="AL1178" i="1"/>
  <c r="AL1179" i="1"/>
  <c r="AL1180" i="1"/>
  <c r="AL1181" i="1"/>
  <c r="AL1182" i="1"/>
  <c r="AL1183" i="1"/>
  <c r="AL1184" i="1"/>
  <c r="AL1185" i="1"/>
  <c r="AL1186" i="1"/>
  <c r="AL1187" i="1"/>
  <c r="AL1188" i="1"/>
  <c r="AL1189" i="1"/>
  <c r="AL1190" i="1"/>
  <c r="AL1191" i="1"/>
  <c r="AL1192" i="1"/>
  <c r="AL1193" i="1"/>
  <c r="AL1194" i="1"/>
  <c r="AL1195" i="1"/>
  <c r="AL1196" i="1"/>
  <c r="AL1197" i="1"/>
  <c r="AL1198" i="1"/>
  <c r="AL1199" i="1"/>
  <c r="AL1200" i="1"/>
  <c r="AL1201" i="1"/>
  <c r="AL1202" i="1"/>
  <c r="AL1203" i="1"/>
  <c r="AL1204" i="1"/>
  <c r="AL1205" i="1"/>
  <c r="AL1206" i="1"/>
  <c r="AL1207" i="1"/>
  <c r="AL1208" i="1"/>
  <c r="AL1209" i="1"/>
  <c r="AL1210" i="1"/>
  <c r="AL1211" i="1"/>
  <c r="AL1212" i="1"/>
  <c r="AL1213" i="1"/>
  <c r="AL1214" i="1"/>
  <c r="AL1215" i="1"/>
  <c r="AL1216" i="1"/>
  <c r="AL1217" i="1"/>
  <c r="AL1218" i="1"/>
  <c r="AL1219" i="1"/>
  <c r="AL1220" i="1"/>
  <c r="AL1221" i="1"/>
  <c r="AL1222" i="1"/>
  <c r="AL1223" i="1"/>
  <c r="AL1224" i="1"/>
  <c r="AL1225" i="1"/>
  <c r="AL1226" i="1"/>
  <c r="AL1227" i="1"/>
  <c r="AL1228" i="1"/>
  <c r="AL1229" i="1"/>
  <c r="AL1230" i="1"/>
  <c r="AL1231" i="1"/>
  <c r="AL1232" i="1"/>
  <c r="AL1233" i="1"/>
  <c r="AL1234" i="1"/>
  <c r="AL1235" i="1"/>
  <c r="AL1236" i="1"/>
  <c r="AL1237" i="1"/>
  <c r="AL1238" i="1"/>
  <c r="AL1239" i="1"/>
  <c r="AL1240" i="1"/>
  <c r="AL1241" i="1"/>
  <c r="AL1242" i="1"/>
  <c r="AL1243" i="1"/>
  <c r="AL1244" i="1"/>
  <c r="AL1245" i="1"/>
  <c r="AL1246" i="1"/>
  <c r="AL1247" i="1"/>
  <c r="AL1248" i="1"/>
  <c r="AL1249" i="1"/>
  <c r="AL1250" i="1"/>
  <c r="AL1251" i="1"/>
  <c r="AL1252" i="1"/>
  <c r="AL1253" i="1"/>
  <c r="AL1254" i="1"/>
  <c r="AL1255" i="1"/>
  <c r="AL1256" i="1"/>
  <c r="AL1257" i="1"/>
  <c r="AL1258" i="1"/>
  <c r="AL1259" i="1"/>
  <c r="AL1260" i="1"/>
  <c r="AL1261" i="1"/>
  <c r="AL1262" i="1"/>
  <c r="AL1263" i="1"/>
  <c r="AL1264" i="1"/>
  <c r="AL1265" i="1"/>
  <c r="AL1266" i="1"/>
  <c r="AL1267" i="1"/>
  <c r="AL1268" i="1"/>
  <c r="AL1269" i="1"/>
  <c r="AL1270" i="1"/>
  <c r="AL1271" i="1"/>
  <c r="AL1272" i="1"/>
  <c r="AL1273" i="1"/>
  <c r="AL1274" i="1"/>
  <c r="AL1275" i="1"/>
  <c r="AL1276" i="1"/>
  <c r="AL1277" i="1"/>
  <c r="AL1278" i="1"/>
  <c r="AL1279" i="1"/>
  <c r="AL1280" i="1"/>
  <c r="AL1281" i="1"/>
  <c r="AL1282" i="1"/>
  <c r="AL1283" i="1"/>
  <c r="AL1284" i="1"/>
  <c r="AL1285" i="1"/>
  <c r="AL1286" i="1"/>
  <c r="AL1287" i="1"/>
  <c r="AL1288" i="1"/>
  <c r="AL1289" i="1"/>
  <c r="AL1290" i="1"/>
  <c r="AL1291" i="1"/>
  <c r="AL1292" i="1"/>
  <c r="AL1293" i="1"/>
  <c r="AL1294" i="1"/>
  <c r="AL1295" i="1"/>
  <c r="AL1296" i="1"/>
  <c r="AL1297" i="1"/>
  <c r="AL1298" i="1"/>
  <c r="AL1299" i="1"/>
  <c r="AL1300" i="1"/>
  <c r="AL1301" i="1"/>
  <c r="AL1302" i="1"/>
  <c r="AL1303" i="1"/>
  <c r="AL1304" i="1"/>
  <c r="AL1305" i="1"/>
  <c r="AL1306" i="1"/>
  <c r="AL1307" i="1"/>
  <c r="AL1308" i="1"/>
  <c r="AL1309" i="1"/>
  <c r="AL1310" i="1"/>
  <c r="AL1311" i="1"/>
  <c r="AL1312" i="1"/>
  <c r="AL1313" i="1"/>
  <c r="AL1314" i="1"/>
  <c r="AL1315" i="1"/>
  <c r="AL1316" i="1"/>
  <c r="AL1317" i="1"/>
  <c r="AL1318" i="1"/>
  <c r="AL1319" i="1"/>
  <c r="AL1320" i="1"/>
  <c r="AL1321" i="1"/>
  <c r="AL1322" i="1"/>
  <c r="AL1323" i="1"/>
  <c r="AL1324" i="1"/>
  <c r="AL1325" i="1"/>
  <c r="AL1326" i="1"/>
  <c r="AL1327" i="1"/>
  <c r="AL1328" i="1"/>
  <c r="AL1329" i="1"/>
  <c r="AL1330" i="1"/>
  <c r="AL1331" i="1"/>
  <c r="AL1332" i="1"/>
  <c r="AL1333" i="1"/>
  <c r="AL1334" i="1"/>
  <c r="AL1335" i="1"/>
  <c r="AL1336" i="1"/>
  <c r="AL1337" i="1"/>
  <c r="AL1338" i="1"/>
  <c r="AL1339" i="1"/>
  <c r="AL1340" i="1"/>
  <c r="AL1341" i="1"/>
  <c r="AL1342" i="1"/>
  <c r="AL1343" i="1"/>
  <c r="AL1344" i="1"/>
  <c r="AL1345" i="1"/>
  <c r="AL1346" i="1"/>
  <c r="AL1347" i="1"/>
  <c r="AL1348" i="1"/>
  <c r="AL1349" i="1"/>
  <c r="AL1350" i="1"/>
  <c r="AL1351" i="1"/>
  <c r="AL1352" i="1"/>
  <c r="AL1353" i="1"/>
  <c r="AL1354" i="1"/>
  <c r="AL1355" i="1"/>
  <c r="AL1356" i="1"/>
  <c r="AL1357" i="1"/>
  <c r="AL1358" i="1"/>
  <c r="AL1359" i="1"/>
  <c r="AL1360" i="1"/>
  <c r="AL1361" i="1"/>
  <c r="AL1362" i="1"/>
  <c r="AL1363" i="1"/>
  <c r="AL1364" i="1"/>
  <c r="AL1365" i="1"/>
  <c r="AL1366" i="1"/>
  <c r="AL1367" i="1"/>
  <c r="AL1368" i="1"/>
  <c r="AL1369" i="1"/>
  <c r="AL1370" i="1"/>
  <c r="AL1371" i="1"/>
  <c r="AL1372" i="1"/>
  <c r="AL1373" i="1"/>
  <c r="AL1374" i="1"/>
  <c r="AL1375" i="1"/>
  <c r="AL1376" i="1"/>
  <c r="AL1377" i="1"/>
  <c r="AL1378" i="1"/>
  <c r="AL1379" i="1"/>
  <c r="AL1380" i="1"/>
  <c r="AL1381" i="1"/>
  <c r="AL1382" i="1"/>
  <c r="AL1383" i="1"/>
  <c r="AL1384" i="1"/>
  <c r="AL1385" i="1"/>
  <c r="AL1386" i="1"/>
  <c r="AL1387" i="1"/>
  <c r="AL1388" i="1"/>
  <c r="AL1389" i="1"/>
  <c r="AL1390" i="1"/>
  <c r="AL1391" i="1"/>
  <c r="AL1392" i="1"/>
  <c r="AL1393" i="1"/>
  <c r="AL1394" i="1"/>
  <c r="AL1395" i="1"/>
  <c r="AL1396" i="1"/>
  <c r="AL1397" i="1"/>
  <c r="AL1398" i="1"/>
  <c r="AL1399" i="1"/>
  <c r="AL1400" i="1"/>
  <c r="AL1401" i="1"/>
  <c r="AL1402" i="1"/>
  <c r="AL1403" i="1"/>
  <c r="AL1404" i="1"/>
  <c r="AL1405" i="1"/>
  <c r="AL1406" i="1"/>
  <c r="AL1407" i="1"/>
  <c r="AL1408" i="1"/>
  <c r="AL1409" i="1"/>
  <c r="AL1410" i="1"/>
  <c r="AL1411" i="1"/>
  <c r="AL1412" i="1"/>
  <c r="AL1413" i="1"/>
  <c r="AL1414" i="1"/>
  <c r="AL1415" i="1"/>
  <c r="AL1416" i="1"/>
  <c r="AL1417" i="1"/>
  <c r="AL1418" i="1"/>
  <c r="AL1419" i="1"/>
  <c r="AL1420" i="1"/>
  <c r="AL1421" i="1"/>
  <c r="AL1422" i="1"/>
  <c r="AL1423" i="1"/>
  <c r="AL1424" i="1"/>
  <c r="AL1425" i="1"/>
  <c r="AL1426" i="1"/>
  <c r="AL1427" i="1"/>
  <c r="AL1428" i="1"/>
  <c r="AL1429" i="1"/>
  <c r="AL1430" i="1"/>
  <c r="AL1431" i="1"/>
  <c r="AL1432" i="1"/>
  <c r="AL1433" i="1"/>
  <c r="AL1434" i="1"/>
  <c r="AL1435" i="1"/>
  <c r="AL1436" i="1"/>
  <c r="AL1437" i="1"/>
  <c r="AL1438" i="1"/>
  <c r="AL1439" i="1"/>
  <c r="AL1440" i="1"/>
  <c r="AL1441" i="1"/>
  <c r="AL1442" i="1"/>
  <c r="AL1443" i="1"/>
  <c r="AH1444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02" i="1"/>
  <c r="AH1003" i="1"/>
  <c r="AH1004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053" i="1"/>
  <c r="AH1054" i="1"/>
  <c r="AH1055" i="1"/>
  <c r="AH1056" i="1"/>
  <c r="AH1057" i="1"/>
  <c r="AH1058" i="1"/>
  <c r="AH1059" i="1"/>
  <c r="AH1060" i="1"/>
  <c r="AH1061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1075" i="1"/>
  <c r="AH1076" i="1"/>
  <c r="AH1077" i="1"/>
  <c r="AH1078" i="1"/>
  <c r="AH1079" i="1"/>
  <c r="AH1080" i="1"/>
  <c r="AH1081" i="1"/>
  <c r="AH1082" i="1"/>
  <c r="AH1083" i="1"/>
  <c r="AH1084" i="1"/>
  <c r="AH1085" i="1"/>
  <c r="AH1086" i="1"/>
  <c r="AH1087" i="1"/>
  <c r="AH1088" i="1"/>
  <c r="AH1089" i="1"/>
  <c r="AH1090" i="1"/>
  <c r="AH1091" i="1"/>
  <c r="AH1092" i="1"/>
  <c r="AH1093" i="1"/>
  <c r="AH1094" i="1"/>
  <c r="AH1095" i="1"/>
  <c r="AH1096" i="1"/>
  <c r="AH1097" i="1"/>
  <c r="AH1098" i="1"/>
  <c r="AH1099" i="1"/>
  <c r="AH1100" i="1"/>
  <c r="AH1101" i="1"/>
  <c r="AH1102" i="1"/>
  <c r="AH1103" i="1"/>
  <c r="AH1104" i="1"/>
  <c r="AH1105" i="1"/>
  <c r="AH1106" i="1"/>
  <c r="AH1107" i="1"/>
  <c r="AH1108" i="1"/>
  <c r="AH1109" i="1"/>
  <c r="AH1110" i="1"/>
  <c r="AH1111" i="1"/>
  <c r="AH1112" i="1"/>
  <c r="AH1113" i="1"/>
  <c r="AH1114" i="1"/>
  <c r="AH1115" i="1"/>
  <c r="AH1116" i="1"/>
  <c r="AH1117" i="1"/>
  <c r="AH1118" i="1"/>
  <c r="AH1119" i="1"/>
  <c r="AH1120" i="1"/>
  <c r="AH1121" i="1"/>
  <c r="AH1122" i="1"/>
  <c r="AH1123" i="1"/>
  <c r="AH1124" i="1"/>
  <c r="AH1125" i="1"/>
  <c r="AH1126" i="1"/>
  <c r="AH1127" i="1"/>
  <c r="AH1128" i="1"/>
  <c r="AH1129" i="1"/>
  <c r="AH1130" i="1"/>
  <c r="AH1131" i="1"/>
  <c r="AH1132" i="1"/>
  <c r="AH1133" i="1"/>
  <c r="AH1134" i="1"/>
  <c r="AH1135" i="1"/>
  <c r="AH1136" i="1"/>
  <c r="AH1137" i="1"/>
  <c r="AH1138" i="1"/>
  <c r="AH1139" i="1"/>
  <c r="AH1140" i="1"/>
  <c r="AH1141" i="1"/>
  <c r="AH1142" i="1"/>
  <c r="AH1143" i="1"/>
  <c r="AH1144" i="1"/>
  <c r="AH1145" i="1"/>
  <c r="AH1146" i="1"/>
  <c r="AH1147" i="1"/>
  <c r="AH1148" i="1"/>
  <c r="AH1149" i="1"/>
  <c r="AH1150" i="1"/>
  <c r="AH1151" i="1"/>
  <c r="AH1152" i="1"/>
  <c r="AH1153" i="1"/>
  <c r="AH1154" i="1"/>
  <c r="AH1155" i="1"/>
  <c r="AH1156" i="1"/>
  <c r="AH1157" i="1"/>
  <c r="AH1158" i="1"/>
  <c r="AH1159" i="1"/>
  <c r="AH1160" i="1"/>
  <c r="AH1161" i="1"/>
  <c r="AH1162" i="1"/>
  <c r="AH1163" i="1"/>
  <c r="AH1164" i="1"/>
  <c r="AH1165" i="1"/>
  <c r="AH1166" i="1"/>
  <c r="AH1167" i="1"/>
  <c r="AH1168" i="1"/>
  <c r="AH1169" i="1"/>
  <c r="AH1170" i="1"/>
  <c r="AH1171" i="1"/>
  <c r="AH1172" i="1"/>
  <c r="AH1173" i="1"/>
  <c r="AH1174" i="1"/>
  <c r="AH1175" i="1"/>
  <c r="AH1176" i="1"/>
  <c r="AH1177" i="1"/>
  <c r="AH1178" i="1"/>
  <c r="AH1179" i="1"/>
  <c r="AH1180" i="1"/>
  <c r="AH1181" i="1"/>
  <c r="AH1182" i="1"/>
  <c r="AH1183" i="1"/>
  <c r="AH1184" i="1"/>
  <c r="AH1185" i="1"/>
  <c r="AH1186" i="1"/>
  <c r="AH1187" i="1"/>
  <c r="AH1188" i="1"/>
  <c r="AH1189" i="1"/>
  <c r="AH1190" i="1"/>
  <c r="AH1191" i="1"/>
  <c r="AH1192" i="1"/>
  <c r="AH1193" i="1"/>
  <c r="AH1194" i="1"/>
  <c r="AH1195" i="1"/>
  <c r="AH1196" i="1"/>
  <c r="AH1197" i="1"/>
  <c r="AH1198" i="1"/>
  <c r="AH1199" i="1"/>
  <c r="AH1200" i="1"/>
  <c r="AH1201" i="1"/>
  <c r="AH1202" i="1"/>
  <c r="AH1203" i="1"/>
  <c r="AH1204" i="1"/>
  <c r="AH1205" i="1"/>
  <c r="AH1206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H1222" i="1"/>
  <c r="AH1223" i="1"/>
  <c r="AH1224" i="1"/>
  <c r="AH1225" i="1"/>
  <c r="AH1226" i="1"/>
  <c r="AH1227" i="1"/>
  <c r="AH1228" i="1"/>
  <c r="AH1229" i="1"/>
  <c r="AH1230" i="1"/>
  <c r="AH1231" i="1"/>
  <c r="AH1232" i="1"/>
  <c r="AH1233" i="1"/>
  <c r="AH1234" i="1"/>
  <c r="AH1235" i="1"/>
  <c r="AH1236" i="1"/>
  <c r="AH1237" i="1"/>
  <c r="AH1238" i="1"/>
  <c r="AH1239" i="1"/>
  <c r="AH1240" i="1"/>
  <c r="AH1241" i="1"/>
  <c r="AH1242" i="1"/>
  <c r="AH1243" i="1"/>
  <c r="AH1244" i="1"/>
  <c r="AH1245" i="1"/>
  <c r="AH1246" i="1"/>
  <c r="AH1247" i="1"/>
  <c r="AH1248" i="1"/>
  <c r="AH1249" i="1"/>
  <c r="AH1250" i="1"/>
  <c r="AH1251" i="1"/>
  <c r="AH1252" i="1"/>
  <c r="AH1253" i="1"/>
  <c r="AH1254" i="1"/>
  <c r="AH1255" i="1"/>
  <c r="AH1256" i="1"/>
  <c r="AH1257" i="1"/>
  <c r="AH1258" i="1"/>
  <c r="AH1259" i="1"/>
  <c r="AH1260" i="1"/>
  <c r="AH1261" i="1"/>
  <c r="AH1262" i="1"/>
  <c r="AH1263" i="1"/>
  <c r="AH1264" i="1"/>
  <c r="AH1265" i="1"/>
  <c r="AH1266" i="1"/>
  <c r="AH1267" i="1"/>
  <c r="AH1268" i="1"/>
  <c r="AH1269" i="1"/>
  <c r="AH1270" i="1"/>
  <c r="AH1271" i="1"/>
  <c r="AH1272" i="1"/>
  <c r="AH1273" i="1"/>
  <c r="AH1274" i="1"/>
  <c r="AH1275" i="1"/>
  <c r="AH1276" i="1"/>
  <c r="AH1277" i="1"/>
  <c r="AH1278" i="1"/>
  <c r="AH1279" i="1"/>
  <c r="AH1280" i="1"/>
  <c r="AH1281" i="1"/>
  <c r="AH1282" i="1"/>
  <c r="AH1283" i="1"/>
  <c r="AH1284" i="1"/>
  <c r="AH1285" i="1"/>
  <c r="AH1286" i="1"/>
  <c r="AH1287" i="1"/>
  <c r="AH1288" i="1"/>
  <c r="AH1289" i="1"/>
  <c r="AH1290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315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H1327" i="1"/>
  <c r="AH1328" i="1"/>
  <c r="AH1329" i="1"/>
  <c r="AH1330" i="1"/>
  <c r="AH1331" i="1"/>
  <c r="AH1332" i="1"/>
  <c r="AH1333" i="1"/>
  <c r="AH1334" i="1"/>
  <c r="AH1335" i="1"/>
  <c r="AH1336" i="1"/>
  <c r="AH1337" i="1"/>
  <c r="AH1338" i="1"/>
  <c r="AH1339" i="1"/>
  <c r="AH1340" i="1"/>
  <c r="AH1341" i="1"/>
  <c r="AH1342" i="1"/>
  <c r="AH1343" i="1"/>
  <c r="AH1344" i="1"/>
  <c r="AH1345" i="1"/>
  <c r="AH1346" i="1"/>
  <c r="AH1347" i="1"/>
  <c r="AH1348" i="1"/>
  <c r="AH1349" i="1"/>
  <c r="AH1350" i="1"/>
  <c r="AH1351" i="1"/>
  <c r="AH1352" i="1"/>
  <c r="AH1353" i="1"/>
  <c r="AH1354" i="1"/>
  <c r="AH1355" i="1"/>
  <c r="AH1356" i="1"/>
  <c r="AH1357" i="1"/>
  <c r="AH1358" i="1"/>
  <c r="AH1359" i="1"/>
  <c r="AH1360" i="1"/>
  <c r="AH1361" i="1"/>
  <c r="AH1362" i="1"/>
  <c r="AH1363" i="1"/>
  <c r="AH1364" i="1"/>
  <c r="AH1365" i="1"/>
  <c r="AH1366" i="1"/>
  <c r="AH1367" i="1"/>
  <c r="AH1368" i="1"/>
  <c r="AH1369" i="1"/>
  <c r="AH1370" i="1"/>
  <c r="AH1371" i="1"/>
  <c r="AH1372" i="1"/>
  <c r="AH1373" i="1"/>
  <c r="AH1374" i="1"/>
  <c r="AH1375" i="1"/>
  <c r="AH1376" i="1"/>
  <c r="AH1377" i="1"/>
  <c r="AH1378" i="1"/>
  <c r="AH1379" i="1"/>
  <c r="AH1380" i="1"/>
  <c r="AH1381" i="1"/>
  <c r="AH1382" i="1"/>
  <c r="AH1383" i="1"/>
  <c r="AH1384" i="1"/>
  <c r="AH1385" i="1"/>
  <c r="AH1386" i="1"/>
  <c r="AH1387" i="1"/>
  <c r="AH1388" i="1"/>
  <c r="AH1389" i="1"/>
  <c r="AH1390" i="1"/>
  <c r="AH1391" i="1"/>
  <c r="AH1392" i="1"/>
  <c r="AH1393" i="1"/>
  <c r="AH1394" i="1"/>
  <c r="AH1395" i="1"/>
  <c r="AH1396" i="1"/>
  <c r="AH1397" i="1"/>
  <c r="AH1398" i="1"/>
  <c r="AH1399" i="1"/>
  <c r="AH1400" i="1"/>
  <c r="AH1401" i="1"/>
  <c r="AH1402" i="1"/>
  <c r="AH1403" i="1"/>
  <c r="AH1404" i="1"/>
  <c r="AH1405" i="1"/>
  <c r="AH1406" i="1"/>
  <c r="AH1407" i="1"/>
  <c r="AH1408" i="1"/>
  <c r="AH1409" i="1"/>
  <c r="AH1410" i="1"/>
  <c r="AH1411" i="1"/>
  <c r="AH1412" i="1"/>
  <c r="AH1413" i="1"/>
  <c r="AH1414" i="1"/>
  <c r="AH1415" i="1"/>
  <c r="AH1416" i="1"/>
  <c r="AH1417" i="1"/>
  <c r="AH1418" i="1"/>
  <c r="AH1419" i="1"/>
  <c r="AH1420" i="1"/>
  <c r="AH1421" i="1"/>
  <c r="AH1422" i="1"/>
  <c r="AH1423" i="1"/>
  <c r="AH1424" i="1"/>
  <c r="AH1425" i="1"/>
  <c r="AH1426" i="1"/>
  <c r="AH1427" i="1"/>
  <c r="AH1428" i="1"/>
  <c r="AH1429" i="1"/>
  <c r="AH1430" i="1"/>
  <c r="AH1431" i="1"/>
  <c r="AH1432" i="1"/>
  <c r="AH1433" i="1"/>
  <c r="AH1434" i="1"/>
  <c r="AH1435" i="1"/>
  <c r="AH1436" i="1"/>
  <c r="AH1437" i="1"/>
  <c r="AH1438" i="1"/>
  <c r="AH1439" i="1"/>
  <c r="AH1440" i="1"/>
  <c r="AH1441" i="1"/>
  <c r="AH1442" i="1"/>
  <c r="AH1443" i="1"/>
  <c r="AD1444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29" i="1"/>
  <c r="AD1330" i="1"/>
  <c r="AD1331" i="1"/>
  <c r="AD1332" i="1"/>
  <c r="AD1333" i="1"/>
  <c r="AD1334" i="1"/>
  <c r="AD1335" i="1"/>
  <c r="AD1336" i="1"/>
  <c r="AD1337" i="1"/>
  <c r="AD1338" i="1"/>
  <c r="AD1339" i="1"/>
  <c r="AD1340" i="1"/>
  <c r="AD1341" i="1"/>
  <c r="AD1342" i="1"/>
  <c r="AD1343" i="1"/>
  <c r="AD1344" i="1"/>
  <c r="AD1345" i="1"/>
  <c r="AD1346" i="1"/>
  <c r="AD1347" i="1"/>
  <c r="AD1348" i="1"/>
  <c r="AD1349" i="1"/>
  <c r="AD1350" i="1"/>
  <c r="AD1351" i="1"/>
  <c r="AD1352" i="1"/>
  <c r="AD1353" i="1"/>
  <c r="AD1354" i="1"/>
  <c r="AD1355" i="1"/>
  <c r="AD1356" i="1"/>
  <c r="AD1357" i="1"/>
  <c r="AD1358" i="1"/>
  <c r="AD1359" i="1"/>
  <c r="AD1360" i="1"/>
  <c r="AD1361" i="1"/>
  <c r="AD1362" i="1"/>
  <c r="AD1363" i="1"/>
  <c r="AD1364" i="1"/>
  <c r="AD1365" i="1"/>
  <c r="AD1366" i="1"/>
  <c r="AD1367" i="1"/>
  <c r="AD1368" i="1"/>
  <c r="AD1369" i="1"/>
  <c r="AD1370" i="1"/>
  <c r="AD1371" i="1"/>
  <c r="AD1372" i="1"/>
  <c r="AD1373" i="1"/>
  <c r="AD1374" i="1"/>
  <c r="AD1375" i="1"/>
  <c r="AD1376" i="1"/>
  <c r="AD1377" i="1"/>
  <c r="AD1378" i="1"/>
  <c r="AD1379" i="1"/>
  <c r="AD1380" i="1"/>
  <c r="AD1381" i="1"/>
  <c r="AD1382" i="1"/>
  <c r="AD1383" i="1"/>
  <c r="AD1384" i="1"/>
  <c r="AD1385" i="1"/>
  <c r="AD1386" i="1"/>
  <c r="AD1387" i="1"/>
  <c r="AD1388" i="1"/>
  <c r="AD1389" i="1"/>
  <c r="AD1390" i="1"/>
  <c r="AD1391" i="1"/>
  <c r="AD1392" i="1"/>
  <c r="AD1393" i="1"/>
  <c r="AD1394" i="1"/>
  <c r="AD1395" i="1"/>
  <c r="AD1396" i="1"/>
  <c r="AD1397" i="1"/>
  <c r="AD1398" i="1"/>
  <c r="AD1399" i="1"/>
  <c r="AD1400" i="1"/>
  <c r="AD1401" i="1"/>
  <c r="AD1402" i="1"/>
  <c r="AD1403" i="1"/>
  <c r="AD1404" i="1"/>
  <c r="AD1405" i="1"/>
  <c r="AD1406" i="1"/>
  <c r="AD1407" i="1"/>
  <c r="AD1408" i="1"/>
  <c r="AD1409" i="1"/>
  <c r="AD1410" i="1"/>
  <c r="AD1411" i="1"/>
  <c r="AD1412" i="1"/>
  <c r="AD1413" i="1"/>
  <c r="AD1414" i="1"/>
  <c r="AD1415" i="1"/>
  <c r="AD1416" i="1"/>
  <c r="AD1417" i="1"/>
  <c r="AD1418" i="1"/>
  <c r="AD1419" i="1"/>
  <c r="AD1420" i="1"/>
  <c r="AD1421" i="1"/>
  <c r="AD1422" i="1"/>
  <c r="AD1423" i="1"/>
  <c r="AD1424" i="1"/>
  <c r="AD1425" i="1"/>
  <c r="AD1426" i="1"/>
  <c r="AD1427" i="1"/>
  <c r="AD1428" i="1"/>
  <c r="AD1429" i="1"/>
  <c r="AD1430" i="1"/>
  <c r="AD1431" i="1"/>
  <c r="AD1432" i="1"/>
  <c r="AD1433" i="1"/>
  <c r="AD1434" i="1"/>
  <c r="AD1435" i="1"/>
  <c r="AD1436" i="1"/>
  <c r="AD1437" i="1"/>
  <c r="AD1438" i="1"/>
  <c r="AD1439" i="1"/>
  <c r="AD1440" i="1"/>
  <c r="AD1441" i="1"/>
  <c r="AD1442" i="1"/>
  <c r="AD1443" i="1"/>
  <c r="Z1444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V1444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R1444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BA1444" i="1"/>
  <c r="AZ1444" i="1"/>
  <c r="AY1444" i="1"/>
  <c r="AW1444" i="1"/>
  <c r="AV1444" i="1"/>
  <c r="AU1444" i="1"/>
  <c r="AS1444" i="1"/>
  <c r="AR1444" i="1"/>
  <c r="AQ1444" i="1"/>
  <c r="AO1444" i="1"/>
  <c r="AN1444" i="1"/>
  <c r="AM1444" i="1"/>
  <c r="AK1444" i="1"/>
  <c r="AJ1444" i="1"/>
  <c r="AI1444" i="1"/>
  <c r="AG1444" i="1"/>
  <c r="AF1444" i="1"/>
  <c r="AE1444" i="1"/>
  <c r="AC1444" i="1"/>
  <c r="AB1444" i="1"/>
  <c r="AA1444" i="1"/>
  <c r="Y1444" i="1"/>
  <c r="X1444" i="1"/>
  <c r="W1444" i="1"/>
  <c r="U1444" i="1"/>
  <c r="T1444" i="1"/>
  <c r="S1444" i="1"/>
  <c r="Q1444" i="1"/>
  <c r="P1444" i="1"/>
  <c r="O1444" i="1"/>
  <c r="N1444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M1444" i="1"/>
  <c r="L1444" i="1"/>
  <c r="K1444" i="1"/>
  <c r="J1444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I1444" i="1"/>
  <c r="H1444" i="1"/>
  <c r="G1444" i="1"/>
  <c r="F1444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E1444" i="1"/>
  <c r="D1444" i="1"/>
  <c r="C1444" i="1"/>
  <c r="N3" i="8"/>
  <c r="N209" i="8"/>
  <c r="J209" i="8"/>
  <c r="F209" i="8"/>
  <c r="N208" i="8"/>
  <c r="J208" i="8"/>
  <c r="F208" i="8"/>
  <c r="N207" i="8"/>
  <c r="J207" i="8"/>
  <c r="F207" i="8"/>
  <c r="N206" i="8"/>
  <c r="J206" i="8"/>
  <c r="F206" i="8"/>
  <c r="N205" i="8"/>
  <c r="J205" i="8"/>
  <c r="F205" i="8"/>
  <c r="N204" i="8"/>
  <c r="J204" i="8"/>
  <c r="F204" i="8"/>
  <c r="N203" i="8"/>
  <c r="J203" i="8"/>
  <c r="F203" i="8"/>
  <c r="N202" i="8"/>
  <c r="J202" i="8"/>
  <c r="F202" i="8"/>
  <c r="N201" i="8"/>
  <c r="J201" i="8"/>
  <c r="F201" i="8"/>
  <c r="N200" i="8"/>
  <c r="J200" i="8"/>
  <c r="F200" i="8"/>
  <c r="N199" i="8"/>
  <c r="J199" i="8"/>
  <c r="F199" i="8"/>
  <c r="N198" i="8"/>
  <c r="J198" i="8"/>
  <c r="F198" i="8"/>
  <c r="N197" i="8"/>
  <c r="J197" i="8"/>
  <c r="F197" i="8"/>
  <c r="N196" i="8"/>
  <c r="J196" i="8"/>
  <c r="F196" i="8"/>
  <c r="N195" i="8"/>
  <c r="J195" i="8"/>
  <c r="F195" i="8"/>
  <c r="N194" i="8"/>
  <c r="J194" i="8"/>
  <c r="F194" i="8"/>
  <c r="N193" i="8"/>
  <c r="J193" i="8"/>
  <c r="F193" i="8"/>
  <c r="N192" i="8"/>
  <c r="J192" i="8"/>
  <c r="F192" i="8"/>
  <c r="N191" i="8"/>
  <c r="J191" i="8"/>
  <c r="F191" i="8"/>
  <c r="N190" i="8"/>
  <c r="J190" i="8"/>
  <c r="F190" i="8"/>
  <c r="N189" i="8"/>
  <c r="J189" i="8"/>
  <c r="F189" i="8"/>
  <c r="N188" i="8"/>
  <c r="J188" i="8"/>
  <c r="F188" i="8"/>
  <c r="N187" i="8"/>
  <c r="J187" i="8"/>
  <c r="F187" i="8"/>
  <c r="N186" i="8"/>
  <c r="J186" i="8"/>
  <c r="F186" i="8"/>
  <c r="N185" i="8"/>
  <c r="J185" i="8"/>
  <c r="F185" i="8"/>
  <c r="N184" i="8"/>
  <c r="J184" i="8"/>
  <c r="F184" i="8"/>
  <c r="N183" i="8"/>
  <c r="J183" i="8"/>
  <c r="F183" i="8"/>
  <c r="N182" i="8"/>
  <c r="J182" i="8"/>
  <c r="F182" i="8"/>
  <c r="N181" i="8"/>
  <c r="J181" i="8"/>
  <c r="F181" i="8"/>
  <c r="N180" i="8"/>
  <c r="J180" i="8"/>
  <c r="F180" i="8"/>
  <c r="N179" i="8"/>
  <c r="J179" i="8"/>
  <c r="F179" i="8"/>
  <c r="AP416" i="8"/>
  <c r="J8" i="6" l="1"/>
  <c r="J15" i="6"/>
  <c r="J21" i="6"/>
  <c r="J28" i="6"/>
  <c r="J36" i="6"/>
  <c r="J41" i="6"/>
  <c r="J48" i="6"/>
  <c r="J53" i="6"/>
  <c r="J14" i="6"/>
  <c r="J20" i="6"/>
  <c r="J26" i="6"/>
  <c r="J32" i="6"/>
  <c r="J40" i="6"/>
  <c r="J47" i="6"/>
  <c r="J52" i="6"/>
  <c r="J6" i="6"/>
  <c r="F38" i="6"/>
  <c r="F44" i="6"/>
  <c r="F51" i="6"/>
  <c r="F56" i="6"/>
  <c r="E57" i="6"/>
  <c r="J5" i="6"/>
  <c r="J11" i="6"/>
  <c r="J18" i="6"/>
  <c r="J25" i="6"/>
  <c r="J31" i="6"/>
  <c r="J38" i="6"/>
  <c r="J44" i="6"/>
  <c r="J51" i="6"/>
  <c r="J56" i="6"/>
  <c r="E45" i="6"/>
  <c r="E46" i="6" s="1"/>
  <c r="E54" i="6"/>
  <c r="C42" i="6"/>
  <c r="D39" i="6"/>
  <c r="G42" i="6"/>
  <c r="G49" i="6"/>
  <c r="F5" i="6"/>
  <c r="F11" i="6"/>
  <c r="F18" i="6"/>
  <c r="F6" i="6"/>
  <c r="F14" i="6"/>
  <c r="F20" i="6"/>
  <c r="F26" i="6"/>
  <c r="F47" i="6"/>
  <c r="F52" i="6"/>
  <c r="F28" i="6"/>
  <c r="D45" i="6"/>
  <c r="D54" i="6"/>
  <c r="D57" i="6"/>
  <c r="F36" i="6"/>
  <c r="F41" i="6"/>
  <c r="E39" i="6"/>
  <c r="D42" i="6"/>
  <c r="F25" i="6"/>
  <c r="F31" i="6"/>
  <c r="F15" i="6"/>
  <c r="F21" i="6"/>
  <c r="F8" i="6"/>
  <c r="I45" i="6"/>
  <c r="I54" i="6"/>
  <c r="I57" i="6"/>
  <c r="I39" i="6"/>
  <c r="I42" i="6"/>
  <c r="I49" i="6"/>
  <c r="H57" i="6"/>
  <c r="H42" i="6"/>
  <c r="H45" i="6"/>
  <c r="H54" i="6"/>
  <c r="H39" i="6"/>
  <c r="H49" i="6"/>
  <c r="G45" i="6"/>
  <c r="G57" i="6"/>
  <c r="G39" i="6"/>
  <c r="M56" i="6"/>
  <c r="L50" i="6"/>
  <c r="M55" i="6"/>
  <c r="M51" i="6"/>
  <c r="L52" i="6"/>
  <c r="M52" i="6"/>
  <c r="L53" i="6"/>
  <c r="K47" i="6"/>
  <c r="K51" i="6"/>
  <c r="K48" i="6"/>
  <c r="K50" i="6"/>
  <c r="L51" i="6"/>
  <c r="K52" i="6"/>
  <c r="L55" i="6"/>
  <c r="K53" i="6"/>
  <c r="L47" i="6"/>
  <c r="M53" i="6"/>
  <c r="M47" i="6"/>
  <c r="L48" i="6"/>
  <c r="K55" i="6"/>
  <c r="M48" i="6"/>
  <c r="M50" i="6"/>
  <c r="L56" i="6"/>
  <c r="K56" i="6"/>
  <c r="I58" i="6"/>
  <c r="D58" i="6"/>
  <c r="E58" i="6"/>
  <c r="C39" i="6"/>
  <c r="C49" i="6"/>
  <c r="F49" i="6" s="1"/>
  <c r="G54" i="6"/>
  <c r="G58" i="6" s="1"/>
  <c r="F10" i="6"/>
  <c r="F17" i="6"/>
  <c r="F22" i="6"/>
  <c r="F29" i="6"/>
  <c r="F37" i="6"/>
  <c r="F43" i="6"/>
  <c r="F50" i="6"/>
  <c r="F55" i="6"/>
  <c r="F40" i="6"/>
  <c r="C54" i="6"/>
  <c r="F54" i="6" s="1"/>
  <c r="C45" i="6"/>
  <c r="C57" i="6"/>
  <c r="N53" i="6" l="1"/>
  <c r="N52" i="6"/>
  <c r="N51" i="6"/>
  <c r="N48" i="6"/>
  <c r="N56" i="6"/>
  <c r="J49" i="6"/>
  <c r="N55" i="6"/>
  <c r="N47" i="6"/>
  <c r="G46" i="6"/>
  <c r="G59" i="6" s="1"/>
  <c r="N50" i="6"/>
  <c r="D46" i="6"/>
  <c r="D59" i="6" s="1"/>
  <c r="H58" i="6"/>
  <c r="C58" i="6"/>
  <c r="E59" i="6"/>
  <c r="C46" i="6"/>
  <c r="H46" i="6"/>
  <c r="I46" i="6"/>
  <c r="I59" i="6" s="1"/>
  <c r="J54" i="6"/>
  <c r="M57" i="6"/>
  <c r="L54" i="6"/>
  <c r="L49" i="6"/>
  <c r="M54" i="6"/>
  <c r="K49" i="6"/>
  <c r="L57" i="6"/>
  <c r="K54" i="6"/>
  <c r="K57" i="6"/>
  <c r="M49" i="6"/>
  <c r="F57" i="6"/>
  <c r="F58" i="6"/>
  <c r="J57" i="6"/>
  <c r="C59" i="6" l="1"/>
  <c r="F59" i="6" s="1"/>
  <c r="H59" i="6"/>
  <c r="J59" i="6" s="1"/>
  <c r="J58" i="6"/>
  <c r="K58" i="6"/>
  <c r="L58" i="6"/>
  <c r="M58" i="6"/>
  <c r="N54" i="6"/>
  <c r="N49" i="6"/>
  <c r="N57" i="6"/>
  <c r="BB1127" i="1"/>
  <c r="BB1125" i="1"/>
  <c r="BB1124" i="1"/>
  <c r="BB1123" i="1"/>
  <c r="BB1121" i="1"/>
  <c r="BB1120" i="1"/>
  <c r="BB1119" i="1"/>
  <c r="BB1117" i="1"/>
  <c r="BB1116" i="1"/>
  <c r="BB1115" i="1"/>
  <c r="BB1113" i="1"/>
  <c r="BB1112" i="1"/>
  <c r="BB1111" i="1"/>
  <c r="BB1109" i="1"/>
  <c r="BB1108" i="1"/>
  <c r="BB1107" i="1"/>
  <c r="BB1105" i="1"/>
  <c r="BB1104" i="1"/>
  <c r="BB1103" i="1"/>
  <c r="BB1101" i="1"/>
  <c r="BB1100" i="1"/>
  <c r="BB1099" i="1"/>
  <c r="BB1097" i="1"/>
  <c r="BB1096" i="1"/>
  <c r="BB1095" i="1"/>
  <c r="BB1093" i="1"/>
  <c r="BB1092" i="1"/>
  <c r="BB1091" i="1"/>
  <c r="BB1089" i="1"/>
  <c r="BB1088" i="1"/>
  <c r="BB1087" i="1"/>
  <c r="BB1085" i="1"/>
  <c r="BB1084" i="1"/>
  <c r="BB1083" i="1"/>
  <c r="BB1081" i="1"/>
  <c r="BB1080" i="1"/>
  <c r="BB1079" i="1"/>
  <c r="BB1077" i="1"/>
  <c r="BB1076" i="1"/>
  <c r="BB1075" i="1"/>
  <c r="BB1073" i="1"/>
  <c r="BB1072" i="1"/>
  <c r="BB1071" i="1"/>
  <c r="BB1069" i="1"/>
  <c r="BB1068" i="1"/>
  <c r="BB1067" i="1"/>
  <c r="BB1065" i="1"/>
  <c r="BB1064" i="1"/>
  <c r="BB1063" i="1"/>
  <c r="BB1060" i="1"/>
  <c r="BB1059" i="1"/>
  <c r="BB1056" i="1"/>
  <c r="BB1055" i="1"/>
  <c r="BB1052" i="1"/>
  <c r="BB1051" i="1"/>
  <c r="BB1048" i="1"/>
  <c r="BB1047" i="1"/>
  <c r="BB1044" i="1"/>
  <c r="BB1043" i="1"/>
  <c r="BB1042" i="1"/>
  <c r="BB1041" i="1"/>
  <c r="BB1040" i="1"/>
  <c r="BB1039" i="1"/>
  <c r="BB1038" i="1"/>
  <c r="BB1037" i="1"/>
  <c r="BB1036" i="1"/>
  <c r="BB1035" i="1"/>
  <c r="BB1034" i="1"/>
  <c r="BB1033" i="1"/>
  <c r="BB1032" i="1"/>
  <c r="BB1031" i="1"/>
  <c r="BB1030" i="1"/>
  <c r="BB1029" i="1"/>
  <c r="BB1028" i="1"/>
  <c r="BB1027" i="1"/>
  <c r="BB1026" i="1"/>
  <c r="BB1025" i="1"/>
  <c r="BB1024" i="1"/>
  <c r="BB1023" i="1"/>
  <c r="BB1022" i="1"/>
  <c r="BB1021" i="1"/>
  <c r="BB1020" i="1"/>
  <c r="BB1019" i="1"/>
  <c r="BB1018" i="1"/>
  <c r="BB1017" i="1"/>
  <c r="BB1016" i="1"/>
  <c r="BB1015" i="1"/>
  <c r="BB1014" i="1"/>
  <c r="BB1013" i="1"/>
  <c r="BB1012" i="1"/>
  <c r="BB1011" i="1"/>
  <c r="BB1010" i="1"/>
  <c r="BB1009" i="1"/>
  <c r="BB1008" i="1"/>
  <c r="BB1007" i="1"/>
  <c r="BB1006" i="1"/>
  <c r="BB1005" i="1"/>
  <c r="BB1004" i="1"/>
  <c r="BB1003" i="1"/>
  <c r="BB1002" i="1"/>
  <c r="BB1001" i="1"/>
  <c r="BB1000" i="1"/>
  <c r="BB999" i="1"/>
  <c r="BB998" i="1"/>
  <c r="BB997" i="1"/>
  <c r="BB996" i="1"/>
  <c r="BB995" i="1"/>
  <c r="BB994" i="1"/>
  <c r="BB993" i="1"/>
  <c r="BB992" i="1"/>
  <c r="BB991" i="1"/>
  <c r="BB990" i="1"/>
  <c r="BB989" i="1"/>
  <c r="BB988" i="1"/>
  <c r="BB987" i="1"/>
  <c r="BB986" i="1"/>
  <c r="BB985" i="1"/>
  <c r="BB984" i="1"/>
  <c r="BB983" i="1"/>
  <c r="BB982" i="1"/>
  <c r="BB981" i="1"/>
  <c r="BB980" i="1"/>
  <c r="BB979" i="1"/>
  <c r="BB978" i="1"/>
  <c r="BB977" i="1"/>
  <c r="BB976" i="1"/>
  <c r="BB975" i="1"/>
  <c r="BB974" i="1"/>
  <c r="BB973" i="1"/>
  <c r="BB972" i="1"/>
  <c r="BB971" i="1"/>
  <c r="BB970" i="1"/>
  <c r="BB969" i="1"/>
  <c r="BB968" i="1"/>
  <c r="BB967" i="1"/>
  <c r="BB966" i="1"/>
  <c r="BB965" i="1"/>
  <c r="BB964" i="1"/>
  <c r="BB963" i="1"/>
  <c r="BB962" i="1"/>
  <c r="BB961" i="1"/>
  <c r="BB960" i="1"/>
  <c r="BB959" i="1"/>
  <c r="BB958" i="1"/>
  <c r="BB957" i="1"/>
  <c r="BB956" i="1"/>
  <c r="BB955" i="1"/>
  <c r="BB954" i="1"/>
  <c r="BB953" i="1"/>
  <c r="BB952" i="1"/>
  <c r="BB951" i="1"/>
  <c r="BB950" i="1"/>
  <c r="BB949" i="1"/>
  <c r="BB948" i="1"/>
  <c r="BB947" i="1"/>
  <c r="BB946" i="1"/>
  <c r="BB945" i="1"/>
  <c r="BB944" i="1"/>
  <c r="BB943" i="1"/>
  <c r="BB942" i="1"/>
  <c r="BB941" i="1"/>
  <c r="BB940" i="1"/>
  <c r="BB939" i="1"/>
  <c r="BB938" i="1"/>
  <c r="BB937" i="1"/>
  <c r="BB936" i="1"/>
  <c r="BB935" i="1"/>
  <c r="BB934" i="1"/>
  <c r="BB933" i="1"/>
  <c r="BB932" i="1"/>
  <c r="BB931" i="1"/>
  <c r="BB930" i="1"/>
  <c r="BB929" i="1"/>
  <c r="BB928" i="1"/>
  <c r="BB927" i="1"/>
  <c r="BB926" i="1"/>
  <c r="BB925" i="1"/>
  <c r="BB924" i="1"/>
  <c r="BB923" i="1"/>
  <c r="BB922" i="1"/>
  <c r="BB921" i="1"/>
  <c r="BB920" i="1"/>
  <c r="BB919" i="1"/>
  <c r="BB918" i="1"/>
  <c r="BB917" i="1"/>
  <c r="BB916" i="1"/>
  <c r="BB915" i="1"/>
  <c r="BB914" i="1"/>
  <c r="BB913" i="1"/>
  <c r="BB912" i="1"/>
  <c r="BB911" i="1"/>
  <c r="BB910" i="1"/>
  <c r="BB909" i="1"/>
  <c r="BB908" i="1"/>
  <c r="BB907" i="1"/>
  <c r="BB906" i="1"/>
  <c r="BB905" i="1"/>
  <c r="BB904" i="1"/>
  <c r="BB903" i="1"/>
  <c r="BB902" i="1"/>
  <c r="BB901" i="1"/>
  <c r="BB900" i="1"/>
  <c r="BB899" i="1"/>
  <c r="BB898" i="1"/>
  <c r="BB897" i="1"/>
  <c r="BB896" i="1"/>
  <c r="BB895" i="1"/>
  <c r="BB894" i="1"/>
  <c r="BB893" i="1"/>
  <c r="BB892" i="1"/>
  <c r="BB891" i="1"/>
  <c r="BB890" i="1"/>
  <c r="BB889" i="1"/>
  <c r="BB888" i="1"/>
  <c r="BB887" i="1"/>
  <c r="BB886" i="1"/>
  <c r="BB885" i="1"/>
  <c r="BB884" i="1"/>
  <c r="BB883" i="1"/>
  <c r="BB882" i="1"/>
  <c r="BB881" i="1"/>
  <c r="BB880" i="1"/>
  <c r="BB879" i="1"/>
  <c r="BB878" i="1"/>
  <c r="BB877" i="1"/>
  <c r="BB876" i="1"/>
  <c r="BB875" i="1"/>
  <c r="BB874" i="1"/>
  <c r="BB873" i="1"/>
  <c r="BB872" i="1"/>
  <c r="BB871" i="1"/>
  <c r="BB870" i="1"/>
  <c r="BB869" i="1"/>
  <c r="BB868" i="1"/>
  <c r="BB867" i="1"/>
  <c r="BB866" i="1"/>
  <c r="BB865" i="1"/>
  <c r="BB864" i="1"/>
  <c r="BB863" i="1"/>
  <c r="BB862" i="1"/>
  <c r="BB861" i="1"/>
  <c r="BB860" i="1"/>
  <c r="BB859" i="1"/>
  <c r="BB858" i="1"/>
  <c r="BB857" i="1"/>
  <c r="BB856" i="1"/>
  <c r="BB855" i="1"/>
  <c r="BB854" i="1"/>
  <c r="BB853" i="1"/>
  <c r="BB852" i="1"/>
  <c r="BB851" i="1"/>
  <c r="BB850" i="1"/>
  <c r="BB849" i="1"/>
  <c r="BB848" i="1"/>
  <c r="BB847" i="1"/>
  <c r="BB846" i="1"/>
  <c r="BB845" i="1"/>
  <c r="BB844" i="1"/>
  <c r="BB843" i="1"/>
  <c r="BB842" i="1"/>
  <c r="BB841" i="1"/>
  <c r="BB840" i="1"/>
  <c r="BB839" i="1"/>
  <c r="BB838" i="1"/>
  <c r="BB837" i="1"/>
  <c r="BB836" i="1"/>
  <c r="BB835" i="1"/>
  <c r="BB834" i="1"/>
  <c r="BB833" i="1"/>
  <c r="BB832" i="1"/>
  <c r="BB831" i="1"/>
  <c r="BB830" i="1"/>
  <c r="BA1171" i="7"/>
  <c r="AZ1171" i="7"/>
  <c r="AY1171" i="7"/>
  <c r="AW1171" i="7"/>
  <c r="AV1171" i="7"/>
  <c r="AU1171" i="7"/>
  <c r="AS1171" i="7"/>
  <c r="AR1171" i="7"/>
  <c r="AQ1171" i="7"/>
  <c r="AO1171" i="7"/>
  <c r="AN1171" i="7"/>
  <c r="AM1171" i="7"/>
  <c r="AK1171" i="7"/>
  <c r="AJ1171" i="7"/>
  <c r="AI1171" i="7"/>
  <c r="AG1171" i="7"/>
  <c r="AF1171" i="7"/>
  <c r="AE1171" i="7"/>
  <c r="AC1171" i="7"/>
  <c r="AB1171" i="7"/>
  <c r="AA1171" i="7"/>
  <c r="Y1171" i="7"/>
  <c r="X1171" i="7"/>
  <c r="W1171" i="7"/>
  <c r="U1171" i="7"/>
  <c r="T1171" i="7"/>
  <c r="S1171" i="7"/>
  <c r="Q1171" i="7"/>
  <c r="P1171" i="7"/>
  <c r="O1171" i="7"/>
  <c r="M1171" i="7"/>
  <c r="L1171" i="7"/>
  <c r="K1171" i="7"/>
  <c r="I1171" i="7"/>
  <c r="H1171" i="7"/>
  <c r="G1171" i="7"/>
  <c r="E1171" i="7"/>
  <c r="D1171" i="7"/>
  <c r="C1171" i="7"/>
  <c r="BA1170" i="7"/>
  <c r="AZ1170" i="7"/>
  <c r="AY1170" i="7"/>
  <c r="BB1170" i="7" s="1"/>
  <c r="AX1170" i="7"/>
  <c r="AT1170" i="7"/>
  <c r="AP1170" i="7"/>
  <c r="AL1170" i="7"/>
  <c r="AH1170" i="7"/>
  <c r="AD1170" i="7"/>
  <c r="Z1170" i="7"/>
  <c r="V1170" i="7"/>
  <c r="R1170" i="7"/>
  <c r="N1170" i="7"/>
  <c r="J1170" i="7"/>
  <c r="F1170" i="7"/>
  <c r="BA1169" i="7"/>
  <c r="AZ1169" i="7"/>
  <c r="AY1169" i="7"/>
  <c r="AX1169" i="7"/>
  <c r="AT1169" i="7"/>
  <c r="AP1169" i="7"/>
  <c r="AL1169" i="7"/>
  <c r="AH1169" i="7"/>
  <c r="AD1169" i="7"/>
  <c r="Z1169" i="7"/>
  <c r="V1169" i="7"/>
  <c r="R1169" i="7"/>
  <c r="N1169" i="7"/>
  <c r="J1169" i="7"/>
  <c r="F1169" i="7"/>
  <c r="BA1168" i="7"/>
  <c r="AZ1168" i="7"/>
  <c r="AY1168" i="7"/>
  <c r="BB1168" i="7" s="1"/>
  <c r="AX1168" i="7"/>
  <c r="AT1168" i="7"/>
  <c r="AP1168" i="7"/>
  <c r="AL1168" i="7"/>
  <c r="AH1168" i="7"/>
  <c r="AD1168" i="7"/>
  <c r="Z1168" i="7"/>
  <c r="V1168" i="7"/>
  <c r="R1168" i="7"/>
  <c r="N1168" i="7"/>
  <c r="J1168" i="7"/>
  <c r="F1168" i="7"/>
  <c r="BA1167" i="7"/>
  <c r="AZ1167" i="7"/>
  <c r="AY1167" i="7"/>
  <c r="BB1167" i="7" s="1"/>
  <c r="AX1167" i="7"/>
  <c r="AT1167" i="7"/>
  <c r="AP1167" i="7"/>
  <c r="AL1167" i="7"/>
  <c r="AH1167" i="7"/>
  <c r="AD1167" i="7"/>
  <c r="Z1167" i="7"/>
  <c r="V1167" i="7"/>
  <c r="R1167" i="7"/>
  <c r="N1167" i="7"/>
  <c r="J1167" i="7"/>
  <c r="F1167" i="7"/>
  <c r="BA1166" i="7"/>
  <c r="AZ1166" i="7"/>
  <c r="AY1166" i="7"/>
  <c r="BB1166" i="7" s="1"/>
  <c r="AX1166" i="7"/>
  <c r="AT1166" i="7"/>
  <c r="AP1166" i="7"/>
  <c r="AL1166" i="7"/>
  <c r="AH1166" i="7"/>
  <c r="AD1166" i="7"/>
  <c r="Z1166" i="7"/>
  <c r="V1166" i="7"/>
  <c r="R1166" i="7"/>
  <c r="N1166" i="7"/>
  <c r="J1166" i="7"/>
  <c r="F1166" i="7"/>
  <c r="BA1165" i="7"/>
  <c r="AZ1165" i="7"/>
  <c r="AY1165" i="7"/>
  <c r="AX1165" i="7"/>
  <c r="AT1165" i="7"/>
  <c r="AP1165" i="7"/>
  <c r="AL1165" i="7"/>
  <c r="AH1165" i="7"/>
  <c r="AD1165" i="7"/>
  <c r="Z1165" i="7"/>
  <c r="V1165" i="7"/>
  <c r="R1165" i="7"/>
  <c r="N1165" i="7"/>
  <c r="J1165" i="7"/>
  <c r="F1165" i="7"/>
  <c r="BA1164" i="7"/>
  <c r="AZ1164" i="7"/>
  <c r="AY1164" i="7"/>
  <c r="BB1164" i="7" s="1"/>
  <c r="AX1164" i="7"/>
  <c r="AT1164" i="7"/>
  <c r="AP1164" i="7"/>
  <c r="AL1164" i="7"/>
  <c r="AH1164" i="7"/>
  <c r="AD1164" i="7"/>
  <c r="Z1164" i="7"/>
  <c r="V1164" i="7"/>
  <c r="R1164" i="7"/>
  <c r="N1164" i="7"/>
  <c r="J1164" i="7"/>
  <c r="F1164" i="7"/>
  <c r="BA1163" i="7"/>
  <c r="AZ1163" i="7"/>
  <c r="AY1163" i="7"/>
  <c r="BB1163" i="7" s="1"/>
  <c r="AX1163" i="7"/>
  <c r="AT1163" i="7"/>
  <c r="AP1163" i="7"/>
  <c r="AL1163" i="7"/>
  <c r="AH1163" i="7"/>
  <c r="AD1163" i="7"/>
  <c r="Z1163" i="7"/>
  <c r="V1163" i="7"/>
  <c r="R1163" i="7"/>
  <c r="N1163" i="7"/>
  <c r="J1163" i="7"/>
  <c r="F1163" i="7"/>
  <c r="BA1162" i="7"/>
  <c r="AZ1162" i="7"/>
  <c r="AY1162" i="7"/>
  <c r="BB1162" i="7" s="1"/>
  <c r="AX1162" i="7"/>
  <c r="AT1162" i="7"/>
  <c r="AP1162" i="7"/>
  <c r="AL1162" i="7"/>
  <c r="AH1162" i="7"/>
  <c r="AD1162" i="7"/>
  <c r="Z1162" i="7"/>
  <c r="V1162" i="7"/>
  <c r="R1162" i="7"/>
  <c r="N1162" i="7"/>
  <c r="J1162" i="7"/>
  <c r="F1162" i="7"/>
  <c r="BA1161" i="7"/>
  <c r="AZ1161" i="7"/>
  <c r="AY1161" i="7"/>
  <c r="AX1161" i="7"/>
  <c r="AT1161" i="7"/>
  <c r="AP1161" i="7"/>
  <c r="AL1161" i="7"/>
  <c r="AH1161" i="7"/>
  <c r="AD1161" i="7"/>
  <c r="Z1161" i="7"/>
  <c r="V1161" i="7"/>
  <c r="R1161" i="7"/>
  <c r="N1161" i="7"/>
  <c r="J1161" i="7"/>
  <c r="F1161" i="7"/>
  <c r="BA1160" i="7"/>
  <c r="AZ1160" i="7"/>
  <c r="AY1160" i="7"/>
  <c r="BB1160" i="7" s="1"/>
  <c r="AX1160" i="7"/>
  <c r="AT1160" i="7"/>
  <c r="AP1160" i="7"/>
  <c r="AL1160" i="7"/>
  <c r="AH1160" i="7"/>
  <c r="AD1160" i="7"/>
  <c r="Z1160" i="7"/>
  <c r="V1160" i="7"/>
  <c r="R1160" i="7"/>
  <c r="N1160" i="7"/>
  <c r="J1160" i="7"/>
  <c r="F1160" i="7"/>
  <c r="BA1159" i="7"/>
  <c r="AZ1159" i="7"/>
  <c r="AY1159" i="7"/>
  <c r="BB1159" i="7" s="1"/>
  <c r="AX1159" i="7"/>
  <c r="AT1159" i="7"/>
  <c r="AP1159" i="7"/>
  <c r="AL1159" i="7"/>
  <c r="AH1159" i="7"/>
  <c r="AD1159" i="7"/>
  <c r="Z1159" i="7"/>
  <c r="V1159" i="7"/>
  <c r="R1159" i="7"/>
  <c r="N1159" i="7"/>
  <c r="J1159" i="7"/>
  <c r="F1159" i="7"/>
  <c r="BA1158" i="7"/>
  <c r="AZ1158" i="7"/>
  <c r="AY1158" i="7"/>
  <c r="AX1158" i="7"/>
  <c r="AT1158" i="7"/>
  <c r="AP1158" i="7"/>
  <c r="AL1158" i="7"/>
  <c r="AH1158" i="7"/>
  <c r="AD1158" i="7"/>
  <c r="Z1158" i="7"/>
  <c r="V1158" i="7"/>
  <c r="R1158" i="7"/>
  <c r="N1158" i="7"/>
  <c r="J1158" i="7"/>
  <c r="F1158" i="7"/>
  <c r="BA1157" i="7"/>
  <c r="AZ1157" i="7"/>
  <c r="AY1157" i="7"/>
  <c r="AX1157" i="7"/>
  <c r="AT1157" i="7"/>
  <c r="AP1157" i="7"/>
  <c r="AL1157" i="7"/>
  <c r="AH1157" i="7"/>
  <c r="AD1157" i="7"/>
  <c r="Z1157" i="7"/>
  <c r="V1157" i="7"/>
  <c r="R1157" i="7"/>
  <c r="N1157" i="7"/>
  <c r="J1157" i="7"/>
  <c r="F1157" i="7"/>
  <c r="BA1156" i="7"/>
  <c r="AZ1156" i="7"/>
  <c r="AY1156" i="7"/>
  <c r="BB1156" i="7" s="1"/>
  <c r="AX1156" i="7"/>
  <c r="AT1156" i="7"/>
  <c r="AP1156" i="7"/>
  <c r="AL1156" i="7"/>
  <c r="AH1156" i="7"/>
  <c r="AD1156" i="7"/>
  <c r="Z1156" i="7"/>
  <c r="V1156" i="7"/>
  <c r="R1156" i="7"/>
  <c r="N1156" i="7"/>
  <c r="J1156" i="7"/>
  <c r="F1156" i="7"/>
  <c r="BA1155" i="7"/>
  <c r="AZ1155" i="7"/>
  <c r="AY1155" i="7"/>
  <c r="BB1155" i="7" s="1"/>
  <c r="AX1155" i="7"/>
  <c r="AT1155" i="7"/>
  <c r="AP1155" i="7"/>
  <c r="AL1155" i="7"/>
  <c r="AH1155" i="7"/>
  <c r="AD1155" i="7"/>
  <c r="Z1155" i="7"/>
  <c r="V1155" i="7"/>
  <c r="R1155" i="7"/>
  <c r="N1155" i="7"/>
  <c r="J1155" i="7"/>
  <c r="F1155" i="7"/>
  <c r="BA1154" i="7"/>
  <c r="AZ1154" i="7"/>
  <c r="AY1154" i="7"/>
  <c r="BB1154" i="7" s="1"/>
  <c r="AX1154" i="7"/>
  <c r="AT1154" i="7"/>
  <c r="AP1154" i="7"/>
  <c r="AL1154" i="7"/>
  <c r="AH1154" i="7"/>
  <c r="AD1154" i="7"/>
  <c r="Z1154" i="7"/>
  <c r="V1154" i="7"/>
  <c r="R1154" i="7"/>
  <c r="N1154" i="7"/>
  <c r="J1154" i="7"/>
  <c r="F1154" i="7"/>
  <c r="BA1153" i="7"/>
  <c r="AZ1153" i="7"/>
  <c r="AY1153" i="7"/>
  <c r="AX1153" i="7"/>
  <c r="AT1153" i="7"/>
  <c r="AP1153" i="7"/>
  <c r="AL1153" i="7"/>
  <c r="AH1153" i="7"/>
  <c r="AD1153" i="7"/>
  <c r="Z1153" i="7"/>
  <c r="V1153" i="7"/>
  <c r="R1153" i="7"/>
  <c r="N1153" i="7"/>
  <c r="J1153" i="7"/>
  <c r="F1153" i="7"/>
  <c r="BA1152" i="7"/>
  <c r="AZ1152" i="7"/>
  <c r="AY1152" i="7"/>
  <c r="BB1152" i="7" s="1"/>
  <c r="AX1152" i="7"/>
  <c r="AT1152" i="7"/>
  <c r="AP1152" i="7"/>
  <c r="AL1152" i="7"/>
  <c r="AH1152" i="7"/>
  <c r="AD1152" i="7"/>
  <c r="Z1152" i="7"/>
  <c r="V1152" i="7"/>
  <c r="R1152" i="7"/>
  <c r="N1152" i="7"/>
  <c r="J1152" i="7"/>
  <c r="F1152" i="7"/>
  <c r="BA1151" i="7"/>
  <c r="AZ1151" i="7"/>
  <c r="AY1151" i="7"/>
  <c r="BB1151" i="7" s="1"/>
  <c r="AX1151" i="7"/>
  <c r="AT1151" i="7"/>
  <c r="AP1151" i="7"/>
  <c r="AL1151" i="7"/>
  <c r="AH1151" i="7"/>
  <c r="AD1151" i="7"/>
  <c r="Z1151" i="7"/>
  <c r="V1151" i="7"/>
  <c r="R1151" i="7"/>
  <c r="N1151" i="7"/>
  <c r="J1151" i="7"/>
  <c r="F1151" i="7"/>
  <c r="BA1150" i="7"/>
  <c r="AZ1150" i="7"/>
  <c r="AY1150" i="7"/>
  <c r="BB1150" i="7" s="1"/>
  <c r="AX1150" i="7"/>
  <c r="AT1150" i="7"/>
  <c r="AP1150" i="7"/>
  <c r="AL1150" i="7"/>
  <c r="AH1150" i="7"/>
  <c r="AD1150" i="7"/>
  <c r="Z1150" i="7"/>
  <c r="V1150" i="7"/>
  <c r="R1150" i="7"/>
  <c r="N1150" i="7"/>
  <c r="J1150" i="7"/>
  <c r="F1150" i="7"/>
  <c r="BA1149" i="7"/>
  <c r="AZ1149" i="7"/>
  <c r="AY1149" i="7"/>
  <c r="AX1149" i="7"/>
  <c r="AT1149" i="7"/>
  <c r="AP1149" i="7"/>
  <c r="AL1149" i="7"/>
  <c r="AH1149" i="7"/>
  <c r="AD1149" i="7"/>
  <c r="Z1149" i="7"/>
  <c r="V1149" i="7"/>
  <c r="R1149" i="7"/>
  <c r="N1149" i="7"/>
  <c r="J1149" i="7"/>
  <c r="F1149" i="7"/>
  <c r="BA1148" i="7"/>
  <c r="AZ1148" i="7"/>
  <c r="AY1148" i="7"/>
  <c r="BB1148" i="7" s="1"/>
  <c r="AX1148" i="7"/>
  <c r="AT1148" i="7"/>
  <c r="AP1148" i="7"/>
  <c r="AL1148" i="7"/>
  <c r="AH1148" i="7"/>
  <c r="AD1148" i="7"/>
  <c r="Z1148" i="7"/>
  <c r="V1148" i="7"/>
  <c r="R1148" i="7"/>
  <c r="N1148" i="7"/>
  <c r="J1148" i="7"/>
  <c r="F1148" i="7"/>
  <c r="BA1147" i="7"/>
  <c r="AZ1147" i="7"/>
  <c r="AY1147" i="7"/>
  <c r="BB1147" i="7" s="1"/>
  <c r="AX1147" i="7"/>
  <c r="AT1147" i="7"/>
  <c r="AP1147" i="7"/>
  <c r="AL1147" i="7"/>
  <c r="AH1147" i="7"/>
  <c r="AD1147" i="7"/>
  <c r="Z1147" i="7"/>
  <c r="V1147" i="7"/>
  <c r="R1147" i="7"/>
  <c r="N1147" i="7"/>
  <c r="J1147" i="7"/>
  <c r="F1147" i="7"/>
  <c r="BA1146" i="7"/>
  <c r="AZ1146" i="7"/>
  <c r="AY1146" i="7"/>
  <c r="BB1146" i="7" s="1"/>
  <c r="AX1146" i="7"/>
  <c r="AT1146" i="7"/>
  <c r="AP1146" i="7"/>
  <c r="AL1146" i="7"/>
  <c r="AH1146" i="7"/>
  <c r="AD1146" i="7"/>
  <c r="Z1146" i="7"/>
  <c r="V1146" i="7"/>
  <c r="R1146" i="7"/>
  <c r="N1146" i="7"/>
  <c r="J1146" i="7"/>
  <c r="F1146" i="7"/>
  <c r="BA1145" i="7"/>
  <c r="AZ1145" i="7"/>
  <c r="AY1145" i="7"/>
  <c r="AX1145" i="7"/>
  <c r="AT1145" i="7"/>
  <c r="AP1145" i="7"/>
  <c r="AL1145" i="7"/>
  <c r="AH1145" i="7"/>
  <c r="AD1145" i="7"/>
  <c r="Z1145" i="7"/>
  <c r="V1145" i="7"/>
  <c r="R1145" i="7"/>
  <c r="N1145" i="7"/>
  <c r="J1145" i="7"/>
  <c r="F1145" i="7"/>
  <c r="BA1144" i="7"/>
  <c r="AZ1144" i="7"/>
  <c r="AY1144" i="7"/>
  <c r="BB1144" i="7" s="1"/>
  <c r="AX1144" i="7"/>
  <c r="AT1144" i="7"/>
  <c r="AP1144" i="7"/>
  <c r="AL1144" i="7"/>
  <c r="AH1144" i="7"/>
  <c r="AD1144" i="7"/>
  <c r="Z1144" i="7"/>
  <c r="V1144" i="7"/>
  <c r="R1144" i="7"/>
  <c r="N1144" i="7"/>
  <c r="J1144" i="7"/>
  <c r="F1144" i="7"/>
  <c r="BA1143" i="7"/>
  <c r="AZ1143" i="7"/>
  <c r="AY1143" i="7"/>
  <c r="BB1143" i="7" s="1"/>
  <c r="AX1143" i="7"/>
  <c r="AT1143" i="7"/>
  <c r="AP1143" i="7"/>
  <c r="AL1143" i="7"/>
  <c r="AH1143" i="7"/>
  <c r="AD1143" i="7"/>
  <c r="Z1143" i="7"/>
  <c r="V1143" i="7"/>
  <c r="R1143" i="7"/>
  <c r="N1143" i="7"/>
  <c r="J1143" i="7"/>
  <c r="F1143" i="7"/>
  <c r="BA1142" i="7"/>
  <c r="AZ1142" i="7"/>
  <c r="AY1142" i="7"/>
  <c r="BB1142" i="7" s="1"/>
  <c r="AX1142" i="7"/>
  <c r="AT1142" i="7"/>
  <c r="AP1142" i="7"/>
  <c r="AL1142" i="7"/>
  <c r="AH1142" i="7"/>
  <c r="AD1142" i="7"/>
  <c r="Z1142" i="7"/>
  <c r="V1142" i="7"/>
  <c r="R1142" i="7"/>
  <c r="N1142" i="7"/>
  <c r="J1142" i="7"/>
  <c r="F1142" i="7"/>
  <c r="BA1141" i="7"/>
  <c r="AZ1141" i="7"/>
  <c r="AY1141" i="7"/>
  <c r="AX1141" i="7"/>
  <c r="AT1141" i="7"/>
  <c r="AP1141" i="7"/>
  <c r="AL1141" i="7"/>
  <c r="AH1141" i="7"/>
  <c r="AD1141" i="7"/>
  <c r="Z1141" i="7"/>
  <c r="V1141" i="7"/>
  <c r="R1141" i="7"/>
  <c r="N1141" i="7"/>
  <c r="J1141" i="7"/>
  <c r="F1141" i="7"/>
  <c r="BA1140" i="7"/>
  <c r="AZ1140" i="7"/>
  <c r="AY1140" i="7"/>
  <c r="BB1140" i="7" s="1"/>
  <c r="AX1140" i="7"/>
  <c r="AT1140" i="7"/>
  <c r="AP1140" i="7"/>
  <c r="AL1140" i="7"/>
  <c r="AH1140" i="7"/>
  <c r="AD1140" i="7"/>
  <c r="Z1140" i="7"/>
  <c r="V1140" i="7"/>
  <c r="R1140" i="7"/>
  <c r="N1140" i="7"/>
  <c r="J1140" i="7"/>
  <c r="F1140" i="7"/>
  <c r="BA1139" i="7"/>
  <c r="AZ1139" i="7"/>
  <c r="AY1139" i="7"/>
  <c r="BB1139" i="7" s="1"/>
  <c r="AX1139" i="7"/>
  <c r="AT1139" i="7"/>
  <c r="AP1139" i="7"/>
  <c r="AL1139" i="7"/>
  <c r="AH1139" i="7"/>
  <c r="AD1139" i="7"/>
  <c r="Z1139" i="7"/>
  <c r="V1139" i="7"/>
  <c r="R1139" i="7"/>
  <c r="N1139" i="7"/>
  <c r="J1139" i="7"/>
  <c r="F1139" i="7"/>
  <c r="BA1138" i="7"/>
  <c r="AZ1138" i="7"/>
  <c r="AY1138" i="7"/>
  <c r="BB1138" i="7" s="1"/>
  <c r="AX1138" i="7"/>
  <c r="AT1138" i="7"/>
  <c r="AP1138" i="7"/>
  <c r="AL1138" i="7"/>
  <c r="AH1138" i="7"/>
  <c r="AD1138" i="7"/>
  <c r="Z1138" i="7"/>
  <c r="V1138" i="7"/>
  <c r="R1138" i="7"/>
  <c r="N1138" i="7"/>
  <c r="J1138" i="7"/>
  <c r="F1138" i="7"/>
  <c r="BA1137" i="7"/>
  <c r="AZ1137" i="7"/>
  <c r="AY1137" i="7"/>
  <c r="AX1137" i="7"/>
  <c r="AT1137" i="7"/>
  <c r="AP1137" i="7"/>
  <c r="AL1137" i="7"/>
  <c r="AH1137" i="7"/>
  <c r="AD1137" i="7"/>
  <c r="Z1137" i="7"/>
  <c r="V1137" i="7"/>
  <c r="R1137" i="7"/>
  <c r="N1137" i="7"/>
  <c r="J1137" i="7"/>
  <c r="F1137" i="7"/>
  <c r="BA1136" i="7"/>
  <c r="AZ1136" i="7"/>
  <c r="AY1136" i="7"/>
  <c r="BB1136" i="7" s="1"/>
  <c r="AX1136" i="7"/>
  <c r="AT1136" i="7"/>
  <c r="AP1136" i="7"/>
  <c r="AL1136" i="7"/>
  <c r="AH1136" i="7"/>
  <c r="AD1136" i="7"/>
  <c r="Z1136" i="7"/>
  <c r="V1136" i="7"/>
  <c r="R1136" i="7"/>
  <c r="N1136" i="7"/>
  <c r="J1136" i="7"/>
  <c r="F1136" i="7"/>
  <c r="BA1135" i="7"/>
  <c r="AZ1135" i="7"/>
  <c r="AY1135" i="7"/>
  <c r="BB1135" i="7" s="1"/>
  <c r="AX1135" i="7"/>
  <c r="AT1135" i="7"/>
  <c r="AP1135" i="7"/>
  <c r="AL1135" i="7"/>
  <c r="AH1135" i="7"/>
  <c r="AD1135" i="7"/>
  <c r="Z1135" i="7"/>
  <c r="V1135" i="7"/>
  <c r="R1135" i="7"/>
  <c r="N1135" i="7"/>
  <c r="J1135" i="7"/>
  <c r="F1135" i="7"/>
  <c r="BA1134" i="7"/>
  <c r="AZ1134" i="7"/>
  <c r="AY1134" i="7"/>
  <c r="BB1134" i="7" s="1"/>
  <c r="AX1134" i="7"/>
  <c r="AT1134" i="7"/>
  <c r="AP1134" i="7"/>
  <c r="AL1134" i="7"/>
  <c r="AH1134" i="7"/>
  <c r="AD1134" i="7"/>
  <c r="Z1134" i="7"/>
  <c r="V1134" i="7"/>
  <c r="R1134" i="7"/>
  <c r="N1134" i="7"/>
  <c r="J1134" i="7"/>
  <c r="F1134" i="7"/>
  <c r="BA1133" i="7"/>
  <c r="AZ1133" i="7"/>
  <c r="AY1133" i="7"/>
  <c r="AX1133" i="7"/>
  <c r="AT1133" i="7"/>
  <c r="AP1133" i="7"/>
  <c r="AL1133" i="7"/>
  <c r="AH1133" i="7"/>
  <c r="AD1133" i="7"/>
  <c r="Z1133" i="7"/>
  <c r="V1133" i="7"/>
  <c r="R1133" i="7"/>
  <c r="N1133" i="7"/>
  <c r="J1133" i="7"/>
  <c r="F1133" i="7"/>
  <c r="BA1132" i="7"/>
  <c r="AZ1132" i="7"/>
  <c r="AY1132" i="7"/>
  <c r="BB1132" i="7" s="1"/>
  <c r="AX1132" i="7"/>
  <c r="AT1132" i="7"/>
  <c r="AP1132" i="7"/>
  <c r="AL1132" i="7"/>
  <c r="AH1132" i="7"/>
  <c r="AD1132" i="7"/>
  <c r="Z1132" i="7"/>
  <c r="V1132" i="7"/>
  <c r="R1132" i="7"/>
  <c r="N1132" i="7"/>
  <c r="J1132" i="7"/>
  <c r="F1132" i="7"/>
  <c r="BA1131" i="7"/>
  <c r="AZ1131" i="7"/>
  <c r="AY1131" i="7"/>
  <c r="BB1131" i="7" s="1"/>
  <c r="AX1131" i="7"/>
  <c r="AT1131" i="7"/>
  <c r="AP1131" i="7"/>
  <c r="AL1131" i="7"/>
  <c r="AH1131" i="7"/>
  <c r="AD1131" i="7"/>
  <c r="Z1131" i="7"/>
  <c r="V1131" i="7"/>
  <c r="R1131" i="7"/>
  <c r="N1131" i="7"/>
  <c r="J1131" i="7"/>
  <c r="F1131" i="7"/>
  <c r="BA1130" i="7"/>
  <c r="AZ1130" i="7"/>
  <c r="AY1130" i="7"/>
  <c r="BB1130" i="7" s="1"/>
  <c r="AX1130" i="7"/>
  <c r="AT1130" i="7"/>
  <c r="AP1130" i="7"/>
  <c r="AL1130" i="7"/>
  <c r="AH1130" i="7"/>
  <c r="AD1130" i="7"/>
  <c r="Z1130" i="7"/>
  <c r="V1130" i="7"/>
  <c r="R1130" i="7"/>
  <c r="N1130" i="7"/>
  <c r="J1130" i="7"/>
  <c r="F1130" i="7"/>
  <c r="BA1129" i="7"/>
  <c r="AZ1129" i="7"/>
  <c r="AY1129" i="7"/>
  <c r="AX1129" i="7"/>
  <c r="AT1129" i="7"/>
  <c r="AP1129" i="7"/>
  <c r="AL1129" i="7"/>
  <c r="AH1129" i="7"/>
  <c r="AD1129" i="7"/>
  <c r="Z1129" i="7"/>
  <c r="V1129" i="7"/>
  <c r="R1129" i="7"/>
  <c r="N1129" i="7"/>
  <c r="J1129" i="7"/>
  <c r="F1129" i="7"/>
  <c r="BA1128" i="7"/>
  <c r="AZ1128" i="7"/>
  <c r="AY1128" i="7"/>
  <c r="BB1128" i="7" s="1"/>
  <c r="AX1128" i="7"/>
  <c r="AT1128" i="7"/>
  <c r="AP1128" i="7"/>
  <c r="AL1128" i="7"/>
  <c r="AH1128" i="7"/>
  <c r="AD1128" i="7"/>
  <c r="Z1128" i="7"/>
  <c r="V1128" i="7"/>
  <c r="R1128" i="7"/>
  <c r="N1128" i="7"/>
  <c r="J1128" i="7"/>
  <c r="F1128" i="7"/>
  <c r="BA1127" i="7"/>
  <c r="AZ1127" i="7"/>
  <c r="AY1127" i="7"/>
  <c r="BB1127" i="7" s="1"/>
  <c r="AX1127" i="7"/>
  <c r="AT1127" i="7"/>
  <c r="AP1127" i="7"/>
  <c r="AL1127" i="7"/>
  <c r="AH1127" i="7"/>
  <c r="AD1127" i="7"/>
  <c r="Z1127" i="7"/>
  <c r="V1127" i="7"/>
  <c r="R1127" i="7"/>
  <c r="N1127" i="7"/>
  <c r="J1127" i="7"/>
  <c r="F1127" i="7"/>
  <c r="BA1126" i="7"/>
  <c r="AZ1126" i="7"/>
  <c r="AY1126" i="7"/>
  <c r="BB1126" i="7" s="1"/>
  <c r="AX1126" i="7"/>
  <c r="AT1126" i="7"/>
  <c r="AP1126" i="7"/>
  <c r="AL1126" i="7"/>
  <c r="AH1126" i="7"/>
  <c r="AD1126" i="7"/>
  <c r="Z1126" i="7"/>
  <c r="V1126" i="7"/>
  <c r="R1126" i="7"/>
  <c r="N1126" i="7"/>
  <c r="J1126" i="7"/>
  <c r="F1126" i="7"/>
  <c r="BA1125" i="7"/>
  <c r="AZ1125" i="7"/>
  <c r="AY1125" i="7"/>
  <c r="AX1125" i="7"/>
  <c r="AT1125" i="7"/>
  <c r="AP1125" i="7"/>
  <c r="AL1125" i="7"/>
  <c r="AH1125" i="7"/>
  <c r="AD1125" i="7"/>
  <c r="Z1125" i="7"/>
  <c r="V1125" i="7"/>
  <c r="R1125" i="7"/>
  <c r="N1125" i="7"/>
  <c r="J1125" i="7"/>
  <c r="F1125" i="7"/>
  <c r="BA1124" i="7"/>
  <c r="AZ1124" i="7"/>
  <c r="AY1124" i="7"/>
  <c r="BB1124" i="7" s="1"/>
  <c r="AX1124" i="7"/>
  <c r="AT1124" i="7"/>
  <c r="AP1124" i="7"/>
  <c r="AL1124" i="7"/>
  <c r="AH1124" i="7"/>
  <c r="AD1124" i="7"/>
  <c r="Z1124" i="7"/>
  <c r="V1124" i="7"/>
  <c r="R1124" i="7"/>
  <c r="N1124" i="7"/>
  <c r="J1124" i="7"/>
  <c r="F1124" i="7"/>
  <c r="BA1123" i="7"/>
  <c r="AZ1123" i="7"/>
  <c r="AY1123" i="7"/>
  <c r="BB1123" i="7" s="1"/>
  <c r="AX1123" i="7"/>
  <c r="AT1123" i="7"/>
  <c r="AP1123" i="7"/>
  <c r="AL1123" i="7"/>
  <c r="AH1123" i="7"/>
  <c r="AD1123" i="7"/>
  <c r="Z1123" i="7"/>
  <c r="V1123" i="7"/>
  <c r="R1123" i="7"/>
  <c r="N1123" i="7"/>
  <c r="J1123" i="7"/>
  <c r="F1123" i="7"/>
  <c r="BA1122" i="7"/>
  <c r="AZ1122" i="7"/>
  <c r="AY1122" i="7"/>
  <c r="BB1122" i="7" s="1"/>
  <c r="AX1122" i="7"/>
  <c r="AT1122" i="7"/>
  <c r="AP1122" i="7"/>
  <c r="AL1122" i="7"/>
  <c r="AH1122" i="7"/>
  <c r="AD1122" i="7"/>
  <c r="Z1122" i="7"/>
  <c r="V1122" i="7"/>
  <c r="R1122" i="7"/>
  <c r="N1122" i="7"/>
  <c r="J1122" i="7"/>
  <c r="F1122" i="7"/>
  <c r="BA1121" i="7"/>
  <c r="AZ1121" i="7"/>
  <c r="AY1121" i="7"/>
  <c r="AX1121" i="7"/>
  <c r="AT1121" i="7"/>
  <c r="AP1121" i="7"/>
  <c r="AL1121" i="7"/>
  <c r="AH1121" i="7"/>
  <c r="AD1121" i="7"/>
  <c r="Z1121" i="7"/>
  <c r="V1121" i="7"/>
  <c r="R1121" i="7"/>
  <c r="N1121" i="7"/>
  <c r="J1121" i="7"/>
  <c r="F1121" i="7"/>
  <c r="BA1120" i="7"/>
  <c r="AZ1120" i="7"/>
  <c r="AY1120" i="7"/>
  <c r="BB1120" i="7" s="1"/>
  <c r="AX1120" i="7"/>
  <c r="AT1120" i="7"/>
  <c r="AP1120" i="7"/>
  <c r="AL1120" i="7"/>
  <c r="AH1120" i="7"/>
  <c r="AD1120" i="7"/>
  <c r="Z1120" i="7"/>
  <c r="V1120" i="7"/>
  <c r="R1120" i="7"/>
  <c r="N1120" i="7"/>
  <c r="J1120" i="7"/>
  <c r="F1120" i="7"/>
  <c r="BA1119" i="7"/>
  <c r="AZ1119" i="7"/>
  <c r="AY1119" i="7"/>
  <c r="BB1119" i="7" s="1"/>
  <c r="AX1119" i="7"/>
  <c r="AT1119" i="7"/>
  <c r="AP1119" i="7"/>
  <c r="AL1119" i="7"/>
  <c r="AH1119" i="7"/>
  <c r="AD1119" i="7"/>
  <c r="Z1119" i="7"/>
  <c r="V1119" i="7"/>
  <c r="R1119" i="7"/>
  <c r="N1119" i="7"/>
  <c r="J1119" i="7"/>
  <c r="F1119" i="7"/>
  <c r="BA1118" i="7"/>
  <c r="AZ1118" i="7"/>
  <c r="AY1118" i="7"/>
  <c r="BB1118" i="7" s="1"/>
  <c r="AX1118" i="7"/>
  <c r="AT1118" i="7"/>
  <c r="AP1118" i="7"/>
  <c r="AL1118" i="7"/>
  <c r="AH1118" i="7"/>
  <c r="AD1118" i="7"/>
  <c r="Z1118" i="7"/>
  <c r="V1118" i="7"/>
  <c r="R1118" i="7"/>
  <c r="N1118" i="7"/>
  <c r="J1118" i="7"/>
  <c r="F1118" i="7"/>
  <c r="BA1117" i="7"/>
  <c r="AZ1117" i="7"/>
  <c r="AY1117" i="7"/>
  <c r="AX1117" i="7"/>
  <c r="AT1117" i="7"/>
  <c r="AP1117" i="7"/>
  <c r="AL1117" i="7"/>
  <c r="AH1117" i="7"/>
  <c r="AD1117" i="7"/>
  <c r="Z1117" i="7"/>
  <c r="V1117" i="7"/>
  <c r="R1117" i="7"/>
  <c r="N1117" i="7"/>
  <c r="J1117" i="7"/>
  <c r="F1117" i="7"/>
  <c r="BA1116" i="7"/>
  <c r="AZ1116" i="7"/>
  <c r="AY1116" i="7"/>
  <c r="BB1116" i="7" s="1"/>
  <c r="AX1116" i="7"/>
  <c r="AT1116" i="7"/>
  <c r="AP1116" i="7"/>
  <c r="AL1116" i="7"/>
  <c r="AH1116" i="7"/>
  <c r="AD1116" i="7"/>
  <c r="Z1116" i="7"/>
  <c r="V1116" i="7"/>
  <c r="R1116" i="7"/>
  <c r="N1116" i="7"/>
  <c r="J1116" i="7"/>
  <c r="F1116" i="7"/>
  <c r="BA1115" i="7"/>
  <c r="AZ1115" i="7"/>
  <c r="AY1115" i="7"/>
  <c r="BB1115" i="7" s="1"/>
  <c r="AX1115" i="7"/>
  <c r="AT1115" i="7"/>
  <c r="AP1115" i="7"/>
  <c r="AL1115" i="7"/>
  <c r="AH1115" i="7"/>
  <c r="AD1115" i="7"/>
  <c r="Z1115" i="7"/>
  <c r="V1115" i="7"/>
  <c r="R1115" i="7"/>
  <c r="N1115" i="7"/>
  <c r="J1115" i="7"/>
  <c r="F1115" i="7"/>
  <c r="BA1114" i="7"/>
  <c r="AZ1114" i="7"/>
  <c r="AY1114" i="7"/>
  <c r="BB1114" i="7" s="1"/>
  <c r="AX1114" i="7"/>
  <c r="AT1114" i="7"/>
  <c r="AP1114" i="7"/>
  <c r="AL1114" i="7"/>
  <c r="AH1114" i="7"/>
  <c r="AD1114" i="7"/>
  <c r="Z1114" i="7"/>
  <c r="V1114" i="7"/>
  <c r="R1114" i="7"/>
  <c r="N1114" i="7"/>
  <c r="J1114" i="7"/>
  <c r="F1114" i="7"/>
  <c r="BA1113" i="7"/>
  <c r="AZ1113" i="7"/>
  <c r="AY1113" i="7"/>
  <c r="AX1113" i="7"/>
  <c r="AT1113" i="7"/>
  <c r="AP1113" i="7"/>
  <c r="AL1113" i="7"/>
  <c r="AH1113" i="7"/>
  <c r="AD1113" i="7"/>
  <c r="Z1113" i="7"/>
  <c r="V1113" i="7"/>
  <c r="R1113" i="7"/>
  <c r="N1113" i="7"/>
  <c r="J1113" i="7"/>
  <c r="F1113" i="7"/>
  <c r="BA1112" i="7"/>
  <c r="AZ1112" i="7"/>
  <c r="AY1112" i="7"/>
  <c r="BB1112" i="7" s="1"/>
  <c r="AX1112" i="7"/>
  <c r="AT1112" i="7"/>
  <c r="AP1112" i="7"/>
  <c r="AL1112" i="7"/>
  <c r="AH1112" i="7"/>
  <c r="AD1112" i="7"/>
  <c r="Z1112" i="7"/>
  <c r="V1112" i="7"/>
  <c r="R1112" i="7"/>
  <c r="N1112" i="7"/>
  <c r="J1112" i="7"/>
  <c r="F1112" i="7"/>
  <c r="BA1111" i="7"/>
  <c r="AZ1111" i="7"/>
  <c r="AY1111" i="7"/>
  <c r="BB1111" i="7" s="1"/>
  <c r="AX1111" i="7"/>
  <c r="AT1111" i="7"/>
  <c r="AP1111" i="7"/>
  <c r="AL1111" i="7"/>
  <c r="AH1111" i="7"/>
  <c r="AD1111" i="7"/>
  <c r="Z1111" i="7"/>
  <c r="V1111" i="7"/>
  <c r="R1111" i="7"/>
  <c r="N1111" i="7"/>
  <c r="J1111" i="7"/>
  <c r="F1111" i="7"/>
  <c r="BA1110" i="7"/>
  <c r="AZ1110" i="7"/>
  <c r="AY1110" i="7"/>
  <c r="BB1110" i="7" s="1"/>
  <c r="AX1110" i="7"/>
  <c r="AT1110" i="7"/>
  <c r="AP1110" i="7"/>
  <c r="AL1110" i="7"/>
  <c r="AH1110" i="7"/>
  <c r="AD1110" i="7"/>
  <c r="Z1110" i="7"/>
  <c r="V1110" i="7"/>
  <c r="R1110" i="7"/>
  <c r="N1110" i="7"/>
  <c r="J1110" i="7"/>
  <c r="F1110" i="7"/>
  <c r="BA1109" i="7"/>
  <c r="AZ1109" i="7"/>
  <c r="AY1109" i="7"/>
  <c r="AX1109" i="7"/>
  <c r="AT1109" i="7"/>
  <c r="AP1109" i="7"/>
  <c r="AL1109" i="7"/>
  <c r="AH1109" i="7"/>
  <c r="AD1109" i="7"/>
  <c r="Z1109" i="7"/>
  <c r="V1109" i="7"/>
  <c r="R1109" i="7"/>
  <c r="N1109" i="7"/>
  <c r="J1109" i="7"/>
  <c r="F1109" i="7"/>
  <c r="BA1108" i="7"/>
  <c r="AZ1108" i="7"/>
  <c r="AY1108" i="7"/>
  <c r="BB1108" i="7" s="1"/>
  <c r="AX1108" i="7"/>
  <c r="AT1108" i="7"/>
  <c r="AP1108" i="7"/>
  <c r="AL1108" i="7"/>
  <c r="AH1108" i="7"/>
  <c r="AD1108" i="7"/>
  <c r="Z1108" i="7"/>
  <c r="V1108" i="7"/>
  <c r="R1108" i="7"/>
  <c r="N1108" i="7"/>
  <c r="J1108" i="7"/>
  <c r="F1108" i="7"/>
  <c r="BA1107" i="7"/>
  <c r="AZ1107" i="7"/>
  <c r="AY1107" i="7"/>
  <c r="BB1107" i="7" s="1"/>
  <c r="AX1107" i="7"/>
  <c r="AT1107" i="7"/>
  <c r="AP1107" i="7"/>
  <c r="AL1107" i="7"/>
  <c r="AH1107" i="7"/>
  <c r="AD1107" i="7"/>
  <c r="Z1107" i="7"/>
  <c r="V1107" i="7"/>
  <c r="R1107" i="7"/>
  <c r="N1107" i="7"/>
  <c r="J1107" i="7"/>
  <c r="F1107" i="7"/>
  <c r="BA1106" i="7"/>
  <c r="AZ1106" i="7"/>
  <c r="AY1106" i="7"/>
  <c r="BB1106" i="7" s="1"/>
  <c r="AX1106" i="7"/>
  <c r="AT1106" i="7"/>
  <c r="AP1106" i="7"/>
  <c r="AL1106" i="7"/>
  <c r="AH1106" i="7"/>
  <c r="AD1106" i="7"/>
  <c r="Z1106" i="7"/>
  <c r="V1106" i="7"/>
  <c r="R1106" i="7"/>
  <c r="N1106" i="7"/>
  <c r="J1106" i="7"/>
  <c r="F1106" i="7"/>
  <c r="BA1105" i="7"/>
  <c r="AZ1105" i="7"/>
  <c r="AY1105" i="7"/>
  <c r="AX1105" i="7"/>
  <c r="AT1105" i="7"/>
  <c r="AP1105" i="7"/>
  <c r="AL1105" i="7"/>
  <c r="AH1105" i="7"/>
  <c r="AD1105" i="7"/>
  <c r="Z1105" i="7"/>
  <c r="V1105" i="7"/>
  <c r="R1105" i="7"/>
  <c r="N1105" i="7"/>
  <c r="J1105" i="7"/>
  <c r="F1105" i="7"/>
  <c r="BA1104" i="7"/>
  <c r="AZ1104" i="7"/>
  <c r="AY1104" i="7"/>
  <c r="BB1104" i="7" s="1"/>
  <c r="AX1104" i="7"/>
  <c r="AT1104" i="7"/>
  <c r="AP1104" i="7"/>
  <c r="AL1104" i="7"/>
  <c r="AH1104" i="7"/>
  <c r="AD1104" i="7"/>
  <c r="Z1104" i="7"/>
  <c r="V1104" i="7"/>
  <c r="R1104" i="7"/>
  <c r="N1104" i="7"/>
  <c r="J1104" i="7"/>
  <c r="F1104" i="7"/>
  <c r="BA1103" i="7"/>
  <c r="AZ1103" i="7"/>
  <c r="AY1103" i="7"/>
  <c r="BB1103" i="7" s="1"/>
  <c r="AX1103" i="7"/>
  <c r="AT1103" i="7"/>
  <c r="AP1103" i="7"/>
  <c r="AL1103" i="7"/>
  <c r="AH1103" i="7"/>
  <c r="AD1103" i="7"/>
  <c r="Z1103" i="7"/>
  <c r="V1103" i="7"/>
  <c r="R1103" i="7"/>
  <c r="N1103" i="7"/>
  <c r="J1103" i="7"/>
  <c r="F1103" i="7"/>
  <c r="BA1102" i="7"/>
  <c r="AZ1102" i="7"/>
  <c r="AY1102" i="7"/>
  <c r="BB1102" i="7" s="1"/>
  <c r="AX1102" i="7"/>
  <c r="AT1102" i="7"/>
  <c r="AP1102" i="7"/>
  <c r="AL1102" i="7"/>
  <c r="AH1102" i="7"/>
  <c r="AD1102" i="7"/>
  <c r="Z1102" i="7"/>
  <c r="V1102" i="7"/>
  <c r="R1102" i="7"/>
  <c r="N1102" i="7"/>
  <c r="J1102" i="7"/>
  <c r="F1102" i="7"/>
  <c r="BA1101" i="7"/>
  <c r="AZ1101" i="7"/>
  <c r="AY1101" i="7"/>
  <c r="AX1101" i="7"/>
  <c r="AT1101" i="7"/>
  <c r="AP1101" i="7"/>
  <c r="AL1101" i="7"/>
  <c r="AH1101" i="7"/>
  <c r="AD1101" i="7"/>
  <c r="Z1101" i="7"/>
  <c r="V1101" i="7"/>
  <c r="R1101" i="7"/>
  <c r="N1101" i="7"/>
  <c r="J1101" i="7"/>
  <c r="F1101" i="7"/>
  <c r="BA1100" i="7"/>
  <c r="AZ1100" i="7"/>
  <c r="AY1100" i="7"/>
  <c r="AX1100" i="7"/>
  <c r="AT1100" i="7"/>
  <c r="AP1100" i="7"/>
  <c r="AL1100" i="7"/>
  <c r="AH1100" i="7"/>
  <c r="AD1100" i="7"/>
  <c r="Z1100" i="7"/>
  <c r="V1100" i="7"/>
  <c r="R1100" i="7"/>
  <c r="N1100" i="7"/>
  <c r="J1100" i="7"/>
  <c r="F1100" i="7"/>
  <c r="BA1099" i="7"/>
  <c r="AZ1099" i="7"/>
  <c r="AY1099" i="7"/>
  <c r="BB1099" i="7" s="1"/>
  <c r="AX1099" i="7"/>
  <c r="AT1099" i="7"/>
  <c r="AP1099" i="7"/>
  <c r="AL1099" i="7"/>
  <c r="AH1099" i="7"/>
  <c r="AD1099" i="7"/>
  <c r="Z1099" i="7"/>
  <c r="V1099" i="7"/>
  <c r="R1099" i="7"/>
  <c r="N1099" i="7"/>
  <c r="J1099" i="7"/>
  <c r="F1099" i="7"/>
  <c r="BA1098" i="7"/>
  <c r="AZ1098" i="7"/>
  <c r="AY1098" i="7"/>
  <c r="BB1098" i="7" s="1"/>
  <c r="AX1098" i="7"/>
  <c r="AT1098" i="7"/>
  <c r="AP1098" i="7"/>
  <c r="AL1098" i="7"/>
  <c r="AH1098" i="7"/>
  <c r="AD1098" i="7"/>
  <c r="Z1098" i="7"/>
  <c r="V1098" i="7"/>
  <c r="R1098" i="7"/>
  <c r="N1098" i="7"/>
  <c r="J1098" i="7"/>
  <c r="F1098" i="7"/>
  <c r="BA1097" i="7"/>
  <c r="AZ1097" i="7"/>
  <c r="AY1097" i="7"/>
  <c r="AX1097" i="7"/>
  <c r="AT1097" i="7"/>
  <c r="AP1097" i="7"/>
  <c r="AL1097" i="7"/>
  <c r="AH1097" i="7"/>
  <c r="AD1097" i="7"/>
  <c r="Z1097" i="7"/>
  <c r="V1097" i="7"/>
  <c r="R1097" i="7"/>
  <c r="N1097" i="7"/>
  <c r="J1097" i="7"/>
  <c r="F1097" i="7"/>
  <c r="BA1096" i="7"/>
  <c r="AZ1096" i="7"/>
  <c r="AY1096" i="7"/>
  <c r="AX1096" i="7"/>
  <c r="AT1096" i="7"/>
  <c r="AP1096" i="7"/>
  <c r="AL1096" i="7"/>
  <c r="AH1096" i="7"/>
  <c r="AD1096" i="7"/>
  <c r="Z1096" i="7"/>
  <c r="V1096" i="7"/>
  <c r="R1096" i="7"/>
  <c r="N1096" i="7"/>
  <c r="J1096" i="7"/>
  <c r="F1096" i="7"/>
  <c r="BA1095" i="7"/>
  <c r="AZ1095" i="7"/>
  <c r="AY1095" i="7"/>
  <c r="BB1095" i="7" s="1"/>
  <c r="AX1095" i="7"/>
  <c r="AT1095" i="7"/>
  <c r="AP1095" i="7"/>
  <c r="AL1095" i="7"/>
  <c r="AH1095" i="7"/>
  <c r="AD1095" i="7"/>
  <c r="Z1095" i="7"/>
  <c r="V1095" i="7"/>
  <c r="R1095" i="7"/>
  <c r="N1095" i="7"/>
  <c r="J1095" i="7"/>
  <c r="F1095" i="7"/>
  <c r="BA1094" i="7"/>
  <c r="AZ1094" i="7"/>
  <c r="AY1094" i="7"/>
  <c r="BB1094" i="7" s="1"/>
  <c r="AX1094" i="7"/>
  <c r="AT1094" i="7"/>
  <c r="AP1094" i="7"/>
  <c r="AL1094" i="7"/>
  <c r="AH1094" i="7"/>
  <c r="AD1094" i="7"/>
  <c r="Z1094" i="7"/>
  <c r="V1094" i="7"/>
  <c r="R1094" i="7"/>
  <c r="N1094" i="7"/>
  <c r="J1094" i="7"/>
  <c r="F1094" i="7"/>
  <c r="BA1093" i="7"/>
  <c r="AZ1093" i="7"/>
  <c r="AY1093" i="7"/>
  <c r="AX1093" i="7"/>
  <c r="AT1093" i="7"/>
  <c r="AP1093" i="7"/>
  <c r="AL1093" i="7"/>
  <c r="AH1093" i="7"/>
  <c r="AD1093" i="7"/>
  <c r="Z1093" i="7"/>
  <c r="V1093" i="7"/>
  <c r="R1093" i="7"/>
  <c r="N1093" i="7"/>
  <c r="J1093" i="7"/>
  <c r="F1093" i="7"/>
  <c r="BA1092" i="7"/>
  <c r="AZ1092" i="7"/>
  <c r="AY1092" i="7"/>
  <c r="AX1092" i="7"/>
  <c r="AT1092" i="7"/>
  <c r="AP1092" i="7"/>
  <c r="AL1092" i="7"/>
  <c r="AH1092" i="7"/>
  <c r="AD1092" i="7"/>
  <c r="Z1092" i="7"/>
  <c r="V1092" i="7"/>
  <c r="R1092" i="7"/>
  <c r="N1092" i="7"/>
  <c r="J1092" i="7"/>
  <c r="F1092" i="7"/>
  <c r="BA1091" i="7"/>
  <c r="AZ1091" i="7"/>
  <c r="AY1091" i="7"/>
  <c r="BB1091" i="7" s="1"/>
  <c r="AX1091" i="7"/>
  <c r="AT1091" i="7"/>
  <c r="AP1091" i="7"/>
  <c r="AL1091" i="7"/>
  <c r="AH1091" i="7"/>
  <c r="AD1091" i="7"/>
  <c r="Z1091" i="7"/>
  <c r="V1091" i="7"/>
  <c r="R1091" i="7"/>
  <c r="N1091" i="7"/>
  <c r="J1091" i="7"/>
  <c r="F1091" i="7"/>
  <c r="BA1090" i="7"/>
  <c r="AZ1090" i="7"/>
  <c r="AY1090" i="7"/>
  <c r="BB1090" i="7" s="1"/>
  <c r="AX1090" i="7"/>
  <c r="AT1090" i="7"/>
  <c r="AP1090" i="7"/>
  <c r="AL1090" i="7"/>
  <c r="AH1090" i="7"/>
  <c r="AD1090" i="7"/>
  <c r="Z1090" i="7"/>
  <c r="V1090" i="7"/>
  <c r="R1090" i="7"/>
  <c r="N1090" i="7"/>
  <c r="J1090" i="7"/>
  <c r="F1090" i="7"/>
  <c r="BA1089" i="7"/>
  <c r="AZ1089" i="7"/>
  <c r="AY1089" i="7"/>
  <c r="AX1089" i="7"/>
  <c r="AT1089" i="7"/>
  <c r="AP1089" i="7"/>
  <c r="AL1089" i="7"/>
  <c r="AH1089" i="7"/>
  <c r="AD1089" i="7"/>
  <c r="Z1089" i="7"/>
  <c r="V1089" i="7"/>
  <c r="R1089" i="7"/>
  <c r="N1089" i="7"/>
  <c r="J1089" i="7"/>
  <c r="F1089" i="7"/>
  <c r="BA1088" i="7"/>
  <c r="AZ1088" i="7"/>
  <c r="AY1088" i="7"/>
  <c r="AX1088" i="7"/>
  <c r="AT1088" i="7"/>
  <c r="AP1088" i="7"/>
  <c r="AL1088" i="7"/>
  <c r="AH1088" i="7"/>
  <c r="AD1088" i="7"/>
  <c r="Z1088" i="7"/>
  <c r="V1088" i="7"/>
  <c r="R1088" i="7"/>
  <c r="N1088" i="7"/>
  <c r="J1088" i="7"/>
  <c r="F1088" i="7"/>
  <c r="BA1087" i="7"/>
  <c r="AZ1087" i="7"/>
  <c r="AY1087" i="7"/>
  <c r="BB1087" i="7" s="1"/>
  <c r="AX1087" i="7"/>
  <c r="AT1087" i="7"/>
  <c r="AP1087" i="7"/>
  <c r="AL1087" i="7"/>
  <c r="AH1087" i="7"/>
  <c r="AD1087" i="7"/>
  <c r="Z1087" i="7"/>
  <c r="V1087" i="7"/>
  <c r="R1087" i="7"/>
  <c r="N1087" i="7"/>
  <c r="J1087" i="7"/>
  <c r="F1087" i="7"/>
  <c r="BA1086" i="7"/>
  <c r="AZ1086" i="7"/>
  <c r="AY1086" i="7"/>
  <c r="BB1086" i="7" s="1"/>
  <c r="AX1086" i="7"/>
  <c r="AT1086" i="7"/>
  <c r="AP1086" i="7"/>
  <c r="AL1086" i="7"/>
  <c r="AH1086" i="7"/>
  <c r="AD1086" i="7"/>
  <c r="Z1086" i="7"/>
  <c r="V1086" i="7"/>
  <c r="R1086" i="7"/>
  <c r="N1086" i="7"/>
  <c r="J1086" i="7"/>
  <c r="F1086" i="7"/>
  <c r="BA1085" i="7"/>
  <c r="AZ1085" i="7"/>
  <c r="AY1085" i="7"/>
  <c r="AX1085" i="7"/>
  <c r="AT1085" i="7"/>
  <c r="AP1085" i="7"/>
  <c r="AL1085" i="7"/>
  <c r="AH1085" i="7"/>
  <c r="AD1085" i="7"/>
  <c r="Z1085" i="7"/>
  <c r="V1085" i="7"/>
  <c r="R1085" i="7"/>
  <c r="N1085" i="7"/>
  <c r="J1085" i="7"/>
  <c r="F1085" i="7"/>
  <c r="BA1084" i="7"/>
  <c r="AZ1084" i="7"/>
  <c r="AY1084" i="7"/>
  <c r="AX1084" i="7"/>
  <c r="AT1084" i="7"/>
  <c r="AP1084" i="7"/>
  <c r="AL1084" i="7"/>
  <c r="AH1084" i="7"/>
  <c r="AD1084" i="7"/>
  <c r="Z1084" i="7"/>
  <c r="V1084" i="7"/>
  <c r="R1084" i="7"/>
  <c r="N1084" i="7"/>
  <c r="J1084" i="7"/>
  <c r="F1084" i="7"/>
  <c r="BA1083" i="7"/>
  <c r="AZ1083" i="7"/>
  <c r="AY1083" i="7"/>
  <c r="BB1083" i="7" s="1"/>
  <c r="AX1083" i="7"/>
  <c r="AT1083" i="7"/>
  <c r="AP1083" i="7"/>
  <c r="AL1083" i="7"/>
  <c r="AH1083" i="7"/>
  <c r="AD1083" i="7"/>
  <c r="Z1083" i="7"/>
  <c r="V1083" i="7"/>
  <c r="R1083" i="7"/>
  <c r="N1083" i="7"/>
  <c r="J1083" i="7"/>
  <c r="F1083" i="7"/>
  <c r="BA1082" i="7"/>
  <c r="AZ1082" i="7"/>
  <c r="AY1082" i="7"/>
  <c r="BB1082" i="7" s="1"/>
  <c r="AX1082" i="7"/>
  <c r="AT1082" i="7"/>
  <c r="AP1082" i="7"/>
  <c r="AL1082" i="7"/>
  <c r="AH1082" i="7"/>
  <c r="AD1082" i="7"/>
  <c r="Z1082" i="7"/>
  <c r="V1082" i="7"/>
  <c r="R1082" i="7"/>
  <c r="N1082" i="7"/>
  <c r="J1082" i="7"/>
  <c r="F1082" i="7"/>
  <c r="BA1081" i="7"/>
  <c r="AZ1081" i="7"/>
  <c r="AY1081" i="7"/>
  <c r="AX1081" i="7"/>
  <c r="AT1081" i="7"/>
  <c r="AP1081" i="7"/>
  <c r="AL1081" i="7"/>
  <c r="AH1081" i="7"/>
  <c r="AD1081" i="7"/>
  <c r="Z1081" i="7"/>
  <c r="V1081" i="7"/>
  <c r="R1081" i="7"/>
  <c r="N1081" i="7"/>
  <c r="J1081" i="7"/>
  <c r="F1081" i="7"/>
  <c r="BA1080" i="7"/>
  <c r="AZ1080" i="7"/>
  <c r="AY1080" i="7"/>
  <c r="BB1080" i="7" s="1"/>
  <c r="AX1080" i="7"/>
  <c r="AT1080" i="7"/>
  <c r="AP1080" i="7"/>
  <c r="AL1080" i="7"/>
  <c r="AH1080" i="7"/>
  <c r="AD1080" i="7"/>
  <c r="Z1080" i="7"/>
  <c r="V1080" i="7"/>
  <c r="R1080" i="7"/>
  <c r="N1080" i="7"/>
  <c r="J1080" i="7"/>
  <c r="F1080" i="7"/>
  <c r="BA1079" i="7"/>
  <c r="AZ1079" i="7"/>
  <c r="AY1079" i="7"/>
  <c r="BB1079" i="7" s="1"/>
  <c r="AX1079" i="7"/>
  <c r="AT1079" i="7"/>
  <c r="AP1079" i="7"/>
  <c r="AL1079" i="7"/>
  <c r="AH1079" i="7"/>
  <c r="AD1079" i="7"/>
  <c r="Z1079" i="7"/>
  <c r="V1079" i="7"/>
  <c r="R1079" i="7"/>
  <c r="N1079" i="7"/>
  <c r="J1079" i="7"/>
  <c r="F1079" i="7"/>
  <c r="BA1078" i="7"/>
  <c r="AZ1078" i="7"/>
  <c r="AY1078" i="7"/>
  <c r="BB1078" i="7" s="1"/>
  <c r="AX1078" i="7"/>
  <c r="AT1078" i="7"/>
  <c r="AP1078" i="7"/>
  <c r="AL1078" i="7"/>
  <c r="AH1078" i="7"/>
  <c r="AD1078" i="7"/>
  <c r="Z1078" i="7"/>
  <c r="V1078" i="7"/>
  <c r="R1078" i="7"/>
  <c r="N1078" i="7"/>
  <c r="J1078" i="7"/>
  <c r="F1078" i="7"/>
  <c r="BA1077" i="7"/>
  <c r="AZ1077" i="7"/>
  <c r="AY1077" i="7"/>
  <c r="AX1077" i="7"/>
  <c r="AT1077" i="7"/>
  <c r="AP1077" i="7"/>
  <c r="AL1077" i="7"/>
  <c r="AH1077" i="7"/>
  <c r="AD1077" i="7"/>
  <c r="Z1077" i="7"/>
  <c r="V1077" i="7"/>
  <c r="R1077" i="7"/>
  <c r="N1077" i="7"/>
  <c r="J1077" i="7"/>
  <c r="F1077" i="7"/>
  <c r="BA1076" i="7"/>
  <c r="AZ1076" i="7"/>
  <c r="AY1076" i="7"/>
  <c r="BB1076" i="7" s="1"/>
  <c r="AX1076" i="7"/>
  <c r="AT1076" i="7"/>
  <c r="AP1076" i="7"/>
  <c r="AL1076" i="7"/>
  <c r="AH1076" i="7"/>
  <c r="AD1076" i="7"/>
  <c r="Z1076" i="7"/>
  <c r="V1076" i="7"/>
  <c r="R1076" i="7"/>
  <c r="N1076" i="7"/>
  <c r="J1076" i="7"/>
  <c r="F1076" i="7"/>
  <c r="BA1075" i="7"/>
  <c r="AZ1075" i="7"/>
  <c r="AY1075" i="7"/>
  <c r="BB1075" i="7" s="1"/>
  <c r="AX1075" i="7"/>
  <c r="AT1075" i="7"/>
  <c r="AP1075" i="7"/>
  <c r="AL1075" i="7"/>
  <c r="AH1075" i="7"/>
  <c r="AD1075" i="7"/>
  <c r="Z1075" i="7"/>
  <c r="V1075" i="7"/>
  <c r="R1075" i="7"/>
  <c r="N1075" i="7"/>
  <c r="J1075" i="7"/>
  <c r="F1075" i="7"/>
  <c r="BA1074" i="7"/>
  <c r="AZ1074" i="7"/>
  <c r="AY1074" i="7"/>
  <c r="BB1074" i="7" s="1"/>
  <c r="AX1074" i="7"/>
  <c r="AT1074" i="7"/>
  <c r="AP1074" i="7"/>
  <c r="AL1074" i="7"/>
  <c r="AH1074" i="7"/>
  <c r="AD1074" i="7"/>
  <c r="Z1074" i="7"/>
  <c r="V1074" i="7"/>
  <c r="R1074" i="7"/>
  <c r="N1074" i="7"/>
  <c r="J1074" i="7"/>
  <c r="F1074" i="7"/>
  <c r="BA1073" i="7"/>
  <c r="AZ1073" i="7"/>
  <c r="AY1073" i="7"/>
  <c r="AX1073" i="7"/>
  <c r="AT1073" i="7"/>
  <c r="AP1073" i="7"/>
  <c r="AL1073" i="7"/>
  <c r="AH1073" i="7"/>
  <c r="AD1073" i="7"/>
  <c r="Z1073" i="7"/>
  <c r="V1073" i="7"/>
  <c r="R1073" i="7"/>
  <c r="N1073" i="7"/>
  <c r="J1073" i="7"/>
  <c r="F1073" i="7"/>
  <c r="BA1072" i="7"/>
  <c r="AZ1072" i="7"/>
  <c r="AY1072" i="7"/>
  <c r="AX1072" i="7"/>
  <c r="AT1072" i="7"/>
  <c r="AP1072" i="7"/>
  <c r="AL1072" i="7"/>
  <c r="AH1072" i="7"/>
  <c r="AD1072" i="7"/>
  <c r="Z1072" i="7"/>
  <c r="V1072" i="7"/>
  <c r="R1072" i="7"/>
  <c r="N1072" i="7"/>
  <c r="J1072" i="7"/>
  <c r="F1072" i="7"/>
  <c r="BA1071" i="7"/>
  <c r="AZ1071" i="7"/>
  <c r="AY1071" i="7"/>
  <c r="BB1071" i="7" s="1"/>
  <c r="AX1071" i="7"/>
  <c r="AT1071" i="7"/>
  <c r="AP1071" i="7"/>
  <c r="AL1071" i="7"/>
  <c r="AH1071" i="7"/>
  <c r="AD1071" i="7"/>
  <c r="Z1071" i="7"/>
  <c r="V1071" i="7"/>
  <c r="R1071" i="7"/>
  <c r="N1071" i="7"/>
  <c r="J1071" i="7"/>
  <c r="F1071" i="7"/>
  <c r="BA1070" i="7"/>
  <c r="AZ1070" i="7"/>
  <c r="AY1070" i="7"/>
  <c r="BB1070" i="7" s="1"/>
  <c r="AX1070" i="7"/>
  <c r="AT1070" i="7"/>
  <c r="AP1070" i="7"/>
  <c r="AL1070" i="7"/>
  <c r="AH1070" i="7"/>
  <c r="AD1070" i="7"/>
  <c r="Z1070" i="7"/>
  <c r="V1070" i="7"/>
  <c r="R1070" i="7"/>
  <c r="N1070" i="7"/>
  <c r="J1070" i="7"/>
  <c r="F1070" i="7"/>
  <c r="BA1069" i="7"/>
  <c r="AZ1069" i="7"/>
  <c r="AY1069" i="7"/>
  <c r="AX1069" i="7"/>
  <c r="AT1069" i="7"/>
  <c r="AP1069" i="7"/>
  <c r="AL1069" i="7"/>
  <c r="AH1069" i="7"/>
  <c r="AD1069" i="7"/>
  <c r="Z1069" i="7"/>
  <c r="V1069" i="7"/>
  <c r="R1069" i="7"/>
  <c r="N1069" i="7"/>
  <c r="J1069" i="7"/>
  <c r="F1069" i="7"/>
  <c r="BA1068" i="7"/>
  <c r="AZ1068" i="7"/>
  <c r="AY1068" i="7"/>
  <c r="AX1068" i="7"/>
  <c r="AT1068" i="7"/>
  <c r="AP1068" i="7"/>
  <c r="AL1068" i="7"/>
  <c r="AH1068" i="7"/>
  <c r="AD1068" i="7"/>
  <c r="Z1068" i="7"/>
  <c r="V1068" i="7"/>
  <c r="R1068" i="7"/>
  <c r="N1068" i="7"/>
  <c r="J1068" i="7"/>
  <c r="F1068" i="7"/>
  <c r="BA1067" i="7"/>
  <c r="AZ1067" i="7"/>
  <c r="AY1067" i="7"/>
  <c r="BB1067" i="7" s="1"/>
  <c r="AX1067" i="7"/>
  <c r="AT1067" i="7"/>
  <c r="AP1067" i="7"/>
  <c r="AL1067" i="7"/>
  <c r="AH1067" i="7"/>
  <c r="AD1067" i="7"/>
  <c r="Z1067" i="7"/>
  <c r="V1067" i="7"/>
  <c r="R1067" i="7"/>
  <c r="N1067" i="7"/>
  <c r="J1067" i="7"/>
  <c r="F1067" i="7"/>
  <c r="BA1066" i="7"/>
  <c r="AZ1066" i="7"/>
  <c r="AY1066" i="7"/>
  <c r="BB1066" i="7" s="1"/>
  <c r="AX1066" i="7"/>
  <c r="AT1066" i="7"/>
  <c r="AP1066" i="7"/>
  <c r="AL1066" i="7"/>
  <c r="AH1066" i="7"/>
  <c r="AD1066" i="7"/>
  <c r="Z1066" i="7"/>
  <c r="V1066" i="7"/>
  <c r="R1066" i="7"/>
  <c r="N1066" i="7"/>
  <c r="J1066" i="7"/>
  <c r="F1066" i="7"/>
  <c r="BA1065" i="7"/>
  <c r="AZ1065" i="7"/>
  <c r="AY1065" i="7"/>
  <c r="AX1065" i="7"/>
  <c r="AT1065" i="7"/>
  <c r="AP1065" i="7"/>
  <c r="AL1065" i="7"/>
  <c r="AH1065" i="7"/>
  <c r="AD1065" i="7"/>
  <c r="Z1065" i="7"/>
  <c r="V1065" i="7"/>
  <c r="R1065" i="7"/>
  <c r="N1065" i="7"/>
  <c r="J1065" i="7"/>
  <c r="F1065" i="7"/>
  <c r="BA1064" i="7"/>
  <c r="AZ1064" i="7"/>
  <c r="AY1064" i="7"/>
  <c r="AX1064" i="7"/>
  <c r="AT1064" i="7"/>
  <c r="AP1064" i="7"/>
  <c r="AL1064" i="7"/>
  <c r="AH1064" i="7"/>
  <c r="AD1064" i="7"/>
  <c r="Z1064" i="7"/>
  <c r="V1064" i="7"/>
  <c r="R1064" i="7"/>
  <c r="N1064" i="7"/>
  <c r="J1064" i="7"/>
  <c r="F1064" i="7"/>
  <c r="BA1063" i="7"/>
  <c r="AZ1063" i="7"/>
  <c r="AY1063" i="7"/>
  <c r="BB1063" i="7" s="1"/>
  <c r="AX1063" i="7"/>
  <c r="AT1063" i="7"/>
  <c r="AP1063" i="7"/>
  <c r="AL1063" i="7"/>
  <c r="AH1063" i="7"/>
  <c r="AD1063" i="7"/>
  <c r="Z1063" i="7"/>
  <c r="V1063" i="7"/>
  <c r="R1063" i="7"/>
  <c r="N1063" i="7"/>
  <c r="J1063" i="7"/>
  <c r="F1063" i="7"/>
  <c r="BA1062" i="7"/>
  <c r="AZ1062" i="7"/>
  <c r="AY1062" i="7"/>
  <c r="BB1062" i="7" s="1"/>
  <c r="AX1062" i="7"/>
  <c r="AT1062" i="7"/>
  <c r="AP1062" i="7"/>
  <c r="AL1062" i="7"/>
  <c r="AH1062" i="7"/>
  <c r="AD1062" i="7"/>
  <c r="Z1062" i="7"/>
  <c r="V1062" i="7"/>
  <c r="R1062" i="7"/>
  <c r="N1062" i="7"/>
  <c r="J1062" i="7"/>
  <c r="F1062" i="7"/>
  <c r="BA1061" i="7"/>
  <c r="AZ1061" i="7"/>
  <c r="AY1061" i="7"/>
  <c r="AX1061" i="7"/>
  <c r="AT1061" i="7"/>
  <c r="AP1061" i="7"/>
  <c r="AL1061" i="7"/>
  <c r="AH1061" i="7"/>
  <c r="AD1061" i="7"/>
  <c r="Z1061" i="7"/>
  <c r="V1061" i="7"/>
  <c r="R1061" i="7"/>
  <c r="N1061" i="7"/>
  <c r="J1061" i="7"/>
  <c r="F1061" i="7"/>
  <c r="BA1060" i="7"/>
  <c r="AZ1060" i="7"/>
  <c r="AY1060" i="7"/>
  <c r="AX1060" i="7"/>
  <c r="AT1060" i="7"/>
  <c r="AP1060" i="7"/>
  <c r="AL1060" i="7"/>
  <c r="AH1060" i="7"/>
  <c r="AD1060" i="7"/>
  <c r="Z1060" i="7"/>
  <c r="V1060" i="7"/>
  <c r="R1060" i="7"/>
  <c r="N1060" i="7"/>
  <c r="J1060" i="7"/>
  <c r="F1060" i="7"/>
  <c r="BA1059" i="7"/>
  <c r="AZ1059" i="7"/>
  <c r="AY1059" i="7"/>
  <c r="BB1059" i="7" s="1"/>
  <c r="AX1059" i="7"/>
  <c r="AT1059" i="7"/>
  <c r="AP1059" i="7"/>
  <c r="AL1059" i="7"/>
  <c r="AH1059" i="7"/>
  <c r="AD1059" i="7"/>
  <c r="Z1059" i="7"/>
  <c r="V1059" i="7"/>
  <c r="R1059" i="7"/>
  <c r="N1059" i="7"/>
  <c r="J1059" i="7"/>
  <c r="F1059" i="7"/>
  <c r="BA1058" i="7"/>
  <c r="AZ1058" i="7"/>
  <c r="AY1058" i="7"/>
  <c r="BB1058" i="7" s="1"/>
  <c r="AX1058" i="7"/>
  <c r="AT1058" i="7"/>
  <c r="AP1058" i="7"/>
  <c r="AL1058" i="7"/>
  <c r="AH1058" i="7"/>
  <c r="AD1058" i="7"/>
  <c r="Z1058" i="7"/>
  <c r="V1058" i="7"/>
  <c r="R1058" i="7"/>
  <c r="N1058" i="7"/>
  <c r="J1058" i="7"/>
  <c r="F1058" i="7"/>
  <c r="BA1057" i="7"/>
  <c r="AZ1057" i="7"/>
  <c r="AY1057" i="7"/>
  <c r="AX1057" i="7"/>
  <c r="AT1057" i="7"/>
  <c r="AP1057" i="7"/>
  <c r="AL1057" i="7"/>
  <c r="AH1057" i="7"/>
  <c r="AD1057" i="7"/>
  <c r="Z1057" i="7"/>
  <c r="V1057" i="7"/>
  <c r="R1057" i="7"/>
  <c r="N1057" i="7"/>
  <c r="J1057" i="7"/>
  <c r="F1057" i="7"/>
  <c r="BA1056" i="7"/>
  <c r="AZ1056" i="7"/>
  <c r="AY1056" i="7"/>
  <c r="AX1056" i="7"/>
  <c r="AT1056" i="7"/>
  <c r="AP1056" i="7"/>
  <c r="AL1056" i="7"/>
  <c r="AH1056" i="7"/>
  <c r="AD1056" i="7"/>
  <c r="Z1056" i="7"/>
  <c r="V1056" i="7"/>
  <c r="R1056" i="7"/>
  <c r="N1056" i="7"/>
  <c r="J1056" i="7"/>
  <c r="F1056" i="7"/>
  <c r="BA1055" i="7"/>
  <c r="AZ1055" i="7"/>
  <c r="AY1055" i="7"/>
  <c r="BB1055" i="7" s="1"/>
  <c r="AX1055" i="7"/>
  <c r="AT1055" i="7"/>
  <c r="AP1055" i="7"/>
  <c r="AL1055" i="7"/>
  <c r="AH1055" i="7"/>
  <c r="AD1055" i="7"/>
  <c r="Z1055" i="7"/>
  <c r="V1055" i="7"/>
  <c r="R1055" i="7"/>
  <c r="N1055" i="7"/>
  <c r="J1055" i="7"/>
  <c r="F1055" i="7"/>
  <c r="BA1054" i="7"/>
  <c r="AZ1054" i="7"/>
  <c r="AY1054" i="7"/>
  <c r="BB1054" i="7" s="1"/>
  <c r="AX1054" i="7"/>
  <c r="AT1054" i="7"/>
  <c r="AP1054" i="7"/>
  <c r="AL1054" i="7"/>
  <c r="AH1054" i="7"/>
  <c r="AD1054" i="7"/>
  <c r="Z1054" i="7"/>
  <c r="V1054" i="7"/>
  <c r="R1054" i="7"/>
  <c r="N1054" i="7"/>
  <c r="J1054" i="7"/>
  <c r="F1054" i="7"/>
  <c r="BA1053" i="7"/>
  <c r="AZ1053" i="7"/>
  <c r="AY1053" i="7"/>
  <c r="AX1053" i="7"/>
  <c r="AT1053" i="7"/>
  <c r="AP1053" i="7"/>
  <c r="AL1053" i="7"/>
  <c r="AH1053" i="7"/>
  <c r="AD1053" i="7"/>
  <c r="Z1053" i="7"/>
  <c r="V1053" i="7"/>
  <c r="R1053" i="7"/>
  <c r="N1053" i="7"/>
  <c r="J1053" i="7"/>
  <c r="F1053" i="7"/>
  <c r="BA1052" i="7"/>
  <c r="AZ1052" i="7"/>
  <c r="AY1052" i="7"/>
  <c r="AX1052" i="7"/>
  <c r="AT1052" i="7"/>
  <c r="AP1052" i="7"/>
  <c r="AL1052" i="7"/>
  <c r="AH1052" i="7"/>
  <c r="AD1052" i="7"/>
  <c r="Z1052" i="7"/>
  <c r="V1052" i="7"/>
  <c r="R1052" i="7"/>
  <c r="N1052" i="7"/>
  <c r="J1052" i="7"/>
  <c r="F1052" i="7"/>
  <c r="BA1051" i="7"/>
  <c r="AZ1051" i="7"/>
  <c r="AY1051" i="7"/>
  <c r="BB1051" i="7" s="1"/>
  <c r="AX1051" i="7"/>
  <c r="AT1051" i="7"/>
  <c r="AP1051" i="7"/>
  <c r="AL1051" i="7"/>
  <c r="AH1051" i="7"/>
  <c r="AD1051" i="7"/>
  <c r="Z1051" i="7"/>
  <c r="V1051" i="7"/>
  <c r="R1051" i="7"/>
  <c r="N1051" i="7"/>
  <c r="J1051" i="7"/>
  <c r="F1051" i="7"/>
  <c r="BA1050" i="7"/>
  <c r="AZ1050" i="7"/>
  <c r="AY1050" i="7"/>
  <c r="BB1050" i="7" s="1"/>
  <c r="AX1050" i="7"/>
  <c r="AT1050" i="7"/>
  <c r="AP1050" i="7"/>
  <c r="AL1050" i="7"/>
  <c r="AH1050" i="7"/>
  <c r="AD1050" i="7"/>
  <c r="Z1050" i="7"/>
  <c r="V1050" i="7"/>
  <c r="R1050" i="7"/>
  <c r="N1050" i="7"/>
  <c r="J1050" i="7"/>
  <c r="F1050" i="7"/>
  <c r="BA1049" i="7"/>
  <c r="AZ1049" i="7"/>
  <c r="AY1049" i="7"/>
  <c r="AX1049" i="7"/>
  <c r="AT1049" i="7"/>
  <c r="AP1049" i="7"/>
  <c r="AL1049" i="7"/>
  <c r="AH1049" i="7"/>
  <c r="AD1049" i="7"/>
  <c r="Z1049" i="7"/>
  <c r="V1049" i="7"/>
  <c r="R1049" i="7"/>
  <c r="N1049" i="7"/>
  <c r="J1049" i="7"/>
  <c r="F1049" i="7"/>
  <c r="BA1048" i="7"/>
  <c r="AZ1048" i="7"/>
  <c r="AY1048" i="7"/>
  <c r="AX1048" i="7"/>
  <c r="AT1048" i="7"/>
  <c r="AP1048" i="7"/>
  <c r="AL1048" i="7"/>
  <c r="AH1048" i="7"/>
  <c r="AD1048" i="7"/>
  <c r="Z1048" i="7"/>
  <c r="V1048" i="7"/>
  <c r="R1048" i="7"/>
  <c r="N1048" i="7"/>
  <c r="J1048" i="7"/>
  <c r="F1048" i="7"/>
  <c r="BA1047" i="7"/>
  <c r="AZ1047" i="7"/>
  <c r="AY1047" i="7"/>
  <c r="BB1047" i="7" s="1"/>
  <c r="AX1047" i="7"/>
  <c r="AT1047" i="7"/>
  <c r="AP1047" i="7"/>
  <c r="AL1047" i="7"/>
  <c r="AH1047" i="7"/>
  <c r="AD1047" i="7"/>
  <c r="Z1047" i="7"/>
  <c r="V1047" i="7"/>
  <c r="R1047" i="7"/>
  <c r="N1047" i="7"/>
  <c r="J1047" i="7"/>
  <c r="F1047" i="7"/>
  <c r="BA1046" i="7"/>
  <c r="AZ1046" i="7"/>
  <c r="AY1046" i="7"/>
  <c r="BB1046" i="7" s="1"/>
  <c r="AX1046" i="7"/>
  <c r="AT1046" i="7"/>
  <c r="AP1046" i="7"/>
  <c r="AL1046" i="7"/>
  <c r="AH1046" i="7"/>
  <c r="AD1046" i="7"/>
  <c r="Z1046" i="7"/>
  <c r="V1046" i="7"/>
  <c r="R1046" i="7"/>
  <c r="N1046" i="7"/>
  <c r="J1046" i="7"/>
  <c r="F1046" i="7"/>
  <c r="BA1045" i="7"/>
  <c r="AZ1045" i="7"/>
  <c r="AY1045" i="7"/>
  <c r="AX1045" i="7"/>
  <c r="AT1045" i="7"/>
  <c r="AP1045" i="7"/>
  <c r="AL1045" i="7"/>
  <c r="AH1045" i="7"/>
  <c r="AD1045" i="7"/>
  <c r="Z1045" i="7"/>
  <c r="V1045" i="7"/>
  <c r="R1045" i="7"/>
  <c r="N1045" i="7"/>
  <c r="J1045" i="7"/>
  <c r="F1045" i="7"/>
  <c r="BA1044" i="7"/>
  <c r="AZ1044" i="7"/>
  <c r="AY1044" i="7"/>
  <c r="AX1044" i="7"/>
  <c r="AT1044" i="7"/>
  <c r="AP1044" i="7"/>
  <c r="AL1044" i="7"/>
  <c r="AH1044" i="7"/>
  <c r="AD1044" i="7"/>
  <c r="Z1044" i="7"/>
  <c r="V1044" i="7"/>
  <c r="R1044" i="7"/>
  <c r="N1044" i="7"/>
  <c r="J1044" i="7"/>
  <c r="F1044" i="7"/>
  <c r="BA1043" i="7"/>
  <c r="AZ1043" i="7"/>
  <c r="AY1043" i="7"/>
  <c r="BB1043" i="7" s="1"/>
  <c r="AX1043" i="7"/>
  <c r="AT1043" i="7"/>
  <c r="AP1043" i="7"/>
  <c r="AL1043" i="7"/>
  <c r="AH1043" i="7"/>
  <c r="AD1043" i="7"/>
  <c r="Z1043" i="7"/>
  <c r="V1043" i="7"/>
  <c r="R1043" i="7"/>
  <c r="N1043" i="7"/>
  <c r="J1043" i="7"/>
  <c r="F1043" i="7"/>
  <c r="BA1042" i="7"/>
  <c r="AZ1042" i="7"/>
  <c r="AY1042" i="7"/>
  <c r="BB1042" i="7" s="1"/>
  <c r="AX1042" i="7"/>
  <c r="AT1042" i="7"/>
  <c r="AP1042" i="7"/>
  <c r="AL1042" i="7"/>
  <c r="AH1042" i="7"/>
  <c r="AD1042" i="7"/>
  <c r="Z1042" i="7"/>
  <c r="V1042" i="7"/>
  <c r="R1042" i="7"/>
  <c r="N1042" i="7"/>
  <c r="J1042" i="7"/>
  <c r="F1042" i="7"/>
  <c r="BA1041" i="7"/>
  <c r="AZ1041" i="7"/>
  <c r="AY1041" i="7"/>
  <c r="AX1041" i="7"/>
  <c r="AT1041" i="7"/>
  <c r="AP1041" i="7"/>
  <c r="AL1041" i="7"/>
  <c r="AH1041" i="7"/>
  <c r="AD1041" i="7"/>
  <c r="Z1041" i="7"/>
  <c r="V1041" i="7"/>
  <c r="R1041" i="7"/>
  <c r="N1041" i="7"/>
  <c r="J1041" i="7"/>
  <c r="F1041" i="7"/>
  <c r="BA1040" i="7"/>
  <c r="AZ1040" i="7"/>
  <c r="AY1040" i="7"/>
  <c r="AX1040" i="7"/>
  <c r="AT1040" i="7"/>
  <c r="AP1040" i="7"/>
  <c r="AL1040" i="7"/>
  <c r="AH1040" i="7"/>
  <c r="AD1040" i="7"/>
  <c r="Z1040" i="7"/>
  <c r="V1040" i="7"/>
  <c r="R1040" i="7"/>
  <c r="N1040" i="7"/>
  <c r="J1040" i="7"/>
  <c r="F1040" i="7"/>
  <c r="BA1039" i="7"/>
  <c r="AZ1039" i="7"/>
  <c r="AY1039" i="7"/>
  <c r="BB1039" i="7" s="1"/>
  <c r="AX1039" i="7"/>
  <c r="AT1039" i="7"/>
  <c r="AP1039" i="7"/>
  <c r="AL1039" i="7"/>
  <c r="AH1039" i="7"/>
  <c r="AD1039" i="7"/>
  <c r="Z1039" i="7"/>
  <c r="V1039" i="7"/>
  <c r="R1039" i="7"/>
  <c r="N1039" i="7"/>
  <c r="J1039" i="7"/>
  <c r="F1039" i="7"/>
  <c r="BA1038" i="7"/>
  <c r="AZ1038" i="7"/>
  <c r="AY1038" i="7"/>
  <c r="BB1038" i="7" s="1"/>
  <c r="AX1038" i="7"/>
  <c r="AT1038" i="7"/>
  <c r="AP1038" i="7"/>
  <c r="AL1038" i="7"/>
  <c r="AH1038" i="7"/>
  <c r="AD1038" i="7"/>
  <c r="Z1038" i="7"/>
  <c r="V1038" i="7"/>
  <c r="R1038" i="7"/>
  <c r="N1038" i="7"/>
  <c r="J1038" i="7"/>
  <c r="F1038" i="7"/>
  <c r="BA1037" i="7"/>
  <c r="AZ1037" i="7"/>
  <c r="AY1037" i="7"/>
  <c r="AX1037" i="7"/>
  <c r="AT1037" i="7"/>
  <c r="AP1037" i="7"/>
  <c r="AL1037" i="7"/>
  <c r="AH1037" i="7"/>
  <c r="AD1037" i="7"/>
  <c r="Z1037" i="7"/>
  <c r="V1037" i="7"/>
  <c r="R1037" i="7"/>
  <c r="N1037" i="7"/>
  <c r="J1037" i="7"/>
  <c r="F1037" i="7"/>
  <c r="BA1036" i="7"/>
  <c r="AZ1036" i="7"/>
  <c r="AY1036" i="7"/>
  <c r="AX1036" i="7"/>
  <c r="AT1036" i="7"/>
  <c r="AP1036" i="7"/>
  <c r="AL1036" i="7"/>
  <c r="AH1036" i="7"/>
  <c r="AD1036" i="7"/>
  <c r="Z1036" i="7"/>
  <c r="V1036" i="7"/>
  <c r="R1036" i="7"/>
  <c r="N1036" i="7"/>
  <c r="J1036" i="7"/>
  <c r="F1036" i="7"/>
  <c r="BA1035" i="7"/>
  <c r="AZ1035" i="7"/>
  <c r="AY1035" i="7"/>
  <c r="BB1035" i="7" s="1"/>
  <c r="AX1035" i="7"/>
  <c r="AT1035" i="7"/>
  <c r="AP1035" i="7"/>
  <c r="AL1035" i="7"/>
  <c r="AH1035" i="7"/>
  <c r="AD1035" i="7"/>
  <c r="Z1035" i="7"/>
  <c r="V1035" i="7"/>
  <c r="R1035" i="7"/>
  <c r="N1035" i="7"/>
  <c r="J1035" i="7"/>
  <c r="F1035" i="7"/>
  <c r="BA1034" i="7"/>
  <c r="AZ1034" i="7"/>
  <c r="AY1034" i="7"/>
  <c r="BB1034" i="7" s="1"/>
  <c r="AX1034" i="7"/>
  <c r="AT1034" i="7"/>
  <c r="AP1034" i="7"/>
  <c r="AL1034" i="7"/>
  <c r="AH1034" i="7"/>
  <c r="AD1034" i="7"/>
  <c r="Z1034" i="7"/>
  <c r="V1034" i="7"/>
  <c r="R1034" i="7"/>
  <c r="N1034" i="7"/>
  <c r="J1034" i="7"/>
  <c r="F1034" i="7"/>
  <c r="BA1033" i="7"/>
  <c r="AZ1033" i="7"/>
  <c r="AY1033" i="7"/>
  <c r="AX1033" i="7"/>
  <c r="AT1033" i="7"/>
  <c r="AP1033" i="7"/>
  <c r="AL1033" i="7"/>
  <c r="AH1033" i="7"/>
  <c r="AD1033" i="7"/>
  <c r="Z1033" i="7"/>
  <c r="V1033" i="7"/>
  <c r="R1033" i="7"/>
  <c r="N1033" i="7"/>
  <c r="J1033" i="7"/>
  <c r="F1033" i="7"/>
  <c r="BA1032" i="7"/>
  <c r="AZ1032" i="7"/>
  <c r="AY1032" i="7"/>
  <c r="AX1032" i="7"/>
  <c r="AT1032" i="7"/>
  <c r="AP1032" i="7"/>
  <c r="AL1032" i="7"/>
  <c r="AH1032" i="7"/>
  <c r="AD1032" i="7"/>
  <c r="Z1032" i="7"/>
  <c r="V1032" i="7"/>
  <c r="R1032" i="7"/>
  <c r="N1032" i="7"/>
  <c r="J1032" i="7"/>
  <c r="F1032" i="7"/>
  <c r="BA1031" i="7"/>
  <c r="AZ1031" i="7"/>
  <c r="AY1031" i="7"/>
  <c r="BB1031" i="7" s="1"/>
  <c r="AX1031" i="7"/>
  <c r="AT1031" i="7"/>
  <c r="AP1031" i="7"/>
  <c r="AL1031" i="7"/>
  <c r="AH1031" i="7"/>
  <c r="AD1031" i="7"/>
  <c r="Z1031" i="7"/>
  <c r="V1031" i="7"/>
  <c r="R1031" i="7"/>
  <c r="N1031" i="7"/>
  <c r="J1031" i="7"/>
  <c r="F1031" i="7"/>
  <c r="BA1030" i="7"/>
  <c r="AZ1030" i="7"/>
  <c r="AY1030" i="7"/>
  <c r="BB1030" i="7" s="1"/>
  <c r="AX1030" i="7"/>
  <c r="AT1030" i="7"/>
  <c r="AP1030" i="7"/>
  <c r="AL1030" i="7"/>
  <c r="AH1030" i="7"/>
  <c r="AD1030" i="7"/>
  <c r="Z1030" i="7"/>
  <c r="V1030" i="7"/>
  <c r="R1030" i="7"/>
  <c r="N1030" i="7"/>
  <c r="J1030" i="7"/>
  <c r="F1030" i="7"/>
  <c r="BA1029" i="7"/>
  <c r="AZ1029" i="7"/>
  <c r="AY1029" i="7"/>
  <c r="AX1029" i="7"/>
  <c r="AT1029" i="7"/>
  <c r="AP1029" i="7"/>
  <c r="AL1029" i="7"/>
  <c r="AH1029" i="7"/>
  <c r="AD1029" i="7"/>
  <c r="Z1029" i="7"/>
  <c r="V1029" i="7"/>
  <c r="R1029" i="7"/>
  <c r="N1029" i="7"/>
  <c r="J1029" i="7"/>
  <c r="F1029" i="7"/>
  <c r="BA1028" i="7"/>
  <c r="AZ1028" i="7"/>
  <c r="AY1028" i="7"/>
  <c r="AX1028" i="7"/>
  <c r="AT1028" i="7"/>
  <c r="AP1028" i="7"/>
  <c r="AL1028" i="7"/>
  <c r="AH1028" i="7"/>
  <c r="AD1028" i="7"/>
  <c r="Z1028" i="7"/>
  <c r="V1028" i="7"/>
  <c r="R1028" i="7"/>
  <c r="N1028" i="7"/>
  <c r="J1028" i="7"/>
  <c r="F1028" i="7"/>
  <c r="BA1027" i="7"/>
  <c r="AZ1027" i="7"/>
  <c r="AY1027" i="7"/>
  <c r="BB1027" i="7" s="1"/>
  <c r="AX1027" i="7"/>
  <c r="AT1027" i="7"/>
  <c r="AP1027" i="7"/>
  <c r="AL1027" i="7"/>
  <c r="AH1027" i="7"/>
  <c r="AD1027" i="7"/>
  <c r="Z1027" i="7"/>
  <c r="V1027" i="7"/>
  <c r="R1027" i="7"/>
  <c r="N1027" i="7"/>
  <c r="J1027" i="7"/>
  <c r="F1027" i="7"/>
  <c r="BA1026" i="7"/>
  <c r="AZ1026" i="7"/>
  <c r="AY1026" i="7"/>
  <c r="BB1026" i="7" s="1"/>
  <c r="AX1026" i="7"/>
  <c r="AT1026" i="7"/>
  <c r="AP1026" i="7"/>
  <c r="AL1026" i="7"/>
  <c r="AH1026" i="7"/>
  <c r="AD1026" i="7"/>
  <c r="Z1026" i="7"/>
  <c r="V1026" i="7"/>
  <c r="R1026" i="7"/>
  <c r="N1026" i="7"/>
  <c r="J1026" i="7"/>
  <c r="F1026" i="7"/>
  <c r="BA1025" i="7"/>
  <c r="AZ1025" i="7"/>
  <c r="AY1025" i="7"/>
  <c r="AX1025" i="7"/>
  <c r="AT1025" i="7"/>
  <c r="AP1025" i="7"/>
  <c r="AL1025" i="7"/>
  <c r="AH1025" i="7"/>
  <c r="AD1025" i="7"/>
  <c r="Z1025" i="7"/>
  <c r="V1025" i="7"/>
  <c r="R1025" i="7"/>
  <c r="N1025" i="7"/>
  <c r="J1025" i="7"/>
  <c r="F1025" i="7"/>
  <c r="BA1024" i="7"/>
  <c r="AZ1024" i="7"/>
  <c r="AY1024" i="7"/>
  <c r="AX1024" i="7"/>
  <c r="AT1024" i="7"/>
  <c r="AP1024" i="7"/>
  <c r="AL1024" i="7"/>
  <c r="AH1024" i="7"/>
  <c r="AD1024" i="7"/>
  <c r="Z1024" i="7"/>
  <c r="V1024" i="7"/>
  <c r="R1024" i="7"/>
  <c r="N1024" i="7"/>
  <c r="J1024" i="7"/>
  <c r="F1024" i="7"/>
  <c r="BA1023" i="7"/>
  <c r="AZ1023" i="7"/>
  <c r="AY1023" i="7"/>
  <c r="BB1023" i="7" s="1"/>
  <c r="AX1023" i="7"/>
  <c r="AT1023" i="7"/>
  <c r="AP1023" i="7"/>
  <c r="AL1023" i="7"/>
  <c r="AH1023" i="7"/>
  <c r="AD1023" i="7"/>
  <c r="Z1023" i="7"/>
  <c r="V1023" i="7"/>
  <c r="R1023" i="7"/>
  <c r="N1023" i="7"/>
  <c r="J1023" i="7"/>
  <c r="F1023" i="7"/>
  <c r="BA1022" i="7"/>
  <c r="AZ1022" i="7"/>
  <c r="AY1022" i="7"/>
  <c r="BB1022" i="7" s="1"/>
  <c r="AX1022" i="7"/>
  <c r="AT1022" i="7"/>
  <c r="AP1022" i="7"/>
  <c r="AL1022" i="7"/>
  <c r="AH1022" i="7"/>
  <c r="AD1022" i="7"/>
  <c r="Z1022" i="7"/>
  <c r="V1022" i="7"/>
  <c r="R1022" i="7"/>
  <c r="N1022" i="7"/>
  <c r="J1022" i="7"/>
  <c r="F1022" i="7"/>
  <c r="BA1021" i="7"/>
  <c r="AZ1021" i="7"/>
  <c r="AY1021" i="7"/>
  <c r="AX1021" i="7"/>
  <c r="AT1021" i="7"/>
  <c r="AP1021" i="7"/>
  <c r="AL1021" i="7"/>
  <c r="AH1021" i="7"/>
  <c r="AD1021" i="7"/>
  <c r="Z1021" i="7"/>
  <c r="V1021" i="7"/>
  <c r="R1021" i="7"/>
  <c r="N1021" i="7"/>
  <c r="J1021" i="7"/>
  <c r="F1021" i="7"/>
  <c r="BA1020" i="7"/>
  <c r="AZ1020" i="7"/>
  <c r="AY1020" i="7"/>
  <c r="AX1020" i="7"/>
  <c r="AT1020" i="7"/>
  <c r="AP1020" i="7"/>
  <c r="AL1020" i="7"/>
  <c r="AH1020" i="7"/>
  <c r="AD1020" i="7"/>
  <c r="Z1020" i="7"/>
  <c r="V1020" i="7"/>
  <c r="R1020" i="7"/>
  <c r="N1020" i="7"/>
  <c r="J1020" i="7"/>
  <c r="F1020" i="7"/>
  <c r="BA1019" i="7"/>
  <c r="AZ1019" i="7"/>
  <c r="AY1019" i="7"/>
  <c r="BB1019" i="7" s="1"/>
  <c r="AX1019" i="7"/>
  <c r="AT1019" i="7"/>
  <c r="AP1019" i="7"/>
  <c r="AL1019" i="7"/>
  <c r="AH1019" i="7"/>
  <c r="AD1019" i="7"/>
  <c r="Z1019" i="7"/>
  <c r="V1019" i="7"/>
  <c r="R1019" i="7"/>
  <c r="N1019" i="7"/>
  <c r="J1019" i="7"/>
  <c r="F1019" i="7"/>
  <c r="BA1018" i="7"/>
  <c r="AZ1018" i="7"/>
  <c r="AY1018" i="7"/>
  <c r="BB1018" i="7" s="1"/>
  <c r="AX1018" i="7"/>
  <c r="AT1018" i="7"/>
  <c r="AP1018" i="7"/>
  <c r="AL1018" i="7"/>
  <c r="AH1018" i="7"/>
  <c r="AD1018" i="7"/>
  <c r="Z1018" i="7"/>
  <c r="V1018" i="7"/>
  <c r="R1018" i="7"/>
  <c r="N1018" i="7"/>
  <c r="J1018" i="7"/>
  <c r="F1018" i="7"/>
  <c r="BA1017" i="7"/>
  <c r="AZ1017" i="7"/>
  <c r="AY1017" i="7"/>
  <c r="AX1017" i="7"/>
  <c r="AT1017" i="7"/>
  <c r="AP1017" i="7"/>
  <c r="AL1017" i="7"/>
  <c r="AH1017" i="7"/>
  <c r="AD1017" i="7"/>
  <c r="Z1017" i="7"/>
  <c r="V1017" i="7"/>
  <c r="R1017" i="7"/>
  <c r="N1017" i="7"/>
  <c r="J1017" i="7"/>
  <c r="F1017" i="7"/>
  <c r="BA1016" i="7"/>
  <c r="AZ1016" i="7"/>
  <c r="AY1016" i="7"/>
  <c r="AX1016" i="7"/>
  <c r="AT1016" i="7"/>
  <c r="AP1016" i="7"/>
  <c r="AL1016" i="7"/>
  <c r="AH1016" i="7"/>
  <c r="AD1016" i="7"/>
  <c r="Z1016" i="7"/>
  <c r="V1016" i="7"/>
  <c r="R1016" i="7"/>
  <c r="N1016" i="7"/>
  <c r="J1016" i="7"/>
  <c r="F1016" i="7"/>
  <c r="BA1015" i="7"/>
  <c r="AZ1015" i="7"/>
  <c r="AY1015" i="7"/>
  <c r="BB1015" i="7" s="1"/>
  <c r="AX1015" i="7"/>
  <c r="AT1015" i="7"/>
  <c r="AP1015" i="7"/>
  <c r="AL1015" i="7"/>
  <c r="AH1015" i="7"/>
  <c r="AD1015" i="7"/>
  <c r="Z1015" i="7"/>
  <c r="V1015" i="7"/>
  <c r="R1015" i="7"/>
  <c r="N1015" i="7"/>
  <c r="J1015" i="7"/>
  <c r="F1015" i="7"/>
  <c r="BA1014" i="7"/>
  <c r="AZ1014" i="7"/>
  <c r="AY1014" i="7"/>
  <c r="BB1014" i="7" s="1"/>
  <c r="AX1014" i="7"/>
  <c r="AT1014" i="7"/>
  <c r="AP1014" i="7"/>
  <c r="AL1014" i="7"/>
  <c r="AH1014" i="7"/>
  <c r="AD1014" i="7"/>
  <c r="Z1014" i="7"/>
  <c r="V1014" i="7"/>
  <c r="R1014" i="7"/>
  <c r="N1014" i="7"/>
  <c r="J1014" i="7"/>
  <c r="F1014" i="7"/>
  <c r="BA1013" i="7"/>
  <c r="AZ1013" i="7"/>
  <c r="AY1013" i="7"/>
  <c r="AX1013" i="7"/>
  <c r="AT1013" i="7"/>
  <c r="AP1013" i="7"/>
  <c r="AL1013" i="7"/>
  <c r="AH1013" i="7"/>
  <c r="AD1013" i="7"/>
  <c r="Z1013" i="7"/>
  <c r="V1013" i="7"/>
  <c r="R1013" i="7"/>
  <c r="N1013" i="7"/>
  <c r="J1013" i="7"/>
  <c r="F1013" i="7"/>
  <c r="BA1012" i="7"/>
  <c r="AZ1012" i="7"/>
  <c r="AY1012" i="7"/>
  <c r="AX1012" i="7"/>
  <c r="AT1012" i="7"/>
  <c r="AP1012" i="7"/>
  <c r="AL1012" i="7"/>
  <c r="AH1012" i="7"/>
  <c r="AD1012" i="7"/>
  <c r="Z1012" i="7"/>
  <c r="V1012" i="7"/>
  <c r="R1012" i="7"/>
  <c r="N1012" i="7"/>
  <c r="J1012" i="7"/>
  <c r="F1012" i="7"/>
  <c r="BA1011" i="7"/>
  <c r="AZ1011" i="7"/>
  <c r="AY1011" i="7"/>
  <c r="BB1011" i="7" s="1"/>
  <c r="AX1011" i="7"/>
  <c r="AT1011" i="7"/>
  <c r="AP1011" i="7"/>
  <c r="AL1011" i="7"/>
  <c r="AH1011" i="7"/>
  <c r="AD1011" i="7"/>
  <c r="Z1011" i="7"/>
  <c r="V1011" i="7"/>
  <c r="R1011" i="7"/>
  <c r="N1011" i="7"/>
  <c r="J1011" i="7"/>
  <c r="F1011" i="7"/>
  <c r="BA1010" i="7"/>
  <c r="AZ1010" i="7"/>
  <c r="AY1010" i="7"/>
  <c r="BB1010" i="7" s="1"/>
  <c r="AX1010" i="7"/>
  <c r="AT1010" i="7"/>
  <c r="AP1010" i="7"/>
  <c r="AL1010" i="7"/>
  <c r="AH1010" i="7"/>
  <c r="AD1010" i="7"/>
  <c r="Z1010" i="7"/>
  <c r="V1010" i="7"/>
  <c r="R1010" i="7"/>
  <c r="N1010" i="7"/>
  <c r="J1010" i="7"/>
  <c r="F1010" i="7"/>
  <c r="BA1009" i="7"/>
  <c r="AZ1009" i="7"/>
  <c r="AY1009" i="7"/>
  <c r="AX1009" i="7"/>
  <c r="AT1009" i="7"/>
  <c r="AP1009" i="7"/>
  <c r="AL1009" i="7"/>
  <c r="AH1009" i="7"/>
  <c r="AD1009" i="7"/>
  <c r="Z1009" i="7"/>
  <c r="V1009" i="7"/>
  <c r="R1009" i="7"/>
  <c r="N1009" i="7"/>
  <c r="J1009" i="7"/>
  <c r="F1009" i="7"/>
  <c r="BA1008" i="7"/>
  <c r="AZ1008" i="7"/>
  <c r="AY1008" i="7"/>
  <c r="AX1008" i="7"/>
  <c r="AT1008" i="7"/>
  <c r="AP1008" i="7"/>
  <c r="AL1008" i="7"/>
  <c r="AH1008" i="7"/>
  <c r="AD1008" i="7"/>
  <c r="Z1008" i="7"/>
  <c r="V1008" i="7"/>
  <c r="R1008" i="7"/>
  <c r="N1008" i="7"/>
  <c r="J1008" i="7"/>
  <c r="F1008" i="7"/>
  <c r="BA1007" i="7"/>
  <c r="AZ1007" i="7"/>
  <c r="AY1007" i="7"/>
  <c r="BB1007" i="7" s="1"/>
  <c r="AX1007" i="7"/>
  <c r="AT1007" i="7"/>
  <c r="AP1007" i="7"/>
  <c r="AL1007" i="7"/>
  <c r="AH1007" i="7"/>
  <c r="AD1007" i="7"/>
  <c r="Z1007" i="7"/>
  <c r="V1007" i="7"/>
  <c r="R1007" i="7"/>
  <c r="N1007" i="7"/>
  <c r="J1007" i="7"/>
  <c r="F1007" i="7"/>
  <c r="BA1006" i="7"/>
  <c r="AZ1006" i="7"/>
  <c r="AY1006" i="7"/>
  <c r="BB1006" i="7" s="1"/>
  <c r="AX1006" i="7"/>
  <c r="AT1006" i="7"/>
  <c r="AP1006" i="7"/>
  <c r="AL1006" i="7"/>
  <c r="AH1006" i="7"/>
  <c r="AD1006" i="7"/>
  <c r="Z1006" i="7"/>
  <c r="V1006" i="7"/>
  <c r="R1006" i="7"/>
  <c r="N1006" i="7"/>
  <c r="J1006" i="7"/>
  <c r="F1006" i="7"/>
  <c r="BA1005" i="7"/>
  <c r="AZ1005" i="7"/>
  <c r="AY1005" i="7"/>
  <c r="AX1005" i="7"/>
  <c r="AT1005" i="7"/>
  <c r="AP1005" i="7"/>
  <c r="AL1005" i="7"/>
  <c r="AH1005" i="7"/>
  <c r="AD1005" i="7"/>
  <c r="Z1005" i="7"/>
  <c r="V1005" i="7"/>
  <c r="R1005" i="7"/>
  <c r="N1005" i="7"/>
  <c r="J1005" i="7"/>
  <c r="F1005" i="7"/>
  <c r="BA1004" i="7"/>
  <c r="AZ1004" i="7"/>
  <c r="AY1004" i="7"/>
  <c r="AX1004" i="7"/>
  <c r="AT1004" i="7"/>
  <c r="AP1004" i="7"/>
  <c r="AL1004" i="7"/>
  <c r="AH1004" i="7"/>
  <c r="AD1004" i="7"/>
  <c r="Z1004" i="7"/>
  <c r="V1004" i="7"/>
  <c r="R1004" i="7"/>
  <c r="N1004" i="7"/>
  <c r="J1004" i="7"/>
  <c r="F1004" i="7"/>
  <c r="BA1003" i="7"/>
  <c r="AZ1003" i="7"/>
  <c r="AY1003" i="7"/>
  <c r="BB1003" i="7" s="1"/>
  <c r="AX1003" i="7"/>
  <c r="AT1003" i="7"/>
  <c r="AP1003" i="7"/>
  <c r="AL1003" i="7"/>
  <c r="AH1003" i="7"/>
  <c r="AD1003" i="7"/>
  <c r="Z1003" i="7"/>
  <c r="V1003" i="7"/>
  <c r="R1003" i="7"/>
  <c r="N1003" i="7"/>
  <c r="J1003" i="7"/>
  <c r="F1003" i="7"/>
  <c r="BA1002" i="7"/>
  <c r="AZ1002" i="7"/>
  <c r="AY1002" i="7"/>
  <c r="BB1002" i="7" s="1"/>
  <c r="AX1002" i="7"/>
  <c r="AT1002" i="7"/>
  <c r="AP1002" i="7"/>
  <c r="AL1002" i="7"/>
  <c r="AH1002" i="7"/>
  <c r="AD1002" i="7"/>
  <c r="Z1002" i="7"/>
  <c r="V1002" i="7"/>
  <c r="R1002" i="7"/>
  <c r="N1002" i="7"/>
  <c r="J1002" i="7"/>
  <c r="F1002" i="7"/>
  <c r="BA1001" i="7"/>
  <c r="AZ1001" i="7"/>
  <c r="AY1001" i="7"/>
  <c r="AX1001" i="7"/>
  <c r="AT1001" i="7"/>
  <c r="AP1001" i="7"/>
  <c r="AL1001" i="7"/>
  <c r="AH1001" i="7"/>
  <c r="AD1001" i="7"/>
  <c r="Z1001" i="7"/>
  <c r="V1001" i="7"/>
  <c r="R1001" i="7"/>
  <c r="N1001" i="7"/>
  <c r="J1001" i="7"/>
  <c r="F1001" i="7"/>
  <c r="BA1000" i="7"/>
  <c r="AZ1000" i="7"/>
  <c r="AY1000" i="7"/>
  <c r="AX1000" i="7"/>
  <c r="AT1000" i="7"/>
  <c r="AP1000" i="7"/>
  <c r="AL1000" i="7"/>
  <c r="AH1000" i="7"/>
  <c r="AD1000" i="7"/>
  <c r="Z1000" i="7"/>
  <c r="V1000" i="7"/>
  <c r="R1000" i="7"/>
  <c r="N1000" i="7"/>
  <c r="J1000" i="7"/>
  <c r="F1000" i="7"/>
  <c r="BA999" i="7"/>
  <c r="AZ999" i="7"/>
  <c r="AY999" i="7"/>
  <c r="BB999" i="7" s="1"/>
  <c r="AX999" i="7"/>
  <c r="AT999" i="7"/>
  <c r="AP999" i="7"/>
  <c r="AL999" i="7"/>
  <c r="AH999" i="7"/>
  <c r="AD999" i="7"/>
  <c r="Z999" i="7"/>
  <c r="V999" i="7"/>
  <c r="R999" i="7"/>
  <c r="N999" i="7"/>
  <c r="J999" i="7"/>
  <c r="F999" i="7"/>
  <c r="BA998" i="7"/>
  <c r="AZ998" i="7"/>
  <c r="AY998" i="7"/>
  <c r="BB998" i="7" s="1"/>
  <c r="AX998" i="7"/>
  <c r="AT998" i="7"/>
  <c r="AP998" i="7"/>
  <c r="AL998" i="7"/>
  <c r="AH998" i="7"/>
  <c r="AD998" i="7"/>
  <c r="Z998" i="7"/>
  <c r="V998" i="7"/>
  <c r="R998" i="7"/>
  <c r="N998" i="7"/>
  <c r="J998" i="7"/>
  <c r="F998" i="7"/>
  <c r="BA997" i="7"/>
  <c r="AZ997" i="7"/>
  <c r="AY997" i="7"/>
  <c r="AX997" i="7"/>
  <c r="AT997" i="7"/>
  <c r="AP997" i="7"/>
  <c r="AL997" i="7"/>
  <c r="AH997" i="7"/>
  <c r="AD997" i="7"/>
  <c r="Z997" i="7"/>
  <c r="V997" i="7"/>
  <c r="R997" i="7"/>
  <c r="N997" i="7"/>
  <c r="J997" i="7"/>
  <c r="F997" i="7"/>
  <c r="BA996" i="7"/>
  <c r="AZ996" i="7"/>
  <c r="AY996" i="7"/>
  <c r="AX996" i="7"/>
  <c r="AT996" i="7"/>
  <c r="AP996" i="7"/>
  <c r="AL996" i="7"/>
  <c r="AH996" i="7"/>
  <c r="AD996" i="7"/>
  <c r="Z996" i="7"/>
  <c r="V996" i="7"/>
  <c r="R996" i="7"/>
  <c r="N996" i="7"/>
  <c r="J996" i="7"/>
  <c r="F996" i="7"/>
  <c r="BA995" i="7"/>
  <c r="AZ995" i="7"/>
  <c r="AY995" i="7"/>
  <c r="BB995" i="7" s="1"/>
  <c r="AX995" i="7"/>
  <c r="AT995" i="7"/>
  <c r="AP995" i="7"/>
  <c r="AL995" i="7"/>
  <c r="AH995" i="7"/>
  <c r="AD995" i="7"/>
  <c r="Z995" i="7"/>
  <c r="V995" i="7"/>
  <c r="R995" i="7"/>
  <c r="N995" i="7"/>
  <c r="J995" i="7"/>
  <c r="F995" i="7"/>
  <c r="BA994" i="7"/>
  <c r="AZ994" i="7"/>
  <c r="AY994" i="7"/>
  <c r="BB994" i="7" s="1"/>
  <c r="AX994" i="7"/>
  <c r="AT994" i="7"/>
  <c r="AP994" i="7"/>
  <c r="AL994" i="7"/>
  <c r="AH994" i="7"/>
  <c r="AD994" i="7"/>
  <c r="Z994" i="7"/>
  <c r="V994" i="7"/>
  <c r="R994" i="7"/>
  <c r="N994" i="7"/>
  <c r="J994" i="7"/>
  <c r="F994" i="7"/>
  <c r="BA993" i="7"/>
  <c r="AZ993" i="7"/>
  <c r="AY993" i="7"/>
  <c r="AX993" i="7"/>
  <c r="AT993" i="7"/>
  <c r="AP993" i="7"/>
  <c r="AL993" i="7"/>
  <c r="AH993" i="7"/>
  <c r="AD993" i="7"/>
  <c r="Z993" i="7"/>
  <c r="V993" i="7"/>
  <c r="R993" i="7"/>
  <c r="N993" i="7"/>
  <c r="J993" i="7"/>
  <c r="F993" i="7"/>
  <c r="BA992" i="7"/>
  <c r="AZ992" i="7"/>
  <c r="AY992" i="7"/>
  <c r="AX992" i="7"/>
  <c r="AT992" i="7"/>
  <c r="AP992" i="7"/>
  <c r="AL992" i="7"/>
  <c r="AH992" i="7"/>
  <c r="AD992" i="7"/>
  <c r="Z992" i="7"/>
  <c r="V992" i="7"/>
  <c r="R992" i="7"/>
  <c r="N992" i="7"/>
  <c r="J992" i="7"/>
  <c r="F992" i="7"/>
  <c r="BA991" i="7"/>
  <c r="AZ991" i="7"/>
  <c r="AY991" i="7"/>
  <c r="BB991" i="7" s="1"/>
  <c r="AX991" i="7"/>
  <c r="AT991" i="7"/>
  <c r="AP991" i="7"/>
  <c r="AL991" i="7"/>
  <c r="AH991" i="7"/>
  <c r="AD991" i="7"/>
  <c r="Z991" i="7"/>
  <c r="V991" i="7"/>
  <c r="R991" i="7"/>
  <c r="N991" i="7"/>
  <c r="J991" i="7"/>
  <c r="F991" i="7"/>
  <c r="BA990" i="7"/>
  <c r="AZ990" i="7"/>
  <c r="AY990" i="7"/>
  <c r="BB990" i="7" s="1"/>
  <c r="AX990" i="7"/>
  <c r="AT990" i="7"/>
  <c r="AP990" i="7"/>
  <c r="AL990" i="7"/>
  <c r="AH990" i="7"/>
  <c r="AD990" i="7"/>
  <c r="Z990" i="7"/>
  <c r="V990" i="7"/>
  <c r="R990" i="7"/>
  <c r="N990" i="7"/>
  <c r="J990" i="7"/>
  <c r="F990" i="7"/>
  <c r="BA989" i="7"/>
  <c r="AZ989" i="7"/>
  <c r="AY989" i="7"/>
  <c r="AX989" i="7"/>
  <c r="AT989" i="7"/>
  <c r="AP989" i="7"/>
  <c r="AL989" i="7"/>
  <c r="AH989" i="7"/>
  <c r="AD989" i="7"/>
  <c r="Z989" i="7"/>
  <c r="V989" i="7"/>
  <c r="R989" i="7"/>
  <c r="N989" i="7"/>
  <c r="J989" i="7"/>
  <c r="F989" i="7"/>
  <c r="BA988" i="7"/>
  <c r="AZ988" i="7"/>
  <c r="AY988" i="7"/>
  <c r="AX988" i="7"/>
  <c r="AT988" i="7"/>
  <c r="AP988" i="7"/>
  <c r="AL988" i="7"/>
  <c r="AH988" i="7"/>
  <c r="AD988" i="7"/>
  <c r="Z988" i="7"/>
  <c r="V988" i="7"/>
  <c r="R988" i="7"/>
  <c r="N988" i="7"/>
  <c r="J988" i="7"/>
  <c r="F988" i="7"/>
  <c r="BA987" i="7"/>
  <c r="AZ987" i="7"/>
  <c r="AY987" i="7"/>
  <c r="BB987" i="7" s="1"/>
  <c r="AX987" i="7"/>
  <c r="AT987" i="7"/>
  <c r="AP987" i="7"/>
  <c r="AL987" i="7"/>
  <c r="AH987" i="7"/>
  <c r="AD987" i="7"/>
  <c r="Z987" i="7"/>
  <c r="V987" i="7"/>
  <c r="R987" i="7"/>
  <c r="N987" i="7"/>
  <c r="J987" i="7"/>
  <c r="F987" i="7"/>
  <c r="BA986" i="7"/>
  <c r="AZ986" i="7"/>
  <c r="AY986" i="7"/>
  <c r="BB986" i="7" s="1"/>
  <c r="AX986" i="7"/>
  <c r="AT986" i="7"/>
  <c r="AP986" i="7"/>
  <c r="AL986" i="7"/>
  <c r="AH986" i="7"/>
  <c r="AD986" i="7"/>
  <c r="Z986" i="7"/>
  <c r="V986" i="7"/>
  <c r="R986" i="7"/>
  <c r="N986" i="7"/>
  <c r="J986" i="7"/>
  <c r="F986" i="7"/>
  <c r="BA985" i="7"/>
  <c r="AZ985" i="7"/>
  <c r="AY985" i="7"/>
  <c r="AX985" i="7"/>
  <c r="AT985" i="7"/>
  <c r="AP985" i="7"/>
  <c r="AL985" i="7"/>
  <c r="AH985" i="7"/>
  <c r="AD985" i="7"/>
  <c r="Z985" i="7"/>
  <c r="V985" i="7"/>
  <c r="R985" i="7"/>
  <c r="N985" i="7"/>
  <c r="J985" i="7"/>
  <c r="F985" i="7"/>
  <c r="BA984" i="7"/>
  <c r="AZ984" i="7"/>
  <c r="AY984" i="7"/>
  <c r="AX984" i="7"/>
  <c r="AT984" i="7"/>
  <c r="AP984" i="7"/>
  <c r="AL984" i="7"/>
  <c r="AH984" i="7"/>
  <c r="AD984" i="7"/>
  <c r="Z984" i="7"/>
  <c r="V984" i="7"/>
  <c r="R984" i="7"/>
  <c r="N984" i="7"/>
  <c r="J984" i="7"/>
  <c r="F984" i="7"/>
  <c r="BA983" i="7"/>
  <c r="AZ983" i="7"/>
  <c r="AY983" i="7"/>
  <c r="BB983" i="7" s="1"/>
  <c r="AX983" i="7"/>
  <c r="AT983" i="7"/>
  <c r="AP983" i="7"/>
  <c r="AL983" i="7"/>
  <c r="AH983" i="7"/>
  <c r="AD983" i="7"/>
  <c r="Z983" i="7"/>
  <c r="V983" i="7"/>
  <c r="R983" i="7"/>
  <c r="N983" i="7"/>
  <c r="J983" i="7"/>
  <c r="F983" i="7"/>
  <c r="BA982" i="7"/>
  <c r="AZ982" i="7"/>
  <c r="AY982" i="7"/>
  <c r="BB982" i="7" s="1"/>
  <c r="AX982" i="7"/>
  <c r="AT982" i="7"/>
  <c r="AP982" i="7"/>
  <c r="AL982" i="7"/>
  <c r="AH982" i="7"/>
  <c r="AD982" i="7"/>
  <c r="Z982" i="7"/>
  <c r="V982" i="7"/>
  <c r="R982" i="7"/>
  <c r="N982" i="7"/>
  <c r="J982" i="7"/>
  <c r="F982" i="7"/>
  <c r="BA981" i="7"/>
  <c r="AZ981" i="7"/>
  <c r="AY981" i="7"/>
  <c r="AX981" i="7"/>
  <c r="AT981" i="7"/>
  <c r="AP981" i="7"/>
  <c r="AL981" i="7"/>
  <c r="AH981" i="7"/>
  <c r="AD981" i="7"/>
  <c r="Z981" i="7"/>
  <c r="V981" i="7"/>
  <c r="R981" i="7"/>
  <c r="N981" i="7"/>
  <c r="J981" i="7"/>
  <c r="F981" i="7"/>
  <c r="BA980" i="7"/>
  <c r="AZ980" i="7"/>
  <c r="AY980" i="7"/>
  <c r="AX980" i="7"/>
  <c r="AT980" i="7"/>
  <c r="AP980" i="7"/>
  <c r="AL980" i="7"/>
  <c r="AH980" i="7"/>
  <c r="AD980" i="7"/>
  <c r="Z980" i="7"/>
  <c r="V980" i="7"/>
  <c r="R980" i="7"/>
  <c r="N980" i="7"/>
  <c r="J980" i="7"/>
  <c r="F980" i="7"/>
  <c r="BA979" i="7"/>
  <c r="AZ979" i="7"/>
  <c r="AY979" i="7"/>
  <c r="BB979" i="7" s="1"/>
  <c r="AX979" i="7"/>
  <c r="AT979" i="7"/>
  <c r="AP979" i="7"/>
  <c r="AL979" i="7"/>
  <c r="AH979" i="7"/>
  <c r="AD979" i="7"/>
  <c r="Z979" i="7"/>
  <c r="V979" i="7"/>
  <c r="R979" i="7"/>
  <c r="N979" i="7"/>
  <c r="J979" i="7"/>
  <c r="F979" i="7"/>
  <c r="BA978" i="7"/>
  <c r="AZ978" i="7"/>
  <c r="AY978" i="7"/>
  <c r="BB978" i="7" s="1"/>
  <c r="AX978" i="7"/>
  <c r="AT978" i="7"/>
  <c r="AP978" i="7"/>
  <c r="AL978" i="7"/>
  <c r="AH978" i="7"/>
  <c r="AD978" i="7"/>
  <c r="Z978" i="7"/>
  <c r="V978" i="7"/>
  <c r="R978" i="7"/>
  <c r="N978" i="7"/>
  <c r="J978" i="7"/>
  <c r="F978" i="7"/>
  <c r="BA977" i="7"/>
  <c r="AZ977" i="7"/>
  <c r="AY977" i="7"/>
  <c r="AX977" i="7"/>
  <c r="AT977" i="7"/>
  <c r="AP977" i="7"/>
  <c r="AL977" i="7"/>
  <c r="AH977" i="7"/>
  <c r="AD977" i="7"/>
  <c r="Z977" i="7"/>
  <c r="V977" i="7"/>
  <c r="R977" i="7"/>
  <c r="N977" i="7"/>
  <c r="J977" i="7"/>
  <c r="F977" i="7"/>
  <c r="BA976" i="7"/>
  <c r="AZ976" i="7"/>
  <c r="AY976" i="7"/>
  <c r="AX976" i="7"/>
  <c r="AT976" i="7"/>
  <c r="AP976" i="7"/>
  <c r="AL976" i="7"/>
  <c r="AH976" i="7"/>
  <c r="AD976" i="7"/>
  <c r="Z976" i="7"/>
  <c r="V976" i="7"/>
  <c r="R976" i="7"/>
  <c r="N976" i="7"/>
  <c r="J976" i="7"/>
  <c r="F976" i="7"/>
  <c r="BA975" i="7"/>
  <c r="AZ975" i="7"/>
  <c r="AY975" i="7"/>
  <c r="BB975" i="7" s="1"/>
  <c r="AX975" i="7"/>
  <c r="AT975" i="7"/>
  <c r="AP975" i="7"/>
  <c r="AL975" i="7"/>
  <c r="AH975" i="7"/>
  <c r="AD975" i="7"/>
  <c r="Z975" i="7"/>
  <c r="V975" i="7"/>
  <c r="R975" i="7"/>
  <c r="N975" i="7"/>
  <c r="J975" i="7"/>
  <c r="F975" i="7"/>
  <c r="BA974" i="7"/>
  <c r="AZ974" i="7"/>
  <c r="AY974" i="7"/>
  <c r="BB974" i="7" s="1"/>
  <c r="AX974" i="7"/>
  <c r="AT974" i="7"/>
  <c r="AP974" i="7"/>
  <c r="AL974" i="7"/>
  <c r="AH974" i="7"/>
  <c r="AD974" i="7"/>
  <c r="Z974" i="7"/>
  <c r="V974" i="7"/>
  <c r="R974" i="7"/>
  <c r="N974" i="7"/>
  <c r="J974" i="7"/>
  <c r="F974" i="7"/>
  <c r="BA973" i="7"/>
  <c r="AZ973" i="7"/>
  <c r="AY973" i="7"/>
  <c r="AX973" i="7"/>
  <c r="AT973" i="7"/>
  <c r="AP973" i="7"/>
  <c r="AL973" i="7"/>
  <c r="AH973" i="7"/>
  <c r="AD973" i="7"/>
  <c r="Z973" i="7"/>
  <c r="V973" i="7"/>
  <c r="R973" i="7"/>
  <c r="N973" i="7"/>
  <c r="J973" i="7"/>
  <c r="F973" i="7"/>
  <c r="BA972" i="7"/>
  <c r="AZ972" i="7"/>
  <c r="AY972" i="7"/>
  <c r="AX972" i="7"/>
  <c r="AT972" i="7"/>
  <c r="AP972" i="7"/>
  <c r="AL972" i="7"/>
  <c r="AH972" i="7"/>
  <c r="AD972" i="7"/>
  <c r="Z972" i="7"/>
  <c r="V972" i="7"/>
  <c r="R972" i="7"/>
  <c r="N972" i="7"/>
  <c r="J972" i="7"/>
  <c r="F972" i="7"/>
  <c r="BA971" i="7"/>
  <c r="AZ971" i="7"/>
  <c r="AY971" i="7"/>
  <c r="BB971" i="7" s="1"/>
  <c r="AX971" i="7"/>
  <c r="AT971" i="7"/>
  <c r="AP971" i="7"/>
  <c r="AL971" i="7"/>
  <c r="AH971" i="7"/>
  <c r="AD971" i="7"/>
  <c r="Z971" i="7"/>
  <c r="V971" i="7"/>
  <c r="R971" i="7"/>
  <c r="N971" i="7"/>
  <c r="J971" i="7"/>
  <c r="F971" i="7"/>
  <c r="BA970" i="7"/>
  <c r="AZ970" i="7"/>
  <c r="AY970" i="7"/>
  <c r="BB970" i="7" s="1"/>
  <c r="AX970" i="7"/>
  <c r="AT970" i="7"/>
  <c r="AP970" i="7"/>
  <c r="AL970" i="7"/>
  <c r="AH970" i="7"/>
  <c r="AD970" i="7"/>
  <c r="Z970" i="7"/>
  <c r="V970" i="7"/>
  <c r="R970" i="7"/>
  <c r="N970" i="7"/>
  <c r="J970" i="7"/>
  <c r="F970" i="7"/>
  <c r="BA969" i="7"/>
  <c r="AZ969" i="7"/>
  <c r="AY969" i="7"/>
  <c r="AX969" i="7"/>
  <c r="AT969" i="7"/>
  <c r="AP969" i="7"/>
  <c r="AL969" i="7"/>
  <c r="AH969" i="7"/>
  <c r="AD969" i="7"/>
  <c r="Z969" i="7"/>
  <c r="V969" i="7"/>
  <c r="R969" i="7"/>
  <c r="N969" i="7"/>
  <c r="J969" i="7"/>
  <c r="F969" i="7"/>
  <c r="BA968" i="7"/>
  <c r="AZ968" i="7"/>
  <c r="AY968" i="7"/>
  <c r="AX968" i="7"/>
  <c r="AT968" i="7"/>
  <c r="AP968" i="7"/>
  <c r="AL968" i="7"/>
  <c r="AH968" i="7"/>
  <c r="AD968" i="7"/>
  <c r="Z968" i="7"/>
  <c r="V968" i="7"/>
  <c r="R968" i="7"/>
  <c r="N968" i="7"/>
  <c r="J968" i="7"/>
  <c r="F968" i="7"/>
  <c r="BA967" i="7"/>
  <c r="AZ967" i="7"/>
  <c r="AY967" i="7"/>
  <c r="BB967" i="7" s="1"/>
  <c r="AX967" i="7"/>
  <c r="AT967" i="7"/>
  <c r="AP967" i="7"/>
  <c r="AL967" i="7"/>
  <c r="AH967" i="7"/>
  <c r="AD967" i="7"/>
  <c r="Z967" i="7"/>
  <c r="V967" i="7"/>
  <c r="R967" i="7"/>
  <c r="N967" i="7"/>
  <c r="J967" i="7"/>
  <c r="F967" i="7"/>
  <c r="BA966" i="7"/>
  <c r="AZ966" i="7"/>
  <c r="AY966" i="7"/>
  <c r="BB966" i="7" s="1"/>
  <c r="AX966" i="7"/>
  <c r="AT966" i="7"/>
  <c r="AP966" i="7"/>
  <c r="AL966" i="7"/>
  <c r="AH966" i="7"/>
  <c r="AD966" i="7"/>
  <c r="Z966" i="7"/>
  <c r="V966" i="7"/>
  <c r="R966" i="7"/>
  <c r="N966" i="7"/>
  <c r="J966" i="7"/>
  <c r="F966" i="7"/>
  <c r="BA965" i="7"/>
  <c r="AZ965" i="7"/>
  <c r="AY965" i="7"/>
  <c r="AX965" i="7"/>
  <c r="AT965" i="7"/>
  <c r="AP965" i="7"/>
  <c r="AL965" i="7"/>
  <c r="AH965" i="7"/>
  <c r="AD965" i="7"/>
  <c r="Z965" i="7"/>
  <c r="V965" i="7"/>
  <c r="R965" i="7"/>
  <c r="N965" i="7"/>
  <c r="J965" i="7"/>
  <c r="F965" i="7"/>
  <c r="BA964" i="7"/>
  <c r="AZ964" i="7"/>
  <c r="AY964" i="7"/>
  <c r="AX964" i="7"/>
  <c r="AT964" i="7"/>
  <c r="AP964" i="7"/>
  <c r="AL964" i="7"/>
  <c r="AH964" i="7"/>
  <c r="AD964" i="7"/>
  <c r="Z964" i="7"/>
  <c r="V964" i="7"/>
  <c r="R964" i="7"/>
  <c r="N964" i="7"/>
  <c r="J964" i="7"/>
  <c r="F964" i="7"/>
  <c r="BA963" i="7"/>
  <c r="AZ963" i="7"/>
  <c r="AY963" i="7"/>
  <c r="BB963" i="7" s="1"/>
  <c r="AX963" i="7"/>
  <c r="AT963" i="7"/>
  <c r="AP963" i="7"/>
  <c r="AL963" i="7"/>
  <c r="AH963" i="7"/>
  <c r="AD963" i="7"/>
  <c r="Z963" i="7"/>
  <c r="V963" i="7"/>
  <c r="R963" i="7"/>
  <c r="N963" i="7"/>
  <c r="J963" i="7"/>
  <c r="F963" i="7"/>
  <c r="BA962" i="7"/>
  <c r="AZ962" i="7"/>
  <c r="AY962" i="7"/>
  <c r="BB962" i="7" s="1"/>
  <c r="AX962" i="7"/>
  <c r="AT962" i="7"/>
  <c r="AP962" i="7"/>
  <c r="AL962" i="7"/>
  <c r="AH962" i="7"/>
  <c r="AD962" i="7"/>
  <c r="Z962" i="7"/>
  <c r="V962" i="7"/>
  <c r="R962" i="7"/>
  <c r="N962" i="7"/>
  <c r="J962" i="7"/>
  <c r="F962" i="7"/>
  <c r="BA961" i="7"/>
  <c r="AZ961" i="7"/>
  <c r="AY961" i="7"/>
  <c r="AX961" i="7"/>
  <c r="AT961" i="7"/>
  <c r="AP961" i="7"/>
  <c r="AL961" i="7"/>
  <c r="AH961" i="7"/>
  <c r="AD961" i="7"/>
  <c r="Z961" i="7"/>
  <c r="V961" i="7"/>
  <c r="R961" i="7"/>
  <c r="N961" i="7"/>
  <c r="J961" i="7"/>
  <c r="F961" i="7"/>
  <c r="BA960" i="7"/>
  <c r="AZ960" i="7"/>
  <c r="AY960" i="7"/>
  <c r="AX960" i="7"/>
  <c r="AT960" i="7"/>
  <c r="AP960" i="7"/>
  <c r="AL960" i="7"/>
  <c r="AH960" i="7"/>
  <c r="AD960" i="7"/>
  <c r="Z960" i="7"/>
  <c r="V960" i="7"/>
  <c r="R960" i="7"/>
  <c r="N960" i="7"/>
  <c r="J960" i="7"/>
  <c r="F960" i="7"/>
  <c r="BA959" i="7"/>
  <c r="AZ959" i="7"/>
  <c r="AY959" i="7"/>
  <c r="BB959" i="7" s="1"/>
  <c r="AX959" i="7"/>
  <c r="AT959" i="7"/>
  <c r="AP959" i="7"/>
  <c r="AL959" i="7"/>
  <c r="AH959" i="7"/>
  <c r="AD959" i="7"/>
  <c r="Z959" i="7"/>
  <c r="V959" i="7"/>
  <c r="R959" i="7"/>
  <c r="N959" i="7"/>
  <c r="J959" i="7"/>
  <c r="F959" i="7"/>
  <c r="BA958" i="7"/>
  <c r="AZ958" i="7"/>
  <c r="AY958" i="7"/>
  <c r="BB958" i="7" s="1"/>
  <c r="AX958" i="7"/>
  <c r="AT958" i="7"/>
  <c r="AP958" i="7"/>
  <c r="AL958" i="7"/>
  <c r="AH958" i="7"/>
  <c r="AD958" i="7"/>
  <c r="Z958" i="7"/>
  <c r="V958" i="7"/>
  <c r="R958" i="7"/>
  <c r="N958" i="7"/>
  <c r="J958" i="7"/>
  <c r="F958" i="7"/>
  <c r="BA957" i="7"/>
  <c r="AZ957" i="7"/>
  <c r="AY957" i="7"/>
  <c r="AX957" i="7"/>
  <c r="AT957" i="7"/>
  <c r="AP957" i="7"/>
  <c r="AL957" i="7"/>
  <c r="AH957" i="7"/>
  <c r="AD957" i="7"/>
  <c r="Z957" i="7"/>
  <c r="V957" i="7"/>
  <c r="R957" i="7"/>
  <c r="N957" i="7"/>
  <c r="J957" i="7"/>
  <c r="F957" i="7"/>
  <c r="BA956" i="7"/>
  <c r="AZ956" i="7"/>
  <c r="AY956" i="7"/>
  <c r="AX956" i="7"/>
  <c r="AT956" i="7"/>
  <c r="AP956" i="7"/>
  <c r="AL956" i="7"/>
  <c r="AH956" i="7"/>
  <c r="AD956" i="7"/>
  <c r="Z956" i="7"/>
  <c r="V956" i="7"/>
  <c r="R956" i="7"/>
  <c r="N956" i="7"/>
  <c r="J956" i="7"/>
  <c r="F956" i="7"/>
  <c r="BA955" i="7"/>
  <c r="AZ955" i="7"/>
  <c r="AY955" i="7"/>
  <c r="BB955" i="7" s="1"/>
  <c r="AX955" i="7"/>
  <c r="AT955" i="7"/>
  <c r="AP955" i="7"/>
  <c r="AL955" i="7"/>
  <c r="AH955" i="7"/>
  <c r="AD955" i="7"/>
  <c r="Z955" i="7"/>
  <c r="V955" i="7"/>
  <c r="R955" i="7"/>
  <c r="N955" i="7"/>
  <c r="J955" i="7"/>
  <c r="F955" i="7"/>
  <c r="BA954" i="7"/>
  <c r="AZ954" i="7"/>
  <c r="AY954" i="7"/>
  <c r="BB954" i="7" s="1"/>
  <c r="AX954" i="7"/>
  <c r="AT954" i="7"/>
  <c r="AP954" i="7"/>
  <c r="AL954" i="7"/>
  <c r="AH954" i="7"/>
  <c r="AD954" i="7"/>
  <c r="Z954" i="7"/>
  <c r="V954" i="7"/>
  <c r="R954" i="7"/>
  <c r="N954" i="7"/>
  <c r="J954" i="7"/>
  <c r="F954" i="7"/>
  <c r="BA953" i="7"/>
  <c r="AZ953" i="7"/>
  <c r="AY953" i="7"/>
  <c r="AX953" i="7"/>
  <c r="AT953" i="7"/>
  <c r="AP953" i="7"/>
  <c r="AL953" i="7"/>
  <c r="AH953" i="7"/>
  <c r="AD953" i="7"/>
  <c r="Z953" i="7"/>
  <c r="V953" i="7"/>
  <c r="R953" i="7"/>
  <c r="N953" i="7"/>
  <c r="J953" i="7"/>
  <c r="F953" i="7"/>
  <c r="BA952" i="7"/>
  <c r="AZ952" i="7"/>
  <c r="AY952" i="7"/>
  <c r="AX952" i="7"/>
  <c r="AT952" i="7"/>
  <c r="AP952" i="7"/>
  <c r="AL952" i="7"/>
  <c r="AH952" i="7"/>
  <c r="AD952" i="7"/>
  <c r="Z952" i="7"/>
  <c r="V952" i="7"/>
  <c r="R952" i="7"/>
  <c r="N952" i="7"/>
  <c r="J952" i="7"/>
  <c r="F952" i="7"/>
  <c r="BA951" i="7"/>
  <c r="AZ951" i="7"/>
  <c r="AY951" i="7"/>
  <c r="BB951" i="7" s="1"/>
  <c r="AX951" i="7"/>
  <c r="AT951" i="7"/>
  <c r="AP951" i="7"/>
  <c r="AL951" i="7"/>
  <c r="AH951" i="7"/>
  <c r="AD951" i="7"/>
  <c r="Z951" i="7"/>
  <c r="V951" i="7"/>
  <c r="R951" i="7"/>
  <c r="N951" i="7"/>
  <c r="J951" i="7"/>
  <c r="F951" i="7"/>
  <c r="BA950" i="7"/>
  <c r="AZ950" i="7"/>
  <c r="AY950" i="7"/>
  <c r="BB950" i="7" s="1"/>
  <c r="AX950" i="7"/>
  <c r="AT950" i="7"/>
  <c r="AP950" i="7"/>
  <c r="AL950" i="7"/>
  <c r="AH950" i="7"/>
  <c r="AD950" i="7"/>
  <c r="Z950" i="7"/>
  <c r="V950" i="7"/>
  <c r="R950" i="7"/>
  <c r="N950" i="7"/>
  <c r="J950" i="7"/>
  <c r="F950" i="7"/>
  <c r="BA949" i="7"/>
  <c r="AZ949" i="7"/>
  <c r="AY949" i="7"/>
  <c r="AX949" i="7"/>
  <c r="AT949" i="7"/>
  <c r="AP949" i="7"/>
  <c r="AL949" i="7"/>
  <c r="AH949" i="7"/>
  <c r="AD949" i="7"/>
  <c r="Z949" i="7"/>
  <c r="V949" i="7"/>
  <c r="R949" i="7"/>
  <c r="N949" i="7"/>
  <c r="J949" i="7"/>
  <c r="F949" i="7"/>
  <c r="BA948" i="7"/>
  <c r="AZ948" i="7"/>
  <c r="AY948" i="7"/>
  <c r="AX948" i="7"/>
  <c r="AT948" i="7"/>
  <c r="AP948" i="7"/>
  <c r="AL948" i="7"/>
  <c r="AH948" i="7"/>
  <c r="AD948" i="7"/>
  <c r="Z948" i="7"/>
  <c r="V948" i="7"/>
  <c r="R948" i="7"/>
  <c r="N948" i="7"/>
  <c r="J948" i="7"/>
  <c r="F948" i="7"/>
  <c r="BA947" i="7"/>
  <c r="AZ947" i="7"/>
  <c r="AY947" i="7"/>
  <c r="BB947" i="7" s="1"/>
  <c r="AX947" i="7"/>
  <c r="AT947" i="7"/>
  <c r="AP947" i="7"/>
  <c r="AL947" i="7"/>
  <c r="AH947" i="7"/>
  <c r="AD947" i="7"/>
  <c r="Z947" i="7"/>
  <c r="V947" i="7"/>
  <c r="R947" i="7"/>
  <c r="N947" i="7"/>
  <c r="J947" i="7"/>
  <c r="F947" i="7"/>
  <c r="BA946" i="7"/>
  <c r="AZ946" i="7"/>
  <c r="AY946" i="7"/>
  <c r="BB946" i="7" s="1"/>
  <c r="AX946" i="7"/>
  <c r="AT946" i="7"/>
  <c r="AP946" i="7"/>
  <c r="AL946" i="7"/>
  <c r="AH946" i="7"/>
  <c r="AD946" i="7"/>
  <c r="Z946" i="7"/>
  <c r="V946" i="7"/>
  <c r="R946" i="7"/>
  <c r="N946" i="7"/>
  <c r="J946" i="7"/>
  <c r="F946" i="7"/>
  <c r="BA945" i="7"/>
  <c r="AZ945" i="7"/>
  <c r="AY945" i="7"/>
  <c r="AX945" i="7"/>
  <c r="AT945" i="7"/>
  <c r="AP945" i="7"/>
  <c r="AL945" i="7"/>
  <c r="AH945" i="7"/>
  <c r="AD945" i="7"/>
  <c r="Z945" i="7"/>
  <c r="V945" i="7"/>
  <c r="R945" i="7"/>
  <c r="N945" i="7"/>
  <c r="J945" i="7"/>
  <c r="F945" i="7"/>
  <c r="BA944" i="7"/>
  <c r="AZ944" i="7"/>
  <c r="AY944" i="7"/>
  <c r="AX944" i="7"/>
  <c r="AT944" i="7"/>
  <c r="AP944" i="7"/>
  <c r="AL944" i="7"/>
  <c r="AH944" i="7"/>
  <c r="AD944" i="7"/>
  <c r="Z944" i="7"/>
  <c r="V944" i="7"/>
  <c r="R944" i="7"/>
  <c r="N944" i="7"/>
  <c r="J944" i="7"/>
  <c r="F944" i="7"/>
  <c r="BA943" i="7"/>
  <c r="AZ943" i="7"/>
  <c r="AY943" i="7"/>
  <c r="BB943" i="7" s="1"/>
  <c r="AX943" i="7"/>
  <c r="AT943" i="7"/>
  <c r="AP943" i="7"/>
  <c r="AL943" i="7"/>
  <c r="AH943" i="7"/>
  <c r="AD943" i="7"/>
  <c r="Z943" i="7"/>
  <c r="V943" i="7"/>
  <c r="R943" i="7"/>
  <c r="N943" i="7"/>
  <c r="J943" i="7"/>
  <c r="F943" i="7"/>
  <c r="BA942" i="7"/>
  <c r="AZ942" i="7"/>
  <c r="AY942" i="7"/>
  <c r="BB942" i="7" s="1"/>
  <c r="AX942" i="7"/>
  <c r="AT942" i="7"/>
  <c r="AP942" i="7"/>
  <c r="AL942" i="7"/>
  <c r="AH942" i="7"/>
  <c r="AD942" i="7"/>
  <c r="Z942" i="7"/>
  <c r="V942" i="7"/>
  <c r="R942" i="7"/>
  <c r="N942" i="7"/>
  <c r="J942" i="7"/>
  <c r="F942" i="7"/>
  <c r="BA941" i="7"/>
  <c r="AZ941" i="7"/>
  <c r="AY941" i="7"/>
  <c r="AX941" i="7"/>
  <c r="AT941" i="7"/>
  <c r="AP941" i="7"/>
  <c r="AL941" i="7"/>
  <c r="AH941" i="7"/>
  <c r="AD941" i="7"/>
  <c r="Z941" i="7"/>
  <c r="V941" i="7"/>
  <c r="R941" i="7"/>
  <c r="N941" i="7"/>
  <c r="J941" i="7"/>
  <c r="F941" i="7"/>
  <c r="BA940" i="7"/>
  <c r="AZ940" i="7"/>
  <c r="AY940" i="7"/>
  <c r="AX940" i="7"/>
  <c r="AT940" i="7"/>
  <c r="AP940" i="7"/>
  <c r="AL940" i="7"/>
  <c r="AH940" i="7"/>
  <c r="AD940" i="7"/>
  <c r="Z940" i="7"/>
  <c r="V940" i="7"/>
  <c r="R940" i="7"/>
  <c r="N940" i="7"/>
  <c r="J940" i="7"/>
  <c r="F940" i="7"/>
  <c r="BA939" i="7"/>
  <c r="AZ939" i="7"/>
  <c r="AY939" i="7"/>
  <c r="BB939" i="7" s="1"/>
  <c r="AX939" i="7"/>
  <c r="AT939" i="7"/>
  <c r="AP939" i="7"/>
  <c r="AL939" i="7"/>
  <c r="AH939" i="7"/>
  <c r="AD939" i="7"/>
  <c r="Z939" i="7"/>
  <c r="V939" i="7"/>
  <c r="R939" i="7"/>
  <c r="N939" i="7"/>
  <c r="J939" i="7"/>
  <c r="F939" i="7"/>
  <c r="BA938" i="7"/>
  <c r="AZ938" i="7"/>
  <c r="AY938" i="7"/>
  <c r="BB938" i="7" s="1"/>
  <c r="AX938" i="7"/>
  <c r="AT938" i="7"/>
  <c r="AP938" i="7"/>
  <c r="AL938" i="7"/>
  <c r="AH938" i="7"/>
  <c r="AD938" i="7"/>
  <c r="Z938" i="7"/>
  <c r="V938" i="7"/>
  <c r="R938" i="7"/>
  <c r="N938" i="7"/>
  <c r="J938" i="7"/>
  <c r="F938" i="7"/>
  <c r="BA937" i="7"/>
  <c r="AZ937" i="7"/>
  <c r="AY937" i="7"/>
  <c r="AX937" i="7"/>
  <c r="AT937" i="7"/>
  <c r="AP937" i="7"/>
  <c r="AL937" i="7"/>
  <c r="AH937" i="7"/>
  <c r="AD937" i="7"/>
  <c r="Z937" i="7"/>
  <c r="V937" i="7"/>
  <c r="R937" i="7"/>
  <c r="N937" i="7"/>
  <c r="J937" i="7"/>
  <c r="F937" i="7"/>
  <c r="BA936" i="7"/>
  <c r="AZ936" i="7"/>
  <c r="AY936" i="7"/>
  <c r="AX936" i="7"/>
  <c r="AT936" i="7"/>
  <c r="AP936" i="7"/>
  <c r="AL936" i="7"/>
  <c r="AH936" i="7"/>
  <c r="AD936" i="7"/>
  <c r="Z936" i="7"/>
  <c r="V936" i="7"/>
  <c r="R936" i="7"/>
  <c r="N936" i="7"/>
  <c r="J936" i="7"/>
  <c r="F936" i="7"/>
  <c r="BA935" i="7"/>
  <c r="AZ935" i="7"/>
  <c r="AY935" i="7"/>
  <c r="BB935" i="7" s="1"/>
  <c r="AX935" i="7"/>
  <c r="AT935" i="7"/>
  <c r="AP935" i="7"/>
  <c r="AL935" i="7"/>
  <c r="AH935" i="7"/>
  <c r="AD935" i="7"/>
  <c r="Z935" i="7"/>
  <c r="V935" i="7"/>
  <c r="R935" i="7"/>
  <c r="N935" i="7"/>
  <c r="J935" i="7"/>
  <c r="F935" i="7"/>
  <c r="BA934" i="7"/>
  <c r="AZ934" i="7"/>
  <c r="AY934" i="7"/>
  <c r="BB934" i="7" s="1"/>
  <c r="AX934" i="7"/>
  <c r="AT934" i="7"/>
  <c r="AP934" i="7"/>
  <c r="AL934" i="7"/>
  <c r="AH934" i="7"/>
  <c r="AD934" i="7"/>
  <c r="Z934" i="7"/>
  <c r="V934" i="7"/>
  <c r="R934" i="7"/>
  <c r="N934" i="7"/>
  <c r="J934" i="7"/>
  <c r="F934" i="7"/>
  <c r="BA933" i="7"/>
  <c r="AZ933" i="7"/>
  <c r="AY933" i="7"/>
  <c r="AX933" i="7"/>
  <c r="AT933" i="7"/>
  <c r="AP933" i="7"/>
  <c r="AL933" i="7"/>
  <c r="AH933" i="7"/>
  <c r="AD933" i="7"/>
  <c r="Z933" i="7"/>
  <c r="V933" i="7"/>
  <c r="R933" i="7"/>
  <c r="N933" i="7"/>
  <c r="J933" i="7"/>
  <c r="F933" i="7"/>
  <c r="BA932" i="7"/>
  <c r="AZ932" i="7"/>
  <c r="AY932" i="7"/>
  <c r="AX932" i="7"/>
  <c r="AT932" i="7"/>
  <c r="AP932" i="7"/>
  <c r="AL932" i="7"/>
  <c r="AH932" i="7"/>
  <c r="AD932" i="7"/>
  <c r="Z932" i="7"/>
  <c r="V932" i="7"/>
  <c r="R932" i="7"/>
  <c r="N932" i="7"/>
  <c r="J932" i="7"/>
  <c r="F932" i="7"/>
  <c r="BA931" i="7"/>
  <c r="AZ931" i="7"/>
  <c r="AY931" i="7"/>
  <c r="BB931" i="7" s="1"/>
  <c r="AX931" i="7"/>
  <c r="AT931" i="7"/>
  <c r="AP931" i="7"/>
  <c r="AL931" i="7"/>
  <c r="AH931" i="7"/>
  <c r="AD931" i="7"/>
  <c r="Z931" i="7"/>
  <c r="V931" i="7"/>
  <c r="R931" i="7"/>
  <c r="N931" i="7"/>
  <c r="J931" i="7"/>
  <c r="F931" i="7"/>
  <c r="BA930" i="7"/>
  <c r="AZ930" i="7"/>
  <c r="AY930" i="7"/>
  <c r="BB930" i="7" s="1"/>
  <c r="AX930" i="7"/>
  <c r="AT930" i="7"/>
  <c r="AP930" i="7"/>
  <c r="AL930" i="7"/>
  <c r="AH930" i="7"/>
  <c r="AD930" i="7"/>
  <c r="Z930" i="7"/>
  <c r="V930" i="7"/>
  <c r="R930" i="7"/>
  <c r="N930" i="7"/>
  <c r="J930" i="7"/>
  <c r="F930" i="7"/>
  <c r="BA929" i="7"/>
  <c r="AZ929" i="7"/>
  <c r="AY929" i="7"/>
  <c r="AX929" i="7"/>
  <c r="AT929" i="7"/>
  <c r="AP929" i="7"/>
  <c r="AL929" i="7"/>
  <c r="AH929" i="7"/>
  <c r="AD929" i="7"/>
  <c r="Z929" i="7"/>
  <c r="V929" i="7"/>
  <c r="R929" i="7"/>
  <c r="N929" i="7"/>
  <c r="J929" i="7"/>
  <c r="F929" i="7"/>
  <c r="BA928" i="7"/>
  <c r="AZ928" i="7"/>
  <c r="AY928" i="7"/>
  <c r="AX928" i="7"/>
  <c r="AT928" i="7"/>
  <c r="AP928" i="7"/>
  <c r="AL928" i="7"/>
  <c r="AH928" i="7"/>
  <c r="AD928" i="7"/>
  <c r="Z928" i="7"/>
  <c r="V928" i="7"/>
  <c r="R928" i="7"/>
  <c r="N928" i="7"/>
  <c r="J928" i="7"/>
  <c r="F928" i="7"/>
  <c r="BA927" i="7"/>
  <c r="AZ927" i="7"/>
  <c r="AY927" i="7"/>
  <c r="BB927" i="7" s="1"/>
  <c r="AX927" i="7"/>
  <c r="AT927" i="7"/>
  <c r="AP927" i="7"/>
  <c r="AL927" i="7"/>
  <c r="AH927" i="7"/>
  <c r="AD927" i="7"/>
  <c r="Z927" i="7"/>
  <c r="V927" i="7"/>
  <c r="R927" i="7"/>
  <c r="N927" i="7"/>
  <c r="J927" i="7"/>
  <c r="F927" i="7"/>
  <c r="BA926" i="7"/>
  <c r="AZ926" i="7"/>
  <c r="AY926" i="7"/>
  <c r="BB926" i="7" s="1"/>
  <c r="AX926" i="7"/>
  <c r="AT926" i="7"/>
  <c r="AP926" i="7"/>
  <c r="AL926" i="7"/>
  <c r="AH926" i="7"/>
  <c r="AD926" i="7"/>
  <c r="Z926" i="7"/>
  <c r="V926" i="7"/>
  <c r="R926" i="7"/>
  <c r="N926" i="7"/>
  <c r="J926" i="7"/>
  <c r="F926" i="7"/>
  <c r="BA925" i="7"/>
  <c r="AZ925" i="7"/>
  <c r="AY925" i="7"/>
  <c r="AX925" i="7"/>
  <c r="AT925" i="7"/>
  <c r="AP925" i="7"/>
  <c r="AL925" i="7"/>
  <c r="AH925" i="7"/>
  <c r="AD925" i="7"/>
  <c r="Z925" i="7"/>
  <c r="V925" i="7"/>
  <c r="R925" i="7"/>
  <c r="N925" i="7"/>
  <c r="J925" i="7"/>
  <c r="F925" i="7"/>
  <c r="BA924" i="7"/>
  <c r="AZ924" i="7"/>
  <c r="AY924" i="7"/>
  <c r="AX924" i="7"/>
  <c r="AT924" i="7"/>
  <c r="AP924" i="7"/>
  <c r="AL924" i="7"/>
  <c r="AH924" i="7"/>
  <c r="AD924" i="7"/>
  <c r="Z924" i="7"/>
  <c r="V924" i="7"/>
  <c r="R924" i="7"/>
  <c r="N924" i="7"/>
  <c r="J924" i="7"/>
  <c r="F924" i="7"/>
  <c r="BA923" i="7"/>
  <c r="AZ923" i="7"/>
  <c r="AY923" i="7"/>
  <c r="BB923" i="7" s="1"/>
  <c r="AX923" i="7"/>
  <c r="AT923" i="7"/>
  <c r="AP923" i="7"/>
  <c r="AL923" i="7"/>
  <c r="AH923" i="7"/>
  <c r="AD923" i="7"/>
  <c r="Z923" i="7"/>
  <c r="V923" i="7"/>
  <c r="R923" i="7"/>
  <c r="N923" i="7"/>
  <c r="J923" i="7"/>
  <c r="F923" i="7"/>
  <c r="BA922" i="7"/>
  <c r="AZ922" i="7"/>
  <c r="AY922" i="7"/>
  <c r="BB922" i="7" s="1"/>
  <c r="AX922" i="7"/>
  <c r="AT922" i="7"/>
  <c r="AP922" i="7"/>
  <c r="AL922" i="7"/>
  <c r="AH922" i="7"/>
  <c r="AD922" i="7"/>
  <c r="Z922" i="7"/>
  <c r="V922" i="7"/>
  <c r="R922" i="7"/>
  <c r="N922" i="7"/>
  <c r="J922" i="7"/>
  <c r="F922" i="7"/>
  <c r="BA921" i="7"/>
  <c r="AZ921" i="7"/>
  <c r="AY921" i="7"/>
  <c r="AX921" i="7"/>
  <c r="AT921" i="7"/>
  <c r="AP921" i="7"/>
  <c r="AL921" i="7"/>
  <c r="AH921" i="7"/>
  <c r="AD921" i="7"/>
  <c r="Z921" i="7"/>
  <c r="V921" i="7"/>
  <c r="R921" i="7"/>
  <c r="N921" i="7"/>
  <c r="J921" i="7"/>
  <c r="F921" i="7"/>
  <c r="BA920" i="7"/>
  <c r="AZ920" i="7"/>
  <c r="AY920" i="7"/>
  <c r="AX920" i="7"/>
  <c r="AT920" i="7"/>
  <c r="AP920" i="7"/>
  <c r="AL920" i="7"/>
  <c r="AH920" i="7"/>
  <c r="AD920" i="7"/>
  <c r="Z920" i="7"/>
  <c r="V920" i="7"/>
  <c r="R920" i="7"/>
  <c r="N920" i="7"/>
  <c r="J920" i="7"/>
  <c r="F920" i="7"/>
  <c r="N58" i="6" l="1"/>
  <c r="K36" i="6"/>
  <c r="K37" i="6"/>
  <c r="M40" i="6"/>
  <c r="M41" i="6"/>
  <c r="L38" i="6"/>
  <c r="L36" i="6"/>
  <c r="L37" i="6"/>
  <c r="M38" i="6"/>
  <c r="L44" i="6"/>
  <c r="K43" i="6"/>
  <c r="M36" i="6"/>
  <c r="M37" i="6"/>
  <c r="K40" i="6"/>
  <c r="K41" i="6"/>
  <c r="M44" i="6"/>
  <c r="L43" i="6"/>
  <c r="K44" i="6"/>
  <c r="K38" i="6"/>
  <c r="L40" i="6"/>
  <c r="L41" i="6"/>
  <c r="M43" i="6"/>
  <c r="BB1046" i="1"/>
  <c r="BB1050" i="1"/>
  <c r="BB1054" i="1"/>
  <c r="BB1058" i="1"/>
  <c r="BB1062" i="1"/>
  <c r="BB1066" i="1"/>
  <c r="BB1070" i="1"/>
  <c r="BB1074" i="1"/>
  <c r="BB1078" i="1"/>
  <c r="BB1082" i="1"/>
  <c r="BB1086" i="1"/>
  <c r="BB1090" i="1"/>
  <c r="BB1094" i="1"/>
  <c r="BB1098" i="1"/>
  <c r="BB1102" i="1"/>
  <c r="BB1106" i="1"/>
  <c r="BB1110" i="1"/>
  <c r="BB1114" i="1"/>
  <c r="BB1118" i="1"/>
  <c r="BB1122" i="1"/>
  <c r="BB1126" i="1"/>
  <c r="BB1045" i="1"/>
  <c r="BB1049" i="1"/>
  <c r="BB1053" i="1"/>
  <c r="BB1057" i="1"/>
  <c r="BB1061" i="1"/>
  <c r="BB1158" i="7"/>
  <c r="BB921" i="7"/>
  <c r="BB925" i="7"/>
  <c r="BB929" i="7"/>
  <c r="BB933" i="7"/>
  <c r="BB937" i="7"/>
  <c r="BB941" i="7"/>
  <c r="BB945" i="7"/>
  <c r="BB949" i="7"/>
  <c r="BB953" i="7"/>
  <c r="BB957" i="7"/>
  <c r="BB961" i="7"/>
  <c r="BB965" i="7"/>
  <c r="BB969" i="7"/>
  <c r="BB973" i="7"/>
  <c r="BB977" i="7"/>
  <c r="BB981" i="7"/>
  <c r="BB985" i="7"/>
  <c r="BB989" i="7"/>
  <c r="BB993" i="7"/>
  <c r="BB997" i="7"/>
  <c r="BB1001" i="7"/>
  <c r="BB1005" i="7"/>
  <c r="BB1009" i="7"/>
  <c r="BB1013" i="7"/>
  <c r="BB1017" i="7"/>
  <c r="BB1021" i="7"/>
  <c r="BB1025" i="7"/>
  <c r="BB1029" i="7"/>
  <c r="BB1033" i="7"/>
  <c r="BB1037" i="7"/>
  <c r="BB1041" i="7"/>
  <c r="BB1045" i="7"/>
  <c r="BB1049" i="7"/>
  <c r="BB1053" i="7"/>
  <c r="BB1057" i="7"/>
  <c r="BB1061" i="7"/>
  <c r="BB1065" i="7"/>
  <c r="BB1069" i="7"/>
  <c r="BB1073" i="7"/>
  <c r="BB1077" i="7"/>
  <c r="BB1081" i="7"/>
  <c r="BB1085" i="7"/>
  <c r="BB1101" i="7"/>
  <c r="BB1105" i="7"/>
  <c r="BB1109" i="7"/>
  <c r="BB1113" i="7"/>
  <c r="BB1117" i="7"/>
  <c r="BB1121" i="7"/>
  <c r="BB1125" i="7"/>
  <c r="BB1129" i="7"/>
  <c r="BB1133" i="7"/>
  <c r="BB1137" i="7"/>
  <c r="BB1141" i="7"/>
  <c r="BB1145" i="7"/>
  <c r="BB1149" i="7"/>
  <c r="BB1153" i="7"/>
  <c r="BB1157" i="7"/>
  <c r="BB1161" i="7"/>
  <c r="BB1165" i="7"/>
  <c r="BB1169" i="7"/>
  <c r="BB920" i="7"/>
  <c r="BB924" i="7"/>
  <c r="BB928" i="7"/>
  <c r="BB932" i="7"/>
  <c r="BB936" i="7"/>
  <c r="BB940" i="7"/>
  <c r="BB944" i="7"/>
  <c r="BB948" i="7"/>
  <c r="BB952" i="7"/>
  <c r="BB956" i="7"/>
  <c r="BB960" i="7"/>
  <c r="BB964" i="7"/>
  <c r="BB968" i="7"/>
  <c r="BB972" i="7"/>
  <c r="BB976" i="7"/>
  <c r="BB980" i="7"/>
  <c r="BB984" i="7"/>
  <c r="BB988" i="7"/>
  <c r="BB992" i="7"/>
  <c r="BB996" i="7"/>
  <c r="BB1000" i="7"/>
  <c r="BB1004" i="7"/>
  <c r="BB1008" i="7"/>
  <c r="BB1012" i="7"/>
  <c r="BB1016" i="7"/>
  <c r="BB1020" i="7"/>
  <c r="BB1024" i="7"/>
  <c r="BB1028" i="7"/>
  <c r="BB1032" i="7"/>
  <c r="BB1036" i="7"/>
  <c r="BB1040" i="7"/>
  <c r="BB1044" i="7"/>
  <c r="BB1048" i="7"/>
  <c r="BB1052" i="7"/>
  <c r="BB1056" i="7"/>
  <c r="BB1060" i="7"/>
  <c r="BB1064" i="7"/>
  <c r="BB1068" i="7"/>
  <c r="BB1072" i="7"/>
  <c r="BB1084" i="7"/>
  <c r="BB1089" i="7"/>
  <c r="BB1093" i="7"/>
  <c r="BB1097" i="7"/>
  <c r="BB1088" i="7"/>
  <c r="BB1092" i="7"/>
  <c r="BB1096" i="7"/>
  <c r="BB1100" i="7"/>
  <c r="N38" i="6" l="1"/>
  <c r="N44" i="6"/>
  <c r="N41" i="6"/>
  <c r="N43" i="6"/>
  <c r="N40" i="6"/>
  <c r="N36" i="6"/>
  <c r="N37" i="6"/>
  <c r="M45" i="6"/>
  <c r="M39" i="6"/>
  <c r="L42" i="6"/>
  <c r="K39" i="6"/>
  <c r="M42" i="6"/>
  <c r="L45" i="6"/>
  <c r="K42" i="6"/>
  <c r="K45" i="6"/>
  <c r="L39" i="6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322" i="7"/>
  <c r="J323" i="7"/>
  <c r="J324" i="7"/>
  <c r="J325" i="7"/>
  <c r="J326" i="7"/>
  <c r="J327" i="7"/>
  <c r="J328" i="7"/>
  <c r="J329" i="7"/>
  <c r="J330" i="7"/>
  <c r="J331" i="7"/>
  <c r="J332" i="7"/>
  <c r="J333" i="7"/>
  <c r="J334" i="7"/>
  <c r="J335" i="7"/>
  <c r="J336" i="7"/>
  <c r="J337" i="7"/>
  <c r="J338" i="7"/>
  <c r="J339" i="7"/>
  <c r="J340" i="7"/>
  <c r="J341" i="7"/>
  <c r="J342" i="7"/>
  <c r="J343" i="7"/>
  <c r="J344" i="7"/>
  <c r="J345" i="7"/>
  <c r="J346" i="7"/>
  <c r="J347" i="7"/>
  <c r="J348" i="7"/>
  <c r="J349" i="7"/>
  <c r="J350" i="7"/>
  <c r="J351" i="7"/>
  <c r="J352" i="7"/>
  <c r="J353" i="7"/>
  <c r="J354" i="7"/>
  <c r="J355" i="7"/>
  <c r="J356" i="7"/>
  <c r="J357" i="7"/>
  <c r="J358" i="7"/>
  <c r="J359" i="7"/>
  <c r="J360" i="7"/>
  <c r="J361" i="7"/>
  <c r="J362" i="7"/>
  <c r="J363" i="7"/>
  <c r="J364" i="7"/>
  <c r="J365" i="7"/>
  <c r="J366" i="7"/>
  <c r="J367" i="7"/>
  <c r="J368" i="7"/>
  <c r="J369" i="7"/>
  <c r="J370" i="7"/>
  <c r="J371" i="7"/>
  <c r="J372" i="7"/>
  <c r="J373" i="7"/>
  <c r="J374" i="7"/>
  <c r="J375" i="7"/>
  <c r="J376" i="7"/>
  <c r="J377" i="7"/>
  <c r="J378" i="7"/>
  <c r="J379" i="7"/>
  <c r="J380" i="7"/>
  <c r="J381" i="7"/>
  <c r="J382" i="7"/>
  <c r="J383" i="7"/>
  <c r="J384" i="7"/>
  <c r="J385" i="7"/>
  <c r="J386" i="7"/>
  <c r="J387" i="7"/>
  <c r="J388" i="7"/>
  <c r="J389" i="7"/>
  <c r="J390" i="7"/>
  <c r="J391" i="7"/>
  <c r="J392" i="7"/>
  <c r="J393" i="7"/>
  <c r="J394" i="7"/>
  <c r="J395" i="7"/>
  <c r="J396" i="7"/>
  <c r="J397" i="7"/>
  <c r="J398" i="7"/>
  <c r="J399" i="7"/>
  <c r="J400" i="7"/>
  <c r="J401" i="7"/>
  <c r="J402" i="7"/>
  <c r="J403" i="7"/>
  <c r="J404" i="7"/>
  <c r="J405" i="7"/>
  <c r="J406" i="7"/>
  <c r="J407" i="7"/>
  <c r="J408" i="7"/>
  <c r="J409" i="7"/>
  <c r="J410" i="7"/>
  <c r="J411" i="7"/>
  <c r="J412" i="7"/>
  <c r="J413" i="7"/>
  <c r="J414" i="7"/>
  <c r="J415" i="7"/>
  <c r="J416" i="7"/>
  <c r="J417" i="7"/>
  <c r="J418" i="7"/>
  <c r="J419" i="7"/>
  <c r="J420" i="7"/>
  <c r="J421" i="7"/>
  <c r="J422" i="7"/>
  <c r="J423" i="7"/>
  <c r="J424" i="7"/>
  <c r="J425" i="7"/>
  <c r="J426" i="7"/>
  <c r="J427" i="7"/>
  <c r="J428" i="7"/>
  <c r="J429" i="7"/>
  <c r="J430" i="7"/>
  <c r="J431" i="7"/>
  <c r="J432" i="7"/>
  <c r="J433" i="7"/>
  <c r="J434" i="7"/>
  <c r="J435" i="7"/>
  <c r="J436" i="7"/>
  <c r="J437" i="7"/>
  <c r="J438" i="7"/>
  <c r="J439" i="7"/>
  <c r="J440" i="7"/>
  <c r="J441" i="7"/>
  <c r="J442" i="7"/>
  <c r="J443" i="7"/>
  <c r="J444" i="7"/>
  <c r="J445" i="7"/>
  <c r="J446" i="7"/>
  <c r="J447" i="7"/>
  <c r="J448" i="7"/>
  <c r="J449" i="7"/>
  <c r="J450" i="7"/>
  <c r="J451" i="7"/>
  <c r="J452" i="7"/>
  <c r="J453" i="7"/>
  <c r="J454" i="7"/>
  <c r="J455" i="7"/>
  <c r="J456" i="7"/>
  <c r="J457" i="7"/>
  <c r="J458" i="7"/>
  <c r="J459" i="7"/>
  <c r="J460" i="7"/>
  <c r="J461" i="7"/>
  <c r="J462" i="7"/>
  <c r="J463" i="7"/>
  <c r="J464" i="7"/>
  <c r="J465" i="7"/>
  <c r="J466" i="7"/>
  <c r="J467" i="7"/>
  <c r="J468" i="7"/>
  <c r="J469" i="7"/>
  <c r="J470" i="7"/>
  <c r="J471" i="7"/>
  <c r="J472" i="7"/>
  <c r="J473" i="7"/>
  <c r="J474" i="7"/>
  <c r="J475" i="7"/>
  <c r="J476" i="7"/>
  <c r="J477" i="7"/>
  <c r="J478" i="7"/>
  <c r="J479" i="7"/>
  <c r="J480" i="7"/>
  <c r="J481" i="7"/>
  <c r="J482" i="7"/>
  <c r="J483" i="7"/>
  <c r="J484" i="7"/>
  <c r="J485" i="7"/>
  <c r="J486" i="7"/>
  <c r="J487" i="7"/>
  <c r="J488" i="7"/>
  <c r="J489" i="7"/>
  <c r="J490" i="7"/>
  <c r="J491" i="7"/>
  <c r="J492" i="7"/>
  <c r="J493" i="7"/>
  <c r="J494" i="7"/>
  <c r="J495" i="7"/>
  <c r="J496" i="7"/>
  <c r="J497" i="7"/>
  <c r="J498" i="7"/>
  <c r="J499" i="7"/>
  <c r="J500" i="7"/>
  <c r="J501" i="7"/>
  <c r="J502" i="7"/>
  <c r="J503" i="7"/>
  <c r="J504" i="7"/>
  <c r="J505" i="7"/>
  <c r="J506" i="7"/>
  <c r="J507" i="7"/>
  <c r="J508" i="7"/>
  <c r="J509" i="7"/>
  <c r="J510" i="7"/>
  <c r="J511" i="7"/>
  <c r="J512" i="7"/>
  <c r="J513" i="7"/>
  <c r="J514" i="7"/>
  <c r="J515" i="7"/>
  <c r="J516" i="7"/>
  <c r="J517" i="7"/>
  <c r="J518" i="7"/>
  <c r="J519" i="7"/>
  <c r="J520" i="7"/>
  <c r="J521" i="7"/>
  <c r="J522" i="7"/>
  <c r="J523" i="7"/>
  <c r="J524" i="7"/>
  <c r="J525" i="7"/>
  <c r="J526" i="7"/>
  <c r="J527" i="7"/>
  <c r="J528" i="7"/>
  <c r="J529" i="7"/>
  <c r="J530" i="7"/>
  <c r="J531" i="7"/>
  <c r="J532" i="7"/>
  <c r="J533" i="7"/>
  <c r="J534" i="7"/>
  <c r="J535" i="7"/>
  <c r="J536" i="7"/>
  <c r="J537" i="7"/>
  <c r="J538" i="7"/>
  <c r="J539" i="7"/>
  <c r="J540" i="7"/>
  <c r="J541" i="7"/>
  <c r="J542" i="7"/>
  <c r="J543" i="7"/>
  <c r="J544" i="7"/>
  <c r="J545" i="7"/>
  <c r="J546" i="7"/>
  <c r="J547" i="7"/>
  <c r="J548" i="7"/>
  <c r="J549" i="7"/>
  <c r="J550" i="7"/>
  <c r="J551" i="7"/>
  <c r="J552" i="7"/>
  <c r="J553" i="7"/>
  <c r="J554" i="7"/>
  <c r="J555" i="7"/>
  <c r="J556" i="7"/>
  <c r="J557" i="7"/>
  <c r="J558" i="7"/>
  <c r="J559" i="7"/>
  <c r="J560" i="7"/>
  <c r="J561" i="7"/>
  <c r="J562" i="7"/>
  <c r="J563" i="7"/>
  <c r="J564" i="7"/>
  <c r="J565" i="7"/>
  <c r="J566" i="7"/>
  <c r="J567" i="7"/>
  <c r="J568" i="7"/>
  <c r="J569" i="7"/>
  <c r="J570" i="7"/>
  <c r="J571" i="7"/>
  <c r="J572" i="7"/>
  <c r="J573" i="7"/>
  <c r="J574" i="7"/>
  <c r="J575" i="7"/>
  <c r="J576" i="7"/>
  <c r="J577" i="7"/>
  <c r="J578" i="7"/>
  <c r="J579" i="7"/>
  <c r="J580" i="7"/>
  <c r="J581" i="7"/>
  <c r="J582" i="7"/>
  <c r="J583" i="7"/>
  <c r="J584" i="7"/>
  <c r="J585" i="7"/>
  <c r="J586" i="7"/>
  <c r="J587" i="7"/>
  <c r="J588" i="7"/>
  <c r="J589" i="7"/>
  <c r="J590" i="7"/>
  <c r="J591" i="7"/>
  <c r="J592" i="7"/>
  <c r="J593" i="7"/>
  <c r="J594" i="7"/>
  <c r="J595" i="7"/>
  <c r="J596" i="7"/>
  <c r="J597" i="7"/>
  <c r="J598" i="7"/>
  <c r="J599" i="7"/>
  <c r="J600" i="7"/>
  <c r="J601" i="7"/>
  <c r="J602" i="7"/>
  <c r="J603" i="7"/>
  <c r="J604" i="7"/>
  <c r="J605" i="7"/>
  <c r="J606" i="7"/>
  <c r="J607" i="7"/>
  <c r="J608" i="7"/>
  <c r="J609" i="7"/>
  <c r="J610" i="7"/>
  <c r="J611" i="7"/>
  <c r="J612" i="7"/>
  <c r="J613" i="7"/>
  <c r="J614" i="7"/>
  <c r="J615" i="7"/>
  <c r="J616" i="7"/>
  <c r="J617" i="7"/>
  <c r="J618" i="7"/>
  <c r="J619" i="7"/>
  <c r="J620" i="7"/>
  <c r="J621" i="7"/>
  <c r="J622" i="7"/>
  <c r="J623" i="7"/>
  <c r="J624" i="7"/>
  <c r="J625" i="7"/>
  <c r="J626" i="7"/>
  <c r="J627" i="7"/>
  <c r="J628" i="7"/>
  <c r="J629" i="7"/>
  <c r="J630" i="7"/>
  <c r="J631" i="7"/>
  <c r="J632" i="7"/>
  <c r="J633" i="7"/>
  <c r="J634" i="7"/>
  <c r="J635" i="7"/>
  <c r="J636" i="7"/>
  <c r="J637" i="7"/>
  <c r="J638" i="7"/>
  <c r="J639" i="7"/>
  <c r="J640" i="7"/>
  <c r="J641" i="7"/>
  <c r="J642" i="7"/>
  <c r="J643" i="7"/>
  <c r="J644" i="7"/>
  <c r="J645" i="7"/>
  <c r="J646" i="7"/>
  <c r="J647" i="7"/>
  <c r="J648" i="7"/>
  <c r="J649" i="7"/>
  <c r="J650" i="7"/>
  <c r="J651" i="7"/>
  <c r="J652" i="7"/>
  <c r="J653" i="7"/>
  <c r="J654" i="7"/>
  <c r="J655" i="7"/>
  <c r="J656" i="7"/>
  <c r="J657" i="7"/>
  <c r="J658" i="7"/>
  <c r="J659" i="7"/>
  <c r="J660" i="7"/>
  <c r="J661" i="7"/>
  <c r="J662" i="7"/>
  <c r="J663" i="7"/>
  <c r="J664" i="7"/>
  <c r="J665" i="7"/>
  <c r="J666" i="7"/>
  <c r="J667" i="7"/>
  <c r="J668" i="7"/>
  <c r="J669" i="7"/>
  <c r="J670" i="7"/>
  <c r="J671" i="7"/>
  <c r="J672" i="7"/>
  <c r="J673" i="7"/>
  <c r="J674" i="7"/>
  <c r="J675" i="7"/>
  <c r="J676" i="7"/>
  <c r="J677" i="7"/>
  <c r="J678" i="7"/>
  <c r="J679" i="7"/>
  <c r="J680" i="7"/>
  <c r="J681" i="7"/>
  <c r="J682" i="7"/>
  <c r="J683" i="7"/>
  <c r="J684" i="7"/>
  <c r="J685" i="7"/>
  <c r="J686" i="7"/>
  <c r="J687" i="7"/>
  <c r="J688" i="7"/>
  <c r="J689" i="7"/>
  <c r="J690" i="7"/>
  <c r="J691" i="7"/>
  <c r="J692" i="7"/>
  <c r="J693" i="7"/>
  <c r="J694" i="7"/>
  <c r="J695" i="7"/>
  <c r="J696" i="7"/>
  <c r="J697" i="7"/>
  <c r="J698" i="7"/>
  <c r="J699" i="7"/>
  <c r="J700" i="7"/>
  <c r="J701" i="7"/>
  <c r="J702" i="7"/>
  <c r="J703" i="7"/>
  <c r="J704" i="7"/>
  <c r="J705" i="7"/>
  <c r="J706" i="7"/>
  <c r="J707" i="7"/>
  <c r="J708" i="7"/>
  <c r="J709" i="7"/>
  <c r="J710" i="7"/>
  <c r="J711" i="7"/>
  <c r="J712" i="7"/>
  <c r="J713" i="7"/>
  <c r="J714" i="7"/>
  <c r="J715" i="7"/>
  <c r="J716" i="7"/>
  <c r="J717" i="7"/>
  <c r="J718" i="7"/>
  <c r="J719" i="7"/>
  <c r="J720" i="7"/>
  <c r="J721" i="7"/>
  <c r="J722" i="7"/>
  <c r="J723" i="7"/>
  <c r="J724" i="7"/>
  <c r="J725" i="7"/>
  <c r="J726" i="7"/>
  <c r="J727" i="7"/>
  <c r="J728" i="7"/>
  <c r="J729" i="7"/>
  <c r="J730" i="7"/>
  <c r="J731" i="7"/>
  <c r="J732" i="7"/>
  <c r="J733" i="7"/>
  <c r="J734" i="7"/>
  <c r="J735" i="7"/>
  <c r="J736" i="7"/>
  <c r="J737" i="7"/>
  <c r="J738" i="7"/>
  <c r="J739" i="7"/>
  <c r="J740" i="7"/>
  <c r="J741" i="7"/>
  <c r="J742" i="7"/>
  <c r="J743" i="7"/>
  <c r="J744" i="7"/>
  <c r="J745" i="7"/>
  <c r="J746" i="7"/>
  <c r="J747" i="7"/>
  <c r="J748" i="7"/>
  <c r="J749" i="7"/>
  <c r="J750" i="7"/>
  <c r="J751" i="7"/>
  <c r="J752" i="7"/>
  <c r="J753" i="7"/>
  <c r="J754" i="7"/>
  <c r="J755" i="7"/>
  <c r="J756" i="7"/>
  <c r="J757" i="7"/>
  <c r="J758" i="7"/>
  <c r="J759" i="7"/>
  <c r="J760" i="7"/>
  <c r="J761" i="7"/>
  <c r="J762" i="7"/>
  <c r="J763" i="7"/>
  <c r="J764" i="7"/>
  <c r="J765" i="7"/>
  <c r="J766" i="7"/>
  <c r="J767" i="7"/>
  <c r="J768" i="7"/>
  <c r="J769" i="7"/>
  <c r="J770" i="7"/>
  <c r="J771" i="7"/>
  <c r="J772" i="7"/>
  <c r="J773" i="7"/>
  <c r="J774" i="7"/>
  <c r="J775" i="7"/>
  <c r="J776" i="7"/>
  <c r="J777" i="7"/>
  <c r="J778" i="7"/>
  <c r="J779" i="7"/>
  <c r="J780" i="7"/>
  <c r="J781" i="7"/>
  <c r="J782" i="7"/>
  <c r="J783" i="7"/>
  <c r="J784" i="7"/>
  <c r="J785" i="7"/>
  <c r="J786" i="7"/>
  <c r="J787" i="7"/>
  <c r="J788" i="7"/>
  <c r="J789" i="7"/>
  <c r="J790" i="7"/>
  <c r="J791" i="7"/>
  <c r="J792" i="7"/>
  <c r="J793" i="7"/>
  <c r="J794" i="7"/>
  <c r="J795" i="7"/>
  <c r="J796" i="7"/>
  <c r="J797" i="7"/>
  <c r="J798" i="7"/>
  <c r="J799" i="7"/>
  <c r="J800" i="7"/>
  <c r="J801" i="7"/>
  <c r="J802" i="7"/>
  <c r="J803" i="7"/>
  <c r="J804" i="7"/>
  <c r="J805" i="7"/>
  <c r="J806" i="7"/>
  <c r="J807" i="7"/>
  <c r="J808" i="7"/>
  <c r="J809" i="7"/>
  <c r="J810" i="7"/>
  <c r="J811" i="7"/>
  <c r="J812" i="7"/>
  <c r="J813" i="7"/>
  <c r="J814" i="7"/>
  <c r="J815" i="7"/>
  <c r="J816" i="7"/>
  <c r="J817" i="7"/>
  <c r="J818" i="7"/>
  <c r="J819" i="7"/>
  <c r="J820" i="7"/>
  <c r="J821" i="7"/>
  <c r="J822" i="7"/>
  <c r="J823" i="7"/>
  <c r="J824" i="7"/>
  <c r="J825" i="7"/>
  <c r="J826" i="7"/>
  <c r="J827" i="7"/>
  <c r="J828" i="7"/>
  <c r="J829" i="7"/>
  <c r="J830" i="7"/>
  <c r="J831" i="7"/>
  <c r="J832" i="7"/>
  <c r="J833" i="7"/>
  <c r="J834" i="7"/>
  <c r="J835" i="7"/>
  <c r="J836" i="7"/>
  <c r="J837" i="7"/>
  <c r="J838" i="7"/>
  <c r="J839" i="7"/>
  <c r="J840" i="7"/>
  <c r="J841" i="7"/>
  <c r="J842" i="7"/>
  <c r="J843" i="7"/>
  <c r="J844" i="7"/>
  <c r="J845" i="7"/>
  <c r="J846" i="7"/>
  <c r="J847" i="7"/>
  <c r="J848" i="7"/>
  <c r="J849" i="7"/>
  <c r="J850" i="7"/>
  <c r="J851" i="7"/>
  <c r="J852" i="7"/>
  <c r="J853" i="7"/>
  <c r="J854" i="7"/>
  <c r="J855" i="7"/>
  <c r="J856" i="7"/>
  <c r="J857" i="7"/>
  <c r="J858" i="7"/>
  <c r="J859" i="7"/>
  <c r="J860" i="7"/>
  <c r="J861" i="7"/>
  <c r="J862" i="7"/>
  <c r="J863" i="7"/>
  <c r="J864" i="7"/>
  <c r="J865" i="7"/>
  <c r="J866" i="7"/>
  <c r="J867" i="7"/>
  <c r="J868" i="7"/>
  <c r="J869" i="7"/>
  <c r="J870" i="7"/>
  <c r="J871" i="7"/>
  <c r="J872" i="7"/>
  <c r="J873" i="7"/>
  <c r="J874" i="7"/>
  <c r="J875" i="7"/>
  <c r="J876" i="7"/>
  <c r="J877" i="7"/>
  <c r="J878" i="7"/>
  <c r="J879" i="7"/>
  <c r="J880" i="7"/>
  <c r="J881" i="7"/>
  <c r="J882" i="7"/>
  <c r="J883" i="7"/>
  <c r="J884" i="7"/>
  <c r="J885" i="7"/>
  <c r="J886" i="7"/>
  <c r="J887" i="7"/>
  <c r="J888" i="7"/>
  <c r="J889" i="7"/>
  <c r="J890" i="7"/>
  <c r="J891" i="7"/>
  <c r="J892" i="7"/>
  <c r="J893" i="7"/>
  <c r="J894" i="7"/>
  <c r="J895" i="7"/>
  <c r="J896" i="7"/>
  <c r="J897" i="7"/>
  <c r="J898" i="7"/>
  <c r="J899" i="7"/>
  <c r="J900" i="7"/>
  <c r="J901" i="7"/>
  <c r="J902" i="7"/>
  <c r="J903" i="7"/>
  <c r="J904" i="7"/>
  <c r="J905" i="7"/>
  <c r="J906" i="7"/>
  <c r="J907" i="7"/>
  <c r="J908" i="7"/>
  <c r="J909" i="7"/>
  <c r="J910" i="7"/>
  <c r="J911" i="7"/>
  <c r="J912" i="7"/>
  <c r="J913" i="7"/>
  <c r="J914" i="7"/>
  <c r="J915" i="7"/>
  <c r="J916" i="7"/>
  <c r="J917" i="7"/>
  <c r="J918" i="7"/>
  <c r="J919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F773" i="7"/>
  <c r="F774" i="7"/>
  <c r="F775" i="7"/>
  <c r="F776" i="7"/>
  <c r="F777" i="7"/>
  <c r="F778" i="7"/>
  <c r="F779" i="7"/>
  <c r="F780" i="7"/>
  <c r="F781" i="7"/>
  <c r="F782" i="7"/>
  <c r="F783" i="7"/>
  <c r="F784" i="7"/>
  <c r="F785" i="7"/>
  <c r="F786" i="7"/>
  <c r="F787" i="7"/>
  <c r="F788" i="7"/>
  <c r="F789" i="7"/>
  <c r="F790" i="7"/>
  <c r="F791" i="7"/>
  <c r="F792" i="7"/>
  <c r="F793" i="7"/>
  <c r="F794" i="7"/>
  <c r="F795" i="7"/>
  <c r="F796" i="7"/>
  <c r="F797" i="7"/>
  <c r="F798" i="7"/>
  <c r="F799" i="7"/>
  <c r="F800" i="7"/>
  <c r="F801" i="7"/>
  <c r="F802" i="7"/>
  <c r="F803" i="7"/>
  <c r="F804" i="7"/>
  <c r="F805" i="7"/>
  <c r="F806" i="7"/>
  <c r="F807" i="7"/>
  <c r="F808" i="7"/>
  <c r="F809" i="7"/>
  <c r="F810" i="7"/>
  <c r="F811" i="7"/>
  <c r="F812" i="7"/>
  <c r="F813" i="7"/>
  <c r="F814" i="7"/>
  <c r="F815" i="7"/>
  <c r="F816" i="7"/>
  <c r="F817" i="7"/>
  <c r="F818" i="7"/>
  <c r="F819" i="7"/>
  <c r="F820" i="7"/>
  <c r="F821" i="7"/>
  <c r="F822" i="7"/>
  <c r="F823" i="7"/>
  <c r="F824" i="7"/>
  <c r="F825" i="7"/>
  <c r="F826" i="7"/>
  <c r="F827" i="7"/>
  <c r="F828" i="7"/>
  <c r="F829" i="7"/>
  <c r="F830" i="7"/>
  <c r="F831" i="7"/>
  <c r="F832" i="7"/>
  <c r="F833" i="7"/>
  <c r="F834" i="7"/>
  <c r="F835" i="7"/>
  <c r="F836" i="7"/>
  <c r="F837" i="7"/>
  <c r="F838" i="7"/>
  <c r="F839" i="7"/>
  <c r="F840" i="7"/>
  <c r="F841" i="7"/>
  <c r="F842" i="7"/>
  <c r="F843" i="7"/>
  <c r="F844" i="7"/>
  <c r="F845" i="7"/>
  <c r="F846" i="7"/>
  <c r="F847" i="7"/>
  <c r="F848" i="7"/>
  <c r="F849" i="7"/>
  <c r="F850" i="7"/>
  <c r="F851" i="7"/>
  <c r="F852" i="7"/>
  <c r="F853" i="7"/>
  <c r="F854" i="7"/>
  <c r="F855" i="7"/>
  <c r="F856" i="7"/>
  <c r="F857" i="7"/>
  <c r="F858" i="7"/>
  <c r="F859" i="7"/>
  <c r="F860" i="7"/>
  <c r="F861" i="7"/>
  <c r="F862" i="7"/>
  <c r="F863" i="7"/>
  <c r="F864" i="7"/>
  <c r="F865" i="7"/>
  <c r="F866" i="7"/>
  <c r="F867" i="7"/>
  <c r="F868" i="7"/>
  <c r="F869" i="7"/>
  <c r="F870" i="7"/>
  <c r="F871" i="7"/>
  <c r="F872" i="7"/>
  <c r="F873" i="7"/>
  <c r="F874" i="7"/>
  <c r="F875" i="7"/>
  <c r="F876" i="7"/>
  <c r="F877" i="7"/>
  <c r="F878" i="7"/>
  <c r="F879" i="7"/>
  <c r="F880" i="7"/>
  <c r="F881" i="7"/>
  <c r="F882" i="7"/>
  <c r="F883" i="7"/>
  <c r="F884" i="7"/>
  <c r="F885" i="7"/>
  <c r="F886" i="7"/>
  <c r="F887" i="7"/>
  <c r="F888" i="7"/>
  <c r="F889" i="7"/>
  <c r="F890" i="7"/>
  <c r="F891" i="7"/>
  <c r="F892" i="7"/>
  <c r="F893" i="7"/>
  <c r="F894" i="7"/>
  <c r="F895" i="7"/>
  <c r="F896" i="7"/>
  <c r="F897" i="7"/>
  <c r="F898" i="7"/>
  <c r="F899" i="7"/>
  <c r="F900" i="7"/>
  <c r="F901" i="7"/>
  <c r="F902" i="7"/>
  <c r="F903" i="7"/>
  <c r="F904" i="7"/>
  <c r="F905" i="7"/>
  <c r="F906" i="7"/>
  <c r="F907" i="7"/>
  <c r="F908" i="7"/>
  <c r="F909" i="7"/>
  <c r="F910" i="7"/>
  <c r="F911" i="7"/>
  <c r="F912" i="7"/>
  <c r="F913" i="7"/>
  <c r="F914" i="7"/>
  <c r="F915" i="7"/>
  <c r="F916" i="7"/>
  <c r="F917" i="7"/>
  <c r="F918" i="7"/>
  <c r="F919" i="7"/>
  <c r="F1171" i="7"/>
  <c r="M46" i="6" l="1"/>
  <c r="M59" i="6" s="1"/>
  <c r="L46" i="6"/>
  <c r="L59" i="6" s="1"/>
  <c r="K46" i="6"/>
  <c r="K59" i="6" s="1"/>
  <c r="F4" i="6"/>
  <c r="N59" i="6" l="1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6" i="8"/>
  <c r="N177" i="8"/>
  <c r="N218" i="8"/>
  <c r="N219" i="8"/>
  <c r="N220" i="8"/>
  <c r="N221" i="8"/>
  <c r="N222" i="8"/>
  <c r="N223" i="8"/>
  <c r="N224" i="8"/>
  <c r="N225" i="8"/>
  <c r="N226" i="8"/>
  <c r="N227" i="8"/>
  <c r="N228" i="8"/>
  <c r="N229" i="8"/>
  <c r="N230" i="8"/>
  <c r="N231" i="8"/>
  <c r="N232" i="8"/>
  <c r="N233" i="8"/>
  <c r="N234" i="8"/>
  <c r="N235" i="8"/>
  <c r="N236" i="8"/>
  <c r="N237" i="8"/>
  <c r="N238" i="8"/>
  <c r="N239" i="8"/>
  <c r="N240" i="8"/>
  <c r="N241" i="8"/>
  <c r="N242" i="8"/>
  <c r="N243" i="8"/>
  <c r="N244" i="8"/>
  <c r="N245" i="8"/>
  <c r="N246" i="8"/>
  <c r="N247" i="8"/>
  <c r="N248" i="8"/>
  <c r="N249" i="8"/>
  <c r="N250" i="8"/>
  <c r="N251" i="8"/>
  <c r="N252" i="8"/>
  <c r="N253" i="8"/>
  <c r="N254" i="8"/>
  <c r="N255" i="8"/>
  <c r="N256" i="8"/>
  <c r="N257" i="8"/>
  <c r="N258" i="8"/>
  <c r="N259" i="8"/>
  <c r="N260" i="8"/>
  <c r="N261" i="8"/>
  <c r="N262" i="8"/>
  <c r="N263" i="8"/>
  <c r="N264" i="8"/>
  <c r="N265" i="8"/>
  <c r="N266" i="8"/>
  <c r="N267" i="8"/>
  <c r="N268" i="8"/>
  <c r="N269" i="8"/>
  <c r="N270" i="8"/>
  <c r="N271" i="8"/>
  <c r="N272" i="8"/>
  <c r="N273" i="8"/>
  <c r="N274" i="8"/>
  <c r="N275" i="8"/>
  <c r="N276" i="8"/>
  <c r="N277" i="8"/>
  <c r="N278" i="8"/>
  <c r="N279" i="8"/>
  <c r="N280" i="8"/>
  <c r="N281" i="8"/>
  <c r="N282" i="8"/>
  <c r="N283" i="8"/>
  <c r="N284" i="8"/>
  <c r="N285" i="8"/>
  <c r="N286" i="8"/>
  <c r="N287" i="8"/>
  <c r="N288" i="8"/>
  <c r="N289" i="8"/>
  <c r="N290" i="8"/>
  <c r="N291" i="8"/>
  <c r="N292" i="8"/>
  <c r="N293" i="8"/>
  <c r="N294" i="8"/>
  <c r="N305" i="8"/>
  <c r="N306" i="8"/>
  <c r="N307" i="8"/>
  <c r="N308" i="8"/>
  <c r="N309" i="8"/>
  <c r="N310" i="8"/>
  <c r="N311" i="8"/>
  <c r="N312" i="8"/>
  <c r="N313" i="8"/>
  <c r="N314" i="8"/>
  <c r="N315" i="8"/>
  <c r="N316" i="8"/>
  <c r="N317" i="8"/>
  <c r="N318" i="8"/>
  <c r="N319" i="8"/>
  <c r="N320" i="8"/>
  <c r="N321" i="8"/>
  <c r="N322" i="8"/>
  <c r="N323" i="8"/>
  <c r="N324" i="8"/>
  <c r="N325" i="8"/>
  <c r="N326" i="8"/>
  <c r="N327" i="8"/>
  <c r="N328" i="8"/>
  <c r="N329" i="8"/>
  <c r="N330" i="8"/>
  <c r="N331" i="8"/>
  <c r="N332" i="8"/>
  <c r="N333" i="8"/>
  <c r="N334" i="8"/>
  <c r="N335" i="8"/>
  <c r="N336" i="8"/>
  <c r="N337" i="8"/>
  <c r="N338" i="8"/>
  <c r="N339" i="8"/>
  <c r="N340" i="8"/>
  <c r="N341" i="8"/>
  <c r="N342" i="8"/>
  <c r="N343" i="8"/>
  <c r="N344" i="8"/>
  <c r="N345" i="8"/>
  <c r="N346" i="8"/>
  <c r="N347" i="8"/>
  <c r="N348" i="8"/>
  <c r="N349" i="8"/>
  <c r="N350" i="8"/>
  <c r="N351" i="8"/>
  <c r="N352" i="8"/>
  <c r="N353" i="8"/>
  <c r="N354" i="8"/>
  <c r="N355" i="8"/>
  <c r="N356" i="8"/>
  <c r="N357" i="8"/>
  <c r="N358" i="8"/>
  <c r="N359" i="8"/>
  <c r="N360" i="8"/>
  <c r="N361" i="8"/>
  <c r="N362" i="8"/>
  <c r="N363" i="8"/>
  <c r="N364" i="8"/>
  <c r="N365" i="8"/>
  <c r="N366" i="8"/>
  <c r="N367" i="8"/>
  <c r="N368" i="8"/>
  <c r="N369" i="8"/>
  <c r="N370" i="8"/>
  <c r="N371" i="8"/>
  <c r="N372" i="8"/>
  <c r="N373" i="8"/>
  <c r="N374" i="8"/>
  <c r="N375" i="8"/>
  <c r="N376" i="8"/>
  <c r="N377" i="8"/>
  <c r="N378" i="8"/>
  <c r="N379" i="8"/>
  <c r="N380" i="8"/>
  <c r="N381" i="8"/>
  <c r="N382" i="8"/>
  <c r="N383" i="8"/>
  <c r="N384" i="8"/>
  <c r="N385" i="8"/>
  <c r="N386" i="8"/>
  <c r="N387" i="8"/>
  <c r="N388" i="8"/>
  <c r="N389" i="8"/>
  <c r="N390" i="8"/>
  <c r="N391" i="8"/>
  <c r="N392" i="8"/>
  <c r="N393" i="8"/>
  <c r="N394" i="8"/>
  <c r="N395" i="8"/>
  <c r="N396" i="8"/>
  <c r="N397" i="8"/>
  <c r="N398" i="8"/>
  <c r="N399" i="8"/>
  <c r="N400" i="8"/>
  <c r="N401" i="8"/>
  <c r="N402" i="8"/>
  <c r="N403" i="8"/>
  <c r="N404" i="8"/>
  <c r="N95" i="8"/>
  <c r="N295" i="8"/>
  <c r="N96" i="8"/>
  <c r="N296" i="8"/>
  <c r="N304" i="8"/>
  <c r="N217" i="8"/>
  <c r="N178" i="8"/>
  <c r="N94" i="8"/>
  <c r="J217" i="8"/>
  <c r="J178" i="8"/>
  <c r="J94" i="8"/>
  <c r="J304" i="8"/>
  <c r="F304" i="8"/>
  <c r="F217" i="8"/>
  <c r="F178" i="8"/>
  <c r="F94" i="8"/>
  <c r="J3" i="8" l="1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6" i="8"/>
  <c r="J177" i="8"/>
  <c r="J218" i="8"/>
  <c r="J219" i="8"/>
  <c r="J220" i="8"/>
  <c r="J221" i="8"/>
  <c r="J222" i="8"/>
  <c r="J223" i="8"/>
  <c r="J224" i="8"/>
  <c r="J225" i="8"/>
  <c r="J226" i="8"/>
  <c r="J227" i="8"/>
  <c r="J228" i="8"/>
  <c r="J229" i="8"/>
  <c r="J230" i="8"/>
  <c r="J231" i="8"/>
  <c r="J232" i="8"/>
  <c r="J233" i="8"/>
  <c r="J234" i="8"/>
  <c r="J235" i="8"/>
  <c r="J236" i="8"/>
  <c r="J237" i="8"/>
  <c r="J238" i="8"/>
  <c r="J239" i="8"/>
  <c r="J240" i="8"/>
  <c r="J241" i="8"/>
  <c r="J242" i="8"/>
  <c r="J243" i="8"/>
  <c r="J244" i="8"/>
  <c r="J245" i="8"/>
  <c r="J246" i="8"/>
  <c r="J247" i="8"/>
  <c r="J248" i="8"/>
  <c r="J249" i="8"/>
  <c r="J250" i="8"/>
  <c r="J251" i="8"/>
  <c r="J252" i="8"/>
  <c r="J253" i="8"/>
  <c r="J254" i="8"/>
  <c r="J255" i="8"/>
  <c r="J256" i="8"/>
  <c r="J257" i="8"/>
  <c r="J258" i="8"/>
  <c r="J259" i="8"/>
  <c r="J260" i="8"/>
  <c r="J261" i="8"/>
  <c r="J262" i="8"/>
  <c r="J263" i="8"/>
  <c r="J264" i="8"/>
  <c r="J265" i="8"/>
  <c r="J266" i="8"/>
  <c r="J267" i="8"/>
  <c r="J268" i="8"/>
  <c r="J269" i="8"/>
  <c r="J270" i="8"/>
  <c r="J271" i="8"/>
  <c r="J272" i="8"/>
  <c r="J273" i="8"/>
  <c r="J274" i="8"/>
  <c r="J275" i="8"/>
  <c r="J276" i="8"/>
  <c r="J277" i="8"/>
  <c r="J278" i="8"/>
  <c r="J279" i="8"/>
  <c r="J280" i="8"/>
  <c r="J281" i="8"/>
  <c r="J282" i="8"/>
  <c r="J283" i="8"/>
  <c r="J284" i="8"/>
  <c r="J285" i="8"/>
  <c r="J286" i="8"/>
  <c r="J287" i="8"/>
  <c r="J288" i="8"/>
  <c r="J289" i="8"/>
  <c r="J290" i="8"/>
  <c r="J291" i="8"/>
  <c r="J292" i="8"/>
  <c r="J293" i="8"/>
  <c r="J294" i="8"/>
  <c r="J305" i="8"/>
  <c r="J306" i="8"/>
  <c r="J307" i="8"/>
  <c r="J308" i="8"/>
  <c r="J309" i="8"/>
  <c r="J310" i="8"/>
  <c r="J311" i="8"/>
  <c r="J312" i="8"/>
  <c r="J313" i="8"/>
  <c r="J314" i="8"/>
  <c r="J315" i="8"/>
  <c r="J316" i="8"/>
  <c r="J317" i="8"/>
  <c r="J318" i="8"/>
  <c r="J319" i="8"/>
  <c r="J320" i="8"/>
  <c r="J321" i="8"/>
  <c r="J322" i="8"/>
  <c r="J323" i="8"/>
  <c r="J324" i="8"/>
  <c r="J325" i="8"/>
  <c r="J326" i="8"/>
  <c r="J327" i="8"/>
  <c r="J328" i="8"/>
  <c r="J329" i="8"/>
  <c r="J330" i="8"/>
  <c r="J331" i="8"/>
  <c r="J332" i="8"/>
  <c r="J333" i="8"/>
  <c r="J334" i="8"/>
  <c r="J335" i="8"/>
  <c r="J336" i="8"/>
  <c r="J337" i="8"/>
  <c r="J338" i="8"/>
  <c r="J339" i="8"/>
  <c r="J340" i="8"/>
  <c r="J341" i="8"/>
  <c r="J342" i="8"/>
  <c r="J343" i="8"/>
  <c r="J344" i="8"/>
  <c r="J345" i="8"/>
  <c r="J346" i="8"/>
  <c r="J347" i="8"/>
  <c r="J348" i="8"/>
  <c r="J349" i="8"/>
  <c r="J350" i="8"/>
  <c r="J351" i="8"/>
  <c r="J352" i="8"/>
  <c r="J353" i="8"/>
  <c r="J354" i="8"/>
  <c r="J355" i="8"/>
  <c r="J356" i="8"/>
  <c r="J357" i="8"/>
  <c r="J358" i="8"/>
  <c r="J359" i="8"/>
  <c r="J360" i="8"/>
  <c r="J361" i="8"/>
  <c r="J362" i="8"/>
  <c r="J363" i="8"/>
  <c r="J364" i="8"/>
  <c r="J365" i="8"/>
  <c r="J366" i="8"/>
  <c r="J367" i="8"/>
  <c r="J368" i="8"/>
  <c r="J369" i="8"/>
  <c r="J370" i="8"/>
  <c r="J371" i="8"/>
  <c r="J372" i="8"/>
  <c r="J373" i="8"/>
  <c r="J374" i="8"/>
  <c r="J375" i="8"/>
  <c r="J376" i="8"/>
  <c r="J377" i="8"/>
  <c r="J378" i="8"/>
  <c r="J379" i="8"/>
  <c r="J380" i="8"/>
  <c r="J381" i="8"/>
  <c r="J382" i="8"/>
  <c r="J383" i="8"/>
  <c r="J384" i="8"/>
  <c r="J385" i="8"/>
  <c r="J386" i="8"/>
  <c r="J387" i="8"/>
  <c r="J388" i="8"/>
  <c r="J389" i="8"/>
  <c r="J390" i="8"/>
  <c r="J391" i="8"/>
  <c r="J392" i="8"/>
  <c r="J393" i="8"/>
  <c r="J394" i="8"/>
  <c r="J395" i="8"/>
  <c r="J396" i="8"/>
  <c r="J397" i="8"/>
  <c r="J398" i="8"/>
  <c r="J399" i="8"/>
  <c r="J400" i="8"/>
  <c r="J401" i="8"/>
  <c r="J402" i="8"/>
  <c r="J403" i="8"/>
  <c r="J404" i="8"/>
  <c r="J95" i="8"/>
  <c r="J295" i="8"/>
  <c r="J96" i="8"/>
  <c r="J296" i="8"/>
  <c r="F403" i="8"/>
  <c r="F404" i="8"/>
  <c r="F95" i="8"/>
  <c r="F295" i="8"/>
  <c r="F96" i="8"/>
  <c r="F296" i="8"/>
  <c r="F3" i="8" l="1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6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293" i="8"/>
  <c r="F92" i="8"/>
  <c r="F400" i="8"/>
  <c r="F177" i="8"/>
  <c r="F401" i="8"/>
  <c r="F93" i="8"/>
  <c r="F294" i="8"/>
  <c r="F402" i="8"/>
  <c r="M10" i="6" l="1"/>
  <c r="L10" i="6"/>
  <c r="K10" i="6"/>
  <c r="AH3" i="8"/>
  <c r="AD3" i="8"/>
  <c r="Z3" i="8"/>
  <c r="V3" i="8"/>
  <c r="R3" i="8"/>
  <c r="AX416" i="8" l="1"/>
  <c r="N10" i="6"/>
  <c r="L15" i="6"/>
  <c r="L21" i="6"/>
  <c r="M25" i="6"/>
  <c r="M29" i="6"/>
  <c r="K17" i="6"/>
  <c r="K20" i="6"/>
  <c r="M15" i="6"/>
  <c r="L17" i="6"/>
  <c r="M21" i="6"/>
  <c r="K22" i="6"/>
  <c r="K26" i="6"/>
  <c r="M28" i="6"/>
  <c r="K31" i="6"/>
  <c r="K32" i="6"/>
  <c r="K6" i="6"/>
  <c r="L6" i="6"/>
  <c r="L8" i="6"/>
  <c r="L9" i="6" s="1"/>
  <c r="K14" i="6"/>
  <c r="K18" i="6"/>
  <c r="L22" i="6"/>
  <c r="K25" i="6"/>
  <c r="L26" i="6"/>
  <c r="K29" i="6"/>
  <c r="L32" i="6"/>
  <c r="K8" i="6"/>
  <c r="M6" i="6"/>
  <c r="L14" i="6"/>
  <c r="K15" i="6"/>
  <c r="L18" i="6"/>
  <c r="K21" i="6"/>
  <c r="N21" i="6" s="1"/>
  <c r="M22" i="6"/>
  <c r="M26" i="6"/>
  <c r="K28" i="6"/>
  <c r="L29" i="6"/>
  <c r="M31" i="6"/>
  <c r="L11" i="6"/>
  <c r="L12" i="6" s="1"/>
  <c r="M18" i="6"/>
  <c r="M11" i="6"/>
  <c r="M12" i="6" s="1"/>
  <c r="M14" i="6"/>
  <c r="M16" i="6" s="1"/>
  <c r="M20" i="6"/>
  <c r="L5" i="6"/>
  <c r="K11" i="6"/>
  <c r="K5" i="6"/>
  <c r="M8" i="6"/>
  <c r="M9" i="6" s="1"/>
  <c r="M17" i="6"/>
  <c r="M32" i="6"/>
  <c r="M5" i="6"/>
  <c r="K4" i="6"/>
  <c r="M4" i="6"/>
  <c r="L4" i="6"/>
  <c r="L20" i="6"/>
  <c r="L25" i="6"/>
  <c r="L28" i="6"/>
  <c r="L31" i="6"/>
  <c r="BA266" i="7"/>
  <c r="AZ266" i="7"/>
  <c r="AY266" i="7"/>
  <c r="AX266" i="7"/>
  <c r="AT266" i="7"/>
  <c r="AP266" i="7"/>
  <c r="AL266" i="7"/>
  <c r="AH266" i="7"/>
  <c r="AD266" i="7"/>
  <c r="Z266" i="7"/>
  <c r="V266" i="7"/>
  <c r="R266" i="7"/>
  <c r="N266" i="7"/>
  <c r="BA183" i="7"/>
  <c r="AZ183" i="7"/>
  <c r="AY183" i="7"/>
  <c r="AX183" i="7"/>
  <c r="AT183" i="7"/>
  <c r="AP183" i="7"/>
  <c r="AL183" i="7"/>
  <c r="AH183" i="7"/>
  <c r="AD183" i="7"/>
  <c r="Z183" i="7"/>
  <c r="V183" i="7"/>
  <c r="R183" i="7"/>
  <c r="N183" i="7"/>
  <c r="BA526" i="7"/>
  <c r="AZ526" i="7"/>
  <c r="AY526" i="7"/>
  <c r="AX526" i="7"/>
  <c r="AT526" i="7"/>
  <c r="AP526" i="7"/>
  <c r="AL526" i="7"/>
  <c r="AH526" i="7"/>
  <c r="AD526" i="7"/>
  <c r="Z526" i="7"/>
  <c r="V526" i="7"/>
  <c r="R526" i="7"/>
  <c r="N526" i="7"/>
  <c r="BA119" i="7"/>
  <c r="AZ119" i="7"/>
  <c r="AY119" i="7"/>
  <c r="AX119" i="7"/>
  <c r="AT119" i="7"/>
  <c r="AP119" i="7"/>
  <c r="AL119" i="7"/>
  <c r="AH119" i="7"/>
  <c r="AD119" i="7"/>
  <c r="Z119" i="7"/>
  <c r="V119" i="7"/>
  <c r="R119" i="7"/>
  <c r="N119" i="7"/>
  <c r="BA118" i="7"/>
  <c r="AZ118" i="7"/>
  <c r="AY118" i="7"/>
  <c r="AX118" i="7"/>
  <c r="AT118" i="7"/>
  <c r="AP118" i="7"/>
  <c r="AL118" i="7"/>
  <c r="AH118" i="7"/>
  <c r="AD118" i="7"/>
  <c r="Z118" i="7"/>
  <c r="V118" i="7"/>
  <c r="R118" i="7"/>
  <c r="N118" i="7"/>
  <c r="BA663" i="7"/>
  <c r="AZ663" i="7"/>
  <c r="AY663" i="7"/>
  <c r="AX663" i="7"/>
  <c r="AT663" i="7"/>
  <c r="AP663" i="7"/>
  <c r="AL663" i="7"/>
  <c r="AH663" i="7"/>
  <c r="AD663" i="7"/>
  <c r="Z663" i="7"/>
  <c r="V663" i="7"/>
  <c r="R663" i="7"/>
  <c r="N663" i="7"/>
  <c r="BA662" i="7"/>
  <c r="AZ662" i="7"/>
  <c r="AY662" i="7"/>
  <c r="AX662" i="7"/>
  <c r="AT662" i="7"/>
  <c r="AP662" i="7"/>
  <c r="AL662" i="7"/>
  <c r="AH662" i="7"/>
  <c r="AD662" i="7"/>
  <c r="Z662" i="7"/>
  <c r="V662" i="7"/>
  <c r="R662" i="7"/>
  <c r="N662" i="7"/>
  <c r="BA661" i="7"/>
  <c r="AZ661" i="7"/>
  <c r="AY661" i="7"/>
  <c r="AX661" i="7"/>
  <c r="AT661" i="7"/>
  <c r="AP661" i="7"/>
  <c r="AL661" i="7"/>
  <c r="AH661" i="7"/>
  <c r="AD661" i="7"/>
  <c r="Z661" i="7"/>
  <c r="V661" i="7"/>
  <c r="R661" i="7"/>
  <c r="N661" i="7"/>
  <c r="BA660" i="7"/>
  <c r="AZ660" i="7"/>
  <c r="AY660" i="7"/>
  <c r="AX660" i="7"/>
  <c r="AT660" i="7"/>
  <c r="AP660" i="7"/>
  <c r="AL660" i="7"/>
  <c r="AH660" i="7"/>
  <c r="AD660" i="7"/>
  <c r="Z660" i="7"/>
  <c r="V660" i="7"/>
  <c r="R660" i="7"/>
  <c r="N660" i="7"/>
  <c r="BA659" i="7"/>
  <c r="AZ659" i="7"/>
  <c r="AY659" i="7"/>
  <c r="AX659" i="7"/>
  <c r="AT659" i="7"/>
  <c r="AP659" i="7"/>
  <c r="AL659" i="7"/>
  <c r="AH659" i="7"/>
  <c r="AD659" i="7"/>
  <c r="Z659" i="7"/>
  <c r="V659" i="7"/>
  <c r="R659" i="7"/>
  <c r="N659" i="7"/>
  <c r="BA658" i="7"/>
  <c r="AZ658" i="7"/>
  <c r="AY658" i="7"/>
  <c r="AX658" i="7"/>
  <c r="AT658" i="7"/>
  <c r="AP658" i="7"/>
  <c r="AL658" i="7"/>
  <c r="AH658" i="7"/>
  <c r="AD658" i="7"/>
  <c r="Z658" i="7"/>
  <c r="V658" i="7"/>
  <c r="R658" i="7"/>
  <c r="N658" i="7"/>
  <c r="BA657" i="7"/>
  <c r="AZ657" i="7"/>
  <c r="AY657" i="7"/>
  <c r="AX657" i="7"/>
  <c r="AT657" i="7"/>
  <c r="AP657" i="7"/>
  <c r="AL657" i="7"/>
  <c r="AH657" i="7"/>
  <c r="AD657" i="7"/>
  <c r="Z657" i="7"/>
  <c r="V657" i="7"/>
  <c r="R657" i="7"/>
  <c r="N657" i="7"/>
  <c r="BA656" i="7"/>
  <c r="AZ656" i="7"/>
  <c r="AY656" i="7"/>
  <c r="AX656" i="7"/>
  <c r="AT656" i="7"/>
  <c r="AP656" i="7"/>
  <c r="AL656" i="7"/>
  <c r="AH656" i="7"/>
  <c r="AD656" i="7"/>
  <c r="Z656" i="7"/>
  <c r="V656" i="7"/>
  <c r="R656" i="7"/>
  <c r="N656" i="7"/>
  <c r="BA655" i="7"/>
  <c r="AZ655" i="7"/>
  <c r="AY655" i="7"/>
  <c r="AX655" i="7"/>
  <c r="AT655" i="7"/>
  <c r="AP655" i="7"/>
  <c r="AL655" i="7"/>
  <c r="AH655" i="7"/>
  <c r="AD655" i="7"/>
  <c r="Z655" i="7"/>
  <c r="V655" i="7"/>
  <c r="R655" i="7"/>
  <c r="N655" i="7"/>
  <c r="BA654" i="7"/>
  <c r="AZ654" i="7"/>
  <c r="AY654" i="7"/>
  <c r="AX654" i="7"/>
  <c r="AT654" i="7"/>
  <c r="AP654" i="7"/>
  <c r="AL654" i="7"/>
  <c r="AH654" i="7"/>
  <c r="AD654" i="7"/>
  <c r="Z654" i="7"/>
  <c r="V654" i="7"/>
  <c r="R654" i="7"/>
  <c r="N654" i="7"/>
  <c r="BA653" i="7"/>
  <c r="AZ653" i="7"/>
  <c r="AY653" i="7"/>
  <c r="AX653" i="7"/>
  <c r="AT653" i="7"/>
  <c r="AP653" i="7"/>
  <c r="AL653" i="7"/>
  <c r="AH653" i="7"/>
  <c r="AD653" i="7"/>
  <c r="Z653" i="7"/>
  <c r="V653" i="7"/>
  <c r="R653" i="7"/>
  <c r="N653" i="7"/>
  <c r="BA652" i="7"/>
  <c r="AZ652" i="7"/>
  <c r="AY652" i="7"/>
  <c r="AX652" i="7"/>
  <c r="AT652" i="7"/>
  <c r="AP652" i="7"/>
  <c r="AL652" i="7"/>
  <c r="AH652" i="7"/>
  <c r="AD652" i="7"/>
  <c r="Z652" i="7"/>
  <c r="V652" i="7"/>
  <c r="R652" i="7"/>
  <c r="N652" i="7"/>
  <c r="BA651" i="7"/>
  <c r="AZ651" i="7"/>
  <c r="AY651" i="7"/>
  <c r="AX651" i="7"/>
  <c r="AT651" i="7"/>
  <c r="AP651" i="7"/>
  <c r="AL651" i="7"/>
  <c r="AH651" i="7"/>
  <c r="AD651" i="7"/>
  <c r="Z651" i="7"/>
  <c r="V651" i="7"/>
  <c r="R651" i="7"/>
  <c r="N651" i="7"/>
  <c r="BA650" i="7"/>
  <c r="AZ650" i="7"/>
  <c r="AY650" i="7"/>
  <c r="AX650" i="7"/>
  <c r="AT650" i="7"/>
  <c r="AP650" i="7"/>
  <c r="AL650" i="7"/>
  <c r="AH650" i="7"/>
  <c r="AD650" i="7"/>
  <c r="Z650" i="7"/>
  <c r="V650" i="7"/>
  <c r="R650" i="7"/>
  <c r="N650" i="7"/>
  <c r="BA649" i="7"/>
  <c r="AZ649" i="7"/>
  <c r="AY649" i="7"/>
  <c r="AX649" i="7"/>
  <c r="AT649" i="7"/>
  <c r="AP649" i="7"/>
  <c r="AL649" i="7"/>
  <c r="AH649" i="7"/>
  <c r="AD649" i="7"/>
  <c r="Z649" i="7"/>
  <c r="V649" i="7"/>
  <c r="R649" i="7"/>
  <c r="N649" i="7"/>
  <c r="BA648" i="7"/>
  <c r="AZ648" i="7"/>
  <c r="AY648" i="7"/>
  <c r="AX648" i="7"/>
  <c r="AT648" i="7"/>
  <c r="AP648" i="7"/>
  <c r="AL648" i="7"/>
  <c r="AH648" i="7"/>
  <c r="AD648" i="7"/>
  <c r="Z648" i="7"/>
  <c r="V648" i="7"/>
  <c r="R648" i="7"/>
  <c r="N648" i="7"/>
  <c r="BA647" i="7"/>
  <c r="AZ647" i="7"/>
  <c r="AY647" i="7"/>
  <c r="AX647" i="7"/>
  <c r="AT647" i="7"/>
  <c r="AP647" i="7"/>
  <c r="AL647" i="7"/>
  <c r="AH647" i="7"/>
  <c r="AD647" i="7"/>
  <c r="Z647" i="7"/>
  <c r="V647" i="7"/>
  <c r="R647" i="7"/>
  <c r="N647" i="7"/>
  <c r="BA646" i="7"/>
  <c r="AZ646" i="7"/>
  <c r="AY646" i="7"/>
  <c r="AX646" i="7"/>
  <c r="AT646" i="7"/>
  <c r="AP646" i="7"/>
  <c r="AL646" i="7"/>
  <c r="AH646" i="7"/>
  <c r="AD646" i="7"/>
  <c r="Z646" i="7"/>
  <c r="V646" i="7"/>
  <c r="R646" i="7"/>
  <c r="N646" i="7"/>
  <c r="BA645" i="7"/>
  <c r="AZ645" i="7"/>
  <c r="AY645" i="7"/>
  <c r="AX645" i="7"/>
  <c r="AT645" i="7"/>
  <c r="AP645" i="7"/>
  <c r="AL645" i="7"/>
  <c r="AH645" i="7"/>
  <c r="AD645" i="7"/>
  <c r="Z645" i="7"/>
  <c r="V645" i="7"/>
  <c r="R645" i="7"/>
  <c r="N645" i="7"/>
  <c r="BA644" i="7"/>
  <c r="AZ644" i="7"/>
  <c r="AY644" i="7"/>
  <c r="AX644" i="7"/>
  <c r="AT644" i="7"/>
  <c r="AP644" i="7"/>
  <c r="AL644" i="7"/>
  <c r="AH644" i="7"/>
  <c r="AD644" i="7"/>
  <c r="Z644" i="7"/>
  <c r="V644" i="7"/>
  <c r="R644" i="7"/>
  <c r="N644" i="7"/>
  <c r="BA643" i="7"/>
  <c r="AZ643" i="7"/>
  <c r="AY643" i="7"/>
  <c r="AX643" i="7"/>
  <c r="AT643" i="7"/>
  <c r="AP643" i="7"/>
  <c r="AL643" i="7"/>
  <c r="AH643" i="7"/>
  <c r="AD643" i="7"/>
  <c r="Z643" i="7"/>
  <c r="V643" i="7"/>
  <c r="R643" i="7"/>
  <c r="N643" i="7"/>
  <c r="BA642" i="7"/>
  <c r="AZ642" i="7"/>
  <c r="AY642" i="7"/>
  <c r="AX642" i="7"/>
  <c r="AT642" i="7"/>
  <c r="AP642" i="7"/>
  <c r="AL642" i="7"/>
  <c r="AH642" i="7"/>
  <c r="AD642" i="7"/>
  <c r="Z642" i="7"/>
  <c r="V642" i="7"/>
  <c r="R642" i="7"/>
  <c r="N642" i="7"/>
  <c r="BA641" i="7"/>
  <c r="AZ641" i="7"/>
  <c r="AY641" i="7"/>
  <c r="AX641" i="7"/>
  <c r="AT641" i="7"/>
  <c r="AP641" i="7"/>
  <c r="AL641" i="7"/>
  <c r="AH641" i="7"/>
  <c r="AD641" i="7"/>
  <c r="Z641" i="7"/>
  <c r="V641" i="7"/>
  <c r="R641" i="7"/>
  <c r="N641" i="7"/>
  <c r="BA640" i="7"/>
  <c r="AZ640" i="7"/>
  <c r="AY640" i="7"/>
  <c r="AX640" i="7"/>
  <c r="AT640" i="7"/>
  <c r="AP640" i="7"/>
  <c r="AL640" i="7"/>
  <c r="AH640" i="7"/>
  <c r="AD640" i="7"/>
  <c r="Z640" i="7"/>
  <c r="V640" i="7"/>
  <c r="R640" i="7"/>
  <c r="N640" i="7"/>
  <c r="BA639" i="7"/>
  <c r="AZ639" i="7"/>
  <c r="AY639" i="7"/>
  <c r="AX639" i="7"/>
  <c r="AT639" i="7"/>
  <c r="AP639" i="7"/>
  <c r="AL639" i="7"/>
  <c r="AH639" i="7"/>
  <c r="AD639" i="7"/>
  <c r="Z639" i="7"/>
  <c r="V639" i="7"/>
  <c r="R639" i="7"/>
  <c r="N639" i="7"/>
  <c r="BA638" i="7"/>
  <c r="AZ638" i="7"/>
  <c r="AY638" i="7"/>
  <c r="AX638" i="7"/>
  <c r="AT638" i="7"/>
  <c r="AP638" i="7"/>
  <c r="AL638" i="7"/>
  <c r="AH638" i="7"/>
  <c r="AD638" i="7"/>
  <c r="Z638" i="7"/>
  <c r="V638" i="7"/>
  <c r="R638" i="7"/>
  <c r="N638" i="7"/>
  <c r="BA637" i="7"/>
  <c r="AZ637" i="7"/>
  <c r="AY637" i="7"/>
  <c r="AX637" i="7"/>
  <c r="AT637" i="7"/>
  <c r="AP637" i="7"/>
  <c r="AL637" i="7"/>
  <c r="AH637" i="7"/>
  <c r="AD637" i="7"/>
  <c r="Z637" i="7"/>
  <c r="V637" i="7"/>
  <c r="R637" i="7"/>
  <c r="N637" i="7"/>
  <c r="BA636" i="7"/>
  <c r="AZ636" i="7"/>
  <c r="AY636" i="7"/>
  <c r="AX636" i="7"/>
  <c r="AT636" i="7"/>
  <c r="AP636" i="7"/>
  <c r="AL636" i="7"/>
  <c r="AH636" i="7"/>
  <c r="AD636" i="7"/>
  <c r="Z636" i="7"/>
  <c r="V636" i="7"/>
  <c r="R636" i="7"/>
  <c r="N636" i="7"/>
  <c r="BA635" i="7"/>
  <c r="AZ635" i="7"/>
  <c r="AY635" i="7"/>
  <c r="AX635" i="7"/>
  <c r="AT635" i="7"/>
  <c r="AP635" i="7"/>
  <c r="AL635" i="7"/>
  <c r="AH635" i="7"/>
  <c r="AD635" i="7"/>
  <c r="Z635" i="7"/>
  <c r="V635" i="7"/>
  <c r="R635" i="7"/>
  <c r="N635" i="7"/>
  <c r="BA634" i="7"/>
  <c r="AZ634" i="7"/>
  <c r="AY634" i="7"/>
  <c r="AX634" i="7"/>
  <c r="AT634" i="7"/>
  <c r="AP634" i="7"/>
  <c r="AL634" i="7"/>
  <c r="AH634" i="7"/>
  <c r="AD634" i="7"/>
  <c r="Z634" i="7"/>
  <c r="V634" i="7"/>
  <c r="R634" i="7"/>
  <c r="N634" i="7"/>
  <c r="BA458" i="7"/>
  <c r="AZ458" i="7"/>
  <c r="AY458" i="7"/>
  <c r="AX458" i="7"/>
  <c r="AT458" i="7"/>
  <c r="AP458" i="7"/>
  <c r="AL458" i="7"/>
  <c r="AH458" i="7"/>
  <c r="AD458" i="7"/>
  <c r="Z458" i="7"/>
  <c r="V458" i="7"/>
  <c r="R458" i="7"/>
  <c r="N458" i="7"/>
  <c r="BA457" i="7"/>
  <c r="AZ457" i="7"/>
  <c r="AY457" i="7"/>
  <c r="AX457" i="7"/>
  <c r="AT457" i="7"/>
  <c r="AP457" i="7"/>
  <c r="AL457" i="7"/>
  <c r="AH457" i="7"/>
  <c r="AD457" i="7"/>
  <c r="Z457" i="7"/>
  <c r="V457" i="7"/>
  <c r="R457" i="7"/>
  <c r="N457" i="7"/>
  <c r="BA456" i="7"/>
  <c r="AZ456" i="7"/>
  <c r="AY456" i="7"/>
  <c r="AX456" i="7"/>
  <c r="AT456" i="7"/>
  <c r="AP456" i="7"/>
  <c r="AL456" i="7"/>
  <c r="AH456" i="7"/>
  <c r="AD456" i="7"/>
  <c r="Z456" i="7"/>
  <c r="V456" i="7"/>
  <c r="R456" i="7"/>
  <c r="N456" i="7"/>
  <c r="BA455" i="7"/>
  <c r="AZ455" i="7"/>
  <c r="AY455" i="7"/>
  <c r="AX455" i="7"/>
  <c r="AT455" i="7"/>
  <c r="AP455" i="7"/>
  <c r="AL455" i="7"/>
  <c r="AH455" i="7"/>
  <c r="AD455" i="7"/>
  <c r="Z455" i="7"/>
  <c r="V455" i="7"/>
  <c r="R455" i="7"/>
  <c r="N455" i="7"/>
  <c r="BA454" i="7"/>
  <c r="AZ454" i="7"/>
  <c r="AY454" i="7"/>
  <c r="AX454" i="7"/>
  <c r="AT454" i="7"/>
  <c r="AP454" i="7"/>
  <c r="AL454" i="7"/>
  <c r="AH454" i="7"/>
  <c r="AD454" i="7"/>
  <c r="Z454" i="7"/>
  <c r="V454" i="7"/>
  <c r="R454" i="7"/>
  <c r="N454" i="7"/>
  <c r="BA453" i="7"/>
  <c r="AZ453" i="7"/>
  <c r="AY453" i="7"/>
  <c r="AX453" i="7"/>
  <c r="AT453" i="7"/>
  <c r="AP453" i="7"/>
  <c r="AL453" i="7"/>
  <c r="AH453" i="7"/>
  <c r="AD453" i="7"/>
  <c r="Z453" i="7"/>
  <c r="V453" i="7"/>
  <c r="R453" i="7"/>
  <c r="N453" i="7"/>
  <c r="BA452" i="7"/>
  <c r="AZ452" i="7"/>
  <c r="AY452" i="7"/>
  <c r="AX452" i="7"/>
  <c r="AT452" i="7"/>
  <c r="AP452" i="7"/>
  <c r="AL452" i="7"/>
  <c r="AH452" i="7"/>
  <c r="AD452" i="7"/>
  <c r="Z452" i="7"/>
  <c r="V452" i="7"/>
  <c r="R452" i="7"/>
  <c r="N452" i="7"/>
  <c r="BA597" i="7"/>
  <c r="AZ597" i="7"/>
  <c r="AY597" i="7"/>
  <c r="AX597" i="7"/>
  <c r="AT597" i="7"/>
  <c r="AP597" i="7"/>
  <c r="AL597" i="7"/>
  <c r="AH597" i="7"/>
  <c r="AD597" i="7"/>
  <c r="Z597" i="7"/>
  <c r="V597" i="7"/>
  <c r="R597" i="7"/>
  <c r="N597" i="7"/>
  <c r="BA596" i="7"/>
  <c r="AZ596" i="7"/>
  <c r="AY596" i="7"/>
  <c r="AX596" i="7"/>
  <c r="AT596" i="7"/>
  <c r="AP596" i="7"/>
  <c r="AL596" i="7"/>
  <c r="AH596" i="7"/>
  <c r="AD596" i="7"/>
  <c r="Z596" i="7"/>
  <c r="V596" i="7"/>
  <c r="R596" i="7"/>
  <c r="N596" i="7"/>
  <c r="BA595" i="7"/>
  <c r="AZ595" i="7"/>
  <c r="AY595" i="7"/>
  <c r="AX595" i="7"/>
  <c r="AT595" i="7"/>
  <c r="AP595" i="7"/>
  <c r="AL595" i="7"/>
  <c r="AH595" i="7"/>
  <c r="AD595" i="7"/>
  <c r="Z595" i="7"/>
  <c r="V595" i="7"/>
  <c r="R595" i="7"/>
  <c r="N595" i="7"/>
  <c r="BA594" i="7"/>
  <c r="AZ594" i="7"/>
  <c r="AY594" i="7"/>
  <c r="AX594" i="7"/>
  <c r="AT594" i="7"/>
  <c r="AP594" i="7"/>
  <c r="AL594" i="7"/>
  <c r="AH594" i="7"/>
  <c r="AD594" i="7"/>
  <c r="Z594" i="7"/>
  <c r="V594" i="7"/>
  <c r="R594" i="7"/>
  <c r="N594" i="7"/>
  <c r="BA593" i="7"/>
  <c r="AZ593" i="7"/>
  <c r="AY593" i="7"/>
  <c r="AX593" i="7"/>
  <c r="AT593" i="7"/>
  <c r="AP593" i="7"/>
  <c r="AL593" i="7"/>
  <c r="AH593" i="7"/>
  <c r="AD593" i="7"/>
  <c r="Z593" i="7"/>
  <c r="V593" i="7"/>
  <c r="R593" i="7"/>
  <c r="N593" i="7"/>
  <c r="BA592" i="7"/>
  <c r="AZ592" i="7"/>
  <c r="AY592" i="7"/>
  <c r="AX592" i="7"/>
  <c r="AT592" i="7"/>
  <c r="AP592" i="7"/>
  <c r="AL592" i="7"/>
  <c r="AH592" i="7"/>
  <c r="AD592" i="7"/>
  <c r="Z592" i="7"/>
  <c r="V592" i="7"/>
  <c r="R592" i="7"/>
  <c r="N592" i="7"/>
  <c r="BA591" i="7"/>
  <c r="AZ591" i="7"/>
  <c r="AY591" i="7"/>
  <c r="AX591" i="7"/>
  <c r="AT591" i="7"/>
  <c r="AP591" i="7"/>
  <c r="AL591" i="7"/>
  <c r="AH591" i="7"/>
  <c r="AD591" i="7"/>
  <c r="Z591" i="7"/>
  <c r="V591" i="7"/>
  <c r="R591" i="7"/>
  <c r="N591" i="7"/>
  <c r="BA590" i="7"/>
  <c r="AZ590" i="7"/>
  <c r="AY590" i="7"/>
  <c r="AX590" i="7"/>
  <c r="AT590" i="7"/>
  <c r="AP590" i="7"/>
  <c r="AL590" i="7"/>
  <c r="AH590" i="7"/>
  <c r="AD590" i="7"/>
  <c r="Z590" i="7"/>
  <c r="V590" i="7"/>
  <c r="R590" i="7"/>
  <c r="N590" i="7"/>
  <c r="BA589" i="7"/>
  <c r="AZ589" i="7"/>
  <c r="AY589" i="7"/>
  <c r="AX589" i="7"/>
  <c r="AT589" i="7"/>
  <c r="AP589" i="7"/>
  <c r="AL589" i="7"/>
  <c r="AH589" i="7"/>
  <c r="AD589" i="7"/>
  <c r="Z589" i="7"/>
  <c r="V589" i="7"/>
  <c r="R589" i="7"/>
  <c r="N589" i="7"/>
  <c r="BA588" i="7"/>
  <c r="AZ588" i="7"/>
  <c r="AY588" i="7"/>
  <c r="AX588" i="7"/>
  <c r="AT588" i="7"/>
  <c r="AP588" i="7"/>
  <c r="AL588" i="7"/>
  <c r="AH588" i="7"/>
  <c r="AD588" i="7"/>
  <c r="Z588" i="7"/>
  <c r="V588" i="7"/>
  <c r="R588" i="7"/>
  <c r="N588" i="7"/>
  <c r="BA587" i="7"/>
  <c r="AZ587" i="7"/>
  <c r="AY587" i="7"/>
  <c r="AX587" i="7"/>
  <c r="AT587" i="7"/>
  <c r="AP587" i="7"/>
  <c r="AL587" i="7"/>
  <c r="AH587" i="7"/>
  <c r="AD587" i="7"/>
  <c r="Z587" i="7"/>
  <c r="V587" i="7"/>
  <c r="R587" i="7"/>
  <c r="N587" i="7"/>
  <c r="BA586" i="7"/>
  <c r="AZ586" i="7"/>
  <c r="AY586" i="7"/>
  <c r="AX586" i="7"/>
  <c r="AT586" i="7"/>
  <c r="AP586" i="7"/>
  <c r="AL586" i="7"/>
  <c r="AH586" i="7"/>
  <c r="AD586" i="7"/>
  <c r="Z586" i="7"/>
  <c r="V586" i="7"/>
  <c r="R586" i="7"/>
  <c r="N586" i="7"/>
  <c r="BA585" i="7"/>
  <c r="AZ585" i="7"/>
  <c r="AY585" i="7"/>
  <c r="AX585" i="7"/>
  <c r="AT585" i="7"/>
  <c r="AP585" i="7"/>
  <c r="AL585" i="7"/>
  <c r="AH585" i="7"/>
  <c r="AD585" i="7"/>
  <c r="Z585" i="7"/>
  <c r="V585" i="7"/>
  <c r="R585" i="7"/>
  <c r="N585" i="7"/>
  <c r="BA584" i="7"/>
  <c r="AZ584" i="7"/>
  <c r="AY584" i="7"/>
  <c r="AX584" i="7"/>
  <c r="AT584" i="7"/>
  <c r="AP584" i="7"/>
  <c r="AL584" i="7"/>
  <c r="AH584" i="7"/>
  <c r="AD584" i="7"/>
  <c r="Z584" i="7"/>
  <c r="V584" i="7"/>
  <c r="R584" i="7"/>
  <c r="N584" i="7"/>
  <c r="BA583" i="7"/>
  <c r="AZ583" i="7"/>
  <c r="AY583" i="7"/>
  <c r="AX583" i="7"/>
  <c r="AT583" i="7"/>
  <c r="AP583" i="7"/>
  <c r="AL583" i="7"/>
  <c r="AH583" i="7"/>
  <c r="AD583" i="7"/>
  <c r="Z583" i="7"/>
  <c r="V583" i="7"/>
  <c r="R583" i="7"/>
  <c r="N583" i="7"/>
  <c r="BA582" i="7"/>
  <c r="AZ582" i="7"/>
  <c r="AY582" i="7"/>
  <c r="AX582" i="7"/>
  <c r="AT582" i="7"/>
  <c r="AP582" i="7"/>
  <c r="AL582" i="7"/>
  <c r="AH582" i="7"/>
  <c r="AD582" i="7"/>
  <c r="Z582" i="7"/>
  <c r="V582" i="7"/>
  <c r="R582" i="7"/>
  <c r="N582" i="7"/>
  <c r="BA581" i="7"/>
  <c r="AZ581" i="7"/>
  <c r="AY581" i="7"/>
  <c r="AX581" i="7"/>
  <c r="AT581" i="7"/>
  <c r="AP581" i="7"/>
  <c r="AL581" i="7"/>
  <c r="AH581" i="7"/>
  <c r="AD581" i="7"/>
  <c r="Z581" i="7"/>
  <c r="V581" i="7"/>
  <c r="R581" i="7"/>
  <c r="N581" i="7"/>
  <c r="BA580" i="7"/>
  <c r="AZ580" i="7"/>
  <c r="AY580" i="7"/>
  <c r="AX580" i="7"/>
  <c r="AT580" i="7"/>
  <c r="AP580" i="7"/>
  <c r="AL580" i="7"/>
  <c r="AH580" i="7"/>
  <c r="AD580" i="7"/>
  <c r="Z580" i="7"/>
  <c r="V580" i="7"/>
  <c r="R580" i="7"/>
  <c r="N580" i="7"/>
  <c r="BA579" i="7"/>
  <c r="AZ579" i="7"/>
  <c r="AY579" i="7"/>
  <c r="AX579" i="7"/>
  <c r="AT579" i="7"/>
  <c r="AP579" i="7"/>
  <c r="AL579" i="7"/>
  <c r="AH579" i="7"/>
  <c r="AD579" i="7"/>
  <c r="Z579" i="7"/>
  <c r="V579" i="7"/>
  <c r="R579" i="7"/>
  <c r="N579" i="7"/>
  <c r="BA578" i="7"/>
  <c r="AZ578" i="7"/>
  <c r="AY578" i="7"/>
  <c r="AX578" i="7"/>
  <c r="AT578" i="7"/>
  <c r="AP578" i="7"/>
  <c r="AL578" i="7"/>
  <c r="AH578" i="7"/>
  <c r="AD578" i="7"/>
  <c r="Z578" i="7"/>
  <c r="V578" i="7"/>
  <c r="R578" i="7"/>
  <c r="N578" i="7"/>
  <c r="BA577" i="7"/>
  <c r="AZ577" i="7"/>
  <c r="AY577" i="7"/>
  <c r="AX577" i="7"/>
  <c r="AT577" i="7"/>
  <c r="AP577" i="7"/>
  <c r="AL577" i="7"/>
  <c r="AH577" i="7"/>
  <c r="AD577" i="7"/>
  <c r="Z577" i="7"/>
  <c r="V577" i="7"/>
  <c r="R577" i="7"/>
  <c r="N577" i="7"/>
  <c r="BA576" i="7"/>
  <c r="AZ576" i="7"/>
  <c r="AY576" i="7"/>
  <c r="AX576" i="7"/>
  <c r="AT576" i="7"/>
  <c r="AP576" i="7"/>
  <c r="AL576" i="7"/>
  <c r="AH576" i="7"/>
  <c r="AD576" i="7"/>
  <c r="Z576" i="7"/>
  <c r="V576" i="7"/>
  <c r="R576" i="7"/>
  <c r="N576" i="7"/>
  <c r="BA575" i="7"/>
  <c r="AZ575" i="7"/>
  <c r="AY575" i="7"/>
  <c r="AX575" i="7"/>
  <c r="AT575" i="7"/>
  <c r="AP575" i="7"/>
  <c r="AL575" i="7"/>
  <c r="AH575" i="7"/>
  <c r="AD575" i="7"/>
  <c r="Z575" i="7"/>
  <c r="V575" i="7"/>
  <c r="R575" i="7"/>
  <c r="N575" i="7"/>
  <c r="BA574" i="7"/>
  <c r="AZ574" i="7"/>
  <c r="AY574" i="7"/>
  <c r="AX574" i="7"/>
  <c r="AT574" i="7"/>
  <c r="AP574" i="7"/>
  <c r="AL574" i="7"/>
  <c r="AH574" i="7"/>
  <c r="AD574" i="7"/>
  <c r="Z574" i="7"/>
  <c r="V574" i="7"/>
  <c r="R574" i="7"/>
  <c r="N574" i="7"/>
  <c r="BA573" i="7"/>
  <c r="AZ573" i="7"/>
  <c r="AY573" i="7"/>
  <c r="AX573" i="7"/>
  <c r="AT573" i="7"/>
  <c r="AP573" i="7"/>
  <c r="AL573" i="7"/>
  <c r="AH573" i="7"/>
  <c r="AD573" i="7"/>
  <c r="Z573" i="7"/>
  <c r="V573" i="7"/>
  <c r="R573" i="7"/>
  <c r="N573" i="7"/>
  <c r="BA572" i="7"/>
  <c r="AZ572" i="7"/>
  <c r="AY572" i="7"/>
  <c r="AX572" i="7"/>
  <c r="AT572" i="7"/>
  <c r="AP572" i="7"/>
  <c r="AL572" i="7"/>
  <c r="AH572" i="7"/>
  <c r="AD572" i="7"/>
  <c r="Z572" i="7"/>
  <c r="V572" i="7"/>
  <c r="R572" i="7"/>
  <c r="N572" i="7"/>
  <c r="BA571" i="7"/>
  <c r="AZ571" i="7"/>
  <c r="AY571" i="7"/>
  <c r="BB571" i="7" s="1"/>
  <c r="AX571" i="7"/>
  <c r="AT571" i="7"/>
  <c r="AP571" i="7"/>
  <c r="AL571" i="7"/>
  <c r="AH571" i="7"/>
  <c r="AD571" i="7"/>
  <c r="Z571" i="7"/>
  <c r="V571" i="7"/>
  <c r="R571" i="7"/>
  <c r="N571" i="7"/>
  <c r="BA570" i="7"/>
  <c r="AZ570" i="7"/>
  <c r="AY570" i="7"/>
  <c r="AX570" i="7"/>
  <c r="AT570" i="7"/>
  <c r="AP570" i="7"/>
  <c r="AL570" i="7"/>
  <c r="AH570" i="7"/>
  <c r="AD570" i="7"/>
  <c r="Z570" i="7"/>
  <c r="V570" i="7"/>
  <c r="R570" i="7"/>
  <c r="N570" i="7"/>
  <c r="BA569" i="7"/>
  <c r="AZ569" i="7"/>
  <c r="AY569" i="7"/>
  <c r="AX569" i="7"/>
  <c r="AT569" i="7"/>
  <c r="AP569" i="7"/>
  <c r="AL569" i="7"/>
  <c r="AH569" i="7"/>
  <c r="AD569" i="7"/>
  <c r="Z569" i="7"/>
  <c r="V569" i="7"/>
  <c r="R569" i="7"/>
  <c r="N569" i="7"/>
  <c r="BA568" i="7"/>
  <c r="AZ568" i="7"/>
  <c r="AY568" i="7"/>
  <c r="AX568" i="7"/>
  <c r="AT568" i="7"/>
  <c r="AP568" i="7"/>
  <c r="AL568" i="7"/>
  <c r="AH568" i="7"/>
  <c r="AD568" i="7"/>
  <c r="Z568" i="7"/>
  <c r="V568" i="7"/>
  <c r="R568" i="7"/>
  <c r="N568" i="7"/>
  <c r="BA567" i="7"/>
  <c r="AZ567" i="7"/>
  <c r="AY567" i="7"/>
  <c r="AX567" i="7"/>
  <c r="AT567" i="7"/>
  <c r="AP567" i="7"/>
  <c r="AL567" i="7"/>
  <c r="AH567" i="7"/>
  <c r="AD567" i="7"/>
  <c r="Z567" i="7"/>
  <c r="V567" i="7"/>
  <c r="R567" i="7"/>
  <c r="N567" i="7"/>
  <c r="BA566" i="7"/>
  <c r="AZ566" i="7"/>
  <c r="AY566" i="7"/>
  <c r="AX566" i="7"/>
  <c r="AT566" i="7"/>
  <c r="AP566" i="7"/>
  <c r="AL566" i="7"/>
  <c r="AH566" i="7"/>
  <c r="AD566" i="7"/>
  <c r="Z566" i="7"/>
  <c r="V566" i="7"/>
  <c r="R566" i="7"/>
  <c r="N566" i="7"/>
  <c r="BA565" i="7"/>
  <c r="AZ565" i="7"/>
  <c r="AY565" i="7"/>
  <c r="AX565" i="7"/>
  <c r="AT565" i="7"/>
  <c r="AP565" i="7"/>
  <c r="AL565" i="7"/>
  <c r="AH565" i="7"/>
  <c r="AD565" i="7"/>
  <c r="Z565" i="7"/>
  <c r="V565" i="7"/>
  <c r="R565" i="7"/>
  <c r="N565" i="7"/>
  <c r="BA564" i="7"/>
  <c r="AZ564" i="7"/>
  <c r="AY564" i="7"/>
  <c r="AX564" i="7"/>
  <c r="AT564" i="7"/>
  <c r="AP564" i="7"/>
  <c r="AL564" i="7"/>
  <c r="AH564" i="7"/>
  <c r="AD564" i="7"/>
  <c r="Z564" i="7"/>
  <c r="V564" i="7"/>
  <c r="R564" i="7"/>
  <c r="N564" i="7"/>
  <c r="BA563" i="7"/>
  <c r="AZ563" i="7"/>
  <c r="AY563" i="7"/>
  <c r="AX563" i="7"/>
  <c r="AT563" i="7"/>
  <c r="AP563" i="7"/>
  <c r="AL563" i="7"/>
  <c r="AH563" i="7"/>
  <c r="AD563" i="7"/>
  <c r="Z563" i="7"/>
  <c r="V563" i="7"/>
  <c r="R563" i="7"/>
  <c r="N563" i="7"/>
  <c r="BA562" i="7"/>
  <c r="AZ562" i="7"/>
  <c r="AY562" i="7"/>
  <c r="AX562" i="7"/>
  <c r="AT562" i="7"/>
  <c r="AP562" i="7"/>
  <c r="AL562" i="7"/>
  <c r="AH562" i="7"/>
  <c r="AD562" i="7"/>
  <c r="Z562" i="7"/>
  <c r="V562" i="7"/>
  <c r="R562" i="7"/>
  <c r="N562" i="7"/>
  <c r="BA561" i="7"/>
  <c r="AZ561" i="7"/>
  <c r="AY561" i="7"/>
  <c r="AX561" i="7"/>
  <c r="AT561" i="7"/>
  <c r="AP561" i="7"/>
  <c r="AL561" i="7"/>
  <c r="AH561" i="7"/>
  <c r="AD561" i="7"/>
  <c r="Z561" i="7"/>
  <c r="V561" i="7"/>
  <c r="R561" i="7"/>
  <c r="N561" i="7"/>
  <c r="BA560" i="7"/>
  <c r="AZ560" i="7"/>
  <c r="AY560" i="7"/>
  <c r="AX560" i="7"/>
  <c r="AT560" i="7"/>
  <c r="AP560" i="7"/>
  <c r="AL560" i="7"/>
  <c r="AH560" i="7"/>
  <c r="AD560" i="7"/>
  <c r="Z560" i="7"/>
  <c r="V560" i="7"/>
  <c r="R560" i="7"/>
  <c r="N560" i="7"/>
  <c r="BA559" i="7"/>
  <c r="AZ559" i="7"/>
  <c r="AY559" i="7"/>
  <c r="AX559" i="7"/>
  <c r="AT559" i="7"/>
  <c r="AP559" i="7"/>
  <c r="AL559" i="7"/>
  <c r="AH559" i="7"/>
  <c r="AD559" i="7"/>
  <c r="Z559" i="7"/>
  <c r="V559" i="7"/>
  <c r="R559" i="7"/>
  <c r="N559" i="7"/>
  <c r="BA558" i="7"/>
  <c r="AZ558" i="7"/>
  <c r="AY558" i="7"/>
  <c r="AX558" i="7"/>
  <c r="AT558" i="7"/>
  <c r="AP558" i="7"/>
  <c r="AL558" i="7"/>
  <c r="AH558" i="7"/>
  <c r="AD558" i="7"/>
  <c r="Z558" i="7"/>
  <c r="V558" i="7"/>
  <c r="R558" i="7"/>
  <c r="N558" i="7"/>
  <c r="BA557" i="7"/>
  <c r="AZ557" i="7"/>
  <c r="AY557" i="7"/>
  <c r="AX557" i="7"/>
  <c r="AT557" i="7"/>
  <c r="AP557" i="7"/>
  <c r="AL557" i="7"/>
  <c r="AH557" i="7"/>
  <c r="AD557" i="7"/>
  <c r="Z557" i="7"/>
  <c r="V557" i="7"/>
  <c r="R557" i="7"/>
  <c r="N557" i="7"/>
  <c r="BA556" i="7"/>
  <c r="AZ556" i="7"/>
  <c r="AY556" i="7"/>
  <c r="AX556" i="7"/>
  <c r="AT556" i="7"/>
  <c r="AP556" i="7"/>
  <c r="AL556" i="7"/>
  <c r="AH556" i="7"/>
  <c r="AD556" i="7"/>
  <c r="Z556" i="7"/>
  <c r="V556" i="7"/>
  <c r="R556" i="7"/>
  <c r="N556" i="7"/>
  <c r="BA555" i="7"/>
  <c r="AZ555" i="7"/>
  <c r="AY555" i="7"/>
  <c r="AX555" i="7"/>
  <c r="AT555" i="7"/>
  <c r="AP555" i="7"/>
  <c r="AL555" i="7"/>
  <c r="AH555" i="7"/>
  <c r="AD555" i="7"/>
  <c r="Z555" i="7"/>
  <c r="V555" i="7"/>
  <c r="R555" i="7"/>
  <c r="N555" i="7"/>
  <c r="BA554" i="7"/>
  <c r="AZ554" i="7"/>
  <c r="AY554" i="7"/>
  <c r="AX554" i="7"/>
  <c r="AT554" i="7"/>
  <c r="AP554" i="7"/>
  <c r="AL554" i="7"/>
  <c r="AH554" i="7"/>
  <c r="AD554" i="7"/>
  <c r="Z554" i="7"/>
  <c r="V554" i="7"/>
  <c r="R554" i="7"/>
  <c r="N554" i="7"/>
  <c r="BA553" i="7"/>
  <c r="AZ553" i="7"/>
  <c r="AY553" i="7"/>
  <c r="AX553" i="7"/>
  <c r="AT553" i="7"/>
  <c r="AP553" i="7"/>
  <c r="AL553" i="7"/>
  <c r="AH553" i="7"/>
  <c r="AD553" i="7"/>
  <c r="Z553" i="7"/>
  <c r="V553" i="7"/>
  <c r="R553" i="7"/>
  <c r="N553" i="7"/>
  <c r="BA451" i="7"/>
  <c r="AZ451" i="7"/>
  <c r="AY451" i="7"/>
  <c r="AX451" i="7"/>
  <c r="AT451" i="7"/>
  <c r="AP451" i="7"/>
  <c r="AL451" i="7"/>
  <c r="AH451" i="7"/>
  <c r="AD451" i="7"/>
  <c r="Z451" i="7"/>
  <c r="V451" i="7"/>
  <c r="R451" i="7"/>
  <c r="N451" i="7"/>
  <c r="BA450" i="7"/>
  <c r="AZ450" i="7"/>
  <c r="AY450" i="7"/>
  <c r="AX450" i="7"/>
  <c r="AT450" i="7"/>
  <c r="AP450" i="7"/>
  <c r="AL450" i="7"/>
  <c r="AH450" i="7"/>
  <c r="AD450" i="7"/>
  <c r="Z450" i="7"/>
  <c r="V450" i="7"/>
  <c r="R450" i="7"/>
  <c r="N450" i="7"/>
  <c r="BA449" i="7"/>
  <c r="AZ449" i="7"/>
  <c r="AY449" i="7"/>
  <c r="AX449" i="7"/>
  <c r="AT449" i="7"/>
  <c r="AP449" i="7"/>
  <c r="AL449" i="7"/>
  <c r="AH449" i="7"/>
  <c r="AD449" i="7"/>
  <c r="Z449" i="7"/>
  <c r="V449" i="7"/>
  <c r="R449" i="7"/>
  <c r="N449" i="7"/>
  <c r="BA448" i="7"/>
  <c r="AZ448" i="7"/>
  <c r="AY448" i="7"/>
  <c r="AX448" i="7"/>
  <c r="AT448" i="7"/>
  <c r="AP448" i="7"/>
  <c r="AL448" i="7"/>
  <c r="AH448" i="7"/>
  <c r="AD448" i="7"/>
  <c r="Z448" i="7"/>
  <c r="V448" i="7"/>
  <c r="R448" i="7"/>
  <c r="N448" i="7"/>
  <c r="BA447" i="7"/>
  <c r="AZ447" i="7"/>
  <c r="AY447" i="7"/>
  <c r="AX447" i="7"/>
  <c r="AT447" i="7"/>
  <c r="AP447" i="7"/>
  <c r="AL447" i="7"/>
  <c r="AH447" i="7"/>
  <c r="AD447" i="7"/>
  <c r="Z447" i="7"/>
  <c r="V447" i="7"/>
  <c r="R447" i="7"/>
  <c r="N447" i="7"/>
  <c r="BA446" i="7"/>
  <c r="AZ446" i="7"/>
  <c r="AY446" i="7"/>
  <c r="AX446" i="7"/>
  <c r="AT446" i="7"/>
  <c r="AP446" i="7"/>
  <c r="AL446" i="7"/>
  <c r="AH446" i="7"/>
  <c r="AD446" i="7"/>
  <c r="Z446" i="7"/>
  <c r="V446" i="7"/>
  <c r="R446" i="7"/>
  <c r="N446" i="7"/>
  <c r="BA445" i="7"/>
  <c r="AZ445" i="7"/>
  <c r="AY445" i="7"/>
  <c r="AX445" i="7"/>
  <c r="AT445" i="7"/>
  <c r="AP445" i="7"/>
  <c r="AL445" i="7"/>
  <c r="AH445" i="7"/>
  <c r="AD445" i="7"/>
  <c r="Z445" i="7"/>
  <c r="V445" i="7"/>
  <c r="R445" i="7"/>
  <c r="N445" i="7"/>
  <c r="BA444" i="7"/>
  <c r="AZ444" i="7"/>
  <c r="AY444" i="7"/>
  <c r="AX444" i="7"/>
  <c r="AT444" i="7"/>
  <c r="AP444" i="7"/>
  <c r="AL444" i="7"/>
  <c r="AH444" i="7"/>
  <c r="AD444" i="7"/>
  <c r="Z444" i="7"/>
  <c r="V444" i="7"/>
  <c r="R444" i="7"/>
  <c r="N444" i="7"/>
  <c r="BA443" i="7"/>
  <c r="AZ443" i="7"/>
  <c r="AY443" i="7"/>
  <c r="AX443" i="7"/>
  <c r="AT443" i="7"/>
  <c r="AP443" i="7"/>
  <c r="AL443" i="7"/>
  <c r="AH443" i="7"/>
  <c r="AD443" i="7"/>
  <c r="Z443" i="7"/>
  <c r="V443" i="7"/>
  <c r="R443" i="7"/>
  <c r="N443" i="7"/>
  <c r="BA442" i="7"/>
  <c r="AZ442" i="7"/>
  <c r="AY442" i="7"/>
  <c r="AX442" i="7"/>
  <c r="AT442" i="7"/>
  <c r="AP442" i="7"/>
  <c r="AL442" i="7"/>
  <c r="AH442" i="7"/>
  <c r="AD442" i="7"/>
  <c r="Z442" i="7"/>
  <c r="V442" i="7"/>
  <c r="R442" i="7"/>
  <c r="N442" i="7"/>
  <c r="BA441" i="7"/>
  <c r="AZ441" i="7"/>
  <c r="AY441" i="7"/>
  <c r="AX441" i="7"/>
  <c r="AT441" i="7"/>
  <c r="AP441" i="7"/>
  <c r="AL441" i="7"/>
  <c r="AH441" i="7"/>
  <c r="AD441" i="7"/>
  <c r="Z441" i="7"/>
  <c r="V441" i="7"/>
  <c r="R441" i="7"/>
  <c r="N441" i="7"/>
  <c r="BA440" i="7"/>
  <c r="AZ440" i="7"/>
  <c r="AY440" i="7"/>
  <c r="AX440" i="7"/>
  <c r="AT440" i="7"/>
  <c r="AP440" i="7"/>
  <c r="AL440" i="7"/>
  <c r="AH440" i="7"/>
  <c r="AD440" i="7"/>
  <c r="Z440" i="7"/>
  <c r="V440" i="7"/>
  <c r="R440" i="7"/>
  <c r="N440" i="7"/>
  <c r="BA439" i="7"/>
  <c r="AZ439" i="7"/>
  <c r="AY439" i="7"/>
  <c r="AX439" i="7"/>
  <c r="AT439" i="7"/>
  <c r="AP439" i="7"/>
  <c r="AL439" i="7"/>
  <c r="AH439" i="7"/>
  <c r="AD439" i="7"/>
  <c r="Z439" i="7"/>
  <c r="V439" i="7"/>
  <c r="R439" i="7"/>
  <c r="N439" i="7"/>
  <c r="BA438" i="7"/>
  <c r="AZ438" i="7"/>
  <c r="AY438" i="7"/>
  <c r="AX438" i="7"/>
  <c r="AT438" i="7"/>
  <c r="AP438" i="7"/>
  <c r="AL438" i="7"/>
  <c r="AH438" i="7"/>
  <c r="AD438" i="7"/>
  <c r="Z438" i="7"/>
  <c r="V438" i="7"/>
  <c r="R438" i="7"/>
  <c r="N438" i="7"/>
  <c r="BA437" i="7"/>
  <c r="AZ437" i="7"/>
  <c r="AY437" i="7"/>
  <c r="AX437" i="7"/>
  <c r="AT437" i="7"/>
  <c r="AP437" i="7"/>
  <c r="AL437" i="7"/>
  <c r="AH437" i="7"/>
  <c r="AD437" i="7"/>
  <c r="Z437" i="7"/>
  <c r="V437" i="7"/>
  <c r="R437" i="7"/>
  <c r="N437" i="7"/>
  <c r="BA436" i="7"/>
  <c r="AZ436" i="7"/>
  <c r="AY436" i="7"/>
  <c r="AX436" i="7"/>
  <c r="AT436" i="7"/>
  <c r="AP436" i="7"/>
  <c r="AL436" i="7"/>
  <c r="AH436" i="7"/>
  <c r="AD436" i="7"/>
  <c r="Z436" i="7"/>
  <c r="V436" i="7"/>
  <c r="R436" i="7"/>
  <c r="N436" i="7"/>
  <c r="BA435" i="7"/>
  <c r="AZ435" i="7"/>
  <c r="AY435" i="7"/>
  <c r="AX435" i="7"/>
  <c r="AT435" i="7"/>
  <c r="AP435" i="7"/>
  <c r="AL435" i="7"/>
  <c r="AH435" i="7"/>
  <c r="AD435" i="7"/>
  <c r="Z435" i="7"/>
  <c r="V435" i="7"/>
  <c r="R435" i="7"/>
  <c r="N435" i="7"/>
  <c r="BA434" i="7"/>
  <c r="AZ434" i="7"/>
  <c r="AY434" i="7"/>
  <c r="AX434" i="7"/>
  <c r="AT434" i="7"/>
  <c r="AP434" i="7"/>
  <c r="AL434" i="7"/>
  <c r="AH434" i="7"/>
  <c r="AD434" i="7"/>
  <c r="Z434" i="7"/>
  <c r="V434" i="7"/>
  <c r="R434" i="7"/>
  <c r="N434" i="7"/>
  <c r="BA433" i="7"/>
  <c r="AZ433" i="7"/>
  <c r="AY433" i="7"/>
  <c r="AX433" i="7"/>
  <c r="AT433" i="7"/>
  <c r="AP433" i="7"/>
  <c r="AL433" i="7"/>
  <c r="AH433" i="7"/>
  <c r="AD433" i="7"/>
  <c r="Z433" i="7"/>
  <c r="V433" i="7"/>
  <c r="R433" i="7"/>
  <c r="N433" i="7"/>
  <c r="BA394" i="7"/>
  <c r="AZ394" i="7"/>
  <c r="AY394" i="7"/>
  <c r="AX394" i="7"/>
  <c r="AT394" i="7"/>
  <c r="AP394" i="7"/>
  <c r="AL394" i="7"/>
  <c r="AH394" i="7"/>
  <c r="AD394" i="7"/>
  <c r="Z394" i="7"/>
  <c r="V394" i="7"/>
  <c r="R394" i="7"/>
  <c r="N394" i="7"/>
  <c r="BA393" i="7"/>
  <c r="AZ393" i="7"/>
  <c r="AY393" i="7"/>
  <c r="AX393" i="7"/>
  <c r="AT393" i="7"/>
  <c r="AP393" i="7"/>
  <c r="AL393" i="7"/>
  <c r="AH393" i="7"/>
  <c r="AD393" i="7"/>
  <c r="Z393" i="7"/>
  <c r="V393" i="7"/>
  <c r="R393" i="7"/>
  <c r="N393" i="7"/>
  <c r="BA392" i="7"/>
  <c r="AZ392" i="7"/>
  <c r="AY392" i="7"/>
  <c r="AX392" i="7"/>
  <c r="AT392" i="7"/>
  <c r="AP392" i="7"/>
  <c r="AL392" i="7"/>
  <c r="AH392" i="7"/>
  <c r="AD392" i="7"/>
  <c r="Z392" i="7"/>
  <c r="V392" i="7"/>
  <c r="R392" i="7"/>
  <c r="N392" i="7"/>
  <c r="BA391" i="7"/>
  <c r="AZ391" i="7"/>
  <c r="AY391" i="7"/>
  <c r="AX391" i="7"/>
  <c r="AT391" i="7"/>
  <c r="AP391" i="7"/>
  <c r="AL391" i="7"/>
  <c r="AH391" i="7"/>
  <c r="AD391" i="7"/>
  <c r="Z391" i="7"/>
  <c r="V391" i="7"/>
  <c r="R391" i="7"/>
  <c r="N391" i="7"/>
  <c r="BA390" i="7"/>
  <c r="AZ390" i="7"/>
  <c r="AY390" i="7"/>
  <c r="AX390" i="7"/>
  <c r="AT390" i="7"/>
  <c r="AP390" i="7"/>
  <c r="AL390" i="7"/>
  <c r="AH390" i="7"/>
  <c r="AD390" i="7"/>
  <c r="Z390" i="7"/>
  <c r="V390" i="7"/>
  <c r="R390" i="7"/>
  <c r="N390" i="7"/>
  <c r="BA389" i="7"/>
  <c r="AZ389" i="7"/>
  <c r="AY389" i="7"/>
  <c r="AX389" i="7"/>
  <c r="AT389" i="7"/>
  <c r="AP389" i="7"/>
  <c r="AL389" i="7"/>
  <c r="AH389" i="7"/>
  <c r="AD389" i="7"/>
  <c r="Z389" i="7"/>
  <c r="V389" i="7"/>
  <c r="R389" i="7"/>
  <c r="N389" i="7"/>
  <c r="BA388" i="7"/>
  <c r="AZ388" i="7"/>
  <c r="AY388" i="7"/>
  <c r="AX388" i="7"/>
  <c r="AT388" i="7"/>
  <c r="AP388" i="7"/>
  <c r="AL388" i="7"/>
  <c r="AH388" i="7"/>
  <c r="AD388" i="7"/>
  <c r="Z388" i="7"/>
  <c r="V388" i="7"/>
  <c r="R388" i="7"/>
  <c r="N388" i="7"/>
  <c r="BA387" i="7"/>
  <c r="AZ387" i="7"/>
  <c r="AY387" i="7"/>
  <c r="AX387" i="7"/>
  <c r="AT387" i="7"/>
  <c r="AP387" i="7"/>
  <c r="AL387" i="7"/>
  <c r="AH387" i="7"/>
  <c r="AD387" i="7"/>
  <c r="Z387" i="7"/>
  <c r="V387" i="7"/>
  <c r="R387" i="7"/>
  <c r="N387" i="7"/>
  <c r="BA386" i="7"/>
  <c r="AZ386" i="7"/>
  <c r="AY386" i="7"/>
  <c r="AX386" i="7"/>
  <c r="AT386" i="7"/>
  <c r="AP386" i="7"/>
  <c r="AL386" i="7"/>
  <c r="AH386" i="7"/>
  <c r="AD386" i="7"/>
  <c r="Z386" i="7"/>
  <c r="V386" i="7"/>
  <c r="R386" i="7"/>
  <c r="N386" i="7"/>
  <c r="BA385" i="7"/>
  <c r="AZ385" i="7"/>
  <c r="AY385" i="7"/>
  <c r="AX385" i="7"/>
  <c r="AT385" i="7"/>
  <c r="AP385" i="7"/>
  <c r="AL385" i="7"/>
  <c r="AH385" i="7"/>
  <c r="AD385" i="7"/>
  <c r="Z385" i="7"/>
  <c r="V385" i="7"/>
  <c r="R385" i="7"/>
  <c r="N385" i="7"/>
  <c r="BA384" i="7"/>
  <c r="AZ384" i="7"/>
  <c r="AY384" i="7"/>
  <c r="AX384" i="7"/>
  <c r="AT384" i="7"/>
  <c r="AP384" i="7"/>
  <c r="AL384" i="7"/>
  <c r="AH384" i="7"/>
  <c r="AD384" i="7"/>
  <c r="Z384" i="7"/>
  <c r="V384" i="7"/>
  <c r="R384" i="7"/>
  <c r="N384" i="7"/>
  <c r="BA383" i="7"/>
  <c r="AZ383" i="7"/>
  <c r="AY383" i="7"/>
  <c r="AX383" i="7"/>
  <c r="AT383" i="7"/>
  <c r="AP383" i="7"/>
  <c r="AL383" i="7"/>
  <c r="AH383" i="7"/>
  <c r="AD383" i="7"/>
  <c r="Z383" i="7"/>
  <c r="V383" i="7"/>
  <c r="R383" i="7"/>
  <c r="N383" i="7"/>
  <c r="BA382" i="7"/>
  <c r="AZ382" i="7"/>
  <c r="AY382" i="7"/>
  <c r="AX382" i="7"/>
  <c r="AT382" i="7"/>
  <c r="AP382" i="7"/>
  <c r="AL382" i="7"/>
  <c r="AH382" i="7"/>
  <c r="AD382" i="7"/>
  <c r="Z382" i="7"/>
  <c r="V382" i="7"/>
  <c r="R382" i="7"/>
  <c r="N382" i="7"/>
  <c r="BA381" i="7"/>
  <c r="AZ381" i="7"/>
  <c r="AY381" i="7"/>
  <c r="AX381" i="7"/>
  <c r="AT381" i="7"/>
  <c r="AP381" i="7"/>
  <c r="AL381" i="7"/>
  <c r="AH381" i="7"/>
  <c r="AD381" i="7"/>
  <c r="Z381" i="7"/>
  <c r="V381" i="7"/>
  <c r="R381" i="7"/>
  <c r="N381" i="7"/>
  <c r="BA380" i="7"/>
  <c r="AZ380" i="7"/>
  <c r="AY380" i="7"/>
  <c r="AX380" i="7"/>
  <c r="AT380" i="7"/>
  <c r="AP380" i="7"/>
  <c r="AL380" i="7"/>
  <c r="AH380" i="7"/>
  <c r="AD380" i="7"/>
  <c r="Z380" i="7"/>
  <c r="V380" i="7"/>
  <c r="R380" i="7"/>
  <c r="N380" i="7"/>
  <c r="BA379" i="7"/>
  <c r="AZ379" i="7"/>
  <c r="AY379" i="7"/>
  <c r="AX379" i="7"/>
  <c r="AT379" i="7"/>
  <c r="AP379" i="7"/>
  <c r="AL379" i="7"/>
  <c r="AH379" i="7"/>
  <c r="AD379" i="7"/>
  <c r="Z379" i="7"/>
  <c r="V379" i="7"/>
  <c r="R379" i="7"/>
  <c r="N379" i="7"/>
  <c r="BA378" i="7"/>
  <c r="AZ378" i="7"/>
  <c r="AY378" i="7"/>
  <c r="AX378" i="7"/>
  <c r="AT378" i="7"/>
  <c r="AP378" i="7"/>
  <c r="AL378" i="7"/>
  <c r="AH378" i="7"/>
  <c r="AD378" i="7"/>
  <c r="Z378" i="7"/>
  <c r="V378" i="7"/>
  <c r="R378" i="7"/>
  <c r="N378" i="7"/>
  <c r="BA377" i="7"/>
  <c r="AZ377" i="7"/>
  <c r="AY377" i="7"/>
  <c r="AX377" i="7"/>
  <c r="AT377" i="7"/>
  <c r="AP377" i="7"/>
  <c r="AL377" i="7"/>
  <c r="AH377" i="7"/>
  <c r="AD377" i="7"/>
  <c r="Z377" i="7"/>
  <c r="V377" i="7"/>
  <c r="R377" i="7"/>
  <c r="N377" i="7"/>
  <c r="BA376" i="7"/>
  <c r="AZ376" i="7"/>
  <c r="AY376" i="7"/>
  <c r="AX376" i="7"/>
  <c r="AT376" i="7"/>
  <c r="AP376" i="7"/>
  <c r="AL376" i="7"/>
  <c r="AH376" i="7"/>
  <c r="AD376" i="7"/>
  <c r="Z376" i="7"/>
  <c r="V376" i="7"/>
  <c r="R376" i="7"/>
  <c r="N376" i="7"/>
  <c r="BA375" i="7"/>
  <c r="AZ375" i="7"/>
  <c r="AY375" i="7"/>
  <c r="AX375" i="7"/>
  <c r="AT375" i="7"/>
  <c r="AP375" i="7"/>
  <c r="AL375" i="7"/>
  <c r="AH375" i="7"/>
  <c r="AD375" i="7"/>
  <c r="Z375" i="7"/>
  <c r="V375" i="7"/>
  <c r="R375" i="7"/>
  <c r="N375" i="7"/>
  <c r="BA374" i="7"/>
  <c r="AZ374" i="7"/>
  <c r="AY374" i="7"/>
  <c r="AX374" i="7"/>
  <c r="AT374" i="7"/>
  <c r="AP374" i="7"/>
  <c r="AL374" i="7"/>
  <c r="AH374" i="7"/>
  <c r="AD374" i="7"/>
  <c r="Z374" i="7"/>
  <c r="V374" i="7"/>
  <c r="R374" i="7"/>
  <c r="N374" i="7"/>
  <c r="BA373" i="7"/>
  <c r="AZ373" i="7"/>
  <c r="AY373" i="7"/>
  <c r="AX373" i="7"/>
  <c r="AT373" i="7"/>
  <c r="AP373" i="7"/>
  <c r="AL373" i="7"/>
  <c r="AH373" i="7"/>
  <c r="AD373" i="7"/>
  <c r="Z373" i="7"/>
  <c r="V373" i="7"/>
  <c r="R373" i="7"/>
  <c r="N373" i="7"/>
  <c r="BA372" i="7"/>
  <c r="AZ372" i="7"/>
  <c r="AY372" i="7"/>
  <c r="AX372" i="7"/>
  <c r="AT372" i="7"/>
  <c r="AP372" i="7"/>
  <c r="AL372" i="7"/>
  <c r="AH372" i="7"/>
  <c r="AD372" i="7"/>
  <c r="Z372" i="7"/>
  <c r="V372" i="7"/>
  <c r="R372" i="7"/>
  <c r="N372" i="7"/>
  <c r="BA371" i="7"/>
  <c r="AZ371" i="7"/>
  <c r="AY371" i="7"/>
  <c r="AX371" i="7"/>
  <c r="AT371" i="7"/>
  <c r="AP371" i="7"/>
  <c r="AL371" i="7"/>
  <c r="AH371" i="7"/>
  <c r="AD371" i="7"/>
  <c r="Z371" i="7"/>
  <c r="V371" i="7"/>
  <c r="R371" i="7"/>
  <c r="N371" i="7"/>
  <c r="BA370" i="7"/>
  <c r="AZ370" i="7"/>
  <c r="AY370" i="7"/>
  <c r="AX370" i="7"/>
  <c r="AT370" i="7"/>
  <c r="AP370" i="7"/>
  <c r="AL370" i="7"/>
  <c r="AH370" i="7"/>
  <c r="AD370" i="7"/>
  <c r="Z370" i="7"/>
  <c r="V370" i="7"/>
  <c r="R370" i="7"/>
  <c r="N370" i="7"/>
  <c r="BA369" i="7"/>
  <c r="AZ369" i="7"/>
  <c r="AY369" i="7"/>
  <c r="AX369" i="7"/>
  <c r="AT369" i="7"/>
  <c r="AP369" i="7"/>
  <c r="AL369" i="7"/>
  <c r="AH369" i="7"/>
  <c r="AD369" i="7"/>
  <c r="Z369" i="7"/>
  <c r="V369" i="7"/>
  <c r="R369" i="7"/>
  <c r="N369" i="7"/>
  <c r="BA368" i="7"/>
  <c r="AZ368" i="7"/>
  <c r="AY368" i="7"/>
  <c r="AX368" i="7"/>
  <c r="AT368" i="7"/>
  <c r="AP368" i="7"/>
  <c r="AL368" i="7"/>
  <c r="AH368" i="7"/>
  <c r="AD368" i="7"/>
  <c r="Z368" i="7"/>
  <c r="V368" i="7"/>
  <c r="R368" i="7"/>
  <c r="N368" i="7"/>
  <c r="BA367" i="7"/>
  <c r="AZ367" i="7"/>
  <c r="AY367" i="7"/>
  <c r="AX367" i="7"/>
  <c r="AT367" i="7"/>
  <c r="AP367" i="7"/>
  <c r="AL367" i="7"/>
  <c r="AH367" i="7"/>
  <c r="AD367" i="7"/>
  <c r="Z367" i="7"/>
  <c r="V367" i="7"/>
  <c r="R367" i="7"/>
  <c r="N367" i="7"/>
  <c r="BA366" i="7"/>
  <c r="AZ366" i="7"/>
  <c r="AY366" i="7"/>
  <c r="AX366" i="7"/>
  <c r="AT366" i="7"/>
  <c r="AP366" i="7"/>
  <c r="AL366" i="7"/>
  <c r="AH366" i="7"/>
  <c r="AD366" i="7"/>
  <c r="Z366" i="7"/>
  <c r="V366" i="7"/>
  <c r="R366" i="7"/>
  <c r="N366" i="7"/>
  <c r="BA365" i="7"/>
  <c r="AZ365" i="7"/>
  <c r="AY365" i="7"/>
  <c r="AX365" i="7"/>
  <c r="AT365" i="7"/>
  <c r="AP365" i="7"/>
  <c r="AL365" i="7"/>
  <c r="AH365" i="7"/>
  <c r="AD365" i="7"/>
  <c r="Z365" i="7"/>
  <c r="V365" i="7"/>
  <c r="R365" i="7"/>
  <c r="N365" i="7"/>
  <c r="BA364" i="7"/>
  <c r="AZ364" i="7"/>
  <c r="AY364" i="7"/>
  <c r="AX364" i="7"/>
  <c r="AT364" i="7"/>
  <c r="AP364" i="7"/>
  <c r="AL364" i="7"/>
  <c r="AH364" i="7"/>
  <c r="AD364" i="7"/>
  <c r="Z364" i="7"/>
  <c r="V364" i="7"/>
  <c r="R364" i="7"/>
  <c r="N364" i="7"/>
  <c r="BA363" i="7"/>
  <c r="AZ363" i="7"/>
  <c r="AY363" i="7"/>
  <c r="AX363" i="7"/>
  <c r="AT363" i="7"/>
  <c r="AP363" i="7"/>
  <c r="AL363" i="7"/>
  <c r="AH363" i="7"/>
  <c r="AD363" i="7"/>
  <c r="Z363" i="7"/>
  <c r="V363" i="7"/>
  <c r="R363" i="7"/>
  <c r="N363" i="7"/>
  <c r="BA362" i="7"/>
  <c r="AZ362" i="7"/>
  <c r="AY362" i="7"/>
  <c r="AX362" i="7"/>
  <c r="AT362" i="7"/>
  <c r="AP362" i="7"/>
  <c r="AL362" i="7"/>
  <c r="AH362" i="7"/>
  <c r="AD362" i="7"/>
  <c r="Z362" i="7"/>
  <c r="V362" i="7"/>
  <c r="R362" i="7"/>
  <c r="N362" i="7"/>
  <c r="BA361" i="7"/>
  <c r="AZ361" i="7"/>
  <c r="AY361" i="7"/>
  <c r="AX361" i="7"/>
  <c r="AT361" i="7"/>
  <c r="AP361" i="7"/>
  <c r="AL361" i="7"/>
  <c r="AH361" i="7"/>
  <c r="AD361" i="7"/>
  <c r="Z361" i="7"/>
  <c r="V361" i="7"/>
  <c r="R361" i="7"/>
  <c r="N361" i="7"/>
  <c r="BA360" i="7"/>
  <c r="AZ360" i="7"/>
  <c r="AY360" i="7"/>
  <c r="AX360" i="7"/>
  <c r="AT360" i="7"/>
  <c r="AP360" i="7"/>
  <c r="AL360" i="7"/>
  <c r="AH360" i="7"/>
  <c r="AD360" i="7"/>
  <c r="Z360" i="7"/>
  <c r="V360" i="7"/>
  <c r="R360" i="7"/>
  <c r="N360" i="7"/>
  <c r="BA359" i="7"/>
  <c r="AZ359" i="7"/>
  <c r="AY359" i="7"/>
  <c r="AX359" i="7"/>
  <c r="AT359" i="7"/>
  <c r="AP359" i="7"/>
  <c r="AL359" i="7"/>
  <c r="AH359" i="7"/>
  <c r="AD359" i="7"/>
  <c r="Z359" i="7"/>
  <c r="V359" i="7"/>
  <c r="R359" i="7"/>
  <c r="N359" i="7"/>
  <c r="BA358" i="7"/>
  <c r="AZ358" i="7"/>
  <c r="AY358" i="7"/>
  <c r="AX358" i="7"/>
  <c r="AT358" i="7"/>
  <c r="AP358" i="7"/>
  <c r="AL358" i="7"/>
  <c r="AH358" i="7"/>
  <c r="AD358" i="7"/>
  <c r="Z358" i="7"/>
  <c r="V358" i="7"/>
  <c r="R358" i="7"/>
  <c r="N358" i="7"/>
  <c r="BA357" i="7"/>
  <c r="AZ357" i="7"/>
  <c r="AY357" i="7"/>
  <c r="AX357" i="7"/>
  <c r="AT357" i="7"/>
  <c r="AP357" i="7"/>
  <c r="AL357" i="7"/>
  <c r="AH357" i="7"/>
  <c r="AD357" i="7"/>
  <c r="Z357" i="7"/>
  <c r="V357" i="7"/>
  <c r="R357" i="7"/>
  <c r="N357" i="7"/>
  <c r="BA356" i="7"/>
  <c r="AZ356" i="7"/>
  <c r="AY356" i="7"/>
  <c r="BB356" i="7" s="1"/>
  <c r="AX356" i="7"/>
  <c r="AT356" i="7"/>
  <c r="AP356" i="7"/>
  <c r="AL356" i="7"/>
  <c r="AH356" i="7"/>
  <c r="AD356" i="7"/>
  <c r="Z356" i="7"/>
  <c r="V356" i="7"/>
  <c r="R356" i="7"/>
  <c r="N356" i="7"/>
  <c r="BA355" i="7"/>
  <c r="AZ355" i="7"/>
  <c r="AY355" i="7"/>
  <c r="AX355" i="7"/>
  <c r="AT355" i="7"/>
  <c r="AP355" i="7"/>
  <c r="AL355" i="7"/>
  <c r="AH355" i="7"/>
  <c r="AD355" i="7"/>
  <c r="Z355" i="7"/>
  <c r="V355" i="7"/>
  <c r="R355" i="7"/>
  <c r="N355" i="7"/>
  <c r="BA354" i="7"/>
  <c r="AZ354" i="7"/>
  <c r="AY354" i="7"/>
  <c r="AX354" i="7"/>
  <c r="AT354" i="7"/>
  <c r="AP354" i="7"/>
  <c r="AL354" i="7"/>
  <c r="AH354" i="7"/>
  <c r="AD354" i="7"/>
  <c r="Z354" i="7"/>
  <c r="V354" i="7"/>
  <c r="R354" i="7"/>
  <c r="N354" i="7"/>
  <c r="BA353" i="7"/>
  <c r="AZ353" i="7"/>
  <c r="AY353" i="7"/>
  <c r="AX353" i="7"/>
  <c r="AT353" i="7"/>
  <c r="AP353" i="7"/>
  <c r="AL353" i="7"/>
  <c r="AH353" i="7"/>
  <c r="AD353" i="7"/>
  <c r="Z353" i="7"/>
  <c r="V353" i="7"/>
  <c r="R353" i="7"/>
  <c r="N353" i="7"/>
  <c r="BA352" i="7"/>
  <c r="AZ352" i="7"/>
  <c r="AY352" i="7"/>
  <c r="BB352" i="7" s="1"/>
  <c r="AX352" i="7"/>
  <c r="AT352" i="7"/>
  <c r="AP352" i="7"/>
  <c r="AL352" i="7"/>
  <c r="AH352" i="7"/>
  <c r="AD352" i="7"/>
  <c r="Z352" i="7"/>
  <c r="V352" i="7"/>
  <c r="R352" i="7"/>
  <c r="N352" i="7"/>
  <c r="BA351" i="7"/>
  <c r="AZ351" i="7"/>
  <c r="AY351" i="7"/>
  <c r="AX351" i="7"/>
  <c r="AT351" i="7"/>
  <c r="AP351" i="7"/>
  <c r="AL351" i="7"/>
  <c r="AH351" i="7"/>
  <c r="AD351" i="7"/>
  <c r="Z351" i="7"/>
  <c r="V351" i="7"/>
  <c r="R351" i="7"/>
  <c r="N351" i="7"/>
  <c r="BA350" i="7"/>
  <c r="AZ350" i="7"/>
  <c r="AY350" i="7"/>
  <c r="AX350" i="7"/>
  <c r="AT350" i="7"/>
  <c r="AP350" i="7"/>
  <c r="AL350" i="7"/>
  <c r="AH350" i="7"/>
  <c r="AD350" i="7"/>
  <c r="Z350" i="7"/>
  <c r="V350" i="7"/>
  <c r="R350" i="7"/>
  <c r="N350" i="7"/>
  <c r="BA349" i="7"/>
  <c r="AZ349" i="7"/>
  <c r="AY349" i="7"/>
  <c r="AX349" i="7"/>
  <c r="AT349" i="7"/>
  <c r="AP349" i="7"/>
  <c r="AL349" i="7"/>
  <c r="AH349" i="7"/>
  <c r="AD349" i="7"/>
  <c r="Z349" i="7"/>
  <c r="V349" i="7"/>
  <c r="R349" i="7"/>
  <c r="N349" i="7"/>
  <c r="BA348" i="7"/>
  <c r="AZ348" i="7"/>
  <c r="AY348" i="7"/>
  <c r="BB348" i="7" s="1"/>
  <c r="AX348" i="7"/>
  <c r="AT348" i="7"/>
  <c r="AP348" i="7"/>
  <c r="AL348" i="7"/>
  <c r="AH348" i="7"/>
  <c r="AD348" i="7"/>
  <c r="Z348" i="7"/>
  <c r="V348" i="7"/>
  <c r="R348" i="7"/>
  <c r="N348" i="7"/>
  <c r="BA347" i="7"/>
  <c r="AZ347" i="7"/>
  <c r="AY347" i="7"/>
  <c r="AX347" i="7"/>
  <c r="AT347" i="7"/>
  <c r="AP347" i="7"/>
  <c r="AL347" i="7"/>
  <c r="AH347" i="7"/>
  <c r="AD347" i="7"/>
  <c r="Z347" i="7"/>
  <c r="V347" i="7"/>
  <c r="R347" i="7"/>
  <c r="N347" i="7"/>
  <c r="BA346" i="7"/>
  <c r="AZ346" i="7"/>
  <c r="AY346" i="7"/>
  <c r="AX346" i="7"/>
  <c r="AT346" i="7"/>
  <c r="AP346" i="7"/>
  <c r="AL346" i="7"/>
  <c r="AH346" i="7"/>
  <c r="AD346" i="7"/>
  <c r="Z346" i="7"/>
  <c r="V346" i="7"/>
  <c r="R346" i="7"/>
  <c r="N346" i="7"/>
  <c r="BA345" i="7"/>
  <c r="AZ345" i="7"/>
  <c r="AY345" i="7"/>
  <c r="AX345" i="7"/>
  <c r="AT345" i="7"/>
  <c r="AP345" i="7"/>
  <c r="AL345" i="7"/>
  <c r="AH345" i="7"/>
  <c r="AD345" i="7"/>
  <c r="Z345" i="7"/>
  <c r="V345" i="7"/>
  <c r="R345" i="7"/>
  <c r="N345" i="7"/>
  <c r="BA344" i="7"/>
  <c r="AZ344" i="7"/>
  <c r="AY344" i="7"/>
  <c r="BB344" i="7" s="1"/>
  <c r="AX344" i="7"/>
  <c r="AT344" i="7"/>
  <c r="AP344" i="7"/>
  <c r="AL344" i="7"/>
  <c r="AH344" i="7"/>
  <c r="AD344" i="7"/>
  <c r="Z344" i="7"/>
  <c r="V344" i="7"/>
  <c r="R344" i="7"/>
  <c r="N344" i="7"/>
  <c r="BA343" i="7"/>
  <c r="AZ343" i="7"/>
  <c r="AY343" i="7"/>
  <c r="AX343" i="7"/>
  <c r="AT343" i="7"/>
  <c r="AP343" i="7"/>
  <c r="AL343" i="7"/>
  <c r="AH343" i="7"/>
  <c r="AD343" i="7"/>
  <c r="Z343" i="7"/>
  <c r="V343" i="7"/>
  <c r="R343" i="7"/>
  <c r="N343" i="7"/>
  <c r="BA342" i="7"/>
  <c r="AZ342" i="7"/>
  <c r="AY342" i="7"/>
  <c r="AX342" i="7"/>
  <c r="AT342" i="7"/>
  <c r="AP342" i="7"/>
  <c r="AL342" i="7"/>
  <c r="AH342" i="7"/>
  <c r="AD342" i="7"/>
  <c r="Z342" i="7"/>
  <c r="V342" i="7"/>
  <c r="R342" i="7"/>
  <c r="N342" i="7"/>
  <c r="BA341" i="7"/>
  <c r="AZ341" i="7"/>
  <c r="AY341" i="7"/>
  <c r="AX341" i="7"/>
  <c r="AT341" i="7"/>
  <c r="AP341" i="7"/>
  <c r="AL341" i="7"/>
  <c r="AH341" i="7"/>
  <c r="AD341" i="7"/>
  <c r="Z341" i="7"/>
  <c r="V341" i="7"/>
  <c r="R341" i="7"/>
  <c r="N341" i="7"/>
  <c r="BA340" i="7"/>
  <c r="AZ340" i="7"/>
  <c r="AY340" i="7"/>
  <c r="BB340" i="7" s="1"/>
  <c r="AX340" i="7"/>
  <c r="AT340" i="7"/>
  <c r="AP340" i="7"/>
  <c r="AL340" i="7"/>
  <c r="AH340" i="7"/>
  <c r="AD340" i="7"/>
  <c r="Z340" i="7"/>
  <c r="V340" i="7"/>
  <c r="R340" i="7"/>
  <c r="N340" i="7"/>
  <c r="BA339" i="7"/>
  <c r="AZ339" i="7"/>
  <c r="AY339" i="7"/>
  <c r="AX339" i="7"/>
  <c r="AT339" i="7"/>
  <c r="AP339" i="7"/>
  <c r="AL339" i="7"/>
  <c r="AH339" i="7"/>
  <c r="AD339" i="7"/>
  <c r="Z339" i="7"/>
  <c r="V339" i="7"/>
  <c r="R339" i="7"/>
  <c r="N339" i="7"/>
  <c r="BA338" i="7"/>
  <c r="AZ338" i="7"/>
  <c r="AY338" i="7"/>
  <c r="AX338" i="7"/>
  <c r="AT338" i="7"/>
  <c r="AP338" i="7"/>
  <c r="AL338" i="7"/>
  <c r="AH338" i="7"/>
  <c r="AD338" i="7"/>
  <c r="Z338" i="7"/>
  <c r="V338" i="7"/>
  <c r="R338" i="7"/>
  <c r="N338" i="7"/>
  <c r="BA337" i="7"/>
  <c r="AZ337" i="7"/>
  <c r="AY337" i="7"/>
  <c r="AX337" i="7"/>
  <c r="AT337" i="7"/>
  <c r="AP337" i="7"/>
  <c r="AL337" i="7"/>
  <c r="AH337" i="7"/>
  <c r="AD337" i="7"/>
  <c r="Z337" i="7"/>
  <c r="V337" i="7"/>
  <c r="R337" i="7"/>
  <c r="N337" i="7"/>
  <c r="BA336" i="7"/>
  <c r="AZ336" i="7"/>
  <c r="AY336" i="7"/>
  <c r="BB336" i="7" s="1"/>
  <c r="AX336" i="7"/>
  <c r="AT336" i="7"/>
  <c r="AP336" i="7"/>
  <c r="AL336" i="7"/>
  <c r="AH336" i="7"/>
  <c r="AD336" i="7"/>
  <c r="Z336" i="7"/>
  <c r="V336" i="7"/>
  <c r="R336" i="7"/>
  <c r="N336" i="7"/>
  <c r="BA335" i="7"/>
  <c r="AZ335" i="7"/>
  <c r="AY335" i="7"/>
  <c r="AX335" i="7"/>
  <c r="AT335" i="7"/>
  <c r="AP335" i="7"/>
  <c r="AL335" i="7"/>
  <c r="AH335" i="7"/>
  <c r="AD335" i="7"/>
  <c r="Z335" i="7"/>
  <c r="V335" i="7"/>
  <c r="R335" i="7"/>
  <c r="N335" i="7"/>
  <c r="BA334" i="7"/>
  <c r="AZ334" i="7"/>
  <c r="AY334" i="7"/>
  <c r="AX334" i="7"/>
  <c r="AT334" i="7"/>
  <c r="AP334" i="7"/>
  <c r="AL334" i="7"/>
  <c r="AH334" i="7"/>
  <c r="AD334" i="7"/>
  <c r="Z334" i="7"/>
  <c r="V334" i="7"/>
  <c r="R334" i="7"/>
  <c r="N334" i="7"/>
  <c r="BA333" i="7"/>
  <c r="AZ333" i="7"/>
  <c r="AY333" i="7"/>
  <c r="AX333" i="7"/>
  <c r="AT333" i="7"/>
  <c r="AP333" i="7"/>
  <c r="AL333" i="7"/>
  <c r="AH333" i="7"/>
  <c r="AD333" i="7"/>
  <c r="Z333" i="7"/>
  <c r="V333" i="7"/>
  <c r="R333" i="7"/>
  <c r="N333" i="7"/>
  <c r="BA332" i="7"/>
  <c r="AZ332" i="7"/>
  <c r="AY332" i="7"/>
  <c r="BB332" i="7" s="1"/>
  <c r="AX332" i="7"/>
  <c r="AT332" i="7"/>
  <c r="AP332" i="7"/>
  <c r="AL332" i="7"/>
  <c r="AH332" i="7"/>
  <c r="AD332" i="7"/>
  <c r="Z332" i="7"/>
  <c r="V332" i="7"/>
  <c r="R332" i="7"/>
  <c r="N332" i="7"/>
  <c r="BA331" i="7"/>
  <c r="AZ331" i="7"/>
  <c r="AY331" i="7"/>
  <c r="AX331" i="7"/>
  <c r="AT331" i="7"/>
  <c r="AP331" i="7"/>
  <c r="AL331" i="7"/>
  <c r="AH331" i="7"/>
  <c r="AD331" i="7"/>
  <c r="Z331" i="7"/>
  <c r="V331" i="7"/>
  <c r="R331" i="7"/>
  <c r="N331" i="7"/>
  <c r="BA330" i="7"/>
  <c r="AZ330" i="7"/>
  <c r="AY330" i="7"/>
  <c r="AX330" i="7"/>
  <c r="AT330" i="7"/>
  <c r="AP330" i="7"/>
  <c r="AL330" i="7"/>
  <c r="AH330" i="7"/>
  <c r="AD330" i="7"/>
  <c r="Z330" i="7"/>
  <c r="V330" i="7"/>
  <c r="R330" i="7"/>
  <c r="N330" i="7"/>
  <c r="BA329" i="7"/>
  <c r="AZ329" i="7"/>
  <c r="AY329" i="7"/>
  <c r="AX329" i="7"/>
  <c r="AT329" i="7"/>
  <c r="AP329" i="7"/>
  <c r="AL329" i="7"/>
  <c r="AH329" i="7"/>
  <c r="AD329" i="7"/>
  <c r="Z329" i="7"/>
  <c r="V329" i="7"/>
  <c r="R329" i="7"/>
  <c r="N329" i="7"/>
  <c r="BA328" i="7"/>
  <c r="AZ328" i="7"/>
  <c r="AY328" i="7"/>
  <c r="BB328" i="7" s="1"/>
  <c r="AX328" i="7"/>
  <c r="AT328" i="7"/>
  <c r="AP328" i="7"/>
  <c r="AL328" i="7"/>
  <c r="AH328" i="7"/>
  <c r="AD328" i="7"/>
  <c r="Z328" i="7"/>
  <c r="V328" i="7"/>
  <c r="R328" i="7"/>
  <c r="N328" i="7"/>
  <c r="BA327" i="7"/>
  <c r="AZ327" i="7"/>
  <c r="AY327" i="7"/>
  <c r="AX327" i="7"/>
  <c r="AT327" i="7"/>
  <c r="AP327" i="7"/>
  <c r="AL327" i="7"/>
  <c r="AH327" i="7"/>
  <c r="AD327" i="7"/>
  <c r="Z327" i="7"/>
  <c r="V327" i="7"/>
  <c r="R327" i="7"/>
  <c r="N327" i="7"/>
  <c r="BA326" i="7"/>
  <c r="AZ326" i="7"/>
  <c r="AY326" i="7"/>
  <c r="AX326" i="7"/>
  <c r="AT326" i="7"/>
  <c r="AP326" i="7"/>
  <c r="AL326" i="7"/>
  <c r="AH326" i="7"/>
  <c r="AD326" i="7"/>
  <c r="Z326" i="7"/>
  <c r="V326" i="7"/>
  <c r="R326" i="7"/>
  <c r="N326" i="7"/>
  <c r="BA325" i="7"/>
  <c r="AZ325" i="7"/>
  <c r="AY325" i="7"/>
  <c r="AX325" i="7"/>
  <c r="AT325" i="7"/>
  <c r="AP325" i="7"/>
  <c r="AL325" i="7"/>
  <c r="AH325" i="7"/>
  <c r="AD325" i="7"/>
  <c r="Z325" i="7"/>
  <c r="V325" i="7"/>
  <c r="R325" i="7"/>
  <c r="N325" i="7"/>
  <c r="BA324" i="7"/>
  <c r="AZ324" i="7"/>
  <c r="AY324" i="7"/>
  <c r="AX324" i="7"/>
  <c r="AT324" i="7"/>
  <c r="AP324" i="7"/>
  <c r="AL324" i="7"/>
  <c r="AH324" i="7"/>
  <c r="AD324" i="7"/>
  <c r="Z324" i="7"/>
  <c r="V324" i="7"/>
  <c r="R324" i="7"/>
  <c r="N324" i="7"/>
  <c r="BA323" i="7"/>
  <c r="AZ323" i="7"/>
  <c r="AY323" i="7"/>
  <c r="AX323" i="7"/>
  <c r="AT323" i="7"/>
  <c r="AP323" i="7"/>
  <c r="AL323" i="7"/>
  <c r="AH323" i="7"/>
  <c r="AD323" i="7"/>
  <c r="Z323" i="7"/>
  <c r="V323" i="7"/>
  <c r="R323" i="7"/>
  <c r="N323" i="7"/>
  <c r="BA322" i="7"/>
  <c r="AZ322" i="7"/>
  <c r="AY322" i="7"/>
  <c r="AX322" i="7"/>
  <c r="AT322" i="7"/>
  <c r="AP322" i="7"/>
  <c r="AL322" i="7"/>
  <c r="AH322" i="7"/>
  <c r="AD322" i="7"/>
  <c r="Z322" i="7"/>
  <c r="V322" i="7"/>
  <c r="R322" i="7"/>
  <c r="N322" i="7"/>
  <c r="BA321" i="7"/>
  <c r="AZ321" i="7"/>
  <c r="AY321" i="7"/>
  <c r="AX321" i="7"/>
  <c r="AT321" i="7"/>
  <c r="AP321" i="7"/>
  <c r="AL321" i="7"/>
  <c r="AH321" i="7"/>
  <c r="AD321" i="7"/>
  <c r="Z321" i="7"/>
  <c r="V321" i="7"/>
  <c r="R321" i="7"/>
  <c r="N321" i="7"/>
  <c r="BA320" i="7"/>
  <c r="AZ320" i="7"/>
  <c r="AY320" i="7"/>
  <c r="AX320" i="7"/>
  <c r="AT320" i="7"/>
  <c r="AP320" i="7"/>
  <c r="AL320" i="7"/>
  <c r="AH320" i="7"/>
  <c r="AD320" i="7"/>
  <c r="Z320" i="7"/>
  <c r="V320" i="7"/>
  <c r="R320" i="7"/>
  <c r="N320" i="7"/>
  <c r="BA319" i="7"/>
  <c r="AZ319" i="7"/>
  <c r="AY319" i="7"/>
  <c r="AX319" i="7"/>
  <c r="AT319" i="7"/>
  <c r="AP319" i="7"/>
  <c r="AL319" i="7"/>
  <c r="AH319" i="7"/>
  <c r="AD319" i="7"/>
  <c r="Z319" i="7"/>
  <c r="V319" i="7"/>
  <c r="R319" i="7"/>
  <c r="N319" i="7"/>
  <c r="BA318" i="7"/>
  <c r="AZ318" i="7"/>
  <c r="AY318" i="7"/>
  <c r="AX318" i="7"/>
  <c r="AT318" i="7"/>
  <c r="AP318" i="7"/>
  <c r="AL318" i="7"/>
  <c r="AH318" i="7"/>
  <c r="AD318" i="7"/>
  <c r="Z318" i="7"/>
  <c r="V318" i="7"/>
  <c r="R318" i="7"/>
  <c r="N318" i="7"/>
  <c r="BA317" i="7"/>
  <c r="AZ317" i="7"/>
  <c r="AY317" i="7"/>
  <c r="AX317" i="7"/>
  <c r="AT317" i="7"/>
  <c r="AP317" i="7"/>
  <c r="AL317" i="7"/>
  <c r="AH317" i="7"/>
  <c r="AD317" i="7"/>
  <c r="Z317" i="7"/>
  <c r="V317" i="7"/>
  <c r="R317" i="7"/>
  <c r="N317" i="7"/>
  <c r="BA552" i="7"/>
  <c r="AZ552" i="7"/>
  <c r="AY552" i="7"/>
  <c r="AX552" i="7"/>
  <c r="AT552" i="7"/>
  <c r="AP552" i="7"/>
  <c r="AL552" i="7"/>
  <c r="AH552" i="7"/>
  <c r="AD552" i="7"/>
  <c r="Z552" i="7"/>
  <c r="V552" i="7"/>
  <c r="R552" i="7"/>
  <c r="N552" i="7"/>
  <c r="BA551" i="7"/>
  <c r="AZ551" i="7"/>
  <c r="AY551" i="7"/>
  <c r="AX551" i="7"/>
  <c r="AT551" i="7"/>
  <c r="AP551" i="7"/>
  <c r="AL551" i="7"/>
  <c r="AH551" i="7"/>
  <c r="AD551" i="7"/>
  <c r="Z551" i="7"/>
  <c r="V551" i="7"/>
  <c r="R551" i="7"/>
  <c r="N551" i="7"/>
  <c r="BA550" i="7"/>
  <c r="AZ550" i="7"/>
  <c r="AY550" i="7"/>
  <c r="AX550" i="7"/>
  <c r="AT550" i="7"/>
  <c r="AP550" i="7"/>
  <c r="AL550" i="7"/>
  <c r="AH550" i="7"/>
  <c r="AD550" i="7"/>
  <c r="Z550" i="7"/>
  <c r="V550" i="7"/>
  <c r="R550" i="7"/>
  <c r="N550" i="7"/>
  <c r="BA549" i="7"/>
  <c r="AZ549" i="7"/>
  <c r="AY549" i="7"/>
  <c r="AX549" i="7"/>
  <c r="AT549" i="7"/>
  <c r="AP549" i="7"/>
  <c r="AL549" i="7"/>
  <c r="AH549" i="7"/>
  <c r="AD549" i="7"/>
  <c r="Z549" i="7"/>
  <c r="V549" i="7"/>
  <c r="R549" i="7"/>
  <c r="N549" i="7"/>
  <c r="BA548" i="7"/>
  <c r="AZ548" i="7"/>
  <c r="AY548" i="7"/>
  <c r="BB548" i="7" s="1"/>
  <c r="AX548" i="7"/>
  <c r="AT548" i="7"/>
  <c r="AP548" i="7"/>
  <c r="AL548" i="7"/>
  <c r="AH548" i="7"/>
  <c r="AD548" i="7"/>
  <c r="Z548" i="7"/>
  <c r="V548" i="7"/>
  <c r="R548" i="7"/>
  <c r="N548" i="7"/>
  <c r="BA547" i="7"/>
  <c r="AZ547" i="7"/>
  <c r="AY547" i="7"/>
  <c r="AX547" i="7"/>
  <c r="AT547" i="7"/>
  <c r="AP547" i="7"/>
  <c r="AL547" i="7"/>
  <c r="AH547" i="7"/>
  <c r="AD547" i="7"/>
  <c r="Z547" i="7"/>
  <c r="V547" i="7"/>
  <c r="R547" i="7"/>
  <c r="N547" i="7"/>
  <c r="BA546" i="7"/>
  <c r="AZ546" i="7"/>
  <c r="AY546" i="7"/>
  <c r="AX546" i="7"/>
  <c r="AT546" i="7"/>
  <c r="AP546" i="7"/>
  <c r="AL546" i="7"/>
  <c r="AH546" i="7"/>
  <c r="AD546" i="7"/>
  <c r="Z546" i="7"/>
  <c r="V546" i="7"/>
  <c r="R546" i="7"/>
  <c r="N546" i="7"/>
  <c r="BA545" i="7"/>
  <c r="AZ545" i="7"/>
  <c r="AY545" i="7"/>
  <c r="AX545" i="7"/>
  <c r="AT545" i="7"/>
  <c r="AP545" i="7"/>
  <c r="AL545" i="7"/>
  <c r="AH545" i="7"/>
  <c r="AD545" i="7"/>
  <c r="Z545" i="7"/>
  <c r="V545" i="7"/>
  <c r="R545" i="7"/>
  <c r="N545" i="7"/>
  <c r="BA544" i="7"/>
  <c r="AZ544" i="7"/>
  <c r="AY544" i="7"/>
  <c r="BB544" i="7" s="1"/>
  <c r="AX544" i="7"/>
  <c r="AT544" i="7"/>
  <c r="AP544" i="7"/>
  <c r="AL544" i="7"/>
  <c r="AH544" i="7"/>
  <c r="AD544" i="7"/>
  <c r="Z544" i="7"/>
  <c r="V544" i="7"/>
  <c r="R544" i="7"/>
  <c r="N544" i="7"/>
  <c r="BA543" i="7"/>
  <c r="AZ543" i="7"/>
  <c r="AY543" i="7"/>
  <c r="AX543" i="7"/>
  <c r="AT543" i="7"/>
  <c r="AP543" i="7"/>
  <c r="AL543" i="7"/>
  <c r="AH543" i="7"/>
  <c r="AD543" i="7"/>
  <c r="Z543" i="7"/>
  <c r="V543" i="7"/>
  <c r="R543" i="7"/>
  <c r="N543" i="7"/>
  <c r="BA542" i="7"/>
  <c r="AZ542" i="7"/>
  <c r="AY542" i="7"/>
  <c r="AX542" i="7"/>
  <c r="AT542" i="7"/>
  <c r="AP542" i="7"/>
  <c r="AL542" i="7"/>
  <c r="AH542" i="7"/>
  <c r="AD542" i="7"/>
  <c r="Z542" i="7"/>
  <c r="V542" i="7"/>
  <c r="R542" i="7"/>
  <c r="N542" i="7"/>
  <c r="BA541" i="7"/>
  <c r="AZ541" i="7"/>
  <c r="AY541" i="7"/>
  <c r="AX541" i="7"/>
  <c r="AT541" i="7"/>
  <c r="AP541" i="7"/>
  <c r="AL541" i="7"/>
  <c r="AH541" i="7"/>
  <c r="AD541" i="7"/>
  <c r="Z541" i="7"/>
  <c r="V541" i="7"/>
  <c r="R541" i="7"/>
  <c r="N541" i="7"/>
  <c r="BA540" i="7"/>
  <c r="AZ540" i="7"/>
  <c r="AY540" i="7"/>
  <c r="BB540" i="7" s="1"/>
  <c r="AX540" i="7"/>
  <c r="AT540" i="7"/>
  <c r="AP540" i="7"/>
  <c r="AL540" i="7"/>
  <c r="AH540" i="7"/>
  <c r="AD540" i="7"/>
  <c r="Z540" i="7"/>
  <c r="V540" i="7"/>
  <c r="R540" i="7"/>
  <c r="N540" i="7"/>
  <c r="BA539" i="7"/>
  <c r="AZ539" i="7"/>
  <c r="AY539" i="7"/>
  <c r="AX539" i="7"/>
  <c r="AT539" i="7"/>
  <c r="AP539" i="7"/>
  <c r="AL539" i="7"/>
  <c r="AH539" i="7"/>
  <c r="AD539" i="7"/>
  <c r="Z539" i="7"/>
  <c r="V539" i="7"/>
  <c r="R539" i="7"/>
  <c r="N539" i="7"/>
  <c r="BA538" i="7"/>
  <c r="AZ538" i="7"/>
  <c r="AY538" i="7"/>
  <c r="AX538" i="7"/>
  <c r="AT538" i="7"/>
  <c r="AP538" i="7"/>
  <c r="AL538" i="7"/>
  <c r="AH538" i="7"/>
  <c r="AD538" i="7"/>
  <c r="Z538" i="7"/>
  <c r="V538" i="7"/>
  <c r="R538" i="7"/>
  <c r="N538" i="7"/>
  <c r="BA537" i="7"/>
  <c r="AZ537" i="7"/>
  <c r="AY537" i="7"/>
  <c r="AX537" i="7"/>
  <c r="AT537" i="7"/>
  <c r="AP537" i="7"/>
  <c r="AL537" i="7"/>
  <c r="AH537" i="7"/>
  <c r="AD537" i="7"/>
  <c r="Z537" i="7"/>
  <c r="V537" i="7"/>
  <c r="R537" i="7"/>
  <c r="N537" i="7"/>
  <c r="BA536" i="7"/>
  <c r="AZ536" i="7"/>
  <c r="AY536" i="7"/>
  <c r="BB536" i="7" s="1"/>
  <c r="AX536" i="7"/>
  <c r="AT536" i="7"/>
  <c r="AP536" i="7"/>
  <c r="AL536" i="7"/>
  <c r="AH536" i="7"/>
  <c r="AD536" i="7"/>
  <c r="Z536" i="7"/>
  <c r="V536" i="7"/>
  <c r="R536" i="7"/>
  <c r="N536" i="7"/>
  <c r="BA535" i="7"/>
  <c r="AZ535" i="7"/>
  <c r="AY535" i="7"/>
  <c r="AX535" i="7"/>
  <c r="AT535" i="7"/>
  <c r="AP535" i="7"/>
  <c r="AL535" i="7"/>
  <c r="AH535" i="7"/>
  <c r="AD535" i="7"/>
  <c r="Z535" i="7"/>
  <c r="V535" i="7"/>
  <c r="R535" i="7"/>
  <c r="N535" i="7"/>
  <c r="BA534" i="7"/>
  <c r="AZ534" i="7"/>
  <c r="AY534" i="7"/>
  <c r="AX534" i="7"/>
  <c r="AT534" i="7"/>
  <c r="AP534" i="7"/>
  <c r="AL534" i="7"/>
  <c r="AH534" i="7"/>
  <c r="AD534" i="7"/>
  <c r="Z534" i="7"/>
  <c r="V534" i="7"/>
  <c r="R534" i="7"/>
  <c r="N534" i="7"/>
  <c r="BA533" i="7"/>
  <c r="AZ533" i="7"/>
  <c r="AY533" i="7"/>
  <c r="AX533" i="7"/>
  <c r="AT533" i="7"/>
  <c r="AP533" i="7"/>
  <c r="AL533" i="7"/>
  <c r="AH533" i="7"/>
  <c r="AD533" i="7"/>
  <c r="Z533" i="7"/>
  <c r="V533" i="7"/>
  <c r="R533" i="7"/>
  <c r="N533" i="7"/>
  <c r="BA532" i="7"/>
  <c r="AZ532" i="7"/>
  <c r="AY532" i="7"/>
  <c r="BB532" i="7" s="1"/>
  <c r="AX532" i="7"/>
  <c r="AT532" i="7"/>
  <c r="AP532" i="7"/>
  <c r="AL532" i="7"/>
  <c r="AH532" i="7"/>
  <c r="AD532" i="7"/>
  <c r="Z532" i="7"/>
  <c r="V532" i="7"/>
  <c r="R532" i="7"/>
  <c r="N532" i="7"/>
  <c r="BA531" i="7"/>
  <c r="AZ531" i="7"/>
  <c r="AY531" i="7"/>
  <c r="AX531" i="7"/>
  <c r="AT531" i="7"/>
  <c r="AP531" i="7"/>
  <c r="AL531" i="7"/>
  <c r="AH531" i="7"/>
  <c r="AD531" i="7"/>
  <c r="Z531" i="7"/>
  <c r="V531" i="7"/>
  <c r="R531" i="7"/>
  <c r="N531" i="7"/>
  <c r="BA530" i="7"/>
  <c r="AZ530" i="7"/>
  <c r="AY530" i="7"/>
  <c r="AX530" i="7"/>
  <c r="AT530" i="7"/>
  <c r="AP530" i="7"/>
  <c r="AL530" i="7"/>
  <c r="AH530" i="7"/>
  <c r="AD530" i="7"/>
  <c r="Z530" i="7"/>
  <c r="V530" i="7"/>
  <c r="R530" i="7"/>
  <c r="N530" i="7"/>
  <c r="BA529" i="7"/>
  <c r="AZ529" i="7"/>
  <c r="AY529" i="7"/>
  <c r="AX529" i="7"/>
  <c r="AT529" i="7"/>
  <c r="AP529" i="7"/>
  <c r="AL529" i="7"/>
  <c r="AH529" i="7"/>
  <c r="AD529" i="7"/>
  <c r="Z529" i="7"/>
  <c r="V529" i="7"/>
  <c r="R529" i="7"/>
  <c r="N529" i="7"/>
  <c r="BA528" i="7"/>
  <c r="AZ528" i="7"/>
  <c r="AY528" i="7"/>
  <c r="BB528" i="7" s="1"/>
  <c r="AX528" i="7"/>
  <c r="AT528" i="7"/>
  <c r="AP528" i="7"/>
  <c r="AL528" i="7"/>
  <c r="AH528" i="7"/>
  <c r="AD528" i="7"/>
  <c r="Z528" i="7"/>
  <c r="V528" i="7"/>
  <c r="R528" i="7"/>
  <c r="N528" i="7"/>
  <c r="BA527" i="7"/>
  <c r="AZ527" i="7"/>
  <c r="AY527" i="7"/>
  <c r="AX527" i="7"/>
  <c r="AT527" i="7"/>
  <c r="AP527" i="7"/>
  <c r="AL527" i="7"/>
  <c r="AH527" i="7"/>
  <c r="AD527" i="7"/>
  <c r="Z527" i="7"/>
  <c r="V527" i="7"/>
  <c r="R527" i="7"/>
  <c r="N527" i="7"/>
  <c r="BA432" i="7"/>
  <c r="AZ432" i="7"/>
  <c r="AY432" i="7"/>
  <c r="AX432" i="7"/>
  <c r="AT432" i="7"/>
  <c r="AP432" i="7"/>
  <c r="AL432" i="7"/>
  <c r="AH432" i="7"/>
  <c r="AD432" i="7"/>
  <c r="Z432" i="7"/>
  <c r="V432" i="7"/>
  <c r="R432" i="7"/>
  <c r="N432" i="7"/>
  <c r="BA431" i="7"/>
  <c r="AZ431" i="7"/>
  <c r="AY431" i="7"/>
  <c r="AX431" i="7"/>
  <c r="AT431" i="7"/>
  <c r="AP431" i="7"/>
  <c r="AL431" i="7"/>
  <c r="AH431" i="7"/>
  <c r="AD431" i="7"/>
  <c r="Z431" i="7"/>
  <c r="V431" i="7"/>
  <c r="R431" i="7"/>
  <c r="N431" i="7"/>
  <c r="BA430" i="7"/>
  <c r="AZ430" i="7"/>
  <c r="AY430" i="7"/>
  <c r="AX430" i="7"/>
  <c r="AT430" i="7"/>
  <c r="AP430" i="7"/>
  <c r="AL430" i="7"/>
  <c r="AH430" i="7"/>
  <c r="AD430" i="7"/>
  <c r="Z430" i="7"/>
  <c r="V430" i="7"/>
  <c r="R430" i="7"/>
  <c r="N430" i="7"/>
  <c r="BA429" i="7"/>
  <c r="AZ429" i="7"/>
  <c r="AY429" i="7"/>
  <c r="AX429" i="7"/>
  <c r="AT429" i="7"/>
  <c r="AP429" i="7"/>
  <c r="AL429" i="7"/>
  <c r="AH429" i="7"/>
  <c r="AD429" i="7"/>
  <c r="Z429" i="7"/>
  <c r="V429" i="7"/>
  <c r="R429" i="7"/>
  <c r="N429" i="7"/>
  <c r="BA428" i="7"/>
  <c r="AZ428" i="7"/>
  <c r="AY428" i="7"/>
  <c r="AX428" i="7"/>
  <c r="AT428" i="7"/>
  <c r="AP428" i="7"/>
  <c r="AL428" i="7"/>
  <c r="AH428" i="7"/>
  <c r="AD428" i="7"/>
  <c r="Z428" i="7"/>
  <c r="V428" i="7"/>
  <c r="R428" i="7"/>
  <c r="N428" i="7"/>
  <c r="BA427" i="7"/>
  <c r="AZ427" i="7"/>
  <c r="AY427" i="7"/>
  <c r="AX427" i="7"/>
  <c r="AT427" i="7"/>
  <c r="AP427" i="7"/>
  <c r="AL427" i="7"/>
  <c r="AH427" i="7"/>
  <c r="AD427" i="7"/>
  <c r="Z427" i="7"/>
  <c r="V427" i="7"/>
  <c r="R427" i="7"/>
  <c r="N427" i="7"/>
  <c r="BA426" i="7"/>
  <c r="AZ426" i="7"/>
  <c r="AY426" i="7"/>
  <c r="AX426" i="7"/>
  <c r="AT426" i="7"/>
  <c r="AP426" i="7"/>
  <c r="AL426" i="7"/>
  <c r="AH426" i="7"/>
  <c r="AD426" i="7"/>
  <c r="Z426" i="7"/>
  <c r="V426" i="7"/>
  <c r="R426" i="7"/>
  <c r="N426" i="7"/>
  <c r="BA425" i="7"/>
  <c r="AZ425" i="7"/>
  <c r="AY425" i="7"/>
  <c r="AX425" i="7"/>
  <c r="AT425" i="7"/>
  <c r="AP425" i="7"/>
  <c r="AL425" i="7"/>
  <c r="AH425" i="7"/>
  <c r="AD425" i="7"/>
  <c r="Z425" i="7"/>
  <c r="V425" i="7"/>
  <c r="R425" i="7"/>
  <c r="N425" i="7"/>
  <c r="BA424" i="7"/>
  <c r="AZ424" i="7"/>
  <c r="AY424" i="7"/>
  <c r="AX424" i="7"/>
  <c r="AT424" i="7"/>
  <c r="AP424" i="7"/>
  <c r="AL424" i="7"/>
  <c r="AH424" i="7"/>
  <c r="AD424" i="7"/>
  <c r="Z424" i="7"/>
  <c r="V424" i="7"/>
  <c r="R424" i="7"/>
  <c r="N424" i="7"/>
  <c r="BA423" i="7"/>
  <c r="AZ423" i="7"/>
  <c r="AY423" i="7"/>
  <c r="AX423" i="7"/>
  <c r="AT423" i="7"/>
  <c r="AP423" i="7"/>
  <c r="AL423" i="7"/>
  <c r="AH423" i="7"/>
  <c r="AD423" i="7"/>
  <c r="Z423" i="7"/>
  <c r="V423" i="7"/>
  <c r="R423" i="7"/>
  <c r="N423" i="7"/>
  <c r="BA422" i="7"/>
  <c r="AZ422" i="7"/>
  <c r="AY422" i="7"/>
  <c r="AX422" i="7"/>
  <c r="AT422" i="7"/>
  <c r="AP422" i="7"/>
  <c r="AL422" i="7"/>
  <c r="AH422" i="7"/>
  <c r="AD422" i="7"/>
  <c r="Z422" i="7"/>
  <c r="V422" i="7"/>
  <c r="R422" i="7"/>
  <c r="N422" i="7"/>
  <c r="BA421" i="7"/>
  <c r="AZ421" i="7"/>
  <c r="AY421" i="7"/>
  <c r="AX421" i="7"/>
  <c r="AT421" i="7"/>
  <c r="AP421" i="7"/>
  <c r="AL421" i="7"/>
  <c r="AH421" i="7"/>
  <c r="AD421" i="7"/>
  <c r="Z421" i="7"/>
  <c r="V421" i="7"/>
  <c r="R421" i="7"/>
  <c r="N421" i="7"/>
  <c r="BA420" i="7"/>
  <c r="AZ420" i="7"/>
  <c r="AY420" i="7"/>
  <c r="AX420" i="7"/>
  <c r="AT420" i="7"/>
  <c r="AP420" i="7"/>
  <c r="AL420" i="7"/>
  <c r="AH420" i="7"/>
  <c r="AD420" i="7"/>
  <c r="Z420" i="7"/>
  <c r="V420" i="7"/>
  <c r="R420" i="7"/>
  <c r="N420" i="7"/>
  <c r="BA419" i="7"/>
  <c r="AZ419" i="7"/>
  <c r="AY419" i="7"/>
  <c r="AX419" i="7"/>
  <c r="AT419" i="7"/>
  <c r="AP419" i="7"/>
  <c r="AL419" i="7"/>
  <c r="AH419" i="7"/>
  <c r="AD419" i="7"/>
  <c r="Z419" i="7"/>
  <c r="V419" i="7"/>
  <c r="R419" i="7"/>
  <c r="N419" i="7"/>
  <c r="BA418" i="7"/>
  <c r="AZ418" i="7"/>
  <c r="AY418" i="7"/>
  <c r="AX418" i="7"/>
  <c r="AT418" i="7"/>
  <c r="AP418" i="7"/>
  <c r="AL418" i="7"/>
  <c r="AH418" i="7"/>
  <c r="AD418" i="7"/>
  <c r="Z418" i="7"/>
  <c r="V418" i="7"/>
  <c r="R418" i="7"/>
  <c r="N418" i="7"/>
  <c r="BA417" i="7"/>
  <c r="AZ417" i="7"/>
  <c r="AY417" i="7"/>
  <c r="AX417" i="7"/>
  <c r="AT417" i="7"/>
  <c r="AP417" i="7"/>
  <c r="AL417" i="7"/>
  <c r="AH417" i="7"/>
  <c r="AD417" i="7"/>
  <c r="Z417" i="7"/>
  <c r="V417" i="7"/>
  <c r="R417" i="7"/>
  <c r="N417" i="7"/>
  <c r="BA416" i="7"/>
  <c r="AZ416" i="7"/>
  <c r="AY416" i="7"/>
  <c r="AX416" i="7"/>
  <c r="AT416" i="7"/>
  <c r="AP416" i="7"/>
  <c r="AL416" i="7"/>
  <c r="AH416" i="7"/>
  <c r="AD416" i="7"/>
  <c r="Z416" i="7"/>
  <c r="V416" i="7"/>
  <c r="R416" i="7"/>
  <c r="N416" i="7"/>
  <c r="BA415" i="7"/>
  <c r="AZ415" i="7"/>
  <c r="AY415" i="7"/>
  <c r="AX415" i="7"/>
  <c r="AT415" i="7"/>
  <c r="AP415" i="7"/>
  <c r="AL415" i="7"/>
  <c r="AH415" i="7"/>
  <c r="AD415" i="7"/>
  <c r="Z415" i="7"/>
  <c r="V415" i="7"/>
  <c r="R415" i="7"/>
  <c r="N415" i="7"/>
  <c r="BA414" i="7"/>
  <c r="AZ414" i="7"/>
  <c r="AY414" i="7"/>
  <c r="AX414" i="7"/>
  <c r="AT414" i="7"/>
  <c r="AP414" i="7"/>
  <c r="AL414" i="7"/>
  <c r="AH414" i="7"/>
  <c r="AD414" i="7"/>
  <c r="Z414" i="7"/>
  <c r="V414" i="7"/>
  <c r="R414" i="7"/>
  <c r="N414" i="7"/>
  <c r="BA413" i="7"/>
  <c r="AZ413" i="7"/>
  <c r="AY413" i="7"/>
  <c r="AX413" i="7"/>
  <c r="AT413" i="7"/>
  <c r="AP413" i="7"/>
  <c r="AL413" i="7"/>
  <c r="AH413" i="7"/>
  <c r="AD413" i="7"/>
  <c r="Z413" i="7"/>
  <c r="V413" i="7"/>
  <c r="R413" i="7"/>
  <c r="N413" i="7"/>
  <c r="BA412" i="7"/>
  <c r="AZ412" i="7"/>
  <c r="AY412" i="7"/>
  <c r="AX412" i="7"/>
  <c r="AT412" i="7"/>
  <c r="AP412" i="7"/>
  <c r="AL412" i="7"/>
  <c r="AH412" i="7"/>
  <c r="AD412" i="7"/>
  <c r="Z412" i="7"/>
  <c r="V412" i="7"/>
  <c r="R412" i="7"/>
  <c r="N412" i="7"/>
  <c r="BA411" i="7"/>
  <c r="AZ411" i="7"/>
  <c r="AY411" i="7"/>
  <c r="AX411" i="7"/>
  <c r="AT411" i="7"/>
  <c r="AP411" i="7"/>
  <c r="AL411" i="7"/>
  <c r="AH411" i="7"/>
  <c r="AD411" i="7"/>
  <c r="Z411" i="7"/>
  <c r="V411" i="7"/>
  <c r="R411" i="7"/>
  <c r="N411" i="7"/>
  <c r="BA410" i="7"/>
  <c r="AZ410" i="7"/>
  <c r="AY410" i="7"/>
  <c r="AX410" i="7"/>
  <c r="AT410" i="7"/>
  <c r="AP410" i="7"/>
  <c r="AL410" i="7"/>
  <c r="AH410" i="7"/>
  <c r="AD410" i="7"/>
  <c r="Z410" i="7"/>
  <c r="V410" i="7"/>
  <c r="R410" i="7"/>
  <c r="N410" i="7"/>
  <c r="BA409" i="7"/>
  <c r="AZ409" i="7"/>
  <c r="AY409" i="7"/>
  <c r="AX409" i="7"/>
  <c r="AT409" i="7"/>
  <c r="AP409" i="7"/>
  <c r="AL409" i="7"/>
  <c r="AH409" i="7"/>
  <c r="AD409" i="7"/>
  <c r="Z409" i="7"/>
  <c r="V409" i="7"/>
  <c r="R409" i="7"/>
  <c r="N409" i="7"/>
  <c r="BA408" i="7"/>
  <c r="AZ408" i="7"/>
  <c r="AY408" i="7"/>
  <c r="AX408" i="7"/>
  <c r="AT408" i="7"/>
  <c r="AP408" i="7"/>
  <c r="AL408" i="7"/>
  <c r="AH408" i="7"/>
  <c r="AD408" i="7"/>
  <c r="Z408" i="7"/>
  <c r="V408" i="7"/>
  <c r="R408" i="7"/>
  <c r="N408" i="7"/>
  <c r="BA407" i="7"/>
  <c r="AZ407" i="7"/>
  <c r="AY407" i="7"/>
  <c r="AX407" i="7"/>
  <c r="AT407" i="7"/>
  <c r="AP407" i="7"/>
  <c r="AL407" i="7"/>
  <c r="AH407" i="7"/>
  <c r="AD407" i="7"/>
  <c r="Z407" i="7"/>
  <c r="V407" i="7"/>
  <c r="R407" i="7"/>
  <c r="N407" i="7"/>
  <c r="BA406" i="7"/>
  <c r="AZ406" i="7"/>
  <c r="AY406" i="7"/>
  <c r="AX406" i="7"/>
  <c r="AT406" i="7"/>
  <c r="AP406" i="7"/>
  <c r="AL406" i="7"/>
  <c r="AH406" i="7"/>
  <c r="AD406" i="7"/>
  <c r="Z406" i="7"/>
  <c r="V406" i="7"/>
  <c r="R406" i="7"/>
  <c r="N406" i="7"/>
  <c r="BA405" i="7"/>
  <c r="AZ405" i="7"/>
  <c r="AY405" i="7"/>
  <c r="AX405" i="7"/>
  <c r="AT405" i="7"/>
  <c r="AP405" i="7"/>
  <c r="AL405" i="7"/>
  <c r="AH405" i="7"/>
  <c r="AD405" i="7"/>
  <c r="Z405" i="7"/>
  <c r="V405" i="7"/>
  <c r="R405" i="7"/>
  <c r="N405" i="7"/>
  <c r="BA404" i="7"/>
  <c r="AZ404" i="7"/>
  <c r="AY404" i="7"/>
  <c r="AX404" i="7"/>
  <c r="AT404" i="7"/>
  <c r="AP404" i="7"/>
  <c r="AL404" i="7"/>
  <c r="AH404" i="7"/>
  <c r="AD404" i="7"/>
  <c r="Z404" i="7"/>
  <c r="V404" i="7"/>
  <c r="R404" i="7"/>
  <c r="N404" i="7"/>
  <c r="BA403" i="7"/>
  <c r="AZ403" i="7"/>
  <c r="AY403" i="7"/>
  <c r="AX403" i="7"/>
  <c r="AT403" i="7"/>
  <c r="AP403" i="7"/>
  <c r="AL403" i="7"/>
  <c r="AH403" i="7"/>
  <c r="AD403" i="7"/>
  <c r="Z403" i="7"/>
  <c r="V403" i="7"/>
  <c r="R403" i="7"/>
  <c r="N403" i="7"/>
  <c r="BA402" i="7"/>
  <c r="AZ402" i="7"/>
  <c r="AY402" i="7"/>
  <c r="AX402" i="7"/>
  <c r="AT402" i="7"/>
  <c r="AP402" i="7"/>
  <c r="AL402" i="7"/>
  <c r="AH402" i="7"/>
  <c r="AD402" i="7"/>
  <c r="Z402" i="7"/>
  <c r="V402" i="7"/>
  <c r="R402" i="7"/>
  <c r="N402" i="7"/>
  <c r="BA401" i="7"/>
  <c r="AZ401" i="7"/>
  <c r="AY401" i="7"/>
  <c r="AX401" i="7"/>
  <c r="AT401" i="7"/>
  <c r="AP401" i="7"/>
  <c r="AL401" i="7"/>
  <c r="AH401" i="7"/>
  <c r="AD401" i="7"/>
  <c r="Z401" i="7"/>
  <c r="V401" i="7"/>
  <c r="R401" i="7"/>
  <c r="N401" i="7"/>
  <c r="BA400" i="7"/>
  <c r="AZ400" i="7"/>
  <c r="AY400" i="7"/>
  <c r="AX400" i="7"/>
  <c r="AT400" i="7"/>
  <c r="AP400" i="7"/>
  <c r="AL400" i="7"/>
  <c r="AH400" i="7"/>
  <c r="AD400" i="7"/>
  <c r="Z400" i="7"/>
  <c r="V400" i="7"/>
  <c r="R400" i="7"/>
  <c r="N400" i="7"/>
  <c r="BA399" i="7"/>
  <c r="AZ399" i="7"/>
  <c r="AY399" i="7"/>
  <c r="AX399" i="7"/>
  <c r="AT399" i="7"/>
  <c r="AP399" i="7"/>
  <c r="AL399" i="7"/>
  <c r="AH399" i="7"/>
  <c r="AD399" i="7"/>
  <c r="Z399" i="7"/>
  <c r="V399" i="7"/>
  <c r="R399" i="7"/>
  <c r="N399" i="7"/>
  <c r="BA398" i="7"/>
  <c r="AZ398" i="7"/>
  <c r="AY398" i="7"/>
  <c r="AX398" i="7"/>
  <c r="AT398" i="7"/>
  <c r="AP398" i="7"/>
  <c r="AL398" i="7"/>
  <c r="AH398" i="7"/>
  <c r="AD398" i="7"/>
  <c r="Z398" i="7"/>
  <c r="V398" i="7"/>
  <c r="R398" i="7"/>
  <c r="N398" i="7"/>
  <c r="BA397" i="7"/>
  <c r="AZ397" i="7"/>
  <c r="AY397" i="7"/>
  <c r="AX397" i="7"/>
  <c r="AT397" i="7"/>
  <c r="AP397" i="7"/>
  <c r="AL397" i="7"/>
  <c r="AH397" i="7"/>
  <c r="AD397" i="7"/>
  <c r="Z397" i="7"/>
  <c r="V397" i="7"/>
  <c r="R397" i="7"/>
  <c r="N397" i="7"/>
  <c r="BA396" i="7"/>
  <c r="AZ396" i="7"/>
  <c r="AY396" i="7"/>
  <c r="AX396" i="7"/>
  <c r="AT396" i="7"/>
  <c r="AP396" i="7"/>
  <c r="AL396" i="7"/>
  <c r="AH396" i="7"/>
  <c r="AD396" i="7"/>
  <c r="Z396" i="7"/>
  <c r="V396" i="7"/>
  <c r="R396" i="7"/>
  <c r="N396" i="7"/>
  <c r="BA395" i="7"/>
  <c r="AZ395" i="7"/>
  <c r="AY395" i="7"/>
  <c r="AX395" i="7"/>
  <c r="AT395" i="7"/>
  <c r="AP395" i="7"/>
  <c r="AL395" i="7"/>
  <c r="AH395" i="7"/>
  <c r="AD395" i="7"/>
  <c r="Z395" i="7"/>
  <c r="V395" i="7"/>
  <c r="R395" i="7"/>
  <c r="N395" i="7"/>
  <c r="BA316" i="7"/>
  <c r="AZ316" i="7"/>
  <c r="AY316" i="7"/>
  <c r="AX316" i="7"/>
  <c r="AT316" i="7"/>
  <c r="AP316" i="7"/>
  <c r="AL316" i="7"/>
  <c r="AH316" i="7"/>
  <c r="AD316" i="7"/>
  <c r="Z316" i="7"/>
  <c r="V316" i="7"/>
  <c r="R316" i="7"/>
  <c r="N316" i="7"/>
  <c r="BA315" i="7"/>
  <c r="AZ315" i="7"/>
  <c r="AY315" i="7"/>
  <c r="AX315" i="7"/>
  <c r="AT315" i="7"/>
  <c r="AP315" i="7"/>
  <c r="AL315" i="7"/>
  <c r="AH315" i="7"/>
  <c r="AD315" i="7"/>
  <c r="Z315" i="7"/>
  <c r="V315" i="7"/>
  <c r="R315" i="7"/>
  <c r="N315" i="7"/>
  <c r="BA314" i="7"/>
  <c r="AZ314" i="7"/>
  <c r="AY314" i="7"/>
  <c r="AX314" i="7"/>
  <c r="AT314" i="7"/>
  <c r="AP314" i="7"/>
  <c r="AL314" i="7"/>
  <c r="AH314" i="7"/>
  <c r="AD314" i="7"/>
  <c r="Z314" i="7"/>
  <c r="V314" i="7"/>
  <c r="R314" i="7"/>
  <c r="N314" i="7"/>
  <c r="BA313" i="7"/>
  <c r="AZ313" i="7"/>
  <c r="AY313" i="7"/>
  <c r="AX313" i="7"/>
  <c r="AT313" i="7"/>
  <c r="AP313" i="7"/>
  <c r="AL313" i="7"/>
  <c r="AH313" i="7"/>
  <c r="AD313" i="7"/>
  <c r="Z313" i="7"/>
  <c r="V313" i="7"/>
  <c r="R313" i="7"/>
  <c r="N313" i="7"/>
  <c r="BA312" i="7"/>
  <c r="AZ312" i="7"/>
  <c r="AY312" i="7"/>
  <c r="AX312" i="7"/>
  <c r="AT312" i="7"/>
  <c r="AP312" i="7"/>
  <c r="AL312" i="7"/>
  <c r="AH312" i="7"/>
  <c r="AD312" i="7"/>
  <c r="Z312" i="7"/>
  <c r="V312" i="7"/>
  <c r="R312" i="7"/>
  <c r="N312" i="7"/>
  <c r="BA311" i="7"/>
  <c r="AZ311" i="7"/>
  <c r="AY311" i="7"/>
  <c r="AX311" i="7"/>
  <c r="AT311" i="7"/>
  <c r="AP311" i="7"/>
  <c r="AL311" i="7"/>
  <c r="AH311" i="7"/>
  <c r="AD311" i="7"/>
  <c r="Z311" i="7"/>
  <c r="V311" i="7"/>
  <c r="R311" i="7"/>
  <c r="N311" i="7"/>
  <c r="BA265" i="7"/>
  <c r="AZ265" i="7"/>
  <c r="AY265" i="7"/>
  <c r="AX265" i="7"/>
  <c r="AT265" i="7"/>
  <c r="AP265" i="7"/>
  <c r="AL265" i="7"/>
  <c r="AH265" i="7"/>
  <c r="AD265" i="7"/>
  <c r="Z265" i="7"/>
  <c r="V265" i="7"/>
  <c r="R265" i="7"/>
  <c r="N265" i="7"/>
  <c r="BA264" i="7"/>
  <c r="AZ264" i="7"/>
  <c r="AY264" i="7"/>
  <c r="AX264" i="7"/>
  <c r="AT264" i="7"/>
  <c r="AP264" i="7"/>
  <c r="AL264" i="7"/>
  <c r="AH264" i="7"/>
  <c r="AD264" i="7"/>
  <c r="Z264" i="7"/>
  <c r="V264" i="7"/>
  <c r="R264" i="7"/>
  <c r="N264" i="7"/>
  <c r="BA263" i="7"/>
  <c r="AZ263" i="7"/>
  <c r="AY263" i="7"/>
  <c r="AX263" i="7"/>
  <c r="AT263" i="7"/>
  <c r="AP263" i="7"/>
  <c r="AL263" i="7"/>
  <c r="AH263" i="7"/>
  <c r="AD263" i="7"/>
  <c r="Z263" i="7"/>
  <c r="V263" i="7"/>
  <c r="R263" i="7"/>
  <c r="N263" i="7"/>
  <c r="BA262" i="7"/>
  <c r="AZ262" i="7"/>
  <c r="AY262" i="7"/>
  <c r="AX262" i="7"/>
  <c r="AT262" i="7"/>
  <c r="AP262" i="7"/>
  <c r="AL262" i="7"/>
  <c r="AH262" i="7"/>
  <c r="AD262" i="7"/>
  <c r="Z262" i="7"/>
  <c r="V262" i="7"/>
  <c r="R262" i="7"/>
  <c r="N262" i="7"/>
  <c r="BA261" i="7"/>
  <c r="AZ261" i="7"/>
  <c r="AY261" i="7"/>
  <c r="AX261" i="7"/>
  <c r="AT261" i="7"/>
  <c r="AP261" i="7"/>
  <c r="AL261" i="7"/>
  <c r="AH261" i="7"/>
  <c r="AD261" i="7"/>
  <c r="Z261" i="7"/>
  <c r="V261" i="7"/>
  <c r="R261" i="7"/>
  <c r="N261" i="7"/>
  <c r="BA260" i="7"/>
  <c r="AZ260" i="7"/>
  <c r="AY260" i="7"/>
  <c r="AX260" i="7"/>
  <c r="AT260" i="7"/>
  <c r="AP260" i="7"/>
  <c r="AL260" i="7"/>
  <c r="AH260" i="7"/>
  <c r="AD260" i="7"/>
  <c r="Z260" i="7"/>
  <c r="V260" i="7"/>
  <c r="R260" i="7"/>
  <c r="N260" i="7"/>
  <c r="BA259" i="7"/>
  <c r="AZ259" i="7"/>
  <c r="AY259" i="7"/>
  <c r="AX259" i="7"/>
  <c r="AT259" i="7"/>
  <c r="AP259" i="7"/>
  <c r="AL259" i="7"/>
  <c r="AH259" i="7"/>
  <c r="AD259" i="7"/>
  <c r="Z259" i="7"/>
  <c r="V259" i="7"/>
  <c r="R259" i="7"/>
  <c r="N259" i="7"/>
  <c r="BA258" i="7"/>
  <c r="AZ258" i="7"/>
  <c r="AY258" i="7"/>
  <c r="AX258" i="7"/>
  <c r="AT258" i="7"/>
  <c r="AP258" i="7"/>
  <c r="AL258" i="7"/>
  <c r="AH258" i="7"/>
  <c r="AD258" i="7"/>
  <c r="Z258" i="7"/>
  <c r="V258" i="7"/>
  <c r="R258" i="7"/>
  <c r="N258" i="7"/>
  <c r="BA257" i="7"/>
  <c r="AZ257" i="7"/>
  <c r="AY257" i="7"/>
  <c r="AX257" i="7"/>
  <c r="AT257" i="7"/>
  <c r="AP257" i="7"/>
  <c r="AL257" i="7"/>
  <c r="AH257" i="7"/>
  <c r="AD257" i="7"/>
  <c r="Z257" i="7"/>
  <c r="V257" i="7"/>
  <c r="R257" i="7"/>
  <c r="N257" i="7"/>
  <c r="BA256" i="7"/>
  <c r="AZ256" i="7"/>
  <c r="AY256" i="7"/>
  <c r="AX256" i="7"/>
  <c r="AT256" i="7"/>
  <c r="AP256" i="7"/>
  <c r="AL256" i="7"/>
  <c r="AH256" i="7"/>
  <c r="AD256" i="7"/>
  <c r="Z256" i="7"/>
  <c r="V256" i="7"/>
  <c r="R256" i="7"/>
  <c r="N256" i="7"/>
  <c r="BA255" i="7"/>
  <c r="AZ255" i="7"/>
  <c r="AY255" i="7"/>
  <c r="AX255" i="7"/>
  <c r="AT255" i="7"/>
  <c r="AP255" i="7"/>
  <c r="AL255" i="7"/>
  <c r="AH255" i="7"/>
  <c r="AD255" i="7"/>
  <c r="Z255" i="7"/>
  <c r="V255" i="7"/>
  <c r="R255" i="7"/>
  <c r="N255" i="7"/>
  <c r="BA254" i="7"/>
  <c r="AZ254" i="7"/>
  <c r="AY254" i="7"/>
  <c r="AX254" i="7"/>
  <c r="AT254" i="7"/>
  <c r="AP254" i="7"/>
  <c r="AL254" i="7"/>
  <c r="AH254" i="7"/>
  <c r="AD254" i="7"/>
  <c r="Z254" i="7"/>
  <c r="V254" i="7"/>
  <c r="R254" i="7"/>
  <c r="N254" i="7"/>
  <c r="BA253" i="7"/>
  <c r="AZ253" i="7"/>
  <c r="AY253" i="7"/>
  <c r="AX253" i="7"/>
  <c r="AT253" i="7"/>
  <c r="AP253" i="7"/>
  <c r="AL253" i="7"/>
  <c r="AH253" i="7"/>
  <c r="AD253" i="7"/>
  <c r="Z253" i="7"/>
  <c r="V253" i="7"/>
  <c r="R253" i="7"/>
  <c r="N253" i="7"/>
  <c r="BA252" i="7"/>
  <c r="AZ252" i="7"/>
  <c r="AY252" i="7"/>
  <c r="AX252" i="7"/>
  <c r="AT252" i="7"/>
  <c r="AP252" i="7"/>
  <c r="AL252" i="7"/>
  <c r="AH252" i="7"/>
  <c r="AD252" i="7"/>
  <c r="Z252" i="7"/>
  <c r="V252" i="7"/>
  <c r="R252" i="7"/>
  <c r="N252" i="7"/>
  <c r="BA251" i="7"/>
  <c r="AZ251" i="7"/>
  <c r="AY251" i="7"/>
  <c r="AX251" i="7"/>
  <c r="AT251" i="7"/>
  <c r="AP251" i="7"/>
  <c r="AL251" i="7"/>
  <c r="AH251" i="7"/>
  <c r="AD251" i="7"/>
  <c r="Z251" i="7"/>
  <c r="V251" i="7"/>
  <c r="R251" i="7"/>
  <c r="N251" i="7"/>
  <c r="BA250" i="7"/>
  <c r="AZ250" i="7"/>
  <c r="AY250" i="7"/>
  <c r="AX250" i="7"/>
  <c r="AT250" i="7"/>
  <c r="AP250" i="7"/>
  <c r="AL250" i="7"/>
  <c r="AH250" i="7"/>
  <c r="AD250" i="7"/>
  <c r="Z250" i="7"/>
  <c r="V250" i="7"/>
  <c r="R250" i="7"/>
  <c r="N250" i="7"/>
  <c r="BA249" i="7"/>
  <c r="AZ249" i="7"/>
  <c r="AY249" i="7"/>
  <c r="AX249" i="7"/>
  <c r="AT249" i="7"/>
  <c r="AP249" i="7"/>
  <c r="AL249" i="7"/>
  <c r="AH249" i="7"/>
  <c r="AD249" i="7"/>
  <c r="Z249" i="7"/>
  <c r="V249" i="7"/>
  <c r="R249" i="7"/>
  <c r="N249" i="7"/>
  <c r="BA248" i="7"/>
  <c r="AZ248" i="7"/>
  <c r="AY248" i="7"/>
  <c r="AX248" i="7"/>
  <c r="AT248" i="7"/>
  <c r="AP248" i="7"/>
  <c r="AL248" i="7"/>
  <c r="AH248" i="7"/>
  <c r="AD248" i="7"/>
  <c r="Z248" i="7"/>
  <c r="V248" i="7"/>
  <c r="R248" i="7"/>
  <c r="N248" i="7"/>
  <c r="BA247" i="7"/>
  <c r="AZ247" i="7"/>
  <c r="AY247" i="7"/>
  <c r="AX247" i="7"/>
  <c r="AT247" i="7"/>
  <c r="AP247" i="7"/>
  <c r="AL247" i="7"/>
  <c r="AH247" i="7"/>
  <c r="AD247" i="7"/>
  <c r="Z247" i="7"/>
  <c r="V247" i="7"/>
  <c r="R247" i="7"/>
  <c r="N247" i="7"/>
  <c r="BA246" i="7"/>
  <c r="AZ246" i="7"/>
  <c r="AY246" i="7"/>
  <c r="AX246" i="7"/>
  <c r="AT246" i="7"/>
  <c r="AP246" i="7"/>
  <c r="AL246" i="7"/>
  <c r="AH246" i="7"/>
  <c r="AD246" i="7"/>
  <c r="Z246" i="7"/>
  <c r="V246" i="7"/>
  <c r="R246" i="7"/>
  <c r="N246" i="7"/>
  <c r="BA245" i="7"/>
  <c r="AZ245" i="7"/>
  <c r="AY245" i="7"/>
  <c r="AX245" i="7"/>
  <c r="AT245" i="7"/>
  <c r="AP245" i="7"/>
  <c r="AL245" i="7"/>
  <c r="AH245" i="7"/>
  <c r="AD245" i="7"/>
  <c r="Z245" i="7"/>
  <c r="V245" i="7"/>
  <c r="R245" i="7"/>
  <c r="N245" i="7"/>
  <c r="BA244" i="7"/>
  <c r="AZ244" i="7"/>
  <c r="AY244" i="7"/>
  <c r="AX244" i="7"/>
  <c r="AT244" i="7"/>
  <c r="AP244" i="7"/>
  <c r="AL244" i="7"/>
  <c r="AH244" i="7"/>
  <c r="AD244" i="7"/>
  <c r="Z244" i="7"/>
  <c r="V244" i="7"/>
  <c r="R244" i="7"/>
  <c r="N244" i="7"/>
  <c r="BA243" i="7"/>
  <c r="AZ243" i="7"/>
  <c r="AY243" i="7"/>
  <c r="AX243" i="7"/>
  <c r="AT243" i="7"/>
  <c r="AP243" i="7"/>
  <c r="AL243" i="7"/>
  <c r="AH243" i="7"/>
  <c r="AD243" i="7"/>
  <c r="Z243" i="7"/>
  <c r="V243" i="7"/>
  <c r="R243" i="7"/>
  <c r="N243" i="7"/>
  <c r="BA242" i="7"/>
  <c r="AZ242" i="7"/>
  <c r="AY242" i="7"/>
  <c r="AX242" i="7"/>
  <c r="AT242" i="7"/>
  <c r="AP242" i="7"/>
  <c r="AL242" i="7"/>
  <c r="AH242" i="7"/>
  <c r="AD242" i="7"/>
  <c r="Z242" i="7"/>
  <c r="V242" i="7"/>
  <c r="R242" i="7"/>
  <c r="N242" i="7"/>
  <c r="BA241" i="7"/>
  <c r="AZ241" i="7"/>
  <c r="AY241" i="7"/>
  <c r="AX241" i="7"/>
  <c r="AT241" i="7"/>
  <c r="AP241" i="7"/>
  <c r="AL241" i="7"/>
  <c r="AH241" i="7"/>
  <c r="AD241" i="7"/>
  <c r="Z241" i="7"/>
  <c r="V241" i="7"/>
  <c r="R241" i="7"/>
  <c r="N241" i="7"/>
  <c r="BA240" i="7"/>
  <c r="AZ240" i="7"/>
  <c r="AY240" i="7"/>
  <c r="AX240" i="7"/>
  <c r="AT240" i="7"/>
  <c r="AP240" i="7"/>
  <c r="AL240" i="7"/>
  <c r="AH240" i="7"/>
  <c r="AD240" i="7"/>
  <c r="Z240" i="7"/>
  <c r="V240" i="7"/>
  <c r="R240" i="7"/>
  <c r="N240" i="7"/>
  <c r="BA239" i="7"/>
  <c r="AZ239" i="7"/>
  <c r="AY239" i="7"/>
  <c r="AX239" i="7"/>
  <c r="AT239" i="7"/>
  <c r="AP239" i="7"/>
  <c r="AL239" i="7"/>
  <c r="AH239" i="7"/>
  <c r="AD239" i="7"/>
  <c r="Z239" i="7"/>
  <c r="V239" i="7"/>
  <c r="R239" i="7"/>
  <c r="N239" i="7"/>
  <c r="BA238" i="7"/>
  <c r="AZ238" i="7"/>
  <c r="AY238" i="7"/>
  <c r="AX238" i="7"/>
  <c r="AT238" i="7"/>
  <c r="AP238" i="7"/>
  <c r="AL238" i="7"/>
  <c r="AH238" i="7"/>
  <c r="AD238" i="7"/>
  <c r="Z238" i="7"/>
  <c r="V238" i="7"/>
  <c r="R238" i="7"/>
  <c r="N238" i="7"/>
  <c r="BA237" i="7"/>
  <c r="AZ237" i="7"/>
  <c r="AY237" i="7"/>
  <c r="AX237" i="7"/>
  <c r="AT237" i="7"/>
  <c r="AP237" i="7"/>
  <c r="AL237" i="7"/>
  <c r="AH237" i="7"/>
  <c r="AD237" i="7"/>
  <c r="Z237" i="7"/>
  <c r="V237" i="7"/>
  <c r="R237" i="7"/>
  <c r="N237" i="7"/>
  <c r="BA236" i="7"/>
  <c r="AZ236" i="7"/>
  <c r="AY236" i="7"/>
  <c r="AX236" i="7"/>
  <c r="AT236" i="7"/>
  <c r="AP236" i="7"/>
  <c r="AL236" i="7"/>
  <c r="AH236" i="7"/>
  <c r="AD236" i="7"/>
  <c r="Z236" i="7"/>
  <c r="V236" i="7"/>
  <c r="R236" i="7"/>
  <c r="N236" i="7"/>
  <c r="BA235" i="7"/>
  <c r="AZ235" i="7"/>
  <c r="AY235" i="7"/>
  <c r="AX235" i="7"/>
  <c r="AT235" i="7"/>
  <c r="AP235" i="7"/>
  <c r="AL235" i="7"/>
  <c r="AH235" i="7"/>
  <c r="AD235" i="7"/>
  <c r="Z235" i="7"/>
  <c r="V235" i="7"/>
  <c r="R235" i="7"/>
  <c r="N235" i="7"/>
  <c r="BA234" i="7"/>
  <c r="AZ234" i="7"/>
  <c r="AY234" i="7"/>
  <c r="AX234" i="7"/>
  <c r="AT234" i="7"/>
  <c r="AP234" i="7"/>
  <c r="AL234" i="7"/>
  <c r="AH234" i="7"/>
  <c r="AD234" i="7"/>
  <c r="Z234" i="7"/>
  <c r="V234" i="7"/>
  <c r="R234" i="7"/>
  <c r="N234" i="7"/>
  <c r="BA233" i="7"/>
  <c r="AZ233" i="7"/>
  <c r="AY233" i="7"/>
  <c r="AX233" i="7"/>
  <c r="AT233" i="7"/>
  <c r="AP233" i="7"/>
  <c r="AL233" i="7"/>
  <c r="AH233" i="7"/>
  <c r="AD233" i="7"/>
  <c r="Z233" i="7"/>
  <c r="V233" i="7"/>
  <c r="R233" i="7"/>
  <c r="N233" i="7"/>
  <c r="BA232" i="7"/>
  <c r="AZ232" i="7"/>
  <c r="AY232" i="7"/>
  <c r="AX232" i="7"/>
  <c r="AT232" i="7"/>
  <c r="AP232" i="7"/>
  <c r="AL232" i="7"/>
  <c r="AH232" i="7"/>
  <c r="AD232" i="7"/>
  <c r="Z232" i="7"/>
  <c r="V232" i="7"/>
  <c r="R232" i="7"/>
  <c r="N232" i="7"/>
  <c r="BA231" i="7"/>
  <c r="AZ231" i="7"/>
  <c r="AY231" i="7"/>
  <c r="AX231" i="7"/>
  <c r="AT231" i="7"/>
  <c r="AP231" i="7"/>
  <c r="AL231" i="7"/>
  <c r="AH231" i="7"/>
  <c r="AD231" i="7"/>
  <c r="Z231" i="7"/>
  <c r="V231" i="7"/>
  <c r="R231" i="7"/>
  <c r="N231" i="7"/>
  <c r="BA230" i="7"/>
  <c r="AZ230" i="7"/>
  <c r="AY230" i="7"/>
  <c r="AX230" i="7"/>
  <c r="AT230" i="7"/>
  <c r="AP230" i="7"/>
  <c r="AL230" i="7"/>
  <c r="AH230" i="7"/>
  <c r="AD230" i="7"/>
  <c r="Z230" i="7"/>
  <c r="V230" i="7"/>
  <c r="R230" i="7"/>
  <c r="N230" i="7"/>
  <c r="BA229" i="7"/>
  <c r="AZ229" i="7"/>
  <c r="AY229" i="7"/>
  <c r="AX229" i="7"/>
  <c r="AT229" i="7"/>
  <c r="AP229" i="7"/>
  <c r="AL229" i="7"/>
  <c r="AH229" i="7"/>
  <c r="AD229" i="7"/>
  <c r="Z229" i="7"/>
  <c r="V229" i="7"/>
  <c r="R229" i="7"/>
  <c r="N229" i="7"/>
  <c r="BA228" i="7"/>
  <c r="AZ228" i="7"/>
  <c r="AY228" i="7"/>
  <c r="AX228" i="7"/>
  <c r="AT228" i="7"/>
  <c r="AP228" i="7"/>
  <c r="AL228" i="7"/>
  <c r="AH228" i="7"/>
  <c r="AD228" i="7"/>
  <c r="Z228" i="7"/>
  <c r="V228" i="7"/>
  <c r="R228" i="7"/>
  <c r="N228" i="7"/>
  <c r="BA227" i="7"/>
  <c r="AZ227" i="7"/>
  <c r="AY227" i="7"/>
  <c r="AX227" i="7"/>
  <c r="AT227" i="7"/>
  <c r="AP227" i="7"/>
  <c r="AL227" i="7"/>
  <c r="AH227" i="7"/>
  <c r="AD227" i="7"/>
  <c r="Z227" i="7"/>
  <c r="V227" i="7"/>
  <c r="R227" i="7"/>
  <c r="N227" i="7"/>
  <c r="BA226" i="7"/>
  <c r="AZ226" i="7"/>
  <c r="AY226" i="7"/>
  <c r="AX226" i="7"/>
  <c r="AT226" i="7"/>
  <c r="AP226" i="7"/>
  <c r="AL226" i="7"/>
  <c r="AH226" i="7"/>
  <c r="AD226" i="7"/>
  <c r="Z226" i="7"/>
  <c r="V226" i="7"/>
  <c r="R226" i="7"/>
  <c r="N226" i="7"/>
  <c r="BA225" i="7"/>
  <c r="AZ225" i="7"/>
  <c r="AY225" i="7"/>
  <c r="AX225" i="7"/>
  <c r="AT225" i="7"/>
  <c r="AP225" i="7"/>
  <c r="AL225" i="7"/>
  <c r="AH225" i="7"/>
  <c r="AD225" i="7"/>
  <c r="Z225" i="7"/>
  <c r="V225" i="7"/>
  <c r="R225" i="7"/>
  <c r="N225" i="7"/>
  <c r="BA224" i="7"/>
  <c r="AZ224" i="7"/>
  <c r="AY224" i="7"/>
  <c r="AX224" i="7"/>
  <c r="AT224" i="7"/>
  <c r="AP224" i="7"/>
  <c r="AL224" i="7"/>
  <c r="AH224" i="7"/>
  <c r="AD224" i="7"/>
  <c r="Z224" i="7"/>
  <c r="V224" i="7"/>
  <c r="R224" i="7"/>
  <c r="N224" i="7"/>
  <c r="BA223" i="7"/>
  <c r="AZ223" i="7"/>
  <c r="AY223" i="7"/>
  <c r="AX223" i="7"/>
  <c r="AT223" i="7"/>
  <c r="AP223" i="7"/>
  <c r="AL223" i="7"/>
  <c r="AH223" i="7"/>
  <c r="AD223" i="7"/>
  <c r="Z223" i="7"/>
  <c r="V223" i="7"/>
  <c r="R223" i="7"/>
  <c r="N223" i="7"/>
  <c r="BA222" i="7"/>
  <c r="AZ222" i="7"/>
  <c r="AY222" i="7"/>
  <c r="AX222" i="7"/>
  <c r="AT222" i="7"/>
  <c r="AP222" i="7"/>
  <c r="AL222" i="7"/>
  <c r="AH222" i="7"/>
  <c r="AD222" i="7"/>
  <c r="Z222" i="7"/>
  <c r="V222" i="7"/>
  <c r="R222" i="7"/>
  <c r="N222" i="7"/>
  <c r="BA221" i="7"/>
  <c r="AZ221" i="7"/>
  <c r="AY221" i="7"/>
  <c r="AX221" i="7"/>
  <c r="AT221" i="7"/>
  <c r="AP221" i="7"/>
  <c r="AL221" i="7"/>
  <c r="AH221" i="7"/>
  <c r="AD221" i="7"/>
  <c r="Z221" i="7"/>
  <c r="V221" i="7"/>
  <c r="R221" i="7"/>
  <c r="N221" i="7"/>
  <c r="BA220" i="7"/>
  <c r="AZ220" i="7"/>
  <c r="AY220" i="7"/>
  <c r="AX220" i="7"/>
  <c r="AT220" i="7"/>
  <c r="AP220" i="7"/>
  <c r="AL220" i="7"/>
  <c r="AH220" i="7"/>
  <c r="AD220" i="7"/>
  <c r="Z220" i="7"/>
  <c r="V220" i="7"/>
  <c r="R220" i="7"/>
  <c r="N220" i="7"/>
  <c r="BA219" i="7"/>
  <c r="AZ219" i="7"/>
  <c r="AY219" i="7"/>
  <c r="AX219" i="7"/>
  <c r="AT219" i="7"/>
  <c r="AP219" i="7"/>
  <c r="AL219" i="7"/>
  <c r="AH219" i="7"/>
  <c r="AD219" i="7"/>
  <c r="Z219" i="7"/>
  <c r="V219" i="7"/>
  <c r="R219" i="7"/>
  <c r="N219" i="7"/>
  <c r="BA218" i="7"/>
  <c r="AZ218" i="7"/>
  <c r="AY218" i="7"/>
  <c r="AX218" i="7"/>
  <c r="AT218" i="7"/>
  <c r="AP218" i="7"/>
  <c r="AL218" i="7"/>
  <c r="AH218" i="7"/>
  <c r="AD218" i="7"/>
  <c r="Z218" i="7"/>
  <c r="V218" i="7"/>
  <c r="R218" i="7"/>
  <c r="N218" i="7"/>
  <c r="BA217" i="7"/>
  <c r="AZ217" i="7"/>
  <c r="AY217" i="7"/>
  <c r="AX217" i="7"/>
  <c r="AT217" i="7"/>
  <c r="AP217" i="7"/>
  <c r="AL217" i="7"/>
  <c r="AH217" i="7"/>
  <c r="AD217" i="7"/>
  <c r="Z217" i="7"/>
  <c r="V217" i="7"/>
  <c r="R217" i="7"/>
  <c r="N217" i="7"/>
  <c r="BA216" i="7"/>
  <c r="AZ216" i="7"/>
  <c r="AY216" i="7"/>
  <c r="AX216" i="7"/>
  <c r="AT216" i="7"/>
  <c r="AP216" i="7"/>
  <c r="AL216" i="7"/>
  <c r="AH216" i="7"/>
  <c r="AD216" i="7"/>
  <c r="Z216" i="7"/>
  <c r="V216" i="7"/>
  <c r="R216" i="7"/>
  <c r="N216" i="7"/>
  <c r="BA215" i="7"/>
  <c r="AZ215" i="7"/>
  <c r="AY215" i="7"/>
  <c r="AX215" i="7"/>
  <c r="AT215" i="7"/>
  <c r="AP215" i="7"/>
  <c r="AL215" i="7"/>
  <c r="AH215" i="7"/>
  <c r="AD215" i="7"/>
  <c r="Z215" i="7"/>
  <c r="V215" i="7"/>
  <c r="R215" i="7"/>
  <c r="N215" i="7"/>
  <c r="BA214" i="7"/>
  <c r="AZ214" i="7"/>
  <c r="AY214" i="7"/>
  <c r="AX214" i="7"/>
  <c r="AT214" i="7"/>
  <c r="AP214" i="7"/>
  <c r="AL214" i="7"/>
  <c r="AH214" i="7"/>
  <c r="AD214" i="7"/>
  <c r="Z214" i="7"/>
  <c r="V214" i="7"/>
  <c r="R214" i="7"/>
  <c r="N214" i="7"/>
  <c r="BA213" i="7"/>
  <c r="AZ213" i="7"/>
  <c r="AY213" i="7"/>
  <c r="AX213" i="7"/>
  <c r="AT213" i="7"/>
  <c r="AP213" i="7"/>
  <c r="AL213" i="7"/>
  <c r="AH213" i="7"/>
  <c r="AD213" i="7"/>
  <c r="Z213" i="7"/>
  <c r="V213" i="7"/>
  <c r="R213" i="7"/>
  <c r="N213" i="7"/>
  <c r="BA212" i="7"/>
  <c r="AZ212" i="7"/>
  <c r="AY212" i="7"/>
  <c r="AX212" i="7"/>
  <c r="AT212" i="7"/>
  <c r="AP212" i="7"/>
  <c r="AL212" i="7"/>
  <c r="AH212" i="7"/>
  <c r="AD212" i="7"/>
  <c r="Z212" i="7"/>
  <c r="V212" i="7"/>
  <c r="R212" i="7"/>
  <c r="N212" i="7"/>
  <c r="BA211" i="7"/>
  <c r="AZ211" i="7"/>
  <c r="AY211" i="7"/>
  <c r="AX211" i="7"/>
  <c r="AT211" i="7"/>
  <c r="AP211" i="7"/>
  <c r="AL211" i="7"/>
  <c r="AH211" i="7"/>
  <c r="AD211" i="7"/>
  <c r="Z211" i="7"/>
  <c r="V211" i="7"/>
  <c r="R211" i="7"/>
  <c r="N211" i="7"/>
  <c r="BA210" i="7"/>
  <c r="AZ210" i="7"/>
  <c r="AY210" i="7"/>
  <c r="AX210" i="7"/>
  <c r="AT210" i="7"/>
  <c r="AP210" i="7"/>
  <c r="AL210" i="7"/>
  <c r="AH210" i="7"/>
  <c r="AD210" i="7"/>
  <c r="Z210" i="7"/>
  <c r="V210" i="7"/>
  <c r="R210" i="7"/>
  <c r="N210" i="7"/>
  <c r="BA209" i="7"/>
  <c r="AZ209" i="7"/>
  <c r="AY209" i="7"/>
  <c r="AX209" i="7"/>
  <c r="AT209" i="7"/>
  <c r="AP209" i="7"/>
  <c r="AL209" i="7"/>
  <c r="AH209" i="7"/>
  <c r="AD209" i="7"/>
  <c r="Z209" i="7"/>
  <c r="V209" i="7"/>
  <c r="R209" i="7"/>
  <c r="N209" i="7"/>
  <c r="BA208" i="7"/>
  <c r="AZ208" i="7"/>
  <c r="AY208" i="7"/>
  <c r="AX208" i="7"/>
  <c r="AT208" i="7"/>
  <c r="AP208" i="7"/>
  <c r="AL208" i="7"/>
  <c r="AH208" i="7"/>
  <c r="AD208" i="7"/>
  <c r="Z208" i="7"/>
  <c r="V208" i="7"/>
  <c r="R208" i="7"/>
  <c r="N208" i="7"/>
  <c r="BA207" i="7"/>
  <c r="AZ207" i="7"/>
  <c r="AY207" i="7"/>
  <c r="AX207" i="7"/>
  <c r="AT207" i="7"/>
  <c r="AP207" i="7"/>
  <c r="AL207" i="7"/>
  <c r="AH207" i="7"/>
  <c r="AD207" i="7"/>
  <c r="Z207" i="7"/>
  <c r="V207" i="7"/>
  <c r="R207" i="7"/>
  <c r="N207" i="7"/>
  <c r="BA206" i="7"/>
  <c r="AZ206" i="7"/>
  <c r="AY206" i="7"/>
  <c r="AX206" i="7"/>
  <c r="AT206" i="7"/>
  <c r="AP206" i="7"/>
  <c r="AL206" i="7"/>
  <c r="AH206" i="7"/>
  <c r="AD206" i="7"/>
  <c r="Z206" i="7"/>
  <c r="V206" i="7"/>
  <c r="R206" i="7"/>
  <c r="N206" i="7"/>
  <c r="BA205" i="7"/>
  <c r="AZ205" i="7"/>
  <c r="AY205" i="7"/>
  <c r="AX205" i="7"/>
  <c r="AT205" i="7"/>
  <c r="AP205" i="7"/>
  <c r="AL205" i="7"/>
  <c r="AH205" i="7"/>
  <c r="AD205" i="7"/>
  <c r="Z205" i="7"/>
  <c r="V205" i="7"/>
  <c r="R205" i="7"/>
  <c r="N205" i="7"/>
  <c r="BA204" i="7"/>
  <c r="AZ204" i="7"/>
  <c r="AY204" i="7"/>
  <c r="AX204" i="7"/>
  <c r="AT204" i="7"/>
  <c r="AP204" i="7"/>
  <c r="AL204" i="7"/>
  <c r="AH204" i="7"/>
  <c r="AD204" i="7"/>
  <c r="Z204" i="7"/>
  <c r="V204" i="7"/>
  <c r="R204" i="7"/>
  <c r="N204" i="7"/>
  <c r="BA203" i="7"/>
  <c r="AZ203" i="7"/>
  <c r="AY203" i="7"/>
  <c r="AX203" i="7"/>
  <c r="AT203" i="7"/>
  <c r="AP203" i="7"/>
  <c r="AL203" i="7"/>
  <c r="AH203" i="7"/>
  <c r="AD203" i="7"/>
  <c r="Z203" i="7"/>
  <c r="V203" i="7"/>
  <c r="R203" i="7"/>
  <c r="N203" i="7"/>
  <c r="BA202" i="7"/>
  <c r="AZ202" i="7"/>
  <c r="AY202" i="7"/>
  <c r="AX202" i="7"/>
  <c r="AT202" i="7"/>
  <c r="AP202" i="7"/>
  <c r="AL202" i="7"/>
  <c r="AH202" i="7"/>
  <c r="AD202" i="7"/>
  <c r="Z202" i="7"/>
  <c r="V202" i="7"/>
  <c r="R202" i="7"/>
  <c r="N202" i="7"/>
  <c r="BA201" i="7"/>
  <c r="AZ201" i="7"/>
  <c r="AY201" i="7"/>
  <c r="AX201" i="7"/>
  <c r="AT201" i="7"/>
  <c r="AP201" i="7"/>
  <c r="AL201" i="7"/>
  <c r="AH201" i="7"/>
  <c r="AD201" i="7"/>
  <c r="Z201" i="7"/>
  <c r="V201" i="7"/>
  <c r="R201" i="7"/>
  <c r="N201" i="7"/>
  <c r="BA200" i="7"/>
  <c r="AZ200" i="7"/>
  <c r="AY200" i="7"/>
  <c r="AX200" i="7"/>
  <c r="AT200" i="7"/>
  <c r="AP200" i="7"/>
  <c r="AL200" i="7"/>
  <c r="AH200" i="7"/>
  <c r="AD200" i="7"/>
  <c r="Z200" i="7"/>
  <c r="V200" i="7"/>
  <c r="R200" i="7"/>
  <c r="N200" i="7"/>
  <c r="BA199" i="7"/>
  <c r="AZ199" i="7"/>
  <c r="AY199" i="7"/>
  <c r="AX199" i="7"/>
  <c r="AT199" i="7"/>
  <c r="AP199" i="7"/>
  <c r="AL199" i="7"/>
  <c r="AH199" i="7"/>
  <c r="AD199" i="7"/>
  <c r="Z199" i="7"/>
  <c r="V199" i="7"/>
  <c r="R199" i="7"/>
  <c r="N199" i="7"/>
  <c r="BA198" i="7"/>
  <c r="AZ198" i="7"/>
  <c r="AY198" i="7"/>
  <c r="AX198" i="7"/>
  <c r="AT198" i="7"/>
  <c r="AP198" i="7"/>
  <c r="AL198" i="7"/>
  <c r="AH198" i="7"/>
  <c r="AD198" i="7"/>
  <c r="Z198" i="7"/>
  <c r="V198" i="7"/>
  <c r="R198" i="7"/>
  <c r="N198" i="7"/>
  <c r="BA197" i="7"/>
  <c r="AZ197" i="7"/>
  <c r="AY197" i="7"/>
  <c r="AX197" i="7"/>
  <c r="AT197" i="7"/>
  <c r="AP197" i="7"/>
  <c r="AL197" i="7"/>
  <c r="AH197" i="7"/>
  <c r="AD197" i="7"/>
  <c r="Z197" i="7"/>
  <c r="V197" i="7"/>
  <c r="R197" i="7"/>
  <c r="N197" i="7"/>
  <c r="BA196" i="7"/>
  <c r="AZ196" i="7"/>
  <c r="AY196" i="7"/>
  <c r="AX196" i="7"/>
  <c r="AT196" i="7"/>
  <c r="AP196" i="7"/>
  <c r="AL196" i="7"/>
  <c r="AH196" i="7"/>
  <c r="AD196" i="7"/>
  <c r="Z196" i="7"/>
  <c r="V196" i="7"/>
  <c r="R196" i="7"/>
  <c r="N196" i="7"/>
  <c r="BA195" i="7"/>
  <c r="AZ195" i="7"/>
  <c r="AY195" i="7"/>
  <c r="AX195" i="7"/>
  <c r="AT195" i="7"/>
  <c r="AP195" i="7"/>
  <c r="AL195" i="7"/>
  <c r="AH195" i="7"/>
  <c r="AD195" i="7"/>
  <c r="Z195" i="7"/>
  <c r="V195" i="7"/>
  <c r="R195" i="7"/>
  <c r="N195" i="7"/>
  <c r="BA194" i="7"/>
  <c r="AZ194" i="7"/>
  <c r="AY194" i="7"/>
  <c r="AX194" i="7"/>
  <c r="AT194" i="7"/>
  <c r="AP194" i="7"/>
  <c r="AL194" i="7"/>
  <c r="AH194" i="7"/>
  <c r="AD194" i="7"/>
  <c r="Z194" i="7"/>
  <c r="V194" i="7"/>
  <c r="R194" i="7"/>
  <c r="N194" i="7"/>
  <c r="BA193" i="7"/>
  <c r="AZ193" i="7"/>
  <c r="AY193" i="7"/>
  <c r="AX193" i="7"/>
  <c r="AT193" i="7"/>
  <c r="AP193" i="7"/>
  <c r="AL193" i="7"/>
  <c r="AH193" i="7"/>
  <c r="AD193" i="7"/>
  <c r="Z193" i="7"/>
  <c r="V193" i="7"/>
  <c r="R193" i="7"/>
  <c r="N193" i="7"/>
  <c r="BA192" i="7"/>
  <c r="AZ192" i="7"/>
  <c r="AY192" i="7"/>
  <c r="AX192" i="7"/>
  <c r="AT192" i="7"/>
  <c r="AP192" i="7"/>
  <c r="AL192" i="7"/>
  <c r="AH192" i="7"/>
  <c r="AD192" i="7"/>
  <c r="Z192" i="7"/>
  <c r="V192" i="7"/>
  <c r="R192" i="7"/>
  <c r="N192" i="7"/>
  <c r="BA191" i="7"/>
  <c r="AZ191" i="7"/>
  <c r="AY191" i="7"/>
  <c r="AX191" i="7"/>
  <c r="AT191" i="7"/>
  <c r="AP191" i="7"/>
  <c r="AL191" i="7"/>
  <c r="AH191" i="7"/>
  <c r="AD191" i="7"/>
  <c r="Z191" i="7"/>
  <c r="V191" i="7"/>
  <c r="R191" i="7"/>
  <c r="N191" i="7"/>
  <c r="BA190" i="7"/>
  <c r="AZ190" i="7"/>
  <c r="AY190" i="7"/>
  <c r="AX190" i="7"/>
  <c r="AT190" i="7"/>
  <c r="AP190" i="7"/>
  <c r="AL190" i="7"/>
  <c r="AH190" i="7"/>
  <c r="AD190" i="7"/>
  <c r="Z190" i="7"/>
  <c r="V190" i="7"/>
  <c r="R190" i="7"/>
  <c r="N190" i="7"/>
  <c r="BA189" i="7"/>
  <c r="AZ189" i="7"/>
  <c r="AY189" i="7"/>
  <c r="AX189" i="7"/>
  <c r="AT189" i="7"/>
  <c r="AP189" i="7"/>
  <c r="AL189" i="7"/>
  <c r="AH189" i="7"/>
  <c r="AD189" i="7"/>
  <c r="Z189" i="7"/>
  <c r="V189" i="7"/>
  <c r="R189" i="7"/>
  <c r="N189" i="7"/>
  <c r="BA188" i="7"/>
  <c r="AZ188" i="7"/>
  <c r="AY188" i="7"/>
  <c r="AX188" i="7"/>
  <c r="AT188" i="7"/>
  <c r="AP188" i="7"/>
  <c r="AL188" i="7"/>
  <c r="AH188" i="7"/>
  <c r="AD188" i="7"/>
  <c r="Z188" i="7"/>
  <c r="V188" i="7"/>
  <c r="R188" i="7"/>
  <c r="N188" i="7"/>
  <c r="BA187" i="7"/>
  <c r="AZ187" i="7"/>
  <c r="AY187" i="7"/>
  <c r="AX187" i="7"/>
  <c r="AT187" i="7"/>
  <c r="AP187" i="7"/>
  <c r="AL187" i="7"/>
  <c r="AH187" i="7"/>
  <c r="AD187" i="7"/>
  <c r="Z187" i="7"/>
  <c r="V187" i="7"/>
  <c r="R187" i="7"/>
  <c r="N187" i="7"/>
  <c r="BA186" i="7"/>
  <c r="AZ186" i="7"/>
  <c r="AY186" i="7"/>
  <c r="AX186" i="7"/>
  <c r="AT186" i="7"/>
  <c r="AP186" i="7"/>
  <c r="AL186" i="7"/>
  <c r="AH186" i="7"/>
  <c r="AD186" i="7"/>
  <c r="Z186" i="7"/>
  <c r="V186" i="7"/>
  <c r="R186" i="7"/>
  <c r="N186" i="7"/>
  <c r="BA185" i="7"/>
  <c r="AZ185" i="7"/>
  <c r="AY185" i="7"/>
  <c r="AX185" i="7"/>
  <c r="AT185" i="7"/>
  <c r="AP185" i="7"/>
  <c r="AL185" i="7"/>
  <c r="AH185" i="7"/>
  <c r="AD185" i="7"/>
  <c r="Z185" i="7"/>
  <c r="V185" i="7"/>
  <c r="R185" i="7"/>
  <c r="N185" i="7"/>
  <c r="BA184" i="7"/>
  <c r="AZ184" i="7"/>
  <c r="AY184" i="7"/>
  <c r="AX184" i="7"/>
  <c r="AT184" i="7"/>
  <c r="AP184" i="7"/>
  <c r="AL184" i="7"/>
  <c r="AH184" i="7"/>
  <c r="AD184" i="7"/>
  <c r="Z184" i="7"/>
  <c r="V184" i="7"/>
  <c r="R184" i="7"/>
  <c r="N184" i="7"/>
  <c r="BA182" i="7"/>
  <c r="AZ182" i="7"/>
  <c r="AY182" i="7"/>
  <c r="AX182" i="7"/>
  <c r="AT182" i="7"/>
  <c r="AP182" i="7"/>
  <c r="AL182" i="7"/>
  <c r="AH182" i="7"/>
  <c r="AD182" i="7"/>
  <c r="Z182" i="7"/>
  <c r="V182" i="7"/>
  <c r="R182" i="7"/>
  <c r="N182" i="7"/>
  <c r="BA181" i="7"/>
  <c r="AZ181" i="7"/>
  <c r="AY181" i="7"/>
  <c r="AX181" i="7"/>
  <c r="AT181" i="7"/>
  <c r="AP181" i="7"/>
  <c r="AL181" i="7"/>
  <c r="AH181" i="7"/>
  <c r="AD181" i="7"/>
  <c r="Z181" i="7"/>
  <c r="V181" i="7"/>
  <c r="R181" i="7"/>
  <c r="N181" i="7"/>
  <c r="BA180" i="7"/>
  <c r="AZ180" i="7"/>
  <c r="AY180" i="7"/>
  <c r="AX180" i="7"/>
  <c r="AT180" i="7"/>
  <c r="AP180" i="7"/>
  <c r="AL180" i="7"/>
  <c r="AH180" i="7"/>
  <c r="AD180" i="7"/>
  <c r="Z180" i="7"/>
  <c r="V180" i="7"/>
  <c r="R180" i="7"/>
  <c r="N180" i="7"/>
  <c r="BA179" i="7"/>
  <c r="AZ179" i="7"/>
  <c r="AY179" i="7"/>
  <c r="AX179" i="7"/>
  <c r="AT179" i="7"/>
  <c r="AP179" i="7"/>
  <c r="AL179" i="7"/>
  <c r="AH179" i="7"/>
  <c r="AD179" i="7"/>
  <c r="Z179" i="7"/>
  <c r="V179" i="7"/>
  <c r="R179" i="7"/>
  <c r="N179" i="7"/>
  <c r="BA178" i="7"/>
  <c r="AZ178" i="7"/>
  <c r="AY178" i="7"/>
  <c r="AX178" i="7"/>
  <c r="AT178" i="7"/>
  <c r="AP178" i="7"/>
  <c r="AL178" i="7"/>
  <c r="AH178" i="7"/>
  <c r="AD178" i="7"/>
  <c r="Z178" i="7"/>
  <c r="V178" i="7"/>
  <c r="R178" i="7"/>
  <c r="N178" i="7"/>
  <c r="BA177" i="7"/>
  <c r="AZ177" i="7"/>
  <c r="AY177" i="7"/>
  <c r="AX177" i="7"/>
  <c r="AT177" i="7"/>
  <c r="AP177" i="7"/>
  <c r="AL177" i="7"/>
  <c r="AH177" i="7"/>
  <c r="AD177" i="7"/>
  <c r="Z177" i="7"/>
  <c r="V177" i="7"/>
  <c r="R177" i="7"/>
  <c r="N177" i="7"/>
  <c r="BA176" i="7"/>
  <c r="AZ176" i="7"/>
  <c r="AY176" i="7"/>
  <c r="AX176" i="7"/>
  <c r="AT176" i="7"/>
  <c r="AP176" i="7"/>
  <c r="AL176" i="7"/>
  <c r="AH176" i="7"/>
  <c r="AD176" i="7"/>
  <c r="Z176" i="7"/>
  <c r="V176" i="7"/>
  <c r="R176" i="7"/>
  <c r="N176" i="7"/>
  <c r="BA175" i="7"/>
  <c r="AZ175" i="7"/>
  <c r="AY175" i="7"/>
  <c r="AX175" i="7"/>
  <c r="AT175" i="7"/>
  <c r="AP175" i="7"/>
  <c r="AL175" i="7"/>
  <c r="AH175" i="7"/>
  <c r="AD175" i="7"/>
  <c r="Z175" i="7"/>
  <c r="V175" i="7"/>
  <c r="R175" i="7"/>
  <c r="N175" i="7"/>
  <c r="BA174" i="7"/>
  <c r="AZ174" i="7"/>
  <c r="AY174" i="7"/>
  <c r="AX174" i="7"/>
  <c r="AT174" i="7"/>
  <c r="AP174" i="7"/>
  <c r="AL174" i="7"/>
  <c r="AH174" i="7"/>
  <c r="AD174" i="7"/>
  <c r="Z174" i="7"/>
  <c r="V174" i="7"/>
  <c r="R174" i="7"/>
  <c r="N174" i="7"/>
  <c r="BA173" i="7"/>
  <c r="AZ173" i="7"/>
  <c r="AY173" i="7"/>
  <c r="AX173" i="7"/>
  <c r="AT173" i="7"/>
  <c r="AP173" i="7"/>
  <c r="AL173" i="7"/>
  <c r="AH173" i="7"/>
  <c r="AD173" i="7"/>
  <c r="Z173" i="7"/>
  <c r="V173" i="7"/>
  <c r="R173" i="7"/>
  <c r="N173" i="7"/>
  <c r="BA172" i="7"/>
  <c r="AZ172" i="7"/>
  <c r="AY172" i="7"/>
  <c r="AX172" i="7"/>
  <c r="AT172" i="7"/>
  <c r="AP172" i="7"/>
  <c r="AL172" i="7"/>
  <c r="AH172" i="7"/>
  <c r="AD172" i="7"/>
  <c r="Z172" i="7"/>
  <c r="V172" i="7"/>
  <c r="R172" i="7"/>
  <c r="N172" i="7"/>
  <c r="BA171" i="7"/>
  <c r="AZ171" i="7"/>
  <c r="AY171" i="7"/>
  <c r="AX171" i="7"/>
  <c r="AT171" i="7"/>
  <c r="AP171" i="7"/>
  <c r="AL171" i="7"/>
  <c r="AH171" i="7"/>
  <c r="AD171" i="7"/>
  <c r="Z171" i="7"/>
  <c r="V171" i="7"/>
  <c r="R171" i="7"/>
  <c r="N171" i="7"/>
  <c r="BA170" i="7"/>
  <c r="AZ170" i="7"/>
  <c r="AY170" i="7"/>
  <c r="AX170" i="7"/>
  <c r="AT170" i="7"/>
  <c r="AP170" i="7"/>
  <c r="AL170" i="7"/>
  <c r="AH170" i="7"/>
  <c r="AD170" i="7"/>
  <c r="Z170" i="7"/>
  <c r="V170" i="7"/>
  <c r="R170" i="7"/>
  <c r="N170" i="7"/>
  <c r="BA169" i="7"/>
  <c r="AZ169" i="7"/>
  <c r="AY169" i="7"/>
  <c r="AX169" i="7"/>
  <c r="AT169" i="7"/>
  <c r="AP169" i="7"/>
  <c r="AL169" i="7"/>
  <c r="AH169" i="7"/>
  <c r="AD169" i="7"/>
  <c r="Z169" i="7"/>
  <c r="V169" i="7"/>
  <c r="R169" i="7"/>
  <c r="N169" i="7"/>
  <c r="BA168" i="7"/>
  <c r="AZ168" i="7"/>
  <c r="AY168" i="7"/>
  <c r="AX168" i="7"/>
  <c r="AT168" i="7"/>
  <c r="AP168" i="7"/>
  <c r="AL168" i="7"/>
  <c r="AH168" i="7"/>
  <c r="AD168" i="7"/>
  <c r="Z168" i="7"/>
  <c r="V168" i="7"/>
  <c r="R168" i="7"/>
  <c r="N168" i="7"/>
  <c r="BA167" i="7"/>
  <c r="AZ167" i="7"/>
  <c r="AY167" i="7"/>
  <c r="AX167" i="7"/>
  <c r="AT167" i="7"/>
  <c r="AP167" i="7"/>
  <c r="AL167" i="7"/>
  <c r="AH167" i="7"/>
  <c r="AD167" i="7"/>
  <c r="Z167" i="7"/>
  <c r="V167" i="7"/>
  <c r="R167" i="7"/>
  <c r="N167" i="7"/>
  <c r="BA166" i="7"/>
  <c r="AZ166" i="7"/>
  <c r="AY166" i="7"/>
  <c r="AX166" i="7"/>
  <c r="AT166" i="7"/>
  <c r="AP166" i="7"/>
  <c r="AL166" i="7"/>
  <c r="AH166" i="7"/>
  <c r="AD166" i="7"/>
  <c r="Z166" i="7"/>
  <c r="V166" i="7"/>
  <c r="R166" i="7"/>
  <c r="N166" i="7"/>
  <c r="BA165" i="7"/>
  <c r="AZ165" i="7"/>
  <c r="AY165" i="7"/>
  <c r="AX165" i="7"/>
  <c r="AT165" i="7"/>
  <c r="AP165" i="7"/>
  <c r="AL165" i="7"/>
  <c r="AH165" i="7"/>
  <c r="AD165" i="7"/>
  <c r="Z165" i="7"/>
  <c r="V165" i="7"/>
  <c r="R165" i="7"/>
  <c r="N165" i="7"/>
  <c r="BA164" i="7"/>
  <c r="AZ164" i="7"/>
  <c r="AY164" i="7"/>
  <c r="AX164" i="7"/>
  <c r="AT164" i="7"/>
  <c r="AP164" i="7"/>
  <c r="AL164" i="7"/>
  <c r="AH164" i="7"/>
  <c r="AD164" i="7"/>
  <c r="Z164" i="7"/>
  <c r="V164" i="7"/>
  <c r="R164" i="7"/>
  <c r="N164" i="7"/>
  <c r="BA163" i="7"/>
  <c r="AZ163" i="7"/>
  <c r="AY163" i="7"/>
  <c r="AX163" i="7"/>
  <c r="AT163" i="7"/>
  <c r="AP163" i="7"/>
  <c r="AL163" i="7"/>
  <c r="AH163" i="7"/>
  <c r="AD163" i="7"/>
  <c r="Z163" i="7"/>
  <c r="V163" i="7"/>
  <c r="R163" i="7"/>
  <c r="N163" i="7"/>
  <c r="BA162" i="7"/>
  <c r="AZ162" i="7"/>
  <c r="AY162" i="7"/>
  <c r="AX162" i="7"/>
  <c r="AT162" i="7"/>
  <c r="AP162" i="7"/>
  <c r="AL162" i="7"/>
  <c r="AH162" i="7"/>
  <c r="AD162" i="7"/>
  <c r="Z162" i="7"/>
  <c r="V162" i="7"/>
  <c r="R162" i="7"/>
  <c r="N162" i="7"/>
  <c r="BA161" i="7"/>
  <c r="AZ161" i="7"/>
  <c r="AY161" i="7"/>
  <c r="AX161" i="7"/>
  <c r="AT161" i="7"/>
  <c r="AP161" i="7"/>
  <c r="AL161" i="7"/>
  <c r="AH161" i="7"/>
  <c r="AD161" i="7"/>
  <c r="Z161" i="7"/>
  <c r="V161" i="7"/>
  <c r="R161" i="7"/>
  <c r="N161" i="7"/>
  <c r="BA160" i="7"/>
  <c r="AZ160" i="7"/>
  <c r="AY160" i="7"/>
  <c r="AX160" i="7"/>
  <c r="AT160" i="7"/>
  <c r="AP160" i="7"/>
  <c r="AL160" i="7"/>
  <c r="AH160" i="7"/>
  <c r="AD160" i="7"/>
  <c r="Z160" i="7"/>
  <c r="V160" i="7"/>
  <c r="R160" i="7"/>
  <c r="N160" i="7"/>
  <c r="BA159" i="7"/>
  <c r="AZ159" i="7"/>
  <c r="AY159" i="7"/>
  <c r="AX159" i="7"/>
  <c r="AT159" i="7"/>
  <c r="AP159" i="7"/>
  <c r="AL159" i="7"/>
  <c r="AH159" i="7"/>
  <c r="AD159" i="7"/>
  <c r="Z159" i="7"/>
  <c r="V159" i="7"/>
  <c r="R159" i="7"/>
  <c r="N159" i="7"/>
  <c r="BA158" i="7"/>
  <c r="AZ158" i="7"/>
  <c r="AY158" i="7"/>
  <c r="AX158" i="7"/>
  <c r="AT158" i="7"/>
  <c r="AP158" i="7"/>
  <c r="AL158" i="7"/>
  <c r="AH158" i="7"/>
  <c r="AD158" i="7"/>
  <c r="Z158" i="7"/>
  <c r="V158" i="7"/>
  <c r="R158" i="7"/>
  <c r="N158" i="7"/>
  <c r="BA157" i="7"/>
  <c r="AZ157" i="7"/>
  <c r="AY157" i="7"/>
  <c r="AX157" i="7"/>
  <c r="AT157" i="7"/>
  <c r="AP157" i="7"/>
  <c r="AL157" i="7"/>
  <c r="AH157" i="7"/>
  <c r="AD157" i="7"/>
  <c r="Z157" i="7"/>
  <c r="V157" i="7"/>
  <c r="R157" i="7"/>
  <c r="N157" i="7"/>
  <c r="BA156" i="7"/>
  <c r="AZ156" i="7"/>
  <c r="AY156" i="7"/>
  <c r="AX156" i="7"/>
  <c r="AT156" i="7"/>
  <c r="AP156" i="7"/>
  <c r="AL156" i="7"/>
  <c r="AH156" i="7"/>
  <c r="AD156" i="7"/>
  <c r="Z156" i="7"/>
  <c r="V156" i="7"/>
  <c r="R156" i="7"/>
  <c r="N156" i="7"/>
  <c r="BA155" i="7"/>
  <c r="AZ155" i="7"/>
  <c r="AY155" i="7"/>
  <c r="AX155" i="7"/>
  <c r="AT155" i="7"/>
  <c r="AP155" i="7"/>
  <c r="AL155" i="7"/>
  <c r="AH155" i="7"/>
  <c r="AD155" i="7"/>
  <c r="Z155" i="7"/>
  <c r="V155" i="7"/>
  <c r="R155" i="7"/>
  <c r="N155" i="7"/>
  <c r="BA154" i="7"/>
  <c r="AZ154" i="7"/>
  <c r="AY154" i="7"/>
  <c r="AX154" i="7"/>
  <c r="AT154" i="7"/>
  <c r="AP154" i="7"/>
  <c r="AL154" i="7"/>
  <c r="AH154" i="7"/>
  <c r="AD154" i="7"/>
  <c r="Z154" i="7"/>
  <c r="V154" i="7"/>
  <c r="R154" i="7"/>
  <c r="N154" i="7"/>
  <c r="BA153" i="7"/>
  <c r="AZ153" i="7"/>
  <c r="AY153" i="7"/>
  <c r="AX153" i="7"/>
  <c r="AT153" i="7"/>
  <c r="AP153" i="7"/>
  <c r="AL153" i="7"/>
  <c r="AH153" i="7"/>
  <c r="AD153" i="7"/>
  <c r="Z153" i="7"/>
  <c r="V153" i="7"/>
  <c r="R153" i="7"/>
  <c r="N153" i="7"/>
  <c r="BA152" i="7"/>
  <c r="AZ152" i="7"/>
  <c r="AY152" i="7"/>
  <c r="AX152" i="7"/>
  <c r="AT152" i="7"/>
  <c r="AP152" i="7"/>
  <c r="AL152" i="7"/>
  <c r="AH152" i="7"/>
  <c r="AD152" i="7"/>
  <c r="Z152" i="7"/>
  <c r="V152" i="7"/>
  <c r="R152" i="7"/>
  <c r="N152" i="7"/>
  <c r="BA151" i="7"/>
  <c r="AZ151" i="7"/>
  <c r="AY151" i="7"/>
  <c r="AX151" i="7"/>
  <c r="AT151" i="7"/>
  <c r="AP151" i="7"/>
  <c r="AL151" i="7"/>
  <c r="AH151" i="7"/>
  <c r="AD151" i="7"/>
  <c r="Z151" i="7"/>
  <c r="V151" i="7"/>
  <c r="R151" i="7"/>
  <c r="N151" i="7"/>
  <c r="BA150" i="7"/>
  <c r="AZ150" i="7"/>
  <c r="AY150" i="7"/>
  <c r="AX150" i="7"/>
  <c r="AT150" i="7"/>
  <c r="AP150" i="7"/>
  <c r="AL150" i="7"/>
  <c r="AH150" i="7"/>
  <c r="AD150" i="7"/>
  <c r="Z150" i="7"/>
  <c r="V150" i="7"/>
  <c r="R150" i="7"/>
  <c r="N150" i="7"/>
  <c r="BA149" i="7"/>
  <c r="AZ149" i="7"/>
  <c r="AY149" i="7"/>
  <c r="AX149" i="7"/>
  <c r="AT149" i="7"/>
  <c r="AP149" i="7"/>
  <c r="AL149" i="7"/>
  <c r="AH149" i="7"/>
  <c r="AD149" i="7"/>
  <c r="Z149" i="7"/>
  <c r="V149" i="7"/>
  <c r="R149" i="7"/>
  <c r="N149" i="7"/>
  <c r="BA148" i="7"/>
  <c r="AZ148" i="7"/>
  <c r="AY148" i="7"/>
  <c r="AX148" i="7"/>
  <c r="AT148" i="7"/>
  <c r="AP148" i="7"/>
  <c r="AL148" i="7"/>
  <c r="AH148" i="7"/>
  <c r="AD148" i="7"/>
  <c r="Z148" i="7"/>
  <c r="V148" i="7"/>
  <c r="R148" i="7"/>
  <c r="N148" i="7"/>
  <c r="BA147" i="7"/>
  <c r="AZ147" i="7"/>
  <c r="AY147" i="7"/>
  <c r="AX147" i="7"/>
  <c r="AT147" i="7"/>
  <c r="AP147" i="7"/>
  <c r="AL147" i="7"/>
  <c r="AH147" i="7"/>
  <c r="AD147" i="7"/>
  <c r="Z147" i="7"/>
  <c r="V147" i="7"/>
  <c r="R147" i="7"/>
  <c r="N147" i="7"/>
  <c r="BA146" i="7"/>
  <c r="AZ146" i="7"/>
  <c r="AY146" i="7"/>
  <c r="AX146" i="7"/>
  <c r="AT146" i="7"/>
  <c r="AP146" i="7"/>
  <c r="AL146" i="7"/>
  <c r="AH146" i="7"/>
  <c r="AD146" i="7"/>
  <c r="Z146" i="7"/>
  <c r="V146" i="7"/>
  <c r="R146" i="7"/>
  <c r="N146" i="7"/>
  <c r="BA145" i="7"/>
  <c r="AZ145" i="7"/>
  <c r="AY145" i="7"/>
  <c r="AX145" i="7"/>
  <c r="AT145" i="7"/>
  <c r="AP145" i="7"/>
  <c r="AL145" i="7"/>
  <c r="AH145" i="7"/>
  <c r="AD145" i="7"/>
  <c r="Z145" i="7"/>
  <c r="V145" i="7"/>
  <c r="R145" i="7"/>
  <c r="N145" i="7"/>
  <c r="BA144" i="7"/>
  <c r="AZ144" i="7"/>
  <c r="AY144" i="7"/>
  <c r="AX144" i="7"/>
  <c r="AT144" i="7"/>
  <c r="AP144" i="7"/>
  <c r="AL144" i="7"/>
  <c r="AH144" i="7"/>
  <c r="AD144" i="7"/>
  <c r="Z144" i="7"/>
  <c r="V144" i="7"/>
  <c r="R144" i="7"/>
  <c r="N144" i="7"/>
  <c r="BA143" i="7"/>
  <c r="AZ143" i="7"/>
  <c r="AY143" i="7"/>
  <c r="AX143" i="7"/>
  <c r="AT143" i="7"/>
  <c r="AP143" i="7"/>
  <c r="AL143" i="7"/>
  <c r="AH143" i="7"/>
  <c r="AD143" i="7"/>
  <c r="Z143" i="7"/>
  <c r="V143" i="7"/>
  <c r="R143" i="7"/>
  <c r="N143" i="7"/>
  <c r="BA142" i="7"/>
  <c r="AZ142" i="7"/>
  <c r="AY142" i="7"/>
  <c r="AX142" i="7"/>
  <c r="AT142" i="7"/>
  <c r="AP142" i="7"/>
  <c r="AL142" i="7"/>
  <c r="AH142" i="7"/>
  <c r="AD142" i="7"/>
  <c r="Z142" i="7"/>
  <c r="V142" i="7"/>
  <c r="R142" i="7"/>
  <c r="N142" i="7"/>
  <c r="BA141" i="7"/>
  <c r="AZ141" i="7"/>
  <c r="AY141" i="7"/>
  <c r="AX141" i="7"/>
  <c r="AT141" i="7"/>
  <c r="AP141" i="7"/>
  <c r="AL141" i="7"/>
  <c r="AH141" i="7"/>
  <c r="AD141" i="7"/>
  <c r="Z141" i="7"/>
  <c r="V141" i="7"/>
  <c r="R141" i="7"/>
  <c r="N141" i="7"/>
  <c r="BA140" i="7"/>
  <c r="AZ140" i="7"/>
  <c r="AY140" i="7"/>
  <c r="AX140" i="7"/>
  <c r="AT140" i="7"/>
  <c r="AP140" i="7"/>
  <c r="AL140" i="7"/>
  <c r="AH140" i="7"/>
  <c r="AD140" i="7"/>
  <c r="Z140" i="7"/>
  <c r="V140" i="7"/>
  <c r="R140" i="7"/>
  <c r="N140" i="7"/>
  <c r="BA139" i="7"/>
  <c r="AZ139" i="7"/>
  <c r="AY139" i="7"/>
  <c r="AX139" i="7"/>
  <c r="AT139" i="7"/>
  <c r="AP139" i="7"/>
  <c r="AL139" i="7"/>
  <c r="AH139" i="7"/>
  <c r="AD139" i="7"/>
  <c r="Z139" i="7"/>
  <c r="V139" i="7"/>
  <c r="R139" i="7"/>
  <c r="N139" i="7"/>
  <c r="BA138" i="7"/>
  <c r="AZ138" i="7"/>
  <c r="AY138" i="7"/>
  <c r="AX138" i="7"/>
  <c r="AT138" i="7"/>
  <c r="AP138" i="7"/>
  <c r="AL138" i="7"/>
  <c r="AH138" i="7"/>
  <c r="AD138" i="7"/>
  <c r="Z138" i="7"/>
  <c r="V138" i="7"/>
  <c r="R138" i="7"/>
  <c r="N138" i="7"/>
  <c r="BA137" i="7"/>
  <c r="AZ137" i="7"/>
  <c r="AY137" i="7"/>
  <c r="AX137" i="7"/>
  <c r="AT137" i="7"/>
  <c r="AP137" i="7"/>
  <c r="AL137" i="7"/>
  <c r="AH137" i="7"/>
  <c r="AD137" i="7"/>
  <c r="Z137" i="7"/>
  <c r="V137" i="7"/>
  <c r="R137" i="7"/>
  <c r="N137" i="7"/>
  <c r="BA136" i="7"/>
  <c r="AZ136" i="7"/>
  <c r="AY136" i="7"/>
  <c r="AX136" i="7"/>
  <c r="AT136" i="7"/>
  <c r="AP136" i="7"/>
  <c r="AL136" i="7"/>
  <c r="AH136" i="7"/>
  <c r="AD136" i="7"/>
  <c r="Z136" i="7"/>
  <c r="V136" i="7"/>
  <c r="R136" i="7"/>
  <c r="N136" i="7"/>
  <c r="BA135" i="7"/>
  <c r="AZ135" i="7"/>
  <c r="AY135" i="7"/>
  <c r="AX135" i="7"/>
  <c r="AT135" i="7"/>
  <c r="AP135" i="7"/>
  <c r="AL135" i="7"/>
  <c r="AH135" i="7"/>
  <c r="AD135" i="7"/>
  <c r="Z135" i="7"/>
  <c r="V135" i="7"/>
  <c r="R135" i="7"/>
  <c r="N135" i="7"/>
  <c r="BA134" i="7"/>
  <c r="AZ134" i="7"/>
  <c r="AY134" i="7"/>
  <c r="AX134" i="7"/>
  <c r="AT134" i="7"/>
  <c r="AP134" i="7"/>
  <c r="AL134" i="7"/>
  <c r="AH134" i="7"/>
  <c r="AD134" i="7"/>
  <c r="Z134" i="7"/>
  <c r="V134" i="7"/>
  <c r="R134" i="7"/>
  <c r="N134" i="7"/>
  <c r="BA133" i="7"/>
  <c r="AZ133" i="7"/>
  <c r="AY133" i="7"/>
  <c r="AX133" i="7"/>
  <c r="AT133" i="7"/>
  <c r="AP133" i="7"/>
  <c r="AL133" i="7"/>
  <c r="AH133" i="7"/>
  <c r="AD133" i="7"/>
  <c r="Z133" i="7"/>
  <c r="V133" i="7"/>
  <c r="R133" i="7"/>
  <c r="N133" i="7"/>
  <c r="BA633" i="7"/>
  <c r="AZ633" i="7"/>
  <c r="AY633" i="7"/>
  <c r="AX633" i="7"/>
  <c r="AT633" i="7"/>
  <c r="AP633" i="7"/>
  <c r="AL633" i="7"/>
  <c r="AH633" i="7"/>
  <c r="AD633" i="7"/>
  <c r="Z633" i="7"/>
  <c r="V633" i="7"/>
  <c r="R633" i="7"/>
  <c r="N633" i="7"/>
  <c r="BA632" i="7"/>
  <c r="AZ632" i="7"/>
  <c r="AY632" i="7"/>
  <c r="AX632" i="7"/>
  <c r="AT632" i="7"/>
  <c r="AP632" i="7"/>
  <c r="AL632" i="7"/>
  <c r="AH632" i="7"/>
  <c r="AD632" i="7"/>
  <c r="Z632" i="7"/>
  <c r="V632" i="7"/>
  <c r="R632" i="7"/>
  <c r="N632" i="7"/>
  <c r="BA631" i="7"/>
  <c r="AZ631" i="7"/>
  <c r="AY631" i="7"/>
  <c r="AX631" i="7"/>
  <c r="AT631" i="7"/>
  <c r="AP631" i="7"/>
  <c r="AL631" i="7"/>
  <c r="AH631" i="7"/>
  <c r="AD631" i="7"/>
  <c r="Z631" i="7"/>
  <c r="V631" i="7"/>
  <c r="R631" i="7"/>
  <c r="N631" i="7"/>
  <c r="BA630" i="7"/>
  <c r="AZ630" i="7"/>
  <c r="AY630" i="7"/>
  <c r="AX630" i="7"/>
  <c r="AT630" i="7"/>
  <c r="AP630" i="7"/>
  <c r="AL630" i="7"/>
  <c r="AH630" i="7"/>
  <c r="AD630" i="7"/>
  <c r="Z630" i="7"/>
  <c r="V630" i="7"/>
  <c r="R630" i="7"/>
  <c r="N630" i="7"/>
  <c r="BA629" i="7"/>
  <c r="AZ629" i="7"/>
  <c r="AY629" i="7"/>
  <c r="AX629" i="7"/>
  <c r="AT629" i="7"/>
  <c r="AP629" i="7"/>
  <c r="AL629" i="7"/>
  <c r="AH629" i="7"/>
  <c r="AD629" i="7"/>
  <c r="Z629" i="7"/>
  <c r="V629" i="7"/>
  <c r="R629" i="7"/>
  <c r="N629" i="7"/>
  <c r="BA628" i="7"/>
  <c r="AZ628" i="7"/>
  <c r="AY628" i="7"/>
  <c r="AX628" i="7"/>
  <c r="AT628" i="7"/>
  <c r="AP628" i="7"/>
  <c r="AL628" i="7"/>
  <c r="AH628" i="7"/>
  <c r="AD628" i="7"/>
  <c r="Z628" i="7"/>
  <c r="V628" i="7"/>
  <c r="R628" i="7"/>
  <c r="N628" i="7"/>
  <c r="BA627" i="7"/>
  <c r="AZ627" i="7"/>
  <c r="AY627" i="7"/>
  <c r="AX627" i="7"/>
  <c r="AT627" i="7"/>
  <c r="AP627" i="7"/>
  <c r="AL627" i="7"/>
  <c r="AH627" i="7"/>
  <c r="AD627" i="7"/>
  <c r="Z627" i="7"/>
  <c r="V627" i="7"/>
  <c r="R627" i="7"/>
  <c r="N627" i="7"/>
  <c r="BA626" i="7"/>
  <c r="AZ626" i="7"/>
  <c r="AY626" i="7"/>
  <c r="AX626" i="7"/>
  <c r="AT626" i="7"/>
  <c r="AP626" i="7"/>
  <c r="AL626" i="7"/>
  <c r="AH626" i="7"/>
  <c r="AD626" i="7"/>
  <c r="Z626" i="7"/>
  <c r="V626" i="7"/>
  <c r="R626" i="7"/>
  <c r="N626" i="7"/>
  <c r="BA625" i="7"/>
  <c r="AZ625" i="7"/>
  <c r="AY625" i="7"/>
  <c r="AX625" i="7"/>
  <c r="AT625" i="7"/>
  <c r="AP625" i="7"/>
  <c r="AL625" i="7"/>
  <c r="AH625" i="7"/>
  <c r="AD625" i="7"/>
  <c r="Z625" i="7"/>
  <c r="V625" i="7"/>
  <c r="R625" i="7"/>
  <c r="N625" i="7"/>
  <c r="BA624" i="7"/>
  <c r="AZ624" i="7"/>
  <c r="AY624" i="7"/>
  <c r="AX624" i="7"/>
  <c r="AT624" i="7"/>
  <c r="AP624" i="7"/>
  <c r="AL624" i="7"/>
  <c r="AH624" i="7"/>
  <c r="AD624" i="7"/>
  <c r="Z624" i="7"/>
  <c r="V624" i="7"/>
  <c r="R624" i="7"/>
  <c r="N624" i="7"/>
  <c r="BA623" i="7"/>
  <c r="AZ623" i="7"/>
  <c r="AY623" i="7"/>
  <c r="AX623" i="7"/>
  <c r="AT623" i="7"/>
  <c r="AP623" i="7"/>
  <c r="AL623" i="7"/>
  <c r="AH623" i="7"/>
  <c r="AD623" i="7"/>
  <c r="Z623" i="7"/>
  <c r="V623" i="7"/>
  <c r="R623" i="7"/>
  <c r="N623" i="7"/>
  <c r="BA622" i="7"/>
  <c r="AZ622" i="7"/>
  <c r="AY622" i="7"/>
  <c r="AX622" i="7"/>
  <c r="AT622" i="7"/>
  <c r="AP622" i="7"/>
  <c r="AL622" i="7"/>
  <c r="AH622" i="7"/>
  <c r="AD622" i="7"/>
  <c r="Z622" i="7"/>
  <c r="V622" i="7"/>
  <c r="R622" i="7"/>
  <c r="N622" i="7"/>
  <c r="BA621" i="7"/>
  <c r="AZ621" i="7"/>
  <c r="AY621" i="7"/>
  <c r="AX621" i="7"/>
  <c r="AT621" i="7"/>
  <c r="AP621" i="7"/>
  <c r="AL621" i="7"/>
  <c r="AH621" i="7"/>
  <c r="AD621" i="7"/>
  <c r="Z621" i="7"/>
  <c r="V621" i="7"/>
  <c r="R621" i="7"/>
  <c r="N621" i="7"/>
  <c r="BA620" i="7"/>
  <c r="AZ620" i="7"/>
  <c r="AY620" i="7"/>
  <c r="AX620" i="7"/>
  <c r="AT620" i="7"/>
  <c r="AP620" i="7"/>
  <c r="AL620" i="7"/>
  <c r="AH620" i="7"/>
  <c r="AD620" i="7"/>
  <c r="Z620" i="7"/>
  <c r="V620" i="7"/>
  <c r="R620" i="7"/>
  <c r="N620" i="7"/>
  <c r="BA619" i="7"/>
  <c r="AZ619" i="7"/>
  <c r="AY619" i="7"/>
  <c r="AX619" i="7"/>
  <c r="AT619" i="7"/>
  <c r="AP619" i="7"/>
  <c r="AL619" i="7"/>
  <c r="AH619" i="7"/>
  <c r="AD619" i="7"/>
  <c r="Z619" i="7"/>
  <c r="V619" i="7"/>
  <c r="R619" i="7"/>
  <c r="N619" i="7"/>
  <c r="BA618" i="7"/>
  <c r="AZ618" i="7"/>
  <c r="AY618" i="7"/>
  <c r="AX618" i="7"/>
  <c r="AT618" i="7"/>
  <c r="AP618" i="7"/>
  <c r="AL618" i="7"/>
  <c r="AH618" i="7"/>
  <c r="AD618" i="7"/>
  <c r="Z618" i="7"/>
  <c r="V618" i="7"/>
  <c r="R618" i="7"/>
  <c r="N618" i="7"/>
  <c r="BA617" i="7"/>
  <c r="AZ617" i="7"/>
  <c r="AY617" i="7"/>
  <c r="AX617" i="7"/>
  <c r="AT617" i="7"/>
  <c r="AP617" i="7"/>
  <c r="AL617" i="7"/>
  <c r="AH617" i="7"/>
  <c r="AD617" i="7"/>
  <c r="Z617" i="7"/>
  <c r="V617" i="7"/>
  <c r="R617" i="7"/>
  <c r="N617" i="7"/>
  <c r="BA616" i="7"/>
  <c r="AZ616" i="7"/>
  <c r="AY616" i="7"/>
  <c r="AX616" i="7"/>
  <c r="AT616" i="7"/>
  <c r="AP616" i="7"/>
  <c r="AL616" i="7"/>
  <c r="AH616" i="7"/>
  <c r="AD616" i="7"/>
  <c r="Z616" i="7"/>
  <c r="V616" i="7"/>
  <c r="R616" i="7"/>
  <c r="N616" i="7"/>
  <c r="BA615" i="7"/>
  <c r="AZ615" i="7"/>
  <c r="AY615" i="7"/>
  <c r="AX615" i="7"/>
  <c r="AT615" i="7"/>
  <c r="AP615" i="7"/>
  <c r="AL615" i="7"/>
  <c r="AH615" i="7"/>
  <c r="AD615" i="7"/>
  <c r="Z615" i="7"/>
  <c r="V615" i="7"/>
  <c r="R615" i="7"/>
  <c r="N615" i="7"/>
  <c r="BA614" i="7"/>
  <c r="AZ614" i="7"/>
  <c r="AY614" i="7"/>
  <c r="AX614" i="7"/>
  <c r="AT614" i="7"/>
  <c r="AP614" i="7"/>
  <c r="AL614" i="7"/>
  <c r="AH614" i="7"/>
  <c r="AD614" i="7"/>
  <c r="Z614" i="7"/>
  <c r="V614" i="7"/>
  <c r="R614" i="7"/>
  <c r="N614" i="7"/>
  <c r="BA613" i="7"/>
  <c r="AZ613" i="7"/>
  <c r="AY613" i="7"/>
  <c r="AX613" i="7"/>
  <c r="AT613" i="7"/>
  <c r="AP613" i="7"/>
  <c r="AL613" i="7"/>
  <c r="AH613" i="7"/>
  <c r="AD613" i="7"/>
  <c r="Z613" i="7"/>
  <c r="V613" i="7"/>
  <c r="R613" i="7"/>
  <c r="N613" i="7"/>
  <c r="BA612" i="7"/>
  <c r="AZ612" i="7"/>
  <c r="AY612" i="7"/>
  <c r="AX612" i="7"/>
  <c r="AT612" i="7"/>
  <c r="AP612" i="7"/>
  <c r="AL612" i="7"/>
  <c r="AH612" i="7"/>
  <c r="AD612" i="7"/>
  <c r="Z612" i="7"/>
  <c r="V612" i="7"/>
  <c r="R612" i="7"/>
  <c r="N612" i="7"/>
  <c r="BA611" i="7"/>
  <c r="AZ611" i="7"/>
  <c r="AY611" i="7"/>
  <c r="AX611" i="7"/>
  <c r="AT611" i="7"/>
  <c r="AP611" i="7"/>
  <c r="AL611" i="7"/>
  <c r="AH611" i="7"/>
  <c r="AD611" i="7"/>
  <c r="Z611" i="7"/>
  <c r="V611" i="7"/>
  <c r="R611" i="7"/>
  <c r="N611" i="7"/>
  <c r="BA610" i="7"/>
  <c r="AZ610" i="7"/>
  <c r="AY610" i="7"/>
  <c r="AX610" i="7"/>
  <c r="AT610" i="7"/>
  <c r="AP610" i="7"/>
  <c r="AL610" i="7"/>
  <c r="AH610" i="7"/>
  <c r="AD610" i="7"/>
  <c r="Z610" i="7"/>
  <c r="V610" i="7"/>
  <c r="R610" i="7"/>
  <c r="N610" i="7"/>
  <c r="BA609" i="7"/>
  <c r="AZ609" i="7"/>
  <c r="AY609" i="7"/>
  <c r="AX609" i="7"/>
  <c r="AT609" i="7"/>
  <c r="AP609" i="7"/>
  <c r="AL609" i="7"/>
  <c r="AH609" i="7"/>
  <c r="AD609" i="7"/>
  <c r="Z609" i="7"/>
  <c r="V609" i="7"/>
  <c r="R609" i="7"/>
  <c r="N609" i="7"/>
  <c r="BA608" i="7"/>
  <c r="AZ608" i="7"/>
  <c r="AY608" i="7"/>
  <c r="AX608" i="7"/>
  <c r="AT608" i="7"/>
  <c r="AP608" i="7"/>
  <c r="AL608" i="7"/>
  <c r="AH608" i="7"/>
  <c r="AD608" i="7"/>
  <c r="Z608" i="7"/>
  <c r="V608" i="7"/>
  <c r="R608" i="7"/>
  <c r="N608" i="7"/>
  <c r="BA607" i="7"/>
  <c r="AZ607" i="7"/>
  <c r="AY607" i="7"/>
  <c r="AX607" i="7"/>
  <c r="AT607" i="7"/>
  <c r="AP607" i="7"/>
  <c r="AL607" i="7"/>
  <c r="AH607" i="7"/>
  <c r="AD607" i="7"/>
  <c r="Z607" i="7"/>
  <c r="V607" i="7"/>
  <c r="R607" i="7"/>
  <c r="N607" i="7"/>
  <c r="BA606" i="7"/>
  <c r="AZ606" i="7"/>
  <c r="AY606" i="7"/>
  <c r="AX606" i="7"/>
  <c r="AT606" i="7"/>
  <c r="AP606" i="7"/>
  <c r="AL606" i="7"/>
  <c r="AH606" i="7"/>
  <c r="AD606" i="7"/>
  <c r="Z606" i="7"/>
  <c r="V606" i="7"/>
  <c r="R606" i="7"/>
  <c r="N606" i="7"/>
  <c r="BA605" i="7"/>
  <c r="AZ605" i="7"/>
  <c r="AY605" i="7"/>
  <c r="AX605" i="7"/>
  <c r="AT605" i="7"/>
  <c r="AP605" i="7"/>
  <c r="AL605" i="7"/>
  <c r="AH605" i="7"/>
  <c r="AD605" i="7"/>
  <c r="Z605" i="7"/>
  <c r="V605" i="7"/>
  <c r="R605" i="7"/>
  <c r="N605" i="7"/>
  <c r="BA604" i="7"/>
  <c r="AZ604" i="7"/>
  <c r="AY604" i="7"/>
  <c r="AX604" i="7"/>
  <c r="AT604" i="7"/>
  <c r="AP604" i="7"/>
  <c r="AL604" i="7"/>
  <c r="AH604" i="7"/>
  <c r="AD604" i="7"/>
  <c r="Z604" i="7"/>
  <c r="V604" i="7"/>
  <c r="R604" i="7"/>
  <c r="N604" i="7"/>
  <c r="BA603" i="7"/>
  <c r="AZ603" i="7"/>
  <c r="AY603" i="7"/>
  <c r="AX603" i="7"/>
  <c r="AT603" i="7"/>
  <c r="AP603" i="7"/>
  <c r="AL603" i="7"/>
  <c r="AH603" i="7"/>
  <c r="AD603" i="7"/>
  <c r="Z603" i="7"/>
  <c r="V603" i="7"/>
  <c r="R603" i="7"/>
  <c r="N603" i="7"/>
  <c r="BA602" i="7"/>
  <c r="AZ602" i="7"/>
  <c r="AY602" i="7"/>
  <c r="AX602" i="7"/>
  <c r="AT602" i="7"/>
  <c r="AP602" i="7"/>
  <c r="AL602" i="7"/>
  <c r="AH602" i="7"/>
  <c r="AD602" i="7"/>
  <c r="Z602" i="7"/>
  <c r="V602" i="7"/>
  <c r="R602" i="7"/>
  <c r="N602" i="7"/>
  <c r="BA601" i="7"/>
  <c r="AZ601" i="7"/>
  <c r="AY601" i="7"/>
  <c r="AX601" i="7"/>
  <c r="AT601" i="7"/>
  <c r="AP601" i="7"/>
  <c r="AL601" i="7"/>
  <c r="AH601" i="7"/>
  <c r="AD601" i="7"/>
  <c r="Z601" i="7"/>
  <c r="V601" i="7"/>
  <c r="R601" i="7"/>
  <c r="N601" i="7"/>
  <c r="BA600" i="7"/>
  <c r="AZ600" i="7"/>
  <c r="AY600" i="7"/>
  <c r="AX600" i="7"/>
  <c r="AT600" i="7"/>
  <c r="AP600" i="7"/>
  <c r="AL600" i="7"/>
  <c r="AH600" i="7"/>
  <c r="AD600" i="7"/>
  <c r="Z600" i="7"/>
  <c r="V600" i="7"/>
  <c r="R600" i="7"/>
  <c r="N600" i="7"/>
  <c r="BA599" i="7"/>
  <c r="AZ599" i="7"/>
  <c r="AY599" i="7"/>
  <c r="AX599" i="7"/>
  <c r="AT599" i="7"/>
  <c r="AP599" i="7"/>
  <c r="AL599" i="7"/>
  <c r="AH599" i="7"/>
  <c r="AD599" i="7"/>
  <c r="Z599" i="7"/>
  <c r="V599" i="7"/>
  <c r="R599" i="7"/>
  <c r="N599" i="7"/>
  <c r="BA598" i="7"/>
  <c r="AZ598" i="7"/>
  <c r="AY598" i="7"/>
  <c r="AX598" i="7"/>
  <c r="AT598" i="7"/>
  <c r="AP598" i="7"/>
  <c r="AL598" i="7"/>
  <c r="AH598" i="7"/>
  <c r="AD598" i="7"/>
  <c r="Z598" i="7"/>
  <c r="V598" i="7"/>
  <c r="R598" i="7"/>
  <c r="N598" i="7"/>
  <c r="BA132" i="7"/>
  <c r="AZ132" i="7"/>
  <c r="AY132" i="7"/>
  <c r="AX132" i="7"/>
  <c r="AT132" i="7"/>
  <c r="AP132" i="7"/>
  <c r="AL132" i="7"/>
  <c r="AH132" i="7"/>
  <c r="AD132" i="7"/>
  <c r="Z132" i="7"/>
  <c r="V132" i="7"/>
  <c r="R132" i="7"/>
  <c r="N132" i="7"/>
  <c r="BA131" i="7"/>
  <c r="AZ131" i="7"/>
  <c r="AY131" i="7"/>
  <c r="AX131" i="7"/>
  <c r="AT131" i="7"/>
  <c r="AP131" i="7"/>
  <c r="AL131" i="7"/>
  <c r="AH131" i="7"/>
  <c r="AD131" i="7"/>
  <c r="Z131" i="7"/>
  <c r="V131" i="7"/>
  <c r="R131" i="7"/>
  <c r="N131" i="7"/>
  <c r="BA130" i="7"/>
  <c r="AZ130" i="7"/>
  <c r="AY130" i="7"/>
  <c r="AX130" i="7"/>
  <c r="AT130" i="7"/>
  <c r="AP130" i="7"/>
  <c r="AL130" i="7"/>
  <c r="AH130" i="7"/>
  <c r="AD130" i="7"/>
  <c r="Z130" i="7"/>
  <c r="V130" i="7"/>
  <c r="R130" i="7"/>
  <c r="N130" i="7"/>
  <c r="BA129" i="7"/>
  <c r="AZ129" i="7"/>
  <c r="AY129" i="7"/>
  <c r="AX129" i="7"/>
  <c r="AT129" i="7"/>
  <c r="AP129" i="7"/>
  <c r="AL129" i="7"/>
  <c r="AH129" i="7"/>
  <c r="AD129" i="7"/>
  <c r="Z129" i="7"/>
  <c r="V129" i="7"/>
  <c r="R129" i="7"/>
  <c r="N129" i="7"/>
  <c r="BA128" i="7"/>
  <c r="AZ128" i="7"/>
  <c r="AY128" i="7"/>
  <c r="AX128" i="7"/>
  <c r="AT128" i="7"/>
  <c r="AP128" i="7"/>
  <c r="AL128" i="7"/>
  <c r="AH128" i="7"/>
  <c r="AD128" i="7"/>
  <c r="Z128" i="7"/>
  <c r="V128" i="7"/>
  <c r="R128" i="7"/>
  <c r="N128" i="7"/>
  <c r="BA127" i="7"/>
  <c r="AZ127" i="7"/>
  <c r="AY127" i="7"/>
  <c r="AX127" i="7"/>
  <c r="AT127" i="7"/>
  <c r="AP127" i="7"/>
  <c r="AL127" i="7"/>
  <c r="AH127" i="7"/>
  <c r="AD127" i="7"/>
  <c r="Z127" i="7"/>
  <c r="V127" i="7"/>
  <c r="R127" i="7"/>
  <c r="N127" i="7"/>
  <c r="BA126" i="7"/>
  <c r="AZ126" i="7"/>
  <c r="AY126" i="7"/>
  <c r="AX126" i="7"/>
  <c r="AT126" i="7"/>
  <c r="AP126" i="7"/>
  <c r="AL126" i="7"/>
  <c r="AH126" i="7"/>
  <c r="AD126" i="7"/>
  <c r="Z126" i="7"/>
  <c r="V126" i="7"/>
  <c r="R126" i="7"/>
  <c r="N126" i="7"/>
  <c r="BA125" i="7"/>
  <c r="AZ125" i="7"/>
  <c r="AY125" i="7"/>
  <c r="AX125" i="7"/>
  <c r="AT125" i="7"/>
  <c r="AP125" i="7"/>
  <c r="AL125" i="7"/>
  <c r="AH125" i="7"/>
  <c r="AD125" i="7"/>
  <c r="Z125" i="7"/>
  <c r="V125" i="7"/>
  <c r="R125" i="7"/>
  <c r="N125" i="7"/>
  <c r="BA124" i="7"/>
  <c r="AZ124" i="7"/>
  <c r="AY124" i="7"/>
  <c r="AX124" i="7"/>
  <c r="AT124" i="7"/>
  <c r="AP124" i="7"/>
  <c r="AL124" i="7"/>
  <c r="AH124" i="7"/>
  <c r="AD124" i="7"/>
  <c r="Z124" i="7"/>
  <c r="V124" i="7"/>
  <c r="R124" i="7"/>
  <c r="N124" i="7"/>
  <c r="BA123" i="7"/>
  <c r="AZ123" i="7"/>
  <c r="AY123" i="7"/>
  <c r="AX123" i="7"/>
  <c r="AT123" i="7"/>
  <c r="AP123" i="7"/>
  <c r="AL123" i="7"/>
  <c r="AH123" i="7"/>
  <c r="AD123" i="7"/>
  <c r="Z123" i="7"/>
  <c r="V123" i="7"/>
  <c r="R123" i="7"/>
  <c r="N123" i="7"/>
  <c r="BA122" i="7"/>
  <c r="AZ122" i="7"/>
  <c r="AY122" i="7"/>
  <c r="AX122" i="7"/>
  <c r="AT122" i="7"/>
  <c r="AP122" i="7"/>
  <c r="AL122" i="7"/>
  <c r="AH122" i="7"/>
  <c r="AD122" i="7"/>
  <c r="Z122" i="7"/>
  <c r="V122" i="7"/>
  <c r="R122" i="7"/>
  <c r="N122" i="7"/>
  <c r="BA121" i="7"/>
  <c r="AZ121" i="7"/>
  <c r="AY121" i="7"/>
  <c r="AX121" i="7"/>
  <c r="AT121" i="7"/>
  <c r="AP121" i="7"/>
  <c r="AL121" i="7"/>
  <c r="AH121" i="7"/>
  <c r="AD121" i="7"/>
  <c r="Z121" i="7"/>
  <c r="V121" i="7"/>
  <c r="R121" i="7"/>
  <c r="N121" i="7"/>
  <c r="BA120" i="7"/>
  <c r="AZ120" i="7"/>
  <c r="AY120" i="7"/>
  <c r="AX120" i="7"/>
  <c r="AT120" i="7"/>
  <c r="AP120" i="7"/>
  <c r="AL120" i="7"/>
  <c r="AH120" i="7"/>
  <c r="AD120" i="7"/>
  <c r="Z120" i="7"/>
  <c r="V120" i="7"/>
  <c r="R120" i="7"/>
  <c r="N120" i="7"/>
  <c r="BA525" i="7"/>
  <c r="AZ525" i="7"/>
  <c r="AY525" i="7"/>
  <c r="BB525" i="7" s="1"/>
  <c r="AX525" i="7"/>
  <c r="AT525" i="7"/>
  <c r="AP525" i="7"/>
  <c r="AL525" i="7"/>
  <c r="AH525" i="7"/>
  <c r="AD525" i="7"/>
  <c r="Z525" i="7"/>
  <c r="V525" i="7"/>
  <c r="R525" i="7"/>
  <c r="N525" i="7"/>
  <c r="BA524" i="7"/>
  <c r="AZ524" i="7"/>
  <c r="AY524" i="7"/>
  <c r="AX524" i="7"/>
  <c r="AT524" i="7"/>
  <c r="AP524" i="7"/>
  <c r="AL524" i="7"/>
  <c r="AH524" i="7"/>
  <c r="AD524" i="7"/>
  <c r="Z524" i="7"/>
  <c r="V524" i="7"/>
  <c r="R524" i="7"/>
  <c r="N524" i="7"/>
  <c r="BA523" i="7"/>
  <c r="AZ523" i="7"/>
  <c r="AY523" i="7"/>
  <c r="AX523" i="7"/>
  <c r="AT523" i="7"/>
  <c r="AP523" i="7"/>
  <c r="AL523" i="7"/>
  <c r="AH523" i="7"/>
  <c r="AD523" i="7"/>
  <c r="Z523" i="7"/>
  <c r="V523" i="7"/>
  <c r="R523" i="7"/>
  <c r="N523" i="7"/>
  <c r="BA522" i="7"/>
  <c r="AZ522" i="7"/>
  <c r="AY522" i="7"/>
  <c r="AX522" i="7"/>
  <c r="AT522" i="7"/>
  <c r="AP522" i="7"/>
  <c r="AL522" i="7"/>
  <c r="AH522" i="7"/>
  <c r="AD522" i="7"/>
  <c r="Z522" i="7"/>
  <c r="V522" i="7"/>
  <c r="R522" i="7"/>
  <c r="N522" i="7"/>
  <c r="BA521" i="7"/>
  <c r="AZ521" i="7"/>
  <c r="AY521" i="7"/>
  <c r="BB521" i="7" s="1"/>
  <c r="AX521" i="7"/>
  <c r="AT521" i="7"/>
  <c r="AP521" i="7"/>
  <c r="AL521" i="7"/>
  <c r="AH521" i="7"/>
  <c r="AD521" i="7"/>
  <c r="Z521" i="7"/>
  <c r="V521" i="7"/>
  <c r="R521" i="7"/>
  <c r="N521" i="7"/>
  <c r="BA520" i="7"/>
  <c r="AZ520" i="7"/>
  <c r="AY520" i="7"/>
  <c r="AX520" i="7"/>
  <c r="AT520" i="7"/>
  <c r="AP520" i="7"/>
  <c r="AL520" i="7"/>
  <c r="AH520" i="7"/>
  <c r="AD520" i="7"/>
  <c r="Z520" i="7"/>
  <c r="V520" i="7"/>
  <c r="R520" i="7"/>
  <c r="N520" i="7"/>
  <c r="BA519" i="7"/>
  <c r="AZ519" i="7"/>
  <c r="AY519" i="7"/>
  <c r="AX519" i="7"/>
  <c r="AT519" i="7"/>
  <c r="AP519" i="7"/>
  <c r="AL519" i="7"/>
  <c r="AH519" i="7"/>
  <c r="AD519" i="7"/>
  <c r="Z519" i="7"/>
  <c r="V519" i="7"/>
  <c r="R519" i="7"/>
  <c r="N519" i="7"/>
  <c r="BA518" i="7"/>
  <c r="AZ518" i="7"/>
  <c r="AY518" i="7"/>
  <c r="AX518" i="7"/>
  <c r="AT518" i="7"/>
  <c r="AP518" i="7"/>
  <c r="AL518" i="7"/>
  <c r="AH518" i="7"/>
  <c r="AD518" i="7"/>
  <c r="Z518" i="7"/>
  <c r="V518" i="7"/>
  <c r="R518" i="7"/>
  <c r="N518" i="7"/>
  <c r="BA517" i="7"/>
  <c r="AZ517" i="7"/>
  <c r="AY517" i="7"/>
  <c r="BB517" i="7" s="1"/>
  <c r="AX517" i="7"/>
  <c r="AT517" i="7"/>
  <c r="AP517" i="7"/>
  <c r="AL517" i="7"/>
  <c r="AH517" i="7"/>
  <c r="AD517" i="7"/>
  <c r="Z517" i="7"/>
  <c r="V517" i="7"/>
  <c r="R517" i="7"/>
  <c r="N517" i="7"/>
  <c r="BA516" i="7"/>
  <c r="AZ516" i="7"/>
  <c r="AY516" i="7"/>
  <c r="AX516" i="7"/>
  <c r="AT516" i="7"/>
  <c r="AP516" i="7"/>
  <c r="AL516" i="7"/>
  <c r="AH516" i="7"/>
  <c r="AD516" i="7"/>
  <c r="Z516" i="7"/>
  <c r="V516" i="7"/>
  <c r="R516" i="7"/>
  <c r="N516" i="7"/>
  <c r="BA515" i="7"/>
  <c r="AZ515" i="7"/>
  <c r="AY515" i="7"/>
  <c r="AX515" i="7"/>
  <c r="AT515" i="7"/>
  <c r="AP515" i="7"/>
  <c r="AL515" i="7"/>
  <c r="AH515" i="7"/>
  <c r="AD515" i="7"/>
  <c r="Z515" i="7"/>
  <c r="V515" i="7"/>
  <c r="R515" i="7"/>
  <c r="N515" i="7"/>
  <c r="BA514" i="7"/>
  <c r="AZ514" i="7"/>
  <c r="AY514" i="7"/>
  <c r="AX514" i="7"/>
  <c r="AT514" i="7"/>
  <c r="AP514" i="7"/>
  <c r="AL514" i="7"/>
  <c r="AH514" i="7"/>
  <c r="AD514" i="7"/>
  <c r="Z514" i="7"/>
  <c r="V514" i="7"/>
  <c r="R514" i="7"/>
  <c r="N514" i="7"/>
  <c r="BA513" i="7"/>
  <c r="AZ513" i="7"/>
  <c r="AY513" i="7"/>
  <c r="BB513" i="7" s="1"/>
  <c r="AX513" i="7"/>
  <c r="AT513" i="7"/>
  <c r="AP513" i="7"/>
  <c r="AL513" i="7"/>
  <c r="AH513" i="7"/>
  <c r="AD513" i="7"/>
  <c r="Z513" i="7"/>
  <c r="V513" i="7"/>
  <c r="R513" i="7"/>
  <c r="N513" i="7"/>
  <c r="BA512" i="7"/>
  <c r="AZ512" i="7"/>
  <c r="AY512" i="7"/>
  <c r="AX512" i="7"/>
  <c r="AT512" i="7"/>
  <c r="AP512" i="7"/>
  <c r="AL512" i="7"/>
  <c r="AH512" i="7"/>
  <c r="AD512" i="7"/>
  <c r="Z512" i="7"/>
  <c r="V512" i="7"/>
  <c r="R512" i="7"/>
  <c r="N512" i="7"/>
  <c r="BA511" i="7"/>
  <c r="AZ511" i="7"/>
  <c r="AY511" i="7"/>
  <c r="AX511" i="7"/>
  <c r="AT511" i="7"/>
  <c r="AP511" i="7"/>
  <c r="AL511" i="7"/>
  <c r="AH511" i="7"/>
  <c r="AD511" i="7"/>
  <c r="Z511" i="7"/>
  <c r="V511" i="7"/>
  <c r="R511" i="7"/>
  <c r="N511" i="7"/>
  <c r="BA510" i="7"/>
  <c r="AZ510" i="7"/>
  <c r="AY510" i="7"/>
  <c r="AX510" i="7"/>
  <c r="AT510" i="7"/>
  <c r="AP510" i="7"/>
  <c r="AL510" i="7"/>
  <c r="AH510" i="7"/>
  <c r="AD510" i="7"/>
  <c r="Z510" i="7"/>
  <c r="V510" i="7"/>
  <c r="R510" i="7"/>
  <c r="N510" i="7"/>
  <c r="BA509" i="7"/>
  <c r="AZ509" i="7"/>
  <c r="AY509" i="7"/>
  <c r="BB509" i="7" s="1"/>
  <c r="AX509" i="7"/>
  <c r="AT509" i="7"/>
  <c r="AP509" i="7"/>
  <c r="AL509" i="7"/>
  <c r="AH509" i="7"/>
  <c r="AD509" i="7"/>
  <c r="Z509" i="7"/>
  <c r="V509" i="7"/>
  <c r="R509" i="7"/>
  <c r="N509" i="7"/>
  <c r="BA508" i="7"/>
  <c r="AZ508" i="7"/>
  <c r="AY508" i="7"/>
  <c r="AX508" i="7"/>
  <c r="AT508" i="7"/>
  <c r="AP508" i="7"/>
  <c r="AL508" i="7"/>
  <c r="AH508" i="7"/>
  <c r="AD508" i="7"/>
  <c r="Z508" i="7"/>
  <c r="V508" i="7"/>
  <c r="R508" i="7"/>
  <c r="N508" i="7"/>
  <c r="BA507" i="7"/>
  <c r="AZ507" i="7"/>
  <c r="AY507" i="7"/>
  <c r="AX507" i="7"/>
  <c r="AT507" i="7"/>
  <c r="AP507" i="7"/>
  <c r="AL507" i="7"/>
  <c r="AH507" i="7"/>
  <c r="AD507" i="7"/>
  <c r="Z507" i="7"/>
  <c r="V507" i="7"/>
  <c r="R507" i="7"/>
  <c r="N507" i="7"/>
  <c r="BA506" i="7"/>
  <c r="AZ506" i="7"/>
  <c r="AY506" i="7"/>
  <c r="AX506" i="7"/>
  <c r="AT506" i="7"/>
  <c r="AP506" i="7"/>
  <c r="AL506" i="7"/>
  <c r="AH506" i="7"/>
  <c r="AD506" i="7"/>
  <c r="Z506" i="7"/>
  <c r="V506" i="7"/>
  <c r="R506" i="7"/>
  <c r="N506" i="7"/>
  <c r="BA505" i="7"/>
  <c r="AZ505" i="7"/>
  <c r="AY505" i="7"/>
  <c r="AX505" i="7"/>
  <c r="AT505" i="7"/>
  <c r="AP505" i="7"/>
  <c r="AL505" i="7"/>
  <c r="AH505" i="7"/>
  <c r="AD505" i="7"/>
  <c r="Z505" i="7"/>
  <c r="V505" i="7"/>
  <c r="R505" i="7"/>
  <c r="N505" i="7"/>
  <c r="BA504" i="7"/>
  <c r="AZ504" i="7"/>
  <c r="AY504" i="7"/>
  <c r="AX504" i="7"/>
  <c r="AT504" i="7"/>
  <c r="AP504" i="7"/>
  <c r="AL504" i="7"/>
  <c r="AH504" i="7"/>
  <c r="AD504" i="7"/>
  <c r="Z504" i="7"/>
  <c r="V504" i="7"/>
  <c r="R504" i="7"/>
  <c r="N504" i="7"/>
  <c r="BA503" i="7"/>
  <c r="AZ503" i="7"/>
  <c r="AY503" i="7"/>
  <c r="AX503" i="7"/>
  <c r="AT503" i="7"/>
  <c r="AP503" i="7"/>
  <c r="AL503" i="7"/>
  <c r="AH503" i="7"/>
  <c r="AD503" i="7"/>
  <c r="Z503" i="7"/>
  <c r="V503" i="7"/>
  <c r="R503" i="7"/>
  <c r="N503" i="7"/>
  <c r="BA502" i="7"/>
  <c r="AZ502" i="7"/>
  <c r="AY502" i="7"/>
  <c r="AX502" i="7"/>
  <c r="AT502" i="7"/>
  <c r="AP502" i="7"/>
  <c r="AL502" i="7"/>
  <c r="AH502" i="7"/>
  <c r="AD502" i="7"/>
  <c r="Z502" i="7"/>
  <c r="V502" i="7"/>
  <c r="R502" i="7"/>
  <c r="N502" i="7"/>
  <c r="BA501" i="7"/>
  <c r="AZ501" i="7"/>
  <c r="AY501" i="7"/>
  <c r="AX501" i="7"/>
  <c r="AT501" i="7"/>
  <c r="AP501" i="7"/>
  <c r="AL501" i="7"/>
  <c r="AH501" i="7"/>
  <c r="AD501" i="7"/>
  <c r="Z501" i="7"/>
  <c r="V501" i="7"/>
  <c r="R501" i="7"/>
  <c r="N501" i="7"/>
  <c r="BA500" i="7"/>
  <c r="AZ500" i="7"/>
  <c r="AY500" i="7"/>
  <c r="AX500" i="7"/>
  <c r="AT500" i="7"/>
  <c r="AP500" i="7"/>
  <c r="AL500" i="7"/>
  <c r="AH500" i="7"/>
  <c r="AD500" i="7"/>
  <c r="Z500" i="7"/>
  <c r="V500" i="7"/>
  <c r="R500" i="7"/>
  <c r="N500" i="7"/>
  <c r="BA499" i="7"/>
  <c r="AZ499" i="7"/>
  <c r="AY499" i="7"/>
  <c r="AX499" i="7"/>
  <c r="AT499" i="7"/>
  <c r="AP499" i="7"/>
  <c r="AL499" i="7"/>
  <c r="AH499" i="7"/>
  <c r="AD499" i="7"/>
  <c r="Z499" i="7"/>
  <c r="V499" i="7"/>
  <c r="R499" i="7"/>
  <c r="N499" i="7"/>
  <c r="BA498" i="7"/>
  <c r="AZ498" i="7"/>
  <c r="AY498" i="7"/>
  <c r="AX498" i="7"/>
  <c r="AT498" i="7"/>
  <c r="AP498" i="7"/>
  <c r="AL498" i="7"/>
  <c r="AH498" i="7"/>
  <c r="AD498" i="7"/>
  <c r="Z498" i="7"/>
  <c r="V498" i="7"/>
  <c r="R498" i="7"/>
  <c r="N498" i="7"/>
  <c r="BA497" i="7"/>
  <c r="AZ497" i="7"/>
  <c r="AY497" i="7"/>
  <c r="AX497" i="7"/>
  <c r="AT497" i="7"/>
  <c r="AP497" i="7"/>
  <c r="AL497" i="7"/>
  <c r="AH497" i="7"/>
  <c r="AD497" i="7"/>
  <c r="Z497" i="7"/>
  <c r="V497" i="7"/>
  <c r="R497" i="7"/>
  <c r="N497" i="7"/>
  <c r="BA496" i="7"/>
  <c r="AZ496" i="7"/>
  <c r="AY496" i="7"/>
  <c r="AX496" i="7"/>
  <c r="AT496" i="7"/>
  <c r="AP496" i="7"/>
  <c r="AL496" i="7"/>
  <c r="AH496" i="7"/>
  <c r="AD496" i="7"/>
  <c r="Z496" i="7"/>
  <c r="V496" i="7"/>
  <c r="R496" i="7"/>
  <c r="N496" i="7"/>
  <c r="BA495" i="7"/>
  <c r="AZ495" i="7"/>
  <c r="AY495" i="7"/>
  <c r="AX495" i="7"/>
  <c r="AT495" i="7"/>
  <c r="AP495" i="7"/>
  <c r="AL495" i="7"/>
  <c r="AH495" i="7"/>
  <c r="AD495" i="7"/>
  <c r="Z495" i="7"/>
  <c r="V495" i="7"/>
  <c r="R495" i="7"/>
  <c r="N495" i="7"/>
  <c r="BA494" i="7"/>
  <c r="AZ494" i="7"/>
  <c r="AY494" i="7"/>
  <c r="AX494" i="7"/>
  <c r="AT494" i="7"/>
  <c r="AP494" i="7"/>
  <c r="AL494" i="7"/>
  <c r="AH494" i="7"/>
  <c r="AD494" i="7"/>
  <c r="Z494" i="7"/>
  <c r="V494" i="7"/>
  <c r="R494" i="7"/>
  <c r="N494" i="7"/>
  <c r="BA493" i="7"/>
  <c r="AZ493" i="7"/>
  <c r="AY493" i="7"/>
  <c r="BB493" i="7" s="1"/>
  <c r="AX493" i="7"/>
  <c r="AT493" i="7"/>
  <c r="AP493" i="7"/>
  <c r="AL493" i="7"/>
  <c r="AH493" i="7"/>
  <c r="AD493" i="7"/>
  <c r="Z493" i="7"/>
  <c r="V493" i="7"/>
  <c r="R493" i="7"/>
  <c r="N493" i="7"/>
  <c r="BA492" i="7"/>
  <c r="AZ492" i="7"/>
  <c r="AY492" i="7"/>
  <c r="AX492" i="7"/>
  <c r="AT492" i="7"/>
  <c r="AP492" i="7"/>
  <c r="AL492" i="7"/>
  <c r="AH492" i="7"/>
  <c r="AD492" i="7"/>
  <c r="Z492" i="7"/>
  <c r="V492" i="7"/>
  <c r="R492" i="7"/>
  <c r="N492" i="7"/>
  <c r="BA491" i="7"/>
  <c r="AZ491" i="7"/>
  <c r="AY491" i="7"/>
  <c r="AX491" i="7"/>
  <c r="AT491" i="7"/>
  <c r="AP491" i="7"/>
  <c r="AL491" i="7"/>
  <c r="AH491" i="7"/>
  <c r="AD491" i="7"/>
  <c r="Z491" i="7"/>
  <c r="V491" i="7"/>
  <c r="R491" i="7"/>
  <c r="N491" i="7"/>
  <c r="BA490" i="7"/>
  <c r="AZ490" i="7"/>
  <c r="AY490" i="7"/>
  <c r="AX490" i="7"/>
  <c r="AT490" i="7"/>
  <c r="AP490" i="7"/>
  <c r="AL490" i="7"/>
  <c r="AH490" i="7"/>
  <c r="AD490" i="7"/>
  <c r="Z490" i="7"/>
  <c r="V490" i="7"/>
  <c r="R490" i="7"/>
  <c r="N490" i="7"/>
  <c r="BA489" i="7"/>
  <c r="AZ489" i="7"/>
  <c r="AY489" i="7"/>
  <c r="AX489" i="7"/>
  <c r="AT489" i="7"/>
  <c r="AP489" i="7"/>
  <c r="AL489" i="7"/>
  <c r="AH489" i="7"/>
  <c r="AD489" i="7"/>
  <c r="Z489" i="7"/>
  <c r="V489" i="7"/>
  <c r="R489" i="7"/>
  <c r="N489" i="7"/>
  <c r="BA488" i="7"/>
  <c r="AZ488" i="7"/>
  <c r="AY488" i="7"/>
  <c r="AX488" i="7"/>
  <c r="AT488" i="7"/>
  <c r="AP488" i="7"/>
  <c r="AL488" i="7"/>
  <c r="AH488" i="7"/>
  <c r="AD488" i="7"/>
  <c r="Z488" i="7"/>
  <c r="V488" i="7"/>
  <c r="R488" i="7"/>
  <c r="N488" i="7"/>
  <c r="BA487" i="7"/>
  <c r="AZ487" i="7"/>
  <c r="AY487" i="7"/>
  <c r="AX487" i="7"/>
  <c r="AT487" i="7"/>
  <c r="AP487" i="7"/>
  <c r="AL487" i="7"/>
  <c r="AH487" i="7"/>
  <c r="AD487" i="7"/>
  <c r="Z487" i="7"/>
  <c r="V487" i="7"/>
  <c r="R487" i="7"/>
  <c r="N487" i="7"/>
  <c r="BA486" i="7"/>
  <c r="AZ486" i="7"/>
  <c r="AY486" i="7"/>
  <c r="AX486" i="7"/>
  <c r="AT486" i="7"/>
  <c r="AP486" i="7"/>
  <c r="AL486" i="7"/>
  <c r="AH486" i="7"/>
  <c r="AD486" i="7"/>
  <c r="Z486" i="7"/>
  <c r="V486" i="7"/>
  <c r="R486" i="7"/>
  <c r="N486" i="7"/>
  <c r="BA485" i="7"/>
  <c r="AZ485" i="7"/>
  <c r="AY485" i="7"/>
  <c r="AX485" i="7"/>
  <c r="AT485" i="7"/>
  <c r="AP485" i="7"/>
  <c r="AL485" i="7"/>
  <c r="AH485" i="7"/>
  <c r="AD485" i="7"/>
  <c r="Z485" i="7"/>
  <c r="V485" i="7"/>
  <c r="R485" i="7"/>
  <c r="N485" i="7"/>
  <c r="BA484" i="7"/>
  <c r="AZ484" i="7"/>
  <c r="AY484" i="7"/>
  <c r="AX484" i="7"/>
  <c r="AT484" i="7"/>
  <c r="AP484" i="7"/>
  <c r="AL484" i="7"/>
  <c r="AH484" i="7"/>
  <c r="AD484" i="7"/>
  <c r="Z484" i="7"/>
  <c r="V484" i="7"/>
  <c r="R484" i="7"/>
  <c r="N484" i="7"/>
  <c r="BA483" i="7"/>
  <c r="AZ483" i="7"/>
  <c r="AY483" i="7"/>
  <c r="AX483" i="7"/>
  <c r="AT483" i="7"/>
  <c r="AP483" i="7"/>
  <c r="AL483" i="7"/>
  <c r="AH483" i="7"/>
  <c r="AD483" i="7"/>
  <c r="Z483" i="7"/>
  <c r="V483" i="7"/>
  <c r="R483" i="7"/>
  <c r="N483" i="7"/>
  <c r="BA482" i="7"/>
  <c r="AZ482" i="7"/>
  <c r="AY482" i="7"/>
  <c r="AX482" i="7"/>
  <c r="AT482" i="7"/>
  <c r="AP482" i="7"/>
  <c r="AL482" i="7"/>
  <c r="AH482" i="7"/>
  <c r="AD482" i="7"/>
  <c r="Z482" i="7"/>
  <c r="V482" i="7"/>
  <c r="R482" i="7"/>
  <c r="N482" i="7"/>
  <c r="BA481" i="7"/>
  <c r="AZ481" i="7"/>
  <c r="AY481" i="7"/>
  <c r="AX481" i="7"/>
  <c r="AT481" i="7"/>
  <c r="AP481" i="7"/>
  <c r="AL481" i="7"/>
  <c r="AH481" i="7"/>
  <c r="AD481" i="7"/>
  <c r="Z481" i="7"/>
  <c r="V481" i="7"/>
  <c r="R481" i="7"/>
  <c r="N481" i="7"/>
  <c r="BA480" i="7"/>
  <c r="AZ480" i="7"/>
  <c r="AY480" i="7"/>
  <c r="AX480" i="7"/>
  <c r="AT480" i="7"/>
  <c r="AP480" i="7"/>
  <c r="AL480" i="7"/>
  <c r="AH480" i="7"/>
  <c r="AD480" i="7"/>
  <c r="Z480" i="7"/>
  <c r="V480" i="7"/>
  <c r="R480" i="7"/>
  <c r="N480" i="7"/>
  <c r="BA479" i="7"/>
  <c r="AZ479" i="7"/>
  <c r="AY479" i="7"/>
  <c r="AX479" i="7"/>
  <c r="AT479" i="7"/>
  <c r="AP479" i="7"/>
  <c r="AL479" i="7"/>
  <c r="AH479" i="7"/>
  <c r="AD479" i="7"/>
  <c r="Z479" i="7"/>
  <c r="V479" i="7"/>
  <c r="R479" i="7"/>
  <c r="N479" i="7"/>
  <c r="BA478" i="7"/>
  <c r="AZ478" i="7"/>
  <c r="AY478" i="7"/>
  <c r="AX478" i="7"/>
  <c r="AT478" i="7"/>
  <c r="AP478" i="7"/>
  <c r="AL478" i="7"/>
  <c r="AH478" i="7"/>
  <c r="AD478" i="7"/>
  <c r="Z478" i="7"/>
  <c r="V478" i="7"/>
  <c r="R478" i="7"/>
  <c r="N478" i="7"/>
  <c r="BA477" i="7"/>
  <c r="AZ477" i="7"/>
  <c r="AY477" i="7"/>
  <c r="AX477" i="7"/>
  <c r="AT477" i="7"/>
  <c r="AP477" i="7"/>
  <c r="AL477" i="7"/>
  <c r="AH477" i="7"/>
  <c r="AD477" i="7"/>
  <c r="Z477" i="7"/>
  <c r="V477" i="7"/>
  <c r="R477" i="7"/>
  <c r="N477" i="7"/>
  <c r="BA476" i="7"/>
  <c r="AZ476" i="7"/>
  <c r="AY476" i="7"/>
  <c r="AX476" i="7"/>
  <c r="AT476" i="7"/>
  <c r="AP476" i="7"/>
  <c r="AL476" i="7"/>
  <c r="AH476" i="7"/>
  <c r="AD476" i="7"/>
  <c r="Z476" i="7"/>
  <c r="V476" i="7"/>
  <c r="R476" i="7"/>
  <c r="N476" i="7"/>
  <c r="BA475" i="7"/>
  <c r="AZ475" i="7"/>
  <c r="AY475" i="7"/>
  <c r="AX475" i="7"/>
  <c r="AT475" i="7"/>
  <c r="AP475" i="7"/>
  <c r="AL475" i="7"/>
  <c r="AH475" i="7"/>
  <c r="AD475" i="7"/>
  <c r="Z475" i="7"/>
  <c r="V475" i="7"/>
  <c r="R475" i="7"/>
  <c r="N475" i="7"/>
  <c r="BA474" i="7"/>
  <c r="AZ474" i="7"/>
  <c r="AY474" i="7"/>
  <c r="AX474" i="7"/>
  <c r="AT474" i="7"/>
  <c r="AP474" i="7"/>
  <c r="AL474" i="7"/>
  <c r="AH474" i="7"/>
  <c r="AD474" i="7"/>
  <c r="Z474" i="7"/>
  <c r="V474" i="7"/>
  <c r="R474" i="7"/>
  <c r="N474" i="7"/>
  <c r="BA473" i="7"/>
  <c r="AZ473" i="7"/>
  <c r="AY473" i="7"/>
  <c r="AX473" i="7"/>
  <c r="AT473" i="7"/>
  <c r="AP473" i="7"/>
  <c r="AL473" i="7"/>
  <c r="AH473" i="7"/>
  <c r="AD473" i="7"/>
  <c r="Z473" i="7"/>
  <c r="V473" i="7"/>
  <c r="R473" i="7"/>
  <c r="N473" i="7"/>
  <c r="BA472" i="7"/>
  <c r="AZ472" i="7"/>
  <c r="AY472" i="7"/>
  <c r="AX472" i="7"/>
  <c r="AT472" i="7"/>
  <c r="AP472" i="7"/>
  <c r="AL472" i="7"/>
  <c r="AH472" i="7"/>
  <c r="AD472" i="7"/>
  <c r="Z472" i="7"/>
  <c r="V472" i="7"/>
  <c r="R472" i="7"/>
  <c r="N472" i="7"/>
  <c r="BA471" i="7"/>
  <c r="AZ471" i="7"/>
  <c r="AY471" i="7"/>
  <c r="AX471" i="7"/>
  <c r="AT471" i="7"/>
  <c r="AP471" i="7"/>
  <c r="AL471" i="7"/>
  <c r="AH471" i="7"/>
  <c r="AD471" i="7"/>
  <c r="Z471" i="7"/>
  <c r="V471" i="7"/>
  <c r="R471" i="7"/>
  <c r="N471" i="7"/>
  <c r="BA470" i="7"/>
  <c r="AZ470" i="7"/>
  <c r="AY470" i="7"/>
  <c r="AX470" i="7"/>
  <c r="AT470" i="7"/>
  <c r="AP470" i="7"/>
  <c r="AL470" i="7"/>
  <c r="AH470" i="7"/>
  <c r="AD470" i="7"/>
  <c r="Z470" i="7"/>
  <c r="V470" i="7"/>
  <c r="R470" i="7"/>
  <c r="N470" i="7"/>
  <c r="BA469" i="7"/>
  <c r="AZ469" i="7"/>
  <c r="AY469" i="7"/>
  <c r="AX469" i="7"/>
  <c r="AT469" i="7"/>
  <c r="AP469" i="7"/>
  <c r="AL469" i="7"/>
  <c r="AH469" i="7"/>
  <c r="AD469" i="7"/>
  <c r="Z469" i="7"/>
  <c r="V469" i="7"/>
  <c r="R469" i="7"/>
  <c r="N469" i="7"/>
  <c r="BA468" i="7"/>
  <c r="AZ468" i="7"/>
  <c r="AY468" i="7"/>
  <c r="AX468" i="7"/>
  <c r="AT468" i="7"/>
  <c r="AP468" i="7"/>
  <c r="AL468" i="7"/>
  <c r="AH468" i="7"/>
  <c r="AD468" i="7"/>
  <c r="Z468" i="7"/>
  <c r="V468" i="7"/>
  <c r="R468" i="7"/>
  <c r="N468" i="7"/>
  <c r="BA467" i="7"/>
  <c r="AZ467" i="7"/>
  <c r="AY467" i="7"/>
  <c r="AX467" i="7"/>
  <c r="AT467" i="7"/>
  <c r="AP467" i="7"/>
  <c r="AL467" i="7"/>
  <c r="AH467" i="7"/>
  <c r="AD467" i="7"/>
  <c r="Z467" i="7"/>
  <c r="V467" i="7"/>
  <c r="R467" i="7"/>
  <c r="N467" i="7"/>
  <c r="BA466" i="7"/>
  <c r="AZ466" i="7"/>
  <c r="AY466" i="7"/>
  <c r="AX466" i="7"/>
  <c r="AT466" i="7"/>
  <c r="AP466" i="7"/>
  <c r="AL466" i="7"/>
  <c r="AH466" i="7"/>
  <c r="AD466" i="7"/>
  <c r="Z466" i="7"/>
  <c r="V466" i="7"/>
  <c r="R466" i="7"/>
  <c r="N466" i="7"/>
  <c r="BA465" i="7"/>
  <c r="AZ465" i="7"/>
  <c r="AY465" i="7"/>
  <c r="AX465" i="7"/>
  <c r="AT465" i="7"/>
  <c r="AP465" i="7"/>
  <c r="AL465" i="7"/>
  <c r="AH465" i="7"/>
  <c r="AD465" i="7"/>
  <c r="Z465" i="7"/>
  <c r="V465" i="7"/>
  <c r="R465" i="7"/>
  <c r="N465" i="7"/>
  <c r="BA464" i="7"/>
  <c r="AZ464" i="7"/>
  <c r="AY464" i="7"/>
  <c r="AX464" i="7"/>
  <c r="AT464" i="7"/>
  <c r="AP464" i="7"/>
  <c r="AL464" i="7"/>
  <c r="AH464" i="7"/>
  <c r="AD464" i="7"/>
  <c r="Z464" i="7"/>
  <c r="V464" i="7"/>
  <c r="R464" i="7"/>
  <c r="N464" i="7"/>
  <c r="BA463" i="7"/>
  <c r="AZ463" i="7"/>
  <c r="AY463" i="7"/>
  <c r="AX463" i="7"/>
  <c r="AT463" i="7"/>
  <c r="AP463" i="7"/>
  <c r="AL463" i="7"/>
  <c r="AH463" i="7"/>
  <c r="AD463" i="7"/>
  <c r="Z463" i="7"/>
  <c r="V463" i="7"/>
  <c r="R463" i="7"/>
  <c r="N463" i="7"/>
  <c r="BA462" i="7"/>
  <c r="AZ462" i="7"/>
  <c r="AY462" i="7"/>
  <c r="AX462" i="7"/>
  <c r="AT462" i="7"/>
  <c r="AP462" i="7"/>
  <c r="AL462" i="7"/>
  <c r="AH462" i="7"/>
  <c r="AD462" i="7"/>
  <c r="Z462" i="7"/>
  <c r="V462" i="7"/>
  <c r="R462" i="7"/>
  <c r="N462" i="7"/>
  <c r="BA461" i="7"/>
  <c r="AZ461" i="7"/>
  <c r="AY461" i="7"/>
  <c r="AX461" i="7"/>
  <c r="AT461" i="7"/>
  <c r="AP461" i="7"/>
  <c r="AL461" i="7"/>
  <c r="AH461" i="7"/>
  <c r="AD461" i="7"/>
  <c r="Z461" i="7"/>
  <c r="V461" i="7"/>
  <c r="R461" i="7"/>
  <c r="N461" i="7"/>
  <c r="BA460" i="7"/>
  <c r="AZ460" i="7"/>
  <c r="AY460" i="7"/>
  <c r="AX460" i="7"/>
  <c r="AT460" i="7"/>
  <c r="AP460" i="7"/>
  <c r="AL460" i="7"/>
  <c r="AH460" i="7"/>
  <c r="AD460" i="7"/>
  <c r="Z460" i="7"/>
  <c r="V460" i="7"/>
  <c r="R460" i="7"/>
  <c r="N460" i="7"/>
  <c r="BA459" i="7"/>
  <c r="AZ459" i="7"/>
  <c r="AY459" i="7"/>
  <c r="AX459" i="7"/>
  <c r="AT459" i="7"/>
  <c r="AP459" i="7"/>
  <c r="AL459" i="7"/>
  <c r="AH459" i="7"/>
  <c r="AD459" i="7"/>
  <c r="Z459" i="7"/>
  <c r="V459" i="7"/>
  <c r="R459" i="7"/>
  <c r="N459" i="7"/>
  <c r="BA117" i="7"/>
  <c r="AZ117" i="7"/>
  <c r="AY117" i="7"/>
  <c r="AX117" i="7"/>
  <c r="AT117" i="7"/>
  <c r="AP117" i="7"/>
  <c r="AL117" i="7"/>
  <c r="AH117" i="7"/>
  <c r="AD117" i="7"/>
  <c r="Z117" i="7"/>
  <c r="V117" i="7"/>
  <c r="R117" i="7"/>
  <c r="N117" i="7"/>
  <c r="BA116" i="7"/>
  <c r="AZ116" i="7"/>
  <c r="AY116" i="7"/>
  <c r="AX116" i="7"/>
  <c r="AT116" i="7"/>
  <c r="AP116" i="7"/>
  <c r="AL116" i="7"/>
  <c r="AH116" i="7"/>
  <c r="AD116" i="7"/>
  <c r="Z116" i="7"/>
  <c r="V116" i="7"/>
  <c r="R116" i="7"/>
  <c r="N116" i="7"/>
  <c r="BA115" i="7"/>
  <c r="AZ115" i="7"/>
  <c r="AY115" i="7"/>
  <c r="AX115" i="7"/>
  <c r="AT115" i="7"/>
  <c r="AP115" i="7"/>
  <c r="AL115" i="7"/>
  <c r="AH115" i="7"/>
  <c r="AD115" i="7"/>
  <c r="Z115" i="7"/>
  <c r="V115" i="7"/>
  <c r="R115" i="7"/>
  <c r="N115" i="7"/>
  <c r="BA114" i="7"/>
  <c r="AZ114" i="7"/>
  <c r="AY114" i="7"/>
  <c r="AX114" i="7"/>
  <c r="AT114" i="7"/>
  <c r="AP114" i="7"/>
  <c r="AL114" i="7"/>
  <c r="AH114" i="7"/>
  <c r="AD114" i="7"/>
  <c r="Z114" i="7"/>
  <c r="V114" i="7"/>
  <c r="R114" i="7"/>
  <c r="N114" i="7"/>
  <c r="BA113" i="7"/>
  <c r="AZ113" i="7"/>
  <c r="AY113" i="7"/>
  <c r="AX113" i="7"/>
  <c r="AT113" i="7"/>
  <c r="AP113" i="7"/>
  <c r="AL113" i="7"/>
  <c r="AH113" i="7"/>
  <c r="AD113" i="7"/>
  <c r="Z113" i="7"/>
  <c r="V113" i="7"/>
  <c r="R113" i="7"/>
  <c r="N113" i="7"/>
  <c r="BA112" i="7"/>
  <c r="AZ112" i="7"/>
  <c r="AY112" i="7"/>
  <c r="AX112" i="7"/>
  <c r="AT112" i="7"/>
  <c r="AP112" i="7"/>
  <c r="AL112" i="7"/>
  <c r="AH112" i="7"/>
  <c r="AD112" i="7"/>
  <c r="Z112" i="7"/>
  <c r="V112" i="7"/>
  <c r="R112" i="7"/>
  <c r="N112" i="7"/>
  <c r="BA111" i="7"/>
  <c r="AZ111" i="7"/>
  <c r="AY111" i="7"/>
  <c r="AX111" i="7"/>
  <c r="AT111" i="7"/>
  <c r="AP111" i="7"/>
  <c r="AL111" i="7"/>
  <c r="AH111" i="7"/>
  <c r="AD111" i="7"/>
  <c r="Z111" i="7"/>
  <c r="V111" i="7"/>
  <c r="R111" i="7"/>
  <c r="N111" i="7"/>
  <c r="BA110" i="7"/>
  <c r="AZ110" i="7"/>
  <c r="AY110" i="7"/>
  <c r="AX110" i="7"/>
  <c r="AT110" i="7"/>
  <c r="AP110" i="7"/>
  <c r="AL110" i="7"/>
  <c r="AH110" i="7"/>
  <c r="AD110" i="7"/>
  <c r="Z110" i="7"/>
  <c r="V110" i="7"/>
  <c r="R110" i="7"/>
  <c r="N110" i="7"/>
  <c r="BA109" i="7"/>
  <c r="AZ109" i="7"/>
  <c r="AY109" i="7"/>
  <c r="AX109" i="7"/>
  <c r="AT109" i="7"/>
  <c r="AP109" i="7"/>
  <c r="AL109" i="7"/>
  <c r="AH109" i="7"/>
  <c r="AD109" i="7"/>
  <c r="Z109" i="7"/>
  <c r="V109" i="7"/>
  <c r="R109" i="7"/>
  <c r="N109" i="7"/>
  <c r="BA108" i="7"/>
  <c r="AZ108" i="7"/>
  <c r="AY108" i="7"/>
  <c r="AX108" i="7"/>
  <c r="AT108" i="7"/>
  <c r="AP108" i="7"/>
  <c r="AL108" i="7"/>
  <c r="AH108" i="7"/>
  <c r="AD108" i="7"/>
  <c r="Z108" i="7"/>
  <c r="V108" i="7"/>
  <c r="R108" i="7"/>
  <c r="N108" i="7"/>
  <c r="BA107" i="7"/>
  <c r="AZ107" i="7"/>
  <c r="AY107" i="7"/>
  <c r="AX107" i="7"/>
  <c r="AT107" i="7"/>
  <c r="AP107" i="7"/>
  <c r="AL107" i="7"/>
  <c r="AH107" i="7"/>
  <c r="AD107" i="7"/>
  <c r="Z107" i="7"/>
  <c r="V107" i="7"/>
  <c r="R107" i="7"/>
  <c r="N107" i="7"/>
  <c r="BA106" i="7"/>
  <c r="AZ106" i="7"/>
  <c r="AY106" i="7"/>
  <c r="AX106" i="7"/>
  <c r="AT106" i="7"/>
  <c r="AP106" i="7"/>
  <c r="AL106" i="7"/>
  <c r="AH106" i="7"/>
  <c r="AD106" i="7"/>
  <c r="Z106" i="7"/>
  <c r="V106" i="7"/>
  <c r="R106" i="7"/>
  <c r="N106" i="7"/>
  <c r="BA105" i="7"/>
  <c r="AZ105" i="7"/>
  <c r="AY105" i="7"/>
  <c r="AX105" i="7"/>
  <c r="AT105" i="7"/>
  <c r="AP105" i="7"/>
  <c r="AL105" i="7"/>
  <c r="AH105" i="7"/>
  <c r="AD105" i="7"/>
  <c r="Z105" i="7"/>
  <c r="V105" i="7"/>
  <c r="R105" i="7"/>
  <c r="N105" i="7"/>
  <c r="BA104" i="7"/>
  <c r="AZ104" i="7"/>
  <c r="AY104" i="7"/>
  <c r="AX104" i="7"/>
  <c r="AT104" i="7"/>
  <c r="AP104" i="7"/>
  <c r="AL104" i="7"/>
  <c r="AH104" i="7"/>
  <c r="AD104" i="7"/>
  <c r="Z104" i="7"/>
  <c r="V104" i="7"/>
  <c r="R104" i="7"/>
  <c r="N104" i="7"/>
  <c r="BA103" i="7"/>
  <c r="AZ103" i="7"/>
  <c r="AY103" i="7"/>
  <c r="AX103" i="7"/>
  <c r="AT103" i="7"/>
  <c r="AP103" i="7"/>
  <c r="AL103" i="7"/>
  <c r="AH103" i="7"/>
  <c r="AD103" i="7"/>
  <c r="Z103" i="7"/>
  <c r="V103" i="7"/>
  <c r="R103" i="7"/>
  <c r="N103" i="7"/>
  <c r="BA102" i="7"/>
  <c r="AZ102" i="7"/>
  <c r="AY102" i="7"/>
  <c r="AX102" i="7"/>
  <c r="AT102" i="7"/>
  <c r="AP102" i="7"/>
  <c r="AL102" i="7"/>
  <c r="AH102" i="7"/>
  <c r="AD102" i="7"/>
  <c r="Z102" i="7"/>
  <c r="V102" i="7"/>
  <c r="R102" i="7"/>
  <c r="N102" i="7"/>
  <c r="BA101" i="7"/>
  <c r="AZ101" i="7"/>
  <c r="AY101" i="7"/>
  <c r="AX101" i="7"/>
  <c r="AT101" i="7"/>
  <c r="AP101" i="7"/>
  <c r="AL101" i="7"/>
  <c r="AH101" i="7"/>
  <c r="AD101" i="7"/>
  <c r="Z101" i="7"/>
  <c r="V101" i="7"/>
  <c r="R101" i="7"/>
  <c r="N101" i="7"/>
  <c r="BA100" i="7"/>
  <c r="AZ100" i="7"/>
  <c r="AY100" i="7"/>
  <c r="AX100" i="7"/>
  <c r="AT100" i="7"/>
  <c r="AP100" i="7"/>
  <c r="AL100" i="7"/>
  <c r="AH100" i="7"/>
  <c r="AD100" i="7"/>
  <c r="Z100" i="7"/>
  <c r="V100" i="7"/>
  <c r="R100" i="7"/>
  <c r="N100" i="7"/>
  <c r="BA99" i="7"/>
  <c r="AZ99" i="7"/>
  <c r="AY99" i="7"/>
  <c r="AX99" i="7"/>
  <c r="AT99" i="7"/>
  <c r="AP99" i="7"/>
  <c r="AL99" i="7"/>
  <c r="AH99" i="7"/>
  <c r="AD99" i="7"/>
  <c r="Z99" i="7"/>
  <c r="V99" i="7"/>
  <c r="R99" i="7"/>
  <c r="N99" i="7"/>
  <c r="BA98" i="7"/>
  <c r="AZ98" i="7"/>
  <c r="AY98" i="7"/>
  <c r="AX98" i="7"/>
  <c r="AT98" i="7"/>
  <c r="AP98" i="7"/>
  <c r="AL98" i="7"/>
  <c r="AH98" i="7"/>
  <c r="AD98" i="7"/>
  <c r="Z98" i="7"/>
  <c r="V98" i="7"/>
  <c r="R98" i="7"/>
  <c r="N98" i="7"/>
  <c r="BA97" i="7"/>
  <c r="AZ97" i="7"/>
  <c r="AY97" i="7"/>
  <c r="AX97" i="7"/>
  <c r="AT97" i="7"/>
  <c r="AP97" i="7"/>
  <c r="AL97" i="7"/>
  <c r="AH97" i="7"/>
  <c r="AD97" i="7"/>
  <c r="Z97" i="7"/>
  <c r="V97" i="7"/>
  <c r="R97" i="7"/>
  <c r="N97" i="7"/>
  <c r="BA96" i="7"/>
  <c r="AZ96" i="7"/>
  <c r="AY96" i="7"/>
  <c r="AX96" i="7"/>
  <c r="AT96" i="7"/>
  <c r="AP96" i="7"/>
  <c r="AL96" i="7"/>
  <c r="AH96" i="7"/>
  <c r="AD96" i="7"/>
  <c r="Z96" i="7"/>
  <c r="V96" i="7"/>
  <c r="R96" i="7"/>
  <c r="N96" i="7"/>
  <c r="BA95" i="7"/>
  <c r="AZ95" i="7"/>
  <c r="AY95" i="7"/>
  <c r="AX95" i="7"/>
  <c r="AT95" i="7"/>
  <c r="AP95" i="7"/>
  <c r="AL95" i="7"/>
  <c r="AH95" i="7"/>
  <c r="AD95" i="7"/>
  <c r="Z95" i="7"/>
  <c r="V95" i="7"/>
  <c r="R95" i="7"/>
  <c r="N95" i="7"/>
  <c r="BA94" i="7"/>
  <c r="AZ94" i="7"/>
  <c r="AY94" i="7"/>
  <c r="AX94" i="7"/>
  <c r="AT94" i="7"/>
  <c r="AP94" i="7"/>
  <c r="AL94" i="7"/>
  <c r="AH94" i="7"/>
  <c r="AD94" i="7"/>
  <c r="Z94" i="7"/>
  <c r="V94" i="7"/>
  <c r="R94" i="7"/>
  <c r="N94" i="7"/>
  <c r="BA93" i="7"/>
  <c r="AZ93" i="7"/>
  <c r="AY93" i="7"/>
  <c r="AX93" i="7"/>
  <c r="AT93" i="7"/>
  <c r="AP93" i="7"/>
  <c r="AL93" i="7"/>
  <c r="AH93" i="7"/>
  <c r="AD93" i="7"/>
  <c r="Z93" i="7"/>
  <c r="V93" i="7"/>
  <c r="R93" i="7"/>
  <c r="N93" i="7"/>
  <c r="BA92" i="7"/>
  <c r="AZ92" i="7"/>
  <c r="AY92" i="7"/>
  <c r="AX92" i="7"/>
  <c r="AT92" i="7"/>
  <c r="AP92" i="7"/>
  <c r="AL92" i="7"/>
  <c r="AH92" i="7"/>
  <c r="AD92" i="7"/>
  <c r="Z92" i="7"/>
  <c r="V92" i="7"/>
  <c r="R92" i="7"/>
  <c r="N92" i="7"/>
  <c r="BA91" i="7"/>
  <c r="AZ91" i="7"/>
  <c r="AY91" i="7"/>
  <c r="AX91" i="7"/>
  <c r="AT91" i="7"/>
  <c r="AP91" i="7"/>
  <c r="AL91" i="7"/>
  <c r="AH91" i="7"/>
  <c r="AD91" i="7"/>
  <c r="Z91" i="7"/>
  <c r="V91" i="7"/>
  <c r="R91" i="7"/>
  <c r="N91" i="7"/>
  <c r="BA90" i="7"/>
  <c r="AZ90" i="7"/>
  <c r="AY90" i="7"/>
  <c r="AX90" i="7"/>
  <c r="AT90" i="7"/>
  <c r="AP90" i="7"/>
  <c r="AL90" i="7"/>
  <c r="AH90" i="7"/>
  <c r="AD90" i="7"/>
  <c r="Z90" i="7"/>
  <c r="V90" i="7"/>
  <c r="R90" i="7"/>
  <c r="N90" i="7"/>
  <c r="BA89" i="7"/>
  <c r="AZ89" i="7"/>
  <c r="AY89" i="7"/>
  <c r="AX89" i="7"/>
  <c r="AT89" i="7"/>
  <c r="AP89" i="7"/>
  <c r="AL89" i="7"/>
  <c r="AH89" i="7"/>
  <c r="AD89" i="7"/>
  <c r="Z89" i="7"/>
  <c r="V89" i="7"/>
  <c r="R89" i="7"/>
  <c r="N89" i="7"/>
  <c r="BA88" i="7"/>
  <c r="AZ88" i="7"/>
  <c r="AY88" i="7"/>
  <c r="AX88" i="7"/>
  <c r="AT88" i="7"/>
  <c r="AP88" i="7"/>
  <c r="AL88" i="7"/>
  <c r="AH88" i="7"/>
  <c r="AD88" i="7"/>
  <c r="Z88" i="7"/>
  <c r="V88" i="7"/>
  <c r="R88" i="7"/>
  <c r="N88" i="7"/>
  <c r="BA87" i="7"/>
  <c r="AZ87" i="7"/>
  <c r="AY87" i="7"/>
  <c r="AX87" i="7"/>
  <c r="AT87" i="7"/>
  <c r="AP87" i="7"/>
  <c r="AL87" i="7"/>
  <c r="AH87" i="7"/>
  <c r="AD87" i="7"/>
  <c r="Z87" i="7"/>
  <c r="V87" i="7"/>
  <c r="R87" i="7"/>
  <c r="N87" i="7"/>
  <c r="BA86" i="7"/>
  <c r="AZ86" i="7"/>
  <c r="AY86" i="7"/>
  <c r="AX86" i="7"/>
  <c r="AT86" i="7"/>
  <c r="AP86" i="7"/>
  <c r="AL86" i="7"/>
  <c r="AH86" i="7"/>
  <c r="AD86" i="7"/>
  <c r="Z86" i="7"/>
  <c r="V86" i="7"/>
  <c r="R86" i="7"/>
  <c r="N86" i="7"/>
  <c r="BA85" i="7"/>
  <c r="AZ85" i="7"/>
  <c r="AY85" i="7"/>
  <c r="AX85" i="7"/>
  <c r="AT85" i="7"/>
  <c r="AP85" i="7"/>
  <c r="AL85" i="7"/>
  <c r="AH85" i="7"/>
  <c r="AD85" i="7"/>
  <c r="Z85" i="7"/>
  <c r="V85" i="7"/>
  <c r="R85" i="7"/>
  <c r="N85" i="7"/>
  <c r="BA84" i="7"/>
  <c r="AZ84" i="7"/>
  <c r="AY84" i="7"/>
  <c r="AX84" i="7"/>
  <c r="AT84" i="7"/>
  <c r="AP84" i="7"/>
  <c r="AL84" i="7"/>
  <c r="AH84" i="7"/>
  <c r="AD84" i="7"/>
  <c r="Z84" i="7"/>
  <c r="V84" i="7"/>
  <c r="R84" i="7"/>
  <c r="N84" i="7"/>
  <c r="BA83" i="7"/>
  <c r="AZ83" i="7"/>
  <c r="AY83" i="7"/>
  <c r="AX83" i="7"/>
  <c r="AT83" i="7"/>
  <c r="AP83" i="7"/>
  <c r="AL83" i="7"/>
  <c r="AH83" i="7"/>
  <c r="AD83" i="7"/>
  <c r="Z83" i="7"/>
  <c r="V83" i="7"/>
  <c r="R83" i="7"/>
  <c r="N83" i="7"/>
  <c r="BA82" i="7"/>
  <c r="AZ82" i="7"/>
  <c r="AY82" i="7"/>
  <c r="AX82" i="7"/>
  <c r="AT82" i="7"/>
  <c r="AP82" i="7"/>
  <c r="AL82" i="7"/>
  <c r="AH82" i="7"/>
  <c r="AD82" i="7"/>
  <c r="Z82" i="7"/>
  <c r="V82" i="7"/>
  <c r="R82" i="7"/>
  <c r="N82" i="7"/>
  <c r="BA81" i="7"/>
  <c r="AZ81" i="7"/>
  <c r="AY81" i="7"/>
  <c r="AX81" i="7"/>
  <c r="AT81" i="7"/>
  <c r="AP81" i="7"/>
  <c r="AL81" i="7"/>
  <c r="AH81" i="7"/>
  <c r="AD81" i="7"/>
  <c r="Z81" i="7"/>
  <c r="V81" i="7"/>
  <c r="R81" i="7"/>
  <c r="N81" i="7"/>
  <c r="BA80" i="7"/>
  <c r="AZ80" i="7"/>
  <c r="AY80" i="7"/>
  <c r="AX80" i="7"/>
  <c r="AT80" i="7"/>
  <c r="AP80" i="7"/>
  <c r="AL80" i="7"/>
  <c r="AH80" i="7"/>
  <c r="AD80" i="7"/>
  <c r="Z80" i="7"/>
  <c r="V80" i="7"/>
  <c r="R80" i="7"/>
  <c r="N80" i="7"/>
  <c r="BA79" i="7"/>
  <c r="AZ79" i="7"/>
  <c r="AY79" i="7"/>
  <c r="AX79" i="7"/>
  <c r="AT79" i="7"/>
  <c r="AP79" i="7"/>
  <c r="AL79" i="7"/>
  <c r="AH79" i="7"/>
  <c r="AD79" i="7"/>
  <c r="Z79" i="7"/>
  <c r="V79" i="7"/>
  <c r="R79" i="7"/>
  <c r="N79" i="7"/>
  <c r="BA78" i="7"/>
  <c r="AZ78" i="7"/>
  <c r="AY78" i="7"/>
  <c r="AX78" i="7"/>
  <c r="AT78" i="7"/>
  <c r="AP78" i="7"/>
  <c r="AL78" i="7"/>
  <c r="AH78" i="7"/>
  <c r="AD78" i="7"/>
  <c r="Z78" i="7"/>
  <c r="V78" i="7"/>
  <c r="R78" i="7"/>
  <c r="N78" i="7"/>
  <c r="BA310" i="7"/>
  <c r="AZ310" i="7"/>
  <c r="AY310" i="7"/>
  <c r="AX310" i="7"/>
  <c r="AT310" i="7"/>
  <c r="AP310" i="7"/>
  <c r="AL310" i="7"/>
  <c r="AH310" i="7"/>
  <c r="AD310" i="7"/>
  <c r="Z310" i="7"/>
  <c r="V310" i="7"/>
  <c r="R310" i="7"/>
  <c r="N310" i="7"/>
  <c r="BA309" i="7"/>
  <c r="AZ309" i="7"/>
  <c r="AY309" i="7"/>
  <c r="AX309" i="7"/>
  <c r="AT309" i="7"/>
  <c r="AP309" i="7"/>
  <c r="AL309" i="7"/>
  <c r="AH309" i="7"/>
  <c r="AD309" i="7"/>
  <c r="Z309" i="7"/>
  <c r="V309" i="7"/>
  <c r="R309" i="7"/>
  <c r="N309" i="7"/>
  <c r="BA308" i="7"/>
  <c r="AZ308" i="7"/>
  <c r="AY308" i="7"/>
  <c r="AX308" i="7"/>
  <c r="AT308" i="7"/>
  <c r="AP308" i="7"/>
  <c r="AL308" i="7"/>
  <c r="AH308" i="7"/>
  <c r="AD308" i="7"/>
  <c r="Z308" i="7"/>
  <c r="V308" i="7"/>
  <c r="R308" i="7"/>
  <c r="N308" i="7"/>
  <c r="BA307" i="7"/>
  <c r="AZ307" i="7"/>
  <c r="AY307" i="7"/>
  <c r="AX307" i="7"/>
  <c r="AT307" i="7"/>
  <c r="AP307" i="7"/>
  <c r="AL307" i="7"/>
  <c r="AH307" i="7"/>
  <c r="AD307" i="7"/>
  <c r="Z307" i="7"/>
  <c r="V307" i="7"/>
  <c r="R307" i="7"/>
  <c r="N307" i="7"/>
  <c r="BA306" i="7"/>
  <c r="AZ306" i="7"/>
  <c r="AY306" i="7"/>
  <c r="AX306" i="7"/>
  <c r="AT306" i="7"/>
  <c r="AP306" i="7"/>
  <c r="AL306" i="7"/>
  <c r="AH306" i="7"/>
  <c r="AD306" i="7"/>
  <c r="Z306" i="7"/>
  <c r="V306" i="7"/>
  <c r="R306" i="7"/>
  <c r="N306" i="7"/>
  <c r="BA305" i="7"/>
  <c r="AZ305" i="7"/>
  <c r="AY305" i="7"/>
  <c r="AX305" i="7"/>
  <c r="AT305" i="7"/>
  <c r="AP305" i="7"/>
  <c r="AL305" i="7"/>
  <c r="AH305" i="7"/>
  <c r="AD305" i="7"/>
  <c r="Z305" i="7"/>
  <c r="V305" i="7"/>
  <c r="R305" i="7"/>
  <c r="N305" i="7"/>
  <c r="BA304" i="7"/>
  <c r="AZ304" i="7"/>
  <c r="AY304" i="7"/>
  <c r="AX304" i="7"/>
  <c r="AT304" i="7"/>
  <c r="AP304" i="7"/>
  <c r="AL304" i="7"/>
  <c r="AH304" i="7"/>
  <c r="AD304" i="7"/>
  <c r="Z304" i="7"/>
  <c r="V304" i="7"/>
  <c r="R304" i="7"/>
  <c r="N304" i="7"/>
  <c r="BA303" i="7"/>
  <c r="AZ303" i="7"/>
  <c r="AY303" i="7"/>
  <c r="AX303" i="7"/>
  <c r="AT303" i="7"/>
  <c r="AP303" i="7"/>
  <c r="AL303" i="7"/>
  <c r="AH303" i="7"/>
  <c r="AD303" i="7"/>
  <c r="Z303" i="7"/>
  <c r="V303" i="7"/>
  <c r="R303" i="7"/>
  <c r="N303" i="7"/>
  <c r="BA302" i="7"/>
  <c r="AZ302" i="7"/>
  <c r="AY302" i="7"/>
  <c r="AX302" i="7"/>
  <c r="AT302" i="7"/>
  <c r="AP302" i="7"/>
  <c r="AL302" i="7"/>
  <c r="AH302" i="7"/>
  <c r="AD302" i="7"/>
  <c r="Z302" i="7"/>
  <c r="V302" i="7"/>
  <c r="R302" i="7"/>
  <c r="N302" i="7"/>
  <c r="BA301" i="7"/>
  <c r="AZ301" i="7"/>
  <c r="AY301" i="7"/>
  <c r="AX301" i="7"/>
  <c r="AT301" i="7"/>
  <c r="AP301" i="7"/>
  <c r="AL301" i="7"/>
  <c r="AH301" i="7"/>
  <c r="AD301" i="7"/>
  <c r="Z301" i="7"/>
  <c r="V301" i="7"/>
  <c r="R301" i="7"/>
  <c r="N301" i="7"/>
  <c r="BA300" i="7"/>
  <c r="AZ300" i="7"/>
  <c r="AY300" i="7"/>
  <c r="AX300" i="7"/>
  <c r="AT300" i="7"/>
  <c r="AP300" i="7"/>
  <c r="AL300" i="7"/>
  <c r="AH300" i="7"/>
  <c r="AD300" i="7"/>
  <c r="Z300" i="7"/>
  <c r="V300" i="7"/>
  <c r="R300" i="7"/>
  <c r="N300" i="7"/>
  <c r="BA299" i="7"/>
  <c r="AZ299" i="7"/>
  <c r="AY299" i="7"/>
  <c r="AX299" i="7"/>
  <c r="AT299" i="7"/>
  <c r="AP299" i="7"/>
  <c r="AL299" i="7"/>
  <c r="AH299" i="7"/>
  <c r="AD299" i="7"/>
  <c r="Z299" i="7"/>
  <c r="V299" i="7"/>
  <c r="R299" i="7"/>
  <c r="N299" i="7"/>
  <c r="BA298" i="7"/>
  <c r="AZ298" i="7"/>
  <c r="AY298" i="7"/>
  <c r="AX298" i="7"/>
  <c r="AT298" i="7"/>
  <c r="AP298" i="7"/>
  <c r="AL298" i="7"/>
  <c r="AH298" i="7"/>
  <c r="AD298" i="7"/>
  <c r="Z298" i="7"/>
  <c r="V298" i="7"/>
  <c r="R298" i="7"/>
  <c r="N298" i="7"/>
  <c r="BA297" i="7"/>
  <c r="AZ297" i="7"/>
  <c r="AY297" i="7"/>
  <c r="AX297" i="7"/>
  <c r="AT297" i="7"/>
  <c r="AP297" i="7"/>
  <c r="AL297" i="7"/>
  <c r="AH297" i="7"/>
  <c r="AD297" i="7"/>
  <c r="Z297" i="7"/>
  <c r="V297" i="7"/>
  <c r="R297" i="7"/>
  <c r="N297" i="7"/>
  <c r="BA296" i="7"/>
  <c r="AZ296" i="7"/>
  <c r="AY296" i="7"/>
  <c r="AX296" i="7"/>
  <c r="AT296" i="7"/>
  <c r="AP296" i="7"/>
  <c r="AL296" i="7"/>
  <c r="AH296" i="7"/>
  <c r="AD296" i="7"/>
  <c r="Z296" i="7"/>
  <c r="V296" i="7"/>
  <c r="R296" i="7"/>
  <c r="N296" i="7"/>
  <c r="BA295" i="7"/>
  <c r="AZ295" i="7"/>
  <c r="AY295" i="7"/>
  <c r="AX295" i="7"/>
  <c r="AT295" i="7"/>
  <c r="AP295" i="7"/>
  <c r="AL295" i="7"/>
  <c r="AH295" i="7"/>
  <c r="AD295" i="7"/>
  <c r="Z295" i="7"/>
  <c r="V295" i="7"/>
  <c r="R295" i="7"/>
  <c r="N295" i="7"/>
  <c r="BA294" i="7"/>
  <c r="AZ294" i="7"/>
  <c r="AY294" i="7"/>
  <c r="AX294" i="7"/>
  <c r="AT294" i="7"/>
  <c r="AP294" i="7"/>
  <c r="AL294" i="7"/>
  <c r="AH294" i="7"/>
  <c r="AD294" i="7"/>
  <c r="Z294" i="7"/>
  <c r="V294" i="7"/>
  <c r="R294" i="7"/>
  <c r="N294" i="7"/>
  <c r="BA293" i="7"/>
  <c r="AZ293" i="7"/>
  <c r="AY293" i="7"/>
  <c r="AX293" i="7"/>
  <c r="AT293" i="7"/>
  <c r="AP293" i="7"/>
  <c r="AL293" i="7"/>
  <c r="AH293" i="7"/>
  <c r="AD293" i="7"/>
  <c r="Z293" i="7"/>
  <c r="V293" i="7"/>
  <c r="R293" i="7"/>
  <c r="N293" i="7"/>
  <c r="BA292" i="7"/>
  <c r="AZ292" i="7"/>
  <c r="AY292" i="7"/>
  <c r="AX292" i="7"/>
  <c r="AT292" i="7"/>
  <c r="AP292" i="7"/>
  <c r="AL292" i="7"/>
  <c r="AH292" i="7"/>
  <c r="AD292" i="7"/>
  <c r="Z292" i="7"/>
  <c r="V292" i="7"/>
  <c r="R292" i="7"/>
  <c r="N292" i="7"/>
  <c r="BA291" i="7"/>
  <c r="AZ291" i="7"/>
  <c r="AY291" i="7"/>
  <c r="AX291" i="7"/>
  <c r="AT291" i="7"/>
  <c r="AP291" i="7"/>
  <c r="AL291" i="7"/>
  <c r="AH291" i="7"/>
  <c r="AD291" i="7"/>
  <c r="Z291" i="7"/>
  <c r="V291" i="7"/>
  <c r="R291" i="7"/>
  <c r="N291" i="7"/>
  <c r="BA290" i="7"/>
  <c r="AZ290" i="7"/>
  <c r="AY290" i="7"/>
  <c r="AX290" i="7"/>
  <c r="AT290" i="7"/>
  <c r="AP290" i="7"/>
  <c r="AL290" i="7"/>
  <c r="AH290" i="7"/>
  <c r="AD290" i="7"/>
  <c r="Z290" i="7"/>
  <c r="V290" i="7"/>
  <c r="R290" i="7"/>
  <c r="N290" i="7"/>
  <c r="BA289" i="7"/>
  <c r="AZ289" i="7"/>
  <c r="AY289" i="7"/>
  <c r="AX289" i="7"/>
  <c r="AT289" i="7"/>
  <c r="AP289" i="7"/>
  <c r="AL289" i="7"/>
  <c r="AH289" i="7"/>
  <c r="AD289" i="7"/>
  <c r="Z289" i="7"/>
  <c r="V289" i="7"/>
  <c r="R289" i="7"/>
  <c r="N289" i="7"/>
  <c r="BA288" i="7"/>
  <c r="AZ288" i="7"/>
  <c r="AY288" i="7"/>
  <c r="AX288" i="7"/>
  <c r="AT288" i="7"/>
  <c r="AP288" i="7"/>
  <c r="AL288" i="7"/>
  <c r="AH288" i="7"/>
  <c r="AD288" i="7"/>
  <c r="Z288" i="7"/>
  <c r="V288" i="7"/>
  <c r="R288" i="7"/>
  <c r="N288" i="7"/>
  <c r="BA287" i="7"/>
  <c r="AZ287" i="7"/>
  <c r="AY287" i="7"/>
  <c r="AX287" i="7"/>
  <c r="AT287" i="7"/>
  <c r="AP287" i="7"/>
  <c r="AL287" i="7"/>
  <c r="AH287" i="7"/>
  <c r="AD287" i="7"/>
  <c r="Z287" i="7"/>
  <c r="V287" i="7"/>
  <c r="R287" i="7"/>
  <c r="N287" i="7"/>
  <c r="BA286" i="7"/>
  <c r="AZ286" i="7"/>
  <c r="AY286" i="7"/>
  <c r="AX286" i="7"/>
  <c r="AT286" i="7"/>
  <c r="AP286" i="7"/>
  <c r="AL286" i="7"/>
  <c r="AH286" i="7"/>
  <c r="AD286" i="7"/>
  <c r="Z286" i="7"/>
  <c r="V286" i="7"/>
  <c r="R286" i="7"/>
  <c r="N286" i="7"/>
  <c r="BA285" i="7"/>
  <c r="AZ285" i="7"/>
  <c r="AY285" i="7"/>
  <c r="AX285" i="7"/>
  <c r="AT285" i="7"/>
  <c r="AP285" i="7"/>
  <c r="AL285" i="7"/>
  <c r="AH285" i="7"/>
  <c r="AD285" i="7"/>
  <c r="Z285" i="7"/>
  <c r="V285" i="7"/>
  <c r="R285" i="7"/>
  <c r="N285" i="7"/>
  <c r="BA284" i="7"/>
  <c r="AZ284" i="7"/>
  <c r="AY284" i="7"/>
  <c r="AX284" i="7"/>
  <c r="AT284" i="7"/>
  <c r="AP284" i="7"/>
  <c r="AL284" i="7"/>
  <c r="AH284" i="7"/>
  <c r="AD284" i="7"/>
  <c r="Z284" i="7"/>
  <c r="V284" i="7"/>
  <c r="R284" i="7"/>
  <c r="N284" i="7"/>
  <c r="BA283" i="7"/>
  <c r="AZ283" i="7"/>
  <c r="AY283" i="7"/>
  <c r="AX283" i="7"/>
  <c r="AT283" i="7"/>
  <c r="AP283" i="7"/>
  <c r="AL283" i="7"/>
  <c r="AH283" i="7"/>
  <c r="AD283" i="7"/>
  <c r="Z283" i="7"/>
  <c r="V283" i="7"/>
  <c r="R283" i="7"/>
  <c r="N283" i="7"/>
  <c r="BA282" i="7"/>
  <c r="AZ282" i="7"/>
  <c r="AY282" i="7"/>
  <c r="AX282" i="7"/>
  <c r="AT282" i="7"/>
  <c r="AP282" i="7"/>
  <c r="AL282" i="7"/>
  <c r="AH282" i="7"/>
  <c r="AD282" i="7"/>
  <c r="Z282" i="7"/>
  <c r="V282" i="7"/>
  <c r="R282" i="7"/>
  <c r="N282" i="7"/>
  <c r="BA281" i="7"/>
  <c r="AZ281" i="7"/>
  <c r="AY281" i="7"/>
  <c r="AX281" i="7"/>
  <c r="AT281" i="7"/>
  <c r="AP281" i="7"/>
  <c r="AL281" i="7"/>
  <c r="AH281" i="7"/>
  <c r="AD281" i="7"/>
  <c r="Z281" i="7"/>
  <c r="V281" i="7"/>
  <c r="R281" i="7"/>
  <c r="N281" i="7"/>
  <c r="BA280" i="7"/>
  <c r="AZ280" i="7"/>
  <c r="AY280" i="7"/>
  <c r="AX280" i="7"/>
  <c r="AT280" i="7"/>
  <c r="AP280" i="7"/>
  <c r="AL280" i="7"/>
  <c r="AH280" i="7"/>
  <c r="AD280" i="7"/>
  <c r="Z280" i="7"/>
  <c r="V280" i="7"/>
  <c r="R280" i="7"/>
  <c r="N280" i="7"/>
  <c r="BA279" i="7"/>
  <c r="AZ279" i="7"/>
  <c r="AY279" i="7"/>
  <c r="AX279" i="7"/>
  <c r="AT279" i="7"/>
  <c r="AP279" i="7"/>
  <c r="AL279" i="7"/>
  <c r="AH279" i="7"/>
  <c r="AD279" i="7"/>
  <c r="Z279" i="7"/>
  <c r="V279" i="7"/>
  <c r="R279" i="7"/>
  <c r="N279" i="7"/>
  <c r="BA278" i="7"/>
  <c r="AZ278" i="7"/>
  <c r="AY278" i="7"/>
  <c r="AX278" i="7"/>
  <c r="AT278" i="7"/>
  <c r="AP278" i="7"/>
  <c r="AL278" i="7"/>
  <c r="AH278" i="7"/>
  <c r="AD278" i="7"/>
  <c r="Z278" i="7"/>
  <c r="V278" i="7"/>
  <c r="R278" i="7"/>
  <c r="N278" i="7"/>
  <c r="BA277" i="7"/>
  <c r="AZ277" i="7"/>
  <c r="AY277" i="7"/>
  <c r="AX277" i="7"/>
  <c r="AT277" i="7"/>
  <c r="AP277" i="7"/>
  <c r="AL277" i="7"/>
  <c r="AH277" i="7"/>
  <c r="AD277" i="7"/>
  <c r="Z277" i="7"/>
  <c r="V277" i="7"/>
  <c r="R277" i="7"/>
  <c r="N277" i="7"/>
  <c r="BA276" i="7"/>
  <c r="AZ276" i="7"/>
  <c r="AY276" i="7"/>
  <c r="AX276" i="7"/>
  <c r="AT276" i="7"/>
  <c r="AP276" i="7"/>
  <c r="AL276" i="7"/>
  <c r="AH276" i="7"/>
  <c r="AD276" i="7"/>
  <c r="Z276" i="7"/>
  <c r="V276" i="7"/>
  <c r="R276" i="7"/>
  <c r="N276" i="7"/>
  <c r="BA275" i="7"/>
  <c r="AZ275" i="7"/>
  <c r="AY275" i="7"/>
  <c r="AX275" i="7"/>
  <c r="AT275" i="7"/>
  <c r="AP275" i="7"/>
  <c r="AL275" i="7"/>
  <c r="AH275" i="7"/>
  <c r="AD275" i="7"/>
  <c r="Z275" i="7"/>
  <c r="V275" i="7"/>
  <c r="R275" i="7"/>
  <c r="N275" i="7"/>
  <c r="BA274" i="7"/>
  <c r="AZ274" i="7"/>
  <c r="AY274" i="7"/>
  <c r="AX274" i="7"/>
  <c r="AT274" i="7"/>
  <c r="AP274" i="7"/>
  <c r="AL274" i="7"/>
  <c r="AH274" i="7"/>
  <c r="AD274" i="7"/>
  <c r="Z274" i="7"/>
  <c r="V274" i="7"/>
  <c r="R274" i="7"/>
  <c r="N274" i="7"/>
  <c r="BA273" i="7"/>
  <c r="AZ273" i="7"/>
  <c r="AY273" i="7"/>
  <c r="AX273" i="7"/>
  <c r="AT273" i="7"/>
  <c r="AP273" i="7"/>
  <c r="AL273" i="7"/>
  <c r="AH273" i="7"/>
  <c r="AD273" i="7"/>
  <c r="Z273" i="7"/>
  <c r="V273" i="7"/>
  <c r="R273" i="7"/>
  <c r="N273" i="7"/>
  <c r="BA272" i="7"/>
  <c r="AZ272" i="7"/>
  <c r="AY272" i="7"/>
  <c r="AX272" i="7"/>
  <c r="AT272" i="7"/>
  <c r="AP272" i="7"/>
  <c r="AL272" i="7"/>
  <c r="AH272" i="7"/>
  <c r="AD272" i="7"/>
  <c r="Z272" i="7"/>
  <c r="V272" i="7"/>
  <c r="R272" i="7"/>
  <c r="N272" i="7"/>
  <c r="BA271" i="7"/>
  <c r="AZ271" i="7"/>
  <c r="AY271" i="7"/>
  <c r="AX271" i="7"/>
  <c r="AT271" i="7"/>
  <c r="AP271" i="7"/>
  <c r="AL271" i="7"/>
  <c r="AH271" i="7"/>
  <c r="AD271" i="7"/>
  <c r="Z271" i="7"/>
  <c r="V271" i="7"/>
  <c r="R271" i="7"/>
  <c r="N271" i="7"/>
  <c r="BA270" i="7"/>
  <c r="AZ270" i="7"/>
  <c r="AY270" i="7"/>
  <c r="AX270" i="7"/>
  <c r="AT270" i="7"/>
  <c r="AP270" i="7"/>
  <c r="AL270" i="7"/>
  <c r="AH270" i="7"/>
  <c r="AD270" i="7"/>
  <c r="Z270" i="7"/>
  <c r="V270" i="7"/>
  <c r="R270" i="7"/>
  <c r="N270" i="7"/>
  <c r="BA269" i="7"/>
  <c r="AZ269" i="7"/>
  <c r="AY269" i="7"/>
  <c r="AX269" i="7"/>
  <c r="AT269" i="7"/>
  <c r="AP269" i="7"/>
  <c r="AL269" i="7"/>
  <c r="AH269" i="7"/>
  <c r="AD269" i="7"/>
  <c r="Z269" i="7"/>
  <c r="V269" i="7"/>
  <c r="R269" i="7"/>
  <c r="N269" i="7"/>
  <c r="BA268" i="7"/>
  <c r="AZ268" i="7"/>
  <c r="AY268" i="7"/>
  <c r="AX268" i="7"/>
  <c r="AT268" i="7"/>
  <c r="AP268" i="7"/>
  <c r="AL268" i="7"/>
  <c r="AH268" i="7"/>
  <c r="AD268" i="7"/>
  <c r="Z268" i="7"/>
  <c r="V268" i="7"/>
  <c r="R268" i="7"/>
  <c r="N268" i="7"/>
  <c r="BA267" i="7"/>
  <c r="AZ267" i="7"/>
  <c r="AY267" i="7"/>
  <c r="AX267" i="7"/>
  <c r="AT267" i="7"/>
  <c r="AP267" i="7"/>
  <c r="AL267" i="7"/>
  <c r="AH267" i="7"/>
  <c r="AD267" i="7"/>
  <c r="Z267" i="7"/>
  <c r="V267" i="7"/>
  <c r="R267" i="7"/>
  <c r="N267" i="7"/>
  <c r="BA77" i="7"/>
  <c r="AZ77" i="7"/>
  <c r="AY77" i="7"/>
  <c r="AX77" i="7"/>
  <c r="AT77" i="7"/>
  <c r="AP77" i="7"/>
  <c r="AL77" i="7"/>
  <c r="AH77" i="7"/>
  <c r="AD77" i="7"/>
  <c r="Z77" i="7"/>
  <c r="V77" i="7"/>
  <c r="R77" i="7"/>
  <c r="N77" i="7"/>
  <c r="BA76" i="7"/>
  <c r="AZ76" i="7"/>
  <c r="AY76" i="7"/>
  <c r="AX76" i="7"/>
  <c r="AT76" i="7"/>
  <c r="AP76" i="7"/>
  <c r="AL76" i="7"/>
  <c r="AH76" i="7"/>
  <c r="AD76" i="7"/>
  <c r="Z76" i="7"/>
  <c r="V76" i="7"/>
  <c r="R76" i="7"/>
  <c r="N76" i="7"/>
  <c r="BA75" i="7"/>
  <c r="AZ75" i="7"/>
  <c r="AY75" i="7"/>
  <c r="AX75" i="7"/>
  <c r="AT75" i="7"/>
  <c r="AP75" i="7"/>
  <c r="AL75" i="7"/>
  <c r="AH75" i="7"/>
  <c r="AD75" i="7"/>
  <c r="Z75" i="7"/>
  <c r="V75" i="7"/>
  <c r="R75" i="7"/>
  <c r="N75" i="7"/>
  <c r="BA74" i="7"/>
  <c r="AZ74" i="7"/>
  <c r="AY74" i="7"/>
  <c r="AX74" i="7"/>
  <c r="AT74" i="7"/>
  <c r="AP74" i="7"/>
  <c r="AL74" i="7"/>
  <c r="AH74" i="7"/>
  <c r="AD74" i="7"/>
  <c r="Z74" i="7"/>
  <c r="V74" i="7"/>
  <c r="R74" i="7"/>
  <c r="N74" i="7"/>
  <c r="BA73" i="7"/>
  <c r="AZ73" i="7"/>
  <c r="AY73" i="7"/>
  <c r="AX73" i="7"/>
  <c r="AT73" i="7"/>
  <c r="AP73" i="7"/>
  <c r="AL73" i="7"/>
  <c r="AH73" i="7"/>
  <c r="AD73" i="7"/>
  <c r="Z73" i="7"/>
  <c r="V73" i="7"/>
  <c r="R73" i="7"/>
  <c r="N73" i="7"/>
  <c r="BA72" i="7"/>
  <c r="AZ72" i="7"/>
  <c r="AY72" i="7"/>
  <c r="AX72" i="7"/>
  <c r="AT72" i="7"/>
  <c r="AP72" i="7"/>
  <c r="AL72" i="7"/>
  <c r="AH72" i="7"/>
  <c r="AD72" i="7"/>
  <c r="Z72" i="7"/>
  <c r="V72" i="7"/>
  <c r="R72" i="7"/>
  <c r="N72" i="7"/>
  <c r="BA71" i="7"/>
  <c r="AZ71" i="7"/>
  <c r="AY71" i="7"/>
  <c r="BB71" i="7" s="1"/>
  <c r="AX71" i="7"/>
  <c r="AT71" i="7"/>
  <c r="AP71" i="7"/>
  <c r="AL71" i="7"/>
  <c r="AH71" i="7"/>
  <c r="AD71" i="7"/>
  <c r="Z71" i="7"/>
  <c r="V71" i="7"/>
  <c r="R71" i="7"/>
  <c r="N71" i="7"/>
  <c r="BA70" i="7"/>
  <c r="AZ70" i="7"/>
  <c r="AY70" i="7"/>
  <c r="AX70" i="7"/>
  <c r="AT70" i="7"/>
  <c r="AP70" i="7"/>
  <c r="AL70" i="7"/>
  <c r="AH70" i="7"/>
  <c r="AD70" i="7"/>
  <c r="Z70" i="7"/>
  <c r="V70" i="7"/>
  <c r="R70" i="7"/>
  <c r="N70" i="7"/>
  <c r="BA69" i="7"/>
  <c r="AZ69" i="7"/>
  <c r="AY69" i="7"/>
  <c r="AX69" i="7"/>
  <c r="AT69" i="7"/>
  <c r="AP69" i="7"/>
  <c r="AL69" i="7"/>
  <c r="AH69" i="7"/>
  <c r="AD69" i="7"/>
  <c r="Z69" i="7"/>
  <c r="V69" i="7"/>
  <c r="R69" i="7"/>
  <c r="N69" i="7"/>
  <c r="BA68" i="7"/>
  <c r="AZ68" i="7"/>
  <c r="AY68" i="7"/>
  <c r="AX68" i="7"/>
  <c r="AT68" i="7"/>
  <c r="AP68" i="7"/>
  <c r="AL68" i="7"/>
  <c r="AH68" i="7"/>
  <c r="AD68" i="7"/>
  <c r="Z68" i="7"/>
  <c r="V68" i="7"/>
  <c r="R68" i="7"/>
  <c r="N68" i="7"/>
  <c r="BA67" i="7"/>
  <c r="AZ67" i="7"/>
  <c r="AY67" i="7"/>
  <c r="BB67" i="7" s="1"/>
  <c r="AX67" i="7"/>
  <c r="AT67" i="7"/>
  <c r="AP67" i="7"/>
  <c r="AL67" i="7"/>
  <c r="AH67" i="7"/>
  <c r="AD67" i="7"/>
  <c r="Z67" i="7"/>
  <c r="V67" i="7"/>
  <c r="R67" i="7"/>
  <c r="N67" i="7"/>
  <c r="BA66" i="7"/>
  <c r="AZ66" i="7"/>
  <c r="AY66" i="7"/>
  <c r="AX66" i="7"/>
  <c r="AT66" i="7"/>
  <c r="AP66" i="7"/>
  <c r="AL66" i="7"/>
  <c r="AH66" i="7"/>
  <c r="AD66" i="7"/>
  <c r="Z66" i="7"/>
  <c r="V66" i="7"/>
  <c r="R66" i="7"/>
  <c r="N66" i="7"/>
  <c r="BA65" i="7"/>
  <c r="AZ65" i="7"/>
  <c r="AY65" i="7"/>
  <c r="AX65" i="7"/>
  <c r="AT65" i="7"/>
  <c r="AP65" i="7"/>
  <c r="AL65" i="7"/>
  <c r="AH65" i="7"/>
  <c r="AD65" i="7"/>
  <c r="Z65" i="7"/>
  <c r="V65" i="7"/>
  <c r="R65" i="7"/>
  <c r="N65" i="7"/>
  <c r="BA64" i="7"/>
  <c r="AZ64" i="7"/>
  <c r="AY64" i="7"/>
  <c r="AX64" i="7"/>
  <c r="AT64" i="7"/>
  <c r="AP64" i="7"/>
  <c r="AL64" i="7"/>
  <c r="AH64" i="7"/>
  <c r="AD64" i="7"/>
  <c r="Z64" i="7"/>
  <c r="V64" i="7"/>
  <c r="R64" i="7"/>
  <c r="N64" i="7"/>
  <c r="BA63" i="7"/>
  <c r="AZ63" i="7"/>
  <c r="AY63" i="7"/>
  <c r="BB63" i="7" s="1"/>
  <c r="AX63" i="7"/>
  <c r="AT63" i="7"/>
  <c r="AP63" i="7"/>
  <c r="AL63" i="7"/>
  <c r="AH63" i="7"/>
  <c r="AD63" i="7"/>
  <c r="Z63" i="7"/>
  <c r="V63" i="7"/>
  <c r="R63" i="7"/>
  <c r="N63" i="7"/>
  <c r="BA62" i="7"/>
  <c r="AZ62" i="7"/>
  <c r="AY62" i="7"/>
  <c r="AX62" i="7"/>
  <c r="AT62" i="7"/>
  <c r="AP62" i="7"/>
  <c r="AL62" i="7"/>
  <c r="AH62" i="7"/>
  <c r="AD62" i="7"/>
  <c r="Z62" i="7"/>
  <c r="V62" i="7"/>
  <c r="R62" i="7"/>
  <c r="N62" i="7"/>
  <c r="BA61" i="7"/>
  <c r="AZ61" i="7"/>
  <c r="AY61" i="7"/>
  <c r="AX61" i="7"/>
  <c r="AT61" i="7"/>
  <c r="AP61" i="7"/>
  <c r="AL61" i="7"/>
  <c r="AH61" i="7"/>
  <c r="AD61" i="7"/>
  <c r="Z61" i="7"/>
  <c r="V61" i="7"/>
  <c r="R61" i="7"/>
  <c r="N61" i="7"/>
  <c r="BA60" i="7"/>
  <c r="AZ60" i="7"/>
  <c r="AY60" i="7"/>
  <c r="AX60" i="7"/>
  <c r="AT60" i="7"/>
  <c r="AP60" i="7"/>
  <c r="AL60" i="7"/>
  <c r="AH60" i="7"/>
  <c r="AD60" i="7"/>
  <c r="Z60" i="7"/>
  <c r="V60" i="7"/>
  <c r="R60" i="7"/>
  <c r="N60" i="7"/>
  <c r="BA59" i="7"/>
  <c r="AZ59" i="7"/>
  <c r="AY59" i="7"/>
  <c r="BB59" i="7" s="1"/>
  <c r="AX59" i="7"/>
  <c r="AT59" i="7"/>
  <c r="AP59" i="7"/>
  <c r="AL59" i="7"/>
  <c r="AH59" i="7"/>
  <c r="AD59" i="7"/>
  <c r="Z59" i="7"/>
  <c r="V59" i="7"/>
  <c r="R59" i="7"/>
  <c r="N59" i="7"/>
  <c r="BA58" i="7"/>
  <c r="AZ58" i="7"/>
  <c r="AY58" i="7"/>
  <c r="AX58" i="7"/>
  <c r="AT58" i="7"/>
  <c r="AP58" i="7"/>
  <c r="AL58" i="7"/>
  <c r="AH58" i="7"/>
  <c r="AD58" i="7"/>
  <c r="Z58" i="7"/>
  <c r="V58" i="7"/>
  <c r="R58" i="7"/>
  <c r="N58" i="7"/>
  <c r="BA57" i="7"/>
  <c r="AZ57" i="7"/>
  <c r="AY57" i="7"/>
  <c r="AX57" i="7"/>
  <c r="AT57" i="7"/>
  <c r="AP57" i="7"/>
  <c r="AL57" i="7"/>
  <c r="AH57" i="7"/>
  <c r="AD57" i="7"/>
  <c r="Z57" i="7"/>
  <c r="V57" i="7"/>
  <c r="R57" i="7"/>
  <c r="N57" i="7"/>
  <c r="BA56" i="7"/>
  <c r="AZ56" i="7"/>
  <c r="AY56" i="7"/>
  <c r="AX56" i="7"/>
  <c r="AT56" i="7"/>
  <c r="AP56" i="7"/>
  <c r="AL56" i="7"/>
  <c r="AH56" i="7"/>
  <c r="AD56" i="7"/>
  <c r="Z56" i="7"/>
  <c r="V56" i="7"/>
  <c r="R56" i="7"/>
  <c r="N56" i="7"/>
  <c r="BA55" i="7"/>
  <c r="AZ55" i="7"/>
  <c r="AY55" i="7"/>
  <c r="BB55" i="7" s="1"/>
  <c r="AX55" i="7"/>
  <c r="AT55" i="7"/>
  <c r="AP55" i="7"/>
  <c r="AL55" i="7"/>
  <c r="AH55" i="7"/>
  <c r="AD55" i="7"/>
  <c r="Z55" i="7"/>
  <c r="V55" i="7"/>
  <c r="R55" i="7"/>
  <c r="N55" i="7"/>
  <c r="BA54" i="7"/>
  <c r="AZ54" i="7"/>
  <c r="AY54" i="7"/>
  <c r="AX54" i="7"/>
  <c r="AT54" i="7"/>
  <c r="AP54" i="7"/>
  <c r="AL54" i="7"/>
  <c r="AH54" i="7"/>
  <c r="AD54" i="7"/>
  <c r="Z54" i="7"/>
  <c r="V54" i="7"/>
  <c r="R54" i="7"/>
  <c r="N54" i="7"/>
  <c r="BA53" i="7"/>
  <c r="AZ53" i="7"/>
  <c r="AY53" i="7"/>
  <c r="AX53" i="7"/>
  <c r="AT53" i="7"/>
  <c r="AP53" i="7"/>
  <c r="AL53" i="7"/>
  <c r="AH53" i="7"/>
  <c r="AD53" i="7"/>
  <c r="Z53" i="7"/>
  <c r="V53" i="7"/>
  <c r="R53" i="7"/>
  <c r="N53" i="7"/>
  <c r="BA52" i="7"/>
  <c r="AZ52" i="7"/>
  <c r="AY52" i="7"/>
  <c r="AX52" i="7"/>
  <c r="AT52" i="7"/>
  <c r="AP52" i="7"/>
  <c r="AL52" i="7"/>
  <c r="AH52" i="7"/>
  <c r="AD52" i="7"/>
  <c r="Z52" i="7"/>
  <c r="V52" i="7"/>
  <c r="R52" i="7"/>
  <c r="N52" i="7"/>
  <c r="BA51" i="7"/>
  <c r="AZ51" i="7"/>
  <c r="AY51" i="7"/>
  <c r="BB51" i="7" s="1"/>
  <c r="AX51" i="7"/>
  <c r="AT51" i="7"/>
  <c r="AP51" i="7"/>
  <c r="AL51" i="7"/>
  <c r="AH51" i="7"/>
  <c r="AD51" i="7"/>
  <c r="Z51" i="7"/>
  <c r="V51" i="7"/>
  <c r="R51" i="7"/>
  <c r="N51" i="7"/>
  <c r="BA50" i="7"/>
  <c r="AZ50" i="7"/>
  <c r="AY50" i="7"/>
  <c r="AX50" i="7"/>
  <c r="AT50" i="7"/>
  <c r="AP50" i="7"/>
  <c r="AL50" i="7"/>
  <c r="AH50" i="7"/>
  <c r="AD50" i="7"/>
  <c r="Z50" i="7"/>
  <c r="V50" i="7"/>
  <c r="R50" i="7"/>
  <c r="N50" i="7"/>
  <c r="BA49" i="7"/>
  <c r="AZ49" i="7"/>
  <c r="AY49" i="7"/>
  <c r="AX49" i="7"/>
  <c r="AT49" i="7"/>
  <c r="AP49" i="7"/>
  <c r="AL49" i="7"/>
  <c r="AH49" i="7"/>
  <c r="AD49" i="7"/>
  <c r="Z49" i="7"/>
  <c r="V49" i="7"/>
  <c r="R49" i="7"/>
  <c r="N49" i="7"/>
  <c r="BA48" i="7"/>
  <c r="AZ48" i="7"/>
  <c r="AY48" i="7"/>
  <c r="AX48" i="7"/>
  <c r="AT48" i="7"/>
  <c r="AP48" i="7"/>
  <c r="AL48" i="7"/>
  <c r="AH48" i="7"/>
  <c r="AD48" i="7"/>
  <c r="Z48" i="7"/>
  <c r="V48" i="7"/>
  <c r="R48" i="7"/>
  <c r="N48" i="7"/>
  <c r="BA47" i="7"/>
  <c r="AZ47" i="7"/>
  <c r="AY47" i="7"/>
  <c r="BB47" i="7" s="1"/>
  <c r="AX47" i="7"/>
  <c r="AT47" i="7"/>
  <c r="AP47" i="7"/>
  <c r="AL47" i="7"/>
  <c r="AH47" i="7"/>
  <c r="AD47" i="7"/>
  <c r="Z47" i="7"/>
  <c r="V47" i="7"/>
  <c r="R47" i="7"/>
  <c r="N47" i="7"/>
  <c r="BA46" i="7"/>
  <c r="AZ46" i="7"/>
  <c r="AY46" i="7"/>
  <c r="AX46" i="7"/>
  <c r="AT46" i="7"/>
  <c r="AP46" i="7"/>
  <c r="AL46" i="7"/>
  <c r="AH46" i="7"/>
  <c r="AD46" i="7"/>
  <c r="Z46" i="7"/>
  <c r="V46" i="7"/>
  <c r="R46" i="7"/>
  <c r="N46" i="7"/>
  <c r="BA45" i="7"/>
  <c r="AZ45" i="7"/>
  <c r="AY45" i="7"/>
  <c r="AX45" i="7"/>
  <c r="AT45" i="7"/>
  <c r="AP45" i="7"/>
  <c r="AL45" i="7"/>
  <c r="AH45" i="7"/>
  <c r="AD45" i="7"/>
  <c r="Z45" i="7"/>
  <c r="V45" i="7"/>
  <c r="R45" i="7"/>
  <c r="N45" i="7"/>
  <c r="BA44" i="7"/>
  <c r="AZ44" i="7"/>
  <c r="AY44" i="7"/>
  <c r="AX44" i="7"/>
  <c r="AT44" i="7"/>
  <c r="AP44" i="7"/>
  <c r="AL44" i="7"/>
  <c r="AH44" i="7"/>
  <c r="AD44" i="7"/>
  <c r="Z44" i="7"/>
  <c r="V44" i="7"/>
  <c r="R44" i="7"/>
  <c r="N44" i="7"/>
  <c r="BA43" i="7"/>
  <c r="AZ43" i="7"/>
  <c r="AY43" i="7"/>
  <c r="BB43" i="7" s="1"/>
  <c r="AX43" i="7"/>
  <c r="AT43" i="7"/>
  <c r="AP43" i="7"/>
  <c r="AL43" i="7"/>
  <c r="AH43" i="7"/>
  <c r="AD43" i="7"/>
  <c r="Z43" i="7"/>
  <c r="V43" i="7"/>
  <c r="R43" i="7"/>
  <c r="N43" i="7"/>
  <c r="BA42" i="7"/>
  <c r="AZ42" i="7"/>
  <c r="AY42" i="7"/>
  <c r="AX42" i="7"/>
  <c r="AT42" i="7"/>
  <c r="AP42" i="7"/>
  <c r="AL42" i="7"/>
  <c r="AH42" i="7"/>
  <c r="AD42" i="7"/>
  <c r="Z42" i="7"/>
  <c r="V42" i="7"/>
  <c r="R42" i="7"/>
  <c r="N42" i="7"/>
  <c r="BA41" i="7"/>
  <c r="AZ41" i="7"/>
  <c r="AY41" i="7"/>
  <c r="AX41" i="7"/>
  <c r="AT41" i="7"/>
  <c r="AP41" i="7"/>
  <c r="AL41" i="7"/>
  <c r="AH41" i="7"/>
  <c r="AD41" i="7"/>
  <c r="Z41" i="7"/>
  <c r="V41" i="7"/>
  <c r="R41" i="7"/>
  <c r="N41" i="7"/>
  <c r="BA40" i="7"/>
  <c r="AZ40" i="7"/>
  <c r="AY40" i="7"/>
  <c r="AX40" i="7"/>
  <c r="AT40" i="7"/>
  <c r="AP40" i="7"/>
  <c r="AL40" i="7"/>
  <c r="AH40" i="7"/>
  <c r="AD40" i="7"/>
  <c r="Z40" i="7"/>
  <c r="V40" i="7"/>
  <c r="R40" i="7"/>
  <c r="N40" i="7"/>
  <c r="BA39" i="7"/>
  <c r="AZ39" i="7"/>
  <c r="AY39" i="7"/>
  <c r="BB39" i="7" s="1"/>
  <c r="AX39" i="7"/>
  <c r="AT39" i="7"/>
  <c r="AP39" i="7"/>
  <c r="AL39" i="7"/>
  <c r="AH39" i="7"/>
  <c r="AD39" i="7"/>
  <c r="Z39" i="7"/>
  <c r="V39" i="7"/>
  <c r="R39" i="7"/>
  <c r="N39" i="7"/>
  <c r="BA38" i="7"/>
  <c r="AZ38" i="7"/>
  <c r="AY38" i="7"/>
  <c r="AX38" i="7"/>
  <c r="AT38" i="7"/>
  <c r="AP38" i="7"/>
  <c r="AL38" i="7"/>
  <c r="AH38" i="7"/>
  <c r="AD38" i="7"/>
  <c r="Z38" i="7"/>
  <c r="V38" i="7"/>
  <c r="R38" i="7"/>
  <c r="N38" i="7"/>
  <c r="BA37" i="7"/>
  <c r="AZ37" i="7"/>
  <c r="AY37" i="7"/>
  <c r="AX37" i="7"/>
  <c r="AT37" i="7"/>
  <c r="AP37" i="7"/>
  <c r="AL37" i="7"/>
  <c r="AH37" i="7"/>
  <c r="AD37" i="7"/>
  <c r="Z37" i="7"/>
  <c r="V37" i="7"/>
  <c r="R37" i="7"/>
  <c r="N37" i="7"/>
  <c r="BA36" i="7"/>
  <c r="AZ36" i="7"/>
  <c r="AY36" i="7"/>
  <c r="AX36" i="7"/>
  <c r="AT36" i="7"/>
  <c r="AP36" i="7"/>
  <c r="AL36" i="7"/>
  <c r="AH36" i="7"/>
  <c r="AD36" i="7"/>
  <c r="Z36" i="7"/>
  <c r="V36" i="7"/>
  <c r="R36" i="7"/>
  <c r="N36" i="7"/>
  <c r="BA35" i="7"/>
  <c r="AZ35" i="7"/>
  <c r="AY35" i="7"/>
  <c r="BB35" i="7" s="1"/>
  <c r="AX35" i="7"/>
  <c r="AT35" i="7"/>
  <c r="AP35" i="7"/>
  <c r="AL35" i="7"/>
  <c r="AH35" i="7"/>
  <c r="AD35" i="7"/>
  <c r="Z35" i="7"/>
  <c r="V35" i="7"/>
  <c r="R35" i="7"/>
  <c r="N35" i="7"/>
  <c r="BA34" i="7"/>
  <c r="AZ34" i="7"/>
  <c r="AY34" i="7"/>
  <c r="AX34" i="7"/>
  <c r="AT34" i="7"/>
  <c r="AP34" i="7"/>
  <c r="AL34" i="7"/>
  <c r="AH34" i="7"/>
  <c r="AD34" i="7"/>
  <c r="Z34" i="7"/>
  <c r="V34" i="7"/>
  <c r="R34" i="7"/>
  <c r="N34" i="7"/>
  <c r="BA33" i="7"/>
  <c r="AZ33" i="7"/>
  <c r="AY33" i="7"/>
  <c r="AX33" i="7"/>
  <c r="AT33" i="7"/>
  <c r="AP33" i="7"/>
  <c r="AL33" i="7"/>
  <c r="AH33" i="7"/>
  <c r="AD33" i="7"/>
  <c r="Z33" i="7"/>
  <c r="V33" i="7"/>
  <c r="R33" i="7"/>
  <c r="N33" i="7"/>
  <c r="BA32" i="7"/>
  <c r="AZ32" i="7"/>
  <c r="AY32" i="7"/>
  <c r="AX32" i="7"/>
  <c r="AT32" i="7"/>
  <c r="AP32" i="7"/>
  <c r="AL32" i="7"/>
  <c r="AH32" i="7"/>
  <c r="AD32" i="7"/>
  <c r="Z32" i="7"/>
  <c r="V32" i="7"/>
  <c r="R32" i="7"/>
  <c r="N32" i="7"/>
  <c r="BA31" i="7"/>
  <c r="AZ31" i="7"/>
  <c r="AY31" i="7"/>
  <c r="BB31" i="7" s="1"/>
  <c r="AX31" i="7"/>
  <c r="AT31" i="7"/>
  <c r="AP31" i="7"/>
  <c r="AL31" i="7"/>
  <c r="AH31" i="7"/>
  <c r="AD31" i="7"/>
  <c r="Z31" i="7"/>
  <c r="V31" i="7"/>
  <c r="R31" i="7"/>
  <c r="N31" i="7"/>
  <c r="BA30" i="7"/>
  <c r="AZ30" i="7"/>
  <c r="AY30" i="7"/>
  <c r="AX30" i="7"/>
  <c r="AT30" i="7"/>
  <c r="AP30" i="7"/>
  <c r="AL30" i="7"/>
  <c r="AH30" i="7"/>
  <c r="AD30" i="7"/>
  <c r="Z30" i="7"/>
  <c r="V30" i="7"/>
  <c r="R30" i="7"/>
  <c r="N30" i="7"/>
  <c r="BA29" i="7"/>
  <c r="AZ29" i="7"/>
  <c r="AY29" i="7"/>
  <c r="AX29" i="7"/>
  <c r="AT29" i="7"/>
  <c r="AP29" i="7"/>
  <c r="AL29" i="7"/>
  <c r="AH29" i="7"/>
  <c r="AD29" i="7"/>
  <c r="Z29" i="7"/>
  <c r="V29" i="7"/>
  <c r="R29" i="7"/>
  <c r="N29" i="7"/>
  <c r="BA28" i="7"/>
  <c r="AZ28" i="7"/>
  <c r="AY28" i="7"/>
  <c r="AX28" i="7"/>
  <c r="AT28" i="7"/>
  <c r="AP28" i="7"/>
  <c r="AL28" i="7"/>
  <c r="AH28" i="7"/>
  <c r="AD28" i="7"/>
  <c r="Z28" i="7"/>
  <c r="V28" i="7"/>
  <c r="R28" i="7"/>
  <c r="N28" i="7"/>
  <c r="BA27" i="7"/>
  <c r="AZ27" i="7"/>
  <c r="AY27" i="7"/>
  <c r="BB27" i="7" s="1"/>
  <c r="AX27" i="7"/>
  <c r="AT27" i="7"/>
  <c r="AP27" i="7"/>
  <c r="AL27" i="7"/>
  <c r="AH27" i="7"/>
  <c r="AD27" i="7"/>
  <c r="Z27" i="7"/>
  <c r="V27" i="7"/>
  <c r="R27" i="7"/>
  <c r="N27" i="7"/>
  <c r="BA26" i="7"/>
  <c r="AZ26" i="7"/>
  <c r="AY26" i="7"/>
  <c r="AX26" i="7"/>
  <c r="AT26" i="7"/>
  <c r="AP26" i="7"/>
  <c r="AL26" i="7"/>
  <c r="AH26" i="7"/>
  <c r="AD26" i="7"/>
  <c r="Z26" i="7"/>
  <c r="V26" i="7"/>
  <c r="R26" i="7"/>
  <c r="N26" i="7"/>
  <c r="BA25" i="7"/>
  <c r="AZ25" i="7"/>
  <c r="AY25" i="7"/>
  <c r="AX25" i="7"/>
  <c r="AT25" i="7"/>
  <c r="AP25" i="7"/>
  <c r="AL25" i="7"/>
  <c r="AH25" i="7"/>
  <c r="AD25" i="7"/>
  <c r="Z25" i="7"/>
  <c r="V25" i="7"/>
  <c r="R25" i="7"/>
  <c r="N25" i="7"/>
  <c r="BA24" i="7"/>
  <c r="AZ24" i="7"/>
  <c r="AY24" i="7"/>
  <c r="AX24" i="7"/>
  <c r="AT24" i="7"/>
  <c r="AP24" i="7"/>
  <c r="AL24" i="7"/>
  <c r="AH24" i="7"/>
  <c r="AD24" i="7"/>
  <c r="Z24" i="7"/>
  <c r="V24" i="7"/>
  <c r="R24" i="7"/>
  <c r="N24" i="7"/>
  <c r="BA23" i="7"/>
  <c r="AZ23" i="7"/>
  <c r="AY23" i="7"/>
  <c r="BB23" i="7" s="1"/>
  <c r="AX23" i="7"/>
  <c r="AT23" i="7"/>
  <c r="AP23" i="7"/>
  <c r="AL23" i="7"/>
  <c r="AH23" i="7"/>
  <c r="AD23" i="7"/>
  <c r="Z23" i="7"/>
  <c r="V23" i="7"/>
  <c r="R23" i="7"/>
  <c r="N23" i="7"/>
  <c r="BA22" i="7"/>
  <c r="AZ22" i="7"/>
  <c r="AY22" i="7"/>
  <c r="AX22" i="7"/>
  <c r="AT22" i="7"/>
  <c r="AP22" i="7"/>
  <c r="AL22" i="7"/>
  <c r="AH22" i="7"/>
  <c r="AD22" i="7"/>
  <c r="Z22" i="7"/>
  <c r="V22" i="7"/>
  <c r="R22" i="7"/>
  <c r="N22" i="7"/>
  <c r="BA21" i="7"/>
  <c r="AZ21" i="7"/>
  <c r="AY21" i="7"/>
  <c r="AX21" i="7"/>
  <c r="AT21" i="7"/>
  <c r="AP21" i="7"/>
  <c r="AL21" i="7"/>
  <c r="AH21" i="7"/>
  <c r="AD21" i="7"/>
  <c r="Z21" i="7"/>
  <c r="V21" i="7"/>
  <c r="R21" i="7"/>
  <c r="N21" i="7"/>
  <c r="BA20" i="7"/>
  <c r="AZ20" i="7"/>
  <c r="AY20" i="7"/>
  <c r="AX20" i="7"/>
  <c r="AT20" i="7"/>
  <c r="AP20" i="7"/>
  <c r="AL20" i="7"/>
  <c r="AH20" i="7"/>
  <c r="AD20" i="7"/>
  <c r="Z20" i="7"/>
  <c r="V20" i="7"/>
  <c r="R20" i="7"/>
  <c r="N20" i="7"/>
  <c r="BA19" i="7"/>
  <c r="AZ19" i="7"/>
  <c r="AY19" i="7"/>
  <c r="BB19" i="7" s="1"/>
  <c r="AX19" i="7"/>
  <c r="AT19" i="7"/>
  <c r="AP19" i="7"/>
  <c r="AL19" i="7"/>
  <c r="AH19" i="7"/>
  <c r="AD19" i="7"/>
  <c r="Z19" i="7"/>
  <c r="V19" i="7"/>
  <c r="R19" i="7"/>
  <c r="N19" i="7"/>
  <c r="BA18" i="7"/>
  <c r="AZ18" i="7"/>
  <c r="AY18" i="7"/>
  <c r="AX18" i="7"/>
  <c r="AT18" i="7"/>
  <c r="AP18" i="7"/>
  <c r="AL18" i="7"/>
  <c r="AH18" i="7"/>
  <c r="AD18" i="7"/>
  <c r="Z18" i="7"/>
  <c r="V18" i="7"/>
  <c r="R18" i="7"/>
  <c r="N18" i="7"/>
  <c r="BA17" i="7"/>
  <c r="AZ17" i="7"/>
  <c r="AY17" i="7"/>
  <c r="AX17" i="7"/>
  <c r="AT17" i="7"/>
  <c r="AP17" i="7"/>
  <c r="AL17" i="7"/>
  <c r="AH17" i="7"/>
  <c r="AD17" i="7"/>
  <c r="Z17" i="7"/>
  <c r="V17" i="7"/>
  <c r="R17" i="7"/>
  <c r="N17" i="7"/>
  <c r="BA16" i="7"/>
  <c r="AZ16" i="7"/>
  <c r="AY16" i="7"/>
  <c r="AX16" i="7"/>
  <c r="AT16" i="7"/>
  <c r="AP16" i="7"/>
  <c r="AL16" i="7"/>
  <c r="AH16" i="7"/>
  <c r="AD16" i="7"/>
  <c r="Z16" i="7"/>
  <c r="V16" i="7"/>
  <c r="R16" i="7"/>
  <c r="N16" i="7"/>
  <c r="BA15" i="7"/>
  <c r="AZ15" i="7"/>
  <c r="AY15" i="7"/>
  <c r="BB15" i="7" s="1"/>
  <c r="AX15" i="7"/>
  <c r="AT15" i="7"/>
  <c r="AP15" i="7"/>
  <c r="AL15" i="7"/>
  <c r="AH15" i="7"/>
  <c r="AD15" i="7"/>
  <c r="Z15" i="7"/>
  <c r="V15" i="7"/>
  <c r="R15" i="7"/>
  <c r="N15" i="7"/>
  <c r="BA14" i="7"/>
  <c r="AZ14" i="7"/>
  <c r="AY14" i="7"/>
  <c r="AX14" i="7"/>
  <c r="AT14" i="7"/>
  <c r="AP14" i="7"/>
  <c r="AL14" i="7"/>
  <c r="AH14" i="7"/>
  <c r="AD14" i="7"/>
  <c r="Z14" i="7"/>
  <c r="V14" i="7"/>
  <c r="R14" i="7"/>
  <c r="N14" i="7"/>
  <c r="BA13" i="7"/>
  <c r="AZ13" i="7"/>
  <c r="AY13" i="7"/>
  <c r="AX13" i="7"/>
  <c r="AT13" i="7"/>
  <c r="AP13" i="7"/>
  <c r="AL13" i="7"/>
  <c r="AH13" i="7"/>
  <c r="AD13" i="7"/>
  <c r="Z13" i="7"/>
  <c r="V13" i="7"/>
  <c r="R13" i="7"/>
  <c r="N13" i="7"/>
  <c r="BA12" i="7"/>
  <c r="AZ12" i="7"/>
  <c r="AY12" i="7"/>
  <c r="AX12" i="7"/>
  <c r="AT12" i="7"/>
  <c r="AP12" i="7"/>
  <c r="AL12" i="7"/>
  <c r="AH12" i="7"/>
  <c r="AD12" i="7"/>
  <c r="Z12" i="7"/>
  <c r="V12" i="7"/>
  <c r="R12" i="7"/>
  <c r="N12" i="7"/>
  <c r="BA11" i="7"/>
  <c r="AZ11" i="7"/>
  <c r="AY11" i="7"/>
  <c r="BB11" i="7" s="1"/>
  <c r="AX11" i="7"/>
  <c r="AT11" i="7"/>
  <c r="AP11" i="7"/>
  <c r="AL11" i="7"/>
  <c r="AH11" i="7"/>
  <c r="AD11" i="7"/>
  <c r="Z11" i="7"/>
  <c r="V11" i="7"/>
  <c r="R11" i="7"/>
  <c r="N11" i="7"/>
  <c r="BA10" i="7"/>
  <c r="AZ10" i="7"/>
  <c r="AY10" i="7"/>
  <c r="AX10" i="7"/>
  <c r="AT10" i="7"/>
  <c r="AP10" i="7"/>
  <c r="AL10" i="7"/>
  <c r="AH10" i="7"/>
  <c r="AD10" i="7"/>
  <c r="Z10" i="7"/>
  <c r="V10" i="7"/>
  <c r="R10" i="7"/>
  <c r="N10" i="7"/>
  <c r="BA9" i="7"/>
  <c r="AZ9" i="7"/>
  <c r="AY9" i="7"/>
  <c r="AX9" i="7"/>
  <c r="AT9" i="7"/>
  <c r="AP9" i="7"/>
  <c r="AL9" i="7"/>
  <c r="AH9" i="7"/>
  <c r="AD9" i="7"/>
  <c r="Z9" i="7"/>
  <c r="V9" i="7"/>
  <c r="R9" i="7"/>
  <c r="N9" i="7"/>
  <c r="BA8" i="7"/>
  <c r="AZ8" i="7"/>
  <c r="AY8" i="7"/>
  <c r="AX8" i="7"/>
  <c r="AT8" i="7"/>
  <c r="AP8" i="7"/>
  <c r="AL8" i="7"/>
  <c r="AH8" i="7"/>
  <c r="AD8" i="7"/>
  <c r="Z8" i="7"/>
  <c r="V8" i="7"/>
  <c r="R8" i="7"/>
  <c r="N8" i="7"/>
  <c r="BA7" i="7"/>
  <c r="AZ7" i="7"/>
  <c r="AY7" i="7"/>
  <c r="BB7" i="7" s="1"/>
  <c r="AX7" i="7"/>
  <c r="AT7" i="7"/>
  <c r="AP7" i="7"/>
  <c r="AL7" i="7"/>
  <c r="AH7" i="7"/>
  <c r="AD7" i="7"/>
  <c r="Z7" i="7"/>
  <c r="V7" i="7"/>
  <c r="R7" i="7"/>
  <c r="N7" i="7"/>
  <c r="BA6" i="7"/>
  <c r="AZ6" i="7"/>
  <c r="AY6" i="7"/>
  <c r="AX6" i="7"/>
  <c r="AT6" i="7"/>
  <c r="AP6" i="7"/>
  <c r="AL6" i="7"/>
  <c r="AH6" i="7"/>
  <c r="AD6" i="7"/>
  <c r="Z6" i="7"/>
  <c r="V6" i="7"/>
  <c r="R6" i="7"/>
  <c r="N6" i="7"/>
  <c r="BA5" i="7"/>
  <c r="AZ5" i="7"/>
  <c r="AY5" i="7"/>
  <c r="AX5" i="7"/>
  <c r="AT5" i="7"/>
  <c r="AP5" i="7"/>
  <c r="AL5" i="7"/>
  <c r="AH5" i="7"/>
  <c r="AD5" i="7"/>
  <c r="Z5" i="7"/>
  <c r="V5" i="7"/>
  <c r="R5" i="7"/>
  <c r="N5" i="7"/>
  <c r="BA4" i="7"/>
  <c r="AZ4" i="7"/>
  <c r="AY4" i="7"/>
  <c r="AX4" i="7"/>
  <c r="AT4" i="7"/>
  <c r="AP4" i="7"/>
  <c r="AL4" i="7"/>
  <c r="AH4" i="7"/>
  <c r="AD4" i="7"/>
  <c r="Z4" i="7"/>
  <c r="V4" i="7"/>
  <c r="R4" i="7"/>
  <c r="N4" i="7"/>
  <c r="BA3" i="7"/>
  <c r="AZ3" i="7"/>
  <c r="AY3" i="7"/>
  <c r="BB3" i="7" s="1"/>
  <c r="AX3" i="7"/>
  <c r="AT3" i="7"/>
  <c r="AP3" i="7"/>
  <c r="AL3" i="7"/>
  <c r="AH3" i="7"/>
  <c r="AD3" i="7"/>
  <c r="Z3" i="7"/>
  <c r="V3" i="7"/>
  <c r="R3" i="7"/>
  <c r="N3" i="7"/>
  <c r="J3" i="7"/>
  <c r="F3" i="7"/>
  <c r="N8" i="6" l="1"/>
  <c r="N15" i="6"/>
  <c r="L16" i="6"/>
  <c r="N5" i="6"/>
  <c r="N29" i="6"/>
  <c r="N18" i="6"/>
  <c r="N26" i="6"/>
  <c r="N6" i="6"/>
  <c r="N11" i="6"/>
  <c r="N14" i="6"/>
  <c r="N32" i="6"/>
  <c r="N22" i="6"/>
  <c r="N20" i="6"/>
  <c r="N28" i="6"/>
  <c r="N25" i="6"/>
  <c r="N31" i="6"/>
  <c r="N17" i="6"/>
  <c r="M30" i="6"/>
  <c r="M33" i="6"/>
  <c r="L30" i="6"/>
  <c r="L23" i="6"/>
  <c r="L19" i="6"/>
  <c r="L33" i="6"/>
  <c r="M23" i="6"/>
  <c r="L27" i="6"/>
  <c r="L7" i="6"/>
  <c r="L13" i="6" s="1"/>
  <c r="M27" i="6"/>
  <c r="M19" i="6"/>
  <c r="M7" i="6"/>
  <c r="M13" i="6" s="1"/>
  <c r="R1171" i="7"/>
  <c r="AH1171" i="7"/>
  <c r="BB575" i="7"/>
  <c r="BB579" i="7"/>
  <c r="BB591" i="7"/>
  <c r="BB595" i="7"/>
  <c r="BB453" i="7"/>
  <c r="BB457" i="7"/>
  <c r="BB636" i="7"/>
  <c r="K23" i="6"/>
  <c r="K33" i="6"/>
  <c r="K30" i="6"/>
  <c r="K19" i="6"/>
  <c r="K16" i="6"/>
  <c r="K9" i="6"/>
  <c r="N9" i="6" s="1"/>
  <c r="N4" i="6"/>
  <c r="K7" i="6"/>
  <c r="K12" i="6"/>
  <c r="K27" i="6"/>
  <c r="BB267" i="7"/>
  <c r="BB271" i="7"/>
  <c r="BB275" i="7"/>
  <c r="BB279" i="7"/>
  <c r="BB283" i="7"/>
  <c r="BB287" i="7"/>
  <c r="BB291" i="7"/>
  <c r="BB295" i="7"/>
  <c r="BB299" i="7"/>
  <c r="BB303" i="7"/>
  <c r="BB307" i="7"/>
  <c r="BB82" i="7"/>
  <c r="BB459" i="7"/>
  <c r="BB463" i="7"/>
  <c r="BB467" i="7"/>
  <c r="BB471" i="7"/>
  <c r="BB475" i="7"/>
  <c r="BB479" i="7"/>
  <c r="BB483" i="7"/>
  <c r="BB487" i="7"/>
  <c r="BB491" i="7"/>
  <c r="BB120" i="7"/>
  <c r="BB124" i="7"/>
  <c r="BB128" i="7"/>
  <c r="BB132" i="7"/>
  <c r="BB625" i="7"/>
  <c r="BB629" i="7"/>
  <c r="BB633" i="7"/>
  <c r="BB136" i="7"/>
  <c r="BB140" i="7"/>
  <c r="BB144" i="7"/>
  <c r="BB148" i="7"/>
  <c r="BB152" i="7"/>
  <c r="BB156" i="7"/>
  <c r="BB160" i="7"/>
  <c r="BB164" i="7"/>
  <c r="BB168" i="7"/>
  <c r="BB172" i="7"/>
  <c r="BB176" i="7"/>
  <c r="BB180" i="7"/>
  <c r="BB185" i="7"/>
  <c r="BB189" i="7"/>
  <c r="BB193" i="7"/>
  <c r="BB197" i="7"/>
  <c r="BB201" i="7"/>
  <c r="BB412" i="7"/>
  <c r="BB416" i="7"/>
  <c r="BB420" i="7"/>
  <c r="BB424" i="7"/>
  <c r="BB428" i="7"/>
  <c r="BB432" i="7"/>
  <c r="BB370" i="7"/>
  <c r="BB374" i="7"/>
  <c r="BB436" i="7"/>
  <c r="BB440" i="7"/>
  <c r="BB444" i="7"/>
  <c r="BB448" i="7"/>
  <c r="BB4" i="7"/>
  <c r="BB8" i="7"/>
  <c r="BB12" i="7"/>
  <c r="BB16" i="7"/>
  <c r="BB20" i="7"/>
  <c r="BB24" i="7"/>
  <c r="BB28" i="7"/>
  <c r="BB32" i="7"/>
  <c r="BB44" i="7"/>
  <c r="BB48" i="7"/>
  <c r="BB52" i="7"/>
  <c r="BB56" i="7"/>
  <c r="BB60" i="7"/>
  <c r="BB64" i="7"/>
  <c r="BB68" i="7"/>
  <c r="BB72" i="7"/>
  <c r="BB76" i="7"/>
  <c r="BB268" i="7"/>
  <c r="BB272" i="7"/>
  <c r="BB276" i="7"/>
  <c r="BB280" i="7"/>
  <c r="BB284" i="7"/>
  <c r="BB288" i="7"/>
  <c r="BB292" i="7"/>
  <c r="BB296" i="7"/>
  <c r="BB300" i="7"/>
  <c r="BB304" i="7"/>
  <c r="BB308" i="7"/>
  <c r="BB79" i="7"/>
  <c r="BB83" i="7"/>
  <c r="BB87" i="7"/>
  <c r="BB91" i="7"/>
  <c r="BB95" i="7"/>
  <c r="BB99" i="7"/>
  <c r="BB103" i="7"/>
  <c r="BB107" i="7"/>
  <c r="BB111" i="7"/>
  <c r="BB115" i="7"/>
  <c r="BB460" i="7"/>
  <c r="BB464" i="7"/>
  <c r="BB468" i="7"/>
  <c r="BB472" i="7"/>
  <c r="BB476" i="7"/>
  <c r="BB480" i="7"/>
  <c r="BB484" i="7"/>
  <c r="BB488" i="7"/>
  <c r="BB494" i="7"/>
  <c r="BB498" i="7"/>
  <c r="BB502" i="7"/>
  <c r="BB506" i="7"/>
  <c r="BB510" i="7"/>
  <c r="BB514" i="7"/>
  <c r="BB518" i="7"/>
  <c r="BB522" i="7"/>
  <c r="BB121" i="7"/>
  <c r="BB125" i="7"/>
  <c r="BB129" i="7"/>
  <c r="BB598" i="7"/>
  <c r="BB602" i="7"/>
  <c r="BB606" i="7"/>
  <c r="BB610" i="7"/>
  <c r="BB614" i="7"/>
  <c r="BB618" i="7"/>
  <c r="BB622" i="7"/>
  <c r="BB626" i="7"/>
  <c r="BB630" i="7"/>
  <c r="BB133" i="7"/>
  <c r="BB137" i="7"/>
  <c r="BB141" i="7"/>
  <c r="BB145" i="7"/>
  <c r="BB149" i="7"/>
  <c r="BB153" i="7"/>
  <c r="BB157" i="7"/>
  <c r="BB169" i="7"/>
  <c r="BB173" i="7"/>
  <c r="BB177" i="7"/>
  <c r="BB181" i="7"/>
  <c r="BB186" i="7"/>
  <c r="BB190" i="7"/>
  <c r="BB194" i="7"/>
  <c r="BB198" i="7"/>
  <c r="BB202" i="7"/>
  <c r="BB206" i="7"/>
  <c r="BB210" i="7"/>
  <c r="BB214" i="7"/>
  <c r="BB218" i="7"/>
  <c r="BB222" i="7"/>
  <c r="BB226" i="7"/>
  <c r="BB230" i="7"/>
  <c r="BB246" i="7"/>
  <c r="BB250" i="7"/>
  <c r="BB254" i="7"/>
  <c r="BB258" i="7"/>
  <c r="BB262" i="7"/>
  <c r="BB417" i="7"/>
  <c r="BB421" i="7"/>
  <c r="BB425" i="7"/>
  <c r="BB429" i="7"/>
  <c r="BB529" i="7"/>
  <c r="BB533" i="7"/>
  <c r="BB537" i="7"/>
  <c r="BB541" i="7"/>
  <c r="BB545" i="7"/>
  <c r="BB549" i="7"/>
  <c r="BB317" i="7"/>
  <c r="BB321" i="7"/>
  <c r="BB325" i="7"/>
  <c r="BB329" i="7"/>
  <c r="BB333" i="7"/>
  <c r="BB337" i="7"/>
  <c r="BB341" i="7"/>
  <c r="BB345" i="7"/>
  <c r="BB349" i="7"/>
  <c r="BB353" i="7"/>
  <c r="BB357" i="7"/>
  <c r="BB371" i="7"/>
  <c r="BB375" i="7"/>
  <c r="BB379" i="7"/>
  <c r="BB383" i="7"/>
  <c r="BB387" i="7"/>
  <c r="BB391" i="7"/>
  <c r="BB433" i="7"/>
  <c r="BB437" i="7"/>
  <c r="BB441" i="7"/>
  <c r="BB445" i="7"/>
  <c r="BB449" i="7"/>
  <c r="BB556" i="7"/>
  <c r="BB560" i="7"/>
  <c r="BB564" i="7"/>
  <c r="BB568" i="7"/>
  <c r="BB572" i="7"/>
  <c r="J1171" i="7"/>
  <c r="Z1171" i="7"/>
  <c r="AP1171" i="7"/>
  <c r="BB36" i="7"/>
  <c r="BB40" i="7"/>
  <c r="BB75" i="7"/>
  <c r="BB78" i="7"/>
  <c r="BB114" i="7"/>
  <c r="BB552" i="7"/>
  <c r="BB320" i="7"/>
  <c r="BB324" i="7"/>
  <c r="BB378" i="7"/>
  <c r="BB382" i="7"/>
  <c r="BB386" i="7"/>
  <c r="BB390" i="7"/>
  <c r="BB394" i="7"/>
  <c r="BB555" i="7"/>
  <c r="BB559" i="7"/>
  <c r="BB563" i="7"/>
  <c r="BB567" i="7"/>
  <c r="BB583" i="7"/>
  <c r="BB587" i="7"/>
  <c r="BB662" i="7"/>
  <c r="BB161" i="7"/>
  <c r="BB165" i="7"/>
  <c r="BB6" i="7"/>
  <c r="BB10" i="7"/>
  <c r="BB14" i="7"/>
  <c r="BB18" i="7"/>
  <c r="BB22" i="7"/>
  <c r="BB26" i="7"/>
  <c r="BB30" i="7"/>
  <c r="BB34" i="7"/>
  <c r="BB38" i="7"/>
  <c r="BB42" i="7"/>
  <c r="BB46" i="7"/>
  <c r="BB50" i="7"/>
  <c r="BB54" i="7"/>
  <c r="BB58" i="7"/>
  <c r="BB62" i="7"/>
  <c r="BB66" i="7"/>
  <c r="BB70" i="7"/>
  <c r="BB74" i="7"/>
  <c r="BB270" i="7"/>
  <c r="BB274" i="7"/>
  <c r="BB278" i="7"/>
  <c r="BB282" i="7"/>
  <c r="BB286" i="7"/>
  <c r="BB290" i="7"/>
  <c r="BB294" i="7"/>
  <c r="BB298" i="7"/>
  <c r="BB302" i="7"/>
  <c r="BB306" i="7"/>
  <c r="BB310" i="7"/>
  <c r="BB5" i="7"/>
  <c r="BB9" i="7"/>
  <c r="BB13" i="7"/>
  <c r="BB17" i="7"/>
  <c r="BB21" i="7"/>
  <c r="BB25" i="7"/>
  <c r="BB29" i="7"/>
  <c r="BB33" i="7"/>
  <c r="BB37" i="7"/>
  <c r="BB41" i="7"/>
  <c r="BB45" i="7"/>
  <c r="BB49" i="7"/>
  <c r="BB53" i="7"/>
  <c r="BB57" i="7"/>
  <c r="BB61" i="7"/>
  <c r="BB65" i="7"/>
  <c r="BB69" i="7"/>
  <c r="BB73" i="7"/>
  <c r="BB77" i="7"/>
  <c r="BB269" i="7"/>
  <c r="BB273" i="7"/>
  <c r="BB277" i="7"/>
  <c r="BB281" i="7"/>
  <c r="BB285" i="7"/>
  <c r="BB289" i="7"/>
  <c r="BB293" i="7"/>
  <c r="BB297" i="7"/>
  <c r="BB301" i="7"/>
  <c r="BB305" i="7"/>
  <c r="BB309" i="7"/>
  <c r="BB80" i="7"/>
  <c r="BB84" i="7"/>
  <c r="BB88" i="7"/>
  <c r="BB92" i="7"/>
  <c r="BB96" i="7"/>
  <c r="BB100" i="7"/>
  <c r="BB104" i="7"/>
  <c r="BB108" i="7"/>
  <c r="BB112" i="7"/>
  <c r="BB116" i="7"/>
  <c r="BB461" i="7"/>
  <c r="BB465" i="7"/>
  <c r="BB81" i="7"/>
  <c r="BB117" i="7"/>
  <c r="BB462" i="7"/>
  <c r="BB466" i="7"/>
  <c r="BB470" i="7"/>
  <c r="BB474" i="7"/>
  <c r="BB478" i="7"/>
  <c r="BB482" i="7"/>
  <c r="BB486" i="7"/>
  <c r="BB490" i="7"/>
  <c r="BB492" i="7"/>
  <c r="BB508" i="7"/>
  <c r="BB512" i="7"/>
  <c r="BB516" i="7"/>
  <c r="BB520" i="7"/>
  <c r="BB524" i="7"/>
  <c r="BB123" i="7"/>
  <c r="BB127" i="7"/>
  <c r="BB131" i="7"/>
  <c r="BB624" i="7"/>
  <c r="BB628" i="7"/>
  <c r="BB632" i="7"/>
  <c r="BB135" i="7"/>
  <c r="BB139" i="7"/>
  <c r="BB143" i="7"/>
  <c r="BB147" i="7"/>
  <c r="BB151" i="7"/>
  <c r="BB155" i="7"/>
  <c r="BB159" i="7"/>
  <c r="BB163" i="7"/>
  <c r="BB167" i="7"/>
  <c r="BB171" i="7"/>
  <c r="BB175" i="7"/>
  <c r="BB179" i="7"/>
  <c r="BB184" i="7"/>
  <c r="BB188" i="7"/>
  <c r="BB192" i="7"/>
  <c r="BB196" i="7"/>
  <c r="BB200" i="7"/>
  <c r="BB204" i="7"/>
  <c r="BB208" i="7"/>
  <c r="BB212" i="7"/>
  <c r="BB216" i="7"/>
  <c r="BB220" i="7"/>
  <c r="BB224" i="7"/>
  <c r="BB228" i="7"/>
  <c r="BB236" i="7"/>
  <c r="BB240" i="7"/>
  <c r="BB244" i="7"/>
  <c r="BB248" i="7"/>
  <c r="BB264" i="7"/>
  <c r="BB313" i="7"/>
  <c r="BB395" i="7"/>
  <c r="BB399" i="7"/>
  <c r="BB403" i="7"/>
  <c r="BB469" i="7"/>
  <c r="BB473" i="7"/>
  <c r="BB477" i="7"/>
  <c r="BB481" i="7"/>
  <c r="BB485" i="7"/>
  <c r="BB489" i="7"/>
  <c r="BB495" i="7"/>
  <c r="BB499" i="7"/>
  <c r="BB503" i="7"/>
  <c r="BB507" i="7"/>
  <c r="BB511" i="7"/>
  <c r="BB515" i="7"/>
  <c r="BB519" i="7"/>
  <c r="BB523" i="7"/>
  <c r="BB122" i="7"/>
  <c r="BB126" i="7"/>
  <c r="BB130" i="7"/>
  <c r="BB599" i="7"/>
  <c r="BB603" i="7"/>
  <c r="BB607" i="7"/>
  <c r="BB611" i="7"/>
  <c r="BB615" i="7"/>
  <c r="BB619" i="7"/>
  <c r="BB623" i="7"/>
  <c r="BB627" i="7"/>
  <c r="BB631" i="7"/>
  <c r="BB134" i="7"/>
  <c r="BB138" i="7"/>
  <c r="BB142" i="7"/>
  <c r="BB146" i="7"/>
  <c r="BB150" i="7"/>
  <c r="BB154" i="7"/>
  <c r="BB158" i="7"/>
  <c r="BB162" i="7"/>
  <c r="BB166" i="7"/>
  <c r="BB170" i="7"/>
  <c r="BB174" i="7"/>
  <c r="BB178" i="7"/>
  <c r="BB182" i="7"/>
  <c r="BB187" i="7"/>
  <c r="BB191" i="7"/>
  <c r="BB195" i="7"/>
  <c r="BB199" i="7"/>
  <c r="BB203" i="7"/>
  <c r="BB207" i="7"/>
  <c r="BB211" i="7"/>
  <c r="BB215" i="7"/>
  <c r="BB219" i="7"/>
  <c r="BB223" i="7"/>
  <c r="BB227" i="7"/>
  <c r="BB231" i="7"/>
  <c r="BB235" i="7"/>
  <c r="BB239" i="7"/>
  <c r="BB243" i="7"/>
  <c r="BB247" i="7"/>
  <c r="BB251" i="7"/>
  <c r="BB255" i="7"/>
  <c r="BB259" i="7"/>
  <c r="BB263" i="7"/>
  <c r="BB312" i="7"/>
  <c r="BB316" i="7"/>
  <c r="BB407" i="7"/>
  <c r="BB411" i="7"/>
  <c r="BB423" i="7"/>
  <c r="BB427" i="7"/>
  <c r="BB431" i="7"/>
  <c r="BB527" i="7"/>
  <c r="BB531" i="7"/>
  <c r="BB535" i="7"/>
  <c r="BB539" i="7"/>
  <c r="BB543" i="7"/>
  <c r="BB547" i="7"/>
  <c r="BB551" i="7"/>
  <c r="BB319" i="7"/>
  <c r="BB323" i="7"/>
  <c r="BB327" i="7"/>
  <c r="BB335" i="7"/>
  <c r="BB343" i="7"/>
  <c r="BB347" i="7"/>
  <c r="BB351" i="7"/>
  <c r="BB355" i="7"/>
  <c r="BB361" i="7"/>
  <c r="BB365" i="7"/>
  <c r="BB369" i="7"/>
  <c r="BB373" i="7"/>
  <c r="BB377" i="7"/>
  <c r="BB381" i="7"/>
  <c r="BB385" i="7"/>
  <c r="BB389" i="7"/>
  <c r="BB393" i="7"/>
  <c r="BB435" i="7"/>
  <c r="BB439" i="7"/>
  <c r="BB443" i="7"/>
  <c r="BB447" i="7"/>
  <c r="BB451" i="7"/>
  <c r="BB554" i="7"/>
  <c r="BB558" i="7"/>
  <c r="BB562" i="7"/>
  <c r="BB566" i="7"/>
  <c r="BB570" i="7"/>
  <c r="BB398" i="7"/>
  <c r="BB402" i="7"/>
  <c r="BB406" i="7"/>
  <c r="BB414" i="7"/>
  <c r="BB418" i="7"/>
  <c r="BB422" i="7"/>
  <c r="BB426" i="7"/>
  <c r="BB430" i="7"/>
  <c r="BB530" i="7"/>
  <c r="BB534" i="7"/>
  <c r="BB538" i="7"/>
  <c r="BB542" i="7"/>
  <c r="BB546" i="7"/>
  <c r="BB550" i="7"/>
  <c r="BB318" i="7"/>
  <c r="BB322" i="7"/>
  <c r="BB326" i="7"/>
  <c r="BB330" i="7"/>
  <c r="BB334" i="7"/>
  <c r="BB338" i="7"/>
  <c r="BB342" i="7"/>
  <c r="BB346" i="7"/>
  <c r="BB350" i="7"/>
  <c r="BB354" i="7"/>
  <c r="BB358" i="7"/>
  <c r="BB360" i="7"/>
  <c r="BB364" i="7"/>
  <c r="BB368" i="7"/>
  <c r="BB372" i="7"/>
  <c r="BB376" i="7"/>
  <c r="BB380" i="7"/>
  <c r="BB384" i="7"/>
  <c r="BB388" i="7"/>
  <c r="BB392" i="7"/>
  <c r="BB434" i="7"/>
  <c r="BB438" i="7"/>
  <c r="BB442" i="7"/>
  <c r="BB446" i="7"/>
  <c r="BB450" i="7"/>
  <c r="BB553" i="7"/>
  <c r="BB557" i="7"/>
  <c r="BB561" i="7"/>
  <c r="BB565" i="7"/>
  <c r="BB569" i="7"/>
  <c r="BB573" i="7"/>
  <c r="BB86" i="7"/>
  <c r="BB90" i="7"/>
  <c r="BB94" i="7"/>
  <c r="BB98" i="7"/>
  <c r="BB102" i="7"/>
  <c r="BB106" i="7"/>
  <c r="BB110" i="7"/>
  <c r="BB85" i="7"/>
  <c r="BB89" i="7"/>
  <c r="BB93" i="7"/>
  <c r="BB97" i="7"/>
  <c r="BB101" i="7"/>
  <c r="BB105" i="7"/>
  <c r="BB109" i="7"/>
  <c r="BB113" i="7"/>
  <c r="BB497" i="7"/>
  <c r="BB501" i="7"/>
  <c r="BB505" i="7"/>
  <c r="BB496" i="7"/>
  <c r="BB500" i="7"/>
  <c r="BB504" i="7"/>
  <c r="BB601" i="7"/>
  <c r="BB605" i="7"/>
  <c r="BB609" i="7"/>
  <c r="BB613" i="7"/>
  <c r="BB617" i="7"/>
  <c r="BB621" i="7"/>
  <c r="BB600" i="7"/>
  <c r="BB604" i="7"/>
  <c r="BB608" i="7"/>
  <c r="BB612" i="7"/>
  <c r="BB616" i="7"/>
  <c r="BB620" i="7"/>
  <c r="BB205" i="7"/>
  <c r="BB209" i="7"/>
  <c r="BB213" i="7"/>
  <c r="BB217" i="7"/>
  <c r="BB221" i="7"/>
  <c r="BB225" i="7"/>
  <c r="BB229" i="7"/>
  <c r="BB233" i="7"/>
  <c r="BB237" i="7"/>
  <c r="BB241" i="7"/>
  <c r="BB245" i="7"/>
  <c r="BB249" i="7"/>
  <c r="BB253" i="7"/>
  <c r="BB257" i="7"/>
  <c r="BB261" i="7"/>
  <c r="BB265" i="7"/>
  <c r="BB314" i="7"/>
  <c r="BB396" i="7"/>
  <c r="BB400" i="7"/>
  <c r="BB404" i="7"/>
  <c r="BB408" i="7"/>
  <c r="BB232" i="7"/>
  <c r="BB252" i="7"/>
  <c r="BB256" i="7"/>
  <c r="BB260" i="7"/>
  <c r="BB415" i="7"/>
  <c r="BB419" i="7"/>
  <c r="BB410" i="7"/>
  <c r="BB234" i="7"/>
  <c r="BB238" i="7"/>
  <c r="BB242" i="7"/>
  <c r="BB311" i="7"/>
  <c r="BB315" i="7"/>
  <c r="BB397" i="7"/>
  <c r="BB401" i="7"/>
  <c r="BB405" i="7"/>
  <c r="BB409" i="7"/>
  <c r="BB413" i="7"/>
  <c r="BB331" i="7"/>
  <c r="BB339" i="7"/>
  <c r="BB362" i="7"/>
  <c r="BB366" i="7"/>
  <c r="BB359" i="7"/>
  <c r="BB363" i="7"/>
  <c r="BB367" i="7"/>
  <c r="BB638" i="7"/>
  <c r="BB642" i="7"/>
  <c r="BB646" i="7"/>
  <c r="BB650" i="7"/>
  <c r="BB654" i="7"/>
  <c r="BB658" i="7"/>
  <c r="AX1171" i="7"/>
  <c r="BB118" i="7"/>
  <c r="BB266" i="7"/>
  <c r="BB639" i="7"/>
  <c r="BB643" i="7"/>
  <c r="BB647" i="7"/>
  <c r="BB651" i="7"/>
  <c r="BB655" i="7"/>
  <c r="BB659" i="7"/>
  <c r="BB663" i="7"/>
  <c r="BB574" i="7"/>
  <c r="BB578" i="7"/>
  <c r="BB582" i="7"/>
  <c r="BB586" i="7"/>
  <c r="BB590" i="7"/>
  <c r="BB594" i="7"/>
  <c r="BB452" i="7"/>
  <c r="BB456" i="7"/>
  <c r="BB635" i="7"/>
  <c r="BB637" i="7"/>
  <c r="BB641" i="7"/>
  <c r="BB645" i="7"/>
  <c r="BB649" i="7"/>
  <c r="BB653" i="7"/>
  <c r="BB657" i="7"/>
  <c r="BB661" i="7"/>
  <c r="BB640" i="7"/>
  <c r="BB644" i="7"/>
  <c r="BB648" i="7"/>
  <c r="BB652" i="7"/>
  <c r="BB656" i="7"/>
  <c r="BB660" i="7"/>
  <c r="BB183" i="7"/>
  <c r="N1171" i="7"/>
  <c r="AD1171" i="7"/>
  <c r="AT1171" i="7"/>
  <c r="BB577" i="7"/>
  <c r="BB581" i="7"/>
  <c r="BB585" i="7"/>
  <c r="BB589" i="7"/>
  <c r="BB593" i="7"/>
  <c r="BB597" i="7"/>
  <c r="BB455" i="7"/>
  <c r="BB634" i="7"/>
  <c r="BB576" i="7"/>
  <c r="BB580" i="7"/>
  <c r="BB584" i="7"/>
  <c r="BB588" i="7"/>
  <c r="BB592" i="7"/>
  <c r="BB596" i="7"/>
  <c r="BB454" i="7"/>
  <c r="BB458" i="7"/>
  <c r="BB526" i="7"/>
  <c r="BB119" i="7"/>
  <c r="V1171" i="7"/>
  <c r="AL1171" i="7"/>
  <c r="N16" i="6" l="1"/>
  <c r="N30" i="6"/>
  <c r="M34" i="6"/>
  <c r="L24" i="6"/>
  <c r="N19" i="6"/>
  <c r="L34" i="6"/>
  <c r="N27" i="6"/>
  <c r="M24" i="6"/>
  <c r="N7" i="6"/>
  <c r="N12" i="6"/>
  <c r="K13" i="6"/>
  <c r="N13" i="6" s="1"/>
  <c r="K34" i="6"/>
  <c r="N33" i="6"/>
  <c r="N23" i="6"/>
  <c r="K24" i="6"/>
  <c r="BB1171" i="7"/>
  <c r="L35" i="6" l="1"/>
  <c r="L60" i="6" s="1"/>
  <c r="M35" i="6"/>
  <c r="M60" i="6" s="1"/>
  <c r="N24" i="6"/>
  <c r="BB498" i="1"/>
  <c r="N34" i="6"/>
  <c r="K35" i="6"/>
  <c r="G4" i="6"/>
  <c r="H4" i="6"/>
  <c r="I4" i="6"/>
  <c r="BB233" i="1"/>
  <c r="AX3" i="1"/>
  <c r="N35" i="6" l="1"/>
  <c r="K60" i="6"/>
  <c r="N60" i="6" s="1"/>
  <c r="J4" i="6"/>
  <c r="C30" i="6"/>
  <c r="C23" i="6"/>
  <c r="C16" i="6"/>
  <c r="C7" i="6"/>
  <c r="C9" i="6"/>
  <c r="C12" i="6"/>
  <c r="C19" i="6"/>
  <c r="C27" i="6"/>
  <c r="D27" i="6"/>
  <c r="D19" i="6"/>
  <c r="D12" i="6"/>
  <c r="C24" i="6" l="1"/>
  <c r="C13" i="6"/>
  <c r="D9" i="6"/>
  <c r="F9" i="6" s="1"/>
  <c r="D33" i="6"/>
  <c r="D7" i="6"/>
  <c r="D30" i="6"/>
  <c r="D16" i="6"/>
  <c r="F16" i="6" s="1"/>
  <c r="D23" i="6"/>
  <c r="F12" i="6"/>
  <c r="F19" i="6"/>
  <c r="F27" i="6"/>
  <c r="C33" i="6"/>
  <c r="C34" i="6" s="1"/>
  <c r="BB4" i="1"/>
  <c r="BB5" i="1"/>
  <c r="BB7" i="1"/>
  <c r="BB8" i="1"/>
  <c r="BB9" i="1"/>
  <c r="BB11" i="1"/>
  <c r="BB12" i="1"/>
  <c r="BB13" i="1"/>
  <c r="BB15" i="1"/>
  <c r="BB16" i="1"/>
  <c r="BB17" i="1"/>
  <c r="BB19" i="1"/>
  <c r="BB20" i="1"/>
  <c r="BB21" i="1"/>
  <c r="BB23" i="1"/>
  <c r="BB24" i="1"/>
  <c r="BB25" i="1"/>
  <c r="BB27" i="1"/>
  <c r="BB28" i="1"/>
  <c r="BB29" i="1"/>
  <c r="BB31" i="1"/>
  <c r="BB32" i="1"/>
  <c r="BB33" i="1"/>
  <c r="BB35" i="1"/>
  <c r="BB36" i="1"/>
  <c r="BB37" i="1"/>
  <c r="BB40" i="1"/>
  <c r="BB41" i="1"/>
  <c r="BB43" i="1"/>
  <c r="BB44" i="1"/>
  <c r="BB45" i="1"/>
  <c r="BB47" i="1"/>
  <c r="BB48" i="1"/>
  <c r="BB49" i="1"/>
  <c r="BB51" i="1"/>
  <c r="BB52" i="1"/>
  <c r="BB53" i="1"/>
  <c r="BB55" i="1"/>
  <c r="BB56" i="1"/>
  <c r="BB57" i="1"/>
  <c r="BB59" i="1"/>
  <c r="BB60" i="1"/>
  <c r="BB61" i="1"/>
  <c r="BB63" i="1"/>
  <c r="BB64" i="1"/>
  <c r="BB65" i="1"/>
  <c r="BB67" i="1"/>
  <c r="BB68" i="1"/>
  <c r="BB69" i="1"/>
  <c r="BB71" i="1"/>
  <c r="BB72" i="1"/>
  <c r="BB73" i="1"/>
  <c r="BB75" i="1"/>
  <c r="BB76" i="1"/>
  <c r="BB77" i="1"/>
  <c r="BB78" i="1"/>
  <c r="BB79" i="1"/>
  <c r="BB80" i="1"/>
  <c r="BB81" i="1"/>
  <c r="BB82" i="1"/>
  <c r="BB83" i="1"/>
  <c r="BB84" i="1"/>
  <c r="BB85" i="1"/>
  <c r="BB86" i="1"/>
  <c r="BB87" i="1"/>
  <c r="BB88" i="1"/>
  <c r="BB89" i="1"/>
  <c r="BB330" i="1"/>
  <c r="BB332" i="1"/>
  <c r="BB333" i="1"/>
  <c r="BB334" i="1"/>
  <c r="BB335" i="1"/>
  <c r="BB336" i="1"/>
  <c r="BB337" i="1"/>
  <c r="BB338" i="1"/>
  <c r="BB339" i="1"/>
  <c r="BB340" i="1"/>
  <c r="BB341" i="1"/>
  <c r="BB342" i="1"/>
  <c r="BB343" i="1"/>
  <c r="BB344" i="1"/>
  <c r="BB345" i="1"/>
  <c r="BB346" i="1"/>
  <c r="BB347" i="1"/>
  <c r="BB348" i="1"/>
  <c r="BB349" i="1"/>
  <c r="BB350" i="1"/>
  <c r="BB351" i="1"/>
  <c r="BB352" i="1"/>
  <c r="BB353" i="1"/>
  <c r="BB354" i="1"/>
  <c r="BB355" i="1"/>
  <c r="BB356" i="1"/>
  <c r="BB357" i="1"/>
  <c r="BB358" i="1"/>
  <c r="BB359" i="1"/>
  <c r="BB360" i="1"/>
  <c r="BB361" i="1"/>
  <c r="BB362" i="1"/>
  <c r="BB363" i="1"/>
  <c r="BB364" i="1"/>
  <c r="BB365" i="1"/>
  <c r="BB366" i="1"/>
  <c r="BB367" i="1"/>
  <c r="BB368" i="1"/>
  <c r="BB369" i="1"/>
  <c r="BB370" i="1"/>
  <c r="BB371" i="1"/>
  <c r="BB372" i="1"/>
  <c r="BB373" i="1"/>
  <c r="BB374" i="1"/>
  <c r="BB375" i="1"/>
  <c r="BB376" i="1"/>
  <c r="BB377" i="1"/>
  <c r="BB378" i="1"/>
  <c r="BB379" i="1"/>
  <c r="BB380" i="1"/>
  <c r="BB381" i="1"/>
  <c r="BB382" i="1"/>
  <c r="BB383" i="1"/>
  <c r="BB384" i="1"/>
  <c r="BB385" i="1"/>
  <c r="BB386" i="1"/>
  <c r="BB387" i="1"/>
  <c r="BB388" i="1"/>
  <c r="BB389" i="1"/>
  <c r="BB390" i="1"/>
  <c r="BB391" i="1"/>
  <c r="BB93" i="1"/>
  <c r="BB94" i="1"/>
  <c r="BB95" i="1"/>
  <c r="BB96" i="1"/>
  <c r="BB97" i="1"/>
  <c r="BB98" i="1"/>
  <c r="BB99" i="1"/>
  <c r="BB100" i="1"/>
  <c r="BB101" i="1"/>
  <c r="BB102" i="1"/>
  <c r="BB103" i="1"/>
  <c r="BB104" i="1"/>
  <c r="BB105" i="1"/>
  <c r="BB106" i="1"/>
  <c r="BB107" i="1"/>
  <c r="BB108" i="1"/>
  <c r="BB109" i="1"/>
  <c r="BB110" i="1"/>
  <c r="BB111" i="1"/>
  <c r="BB112" i="1"/>
  <c r="BB113" i="1"/>
  <c r="BB114" i="1"/>
  <c r="BB115" i="1"/>
  <c r="BB116" i="1"/>
  <c r="BB117" i="1"/>
  <c r="BB118" i="1"/>
  <c r="BB119" i="1"/>
  <c r="BB120" i="1"/>
  <c r="BB121" i="1"/>
  <c r="BB122" i="1"/>
  <c r="BB123" i="1"/>
  <c r="BB124" i="1"/>
  <c r="BB125" i="1"/>
  <c r="BB126" i="1"/>
  <c r="BB127" i="1"/>
  <c r="BB128" i="1"/>
  <c r="BB129" i="1"/>
  <c r="BB130" i="1"/>
  <c r="BB131" i="1"/>
  <c r="BB132" i="1"/>
  <c r="BB133" i="1"/>
  <c r="BB134" i="1"/>
  <c r="BB135" i="1"/>
  <c r="BB136" i="1"/>
  <c r="BB586" i="1"/>
  <c r="BB587" i="1"/>
  <c r="BB588" i="1"/>
  <c r="BB589" i="1"/>
  <c r="BB590" i="1"/>
  <c r="BB591" i="1"/>
  <c r="BB592" i="1"/>
  <c r="BB593" i="1"/>
  <c r="BB594" i="1"/>
  <c r="BB595" i="1"/>
  <c r="BB596" i="1"/>
  <c r="BB597" i="1"/>
  <c r="BB598" i="1"/>
  <c r="BB599" i="1"/>
  <c r="BB600" i="1"/>
  <c r="BB601" i="1"/>
  <c r="BB602" i="1"/>
  <c r="BB603" i="1"/>
  <c r="BB604" i="1"/>
  <c r="BB605" i="1"/>
  <c r="BB606" i="1"/>
  <c r="BB607" i="1"/>
  <c r="BB608" i="1"/>
  <c r="BB609" i="1"/>
  <c r="BB610" i="1"/>
  <c r="BB611" i="1"/>
  <c r="BB612" i="1"/>
  <c r="BB613" i="1"/>
  <c r="BB614" i="1"/>
  <c r="BB615" i="1"/>
  <c r="BB616" i="1"/>
  <c r="BB617" i="1"/>
  <c r="BB618" i="1"/>
  <c r="BB619" i="1"/>
  <c r="BB620" i="1"/>
  <c r="BB621" i="1"/>
  <c r="BB622" i="1"/>
  <c r="BB623" i="1"/>
  <c r="BB624" i="1"/>
  <c r="BB625" i="1"/>
  <c r="BB627" i="1"/>
  <c r="BB629" i="1"/>
  <c r="BB630" i="1"/>
  <c r="BB631" i="1"/>
  <c r="BB633" i="1"/>
  <c r="BB634" i="1"/>
  <c r="BB635" i="1"/>
  <c r="BB637" i="1"/>
  <c r="BB638" i="1"/>
  <c r="BB639" i="1"/>
  <c r="BB641" i="1"/>
  <c r="BB642" i="1"/>
  <c r="BB643" i="1"/>
  <c r="BB645" i="1"/>
  <c r="BB646" i="1"/>
  <c r="BB647" i="1"/>
  <c r="BB649" i="1"/>
  <c r="BB650" i="1"/>
  <c r="BB651" i="1"/>
  <c r="BB653" i="1"/>
  <c r="BB654" i="1"/>
  <c r="BB655" i="1"/>
  <c r="BB657" i="1"/>
  <c r="BB658" i="1"/>
  <c r="BB659" i="1"/>
  <c r="BB661" i="1"/>
  <c r="BB662" i="1"/>
  <c r="BB139" i="1"/>
  <c r="BB141" i="1"/>
  <c r="BB142" i="1"/>
  <c r="BB143" i="1"/>
  <c r="BB145" i="1"/>
  <c r="BB146" i="1"/>
  <c r="BB147" i="1"/>
  <c r="BB149" i="1"/>
  <c r="BB150" i="1"/>
  <c r="BB151" i="1"/>
  <c r="BB153" i="1"/>
  <c r="BB154" i="1"/>
  <c r="BB155" i="1"/>
  <c r="BB157" i="1"/>
  <c r="BB759" i="1"/>
  <c r="BB761" i="1"/>
  <c r="BB762" i="1"/>
  <c r="BB763" i="1"/>
  <c r="BB765" i="1"/>
  <c r="BB766" i="1"/>
  <c r="BB767" i="1"/>
  <c r="BB769" i="1"/>
  <c r="BB770" i="1"/>
  <c r="BB771" i="1"/>
  <c r="BB773" i="1"/>
  <c r="BB774" i="1"/>
  <c r="BB775" i="1"/>
  <c r="BB777" i="1"/>
  <c r="BB778" i="1"/>
  <c r="BB779" i="1"/>
  <c r="BB781" i="1"/>
  <c r="BB782" i="1"/>
  <c r="BB783" i="1"/>
  <c r="BB785" i="1"/>
  <c r="BB786" i="1"/>
  <c r="BB787" i="1"/>
  <c r="BB789" i="1"/>
  <c r="BB790" i="1"/>
  <c r="BB791" i="1"/>
  <c r="BB793" i="1"/>
  <c r="BB160" i="1"/>
  <c r="BB162" i="1"/>
  <c r="BB163" i="1"/>
  <c r="BB164" i="1"/>
  <c r="BB166" i="1"/>
  <c r="BB167" i="1"/>
  <c r="BB168" i="1"/>
  <c r="BB170" i="1"/>
  <c r="BB171" i="1"/>
  <c r="BB172" i="1"/>
  <c r="BB174" i="1"/>
  <c r="BB175" i="1"/>
  <c r="BB176" i="1"/>
  <c r="BB178" i="1"/>
  <c r="BB179" i="1"/>
  <c r="BB180" i="1"/>
  <c r="BB182" i="1"/>
  <c r="BB183" i="1"/>
  <c r="BB184" i="1"/>
  <c r="BB186" i="1"/>
  <c r="BB187" i="1"/>
  <c r="BB188" i="1"/>
  <c r="BB190" i="1"/>
  <c r="BB191" i="1"/>
  <c r="BB192" i="1"/>
  <c r="BB193" i="1"/>
  <c r="BB194" i="1"/>
  <c r="BB195" i="1"/>
  <c r="BB196" i="1"/>
  <c r="BB197" i="1"/>
  <c r="BB198" i="1"/>
  <c r="BB199" i="1"/>
  <c r="BB200" i="1"/>
  <c r="BB201" i="1"/>
  <c r="BB202" i="1"/>
  <c r="BB203" i="1"/>
  <c r="BB204" i="1"/>
  <c r="BB205" i="1"/>
  <c r="BB206" i="1"/>
  <c r="BB207" i="1"/>
  <c r="BB208" i="1"/>
  <c r="BB209" i="1"/>
  <c r="BB210" i="1"/>
  <c r="BB211" i="1"/>
  <c r="BB212" i="1"/>
  <c r="BB213" i="1"/>
  <c r="BB214" i="1"/>
  <c r="BB215" i="1"/>
  <c r="BB216" i="1"/>
  <c r="BB217" i="1"/>
  <c r="BB218" i="1"/>
  <c r="BB219" i="1"/>
  <c r="BB220" i="1"/>
  <c r="BB221" i="1"/>
  <c r="BB222" i="1"/>
  <c r="BB223" i="1"/>
  <c r="BB224" i="1"/>
  <c r="BB225" i="1"/>
  <c r="BB226" i="1"/>
  <c r="BB227" i="1"/>
  <c r="BB228" i="1"/>
  <c r="BB229" i="1"/>
  <c r="BB230" i="1"/>
  <c r="BB235" i="1"/>
  <c r="BB236" i="1"/>
  <c r="BB237" i="1"/>
  <c r="BB238" i="1"/>
  <c r="BB239" i="1"/>
  <c r="BB240" i="1"/>
  <c r="BB241" i="1"/>
  <c r="BB242" i="1"/>
  <c r="BB243" i="1"/>
  <c r="BB244" i="1"/>
  <c r="BB245" i="1"/>
  <c r="BB246" i="1"/>
  <c r="BB247" i="1"/>
  <c r="BB248" i="1"/>
  <c r="BB249" i="1"/>
  <c r="BB250" i="1"/>
  <c r="BB251" i="1"/>
  <c r="BB252" i="1"/>
  <c r="BB253" i="1"/>
  <c r="BB254" i="1"/>
  <c r="BB255" i="1"/>
  <c r="BB256" i="1"/>
  <c r="BB257" i="1"/>
  <c r="BB258" i="1"/>
  <c r="BB259" i="1"/>
  <c r="BB260" i="1"/>
  <c r="BB261" i="1"/>
  <c r="BB262" i="1"/>
  <c r="BB263" i="1"/>
  <c r="BB264" i="1"/>
  <c r="BB265" i="1"/>
  <c r="BB266" i="1"/>
  <c r="BB267" i="1"/>
  <c r="BB268" i="1"/>
  <c r="BB269" i="1"/>
  <c r="BB270" i="1"/>
  <c r="BB271" i="1"/>
  <c r="BB272" i="1"/>
  <c r="BB273" i="1"/>
  <c r="BB274" i="1"/>
  <c r="BB275" i="1"/>
  <c r="BB276" i="1"/>
  <c r="BB277" i="1"/>
  <c r="BB278" i="1"/>
  <c r="BB279" i="1"/>
  <c r="BB280" i="1"/>
  <c r="BB281" i="1"/>
  <c r="BB282" i="1"/>
  <c r="BB283" i="1"/>
  <c r="BB284" i="1"/>
  <c r="BB285" i="1"/>
  <c r="BB286" i="1"/>
  <c r="BB287" i="1"/>
  <c r="BB288" i="1"/>
  <c r="BB289" i="1"/>
  <c r="BB290" i="1"/>
  <c r="BB291" i="1"/>
  <c r="BB292" i="1"/>
  <c r="BB293" i="1"/>
  <c r="BB294" i="1"/>
  <c r="BB295" i="1"/>
  <c r="BB296" i="1"/>
  <c r="BB297" i="1"/>
  <c r="BB298" i="1"/>
  <c r="BB299" i="1"/>
  <c r="BB300" i="1"/>
  <c r="BB301" i="1"/>
  <c r="BB302" i="1"/>
  <c r="BB303" i="1"/>
  <c r="BB304" i="1"/>
  <c r="BB305" i="1"/>
  <c r="BB306" i="1"/>
  <c r="BB307" i="1"/>
  <c r="BB308" i="1"/>
  <c r="BB309" i="1"/>
  <c r="BB310" i="1"/>
  <c r="BB311" i="1"/>
  <c r="BB312" i="1"/>
  <c r="BB313" i="1"/>
  <c r="BB314" i="1"/>
  <c r="BB315" i="1"/>
  <c r="BB316" i="1"/>
  <c r="BB317" i="1"/>
  <c r="BB318" i="1"/>
  <c r="BB319" i="1"/>
  <c r="BB320" i="1"/>
  <c r="BB321" i="1"/>
  <c r="BB322" i="1"/>
  <c r="BB323" i="1"/>
  <c r="BB324" i="1"/>
  <c r="BB325" i="1"/>
  <c r="BB326" i="1"/>
  <c r="BB327" i="1"/>
  <c r="BB328" i="1"/>
  <c r="BB393" i="1"/>
  <c r="BB394" i="1"/>
  <c r="BB395" i="1"/>
  <c r="BB396" i="1"/>
  <c r="BB397" i="1"/>
  <c r="BB398" i="1"/>
  <c r="BB500" i="1"/>
  <c r="BB501" i="1"/>
  <c r="BB502" i="1"/>
  <c r="BB503" i="1"/>
  <c r="BB504" i="1"/>
  <c r="BB505" i="1"/>
  <c r="BB506" i="1"/>
  <c r="BB507" i="1"/>
  <c r="BB508" i="1"/>
  <c r="BB509" i="1"/>
  <c r="BB510" i="1"/>
  <c r="BB511" i="1"/>
  <c r="BB512" i="1"/>
  <c r="BB513" i="1"/>
  <c r="BB514" i="1"/>
  <c r="BB515" i="1"/>
  <c r="BB516" i="1"/>
  <c r="BB517" i="1"/>
  <c r="BB518" i="1"/>
  <c r="BB519" i="1"/>
  <c r="BB520" i="1"/>
  <c r="BB521" i="1"/>
  <c r="BB522" i="1"/>
  <c r="BB523" i="1"/>
  <c r="BB524" i="1"/>
  <c r="BB525" i="1"/>
  <c r="BB526" i="1"/>
  <c r="BB527" i="1"/>
  <c r="BB528" i="1"/>
  <c r="BB529" i="1"/>
  <c r="BB530" i="1"/>
  <c r="BB531" i="1"/>
  <c r="BB532" i="1"/>
  <c r="BB533" i="1"/>
  <c r="BB534" i="1"/>
  <c r="BB535" i="1"/>
  <c r="BB536" i="1"/>
  <c r="BB537" i="1"/>
  <c r="BB538" i="1"/>
  <c r="BB539" i="1"/>
  <c r="BB540" i="1"/>
  <c r="BB541" i="1"/>
  <c r="BB542" i="1"/>
  <c r="BB543" i="1"/>
  <c r="BB544" i="1"/>
  <c r="BB545" i="1"/>
  <c r="BB546" i="1"/>
  <c r="BB547" i="1"/>
  <c r="BB665" i="1"/>
  <c r="BB666" i="1"/>
  <c r="BB667" i="1"/>
  <c r="BB669" i="1"/>
  <c r="BB670" i="1"/>
  <c r="BB671" i="1"/>
  <c r="BB673" i="1"/>
  <c r="BB674" i="1"/>
  <c r="BB675" i="1"/>
  <c r="BB677" i="1"/>
  <c r="BB678" i="1"/>
  <c r="BB679" i="1"/>
  <c r="BB681" i="1"/>
  <c r="BB682" i="1"/>
  <c r="BB683" i="1"/>
  <c r="BB685" i="1"/>
  <c r="BB686" i="1"/>
  <c r="BB687" i="1"/>
  <c r="BB689" i="1"/>
  <c r="BB690" i="1"/>
  <c r="BB691" i="1"/>
  <c r="BB693" i="1"/>
  <c r="BB694" i="1"/>
  <c r="BB695" i="1"/>
  <c r="BB697" i="1"/>
  <c r="BB698" i="1"/>
  <c r="BB699" i="1"/>
  <c r="BB701" i="1"/>
  <c r="BB702" i="1"/>
  <c r="BB703" i="1"/>
  <c r="BB400" i="1"/>
  <c r="BB401" i="1"/>
  <c r="BB402" i="1"/>
  <c r="BB404" i="1"/>
  <c r="BB405" i="1"/>
  <c r="BB406" i="1"/>
  <c r="BB408" i="1"/>
  <c r="BB409" i="1"/>
  <c r="BB410" i="1"/>
  <c r="BB412" i="1"/>
  <c r="BB413" i="1"/>
  <c r="BB414" i="1"/>
  <c r="BB416" i="1"/>
  <c r="BB417" i="1"/>
  <c r="BB418" i="1"/>
  <c r="BB420" i="1"/>
  <c r="BB421" i="1"/>
  <c r="BB422" i="1"/>
  <c r="BB424" i="1"/>
  <c r="BB425" i="1"/>
  <c r="BB426" i="1"/>
  <c r="BB428" i="1"/>
  <c r="BB429" i="1"/>
  <c r="BB430" i="1"/>
  <c r="BB432" i="1"/>
  <c r="BB433" i="1"/>
  <c r="BB434" i="1"/>
  <c r="BB436" i="1"/>
  <c r="BB437" i="1"/>
  <c r="BB438" i="1"/>
  <c r="BB440" i="1"/>
  <c r="BB441" i="1"/>
  <c r="BB442" i="1"/>
  <c r="BB444" i="1"/>
  <c r="BB445" i="1"/>
  <c r="BB446" i="1"/>
  <c r="BB448" i="1"/>
  <c r="BB451" i="1"/>
  <c r="BB452" i="1"/>
  <c r="BB453" i="1"/>
  <c r="BB455" i="1"/>
  <c r="BB456" i="1"/>
  <c r="BB457" i="1"/>
  <c r="BB459" i="1"/>
  <c r="BB460" i="1"/>
  <c r="BB461" i="1"/>
  <c r="BB463" i="1"/>
  <c r="BB464" i="1"/>
  <c r="BB465" i="1"/>
  <c r="BB467" i="1"/>
  <c r="BB468" i="1"/>
  <c r="BB469" i="1"/>
  <c r="BB471" i="1"/>
  <c r="BB472" i="1"/>
  <c r="BB473" i="1"/>
  <c r="BB475" i="1"/>
  <c r="BB476" i="1"/>
  <c r="BB477" i="1"/>
  <c r="BB479" i="1"/>
  <c r="BB480" i="1"/>
  <c r="BB481" i="1"/>
  <c r="BB483" i="1"/>
  <c r="BB484" i="1"/>
  <c r="BB485" i="1"/>
  <c r="BB487" i="1"/>
  <c r="BB488" i="1"/>
  <c r="BB489" i="1"/>
  <c r="BB491" i="1"/>
  <c r="BB492" i="1"/>
  <c r="BB493" i="1"/>
  <c r="BB495" i="1"/>
  <c r="BB496" i="1"/>
  <c r="BB550" i="1"/>
  <c r="BB551" i="1"/>
  <c r="BB552" i="1"/>
  <c r="BB554" i="1"/>
  <c r="BB555" i="1"/>
  <c r="BB556" i="1"/>
  <c r="BB558" i="1"/>
  <c r="BB559" i="1"/>
  <c r="BB560" i="1"/>
  <c r="BB562" i="1"/>
  <c r="BB563" i="1"/>
  <c r="BB564" i="1"/>
  <c r="BB566" i="1"/>
  <c r="BB567" i="1"/>
  <c r="BB568" i="1"/>
  <c r="BB570" i="1"/>
  <c r="BB571" i="1"/>
  <c r="BB572" i="1"/>
  <c r="BB706" i="1"/>
  <c r="BB707" i="1"/>
  <c r="BB709" i="1"/>
  <c r="BB710" i="1"/>
  <c r="BB711" i="1"/>
  <c r="BB713" i="1"/>
  <c r="BB714" i="1"/>
  <c r="BB715" i="1"/>
  <c r="BB717" i="1"/>
  <c r="BB718" i="1"/>
  <c r="BB719" i="1"/>
  <c r="BB721" i="1"/>
  <c r="BB722" i="1"/>
  <c r="BB723" i="1"/>
  <c r="BB725" i="1"/>
  <c r="BB726" i="1"/>
  <c r="BB727" i="1"/>
  <c r="BB729" i="1"/>
  <c r="BB730" i="1"/>
  <c r="BB731" i="1"/>
  <c r="BB733" i="1"/>
  <c r="BB734" i="1"/>
  <c r="BB735" i="1"/>
  <c r="BB737" i="1"/>
  <c r="BB738" i="1"/>
  <c r="BB739" i="1"/>
  <c r="BB741" i="1"/>
  <c r="BB742" i="1"/>
  <c r="BB743" i="1"/>
  <c r="BB745" i="1"/>
  <c r="BB746" i="1"/>
  <c r="BB747" i="1"/>
  <c r="BB749" i="1"/>
  <c r="BB750" i="1"/>
  <c r="BB751" i="1"/>
  <c r="BB753" i="1"/>
  <c r="BB754" i="1"/>
  <c r="BB755" i="1"/>
  <c r="BB757" i="1"/>
  <c r="BB575" i="1"/>
  <c r="BB577" i="1"/>
  <c r="BB578" i="1"/>
  <c r="BB579" i="1"/>
  <c r="BB581" i="1"/>
  <c r="BB582" i="1"/>
  <c r="BB583" i="1"/>
  <c r="BB795" i="1"/>
  <c r="BB796" i="1"/>
  <c r="BB798" i="1"/>
  <c r="BB799" i="1"/>
  <c r="BB800" i="1"/>
  <c r="BB802" i="1"/>
  <c r="BB803" i="1"/>
  <c r="BB804" i="1"/>
  <c r="BB806" i="1"/>
  <c r="BB807" i="1"/>
  <c r="BB808" i="1"/>
  <c r="BB810" i="1"/>
  <c r="BB811" i="1"/>
  <c r="BB812" i="1"/>
  <c r="BB814" i="1"/>
  <c r="BB815" i="1"/>
  <c r="BB816" i="1"/>
  <c r="BB818" i="1"/>
  <c r="BB819" i="1"/>
  <c r="BB820" i="1"/>
  <c r="BB822" i="1"/>
  <c r="BB823" i="1"/>
  <c r="BB824" i="1"/>
  <c r="BB826" i="1"/>
  <c r="BB827" i="1"/>
  <c r="BB828" i="1"/>
  <c r="BB231" i="1"/>
  <c r="BB137" i="1"/>
  <c r="BB232" i="1"/>
  <c r="BB90" i="1"/>
  <c r="BB704" i="1"/>
  <c r="BB663" i="1"/>
  <c r="BB158" i="1"/>
  <c r="BB91" i="1"/>
  <c r="BB497" i="1"/>
  <c r="C35" i="6" l="1"/>
  <c r="C60" i="6" s="1"/>
  <c r="D34" i="6"/>
  <c r="F34" i="6" s="1"/>
  <c r="D13" i="6"/>
  <c r="F13" i="6" s="1"/>
  <c r="D24" i="6"/>
  <c r="F24" i="6" s="1"/>
  <c r="BB39" i="1"/>
  <c r="E9" i="6"/>
  <c r="E19" i="6"/>
  <c r="F7" i="6"/>
  <c r="F30" i="6"/>
  <c r="F23" i="6"/>
  <c r="F33" i="6"/>
  <c r="BB574" i="1"/>
  <c r="BB234" i="1"/>
  <c r="BB392" i="1"/>
  <c r="BB585" i="1"/>
  <c r="BB92" i="1"/>
  <c r="BB3" i="1"/>
  <c r="BB794" i="1"/>
  <c r="BB705" i="1"/>
  <c r="BB829" i="1"/>
  <c r="BB825" i="1"/>
  <c r="BB821" i="1"/>
  <c r="BB817" i="1"/>
  <c r="BB813" i="1"/>
  <c r="BB809" i="1"/>
  <c r="BB805" i="1"/>
  <c r="BB801" i="1"/>
  <c r="BB797" i="1"/>
  <c r="BB584" i="1"/>
  <c r="BB580" i="1"/>
  <c r="BB576" i="1"/>
  <c r="BB756" i="1"/>
  <c r="BB752" i="1"/>
  <c r="BB748" i="1"/>
  <c r="BB744" i="1"/>
  <c r="BB740" i="1"/>
  <c r="BB736" i="1"/>
  <c r="BB732" i="1"/>
  <c r="BB728" i="1"/>
  <c r="BB724" i="1"/>
  <c r="BB720" i="1"/>
  <c r="BB716" i="1"/>
  <c r="BB712" i="1"/>
  <c r="BB708" i="1"/>
  <c r="BB573" i="1"/>
  <c r="BB569" i="1"/>
  <c r="BB565" i="1"/>
  <c r="BB561" i="1"/>
  <c r="BB557" i="1"/>
  <c r="BB553" i="1"/>
  <c r="BB549" i="1"/>
  <c r="BB494" i="1"/>
  <c r="BB490" i="1"/>
  <c r="BB486" i="1"/>
  <c r="BB482" i="1"/>
  <c r="BB478" i="1"/>
  <c r="BB474" i="1"/>
  <c r="BB470" i="1"/>
  <c r="BB466" i="1"/>
  <c r="BB462" i="1"/>
  <c r="BB458" i="1"/>
  <c r="BB454" i="1"/>
  <c r="BB450" i="1"/>
  <c r="BB447" i="1"/>
  <c r="BB443" i="1"/>
  <c r="BB439" i="1"/>
  <c r="BB435" i="1"/>
  <c r="BB431" i="1"/>
  <c r="BB427" i="1"/>
  <c r="BB423" i="1"/>
  <c r="BB419" i="1"/>
  <c r="BB415" i="1"/>
  <c r="BB411" i="1"/>
  <c r="BB407" i="1"/>
  <c r="BB403" i="1"/>
  <c r="BB399" i="1"/>
  <c r="BB700" i="1"/>
  <c r="BB696" i="1"/>
  <c r="BB692" i="1"/>
  <c r="BB688" i="1"/>
  <c r="BB684" i="1"/>
  <c r="BB680" i="1"/>
  <c r="BB676" i="1"/>
  <c r="BB672" i="1"/>
  <c r="BB668" i="1"/>
  <c r="BB664" i="1"/>
  <c r="BB499" i="1"/>
  <c r="BB189" i="1"/>
  <c r="BB185" i="1"/>
  <c r="BB181" i="1"/>
  <c r="BB177" i="1"/>
  <c r="BB173" i="1"/>
  <c r="BB169" i="1"/>
  <c r="BB165" i="1"/>
  <c r="BB161" i="1"/>
  <c r="BB792" i="1"/>
  <c r="BB788" i="1"/>
  <c r="BB784" i="1"/>
  <c r="BB780" i="1"/>
  <c r="BB776" i="1"/>
  <c r="BB772" i="1"/>
  <c r="BB768" i="1"/>
  <c r="BB764" i="1"/>
  <c r="BB760" i="1"/>
  <c r="BB156" i="1"/>
  <c r="BB152" i="1"/>
  <c r="BB148" i="1"/>
  <c r="BB144" i="1"/>
  <c r="BB140" i="1"/>
  <c r="BB660" i="1"/>
  <c r="BB656" i="1"/>
  <c r="BB652" i="1"/>
  <c r="BB648" i="1"/>
  <c r="BB644" i="1"/>
  <c r="BB640" i="1"/>
  <c r="BB636" i="1"/>
  <c r="BB632" i="1"/>
  <c r="BB628" i="1"/>
  <c r="BB331" i="1"/>
  <c r="BB548" i="1"/>
  <c r="BB449" i="1"/>
  <c r="BB159" i="1"/>
  <c r="BB758" i="1"/>
  <c r="BB138" i="1"/>
  <c r="BB626" i="1"/>
  <c r="BB329" i="1"/>
  <c r="BB74" i="1"/>
  <c r="BB70" i="1"/>
  <c r="BB66" i="1"/>
  <c r="BB62" i="1"/>
  <c r="BB58" i="1"/>
  <c r="BB54" i="1"/>
  <c r="BB50" i="1"/>
  <c r="BB46" i="1"/>
  <c r="BB42" i="1"/>
  <c r="BB38" i="1"/>
  <c r="BB34" i="1"/>
  <c r="BB30" i="1"/>
  <c r="BB26" i="1"/>
  <c r="BB22" i="1"/>
  <c r="BB18" i="1"/>
  <c r="BB14" i="1"/>
  <c r="BB10" i="1"/>
  <c r="BB6" i="1"/>
  <c r="AT3" i="1"/>
  <c r="D35" i="6" l="1"/>
  <c r="I12" i="6"/>
  <c r="I30" i="6"/>
  <c r="E27" i="6"/>
  <c r="I23" i="6"/>
  <c r="E30" i="6"/>
  <c r="E12" i="6"/>
  <c r="E33" i="6"/>
  <c r="I33" i="6"/>
  <c r="E7" i="6"/>
  <c r="E23" i="6"/>
  <c r="E16" i="6"/>
  <c r="BB1444" i="1"/>
  <c r="G33" i="6"/>
  <c r="H33" i="6"/>
  <c r="G30" i="6"/>
  <c r="H30" i="6"/>
  <c r="G27" i="6"/>
  <c r="H27" i="6"/>
  <c r="I27" i="6"/>
  <c r="H23" i="6"/>
  <c r="G23" i="6"/>
  <c r="I19" i="6"/>
  <c r="H19" i="6"/>
  <c r="G19" i="6"/>
  <c r="H16" i="6"/>
  <c r="G16" i="6"/>
  <c r="H12" i="6"/>
  <c r="G12" i="6"/>
  <c r="I9" i="6"/>
  <c r="H9" i="6"/>
  <c r="G9" i="6"/>
  <c r="H7" i="6"/>
  <c r="G7" i="6"/>
  <c r="AP3" i="1"/>
  <c r="AL3" i="1"/>
  <c r="AD3" i="1"/>
  <c r="V3" i="1"/>
  <c r="R3" i="1"/>
  <c r="J3" i="1"/>
  <c r="AC1445" i="1"/>
  <c r="F35" i="6" l="1"/>
  <c r="D60" i="6"/>
  <c r="F60" i="6" s="1"/>
  <c r="H34" i="6"/>
  <c r="E34" i="6"/>
  <c r="G13" i="6"/>
  <c r="G24" i="6"/>
  <c r="J33" i="6"/>
  <c r="G34" i="6"/>
  <c r="H13" i="6"/>
  <c r="H24" i="6"/>
  <c r="E24" i="6"/>
  <c r="I34" i="6"/>
  <c r="E13" i="6"/>
  <c r="I16" i="6"/>
  <c r="I24" i="6" s="1"/>
  <c r="I7" i="6"/>
  <c r="I13" i="6" s="1"/>
  <c r="J12" i="6"/>
  <c r="J19" i="6"/>
  <c r="J27" i="6"/>
  <c r="J23" i="6"/>
  <c r="J30" i="6"/>
  <c r="J9" i="6"/>
  <c r="J16" i="6"/>
  <c r="J7" i="6"/>
  <c r="AH3" i="1"/>
  <c r="Z3" i="1"/>
  <c r="N3" i="1"/>
  <c r="F3" i="1"/>
  <c r="E35" i="6" l="1"/>
  <c r="E60" i="6" s="1"/>
  <c r="G35" i="6"/>
  <c r="G60" i="6" s="1"/>
  <c r="I35" i="6"/>
  <c r="I60" i="6" s="1"/>
  <c r="H35" i="6"/>
  <c r="H60" i="6" s="1"/>
  <c r="J34" i="6"/>
  <c r="J24" i="6"/>
  <c r="J13" i="6"/>
  <c r="J60" i="6" l="1"/>
  <c r="J35" i="6"/>
</calcChain>
</file>

<file path=xl/sharedStrings.xml><?xml version="1.0" encoding="utf-8"?>
<sst xmlns="http://schemas.openxmlformats.org/spreadsheetml/2006/main" count="16295" uniqueCount="1798">
  <si>
    <t>Customer</t>
  </si>
  <si>
    <t>Customer Dis.</t>
  </si>
  <si>
    <t>O/S Nov 21</t>
  </si>
  <si>
    <t>O/S Oct 21</t>
  </si>
  <si>
    <t>O/S Sep 21</t>
  </si>
  <si>
    <t>O/S Aug 21</t>
  </si>
  <si>
    <t>O/S Jul 21</t>
  </si>
  <si>
    <t>O/S Jun 21</t>
  </si>
  <si>
    <t>O/S May 21</t>
  </si>
  <si>
    <t>O/S Apr 21</t>
  </si>
  <si>
    <t>Billing Value Nov 21</t>
  </si>
  <si>
    <t>Billing Value Oct 21</t>
  </si>
  <si>
    <t>Billing Value Sep 21</t>
  </si>
  <si>
    <t>Billing Value Aug 21</t>
  </si>
  <si>
    <t>Billing Value Jul 21</t>
  </si>
  <si>
    <t>Billing Value Jun 21</t>
  </si>
  <si>
    <t>Billing Value May 21</t>
  </si>
  <si>
    <t>Billing Value Apr 21</t>
  </si>
  <si>
    <t>O/S Dec 21</t>
  </si>
  <si>
    <t>Billing Value Dec 21</t>
  </si>
  <si>
    <t>O/S Jan 22</t>
  </si>
  <si>
    <t>Billing Value Jan 22</t>
  </si>
  <si>
    <t>AGARWAL MACHINERY STORES</t>
  </si>
  <si>
    <t>RAMESH CHANDRA RAJENDRA KUMAR</t>
  </si>
  <si>
    <t>NAVEEN DISTRIBUTORS</t>
  </si>
  <si>
    <t>AJAY TRADERS</t>
  </si>
  <si>
    <t>PANWAR TRADING CORPORATION LTD</t>
  </si>
  <si>
    <t>RAM CHANDRA MOHAN LAL</t>
  </si>
  <si>
    <t>GARG AGRO AGENCIES</t>
  </si>
  <si>
    <t>BANSAL TRADING COMPANY</t>
  </si>
  <si>
    <t>AJMERA TRANSPORTER</t>
  </si>
  <si>
    <t>GANESH AGENCIES</t>
  </si>
  <si>
    <t>TRIVENI CONTRACTORS</t>
  </si>
  <si>
    <t>MAHENDRA KUMAR TEJARAM PRAJAPAT</t>
  </si>
  <si>
    <t>ASHOK HARDWARE</t>
  </si>
  <si>
    <t>RAHMATULLA CEMENT AGENCY</t>
  </si>
  <si>
    <t>SINDOLIA CEMENT SUPPLIERS</t>
  </si>
  <si>
    <t>GOVIND CEMENT</t>
  </si>
  <si>
    <t>NEW BHATI CEMENT COMPANY</t>
  </si>
  <si>
    <t>SHRI GANPATI ENTERPRISES</t>
  </si>
  <si>
    <t>NIKHIL ASSOCIATE</t>
  </si>
  <si>
    <t>RAJASTHAN IRON &amp; STEEL INDS</t>
  </si>
  <si>
    <t>GARG CEMENT AGENCY</t>
  </si>
  <si>
    <t>NARSINGH STONE SUPPLIERS</t>
  </si>
  <si>
    <t>SURENDRA KUMAR &amp; CO</t>
  </si>
  <si>
    <t>KHEM CHAND &amp; SONS</t>
  </si>
  <si>
    <t>PATEL TRADERS</t>
  </si>
  <si>
    <t>DURGESH ENTERPRISES</t>
  </si>
  <si>
    <t>KUKKAR ENTERPRISES</t>
  </si>
  <si>
    <t>NARESH BUILDING MATERIAL STORE</t>
  </si>
  <si>
    <t>GURU KRIPA BUILDERS</t>
  </si>
  <si>
    <t>MANISH BUILDING MATERIAL</t>
  </si>
  <si>
    <t>CHAUDHARY CEMENT AGENCY</t>
  </si>
  <si>
    <t>DEV TRADING COMPANY</t>
  </si>
  <si>
    <t>ANKIT TRADERS</t>
  </si>
  <si>
    <t>SAHARAN BUILDING MATERIAL</t>
  </si>
  <si>
    <t>FATEH CHAND JUGAL KISHORE MODI</t>
  </si>
  <si>
    <t>SARASWATI TRADERS</t>
  </si>
  <si>
    <t>RAJ BUILDING MATERIAL</t>
  </si>
  <si>
    <t>SHIV CEMENT AGENCY</t>
  </si>
  <si>
    <t>PREM BUILDING MAT. &amp; H/W STORES(R)</t>
  </si>
  <si>
    <t>Kuntal Building Material</t>
  </si>
  <si>
    <t>RADHIKA SUPPLIERS</t>
  </si>
  <si>
    <t>Anil Traders</t>
  </si>
  <si>
    <t>Goyal &amp; Co.</t>
  </si>
  <si>
    <t>KRISHNA CEMENT SUPPLIERS</t>
  </si>
  <si>
    <t>NAVRATAN CEMENT AGENCY</t>
  </si>
  <si>
    <t>HARI OM TRADERS</t>
  </si>
  <si>
    <t>SANGAM TRADERS</t>
  </si>
  <si>
    <t>NAM DEV STONE SUPPLIERS</t>
  </si>
  <si>
    <t>SHIV CHARAN LAL RAKESH KUMAR</t>
  </si>
  <si>
    <t>SHANKAR CEMENT AGENCY</t>
  </si>
  <si>
    <t>SANJAY TRADERS</t>
  </si>
  <si>
    <t>SHREE LAXMI NATH STONE COMPANY</t>
  </si>
  <si>
    <t>SHRI NATH TRADERS</t>
  </si>
  <si>
    <t>KEDIA TRADING COMPANY</t>
  </si>
  <si>
    <t>BAGRA TRADERS</t>
  </si>
  <si>
    <t>SHIV MOHAN BROTHERS</t>
  </si>
  <si>
    <t>MK.SUPPLIER</t>
  </si>
  <si>
    <t>CHOUDHARY BUILDING MATERIAL STORE</t>
  </si>
  <si>
    <t>MISHRA TRADERS</t>
  </si>
  <si>
    <t>BABU TRADERS</t>
  </si>
  <si>
    <t>GYANI BUILDING MATERIALS</t>
  </si>
  <si>
    <t>GUPTA KHAD BEEJ BHANDAR</t>
  </si>
  <si>
    <t>AAI MATA KALI BHANDAR</t>
  </si>
  <si>
    <t>LAXMI STONE &amp; SANITORY STORE</t>
  </si>
  <si>
    <t>JAI MAAJISHA IRON STORE</t>
  </si>
  <si>
    <t>GOKUL BRICKS</t>
  </si>
  <si>
    <t>KRISHNA TRADERS</t>
  </si>
  <si>
    <t>GURU KRIPA TRADING CO</t>
  </si>
  <si>
    <t>GUPTA AGENCIES</t>
  </si>
  <si>
    <t>GURUNANAK IRON STORE</t>
  </si>
  <si>
    <t>JAGDAMBEY BUILDING MATERIAL SUPP.</t>
  </si>
  <si>
    <t>G SOLANKI STONE CO.</t>
  </si>
  <si>
    <t>ARIHANT TRADERS</t>
  </si>
  <si>
    <t>LAXMI TRADERS</t>
  </si>
  <si>
    <t>ANKIT AGENCIES</t>
  </si>
  <si>
    <t>PAWAN BUILDERS</t>
  </si>
  <si>
    <t>BHATI CEMENT AGENCY</t>
  </si>
  <si>
    <t>JAIN KHAD BEEJ BHANDAR</t>
  </si>
  <si>
    <t>OM IRON AND CEMENT AGENCY</t>
  </si>
  <si>
    <t>SHREE SHYAM TRADERS</t>
  </si>
  <si>
    <t>KHAN TRADING COMPANY</t>
  </si>
  <si>
    <t>BHARAT TRADERS</t>
  </si>
  <si>
    <t>SHRI GULAB BUILDING MATERIAL</t>
  </si>
  <si>
    <t>SHRI SHYAM TRADING COMPANY</t>
  </si>
  <si>
    <t>SHREE BALAJI CEMENT AGENCY</t>
  </si>
  <si>
    <t>SHASTRI BUILDING MATERIAL STORE</t>
  </si>
  <si>
    <t>AHUJA CEMENT &amp; SANITARYWARE</t>
  </si>
  <si>
    <t>RATHORE CONSTRUCTION</t>
  </si>
  <si>
    <t>GOYAL TRADERS</t>
  </si>
  <si>
    <t>SHREE SARAS CORPORATION</t>
  </si>
  <si>
    <t>DEVRAJ AND SONS</t>
  </si>
  <si>
    <t>GOVIND TRADERS</t>
  </si>
  <si>
    <t>GUPTA TRADERS</t>
  </si>
  <si>
    <t>JAIN ASSOCIATES</t>
  </si>
  <si>
    <t>SHRI RAM &amp; SONS</t>
  </si>
  <si>
    <t>VISHNU BUILDING MATERIAL SUPPLIERS</t>
  </si>
  <si>
    <t>SHREE HANUMAN AGENCIES</t>
  </si>
  <si>
    <t>JAI BUILDERS</t>
  </si>
  <si>
    <t>BALAJI TRADING COMPANY</t>
  </si>
  <si>
    <t>SHRI BABA RAMDEV BUILDING MATERIAL</t>
  </si>
  <si>
    <t>MUGAL TRADERS</t>
  </si>
  <si>
    <t>GODRA HARDWARE</t>
  </si>
  <si>
    <t>OM SAI CONSTRUCTION</t>
  </si>
  <si>
    <t>SHARDA TRADERS</t>
  </si>
  <si>
    <t>BALAJI CEMENT AGENCY</t>
  </si>
  <si>
    <t>AMERIA BUILDING MATERIAL</t>
  </si>
  <si>
    <t>JOHARI TRADING CO.</t>
  </si>
  <si>
    <t>V S BUILDING MATEIALS</t>
  </si>
  <si>
    <t>RAJASTHAN TRADING COMPANY</t>
  </si>
  <si>
    <t>GEDHAR STEEL SHUTTERING</t>
  </si>
  <si>
    <t>GAURAV CEMENTS</t>
  </si>
  <si>
    <t>POOJA TRADERS</t>
  </si>
  <si>
    <t>NEW SAINI TRADING COMPANY</t>
  </si>
  <si>
    <t>RAMDEV TRADERS</t>
  </si>
  <si>
    <t>JHUMAR RAM MANOHAR  LAL PRAJAPAT</t>
  </si>
  <si>
    <t>RAKESH BUILDING MATERIAL</t>
  </si>
  <si>
    <t>VKR CEMENT SUPPLIERS</t>
  </si>
  <si>
    <t>GAUTAM BUILDING MATERIAL</t>
  </si>
  <si>
    <t>HANUMAN CEMENT AGENCY</t>
  </si>
  <si>
    <t>NAGORA TRADERS</t>
  </si>
  <si>
    <t>SURABHI TRADERS</t>
  </si>
  <si>
    <t>KUMAWAT CEMENT SUPPLIERS</t>
  </si>
  <si>
    <t>SHIVAM CEMENT AGENCY</t>
  </si>
  <si>
    <t>MITALI ALLOYS PVT LTD</t>
  </si>
  <si>
    <t>VERMA BUILDING MATERIAL STORE</t>
  </si>
  <si>
    <t>AGGARWAL SANITARY &amp; PIPE STORE</t>
  </si>
  <si>
    <t>VIDHATA CEMENT DISTRIBUTORS</t>
  </si>
  <si>
    <t>SAWROOP CONSTRUCTION COMPANY</t>
  </si>
  <si>
    <t>BABA RAMDEV CEMENT</t>
  </si>
  <si>
    <t>SWASTIK TRADING COMPANY</t>
  </si>
  <si>
    <t>SHRI RAM CEMENT AGENCY</t>
  </si>
  <si>
    <t>VINAYAK BUILDING MATERIAL</t>
  </si>
  <si>
    <t>SHYAM TRADERS</t>
  </si>
  <si>
    <t>SINGODIYA CEMENT AGENCY</t>
  </si>
  <si>
    <t>SHRI BALAJI BUILDING MATERIAL</t>
  </si>
  <si>
    <t>M A TRADING COMPANY</t>
  </si>
  <si>
    <t>VEDANT BUILDING MATERIAL SUPPLIERS</t>
  </si>
  <si>
    <t>GUPTA HARDWARE</t>
  </si>
  <si>
    <t>SHREE GANPATI TRADERS</t>
  </si>
  <si>
    <t>JMD CEMENT &amp; IRON STORE</t>
  </si>
  <si>
    <t>ARORA CEMENT AGENCY</t>
  </si>
  <si>
    <t>BALAJI AGENCY</t>
  </si>
  <si>
    <t>MISHRA CEMENT AGENCIES</t>
  </si>
  <si>
    <t>DHARM PAL AKSHAY KUMAR</t>
  </si>
  <si>
    <t>GD ASSOCIATES</t>
  </si>
  <si>
    <t>LUHANI CEMENT SUPPLIERS</t>
  </si>
  <si>
    <t>VIJAYVERGIYA AGENCIES</t>
  </si>
  <si>
    <t>DRASHTIKA ENTERPRISES</t>
  </si>
  <si>
    <t>ASHUTOSH CONSTRUCTION COMPANY</t>
  </si>
  <si>
    <t>PRADHAN CEMENT SUPPLIERS</t>
  </si>
  <si>
    <t>KISHAN LAL SWAMI AND SONS</t>
  </si>
  <si>
    <t>BALAJI STONE COMPANY</t>
  </si>
  <si>
    <t>SONA BUILDING MATERIAL</t>
  </si>
  <si>
    <t>YADAV BUILDING MATERIAL</t>
  </si>
  <si>
    <t>VINOD BUILDING MATERIAL</t>
  </si>
  <si>
    <t>NASEEB TRADERS</t>
  </si>
  <si>
    <t>GARG TRADING COMPANY</t>
  </si>
  <si>
    <t>SHIV TRADERS</t>
  </si>
  <si>
    <t>SHRI RAM TRADERS</t>
  </si>
  <si>
    <t>I J TRADERS</t>
  </si>
  <si>
    <t>RKJ PAINTS AND MINERALS</t>
  </si>
  <si>
    <t>KHATRI ENTERPRISES</t>
  </si>
  <si>
    <t>MANGALAM TRADING COMPANY</t>
  </si>
  <si>
    <t>BABA BIHARI DAS CONSTRUCTION CO.</t>
  </si>
  <si>
    <t>JAIN TRADERS</t>
  </si>
  <si>
    <t>BANSAL MARBLES</t>
  </si>
  <si>
    <t>GANPAT LAL MAROTHIYA AND SONS</t>
  </si>
  <si>
    <t>RAJASTHAN BUILDING MATERIAL</t>
  </si>
  <si>
    <t>SHREE BALAJI TRADING COMPANY</t>
  </si>
  <si>
    <t>MAMODIA TRADING COMPANY</t>
  </si>
  <si>
    <t>SUDAN TRADERS</t>
  </si>
  <si>
    <t>PARAS TRADING COMPANY</t>
  </si>
  <si>
    <t>OM CEMENT HOUSE</t>
  </si>
  <si>
    <t>YADAV TRADING COMPANY</t>
  </si>
  <si>
    <t>BALAJI TILES UDYOG</t>
  </si>
  <si>
    <t>RULANIYA CEMENT AGENCY</t>
  </si>
  <si>
    <t>RAKESH &amp; COMPANY</t>
  </si>
  <si>
    <t>PORWAL STEEL TRADERS</t>
  </si>
  <si>
    <t>GANPATI TRADERS</t>
  </si>
  <si>
    <t>BABA RAMDEV TRADING COMPANY</t>
  </si>
  <si>
    <t>SARAWAGI CEMENT AGENCY</t>
  </si>
  <si>
    <t>BHUVAN AGENCIES</t>
  </si>
  <si>
    <t>SHEKHAWAT STONE SUPPLIERS</t>
  </si>
  <si>
    <t>SHIV SHAKTI BUILDING MATERIAL</t>
  </si>
  <si>
    <t>AGARWAL IRON STORE</t>
  </si>
  <si>
    <t>M.N.ASSOCIATES</t>
  </si>
  <si>
    <t>SHRI BALAJI STEEL</t>
  </si>
  <si>
    <t>SHREE RAM ENTERPRISES</t>
  </si>
  <si>
    <t>GHODELA BUILDING MATERIAL AND</t>
  </si>
  <si>
    <t>SHREE SHYAM PAINT STORE</t>
  </si>
  <si>
    <t>RANGA CHIRANJI LAL BUILDING MATERIA</t>
  </si>
  <si>
    <t>B.R.CONSTRUCTION &amp; BOREWELL COMPANY</t>
  </si>
  <si>
    <t>SHRI SHYAM ENTERPRISES</t>
  </si>
  <si>
    <t>ARORA ENTERPRISES</t>
  </si>
  <si>
    <t>SHREE BALAJI IRON STORE</t>
  </si>
  <si>
    <t>VOVESAR CEMENT WORKS</t>
  </si>
  <si>
    <t>SAFALATA BUILDING MATERIAL</t>
  </si>
  <si>
    <t>KHILJEE BUILDING MATERIAL</t>
  </si>
  <si>
    <t>PALIWAL CEMENT AGENCY</t>
  </si>
  <si>
    <t>SAINI STONE COMPANY</t>
  </si>
  <si>
    <t>SAINATH CONSTRUCTION</t>
  </si>
  <si>
    <t>VINAYAK INDUSTRIES</t>
  </si>
  <si>
    <t>LAXMI BUILDERS</t>
  </si>
  <si>
    <t>SATYAM TRADERS</t>
  </si>
  <si>
    <t>SHREE SHIV TRADING COMPANY</t>
  </si>
  <si>
    <t>KUMAWAT TRADERS</t>
  </si>
  <si>
    <t>SHRI KRISHNA BUILDING MATERIAL SUPP</t>
  </si>
  <si>
    <t>HANUMAN BUILDING MATERIAL</t>
  </si>
  <si>
    <t>KAMAL CONSTRUCTION COMPANY</t>
  </si>
  <si>
    <t>GOSWAMI BUILDERS</t>
  </si>
  <si>
    <t>JAIN BUILDING MATERIAL STORE</t>
  </si>
  <si>
    <t>VINAYAK BUILDERS &amp; SUPPLIERS</t>
  </si>
  <si>
    <t>SHREE LATIYAL AGENCY</t>
  </si>
  <si>
    <t>NEW SOLANKI TRADERS</t>
  </si>
  <si>
    <t>SHRIYAADE SANITERY &amp; BUILDING MATER</t>
  </si>
  <si>
    <t>ASHA AND SONS</t>
  </si>
  <si>
    <t>J.K. BUILDING MATERIAL</t>
  </si>
  <si>
    <t>VARUN ENTERPRISES</t>
  </si>
  <si>
    <t>LUCKY SHUTTRING BHANDAR</t>
  </si>
  <si>
    <t>LAXMI IRON STORE</t>
  </si>
  <si>
    <t>RIDHI SIDHI TRADERS</t>
  </si>
  <si>
    <t>SHRI RAM BUILDING MATERIAL</t>
  </si>
  <si>
    <t>PABUJI BUILDING MATERIAL</t>
  </si>
  <si>
    <t>SUNDER STEEL CORPORATION</t>
  </si>
  <si>
    <t>BANSHI LAL BHATI AND SONS</t>
  </si>
  <si>
    <t>SHREE RAM TRADERS</t>
  </si>
  <si>
    <t>SHREE SHYAM CEMENT AGENCY</t>
  </si>
  <si>
    <t>D.R.MARBLE &amp; SANITORY</t>
  </si>
  <si>
    <t>KARNI MAA AKHALI BUILDING MATERIALS</t>
  </si>
  <si>
    <t>JAGDAMBA ELECTRICALS AND PAINTS</t>
  </si>
  <si>
    <t>CHOUDHARY CEMENT &amp; BUILDING MATERIA</t>
  </si>
  <si>
    <t>BHAGWATI STEELS</t>
  </si>
  <si>
    <t>YOGENDRA MARBLE GRANITE &amp; BUILDING</t>
  </si>
  <si>
    <t>SHRI BALAJI BUILDING MATERIAL SUPP</t>
  </si>
  <si>
    <t>SHREE BALAJI HARDWARE AND BARTAN BH</t>
  </si>
  <si>
    <t>LAXMI KALI BHANDAR</t>
  </si>
  <si>
    <t>GAYTRI AGENCIES</t>
  </si>
  <si>
    <t>JEPH TRADING COMPANY</t>
  </si>
  <si>
    <t>SHRI RAM PIPE SUPPLIERS AND HARDWAR</t>
  </si>
  <si>
    <t>AALA HAZRAT TRADING COMPANY</t>
  </si>
  <si>
    <t>MAHADEV HARDWARE</t>
  </si>
  <si>
    <t>MAHADEV HARDWARE &amp; SANITARY</t>
  </si>
  <si>
    <t>RADHE BUILDING MATERIAL</t>
  </si>
  <si>
    <t>PRADEEP CHOUDHARY J K SUPER CEMENT</t>
  </si>
  <si>
    <t>S K TRADERS</t>
  </si>
  <si>
    <t>DEEPAK CEMENT AGENCY</t>
  </si>
  <si>
    <t>M R TRADERS</t>
  </si>
  <si>
    <t>BELIM CEMENT AND BUILDING MATERIAL</t>
  </si>
  <si>
    <t>RAM JI BUILDING MATERIAL SUPPLIERS</t>
  </si>
  <si>
    <t>SHREE JAMVAY ENTERPRISES</t>
  </si>
  <si>
    <t>OM TRADERS</t>
  </si>
  <si>
    <t>KANHA BUILDING MATERIAL</t>
  </si>
  <si>
    <t>SHRAMA CEMENT AGENCY</t>
  </si>
  <si>
    <t>JANGID BUILDING MATERIAL</t>
  </si>
  <si>
    <t>MITHARI IRON STORE</t>
  </si>
  <si>
    <t>PINKI CEMENT AGENCY</t>
  </si>
  <si>
    <t>RAGHUNATH RAI RAM GOPAL</t>
  </si>
  <si>
    <t>JAI  BHAGIRATH BABA</t>
  </si>
  <si>
    <t>SHREE MANSHA BUILDING MATERIAL &amp; HA</t>
  </si>
  <si>
    <t>VISHNU CEMENT &amp; IRON STORE</t>
  </si>
  <si>
    <t>SANTOSH KUMAR SATISH CHAND</t>
  </si>
  <si>
    <t>S.S.BHATI ENTERPRISES</t>
  </si>
  <si>
    <t>HINGLAJ MATA SUPPLIERS</t>
  </si>
  <si>
    <t>SHREE BALAJI CONSTRUCTION CO</t>
  </si>
  <si>
    <t>NYOL IRON STORE</t>
  </si>
  <si>
    <t>SHRI RAM CEMENT SUPPLIER</t>
  </si>
  <si>
    <t>AAKASH STEEL</t>
  </si>
  <si>
    <t>S S CEMENT AGENCY</t>
  </si>
  <si>
    <t>SHRI GURUNANAK CEMENT AGENCIES</t>
  </si>
  <si>
    <t>BALAJI STEEL</t>
  </si>
  <si>
    <t>GODARA BUILDING MATERIAL STORE</t>
  </si>
  <si>
    <t>ARVIND KUMAR SHAH &amp; BROTHERS</t>
  </si>
  <si>
    <t>KHETESHWAR ENTERPRISES</t>
  </si>
  <si>
    <t>SHAKILA TRADING CORPORATION</t>
  </si>
  <si>
    <t>LAXMI BUILDING MATERIAL STORE</t>
  </si>
  <si>
    <t>SHREE SHYAM ENTERPRISES</t>
  </si>
  <si>
    <t>A S ASSOCIATES</t>
  </si>
  <si>
    <t>ADITYA ENTERPRISES</t>
  </si>
  <si>
    <t>ASHISH TRADERS</t>
  </si>
  <si>
    <t>GARG SUPPLIERS</t>
  </si>
  <si>
    <t>SHIVAM ENTERPRISES</t>
  </si>
  <si>
    <t>KARNI AGRO CENTER</t>
  </si>
  <si>
    <t>RAMA BUILDING MATERIALS</t>
  </si>
  <si>
    <t>SHREE SHYAM IRON</t>
  </si>
  <si>
    <t>K R TRADING  COMPANY</t>
  </si>
  <si>
    <t>HARJAMNA STEELS</t>
  </si>
  <si>
    <t>UMA IRON &amp; CEMENT AGENCY</t>
  </si>
  <si>
    <t>MAHADEV TRADING COMPANY</t>
  </si>
  <si>
    <t>SHREE RIDDHI SIDDHI TRADERS</t>
  </si>
  <si>
    <t>SUBHAM AGENCIES</t>
  </si>
  <si>
    <t>ASHOK AND COMPANY</t>
  </si>
  <si>
    <t>MANIK CHAND LAKHMI CHAND</t>
  </si>
  <si>
    <t>DHARMENDRA &amp; COMPANY</t>
  </si>
  <si>
    <t>NAKORA CEMENT SUPPLIERS</t>
  </si>
  <si>
    <t>JEETU TRADERS</t>
  </si>
  <si>
    <t>SHRI BALAJI TRADERS</t>
  </si>
  <si>
    <t>CHHABRA CEMENT SUPPLIERS</t>
  </si>
  <si>
    <t>KHANDELWAL CEMENT AGENCY</t>
  </si>
  <si>
    <t>JAI BHAWANI BUILDING MATERIAL STORE</t>
  </si>
  <si>
    <t>SOLANKI TRADERS</t>
  </si>
  <si>
    <t>KHANDELWAL STONE</t>
  </si>
  <si>
    <t>MAHALAXMI ENTERPRISES</t>
  </si>
  <si>
    <t>CHOUDHARY TRADERS</t>
  </si>
  <si>
    <t>GUPTA TRADING CO</t>
  </si>
  <si>
    <t>SHREE SHANKAR TRADERS</t>
  </si>
  <si>
    <t>SAINI CEMENT AGENCY</t>
  </si>
  <si>
    <t>ROHIT TRADERS</t>
  </si>
  <si>
    <t>PATEL CEMENT AGENCIES</t>
  </si>
  <si>
    <t>SHIVAM TRADING COMPANY</t>
  </si>
  <si>
    <t>BALAJI CEMENT SUPPLIERS</t>
  </si>
  <si>
    <t>MITTAL TRADERS</t>
  </si>
  <si>
    <t>BHADU TRADING COMPANY</t>
  </si>
  <si>
    <t>DEEP TRADERS</t>
  </si>
  <si>
    <t>O.P. ARORA AGENCIES</t>
  </si>
  <si>
    <t>MANGILAL &amp; SONS</t>
  </si>
  <si>
    <t>AAGAM TRADING COMPANY</t>
  </si>
  <si>
    <t>KAMAL CEMENT STORE</t>
  </si>
  <si>
    <t>S N STEELS</t>
  </si>
  <si>
    <t>NAGNECHI CEMENT AGENCY</t>
  </si>
  <si>
    <t>THALOR ENTERPRISES</t>
  </si>
  <si>
    <t>J.K. CEMENT AGENCY</t>
  </si>
  <si>
    <t>POTLIYA BUILDING MATERIAL</t>
  </si>
  <si>
    <t>NATH CEMENT AGENCY</t>
  </si>
  <si>
    <t>SHAH MITHA LAL SOHAN RAJ</t>
  </si>
  <si>
    <t>SEEMA BUILDING MATERIAL SUPPLIERS</t>
  </si>
  <si>
    <t>JAISWAL BUILDERS</t>
  </si>
  <si>
    <t>PARAS BUILDING MART</t>
  </si>
  <si>
    <t>MANOJ KUMAR S/0 BHERA RAM</t>
  </si>
  <si>
    <t>KHANDELWAL BUILDING MATERIAL</t>
  </si>
  <si>
    <t>SAMARA BUILDING MATERIAL SUPPLIER</t>
  </si>
  <si>
    <t>S M TILES UDYOG</t>
  </si>
  <si>
    <t>MAHADEV BUILDING MATERIAL</t>
  </si>
  <si>
    <t>BHARAT BUILDING MATERIAL</t>
  </si>
  <si>
    <t>CHOUDHARY BUIDING MATERIAL</t>
  </si>
  <si>
    <t>MITTAL AGENCY</t>
  </si>
  <si>
    <t>RACHANA CEMENT AGENCY</t>
  </si>
  <si>
    <t>AASHPURA TRADERS</t>
  </si>
  <si>
    <t>LAXMI CEMENT AGENCIE</t>
  </si>
  <si>
    <t>SHRI GANPATI BUILDERS</t>
  </si>
  <si>
    <t>AMS CONSTRUCTION COMPANY</t>
  </si>
  <si>
    <t>BALAJI TRADERS</t>
  </si>
  <si>
    <t>KHANDELWAL TRADING AND COMPANY</t>
  </si>
  <si>
    <t>SEWARAM BUILDING MATERIAL</t>
  </si>
  <si>
    <t>BALAJI CEMENT COMPANY</t>
  </si>
  <si>
    <t>VISHWAKARMA BUILDING MATERIALS</t>
  </si>
  <si>
    <t>SHREE RADHEY BUILDING MATERIAL</t>
  </si>
  <si>
    <t>BHORIWAL CEMENT UDYOG</t>
  </si>
  <si>
    <t>GULAM NABI AND BROTHERS</t>
  </si>
  <si>
    <t>ALMALIK SUPPLIER</t>
  </si>
  <si>
    <t>MAA SATI CEMENT SUPPLIERS</t>
  </si>
  <si>
    <t>VISHNU KHAD BEEZ BHANDAR</t>
  </si>
  <si>
    <t>SHEKHAWATI STONE COMPANY</t>
  </si>
  <si>
    <t>BALAJI BUILDING MATERIAL STORE</t>
  </si>
  <si>
    <t>SIDDHI VINAYAK SANITARY &amp; HARDWARE</t>
  </si>
  <si>
    <t>MARUTI CEMENT AGENCY</t>
  </si>
  <si>
    <t>BHARAT KUMAR PREMJI MALI</t>
  </si>
  <si>
    <t>SHRI BALUDAS ENTERPRISES</t>
  </si>
  <si>
    <t>ROHAN ENTERPRISES</t>
  </si>
  <si>
    <t>GUPTA BUILDING MATERIAL STORE</t>
  </si>
  <si>
    <t>GAREEB NAWAZ BUILDING MATERIAL</t>
  </si>
  <si>
    <t>HAJI IRON STORE</t>
  </si>
  <si>
    <t>CCC ASSOCIATES</t>
  </si>
  <si>
    <t>HANUMAN SAND STONE CUTTING SUPPLIER</t>
  </si>
  <si>
    <t>KHAJANCHI TRADING CO.</t>
  </si>
  <si>
    <t>J S PARMAR &amp; SONS</t>
  </si>
  <si>
    <t>NEELKANTH MAHADEV ENTERPRISES</t>
  </si>
  <si>
    <t>MAA MANSA TRADERS</t>
  </si>
  <si>
    <t>SAINI BUILDING MATERIAL SUPPLIERS</t>
  </si>
  <si>
    <t>MAJISA BUILDING MATERIALS</t>
  </si>
  <si>
    <t>SHREE SHYAM CONSTRUCTION AND</t>
  </si>
  <si>
    <t>JK TRADERS TILES &amp; SANITARY</t>
  </si>
  <si>
    <t>LOKESH CONSTRUCTION COMPANY</t>
  </si>
  <si>
    <t>JAY VIJAY ENTERPRISES</t>
  </si>
  <si>
    <t>J K CEMENT AGENCIES</t>
  </si>
  <si>
    <t>NEELAM ASSOCIATES</t>
  </si>
  <si>
    <t>SHRI SHYAM IRON STORE</t>
  </si>
  <si>
    <t>MANGLA BUILDING MATERIAL</t>
  </si>
  <si>
    <t>SHANKESHWAR CEMENT DISTRIBUTORS</t>
  </si>
  <si>
    <t>DHARTI MARKETING</t>
  </si>
  <si>
    <t>MAJISA TRADERS</t>
  </si>
  <si>
    <t>SHRI KHANDAL CEMENT AGENCY</t>
  </si>
  <si>
    <t>MAHALAXMI TRADERS</t>
  </si>
  <si>
    <t>MAA SWANGIYA ENTERPRISES</t>
  </si>
  <si>
    <t>FIRODA CEMENT AGENCY</t>
  </si>
  <si>
    <t>GARG BUILDING MATERIAL AND PROPERTI</t>
  </si>
  <si>
    <t>RADHIKA STONE ART</t>
  </si>
  <si>
    <t>R K TRADERS</t>
  </si>
  <si>
    <t>ANSHU CEMENT AGENCY</t>
  </si>
  <si>
    <t>MOROLIA TRADERS</t>
  </si>
  <si>
    <t>KHATRI TRADING COMPANY</t>
  </si>
  <si>
    <t>MOHIT IRON &amp; BUILDING MATERIAL STOR</t>
  </si>
  <si>
    <t>VED PRAKASH VIJENDER KUMAR</t>
  </si>
  <si>
    <t>GAJANAND TRADERS</t>
  </si>
  <si>
    <t>VINAYAK TRADE HOME</t>
  </si>
  <si>
    <t>HARE KRISHNA CEMENT SUPPLIERS</t>
  </si>
  <si>
    <t>SANJU TRADERS</t>
  </si>
  <si>
    <t>KHANDAL TRADING CO</t>
  </si>
  <si>
    <t>PVS ENTERPRISES</t>
  </si>
  <si>
    <t>SHREE KHETESHWAR MARBLE AND GRANITE</t>
  </si>
  <si>
    <t>M K NAYACH CONSTRUCTION COMPANY</t>
  </si>
  <si>
    <t>SHREE BALAJI CEMENT</t>
  </si>
  <si>
    <t>HANUMANGARH  INT SUPPLIERS</t>
  </si>
  <si>
    <t>JITENDRA &amp; COMPANY</t>
  </si>
  <si>
    <t>RAMDEV BUILDING MATERIAL</t>
  </si>
  <si>
    <t>RAJ KAMAL ASSOCIATE</t>
  </si>
  <si>
    <t>PRAJAPAT HOUSE MATERIAL STORE</t>
  </si>
  <si>
    <t>SHRI BALAJI ENTERPRISES</t>
  </si>
  <si>
    <t>MADHAV ENTERPRISES</t>
  </si>
  <si>
    <t>AGRAWAL TRADERS</t>
  </si>
  <si>
    <t>SHARMA CEMENT AGENCY</t>
  </si>
  <si>
    <t>AGARWAL STONE COMPANY</t>
  </si>
  <si>
    <t>SHRI SHYAM SUPPLIERS</t>
  </si>
  <si>
    <t>JAI SRI RAM TRADERS</t>
  </si>
  <si>
    <t>AJAY LAXMI  TRADERS</t>
  </si>
  <si>
    <t>SUMITRA TRADERS</t>
  </si>
  <si>
    <t>DIPESH STEEL AND BUILDING MATERIAL</t>
  </si>
  <si>
    <t>SHRIRAM DHARM KANTA</t>
  </si>
  <si>
    <t>SHRI ANJANI MARBLES</t>
  </si>
  <si>
    <t>BHAIRAV BUILDING MATERIAL SUPPLIERS</t>
  </si>
  <si>
    <t>SHREE GANESH MATERIAL SUPPLIER</t>
  </si>
  <si>
    <t>GAGAN STEEL</t>
  </si>
  <si>
    <t>BHADU ENTERPRISES</t>
  </si>
  <si>
    <t>INDIA STEEL</t>
  </si>
  <si>
    <t>AGARWAL INDUSTRIES</t>
  </si>
  <si>
    <t>SHRI RADHEY KRISHAN TRADERS</t>
  </si>
  <si>
    <t>RADHEY SHYAM  CEMENT AGENCY</t>
  </si>
  <si>
    <t>SHANKAR BUILDING MATERIAL</t>
  </si>
  <si>
    <t>MAA TRADERS</t>
  </si>
  <si>
    <t>SHREE BALAJI BUILDING MATERIAL SUPP</t>
  </si>
  <si>
    <t>SIDDHI VINAYAK CEMENT DISTRIBUTORS</t>
  </si>
  <si>
    <t>SHAKAMBHARI TRADERS</t>
  </si>
  <si>
    <t>VIJAY CEMENT AGENCY</t>
  </si>
  <si>
    <t>JAMNALAL GANESHMAL</t>
  </si>
  <si>
    <t>BHIWDA BALAJI HARDWARE STORE</t>
  </si>
  <si>
    <t>RATHORE SUPPLIER &amp; CONSTRUCTION CO</t>
  </si>
  <si>
    <t>SHREE NATH JI MARBLES</t>
  </si>
  <si>
    <t>JOYA TRADERS</t>
  </si>
  <si>
    <t>MAHESHWARI AGENCIES</t>
  </si>
  <si>
    <t>BALAJI BUILDING MATERIAL SUPPLIER</t>
  </si>
  <si>
    <t>JAY AMBE TRADERS</t>
  </si>
  <si>
    <t>VICCKY BUILDING MATERIAL STORE</t>
  </si>
  <si>
    <t>N M TRADERS</t>
  </si>
  <si>
    <t>JAIN AGRO INDUSTRIES</t>
  </si>
  <si>
    <t>SHIVA TRADERS</t>
  </si>
  <si>
    <t>GAJANAND CEMENT AGENCY</t>
  </si>
  <si>
    <t>HIGHTECH CONSTRUCTION COMPANY</t>
  </si>
  <si>
    <t>ABHINAV TRADERS</t>
  </si>
  <si>
    <t>KAPTAN KHAD BEEJ BHANDAR</t>
  </si>
  <si>
    <t>SHREE SHYAM STONE COMPANY</t>
  </si>
  <si>
    <t>JAWAI TRADING COMPANY</t>
  </si>
  <si>
    <t>DAKSH BUILDERS</t>
  </si>
  <si>
    <t>MANGLA STEELS AGENCY</t>
  </si>
  <si>
    <t>ROYAL TRADING COMPANY</t>
  </si>
  <si>
    <t>SHIKHA ENTERPRSIES</t>
  </si>
  <si>
    <t>NAVRATAN CEMENT SUPPLIER</t>
  </si>
  <si>
    <t>DIKSHA TRADING COMPANY</t>
  </si>
  <si>
    <t>B M TRADING &amp; CONSTRUCTION COMPANY</t>
  </si>
  <si>
    <t>B K &amp; SONS</t>
  </si>
  <si>
    <t>RAGHAV TRADERS</t>
  </si>
  <si>
    <t>MAJISHA ENTERPRISES</t>
  </si>
  <si>
    <t>AKHLESH TRADING COMPANY</t>
  </si>
  <si>
    <t>SAMRATHAL BUILDING MATERIAL</t>
  </si>
  <si>
    <t>BALAJI GENERAL STORE</t>
  </si>
  <si>
    <t>SHREE BALAJI CONSTRUCTION SUPPLIERS</t>
  </si>
  <si>
    <t>DEEPAK TRADERS</t>
  </si>
  <si>
    <t>DEV NAKODA CEMENT AGENCY</t>
  </si>
  <si>
    <t>ASHUTOSH CONSTRUCTION CO</t>
  </si>
  <si>
    <t>ROHITASHV MAKAN SAMGRI STORE</t>
  </si>
  <si>
    <t>SACHIN CEMENT STORE</t>
  </si>
  <si>
    <t>SHRI LAXMI MOTORS</t>
  </si>
  <si>
    <t>SHRI SHYAM CEMENT BHANDAR</t>
  </si>
  <si>
    <t>ARVIND CEMENT &amp; KALI UDYOG</t>
  </si>
  <si>
    <t>AMIT CEMENT AGENCY</t>
  </si>
  <si>
    <t>LAKHARA TRADING COMPANY</t>
  </si>
  <si>
    <t>GOYAL BUILDING MATERIAL STORE</t>
  </si>
  <si>
    <t>OM SHIV CEMENT SUPPLIERS</t>
  </si>
  <si>
    <t>AMBESHWAR TRADING COMPANY</t>
  </si>
  <si>
    <t>SWASTIK INFRASTRUCTURE IN</t>
  </si>
  <si>
    <t>RATHORE BUILDING MATERIAL</t>
  </si>
  <si>
    <t>PRINCE HARDWARE AND PLYWOOD</t>
  </si>
  <si>
    <t>PUKHRAJ CONSTRUCTION COMPANY</t>
  </si>
  <si>
    <t>PATHAN BUILDING MATERIAL</t>
  </si>
  <si>
    <t>NIRBAN BUILDER &amp; HARDWARE SUPPLIERS</t>
  </si>
  <si>
    <t>AMIT STONE MARCHANT</t>
  </si>
  <si>
    <t>HANUMANGARH INT SUPPLIER</t>
  </si>
  <si>
    <t>ANGEL CONSTRUCTION COMPANY</t>
  </si>
  <si>
    <t>NARAYAN TRADERS</t>
  </si>
  <si>
    <t>BHULLAR AND SONS</t>
  </si>
  <si>
    <t>MOHAMMED YUSUF MOHAMMED RIZWAN</t>
  </si>
  <si>
    <t>SUBHASH &amp; BROTHERS</t>
  </si>
  <si>
    <t>HANUMAN CEMENT UDHYOG</t>
  </si>
  <si>
    <t>RAGHU BUILDERS</t>
  </si>
  <si>
    <t>VINAYAK STEEL TRADERS</t>
  </si>
  <si>
    <t>BALAJI IRON &amp; ELECTRIC STORE</t>
  </si>
  <si>
    <t>SARASWATI ENTERPRISES</t>
  </si>
  <si>
    <t>JAI SATGURU TRADING COMPANY</t>
  </si>
  <si>
    <t>SHREE SAI CONSTRUCTION</t>
  </si>
  <si>
    <t>K K CONSTRUCTION COMPANY</t>
  </si>
  <si>
    <t>KUMAWAT STONE MERCHANT</t>
  </si>
  <si>
    <t>SHARDUL CEMENT AGENCY</t>
  </si>
  <si>
    <t>ASHAPURA TRADERS</t>
  </si>
  <si>
    <t>SATGURU ELECTRICAL AND HARDWARE</t>
  </si>
  <si>
    <t>NIMBIWAL BUILDING MATERIAL&amp;SUPPLIER</t>
  </si>
  <si>
    <t>GURUDEV TRADERS</t>
  </si>
  <si>
    <t>JAI BAJRANG STEELS</t>
  </si>
  <si>
    <t>KISAN BUILDING MATERIAL</t>
  </si>
  <si>
    <t>VEER TEJAJI CONSTRUCTION COMPANY</t>
  </si>
  <si>
    <t>KRISHNA BUILDCON</t>
  </si>
  <si>
    <t>BALAJI BUILDING MATERIAL</t>
  </si>
  <si>
    <t>MAHIMA BUILDING CONSTRUCTION</t>
  </si>
  <si>
    <t>JAGDAMBA IRON STORE</t>
  </si>
  <si>
    <t>JUGAL KISHORE PAWAN KUMAR</t>
  </si>
  <si>
    <t>SAINI KHAD BEEJ BHANDAR</t>
  </si>
  <si>
    <t>SINGODIYA STEEL UDHYOG AND CEMENT S</t>
  </si>
  <si>
    <t>SHREE HANUMAN CEMENT AGENCY</t>
  </si>
  <si>
    <t>JAGDISH STEEL TRADERS</t>
  </si>
  <si>
    <t>DEEP CHAND PAWAN KUMAR</t>
  </si>
  <si>
    <t>SHREE MAHADEV TRADERS</t>
  </si>
  <si>
    <t>MAA SANTOSHI CONSTRUCTION COMPANY</t>
  </si>
  <si>
    <t>GURUKRIPA CONSTRUCTION COMPANY</t>
  </si>
  <si>
    <t>MORCHHARI TRADE LINK</t>
  </si>
  <si>
    <t>CHATURVEDI BUILDING MATERIAL &amp; SUPP</t>
  </si>
  <si>
    <t>MAHAVEER ASSOCIATES</t>
  </si>
  <si>
    <t>TIWARI TRADERS</t>
  </si>
  <si>
    <t>TAK BROTHERS</t>
  </si>
  <si>
    <t>KARTIK ENTERPRISES</t>
  </si>
  <si>
    <t>GOPALA MARKETING</t>
  </si>
  <si>
    <t>M J TRADERS</t>
  </si>
  <si>
    <t>EARTH SOLUTIONS</t>
  </si>
  <si>
    <t>CHOUHAN BUILDING MATERIAL</t>
  </si>
  <si>
    <t>KUMAWAT BUILDERS</t>
  </si>
  <si>
    <t>SHRI DEVNARAYAN TRADING COMPANY</t>
  </si>
  <si>
    <t>SHRI BALAJI CONSTRUCTION COMPANY</t>
  </si>
  <si>
    <t>SAPNA TRADERS</t>
  </si>
  <si>
    <t>JAI BAJRANG BALI BUILDING MATERIAL</t>
  </si>
  <si>
    <t>SAINI TRADING COMPANY</t>
  </si>
  <si>
    <t>YADAV CONSTRUCTIONS COMPANY</t>
  </si>
  <si>
    <t>NEHARA MARBLE AND GRANITE</t>
  </si>
  <si>
    <t>SHRI SHYAM CEMENT AGENCY</t>
  </si>
  <si>
    <t>KISTURI TRADERS</t>
  </si>
  <si>
    <t>YUSUF TRADERS</t>
  </si>
  <si>
    <t>BHAWANI CEMENT AGENCY</t>
  </si>
  <si>
    <t>PAHARIA CHEMICALS</t>
  </si>
  <si>
    <t>VAIBHAV ENTERPRISES</t>
  </si>
  <si>
    <t>BABA RAMDEV CEMENT SUPPLIER</t>
  </si>
  <si>
    <t>SALASAR TRADERS</t>
  </si>
  <si>
    <t>KISAN HARDWARE</t>
  </si>
  <si>
    <t>RAMNIWAS DUDARAM BUILDING MATERIAL</t>
  </si>
  <si>
    <t>MAHADEV CONSTRUCTION COMPANY</t>
  </si>
  <si>
    <t>ASHRAFI BUILDING MATERIAL</t>
  </si>
  <si>
    <t>SHREE AMBIKA CEMENT COMPANY</t>
  </si>
  <si>
    <t>RAJESH KUMAR</t>
  </si>
  <si>
    <t>MITTAL CEMENT AGENCY</t>
  </si>
  <si>
    <t>SHRI BALAJI CONSTRUCTION CO</t>
  </si>
  <si>
    <t>GURU KRAPA BUILDING MATERIAL</t>
  </si>
  <si>
    <t>SHREE MAHADEV STEEL COMPANY</t>
  </si>
  <si>
    <t>G P CONSTRUCTION COMPANY</t>
  </si>
  <si>
    <t>DELIGHT MARKETING</t>
  </si>
  <si>
    <t>J D BAJARI SUPPLIERS</t>
  </si>
  <si>
    <t>KUMAWAT AND COMPANY</t>
  </si>
  <si>
    <t>SWAMI NARAYAN ENTERPRISES</t>
  </si>
  <si>
    <t>KHETESHWAR DATA CONTRACTOR</t>
  </si>
  <si>
    <t>KHUNDRA TRADERS</t>
  </si>
  <si>
    <t>SHREE KARNI ENTERPRISES</t>
  </si>
  <si>
    <t>ISWAR LOHA UDHYOG</t>
  </si>
  <si>
    <t>BABA RAMDEV TRADERS</t>
  </si>
  <si>
    <t>JAI DEVI BUILDING MATERIAL</t>
  </si>
  <si>
    <t>AANJANA TRADING</t>
  </si>
  <si>
    <t>BILLU MARBLE &amp; SLATE STONE</t>
  </si>
  <si>
    <t>BABA RAMDEV BUILDING MATERIAL</t>
  </si>
  <si>
    <t>SHERANI BUILDING MATERIAL SUPPLIERS</t>
  </si>
  <si>
    <t>KRISHANGI BUILDING MATERIAL</t>
  </si>
  <si>
    <t>JASOL MAA BUILDING MATERIAL</t>
  </si>
  <si>
    <t>JADAM INT BHATTA UDYOG</t>
  </si>
  <si>
    <t>SHARMA STONE SUPPLIERS</t>
  </si>
  <si>
    <t>PRAJAPAT BUILDING MATERIAL STORE</t>
  </si>
  <si>
    <t>SHRI GURUNANAK BUILDING MATERAILS</t>
  </si>
  <si>
    <t>RAJARAM IRON WORKS</t>
  </si>
  <si>
    <t>R M COLOUR WORLD</t>
  </si>
  <si>
    <t>LALIT CEMENT AGENCY</t>
  </si>
  <si>
    <t>TAGALA BROTHERS</t>
  </si>
  <si>
    <t>BALAJI ELECTRICALS AND HARDWARE</t>
  </si>
  <si>
    <t>BALAJI CEMENT MATERIALS SUPPLIERS</t>
  </si>
  <si>
    <t>DHRUVI ENTERPRISES</t>
  </si>
  <si>
    <t>NAVKAR CEMENT AGENCY</t>
  </si>
  <si>
    <t>J M CONSTRUCTION COMPANY</t>
  </si>
  <si>
    <t>DORATA KHAD BEEJ BHANDAR</t>
  </si>
  <si>
    <t>M &amp; D INFRATECH</t>
  </si>
  <si>
    <t>SHREE KRISHNAM ENTERPRISES</t>
  </si>
  <si>
    <t>NAV BHARAT STEELS</t>
  </si>
  <si>
    <t>PRIYA ENTERPRISES</t>
  </si>
  <si>
    <t>PRADEEP CEMENT AGENCY</t>
  </si>
  <si>
    <t>DEVENDRA  KUMAR  BABULAL</t>
  </si>
  <si>
    <t>MANOJ KUMAR AND COMPANY</t>
  </si>
  <si>
    <t>BORANA CEMENT DISTRIBUTOR</t>
  </si>
  <si>
    <t>SHRI BAJRANG TRADERS</t>
  </si>
  <si>
    <t>SHREE SHRIYADE MAA MATERIAL SUPPLIE</t>
  </si>
  <si>
    <t>KUMAWAT SUPPLIERS</t>
  </si>
  <si>
    <t>RAXIT AGRO TRADERS</t>
  </si>
  <si>
    <t>BADIWAL TRADERS</t>
  </si>
  <si>
    <t>CHAMUNDA BUILDING MATERIAL</t>
  </si>
  <si>
    <t>SHRI BALAJI BUILDERS SANITARY AND</t>
  </si>
  <si>
    <t>SANSKRATI CEMENT AGENCY</t>
  </si>
  <si>
    <t>HARDENIYA CEMENT AGENCIES</t>
  </si>
  <si>
    <t>J.B BUILDING MATERIAL</t>
  </si>
  <si>
    <t>SHRI SHYAM TRADERS</t>
  </si>
  <si>
    <t>TANYA TRADERS</t>
  </si>
  <si>
    <t>RAJORIYA TRADING COMPANY</t>
  </si>
  <si>
    <t>SHREE VISHWAKARMA BUILDERS</t>
  </si>
  <si>
    <t>AMAN CREATION</t>
  </si>
  <si>
    <t>SHEKHAWAT BUILDING MATERIAL</t>
  </si>
  <si>
    <t>SHRI GIRIRAJ BUILDING MATERIAL SUPP</t>
  </si>
  <si>
    <t>K D BUILDING MATERIAL SUPPLIERS</t>
  </si>
  <si>
    <t>SHREE BALAJI BUILDING MATERIAL</t>
  </si>
  <si>
    <t>RAJPUT CEMENT AGENCY</t>
  </si>
  <si>
    <t>SHRI MAHADEV BUILDING MATERIAL</t>
  </si>
  <si>
    <t>MOHAMMAD MOHSIN BUILDING MATERIAL</t>
  </si>
  <si>
    <t>MAHADEV MARKETING</t>
  </si>
  <si>
    <t>SHREE BALAJI STEELS TRADERS</t>
  </si>
  <si>
    <t>RAMDEV ENTERPRISES</t>
  </si>
  <si>
    <t>SARSWAT HARDWARE</t>
  </si>
  <si>
    <t>RAMDEV TILES AND SAINETARY</t>
  </si>
  <si>
    <t>BHAGWATI TRADERS</t>
  </si>
  <si>
    <t>ASHAPURA CEMENT AGENCY</t>
  </si>
  <si>
    <t>YASMEEN CEMENT WORKS</t>
  </si>
  <si>
    <t>PRAKASH &amp; COMPANY</t>
  </si>
  <si>
    <t>CHOUDHARY BUILDING MATERIAL</t>
  </si>
  <si>
    <t>SHREE SHYAM AGENCY</t>
  </si>
  <si>
    <t>KUMAWAT TRADING CO.</t>
  </si>
  <si>
    <t>SHREE KHETESHWAR ELECTRICALS</t>
  </si>
  <si>
    <t>HARIOM SUPPLIERS</t>
  </si>
  <si>
    <t>SHREE GOPAL TRADERS</t>
  </si>
  <si>
    <t>AGRASEN AGRO CENTRE</t>
  </si>
  <si>
    <t>SHREE SUNDHA IRON COMPANY</t>
  </si>
  <si>
    <t>VIJAY BUILDING MATERIAL</t>
  </si>
  <si>
    <t>BHAVI ENTERPRISES</t>
  </si>
  <si>
    <t>SHREE CHAMUNDA CONSTRUCTION COMPANY</t>
  </si>
  <si>
    <t>BHABHUTA SIDH AGENCY</t>
  </si>
  <si>
    <t>GURSAANJ IRON STORE</t>
  </si>
  <si>
    <t>SHRI RAM MARBLE AND GRANITE STONE</t>
  </si>
  <si>
    <t>SHIV SHAKTI WELDING WORKS</t>
  </si>
  <si>
    <t>BABA GUPTI NATH BUILDING MATERIAL S</t>
  </si>
  <si>
    <t>SHYAM KRIPA HARDWARE AND SENETARY</t>
  </si>
  <si>
    <t>SHRI SOHANSINGH DATA AND COMPANY</t>
  </si>
  <si>
    <t>RAJRUCHI CEMENT BHANDAR</t>
  </si>
  <si>
    <t>JAI SHREE BUILDERS</t>
  </si>
  <si>
    <t>ANNAPURNA DEVELOPERS</t>
  </si>
  <si>
    <t>VRADHI INFRACON PRIVATE LIMITED</t>
  </si>
  <si>
    <t>RAJESHWAR KIRSHI KENDRA</t>
  </si>
  <si>
    <t>AMBICA CEMENT AGENCY</t>
  </si>
  <si>
    <t>CHOUDHARY TUBEWELL COMPANY</t>
  </si>
  <si>
    <t>BABA BUILDING MATERIALS</t>
  </si>
  <si>
    <t>MANROOP TARACHAND AGARWAL</t>
  </si>
  <si>
    <t>MANSUKH TRADERS</t>
  </si>
  <si>
    <t>DHARATI ENTERPRISES</t>
  </si>
  <si>
    <t>YOGI CONSTRUCTION COMPANY</t>
  </si>
  <si>
    <t>UMMED TRADERS</t>
  </si>
  <si>
    <t>SHRI KANHA TRADERS COMPANY</t>
  </si>
  <si>
    <t>SUNIL ENTERPRISES</t>
  </si>
  <si>
    <t>TOLJI ENTERPRISES</t>
  </si>
  <si>
    <t>MAMTA ENTERPRISES</t>
  </si>
  <si>
    <t>PUSHPA TRADERS</t>
  </si>
  <si>
    <t>SHREE BRAHMANI BUILDING MATERIALS</t>
  </si>
  <si>
    <t>K L KUMAWAT STONE MARCHANT</t>
  </si>
  <si>
    <t>RAI TRADERS</t>
  </si>
  <si>
    <t>SHREE SHIV SHAKTI  HARDWARE AND ELE</t>
  </si>
  <si>
    <t>RAGHAV STEEL</t>
  </si>
  <si>
    <t>HIMANSHU CONSTRUCTION &amp; DEVELOPERS</t>
  </si>
  <si>
    <t>HEMANT CONSTRUCTION COMPANY</t>
  </si>
  <si>
    <t>SHREE JEE CEMENT AGENCY</t>
  </si>
  <si>
    <t>SATISH CHAND NARESH CHAND</t>
  </si>
  <si>
    <t>KOMAL TRADING CO</t>
  </si>
  <si>
    <t>SHRI MANSA MATA BUILDING MATERIAL S</t>
  </si>
  <si>
    <t>SHRIPATI CONSTRUCTION</t>
  </si>
  <si>
    <t>JAIPUR TRADING COMPANY</t>
  </si>
  <si>
    <t>KUMAWAT CEMENT AGENCY</t>
  </si>
  <si>
    <t>LADHURAM  MURLIDHAR RATHI</t>
  </si>
  <si>
    <t>SHREE BHAIRAV INDUSTRIES</t>
  </si>
  <si>
    <t>SHREE ARBUDA STEEL</t>
  </si>
  <si>
    <t>KAVERI TRADING COMPANY</t>
  </si>
  <si>
    <t>SHRI KRISHNA TRADERS</t>
  </si>
  <si>
    <t>JAGDAMBA TRADING CO</t>
  </si>
  <si>
    <t>BALAJI AGRO</t>
  </si>
  <si>
    <t>GURU SANITARY &amp; HARDWARES</t>
  </si>
  <si>
    <t>A G ENTERPRISES</t>
  </si>
  <si>
    <t>GUNJAN CEMENT AGENCY</t>
  </si>
  <si>
    <t>DEV CONSTRUCTION COMPANY</t>
  </si>
  <si>
    <t>MAHALAXMI TRADING CO.</t>
  </si>
  <si>
    <t>GUPTA TRADING COMPANY</t>
  </si>
  <si>
    <t>POONIA ENTERPRISES</t>
  </si>
  <si>
    <t>SHRI SHYAM GRANITE AND TILE HOUSE</t>
  </si>
  <si>
    <t>JAI SHANKAR ENT UDHYOG</t>
  </si>
  <si>
    <t>BRIJ MEWAT TRADERS</t>
  </si>
  <si>
    <t>BHAGAT BUILDERS</t>
  </si>
  <si>
    <t>VISHNU CONSTRUCTION COMPANY</t>
  </si>
  <si>
    <t>KRISHIV TRADING COMPANY</t>
  </si>
  <si>
    <t>SHREE MOKA BABA BUILDING MATERIAL S</t>
  </si>
  <si>
    <t>VINAYAK BUILDING MATERIALS</t>
  </si>
  <si>
    <t>A ONE ENTERPRISES</t>
  </si>
  <si>
    <t>SHRI BALAJI CEMENT AGENCY</t>
  </si>
  <si>
    <t>GIRRAJ TRADING COMPANY</t>
  </si>
  <si>
    <t>R.K.CONSTRUCTION COMPANY</t>
  </si>
  <si>
    <t>R.K.TRADERS</t>
  </si>
  <si>
    <t>MAHALAXMI STONE COMPANY</t>
  </si>
  <si>
    <t>JANARDAN ENTERPRISES</t>
  </si>
  <si>
    <t>SHREE BALAJI ENTERPRISES</t>
  </si>
  <si>
    <t>PANKAJ KUMAR POORAN CHAND</t>
  </si>
  <si>
    <t>SHREE SONANA KHETALAJI CEMENT SUPPL</t>
  </si>
  <si>
    <t>SUNIL KUMAR GUPTA</t>
  </si>
  <si>
    <t>JAIN CEMENT STORE</t>
  </si>
  <si>
    <t>RAMDEV BUILDING MATERIAL SUPPLIERS</t>
  </si>
  <si>
    <t>SBN TRADERS</t>
  </si>
  <si>
    <t>SANT LIKHAMIDAS STONE CUTTING</t>
  </si>
  <si>
    <t>AMERIYA BUILDING MATERIAL SUPPLIER</t>
  </si>
  <si>
    <t>MAHAWAR CEMENT AGENCIES</t>
  </si>
  <si>
    <t>OM CEMENT COMPANY</t>
  </si>
  <si>
    <t>MANU TRADING COMPANY</t>
  </si>
  <si>
    <t>HINCOS</t>
  </si>
  <si>
    <t>SHRI GURUVEER HANUMAN BUILDING MATE</t>
  </si>
  <si>
    <t>N &amp; N ASSOCIATES</t>
  </si>
  <si>
    <t>MAJISA ENTERPRISES</t>
  </si>
  <si>
    <t>KESHAWA CONSTRUCTION COMPANY</t>
  </si>
  <si>
    <t>SHERANI BUILDING MATERIAL</t>
  </si>
  <si>
    <t>TEENWAL STONES SUPPLIERS</t>
  </si>
  <si>
    <t>SHIV TYRES</t>
  </si>
  <si>
    <t>SHARMA TRADING COMPANY</t>
  </si>
  <si>
    <t>SAI BUILDERS</t>
  </si>
  <si>
    <t>GP GROUP</t>
  </si>
  <si>
    <t>SHRI RAM KRISHI KENDRA</t>
  </si>
  <si>
    <t>KHANK SHANU TRADERS</t>
  </si>
  <si>
    <t>HONDA POINT CARE</t>
  </si>
  <si>
    <t>TIRUPATI BUILDING MATERIAL</t>
  </si>
  <si>
    <t>AGARWAL FERTILIZER</t>
  </si>
  <si>
    <t>SHANTI LAL SHANKER JI PUROHIT</t>
  </si>
  <si>
    <t>AGRAWAL BUILDING MATERIAL SUPPLIERS</t>
  </si>
  <si>
    <t>MANISH TYAGI BUILDING MATERIAL</t>
  </si>
  <si>
    <t>GOYAL IRON STORE</t>
  </si>
  <si>
    <t>CHOUDHARY STEEL TRADING COMPANY</t>
  </si>
  <si>
    <t>LAXMI ENTERPRISES</t>
  </si>
  <si>
    <t>DURGA ELECTRICALS &amp; DISTRIBUTORS</t>
  </si>
  <si>
    <t>CHABARA CEMENT AGENCY</t>
  </si>
  <si>
    <t>LAXMI BANS BALLI UDHYOG</t>
  </si>
  <si>
    <t>VISHNU TRADERS</t>
  </si>
  <si>
    <t>OM CEMENT SUPPLIER</t>
  </si>
  <si>
    <t>ANIL GOYAL</t>
  </si>
  <si>
    <t>SHREE GEE CONSTRUCTION</t>
  </si>
  <si>
    <t>SAMEER ENTERPRISES</t>
  </si>
  <si>
    <t>S R G STEEL</t>
  </si>
  <si>
    <t>SHIV SHAKTI BUILDING MATERIAL STORE</t>
  </si>
  <si>
    <t>SHRI PRAKASH CONSTRUCTION CO</t>
  </si>
  <si>
    <t>SRI GOPAL &amp; CO</t>
  </si>
  <si>
    <t>MALHOTRA BUILDERS</t>
  </si>
  <si>
    <t>JAGDAMBA AGENCY</t>
  </si>
  <si>
    <t>GOYAL STEEL</t>
  </si>
  <si>
    <t>RADHE KRISHAN TRADERS &amp; CONSTRUCTIO</t>
  </si>
  <si>
    <t>KIRODIWAL STONE TRADERS</t>
  </si>
  <si>
    <t>GOPAL CEMENT AND MARBLES</t>
  </si>
  <si>
    <t>MAA BHAGWATI TRADING COMPANY</t>
  </si>
  <si>
    <t>RATNA TRADERS</t>
  </si>
  <si>
    <t>DSO</t>
  </si>
  <si>
    <t>AO</t>
  </si>
  <si>
    <t>STATE</t>
  </si>
  <si>
    <t>DMO</t>
  </si>
  <si>
    <t>BHARATPUR</t>
  </si>
  <si>
    <t>SRI GANGANAGAR</t>
  </si>
  <si>
    <t>DAUSA</t>
  </si>
  <si>
    <t>JODHPUR</t>
  </si>
  <si>
    <t>ALWAR</t>
  </si>
  <si>
    <t>BIKANER</t>
  </si>
  <si>
    <t>DHOLPUR</t>
  </si>
  <si>
    <t>BARMER</t>
  </si>
  <si>
    <t>CHURU</t>
  </si>
  <si>
    <t>JHUNJHUNU</t>
  </si>
  <si>
    <t>SIKAR</t>
  </si>
  <si>
    <t>HANUMANGARH</t>
  </si>
  <si>
    <t>JALORE</t>
  </si>
  <si>
    <t>PALI</t>
  </si>
  <si>
    <t>NAGAUR</t>
  </si>
  <si>
    <t>JAISALMER</t>
  </si>
  <si>
    <t>SIROHI</t>
  </si>
  <si>
    <t>DIST.</t>
  </si>
  <si>
    <t>JAIPUR RURAL</t>
  </si>
  <si>
    <t>JAIPUR URBAN</t>
  </si>
  <si>
    <t>RJ-Jaipur</t>
  </si>
  <si>
    <t>RJ-Jodhpur</t>
  </si>
  <si>
    <t>RJ-SGNR</t>
  </si>
  <si>
    <t>VACANT</t>
  </si>
  <si>
    <t>GOURAV JAGGA</t>
  </si>
  <si>
    <t>SUBHAM JAIMAN</t>
  </si>
  <si>
    <t>ASHOK KUMAR</t>
  </si>
  <si>
    <t>MANISH TIWARI</t>
  </si>
  <si>
    <t>SHUBHAM JAIN</t>
  </si>
  <si>
    <t>HEM SINGH SHEKHAWAT</t>
  </si>
  <si>
    <t>LALIT SINGH TOMAR</t>
  </si>
  <si>
    <t>HARISH UPMANYU</t>
  </si>
  <si>
    <t>SANJAY KUMAWAT</t>
  </si>
  <si>
    <t>RAVI KUMAR KUMAWAT</t>
  </si>
  <si>
    <t>ANURAG MISHRA</t>
  </si>
  <si>
    <t>JAIDEEP PALIWAL</t>
  </si>
  <si>
    <t>SANJAY BHATI</t>
  </si>
  <si>
    <t>ANUJ SENGER</t>
  </si>
  <si>
    <t>DEEPAK DADHICH</t>
  </si>
  <si>
    <t>BRAHMDUTT RAJPUROHIT</t>
  </si>
  <si>
    <t>BHUPESH JOSHI</t>
  </si>
  <si>
    <t>Avg. DSO</t>
  </si>
  <si>
    <t>RAJASTHAN</t>
  </si>
  <si>
    <t>VIPUL GARG</t>
  </si>
  <si>
    <t>SUMIT KUMAR VERMA</t>
  </si>
  <si>
    <t>MANISH AGARWAL</t>
  </si>
  <si>
    <t>KRISHNA GAVHANE</t>
  </si>
  <si>
    <t>MANISH KUMAR SHARMA</t>
  </si>
  <si>
    <t>AVINASH GAUTAM</t>
  </si>
  <si>
    <t>VARUN JHA</t>
  </si>
  <si>
    <t>PUNEET AGNIHOTRI</t>
  </si>
  <si>
    <t>YASHKANT TRIPATHI</t>
  </si>
  <si>
    <t>NIKHLESH SHARMA</t>
  </si>
  <si>
    <t>BHARAT BHUSHAN SHARMA</t>
  </si>
  <si>
    <t>Total Billing Value</t>
  </si>
  <si>
    <t>Total  O/S</t>
  </si>
  <si>
    <t>Total sale</t>
  </si>
  <si>
    <t>ALWAR AO</t>
  </si>
  <si>
    <t>RJ JAIPUR</t>
  </si>
  <si>
    <t>RJ JODHPUR</t>
  </si>
  <si>
    <t>BARMER AO</t>
  </si>
  <si>
    <t>JODHPUR AO</t>
  </si>
  <si>
    <t>PALI AO</t>
  </si>
  <si>
    <t>BIKANER AO</t>
  </si>
  <si>
    <t>SIKAR AO</t>
  </si>
  <si>
    <t>SGNR AO</t>
  </si>
  <si>
    <t>KUMAWAT ELECTRICALS &amp; SANATORY STOR</t>
  </si>
  <si>
    <t>BEEKAR KHAD BEEJ BHANDAR LAKHANPUR</t>
  </si>
  <si>
    <t>JANGID ENTERPRISES</t>
  </si>
  <si>
    <t>KAMLESH CEMENT AGENCIES</t>
  </si>
  <si>
    <t>SHRI RAM ENTERPRISES</t>
  </si>
  <si>
    <t>BALAJI ENTERPRISES AND COMAPNY</t>
  </si>
  <si>
    <t>JAI AMBEY TRADERS</t>
  </si>
  <si>
    <t>B.K. CONSTRUCTION CO.</t>
  </si>
  <si>
    <t>O/S Feb 22</t>
  </si>
  <si>
    <t>Billing Value Feb 22</t>
  </si>
  <si>
    <t>YASHRAJ CEMENT SUPPLIER</t>
  </si>
  <si>
    <t>RJ-JAIPUR</t>
  </si>
  <si>
    <t>RJ-JODHPUR</t>
  </si>
  <si>
    <t>Sale</t>
  </si>
  <si>
    <t>Total Sale</t>
  </si>
  <si>
    <t>SHRI SaleS AGENCIES</t>
  </si>
  <si>
    <t>KTC SaleS</t>
  </si>
  <si>
    <t>LAVANIA CEMENT SaleS CORPORATION</t>
  </si>
  <si>
    <t>KRISHNA CEMENT SaleS AGENCIES</t>
  </si>
  <si>
    <t>SHARMA SaleS CORPORATION</t>
  </si>
  <si>
    <t>RAHUL SaleS</t>
  </si>
  <si>
    <t>VINOD SaleS AGENCIES</t>
  </si>
  <si>
    <t>ASHISH SaleS CORPORATION</t>
  </si>
  <si>
    <t>VIP SaleS</t>
  </si>
  <si>
    <t>GARG SaleS</t>
  </si>
  <si>
    <t>MAHADEV SaleS</t>
  </si>
  <si>
    <t>ASHAPURA CEMENT SaleS</t>
  </si>
  <si>
    <t>G.S.SaleS CORPORATION</t>
  </si>
  <si>
    <t>O/S Mar 22</t>
  </si>
  <si>
    <t>Billing Value Mar 22</t>
  </si>
  <si>
    <t>HAMRAJ STEELS</t>
  </si>
  <si>
    <t>SHRI MAA KARNI BULIDING MATERI</t>
  </si>
  <si>
    <t>Apr'20</t>
  </si>
  <si>
    <t>May'20</t>
  </si>
  <si>
    <t>Jun'20</t>
  </si>
  <si>
    <t>July'20</t>
  </si>
  <si>
    <t>Aug'20</t>
  </si>
  <si>
    <t>Sep'20</t>
  </si>
  <si>
    <t>Oct'20</t>
  </si>
  <si>
    <t>Nov'20</t>
  </si>
  <si>
    <t>Dec'20</t>
  </si>
  <si>
    <t>Jan'21</t>
  </si>
  <si>
    <t>Feb'21</t>
  </si>
  <si>
    <t>Mar'21</t>
  </si>
  <si>
    <t>SOLD TO PARTY</t>
  </si>
  <si>
    <t>CUSTOMER DESCRIPTION</t>
  </si>
  <si>
    <t>District</t>
  </si>
  <si>
    <t>Billing Value (Apr'20)</t>
  </si>
  <si>
    <t>Billing value (May'20)</t>
  </si>
  <si>
    <t>Billing value (Jun'20)</t>
  </si>
  <si>
    <t>Billing value (Jul'20)</t>
  </si>
  <si>
    <t>Billing value (Aug'20)</t>
  </si>
  <si>
    <t>Billing value (Sep'20)</t>
  </si>
  <si>
    <t>Billing value (Oct'20)</t>
  </si>
  <si>
    <t>Billing value (Nov'20)</t>
  </si>
  <si>
    <t>Billing value (Dec'20)</t>
  </si>
  <si>
    <t>Billing value (Jan'21)</t>
  </si>
  <si>
    <t>Billing value (Feb'21)</t>
  </si>
  <si>
    <t>Billing value (Mar'21)</t>
  </si>
  <si>
    <t>JAGDAMBEY BUILDING MATERIAL SU</t>
  </si>
  <si>
    <t>PRADEEP CHOUDHARY J K SUPER CE</t>
  </si>
  <si>
    <t>SAMARA BUILDING MATERIAL SUPPL</t>
  </si>
  <si>
    <t>KTC SALES</t>
  </si>
  <si>
    <t>PRAJAPAT BUILDING MATERIAL STO</t>
  </si>
  <si>
    <t>AMERIYA BUILDING MATERIAL SUPP</t>
  </si>
  <si>
    <t>SHRI SALES AGENCIES</t>
  </si>
  <si>
    <t>MANISH CONSTRUCTION</t>
  </si>
  <si>
    <t>PRADEEP JAIN</t>
  </si>
  <si>
    <t>BALAJI BUILDING MATERIAL SUPPL</t>
  </si>
  <si>
    <t>JAGDISH CEMENT AGENCY</t>
  </si>
  <si>
    <t>MAHAWAR ENTERPRISES</t>
  </si>
  <si>
    <t>MAHENDRA KUMAR TEJARAM PRAJAPA</t>
  </si>
  <si>
    <t>RATHORE SUPPLIER AND CONSTRUCT</t>
  </si>
  <si>
    <t>BALAJI ELECTRICALS AND HARDWAR</t>
  </si>
  <si>
    <t>RAMDEV BUILDING MATERIAL SUPPL</t>
  </si>
  <si>
    <t>SHASTRI BUILDING MATERIAL STOR</t>
  </si>
  <si>
    <t>VEDANT BUILDING MATERIAL SUPPL</t>
  </si>
  <si>
    <t>CHATURVEDI BUILDING MATERIAL &amp;</t>
  </si>
  <si>
    <t>SAINI BUILDING MATERIAL SUPPLI</t>
  </si>
  <si>
    <t>OM CEMENT AGENCY</t>
  </si>
  <si>
    <t>D.S.BUILDING MATERIALS</t>
  </si>
  <si>
    <t>M K NAYACH CONSTRUCTION COMPAN</t>
  </si>
  <si>
    <t>NIRBAN BUILDER &amp; HARDWARE SUPP</t>
  </si>
  <si>
    <t>CHOUDHARY CEMENT &amp; BUILDING MA</t>
  </si>
  <si>
    <t>KIRODIWAL TRADERS</t>
  </si>
  <si>
    <t>SHREE GANESH CONSTRUCTION COMP</t>
  </si>
  <si>
    <t>LAVANIA CEMENT SALES CORPORATI</t>
  </si>
  <si>
    <t>B M TRADING &amp; CONSTRUCTION COM</t>
  </si>
  <si>
    <t>NIMBIWAL BUILDING MATERIAL&amp;SUP</t>
  </si>
  <si>
    <t>SHRI GURUNANAK BUILDING MATERA</t>
  </si>
  <si>
    <t>GOYAL STONE SUPPLIERS</t>
  </si>
  <si>
    <t>BHADU CEMENT AGENCY</t>
  </si>
  <si>
    <t>JAI BALAJI CEMENT AGENCY</t>
  </si>
  <si>
    <t>VISHNU BUILDING MATERIAL SUPPL</t>
  </si>
  <si>
    <t>BABA BIHARI DAS CONSTRUCTION C</t>
  </si>
  <si>
    <t>SHARMA SALES CORPORATION</t>
  </si>
  <si>
    <t>KRISHNA CEMENT SALES AGENCIES</t>
  </si>
  <si>
    <t>RAHUL SALES</t>
  </si>
  <si>
    <t>BALAJI CEMENT MATERIALS SUPPLI</t>
  </si>
  <si>
    <t>MAMTA BUILDING MATERIAL SUPPLI</t>
  </si>
  <si>
    <t>CHHAVI CONSTRUCTION</t>
  </si>
  <si>
    <t>PREM BUILDING MAT. &amp; H/W STORE</t>
  </si>
  <si>
    <t>ASHISH SALES CORPORATION</t>
  </si>
  <si>
    <t>RAM JI BUILDING MATERIAL SUPPL</t>
  </si>
  <si>
    <t>SEEMA BUILDING MATERIAL SUPPLI</t>
  </si>
  <si>
    <t>GARG BUILDING MATERIAL AND PRO</t>
  </si>
  <si>
    <t>DIPESH STEEL AND BUILDING MATE</t>
  </si>
  <si>
    <t>CHOUDHARY STEEL TRADING COMPAN</t>
  </si>
  <si>
    <t>SHASHI ENTERPRISES</t>
  </si>
  <si>
    <t>MAHAVEER IRON &amp; STEEL</t>
  </si>
  <si>
    <t>RAMA SANITARY &amp; TILES</t>
  </si>
  <si>
    <t>SALASAR STEEL</t>
  </si>
  <si>
    <t>GARG SALES</t>
  </si>
  <si>
    <t>VIP SALES</t>
  </si>
  <si>
    <t>SHYAM TRADING COMPANY</t>
  </si>
  <si>
    <t>SHRI DEVNARAYAN TRADING COMPAN</t>
  </si>
  <si>
    <t>RAMNIWAS DUDARAM BUILDING MATE</t>
  </si>
  <si>
    <t>JAI BAJRANG BALI BUILDING MATE</t>
  </si>
  <si>
    <t>CHOUDHARY BUILDING MATERIAL ST</t>
  </si>
  <si>
    <t>RANGA CHIRANJI LAL BUILDING MA</t>
  </si>
  <si>
    <t>SHRIYAADE SANITERY &amp; BUILDING</t>
  </si>
  <si>
    <t>SHREE BALAJI HARDWARE AND BART</t>
  </si>
  <si>
    <t>BELIM CEMENT AND BUILDING MATE</t>
  </si>
  <si>
    <t>MAA SANTOSHI CONSTRUCTION COMP</t>
  </si>
  <si>
    <t>SHREE KHETESHWAR MARBLE AND GR</t>
  </si>
  <si>
    <t>SHRI BABA RAMDEV BUILDING MATE</t>
  </si>
  <si>
    <t>JHUMAR RAM MANOHAR  LAL PRAJAP</t>
  </si>
  <si>
    <t>KARNI MAA AKHALI BUILDING MATE</t>
  </si>
  <si>
    <t>HANUMAN SAND STONE CUTTING SUP</t>
  </si>
  <si>
    <t>VEER TEJAJI CONSTRUCTION COMPA</t>
  </si>
  <si>
    <t>SHERANI BUILDING MATERIAL SUPP</t>
  </si>
  <si>
    <t>SHRI RAM PIPE SUPPLIERS AND HA</t>
  </si>
  <si>
    <t>ASHAPURA CEMENT SALES</t>
  </si>
  <si>
    <t>YOGENDRA MARBLE GRANITE &amp; BUIL</t>
  </si>
  <si>
    <t>BHAIRAV BUILDING MATERIAL SUPP</t>
  </si>
  <si>
    <t>SIDDHI VINAYAK CEMENT DISTRIBU</t>
  </si>
  <si>
    <t>SATGURU ELECTRICAL AND HARDWAR</t>
  </si>
  <si>
    <t>SHREE MANSHA BUILDING MATERIAL</t>
  </si>
  <si>
    <t>SIDDHI VINAYAK SANITARY &amp; HARD</t>
  </si>
  <si>
    <t>SHRI GURUVEER HANUMAN BUILDING</t>
  </si>
  <si>
    <t>SHREE BALAJI CONSTRUCTION SUPP</t>
  </si>
  <si>
    <t>SINGODIYA STEEL UDHYOG AND CEM</t>
  </si>
  <si>
    <t>SHRI KRISHNA BUILDING MATERIAL</t>
  </si>
  <si>
    <t>KUMAWAT BUILDING STONE AND MAT</t>
  </si>
  <si>
    <t>RADHE KRISHAN TRADERS &amp; CONSTR</t>
  </si>
  <si>
    <t>RIDHI SIDHI CONSTRUCTION</t>
  </si>
  <si>
    <t>G.S.SALES CORPORATION</t>
  </si>
  <si>
    <t>JAI BHAWANI BUILDING MATERIAL</t>
  </si>
  <si>
    <t>MOHIT IRON &amp; BUILDING MATERIAL</t>
  </si>
  <si>
    <t>SHRI BALAJI CONSTRUCTION COMPA</t>
  </si>
  <si>
    <t>VINEET TRADERS</t>
  </si>
  <si>
    <t>SRI GANESH TRADERS</t>
  </si>
  <si>
    <t>TOTAL</t>
  </si>
  <si>
    <t>Stat</t>
  </si>
  <si>
    <t>Avg. DSO (May 20-Mar 21)</t>
  </si>
  <si>
    <t>Avg. DSO (Apr'21-Mar'22)</t>
  </si>
  <si>
    <t>Apr'21</t>
  </si>
  <si>
    <t>May'21</t>
  </si>
  <si>
    <t>Jun'21</t>
  </si>
  <si>
    <t>July'21</t>
  </si>
  <si>
    <t>Aug'21</t>
  </si>
  <si>
    <t>Sep'21</t>
  </si>
  <si>
    <t>Oct'21</t>
  </si>
  <si>
    <t>Nov'21</t>
  </si>
  <si>
    <t>Jan'22</t>
  </si>
  <si>
    <t>Feb'22</t>
  </si>
  <si>
    <t>Mar'22</t>
  </si>
  <si>
    <t>SHREE NIRANJAN ASSOCIATES</t>
  </si>
  <si>
    <t>N K TRADERS</t>
  </si>
  <si>
    <t>TANVI ENTERPRISES</t>
  </si>
  <si>
    <t>KHEDA TRADERS</t>
  </si>
  <si>
    <t>OM NAMAH SHIVAY IRON AGENCY</t>
  </si>
  <si>
    <t>SHREE PAINTS AND SANITARY</t>
  </si>
  <si>
    <t>CHANDELA BUILDING MATERIAL</t>
  </si>
  <si>
    <t>JB CONSTRUCTION COMPANY</t>
  </si>
  <si>
    <t>SHREE DURGA TRADERS</t>
  </si>
  <si>
    <t>VK ENTERPRISES</t>
  </si>
  <si>
    <t>SHREE VEER TEJA TRADING COMPANY</t>
  </si>
  <si>
    <t>Apr'22</t>
  </si>
  <si>
    <t>Billing Value Apr 22</t>
  </si>
  <si>
    <t>O/S Apr 22</t>
  </si>
  <si>
    <t>KARNI KRIPA CEMENT SUPPLIERS</t>
  </si>
  <si>
    <t>NISHANT DATA</t>
  </si>
  <si>
    <t>AMAN SHARMA</t>
  </si>
  <si>
    <t>Avg. DSO (Apr'22-Mar'23)</t>
  </si>
  <si>
    <t>ANUJ SENGAR</t>
  </si>
  <si>
    <t>KAPIL PAREEK</t>
  </si>
  <si>
    <t>BHARAT ENTERPRISES</t>
  </si>
  <si>
    <t>HARE KRISHNA TRADERS</t>
  </si>
  <si>
    <t>KRISHAN KUMAR RAGHUNIR SINGH</t>
  </si>
  <si>
    <t>SHREE RAM KOTA &amp; MARBLE</t>
  </si>
  <si>
    <t>JUGAL INDUSTRIES</t>
  </si>
  <si>
    <t>SHREE ANGIRA BUILDING MATERIAL</t>
  </si>
  <si>
    <t>NETA ELECTRICALS AND SANITARY TRADE</t>
  </si>
  <si>
    <t>B H TRADERS</t>
  </si>
  <si>
    <t>MANISH SHARMA</t>
  </si>
  <si>
    <t>MR. BHARAT BHUSHAN SHARMA</t>
  </si>
  <si>
    <t>NIKHILESH SHARMA</t>
  </si>
  <si>
    <t>J.P. STEEL CO</t>
  </si>
  <si>
    <t>SHREE RADHA KRISHNA TRADING COMPANY</t>
  </si>
  <si>
    <t>SHRI KUMAWAT TRADERS</t>
  </si>
  <si>
    <t>AMAN SALES AGENCY</t>
  </si>
  <si>
    <t>CHOUDHARY BUILDERS</t>
  </si>
  <si>
    <t>HALAI  CEMENT AGENCY</t>
  </si>
  <si>
    <t>J P ENTERPRISES</t>
  </si>
  <si>
    <t>VACANT_JAISALMER</t>
  </si>
  <si>
    <t>F.Y. 2020-21 (May'20-March'21)</t>
  </si>
  <si>
    <t>LALLAMAL KANHYALAL &amp; SONS</t>
  </si>
  <si>
    <t>AJMER</t>
  </si>
  <si>
    <t>RJ-AJMER</t>
  </si>
  <si>
    <t>SARAS ENTERPRISES</t>
  </si>
  <si>
    <t>KUMAWAT BUILDING MATERIALS</t>
  </si>
  <si>
    <t>M.K.TRADERS</t>
  </si>
  <si>
    <t>SURAJMAL TANSUKH RAI</t>
  </si>
  <si>
    <t>AKSHAY TRADERS</t>
  </si>
  <si>
    <t>MITHU LAL ROOP CHAND</t>
  </si>
  <si>
    <t>MAHAVEER STONE SUPPLIERS</t>
  </si>
  <si>
    <t>MUKESH KUMAR RAKESH KUMAR</t>
  </si>
  <si>
    <t>SANIK ENTERPRISES</t>
  </si>
  <si>
    <t>SHREE YADEN BUILDING MATERIAL</t>
  </si>
  <si>
    <t>JAI BHOLE SHIV STONE SUPPLIERS</t>
  </si>
  <si>
    <t>ACHARYA TRADERS</t>
  </si>
  <si>
    <t>JAI SHRI TRADING</t>
  </si>
  <si>
    <t>MEWARA CEMENT &amp; BUILDING</t>
  </si>
  <si>
    <t>HARIKARAN CHAUDHARY</t>
  </si>
  <si>
    <t>NEHA ENTERPRISES</t>
  </si>
  <si>
    <t>CHHABRA STONES</t>
  </si>
  <si>
    <t>SHIVA ENTERPRISES</t>
  </si>
  <si>
    <t>JAI BAJRANG CEMENT AGENCIES</t>
  </si>
  <si>
    <t>AMAN TRADERS</t>
  </si>
  <si>
    <t>DADHICH STONE SUPPLIERS</t>
  </si>
  <si>
    <t>RADHA KESHAV TRADERS</t>
  </si>
  <si>
    <t>OM PRAKASH RAWAT</t>
  </si>
  <si>
    <t>M K TRADERS</t>
  </si>
  <si>
    <t>SHREE BALAJI TRADERS</t>
  </si>
  <si>
    <t>MOTILAL SHAYAM SUNDER</t>
  </si>
  <si>
    <t>DADHICH CEMENT SUPPLIERS</t>
  </si>
  <si>
    <t>KRISHNA PLYWOOD &amp; HARDWARE</t>
  </si>
  <si>
    <t>JAI SUNDER MAA ENTERPRISES</t>
  </si>
  <si>
    <t>PADAM SINGH NARENDRA SINGH BAB</t>
  </si>
  <si>
    <t>GANPATI SALES</t>
  </si>
  <si>
    <t>SHREE SHYAM TILES</t>
  </si>
  <si>
    <t>SHREE DEVENDRA ENTERPRISES</t>
  </si>
  <si>
    <t>SHRI NAGNECHA TRADERS</t>
  </si>
  <si>
    <t>JYOTI CEMENT UDYOG</t>
  </si>
  <si>
    <t>SHREE YADAV CEMENT SUPPLIERS</t>
  </si>
  <si>
    <t>SHREE KRISHNA CEMENT AGENCY</t>
  </si>
  <si>
    <t>S S CONSTRUCTION</t>
  </si>
  <si>
    <t>KANAK TRADERS</t>
  </si>
  <si>
    <t>GANPATI SUPPLIERS</t>
  </si>
  <si>
    <t>SOGANI AGENCIES</t>
  </si>
  <si>
    <t>TONK</t>
  </si>
  <si>
    <t>MANISH TRADING COMPANY</t>
  </si>
  <si>
    <t>ARAVALI BUILDING MATERIAL SUPP</t>
  </si>
  <si>
    <t>SUWALKA ENTERPRISES</t>
  </si>
  <si>
    <t>SUNIL BUILDING MATERIAL</t>
  </si>
  <si>
    <t>PADAM CHAND AND BROTHERS</t>
  </si>
  <si>
    <t>MANOJ TRADERS</t>
  </si>
  <si>
    <t>SHANKAR LAL CONSTRUCTION CO</t>
  </si>
  <si>
    <t>LOKESH ROOFING'S</t>
  </si>
  <si>
    <t>DEEPAK TRADING COMPANY</t>
  </si>
  <si>
    <t>SHRI VARDHMAN TRADERS</t>
  </si>
  <si>
    <t>PRAJAPATI ELECTRIC &amp; SANITARY</t>
  </si>
  <si>
    <t>GOYAL TRADING COMPANY</t>
  </si>
  <si>
    <t>NEW DHAKAR KRISHI SEWA KENDRA</t>
  </si>
  <si>
    <t>AMAN BUILDING MATERIAL SUPPLIE</t>
  </si>
  <si>
    <t>MANISH KUMAR AMIT KUMAR</t>
  </si>
  <si>
    <t>MEHTA TRADERS</t>
  </si>
  <si>
    <t>BARAN</t>
  </si>
  <si>
    <t>KOTA</t>
  </si>
  <si>
    <t>KHATRI IRON TRADERS</t>
  </si>
  <si>
    <t>SANJAY KUMAR AND COMPANY</t>
  </si>
  <si>
    <t>RAKHI AGRO SALES</t>
  </si>
  <si>
    <t>AMBIKA TRADERS</t>
  </si>
  <si>
    <t>BHARDWAJ TRADERS</t>
  </si>
  <si>
    <t>SHIV FERTILIZERS AND PESTICIDE</t>
  </si>
  <si>
    <t>MITTAL BUILDING MATERIAL</t>
  </si>
  <si>
    <t>GAJENDRA TRADING COMPANY</t>
  </si>
  <si>
    <t>SHIV TRADING COMPANY</t>
  </si>
  <si>
    <t>KRISHNA FERTILIZERS</t>
  </si>
  <si>
    <t>NAGAR CEMANT AGENCY</t>
  </si>
  <si>
    <t>AMIT KUMAR &amp; COMPANY</t>
  </si>
  <si>
    <t>GARG TRADERS</t>
  </si>
  <si>
    <t>MALAV TRADERS</t>
  </si>
  <si>
    <t>ISHWAR BUILDING MATERIAL SUPPL</t>
  </si>
  <si>
    <t>KAPIL TRADERS</t>
  </si>
  <si>
    <t>SHREE KRISHNA FERTILIZERS KRIS</t>
  </si>
  <si>
    <t>BALAJI GOODS SUPPLIERS</t>
  </si>
  <si>
    <t>PARETA HARDWARE STORE</t>
  </si>
  <si>
    <t>MANDAL KISAN SEVA KENDRA</t>
  </si>
  <si>
    <t>S K TRADING COMPANY</t>
  </si>
  <si>
    <t>JAIN CEMENT AGENCY</t>
  </si>
  <si>
    <t>BUNDI</t>
  </si>
  <si>
    <t>SHREE SHIV BUILDING MATERIAL A</t>
  </si>
  <si>
    <t>SHREE RADHE GOPAL TRDERS</t>
  </si>
  <si>
    <t>RAJESH TRADING COMPANY</t>
  </si>
  <si>
    <t>R.N. YADAV ARA MACHINE</t>
  </si>
  <si>
    <t>VARDHMAN CEMENT AGENCY</t>
  </si>
  <si>
    <t>NIDHI ENTERPRISES</t>
  </si>
  <si>
    <t>YASH TRADERS</t>
  </si>
  <si>
    <t>JAI BHOLE IRON STORE</t>
  </si>
  <si>
    <t>KHEDAPATI BALAJI AGENCY</t>
  </si>
  <si>
    <t>DOSTI CONSTRUCTION</t>
  </si>
  <si>
    <t>NEERAJ &amp; BROTHERS</t>
  </si>
  <si>
    <t>JAIN KHAD BHANDAR</t>
  </si>
  <si>
    <t>JAIN HARDWARE AND BUILDING MAT</t>
  </si>
  <si>
    <t>JAI JHAROLI TRADER'S</t>
  </si>
  <si>
    <t>DADHIMATI TRADERS</t>
  </si>
  <si>
    <t>TANMAY ENTERPRISES</t>
  </si>
  <si>
    <t>ASAWA TRADING COMPANY</t>
  </si>
  <si>
    <t>NAMOKAR ENTERPRISES</t>
  </si>
  <si>
    <t>HARSHITA ENTERPRISES</t>
  </si>
  <si>
    <t>JINDAL TRADERS</t>
  </si>
  <si>
    <t>JAGDAMBA CONSTRUCTION</t>
  </si>
  <si>
    <t>JHALAWAR</t>
  </si>
  <si>
    <t>BAGDIYA ENTERPRISES</t>
  </si>
  <si>
    <t>JAI SHRI CONSTRUCTION</t>
  </si>
  <si>
    <t>ANUP TRADING COMPANY</t>
  </si>
  <si>
    <t>SISODIYA TRADERS</t>
  </si>
  <si>
    <t>VINAYAK CONSTRUCTION COMPANY</t>
  </si>
  <si>
    <t>LOVEVANSHI ENTERPRISES</t>
  </si>
  <si>
    <t>SR TRADERS</t>
  </si>
  <si>
    <t>PATEL MOTORS</t>
  </si>
  <si>
    <t>FALODI KIRANA STORE</t>
  </si>
  <si>
    <t>KRISHNA KRISHI SHOP</t>
  </si>
  <si>
    <t>SWETA STONE</t>
  </si>
  <si>
    <t>SANWLA ENTERPRISES</t>
  </si>
  <si>
    <t>ASTOLIA INDUSTRIES</t>
  </si>
  <si>
    <t>VIJAY BUILDING MATERIAL SUPPLI</t>
  </si>
  <si>
    <t>SHRI SHIVAM TRADERS</t>
  </si>
  <si>
    <t>PATEL CONSTRUCTION</t>
  </si>
  <si>
    <t>RAGESHWARI SUPPLIERS AND CONST</t>
  </si>
  <si>
    <t>DANGI PATEL BUILDING MATERIAL</t>
  </si>
  <si>
    <t>K D STEELS &amp; BUILDING MATERIAL</t>
  </si>
  <si>
    <t>SHREE KRISHN AGENCY</t>
  </si>
  <si>
    <t>YADAV TRADERS</t>
  </si>
  <si>
    <t>VIJAY TRADERS</t>
  </si>
  <si>
    <t>AMAN ENTERPRISES</t>
  </si>
  <si>
    <t>BS ENTERPRISES</t>
  </si>
  <si>
    <t>KOTA BUILDMAT</t>
  </si>
  <si>
    <t>CHOHAN CEMENT AGENCY</t>
  </si>
  <si>
    <t>NAMOKAR STONE TRADERS</t>
  </si>
  <si>
    <t>DHAKAD BUILDING MATERIALS SUPP</t>
  </si>
  <si>
    <t>PANCHWATI GRANITES &amp; TILES</t>
  </si>
  <si>
    <t>SUMAN AGENCY</t>
  </si>
  <si>
    <t>SANWALIYA TRADERS</t>
  </si>
  <si>
    <t>SHREE GORA JI ENTERPRISES</t>
  </si>
  <si>
    <t>SHRI BANKE BIHARI ENTERPRISES</t>
  </si>
  <si>
    <t>KESHAV KANHA TRADERS</t>
  </si>
  <si>
    <t>VINAYAK TRADERS</t>
  </si>
  <si>
    <t>PARTARAM CHOUDHARY</t>
  </si>
  <si>
    <t>KRISHNA CEMENT SUPPLIER</t>
  </si>
  <si>
    <t>NISHANT JAISWAL</t>
  </si>
  <si>
    <t>KUCHHAL STEEL MARKETING</t>
  </si>
  <si>
    <t>KOHLI COLOURS</t>
  </si>
  <si>
    <t>AAYAT CONSTRUCTION</t>
  </si>
  <si>
    <t>MEENA CONSTRUCTION</t>
  </si>
  <si>
    <t>P B GROVER AND SONS</t>
  </si>
  <si>
    <t>MODERN STEEL AND CEMENT AGENCY</t>
  </si>
  <si>
    <t>R P AGRITECH</t>
  </si>
  <si>
    <t>SHIVAM ELECTRONIC</t>
  </si>
  <si>
    <t>I M CONSTRUCTION &amp; BUILDING</t>
  </si>
  <si>
    <t>SHARMA BUILDING MATERIAL</t>
  </si>
  <si>
    <t>RATHORE  ENTERPRISES</t>
  </si>
  <si>
    <t>BALAJI ASSOCIATES</t>
  </si>
  <si>
    <t>M K ASSOCIATES</t>
  </si>
  <si>
    <t>SHRI PABU JI MAHARAJ ENTERPRIS</t>
  </si>
  <si>
    <t>SURESH CHAND &amp; CO</t>
  </si>
  <si>
    <t>SAWAI MADHOPUR</t>
  </si>
  <si>
    <t>SANTOSH KHAD BEEJ BHANDAR</t>
  </si>
  <si>
    <t>BANSIWAL BUILDING MATERIAL SUP</t>
  </si>
  <si>
    <t>S S AGRAWAL AND COMPANY</t>
  </si>
  <si>
    <t>SHREE GIRIRAJ TRADERS</t>
  </si>
  <si>
    <t>BADAYA TRADERS</t>
  </si>
  <si>
    <t>SAINI BUILDING MATERIAL</t>
  </si>
  <si>
    <t>RAMSWAROOP PRAKASHCHAND</t>
  </si>
  <si>
    <t>SAINI STONE SUPPLIERS</t>
  </si>
  <si>
    <t>VIKAS CEMENT AND BUILDING MATE</t>
  </si>
  <si>
    <t>HIMANSHU TRADING COMPANY</t>
  </si>
  <si>
    <t>KRATIKA ENTERPRISES PRIVATE LI</t>
  </si>
  <si>
    <t>AS TRADERS AGENCY</t>
  </si>
  <si>
    <t>SHRI BALAJI AGENCY</t>
  </si>
  <si>
    <t>VIKASH KHAD BEEJ BHANDAR</t>
  </si>
  <si>
    <t>CHOUDHARY BUILDING MATERIAL SU</t>
  </si>
  <si>
    <t>LALIT BUILDING MATERIAL</t>
  </si>
  <si>
    <t>KAMAL IRON STORE</t>
  </si>
  <si>
    <t>JAI AMBEY STEEL</t>
  </si>
  <si>
    <t>KAMAL ELECTRICAL</t>
  </si>
  <si>
    <t>GOKLENDRA BUILDING MATERIAL</t>
  </si>
  <si>
    <t>KARAULI</t>
  </si>
  <si>
    <t>SHARMA ENTERPRISES</t>
  </si>
  <si>
    <t>ARVIND BUILDING MATERIAL</t>
  </si>
  <si>
    <t>JAIN BUILDING MATERIAL</t>
  </si>
  <si>
    <t>GOURAV AGAENCY</t>
  </si>
  <si>
    <t>PROMOD KUMAR MUKESH KUMAR</t>
  </si>
  <si>
    <t>DEVU KHAD BEEJ BHANDAR AND CEM</t>
  </si>
  <si>
    <t>MAYANK ENTERPRISES</t>
  </si>
  <si>
    <t>GOYANKA BUILDING MATERIAL</t>
  </si>
  <si>
    <t>GURU ENTERPRISES</t>
  </si>
  <si>
    <t>UDAI KHAD BEEJ BHANDAR</t>
  </si>
  <si>
    <t>NARSINGH KHAD BEEJ BHANDAR</t>
  </si>
  <si>
    <t>KRISHI SEWA KENDRA</t>
  </si>
  <si>
    <t>PREM CONTRACTOR AND BUILDERS</t>
  </si>
  <si>
    <t>SHRI BALAJI KHAD BEEJ BHANDAR</t>
  </si>
  <si>
    <t>BALAJI KHAD BEEJ BHANDAR</t>
  </si>
  <si>
    <t>LAXMI SALES</t>
  </si>
  <si>
    <t>NAVEEN TRADING COMPANY</t>
  </si>
  <si>
    <t>SANWARIA TRADING COMPANY</t>
  </si>
  <si>
    <t>HARIOM ENTERPRISES</t>
  </si>
  <si>
    <t>RAJESH BUILDING  MATERIAL</t>
  </si>
  <si>
    <t>UMA SHANKAR &amp; SONS</t>
  </si>
  <si>
    <t>PREM CHAND PAWAN KUMAR</t>
  </si>
  <si>
    <t>DEV NARAYAN TRADERS</t>
  </si>
  <si>
    <t>CHANCHAL BUILDING MATERIAL</t>
  </si>
  <si>
    <t>PRIYANSHU ENTERPRISES</t>
  </si>
  <si>
    <t>VISHAL KHAD BEEJ BHANDAR</t>
  </si>
  <si>
    <t>FOUJI BUILDING MATERIAL</t>
  </si>
  <si>
    <t>SHREE MAHALAXMI ENTERPRISES</t>
  </si>
  <si>
    <t>JAI CHAMUNDA MAA BUILDING MATE</t>
  </si>
  <si>
    <t>JMV TRADERS</t>
  </si>
  <si>
    <t>MAA BHAGWATI BUILDING MATERIAL</t>
  </si>
  <si>
    <t>JAIN BUILDING MATERIAL SUPPLIE</t>
  </si>
  <si>
    <t>JAI KOSHLESH TRADING COMPANY</t>
  </si>
  <si>
    <t>KASLIWAL KRISHI SEWA KENDRA</t>
  </si>
  <si>
    <t>DINESH TRADERS</t>
  </si>
  <si>
    <t>ASHOK TRADING  COMPANY</t>
  </si>
  <si>
    <t>LAXMIKANT BUILDING MATERIAL</t>
  </si>
  <si>
    <t>JAISAWAT BUILDING MATERIAL</t>
  </si>
  <si>
    <t>MUKUT BIHARI GOVIND PRASAD</t>
  </si>
  <si>
    <t>GOYAL BUILDING MATERIAL</t>
  </si>
  <si>
    <t>AGARWAL KHAD CEMENT BHANDAR</t>
  </si>
  <si>
    <t>LALA TRADERS</t>
  </si>
  <si>
    <t>GOLDEN TRADERS</t>
  </si>
  <si>
    <t>SATYA TRADERS</t>
  </si>
  <si>
    <t>GIRIRAJ DHANI  TRADERS</t>
  </si>
  <si>
    <t>KISHAN SEVA KENDRA</t>
  </si>
  <si>
    <t>MAHESH TRADERS</t>
  </si>
  <si>
    <t>GOYAL ENTERPRISES</t>
  </si>
  <si>
    <t>BABA KHAD BEEJ BHANDAR</t>
  </si>
  <si>
    <t>SHARMA TRADERS</t>
  </si>
  <si>
    <t>KISHAN KHAD BEEZ BHANDAR</t>
  </si>
  <si>
    <t>SANTOSHI BUILDING MATERIAL SUP</t>
  </si>
  <si>
    <t>AGARWAL BUILDING MATERIAL</t>
  </si>
  <si>
    <t>PRAHALAD KUMAR LABOUR SUPPLIER</t>
  </si>
  <si>
    <t>RAMPRASAD FERTILIZERS</t>
  </si>
  <si>
    <t>KRISHNA KHAD BEEJ BHANDAR</t>
  </si>
  <si>
    <t>BABU CEMENT AGENCIES</t>
  </si>
  <si>
    <t>MANISHA TRADERS</t>
  </si>
  <si>
    <t>VEER TEJAJI CONSTRUCTION</t>
  </si>
  <si>
    <t>SONAM KHAD BEEJ BHANDAR</t>
  </si>
  <si>
    <t>PIPARA SALES</t>
  </si>
  <si>
    <t>BHILWARA</t>
  </si>
  <si>
    <t>RJ-UDAIPUR</t>
  </si>
  <si>
    <t>MAHAVEER ENTERPRISES</t>
  </si>
  <si>
    <t>HARUN CONTRACTOR</t>
  </si>
  <si>
    <t>SAI NATH BUILDING MATERIALS</t>
  </si>
  <si>
    <t>JAGDAMBA ENTERPRISES</t>
  </si>
  <si>
    <t>SHREE DEVNARAYAN SUPPLIERS</t>
  </si>
  <si>
    <t>KASHISH ENTERPRISES</t>
  </si>
  <si>
    <t>SHREE DEVNARAYAN BUILDING MATE</t>
  </si>
  <si>
    <t>ADINATH TRADERS</t>
  </si>
  <si>
    <t>PURAWAT ENTERPRISERS</t>
  </si>
  <si>
    <t>GIRIRAJ TRADERS</t>
  </si>
  <si>
    <t>R R CAPITAL</t>
  </si>
  <si>
    <t>CHARBHUJA AGENCIES</t>
  </si>
  <si>
    <t>AMBIKA DISTRIBUTORS</t>
  </si>
  <si>
    <t>BANGAR TRADERS</t>
  </si>
  <si>
    <t>SIDHI VINAYAK SANITARY HOUSE</t>
  </si>
  <si>
    <t>DEVA LAL KUMAWAT</t>
  </si>
  <si>
    <t>ROOP RAJAT TRADING CO</t>
  </si>
  <si>
    <t>LALIT KUMAR JAT</t>
  </si>
  <si>
    <t>MAHVEER TREDARS</t>
  </si>
  <si>
    <t>GOPAL KRISHAN DHUPPAD</t>
  </si>
  <si>
    <t>SHREE LAXMI STONE SUPPLIERS</t>
  </si>
  <si>
    <t>CHARBHUJA ENTERPRISES</t>
  </si>
  <si>
    <t>RAFIQ TRADERS</t>
  </si>
  <si>
    <t>SHRI DHANOP TRADING COMPANY</t>
  </si>
  <si>
    <t>GAYTRI CEMENT SUPPLIERS</t>
  </si>
  <si>
    <t>NAKODA BUILDING MATERIAL</t>
  </si>
  <si>
    <t>CHARBHUJA TRADING COMPANY</t>
  </si>
  <si>
    <t>SANWARIYA TRADERS</t>
  </si>
  <si>
    <t>MADHURAM</t>
  </si>
  <si>
    <t>CERAMIC HOUSE</t>
  </si>
  <si>
    <t>CHARBHUJA BUILDING MATERIAL SU</t>
  </si>
  <si>
    <t>SAHU AGRO TRADERS</t>
  </si>
  <si>
    <t>BRAHMANI HARDWARE &amp; SANITARY</t>
  </si>
  <si>
    <t>FRIENDS AGENCIES</t>
  </si>
  <si>
    <t>CHITTORGARH</t>
  </si>
  <si>
    <t>HEERA LAL BHAGCHAND JAIN</t>
  </si>
  <si>
    <t>SHRINATH ENTERPRISES</t>
  </si>
  <si>
    <t>JYOTI SUPPLIERS</t>
  </si>
  <si>
    <t>SHREE SANWARIYA CONSTRUCTION</t>
  </si>
  <si>
    <t>SANGAM ENTERPRISES</t>
  </si>
  <si>
    <t>KUSHAL TRADERS</t>
  </si>
  <si>
    <t>JOGNIYA BUILDERS</t>
  </si>
  <si>
    <t>HANUMAT TRADERS</t>
  </si>
  <si>
    <t>RUCHI TRADERS</t>
  </si>
  <si>
    <t>MOSAM TRADERS</t>
  </si>
  <si>
    <t>AMBESHWARI CEMENT AGENCY</t>
  </si>
  <si>
    <t>SHREE RAJENDRASURI AGENCY</t>
  </si>
  <si>
    <t>SHREE CHARBHUJA BUILDING MATER</t>
  </si>
  <si>
    <t>SIDDHI ENTERPRISES</t>
  </si>
  <si>
    <t>SHREE JI BUILDING MATERIAL SUP</t>
  </si>
  <si>
    <t>SHRI SATYAM BUILDERS</t>
  </si>
  <si>
    <t>JAI SHAKTI STONE CUTTING &amp; SUP</t>
  </si>
  <si>
    <t>SHREE BAJRANG BUILDING MATERIA</t>
  </si>
  <si>
    <t>KALIKA BUILDING MATERIAL SUPPL</t>
  </si>
  <si>
    <t>SHREE AMBESH BUILDING MATERIAL</t>
  </si>
  <si>
    <t>JAA MAA ANNAPURNA BEEJ BHANDAR</t>
  </si>
  <si>
    <t>SHREE GADBOR ENTERPRISES</t>
  </si>
  <si>
    <t>JAI MATESHWARI CONSTRUCTION</t>
  </si>
  <si>
    <t>LAXMI NATH CEMENT SUPPLIERS</t>
  </si>
  <si>
    <t>KANTHALIYA ENTERPRISES</t>
  </si>
  <si>
    <t>SHREE RADHE ARTS AND SALES</t>
  </si>
  <si>
    <t>SANWARIA SUPPLIERS</t>
  </si>
  <si>
    <t>VARDHMAN AGENCY</t>
  </si>
  <si>
    <t>RADHE KRISHNA ENTERPRISES</t>
  </si>
  <si>
    <t>MAA CHAMUNDA ENTERPRISES</t>
  </si>
  <si>
    <t>LODHA BROTHERS</t>
  </si>
  <si>
    <t>NEW DHAKAR STEELS</t>
  </si>
  <si>
    <t>MUJAFFAR HUSSAIN AKBAR ALI</t>
  </si>
  <si>
    <t>AMIT AGENCY</t>
  </si>
  <si>
    <t>PRATAPGARH</t>
  </si>
  <si>
    <t>MAHAVEER SANITARY &amp; CEMENT AGE</t>
  </si>
  <si>
    <t>TIRUPATI CEMENT SUPPLIERS</t>
  </si>
  <si>
    <t>NAGORA  &amp; COMPANY</t>
  </si>
  <si>
    <t>DHAKER TRADERS &amp; SUPPLIERS</t>
  </si>
  <si>
    <t>NAKODA TRADERS</t>
  </si>
  <si>
    <t>BADRI LAL HIRA LAL</t>
  </si>
  <si>
    <t>KAMAL ENTERPRISES</t>
  </si>
  <si>
    <t>ANUSHIL ENTERPRISES</t>
  </si>
  <si>
    <t>MAHADEV ENTERPRISES</t>
  </si>
  <si>
    <t>DHANGAR CONSTRUCTION</t>
  </si>
  <si>
    <t>VARDHMAN IRON AND BUILDMART</t>
  </si>
  <si>
    <t>SEN CONSTRUCTION</t>
  </si>
  <si>
    <t>PATIDAR BUILDING MATARIYAL</t>
  </si>
  <si>
    <t>PATIDAR BUILDING MATERIAL</t>
  </si>
  <si>
    <t>MANISH CEMENT AGENCY</t>
  </si>
  <si>
    <t>SANMATI TRADERS</t>
  </si>
  <si>
    <t>YASHWANT CEMENT SUPPLIERS</t>
  </si>
  <si>
    <t>MANGLA ENTERPRISES</t>
  </si>
  <si>
    <t>SAI ENTERPRISES</t>
  </si>
  <si>
    <t>RAJENDRA KUMAR RATAN LAL JAIN</t>
  </si>
  <si>
    <t>BANSWARA</t>
  </si>
  <si>
    <t>DUNGARPUR</t>
  </si>
  <si>
    <t>NILKANTH CONSTRUCTION</t>
  </si>
  <si>
    <t>HARI OM CEMENT SUPPLIERS</t>
  </si>
  <si>
    <t>SHIVANG SAINETORY &amp; HARDWARE</t>
  </si>
  <si>
    <t>HATIM TRADERS</t>
  </si>
  <si>
    <t>NISHANT TRADERS</t>
  </si>
  <si>
    <t>RAJESH KUMAR GOKUL JI KALAL</t>
  </si>
  <si>
    <t>CHAMUNDA BUILDING MATERIAL SUP</t>
  </si>
  <si>
    <t>SANJANA TRADERS</t>
  </si>
  <si>
    <t>ASHAPURA BUILDING MATERIAL SUP</t>
  </si>
  <si>
    <t>RIDDHI SIDDHI ENTERPRISES</t>
  </si>
  <si>
    <t>MAATESHVARI BUILDING MATERIAL</t>
  </si>
  <si>
    <t>PANKAJ TRADERS</t>
  </si>
  <si>
    <t>HARSAD KUMAR KHEM CHAND</t>
  </si>
  <si>
    <t>SAINATH TRADERS</t>
  </si>
  <si>
    <t>KISHAN TRADERS</t>
  </si>
  <si>
    <t>PERFECT TRADERS</t>
  </si>
  <si>
    <t>SANDEEP TRADERS</t>
  </si>
  <si>
    <t>J J INFRA BUILD</t>
  </si>
  <si>
    <t>VAISHNAV CONSTRUCTION</t>
  </si>
  <si>
    <t>KATARIA ENTERPRISES</t>
  </si>
  <si>
    <t>SAWALIYA STONE  SUPPLIERS</t>
  </si>
  <si>
    <t>RAMESH CHANDRA PUSHOTTAM LAL</t>
  </si>
  <si>
    <t>LAL SINGH &amp; BROS</t>
  </si>
  <si>
    <t>AMRIT TRADERS</t>
  </si>
  <si>
    <t>MOHAMMADI BUILDING MATERIALS</t>
  </si>
  <si>
    <t>PARMAR TRADERS</t>
  </si>
  <si>
    <t>RAJASTHAN CEMENT CORPORATION</t>
  </si>
  <si>
    <t>SHRI JI TRADERS</t>
  </si>
  <si>
    <t>FAKHRUDDIN ABDEALI LUKA WALA</t>
  </si>
  <si>
    <t>TORAVAT JAYANTILAL JAVEERCHAND</t>
  </si>
  <si>
    <t>RASIKLAL AMBALAL SEWAK</t>
  </si>
  <si>
    <t>PARVATI TRADERS</t>
  </si>
  <si>
    <t>SANTOSH KIRANA AND CEMENT</t>
  </si>
  <si>
    <t>JYOTI BUILDING MATERIAL SUPPLI</t>
  </si>
  <si>
    <t>SHREE PADAMAVATI TRADERS</t>
  </si>
  <si>
    <t>PARAS ENTERPRISES</t>
  </si>
  <si>
    <t>ROOP ENTERPRISES</t>
  </si>
  <si>
    <t>MANGAL JI MADHAV JI</t>
  </si>
  <si>
    <t>SATISH KUMAR SHANKAR LAL</t>
  </si>
  <si>
    <t>VIJAY KUMAR AJIT PRASAD</t>
  </si>
  <si>
    <t>KOTHARI KANTILAL SHANKARLAL</t>
  </si>
  <si>
    <t>RAKESH PATEL</t>
  </si>
  <si>
    <t>PRAJAPATI BUILDING MATERIAL</t>
  </si>
  <si>
    <t>LAXMI CEMANT AND BUILDING MATE</t>
  </si>
  <si>
    <t>PATIDAR CEMENT CORPORATION</t>
  </si>
  <si>
    <t>ARIHANT BUILDING MATERIYAL</t>
  </si>
  <si>
    <t>HARI OM MATERIAL SUPPLIERS</t>
  </si>
  <si>
    <t>SHAH TRADERS</t>
  </si>
  <si>
    <t>K.P.TRADERS</t>
  </si>
  <si>
    <t>K K ENTERPRISES</t>
  </si>
  <si>
    <t>RAJARAM BUILDING AND ELECTRICA</t>
  </si>
  <si>
    <t>M V TRADERS</t>
  </si>
  <si>
    <t>SHIV CORPORATION</t>
  </si>
  <si>
    <t>R &amp; K ENTERPRISES</t>
  </si>
  <si>
    <t>GAYATRI TRADING COMPANY</t>
  </si>
  <si>
    <t>M.R.TRADING COMPANY</t>
  </si>
  <si>
    <t>MS SANITARY &amp; PAINTS</t>
  </si>
  <si>
    <t>KIRTI BUILDING MATERIAL SUPPLI</t>
  </si>
  <si>
    <t>VIKAS TRADING COMPANY</t>
  </si>
  <si>
    <t>KUTUBUDDIN FAKHRUDDIN EZZY</t>
  </si>
  <si>
    <t>RK BUILDING MATERIAL SUPPLIER</t>
  </si>
  <si>
    <t>MANVI TRADERS</t>
  </si>
  <si>
    <t>RAJARAM ENTERPRISES</t>
  </si>
  <si>
    <t>MAHALAXMI PATHAR GODAM</t>
  </si>
  <si>
    <t>RAJASTHAN BUILDERS</t>
  </si>
  <si>
    <t>K A TRADERS</t>
  </si>
  <si>
    <t>NILKANTH FERTILIZERS</t>
  </si>
  <si>
    <t>DRL BUILDING MATERIAL &amp;  SUPPL</t>
  </si>
  <si>
    <t>KANHAYALAL &amp; SONS</t>
  </si>
  <si>
    <t>RAJSAMAND</t>
  </si>
  <si>
    <t>UDAIPUR</t>
  </si>
  <si>
    <t>SONU TRADERS</t>
  </si>
  <si>
    <t>SHRI CHARBHUJA CEMENT SUPPLIER</t>
  </si>
  <si>
    <t>MAA KRIPA CEMENT &amp; BUILDING MA</t>
  </si>
  <si>
    <t>SANTOSH KUMAR TOSHNIWAL</t>
  </si>
  <si>
    <t>DEVNARAYAN TRADERS</t>
  </si>
  <si>
    <t>SHRI YAADE KRISHI FARM</t>
  </si>
  <si>
    <t>PAWAN CEMENT &amp; HARDWARE CENTRE</t>
  </si>
  <si>
    <t>SATYAM MINING COMPANY</t>
  </si>
  <si>
    <t>SUKHWAL KRISHI KENDER</t>
  </si>
  <si>
    <t>MATESHWARI ENTERPRISES</t>
  </si>
  <si>
    <t>BAJRANG KIRANA AND CEMENT SUPP</t>
  </si>
  <si>
    <t>S K CEMENT SUPPLIERS</t>
  </si>
  <si>
    <t>RADHAKRISHANA TRADING COMPANY</t>
  </si>
  <si>
    <t>VIKAS CEMENT AGENCY</t>
  </si>
  <si>
    <t>CHOUHAN TRADING COMPANY</t>
  </si>
  <si>
    <t>SUN LAMINATES</t>
  </si>
  <si>
    <t>SHANKAR TRADING COMPANY</t>
  </si>
  <si>
    <t>FRIENDS SUPPLIERS CO.(L</t>
  </si>
  <si>
    <t>AGARWAL B.T.&amp; SONS</t>
  </si>
  <si>
    <t>PADAM CEMENT SUPPLIERS</t>
  </si>
  <si>
    <t>SAWALIYA CEMENT SUPPLIERS</t>
  </si>
  <si>
    <t>PASHAWNATH CEMENT SUPPLIERS</t>
  </si>
  <si>
    <t>NEW KALPESH CEMENT AGENCY</t>
  </si>
  <si>
    <t>SHAH DINESH KUMAR BOTHALAL JAI</t>
  </si>
  <si>
    <t>MAHALAXMI CEMENT SUPPLIERS</t>
  </si>
  <si>
    <t>TIRUPATI BUILDING MATERIAL SUP</t>
  </si>
  <si>
    <t>MERAWAT CEMENT AGENCY</t>
  </si>
  <si>
    <t>RAMESH CHANDRA JAI CHAND</t>
  </si>
  <si>
    <t>KESHRIYA JI HARDWARE &amp; METAL S</t>
  </si>
  <si>
    <t>VIPUL CEMENT SUPPLIERS</t>
  </si>
  <si>
    <t>HEMRAJ SUTHAR CONTRACTOR</t>
  </si>
  <si>
    <t>ADINATH CEMENT SUPPLIERS</t>
  </si>
  <si>
    <t>SWASTIK SALES</t>
  </si>
  <si>
    <t>B.L.JAIN &amp; SONS</t>
  </si>
  <si>
    <t>KALPESH CEMENT AGENCY</t>
  </si>
  <si>
    <t>SHANTI LAL BHANAWAT</t>
  </si>
  <si>
    <t>JAY NAKODA TRADING COMPANY</t>
  </si>
  <si>
    <t>KRISHNA AGENCIES</t>
  </si>
  <si>
    <t>BHARAT BUILDCON</t>
  </si>
  <si>
    <t>RAJASTHAN ROYAL BUILDHOME SOLU</t>
  </si>
  <si>
    <t>SHREE OM CEMENT &amp; STONE SUPPLI</t>
  </si>
  <si>
    <t>GURU OM KRIPA CEMENT SUPPLIERS</t>
  </si>
  <si>
    <t>JITENDRA KUMAR</t>
  </si>
  <si>
    <t>V. KAMLESH &amp; COMPANY</t>
  </si>
  <si>
    <t>LAMPS SARADA</t>
  </si>
  <si>
    <t>CHARBHUJA ELECTRICALS &amp; HARDWA</t>
  </si>
  <si>
    <t>ADINATH CEMENT AGENCY</t>
  </si>
  <si>
    <t>VAIBHAV COLLECTION</t>
  </si>
  <si>
    <t>PANKAJ TRADING COMPANY</t>
  </si>
  <si>
    <t>ADINATH BUILDCON</t>
  </si>
  <si>
    <t>SHIVAM STONE SUPPLIERS</t>
  </si>
  <si>
    <t>JAIN STONE SUPPLIERS</t>
  </si>
  <si>
    <t>TIRUPATI TRADING COMPANY</t>
  </si>
  <si>
    <t>NEW KRISHNA STONE AND BUILDING</t>
  </si>
  <si>
    <t>SARASWATI BUILDING MATERIAL</t>
  </si>
  <si>
    <t>NAMAN CONSTRUCTION</t>
  </si>
  <si>
    <t>VISHWAKARMA STONE</t>
  </si>
  <si>
    <t>BOHRA ENTERPRISES</t>
  </si>
  <si>
    <t>ANANTRAJ ENTERPRISES</t>
  </si>
  <si>
    <t>AKSH ENTERPRISES</t>
  </si>
  <si>
    <t>PATEL CEMENT SUPPLIERS</t>
  </si>
  <si>
    <t>KRISHNA ENTERPRISES</t>
  </si>
  <si>
    <t>CHANDRA ENTERPRISES</t>
  </si>
  <si>
    <t>KALIKA CEMENT SUPPLIERS</t>
  </si>
  <si>
    <t>BAJRANG CEMENT SUPPLIERS</t>
  </si>
  <si>
    <t>POKHARNA CEMENT SUPPLIERS</t>
  </si>
  <si>
    <t>AKBAR ALI KHAKHADWALA AND SONS</t>
  </si>
  <si>
    <t>JAGDISH BUILDING MATERIAL SUPP</t>
  </si>
  <si>
    <t>SISPURIA BUILDING MATERIAL</t>
  </si>
  <si>
    <t>SHREE TIRUPATI BALAJI BUILDING</t>
  </si>
  <si>
    <t>SHREENATH STEEL &amp; HARDWARE</t>
  </si>
  <si>
    <t>SAWARIA STONE &amp; BUILDING MATER</t>
  </si>
  <si>
    <t>RAO CEMENT SUPPLIERS</t>
  </si>
  <si>
    <t>BNS ENTERPRISES</t>
  </si>
  <si>
    <t>MANSI BUILDING MATERIAL</t>
  </si>
  <si>
    <t>BNRJ BUILD GROUP</t>
  </si>
  <si>
    <t>WELCOME CEMENT SUPPLIER</t>
  </si>
  <si>
    <t>JAI LAXMI TRADING &amp; CONSTRUCTI</t>
  </si>
  <si>
    <t>LAVISH KUMAR &amp; COMPANY</t>
  </si>
  <si>
    <t>PIPARA SaleS</t>
  </si>
  <si>
    <t>RJ-Udaipur</t>
  </si>
  <si>
    <t>DHAN LAXMI CEMENT AGENCY</t>
  </si>
  <si>
    <t>SHREE DEVNARAYAN BUILDING MATERIAL</t>
  </si>
  <si>
    <t>SANTOSH CONTRACTOR</t>
  </si>
  <si>
    <t>SHREE RATAN TRADING COMPANY</t>
  </si>
  <si>
    <t>NIRMALA ENTERPRISES</t>
  </si>
  <si>
    <t>JOGNIYA TRADERS</t>
  </si>
  <si>
    <t>MADAN &amp; SONS</t>
  </si>
  <si>
    <t>P R ENTERPRISES</t>
  </si>
  <si>
    <t>CHARBHUJA BUILDING MATERIAL SUPPLIE</t>
  </si>
  <si>
    <t>SANWARIYA KHAD BHANDAR</t>
  </si>
  <si>
    <t>ADINATH AGENCY</t>
  </si>
  <si>
    <t>GOURI MATERIAL SUPPLIERS</t>
  </si>
  <si>
    <t>SHREE CHARBHUJA BUILDING MATERIAL</t>
  </si>
  <si>
    <t>SHREE JI BUILDING MATERIAL SUPPLIER</t>
  </si>
  <si>
    <t>JAI SHAKTI STONE CUTTING &amp; SUPPLIER</t>
  </si>
  <si>
    <t>SHREE BAJRANG BUILDING MATERIAL SUP</t>
  </si>
  <si>
    <t>KALIKA BUILDING MATERIAL SUPPLIERS</t>
  </si>
  <si>
    <t>SHREE RADHE ARTS AND SaleS</t>
  </si>
  <si>
    <t>SHREE SANWALIYA TRADERS</t>
  </si>
  <si>
    <t>AMARNATH CONSTRUCTION</t>
  </si>
  <si>
    <t>LAXKAR ENTERPRISES</t>
  </si>
  <si>
    <t>AKASH MACHINERY MART</t>
  </si>
  <si>
    <t>HIND ENTERPRISES</t>
  </si>
  <si>
    <t>GARIB NAWAZ BUILDING MATERIALS</t>
  </si>
  <si>
    <t>SHRI MATESHWARI AGENCY</t>
  </si>
  <si>
    <t>JYOTI TRADERS</t>
  </si>
  <si>
    <t>SHREE SHIV CONSTRUCTION</t>
  </si>
  <si>
    <t>AARADHYA CEMENT SUPPLIER</t>
  </si>
  <si>
    <t>SHREE SANWALIYA SUPPLIERS</t>
  </si>
  <si>
    <t>ASHISH MACHINARIES</t>
  </si>
  <si>
    <t>MAHAVEER SANITARY &amp; CEMENT AGENCY</t>
  </si>
  <si>
    <t>JYOTI ENTERPRISES</t>
  </si>
  <si>
    <t>SHREE JAIN CONSTRUCTION</t>
  </si>
  <si>
    <t>HANSMUKH STONE SUPPLIERS</t>
  </si>
  <si>
    <t>SETH SANWARIYA KUMAWAT CEMENT AGENC</t>
  </si>
  <si>
    <t>ANNAPURNA TRADERS</t>
  </si>
  <si>
    <t>CHAMUNDA BUILDING MATERIAL SUPPLIER</t>
  </si>
  <si>
    <t>ASHAPURA BUILDING MATERIAL SUPPLIER</t>
  </si>
  <si>
    <t>MAATESHVARI BUILDING MATERIAL SUPPL</t>
  </si>
  <si>
    <t>SURYA CHETAN TRADERS</t>
  </si>
  <si>
    <t>MEHTA ENTERPRISES</t>
  </si>
  <si>
    <t>HEMANT FERTILIZERS</t>
  </si>
  <si>
    <t>MAHESH CONSTRUCTION</t>
  </si>
  <si>
    <t>PANCHAL TRADERS</t>
  </si>
  <si>
    <t>JYOTI BUILDING MATERIAL SUPPLIERS</t>
  </si>
  <si>
    <t>LAXMI CEMANT AND BUILDING MATERIAL</t>
  </si>
  <si>
    <t>KIRTI BUILDING MATERIAL SUPPLIERS</t>
  </si>
  <si>
    <t>DRL BUILDING MATERIAL &amp;  SUPPLIERS</t>
  </si>
  <si>
    <t>SAI CONSTRUCTION AND BUILDING</t>
  </si>
  <si>
    <t>TORAVAT JAYANTILAL JAVEERCHAND JAIN</t>
  </si>
  <si>
    <t>RAJARAM BUILDING AND ELECTRICAL HAR</t>
  </si>
  <si>
    <t>VAIDANSHI CONSTRUCTION</t>
  </si>
  <si>
    <t>MAHADEV BILDING MATRIYAL AVM S</t>
  </si>
  <si>
    <t>CHARBHUJA HARDWARE AND PAINTS</t>
  </si>
  <si>
    <t>SHRI CHARBHUJA CEMENT SUPPLIERS</t>
  </si>
  <si>
    <t>MAA KRIPA CEMENT &amp; BUILDING MATERIA</t>
  </si>
  <si>
    <t>SHRI DEVASI CEMENT AGENCY</t>
  </si>
  <si>
    <t>BAJRANG KIRANA AND CEMENT SUPPLIERS</t>
  </si>
  <si>
    <t>GANPATI CEMENT SUPPLIERS</t>
  </si>
  <si>
    <t>SHREE MAMADEV TRADERS</t>
  </si>
  <si>
    <t>SIDDHI VINAYAK ENTERPRISES</t>
  </si>
  <si>
    <t>SHAH DINESH KUMAR BOTHALAL JAIN</t>
  </si>
  <si>
    <t>KESHRIYA JI HARDWARE &amp; METAL STORE</t>
  </si>
  <si>
    <t>SWASTIK SaleS</t>
  </si>
  <si>
    <t>CHARBHUJA ELECTRICALS &amp; HARDWARE</t>
  </si>
  <si>
    <t>NEW KRISHNA STONE AND BUILDING MATE</t>
  </si>
  <si>
    <t>ABHIS BUILDTECH</t>
  </si>
  <si>
    <t>SHAKTAWAT BUILDING MATERIAL</t>
  </si>
  <si>
    <t>PADMNATH AGENCY</t>
  </si>
  <si>
    <t>SHREE JI ENTERPRISES</t>
  </si>
  <si>
    <t>TIRUPATI BUILDING MATERIAL SUPPLIER</t>
  </si>
  <si>
    <t>RAJASTHAN ROYAL BUILDHOME SOLUTION</t>
  </si>
  <si>
    <t>SHREE OM CEMENT &amp; STONE SUPPLIERS</t>
  </si>
  <si>
    <t>JAGDISH BUILDING MATERIAL SUPPLIERS</t>
  </si>
  <si>
    <t>SAWARIA STONE &amp; BUILDING MATERIAL S</t>
  </si>
  <si>
    <t>MINAXI STONE SUPPLIERS</t>
  </si>
  <si>
    <t>VISHVA KARMA BUILDING MATERIAL</t>
  </si>
  <si>
    <t>SHIV SHAKTI STONE SUPPLIERS</t>
  </si>
  <si>
    <t>BHAVYA HANUMAN TRADERS</t>
  </si>
  <si>
    <t>RAJ MATERIALS SUPPLIRES</t>
  </si>
  <si>
    <t>VARDHMAN STEEL CORPORATION</t>
  </si>
  <si>
    <t>V.R.TRADERS</t>
  </si>
  <si>
    <t>SHRI VINAYAK CEMENT AGENCY</t>
  </si>
  <si>
    <t>BHILWARA AO</t>
  </si>
  <si>
    <t>DUNGARPUR AO</t>
  </si>
  <si>
    <t>UDAIPUR AO</t>
  </si>
  <si>
    <t>RJ- UDAIPUR</t>
  </si>
  <si>
    <t>SHEKHAWAT BUILDING MATERIALS</t>
  </si>
  <si>
    <t>SHRI GANESH STONE</t>
  </si>
  <si>
    <t>KAPIL TRADING COMPANY</t>
  </si>
  <si>
    <t>SWASTIK STEEL TRADERS</t>
  </si>
  <si>
    <t>M A TRADERS</t>
  </si>
  <si>
    <t>HINA ENTERPRISES</t>
  </si>
  <si>
    <t>DEV NARAYAN ENTERPRISES</t>
  </si>
  <si>
    <t>SHRI SANITATION</t>
  </si>
  <si>
    <t>GANPATI SaleS</t>
  </si>
  <si>
    <t>SHRI SANWARIYA BUILDING MATERIAL</t>
  </si>
  <si>
    <t>PADAM SINGH NARENDRA SINGH BABEL</t>
  </si>
  <si>
    <t>ARAVALI BUILDING MATERIAL SUPPLIERS</t>
  </si>
  <si>
    <t>BALAJI BUILDING MATERIAL SUPPLIERS</t>
  </si>
  <si>
    <t>GUPTA CEMENT AGENCY</t>
  </si>
  <si>
    <t>RK TILES AND BUILDING MATERIAL</t>
  </si>
  <si>
    <t>GOYAL AGENCIES</t>
  </si>
  <si>
    <t>ARIHANT ENTERPRISES</t>
  </si>
  <si>
    <t>JAIN OIL MILL</t>
  </si>
  <si>
    <t>RAKHI AGRO SaleS</t>
  </si>
  <si>
    <t>SHIV FERTILIZERS AND PESTICIDES</t>
  </si>
  <si>
    <t>ISHWAR BUILDING MATERIAL SUPPLIERS</t>
  </si>
  <si>
    <t>SHREE KRISHNA FERTILIZERS KRISHI</t>
  </si>
  <si>
    <t>NISHANT ASSOCIATES</t>
  </si>
  <si>
    <t>SHREE AMAN TRADERS</t>
  </si>
  <si>
    <t>D.S.CONTRUCTION</t>
  </si>
  <si>
    <t>PURSHOTTAM NAGAR CONTRACTOR</t>
  </si>
  <si>
    <t>A.D.S TRADERS</t>
  </si>
  <si>
    <t>LODHA &amp; COMPANY</t>
  </si>
  <si>
    <t>MEHTA FERTILIZERS</t>
  </si>
  <si>
    <t>A K FERTILIZERS &amp; PESTISIDES</t>
  </si>
  <si>
    <t>SHREE SHIV BUILDING MATERIAL AGENCY</t>
  </si>
  <si>
    <t>SHRI RAM FERTILIZER</t>
  </si>
  <si>
    <t>JAIN HARDWARE AND BUILDING MATERIAL</t>
  </si>
  <si>
    <t>HEMRAJ &amp; SONS</t>
  </si>
  <si>
    <t>SHREE KRISHNA ENTERPRISES</t>
  </si>
  <si>
    <t>JAI MATA DI CONSTRUCTION COMPANY</t>
  </si>
  <si>
    <t>BM TRADING COMPANY</t>
  </si>
  <si>
    <t>VIJAY BUILDING MATERIAL SUPPLIERS</t>
  </si>
  <si>
    <t>RAGESHWARI SUPPLIERS AND CONSTRUCTI</t>
  </si>
  <si>
    <t>SHIV MAHIMA TRADERS</t>
  </si>
  <si>
    <t>DEEP ENTERPRISES</t>
  </si>
  <si>
    <t>J.H. SUPPLIERS</t>
  </si>
  <si>
    <t>R. K. SUPPLIERS</t>
  </si>
  <si>
    <t>DHAKAD KRISHI SEVA KENDRA,</t>
  </si>
  <si>
    <t>DHAKAD BUILDING MATERIALS SUPPLIERS</t>
  </si>
  <si>
    <t>MONIKA TRADERS</t>
  </si>
  <si>
    <t>SUFI ENTERPRISES</t>
  </si>
  <si>
    <t>SHRI GANESH CEMENT &amp; STEELS</t>
  </si>
  <si>
    <t>S.S.S. ENTERPRISES</t>
  </si>
  <si>
    <t>KHANDELWAL DISTRIBUTORS</t>
  </si>
  <si>
    <t>SHRI PABU JI MAHARAJ ENTERPRISES</t>
  </si>
  <si>
    <t>RAMSWAROOP PRAKASH CHAND</t>
  </si>
  <si>
    <t>BANSIWAL BUILDING MATERIAL SUPPLIER</t>
  </si>
  <si>
    <t>JAGDAMBA STONES &amp; CEMENT SUPPLIERS</t>
  </si>
  <si>
    <t>RAJORIYA CONSTRUCTION CO</t>
  </si>
  <si>
    <t>TIKAM KHAD BEEJ AND CEMENT AGENCY</t>
  </si>
  <si>
    <t>TIKAM CEMENT AGENCY</t>
  </si>
  <si>
    <t>VIKAS CEMENT AND BUILDING MATERIAL</t>
  </si>
  <si>
    <t>KRATIKA ENTERPRISES PRIVATE LIMITED</t>
  </si>
  <si>
    <t>LAXMI BUILDING MATERIAL AND SUPPLIE</t>
  </si>
  <si>
    <t>SHARMA KHAD BEEJ BHANDAR</t>
  </si>
  <si>
    <t>MAA KALYANI TRADERS</t>
  </si>
  <si>
    <t>RAMU IRON &amp; STEEL SaleS</t>
  </si>
  <si>
    <t>DEVU KHAD BEEJ BHANDAR AND CEMENT</t>
  </si>
  <si>
    <t>GOMTI AGENCY</t>
  </si>
  <si>
    <t>LAISA ENTERPRISES</t>
  </si>
  <si>
    <t>AGRASEN BUILDING MATERIALS</t>
  </si>
  <si>
    <t>RAHUL BUILDING MATERIAL</t>
  </si>
  <si>
    <t>ASHOK KUMAR NAND LAL</t>
  </si>
  <si>
    <t>JAI CHAMUNDA MAA BUILDING MATERIAL</t>
  </si>
  <si>
    <t>NARSINGH KHAAD BEEJ BHANDAR</t>
  </si>
  <si>
    <t>AAGRAWAL TRADING COMPANY</t>
  </si>
  <si>
    <t>SINGHAL SAINATARY &amp; HARDWARE</t>
  </si>
  <si>
    <t>ARSH ENTERPRISES</t>
  </si>
  <si>
    <t>SHRI KUTHILA BALAJI TRADING COMPANY</t>
  </si>
  <si>
    <t>GANPATI SaleS CORPORATIONTODABHIM</t>
  </si>
  <si>
    <t>LAXMI SaleS</t>
  </si>
  <si>
    <t>LAWANIYA AGENCIES</t>
  </si>
  <si>
    <t>JAIN BUILDING MATERIAL SUPPLIERS</t>
  </si>
  <si>
    <t>SANTOSHI BUILDING MATERIAL SUPPLIER</t>
  </si>
  <si>
    <t>PRAHALAD KUMAR LABOUR SUPPLIERS</t>
  </si>
  <si>
    <t>ANIL ENTERPRISES</t>
  </si>
  <si>
    <t>ROYAL BUILDING MATERIAL</t>
  </si>
  <si>
    <t>KASANA BUILDING MATERIAL</t>
  </si>
  <si>
    <t>AJMER AO</t>
  </si>
  <si>
    <t>KOTA AO</t>
  </si>
  <si>
    <t>SWM AO</t>
  </si>
  <si>
    <t>MAHALAXMI SALES</t>
  </si>
  <si>
    <t>TAMBI CONSTRUCTION COMPANY</t>
  </si>
  <si>
    <t>DAHIYA ENTERPRISES</t>
  </si>
  <si>
    <t>RAMANAND TRADERS</t>
  </si>
  <si>
    <t>JAGANNATH STEEL AND BUILDING MATERI</t>
  </si>
  <si>
    <t>Sale22</t>
  </si>
  <si>
    <t>West-1-A</t>
  </si>
  <si>
    <t>West-1-B</t>
  </si>
  <si>
    <t>Jun'22</t>
  </si>
  <si>
    <t>May'22</t>
  </si>
  <si>
    <t>July'22</t>
  </si>
  <si>
    <t>RAJASTHAN STEEL TRADERS</t>
  </si>
  <si>
    <t>SAINI ENTERPRISES</t>
  </si>
  <si>
    <t>JAI GURUDEV HARDWARE SANITARY</t>
  </si>
  <si>
    <t>DEV BUILDING MATERIAL</t>
  </si>
  <si>
    <t>SACHIN CEMENT AGENCIES</t>
  </si>
  <si>
    <t>SHRI HARI DAIRY AND FOOD PRODUCTS</t>
  </si>
  <si>
    <t>DULOT ENTERPRISES</t>
  </si>
  <si>
    <t>SHIV SHAKTI TRADING CO</t>
  </si>
  <si>
    <t>B M TRADERS</t>
  </si>
  <si>
    <t>AGARWAL BROTHERS</t>
  </si>
  <si>
    <t>ABHISHEK ENTERPRISES</t>
  </si>
  <si>
    <t>CHAUHAN  HARDWARE &amp; BUILDING MATERI</t>
  </si>
  <si>
    <t>DEV CEMENT AGENCY</t>
  </si>
  <si>
    <t>SHUBHAM CEMENT AGENCY</t>
  </si>
  <si>
    <t>AGGARWAL TRADING COMPANY</t>
  </si>
  <si>
    <t>Aug'22</t>
  </si>
  <si>
    <t>Sep'22</t>
  </si>
  <si>
    <t>Oct'22</t>
  </si>
  <si>
    <t>O/S May 22</t>
  </si>
  <si>
    <t>Billing Value May 22</t>
  </si>
  <si>
    <t>O/S Jun 22</t>
  </si>
  <si>
    <t>Billing Value Jun 22</t>
  </si>
  <si>
    <t>O/S Jul 22</t>
  </si>
  <si>
    <t>Billing Value Jul 22</t>
  </si>
  <si>
    <t>O/S Aug 22</t>
  </si>
  <si>
    <t>Billing Value Aug 22</t>
  </si>
  <si>
    <t>O/S Sep 22</t>
  </si>
  <si>
    <t>Billing Value Sep 22</t>
  </si>
  <si>
    <t>O/S Oct 22</t>
  </si>
  <si>
    <t>Billing Value Oct 22</t>
  </si>
  <si>
    <t>O/S Nov 22</t>
  </si>
  <si>
    <t>Billing Value Nov 22</t>
  </si>
  <si>
    <t>O/S Dec 22</t>
  </si>
  <si>
    <t>Billing Value Dec 22</t>
  </si>
  <si>
    <t>JAIPUR</t>
  </si>
  <si>
    <t>Nov'22</t>
  </si>
  <si>
    <t>Dec'22</t>
  </si>
  <si>
    <t>Jan'23</t>
  </si>
  <si>
    <t>Feb'23</t>
  </si>
  <si>
    <t>Mar'23</t>
  </si>
  <si>
    <t>Billing Value Jan 23</t>
  </si>
  <si>
    <t>F.Y. 2021-22 (Apr'21-Oct'21)</t>
  </si>
  <si>
    <t>F.Y. 2022-23 (Apr'22-Oct'22)</t>
  </si>
  <si>
    <t>NAJIM TRADING COMPANY</t>
  </si>
  <si>
    <t>ADITYA INDUSTRIES</t>
  </si>
  <si>
    <t>SHRI DAMODAR AGENCY</t>
  </si>
  <si>
    <t>KHANDELWAL MARBLE &amp; GRANITE</t>
  </si>
  <si>
    <t>SHRI KRISHNA BUILDING MATERIAL STOR</t>
  </si>
  <si>
    <t>SHIVAM STEEL</t>
  </si>
  <si>
    <t>KHANDELWAL TRADERS</t>
  </si>
  <si>
    <t>SAINI CEMENT SUPPLIER</t>
  </si>
  <si>
    <t>DHAKAD SALES</t>
  </si>
  <si>
    <t>MUKHIJA BUILDERS</t>
  </si>
  <si>
    <t>SHREE SHYAM TRADING COMPANY</t>
  </si>
  <si>
    <t>RAJ TRADING COMPANY</t>
  </si>
  <si>
    <t>O/S Jan 23</t>
  </si>
  <si>
    <t>O/S Feb 23</t>
  </si>
  <si>
    <t>Billing Value Feb 23</t>
  </si>
  <si>
    <t>O/S Mar 23</t>
  </si>
  <si>
    <t>Billing Value Mar 23</t>
  </si>
  <si>
    <t>SHREE GANESH BUILDING MATERIAL</t>
  </si>
  <si>
    <t>SULAIMAN CONSTRUCTION MATERIAL</t>
  </si>
  <si>
    <t>LOKESH BROTHERS</t>
  </si>
  <si>
    <t>SARIKA TRADERS</t>
  </si>
  <si>
    <t>Avg. DSO (Apr'22-Feb'23)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</si>
</sst>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*\ #,##0_ ;_*\ \-#,##0_ ;_*\ &quot;-&quot;_ ;_ @_ "/>
    <numFmt numFmtId="165" formatCode="_*\ #,##0.00_ ;_*\ \-#,##0.00_ ;_*\ &quot;-&quot;_ ;_ @_ "/>
  </numFmts>
  <fonts count="15" x14ac:knownFonts="1">
    <font>
      <sz val="10"/>
      <name val="Arial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2" fillId="0" borderId="0"/>
  </cellStyleXfs>
  <cellXfs count="114"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3" fillId="2" borderId="0" xfId="0" applyFont="1" applyFill="1" applyBorder="1" applyAlignment="1">
      <alignment horizontal="left" vertical="center"/>
    </xf>
    <xf numFmtId="17" fontId="3" fillId="2" borderId="0" xfId="0" applyNumberFormat="1" applyFont="1" applyFill="1" applyBorder="1" applyAlignment="1">
      <alignment horizontal="left" vertical="center"/>
    </xf>
    <xf numFmtId="17" fontId="3" fillId="2" borderId="0" xfId="0" applyNumberFormat="1" applyFont="1" applyFill="1" applyBorder="1" applyAlignment="1">
      <alignment horizontal="center" vertical="center"/>
    </xf>
    <xf numFmtId="1" fontId="4" fillId="0" borderId="0" xfId="0" applyNumberFormat="1" applyFont="1" applyBorder="1" applyAlignment="1">
      <alignment horizontal="left" vertical="center"/>
    </xf>
    <xf numFmtId="164" fontId="4" fillId="0" borderId="0" xfId="0" applyNumberFormat="1" applyFont="1" applyBorder="1" applyAlignment="1">
      <alignment horizontal="left" vertical="center"/>
    </xf>
    <xf numFmtId="165" fontId="4" fillId="0" borderId="0" xfId="0" applyNumberFormat="1" applyFont="1" applyBorder="1" applyAlignment="1">
      <alignment horizontal="left" vertical="center"/>
    </xf>
    <xf numFmtId="164" fontId="4" fillId="0" borderId="0" xfId="0" applyNumberFormat="1" applyFont="1" applyBorder="1" applyAlignment="1">
      <alignment horizontal="center" vertical="center"/>
    </xf>
    <xf numFmtId="165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vertical="top"/>
    </xf>
    <xf numFmtId="1" fontId="4" fillId="0" borderId="0" xfId="0" applyNumberFormat="1" applyFont="1" applyBorder="1" applyAlignment="1">
      <alignment horizontal="left" vertical="top"/>
    </xf>
    <xf numFmtId="164" fontId="4" fillId="0" borderId="0" xfId="0" applyNumberFormat="1" applyFont="1" applyBorder="1" applyAlignment="1">
      <alignment horizontal="left" vertical="top"/>
    </xf>
    <xf numFmtId="0" fontId="3" fillId="0" borderId="0" xfId="0" applyFont="1" applyBorder="1" applyAlignment="1">
      <alignment vertical="top"/>
    </xf>
    <xf numFmtId="164" fontId="3" fillId="0" borderId="0" xfId="0" applyNumberFormat="1" applyFont="1" applyBorder="1" applyAlignment="1">
      <alignment vertical="top"/>
    </xf>
    <xf numFmtId="165" fontId="3" fillId="0" borderId="0" xfId="0" applyNumberFormat="1" applyFont="1" applyBorder="1" applyAlignment="1">
      <alignment horizontal="left" vertical="center"/>
    </xf>
    <xf numFmtId="0" fontId="4" fillId="0" borderId="0" xfId="0" applyFont="1" applyBorder="1" applyAlignment="1">
      <alignment horizontal="center" vertical="top"/>
    </xf>
    <xf numFmtId="164" fontId="4" fillId="0" borderId="0" xfId="0" applyNumberFormat="1" applyFont="1" applyBorder="1" applyAlignment="1">
      <alignment horizontal="center" vertical="top"/>
    </xf>
    <xf numFmtId="0" fontId="0" fillId="0" borderId="0" xfId="0" applyBorder="1" applyAlignment="1">
      <alignment vertical="top"/>
    </xf>
    <xf numFmtId="0" fontId="0" fillId="0" borderId="0" xfId="0" applyAlignment="1">
      <alignment horizontal="left" vertical="center"/>
    </xf>
    <xf numFmtId="17" fontId="3" fillId="7" borderId="1" xfId="0" applyNumberFormat="1" applyFont="1" applyFill="1" applyBorder="1" applyAlignment="1">
      <alignment horizontal="left" vertical="center"/>
    </xf>
    <xf numFmtId="165" fontId="3" fillId="0" borderId="0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vertical="top"/>
    </xf>
    <xf numFmtId="0" fontId="3" fillId="7" borderId="1" xfId="0" applyFont="1" applyFill="1" applyBorder="1" applyAlignment="1">
      <alignment horizontal="left" vertical="center" wrapText="1"/>
    </xf>
    <xf numFmtId="0" fontId="4" fillId="0" borderId="0" xfId="0" applyNumberFormat="1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4" fontId="4" fillId="0" borderId="0" xfId="0" applyNumberFormat="1" applyFont="1" applyBorder="1" applyAlignment="1">
      <alignment horizontal="left" vertical="center"/>
    </xf>
    <xf numFmtId="164" fontId="3" fillId="0" borderId="0" xfId="0" applyNumberFormat="1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164" fontId="3" fillId="0" borderId="0" xfId="0" applyNumberFormat="1" applyFont="1" applyBorder="1" applyAlignment="1">
      <alignment horizontal="center" vertical="center"/>
    </xf>
    <xf numFmtId="17" fontId="3" fillId="4" borderId="3" xfId="0" applyNumberFormat="1" applyFont="1" applyFill="1" applyBorder="1" applyAlignment="1">
      <alignment vertical="center"/>
    </xf>
    <xf numFmtId="17" fontId="3" fillId="4" borderId="2" xfId="0" applyNumberFormat="1" applyFont="1" applyFill="1" applyBorder="1" applyAlignment="1">
      <alignment vertical="center"/>
    </xf>
    <xf numFmtId="0" fontId="0" fillId="0" borderId="0" xfId="0" applyAlignment="1">
      <alignment vertical="top"/>
    </xf>
    <xf numFmtId="1" fontId="4" fillId="0" borderId="0" xfId="0" applyNumberFormat="1" applyFont="1" applyBorder="1" applyAlignment="1">
      <alignment horizontal="left" vertical="center"/>
    </xf>
    <xf numFmtId="164" fontId="4" fillId="0" borderId="0" xfId="0" applyNumberFormat="1" applyFont="1" applyBorder="1" applyAlignment="1">
      <alignment horizontal="left" vertical="center"/>
    </xf>
    <xf numFmtId="165" fontId="4" fillId="0" borderId="0" xfId="0" applyNumberFormat="1" applyFont="1" applyBorder="1" applyAlignment="1">
      <alignment horizontal="left" vertical="center"/>
    </xf>
    <xf numFmtId="164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vertical="top"/>
    </xf>
    <xf numFmtId="1" fontId="4" fillId="0" borderId="0" xfId="0" applyNumberFormat="1" applyFont="1" applyBorder="1" applyAlignment="1">
      <alignment horizontal="left" vertical="top"/>
    </xf>
    <xf numFmtId="164" fontId="4" fillId="0" borderId="0" xfId="0" applyNumberFormat="1" applyFont="1" applyBorder="1" applyAlignment="1">
      <alignment horizontal="left" vertical="top"/>
    </xf>
    <xf numFmtId="0" fontId="0" fillId="0" borderId="0" xfId="0" applyBorder="1" applyAlignment="1">
      <alignment vertical="top"/>
    </xf>
    <xf numFmtId="0" fontId="4" fillId="0" borderId="0" xfId="0" applyNumberFormat="1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164" fontId="3" fillId="0" borderId="0" xfId="0" applyNumberFormat="1" applyFont="1" applyBorder="1" applyAlignment="1">
      <alignment horizontal="center" vertical="center"/>
    </xf>
    <xf numFmtId="0" fontId="3" fillId="4" borderId="5" xfId="0" applyFont="1" applyFill="1" applyBorder="1" applyAlignment="1">
      <alignment vertical="center"/>
    </xf>
    <xf numFmtId="0" fontId="0" fillId="0" borderId="0" xfId="0" applyAlignment="1">
      <alignment vertical="top"/>
    </xf>
    <xf numFmtId="1" fontId="4" fillId="0" borderId="0" xfId="0" applyNumberFormat="1" applyFont="1" applyBorder="1" applyAlignment="1">
      <alignment horizontal="left" vertical="center"/>
    </xf>
    <xf numFmtId="164" fontId="4" fillId="0" borderId="0" xfId="0" applyNumberFormat="1" applyFont="1" applyBorder="1" applyAlignment="1">
      <alignment horizontal="left" vertical="center"/>
    </xf>
    <xf numFmtId="165" fontId="4" fillId="0" borderId="0" xfId="0" applyNumberFormat="1" applyFont="1" applyBorder="1" applyAlignment="1">
      <alignment horizontal="left" vertical="center"/>
    </xf>
    <xf numFmtId="164" fontId="4" fillId="0" borderId="0" xfId="0" applyNumberFormat="1" applyFont="1" applyBorder="1" applyAlignment="1">
      <alignment horizontal="center" vertical="center"/>
    </xf>
    <xf numFmtId="165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vertical="top"/>
    </xf>
    <xf numFmtId="1" fontId="4" fillId="0" borderId="0" xfId="0" applyNumberFormat="1" applyFont="1" applyBorder="1" applyAlignment="1">
      <alignment horizontal="left" vertical="top"/>
    </xf>
    <xf numFmtId="164" fontId="4" fillId="0" borderId="0" xfId="0" applyNumberFormat="1" applyFont="1" applyBorder="1" applyAlignment="1">
      <alignment horizontal="left" vertical="top"/>
    </xf>
    <xf numFmtId="164" fontId="3" fillId="0" borderId="0" xfId="0" applyNumberFormat="1" applyFont="1" applyBorder="1" applyAlignment="1">
      <alignment vertical="top"/>
    </xf>
    <xf numFmtId="165" fontId="3" fillId="0" borderId="0" xfId="0" applyNumberFormat="1" applyFont="1" applyBorder="1" applyAlignment="1">
      <alignment horizontal="left" vertical="center"/>
    </xf>
    <xf numFmtId="165" fontId="3" fillId="0" borderId="0" xfId="0" applyNumberFormat="1" applyFont="1" applyBorder="1" applyAlignment="1">
      <alignment horizontal="center" vertical="center"/>
    </xf>
    <xf numFmtId="165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vertical="top"/>
    </xf>
    <xf numFmtId="0" fontId="5" fillId="3" borderId="5" xfId="0" applyFont="1" applyFill="1" applyBorder="1" applyAlignment="1">
      <alignment vertical="center"/>
    </xf>
    <xf numFmtId="0" fontId="5" fillId="6" borderId="5" xfId="0" applyFont="1" applyFill="1" applyBorder="1" applyAlignment="1">
      <alignment horizontal="center" vertical="center" wrapText="1"/>
    </xf>
    <xf numFmtId="0" fontId="5" fillId="9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vertical="center"/>
    </xf>
    <xf numFmtId="164" fontId="4" fillId="0" borderId="5" xfId="0" applyNumberFormat="1" applyFont="1" applyBorder="1" applyAlignment="1">
      <alignment horizontal="center" vertical="center"/>
    </xf>
    <xf numFmtId="0" fontId="5" fillId="4" borderId="5" xfId="0" applyFont="1" applyFill="1" applyBorder="1" applyAlignment="1">
      <alignment vertical="center"/>
    </xf>
    <xf numFmtId="164" fontId="3" fillId="4" borderId="5" xfId="0" applyNumberFormat="1" applyFont="1" applyFill="1" applyBorder="1" applyAlignment="1">
      <alignment horizontal="center" vertical="center"/>
    </xf>
    <xf numFmtId="165" fontId="3" fillId="4" borderId="5" xfId="0" applyNumberFormat="1" applyFont="1" applyFill="1" applyBorder="1" applyAlignment="1">
      <alignment horizontal="center" vertical="center"/>
    </xf>
    <xf numFmtId="0" fontId="5" fillId="11" borderId="5" xfId="0" applyFont="1" applyFill="1" applyBorder="1" applyAlignment="1">
      <alignment horizontal="center" vertical="center" wrapText="1"/>
    </xf>
    <xf numFmtId="17" fontId="3" fillId="4" borderId="4" xfId="0" applyNumberFormat="1" applyFont="1" applyFill="1" applyBorder="1" applyAlignment="1">
      <alignment vertical="center"/>
    </xf>
    <xf numFmtId="165" fontId="3" fillId="12" borderId="5" xfId="0" applyNumberFormat="1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vertical="top"/>
    </xf>
    <xf numFmtId="164" fontId="3" fillId="12" borderId="5" xfId="0" applyNumberFormat="1" applyFont="1" applyFill="1" applyBorder="1" applyAlignment="1">
      <alignment vertical="top"/>
    </xf>
    <xf numFmtId="0" fontId="7" fillId="13" borderId="5" xfId="0" applyFont="1" applyFill="1" applyBorder="1" applyAlignment="1">
      <alignment vertical="center"/>
    </xf>
    <xf numFmtId="164" fontId="7" fillId="13" borderId="5" xfId="0" applyNumberFormat="1" applyFont="1" applyFill="1" applyBorder="1" applyAlignment="1">
      <alignment horizontal="center" vertical="center"/>
    </xf>
    <xf numFmtId="165" fontId="7" fillId="13" borderId="5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8" fillId="0" borderId="1" xfId="0" applyFont="1" applyBorder="1" applyAlignment="1">
      <alignment vertical="top"/>
    </xf>
    <xf numFmtId="0" fontId="10" fillId="2" borderId="1" xfId="0" applyFont="1" applyFill="1" applyBorder="1" applyAlignment="1">
      <alignment horizontal="left" vertical="center"/>
    </xf>
    <xf numFmtId="17" fontId="10" fillId="2" borderId="1" xfId="0" applyNumberFormat="1" applyFont="1" applyFill="1" applyBorder="1" applyAlignment="1">
      <alignment horizontal="left" vertical="center"/>
    </xf>
    <xf numFmtId="17" fontId="10" fillId="2" borderId="1" xfId="0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left" vertical="center"/>
    </xf>
    <xf numFmtId="1" fontId="12" fillId="0" borderId="1" xfId="0" applyNumberFormat="1" applyFont="1" applyBorder="1" applyAlignment="1">
      <alignment horizontal="left" vertical="center"/>
    </xf>
    <xf numFmtId="164" fontId="12" fillId="0" borderId="1" xfId="0" applyNumberFormat="1" applyFont="1" applyBorder="1" applyAlignment="1">
      <alignment horizontal="left" vertical="center"/>
    </xf>
    <xf numFmtId="165" fontId="12" fillId="0" borderId="1" xfId="0" applyNumberFormat="1" applyFont="1" applyBorder="1" applyAlignment="1">
      <alignment horizontal="left" vertical="center"/>
    </xf>
    <xf numFmtId="164" fontId="12" fillId="0" borderId="1" xfId="0" applyNumberFormat="1" applyFont="1" applyBorder="1" applyAlignment="1">
      <alignment horizontal="center" vertic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vertical="top"/>
    </xf>
    <xf numFmtId="1" fontId="12" fillId="0" borderId="1" xfId="0" applyNumberFormat="1" applyFont="1" applyBorder="1" applyAlignment="1">
      <alignment horizontal="left" vertical="top"/>
    </xf>
    <xf numFmtId="164" fontId="12" fillId="0" borderId="1" xfId="0" applyNumberFormat="1" applyFont="1" applyBorder="1" applyAlignment="1">
      <alignment horizontal="left" vertical="top"/>
    </xf>
    <xf numFmtId="0" fontId="13" fillId="0" borderId="1" xfId="0" applyFont="1" applyBorder="1" applyAlignment="1">
      <alignment horizontal="left" vertical="top"/>
    </xf>
    <xf numFmtId="0" fontId="13" fillId="0" borderId="1" xfId="0" applyFont="1" applyBorder="1" applyAlignment="1">
      <alignment vertical="top"/>
    </xf>
    <xf numFmtId="0" fontId="13" fillId="0" borderId="1" xfId="0" applyFont="1" applyBorder="1" applyAlignment="1">
      <alignment horizontal="center" vertical="top"/>
    </xf>
    <xf numFmtId="164" fontId="14" fillId="0" borderId="1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left" vertical="center"/>
    </xf>
    <xf numFmtId="2" fontId="14" fillId="0" borderId="1" xfId="0" applyNumberFormat="1" applyFont="1" applyBorder="1" applyAlignment="1">
      <alignment horizontal="center" vertical="top"/>
    </xf>
    <xf numFmtId="165" fontId="1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5" borderId="5" xfId="0" applyFont="1" applyFill="1" applyBorder="1" applyAlignment="1">
      <alignment horizontal="center" vertical="top" wrapText="1"/>
    </xf>
    <xf numFmtId="0" fontId="3" fillId="10" borderId="5" xfId="0" applyFont="1" applyFill="1" applyBorder="1" applyAlignment="1">
      <alignment horizontal="center" vertical="top" wrapText="1"/>
    </xf>
    <xf numFmtId="0" fontId="3" fillId="8" borderId="5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17" fontId="3" fillId="4" borderId="2" xfId="0" applyNumberFormat="1" applyFont="1" applyFill="1" applyBorder="1" applyAlignment="1">
      <alignment horizontal="center" vertical="center"/>
    </xf>
    <xf numFmtId="17" fontId="3" fillId="4" borderId="3" xfId="0" applyNumberFormat="1" applyFont="1" applyFill="1" applyBorder="1" applyAlignment="1">
      <alignment horizontal="center" vertical="center"/>
    </xf>
    <xf numFmtId="17" fontId="3" fillId="4" borderId="4" xfId="0" applyNumberFormat="1" applyFont="1" applyFill="1" applyBorder="1" applyAlignment="1">
      <alignment horizontal="center" vertical="center"/>
    </xf>
    <xf numFmtId="17" fontId="9" fillId="4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60"/>
  <sheetViews>
    <sheetView workbookViewId="0">
      <selection activeCell="BE2" sqref="BE2"/>
    </sheetView>
  </sheetViews>
  <sheetFormatPr defaultRowHeight="12.75" x14ac:dyDescent="0.2"/>
  <cols>
    <col min="2" max="2" width="16.5703125" bestFit="1" customWidth="1"/>
    <col min="3" max="3" width="14.42578125" style="1" hidden="1" customWidth="1"/>
    <col min="4" max="4" width="20" style="1" hidden="1" customWidth="1"/>
    <col min="5" max="5" width="13.42578125" style="1" hidden="1" customWidth="1"/>
    <col min="6" max="6" width="15.140625" style="1" hidden="1" customWidth="1"/>
    <col min="7" max="7" width="14.42578125" style="1" hidden="1" customWidth="1"/>
    <col min="8" max="8" width="20" style="1" hidden="1" customWidth="1"/>
    <col min="9" max="9" width="13.42578125" style="1" hidden="1" customWidth="1"/>
    <col min="10" max="10" width="13.5703125" style="1" customWidth="1"/>
    <col min="11" max="11" width="14.42578125" style="1" hidden="1" customWidth="1"/>
    <col min="12" max="12" width="20" style="1" hidden="1" customWidth="1"/>
    <col min="13" max="13" width="13.42578125" style="1" hidden="1" customWidth="1"/>
    <col min="14" max="14" width="15.140625" style="1" customWidth="1"/>
  </cols>
  <sheetData>
    <row r="2" spans="2:14" ht="42.75" customHeight="1" x14ac:dyDescent="0.2">
      <c r="B2" s="59"/>
      <c r="C2" s="104" t="s">
        <v>1057</v>
      </c>
      <c r="D2" s="104"/>
      <c r="E2" s="104"/>
      <c r="F2" s="104"/>
      <c r="G2" s="103" t="s">
        <v>1774</v>
      </c>
      <c r="H2" s="103"/>
      <c r="I2" s="103"/>
      <c r="J2" s="103"/>
      <c r="K2" s="105" t="s">
        <v>1775</v>
      </c>
      <c r="L2" s="105"/>
      <c r="M2" s="105"/>
      <c r="N2" s="105"/>
    </row>
    <row r="3" spans="2:14" x14ac:dyDescent="0.2">
      <c r="B3" s="60" t="s">
        <v>802</v>
      </c>
      <c r="C3" s="68" t="s">
        <v>840</v>
      </c>
      <c r="D3" s="68" t="s">
        <v>839</v>
      </c>
      <c r="E3" s="68" t="s">
        <v>841</v>
      </c>
      <c r="F3" s="68" t="s">
        <v>826</v>
      </c>
      <c r="G3" s="61" t="s">
        <v>840</v>
      </c>
      <c r="H3" s="61" t="s">
        <v>839</v>
      </c>
      <c r="I3" s="61" t="s">
        <v>841</v>
      </c>
      <c r="J3" s="61" t="s">
        <v>826</v>
      </c>
      <c r="K3" s="62" t="s">
        <v>840</v>
      </c>
      <c r="L3" s="62" t="s">
        <v>839</v>
      </c>
      <c r="M3" s="62" t="s">
        <v>841</v>
      </c>
      <c r="N3" s="62" t="s">
        <v>826</v>
      </c>
    </row>
    <row r="4" spans="2:14" x14ac:dyDescent="0.2">
      <c r="B4" s="63" t="s">
        <v>789</v>
      </c>
      <c r="C4" s="64">
        <f>SUMIFS('DSO FY 20-21'!AY:AY,'DSO FY 20-21'!$BC:$BC,SUMMARY!$B4)</f>
        <v>118840236.28</v>
      </c>
      <c r="D4" s="64">
        <f>SUMIFS('DSO FY 20-21'!BA:BA,'DSO FY 20-21'!$BC:$BC,SUMMARY!$B4)</f>
        <v>585343667.5</v>
      </c>
      <c r="E4" s="64">
        <f>SUMIFS('DSO FY 20-21'!AZ:AZ,'DSO FY 20-21'!$BC:$BC,SUMMARY!$B4)</f>
        <v>81164.249999999971</v>
      </c>
      <c r="F4" s="58">
        <f>IFERROR(C4/(D4/31),0)</f>
        <v>6.2938193906061182</v>
      </c>
      <c r="G4" s="64">
        <f>SUMIFS('DSO FY 21-22'!AY:AY,'DSO FY 21-22'!BC:BC,SUMMARY!B4)</f>
        <v>85668871.860000014</v>
      </c>
      <c r="H4" s="64">
        <f>SUMIFS('DSO FY 21-22'!AZ:AZ,'DSO FY 21-22'!BC:BC,SUMMARY!B4)</f>
        <v>443761638.5</v>
      </c>
      <c r="I4" s="64">
        <f>SUMIFS('DSO FY 21-22'!BA:BA,'DSO FY 21-22'!BC:BC,SUMMARY!B4)</f>
        <v>116722.29999999999</v>
      </c>
      <c r="J4" s="58">
        <f>IFERROR(G4/(H4/31),0)</f>
        <v>5.9845980302328465</v>
      </c>
      <c r="K4" s="64">
        <f>SUMIFS('DSO FY 22-23'!AY:AY,'DSO FY 22-23'!BC:BC,SUMMARY!B4)</f>
        <v>165605567.05000001</v>
      </c>
      <c r="L4" s="64">
        <f>SUMIFS('DSO FY 22-23'!AZ:AZ,'DSO FY 22-23'!BC:BC,SUMMARY!B4)</f>
        <v>812076616</v>
      </c>
      <c r="M4" s="64">
        <f>SUMIFS('DSO FY 22-23'!BA:BA,'DSO FY 22-23'!BC:BC,SUMMARY!B4)</f>
        <v>108320.25</v>
      </c>
      <c r="N4" s="58">
        <f>IFERROR(K4/(L4/31),0)</f>
        <v>6.3217835329837895</v>
      </c>
    </row>
    <row r="5" spans="2:14" x14ac:dyDescent="0.2">
      <c r="B5" s="63" t="s">
        <v>785</v>
      </c>
      <c r="C5" s="64">
        <f>SUMIFS('DSO FY 20-21'!AY:AY,'DSO FY 20-21'!BC:BC,SUMMARY!B5)</f>
        <v>9524866.5200000014</v>
      </c>
      <c r="D5" s="64">
        <f>SUMIFS('DSO FY 20-21'!BA:BA,'DSO FY 20-21'!$BC:$BC,SUMMARY!$B5)</f>
        <v>368795925</v>
      </c>
      <c r="E5" s="64">
        <f>SUMIFS('DSO FY 20-21'!AZ:AZ,'DSO FY 20-21'!$BC:$BC,SUMMARY!$B5)</f>
        <v>50702.9</v>
      </c>
      <c r="F5" s="58">
        <f t="shared" ref="F5:F6" si="0">IFERROR(C5/(D5/31),0)</f>
        <v>0.80063482838103495</v>
      </c>
      <c r="G5" s="64">
        <f>SUMIFS('DSO FY 21-22'!AY:AY,'DSO FY 21-22'!BC:BC,SUMMARY!B5)</f>
        <v>9711646.2200000007</v>
      </c>
      <c r="H5" s="64">
        <f>SUMIFS('DSO FY 21-22'!AZ:AZ,'DSO FY 21-22'!BC:BC,SUMMARY!B5)</f>
        <v>267507174</v>
      </c>
      <c r="I5" s="64">
        <f>SUMIFS('DSO FY 21-22'!BA:BA,'DSO FY 21-22'!BC:BC,SUMMARY!B5)</f>
        <v>66779.350000000006</v>
      </c>
      <c r="J5" s="58">
        <f t="shared" ref="J5:J6" si="1">IFERROR(G5/(H5/31),0)</f>
        <v>1.1254316223309959</v>
      </c>
      <c r="K5" s="64">
        <f>SUMIFS('DSO FY 22-23'!AY:AY,'DSO FY 22-23'!BC:BC,SUMMARY!B5)</f>
        <v>983256.85000000033</v>
      </c>
      <c r="L5" s="64">
        <f>SUMIFS('DSO FY 22-23'!AZ:AZ,'DSO FY 22-23'!BC:BC,SUMMARY!B5)</f>
        <v>398832682.5</v>
      </c>
      <c r="M5" s="64">
        <f>SUMIFS('DSO FY 22-23'!BA:BA,'DSO FY 22-23'!BC:BC,SUMMARY!B5)</f>
        <v>52656.549999999996</v>
      </c>
      <c r="N5" s="58">
        <f t="shared" ref="N5:N6" si="2">IFERROR(K5/(L5/31),0)</f>
        <v>7.642543775233368E-2</v>
      </c>
    </row>
    <row r="6" spans="2:14" x14ac:dyDescent="0.2">
      <c r="B6" s="63" t="s">
        <v>791</v>
      </c>
      <c r="C6" s="64">
        <f>SUMIFS('DSO FY 20-21'!AY:AY,'DSO FY 20-21'!BC:BC,SUMMARY!B6)</f>
        <v>15361742.490000002</v>
      </c>
      <c r="D6" s="64">
        <f>SUMIFS('DSO FY 20-21'!BA:BA,'DSO FY 20-21'!$BC:$BC,SUMMARY!$B6)</f>
        <v>41251059.5</v>
      </c>
      <c r="E6" s="64">
        <f>SUMIFS('DSO FY 20-21'!AZ:AZ,'DSO FY 20-21'!$BC:$BC,SUMMARY!$B6)</f>
        <v>5846.8499999999995</v>
      </c>
      <c r="F6" s="58">
        <f t="shared" si="0"/>
        <v>11.544285721679467</v>
      </c>
      <c r="G6" s="64">
        <f>SUMIFS('DSO FY 21-22'!AY:AY,'DSO FY 21-22'!BC:BC,SUMMARY!B6)</f>
        <v>23781675.40000001</v>
      </c>
      <c r="H6" s="64">
        <f>SUMIFS('DSO FY 21-22'!AZ:AZ,'DSO FY 21-22'!BC:BC,SUMMARY!B6)</f>
        <v>35453818</v>
      </c>
      <c r="I6" s="64">
        <f>SUMIFS('DSO FY 21-22'!BA:BA,'DSO FY 21-22'!BC:BC,SUMMARY!B6)</f>
        <v>10244.200000000001</v>
      </c>
      <c r="J6" s="58">
        <f t="shared" si="1"/>
        <v>20.79414796454363</v>
      </c>
      <c r="K6" s="64">
        <f>SUMIFS('DSO FY 22-23'!AY:AY,'DSO FY 22-23'!BC:BC,SUMMARY!B6)</f>
        <v>48390037.890000001</v>
      </c>
      <c r="L6" s="64">
        <f>SUMIFS('DSO FY 22-23'!AZ:AZ,'DSO FY 22-23'!BC:BC,SUMMARY!B6)</f>
        <v>84659875.5</v>
      </c>
      <c r="M6" s="64">
        <f>SUMIFS('DSO FY 22-23'!BA:BA,'DSO FY 22-23'!BC:BC,SUMMARY!B6)</f>
        <v>11588.25</v>
      </c>
      <c r="N6" s="58">
        <f t="shared" si="2"/>
        <v>17.719033553149984</v>
      </c>
    </row>
    <row r="7" spans="2:14" x14ac:dyDescent="0.2">
      <c r="B7" s="65" t="s">
        <v>842</v>
      </c>
      <c r="C7" s="66">
        <f>SUM(C4:C6)</f>
        <v>143726845.28999999</v>
      </c>
      <c r="D7" s="66">
        <f>SUM(D4:D6)</f>
        <v>995390652</v>
      </c>
      <c r="E7" s="66">
        <f>SUM(E4:E6)</f>
        <v>137713.99999999997</v>
      </c>
      <c r="F7" s="67">
        <f t="shared" ref="F7:F11" si="3">IFERROR(C7/(D7/31),0)</f>
        <v>4.4761644034306238</v>
      </c>
      <c r="G7" s="66">
        <f>SUM(G4:G6)</f>
        <v>119162193.48000002</v>
      </c>
      <c r="H7" s="66">
        <f>SUM(H4:H6)</f>
        <v>746722630.5</v>
      </c>
      <c r="I7" s="66">
        <f>SUM(I4:I6)</f>
        <v>193745.85</v>
      </c>
      <c r="J7" s="67">
        <f t="shared" ref="J7:J38" si="4">IFERROR(G7/(H7/31),0)</f>
        <v>4.946988141241289</v>
      </c>
      <c r="K7" s="66">
        <f>SUM(K4:K6)</f>
        <v>214978861.79000002</v>
      </c>
      <c r="L7" s="66">
        <f>SUM(L4:L6)</f>
        <v>1295569174</v>
      </c>
      <c r="M7" s="66">
        <f>SUM(M4:M6)</f>
        <v>172565.05</v>
      </c>
      <c r="N7" s="67">
        <f t="shared" ref="N7" si="5">IFERROR(K7/(L7/31),0)</f>
        <v>5.143951283522898</v>
      </c>
    </row>
    <row r="8" spans="2:14" x14ac:dyDescent="0.2">
      <c r="B8" s="63" t="s">
        <v>804</v>
      </c>
      <c r="C8" s="64">
        <f>SUMIFS('DSO FY 20-21'!AY:AY,'DSO FY 20-21'!BC:BC,SUMMARY!B8)</f>
        <v>34777933.070000008</v>
      </c>
      <c r="D8" s="64">
        <f>SUMIFS('DSO FY 20-21'!BA:BA,'DSO FY 20-21'!$BC:$BC,SUMMARY!$B8)</f>
        <v>456121070</v>
      </c>
      <c r="E8" s="64">
        <f>SUMIFS('DSO FY 20-21'!AZ:AZ,'DSO FY 20-21'!$BC:$BC,SUMMARY!$B8)</f>
        <v>64992</v>
      </c>
      <c r="F8" s="58">
        <f>IFERROR(C8/(D8/31),0)</f>
        <v>2.363661747022562</v>
      </c>
      <c r="G8" s="64">
        <f>SUMIFS('DSO FY 21-22'!AY:AY,'DSO FY 21-22'!BC:BC,SUMMARY!B8)</f>
        <v>38166187.029999994</v>
      </c>
      <c r="H8" s="64">
        <f>SUMIFS('DSO FY 21-22'!AZ:AZ,'DSO FY 21-22'!BC:BC,SUMMARY!B8)</f>
        <v>370560800.5</v>
      </c>
      <c r="I8" s="64">
        <f>SUMIFS('DSO FY 21-22'!BA:BA,'DSO FY 21-22'!BC:BC,SUMMARY!B8)</f>
        <v>108808.55</v>
      </c>
      <c r="J8" s="58">
        <f>IFERROR(G8/(H8/31),0)</f>
        <v>3.1928682049843529</v>
      </c>
      <c r="K8" s="64">
        <f>SUMIFS('DSO FY 22-23'!AY:AY,'DSO FY 22-23'!BC:BC,SUMMARY!B8)</f>
        <v>113412457.21000004</v>
      </c>
      <c r="L8" s="64">
        <f>SUMIFS('DSO FY 22-23'!AZ:AZ,'DSO FY 22-23'!BC:BC,SUMMARY!B8)</f>
        <v>848903601.5</v>
      </c>
      <c r="M8" s="64">
        <f>SUMIFS('DSO FY 22-23'!BA:BA,'DSO FY 22-23'!BC:BC,SUMMARY!B8)</f>
        <v>117242.84999999998</v>
      </c>
      <c r="N8" s="58">
        <f>IFERROR(K8/(L8/31),0)</f>
        <v>4.1415611469873133</v>
      </c>
    </row>
    <row r="9" spans="2:14" x14ac:dyDescent="0.2">
      <c r="B9" s="65" t="s">
        <v>804</v>
      </c>
      <c r="C9" s="66">
        <f>SUM(C8)</f>
        <v>34777933.070000008</v>
      </c>
      <c r="D9" s="66">
        <f>SUM(D8)</f>
        <v>456121070</v>
      </c>
      <c r="E9" s="66">
        <f>SUM(E8)</f>
        <v>64992</v>
      </c>
      <c r="F9" s="67">
        <f t="shared" si="3"/>
        <v>2.363661747022562</v>
      </c>
      <c r="G9" s="66">
        <f>SUM(G8)</f>
        <v>38166187.029999994</v>
      </c>
      <c r="H9" s="66">
        <f>SUM(H8)</f>
        <v>370560800.5</v>
      </c>
      <c r="I9" s="66">
        <f>SUM(I8)</f>
        <v>108808.55</v>
      </c>
      <c r="J9" s="67">
        <f t="shared" si="4"/>
        <v>3.1928682049843529</v>
      </c>
      <c r="K9" s="66">
        <f>SUM(K8)</f>
        <v>113412457.21000004</v>
      </c>
      <c r="L9" s="66">
        <f>SUM(L8)</f>
        <v>848903601.5</v>
      </c>
      <c r="M9" s="66">
        <f>SUM(M8)</f>
        <v>117242.84999999998</v>
      </c>
      <c r="N9" s="67">
        <f t="shared" ref="N9:N11" si="6">IFERROR(K9/(L9/31),0)</f>
        <v>4.1415611469873133</v>
      </c>
    </row>
    <row r="10" spans="2:14" x14ac:dyDescent="0.2">
      <c r="B10" s="63" t="s">
        <v>787</v>
      </c>
      <c r="C10" s="64">
        <f>SUMIFS('DSO FY 20-21'!AY:AY,'DSO FY 20-21'!BC:BC,SUMMARY!B10)</f>
        <v>21008425.850000001</v>
      </c>
      <c r="D10" s="64">
        <f>SUMIFS('DSO FY 20-21'!BA:BA,'DSO FY 20-21'!$BC:$BC,SUMMARY!$B10)</f>
        <v>127561160</v>
      </c>
      <c r="E10" s="64">
        <f>SUMIFS('DSO FY 20-21'!AZ:AZ,'DSO FY 20-21'!$BC:$BC,SUMMARY!$B10)</f>
        <v>17967.599999999999</v>
      </c>
      <c r="F10" s="58">
        <f t="shared" si="3"/>
        <v>5.1054819613587714</v>
      </c>
      <c r="G10" s="64">
        <f>SUMIFS('DSO FY 21-22'!AY:AY,'DSO FY 21-22'!BC:BC,SUMMARY!B10)</f>
        <v>14880629.870000001</v>
      </c>
      <c r="H10" s="64">
        <f>SUMIFS('DSO FY 21-22'!AZ:AZ,'DSO FY 21-22'!BC:BC,SUMMARY!B10)</f>
        <v>87013692</v>
      </c>
      <c r="I10" s="64">
        <f>SUMIFS('DSO FY 21-22'!BA:BA,'DSO FY 21-22'!BC:BC,SUMMARY!B10)</f>
        <v>23369.300000000003</v>
      </c>
      <c r="J10" s="58">
        <f t="shared" si="4"/>
        <v>5.3014590619830271</v>
      </c>
      <c r="K10" s="64">
        <f>SUMIFS('DSO FY 22-23'!AY:AY,'DSO FY 22-23'!BC:BC,SUMMARY!B10)</f>
        <v>35234040.359999999</v>
      </c>
      <c r="L10" s="64">
        <f>SUMIFS('DSO FY 22-23'!AZ:AZ,'DSO FY 22-23'!BC:BC,SUMMARY!B10)</f>
        <v>194421779.5</v>
      </c>
      <c r="M10" s="64">
        <f>SUMIFS('DSO FY 22-23'!BA:BA,'DSO FY 22-23'!BC:BC,SUMMARY!B10)</f>
        <v>26436.050000000003</v>
      </c>
      <c r="N10" s="58">
        <f t="shared" si="6"/>
        <v>5.6179675649970067</v>
      </c>
    </row>
    <row r="11" spans="2:14" x14ac:dyDescent="0.2">
      <c r="B11" s="63" t="s">
        <v>803</v>
      </c>
      <c r="C11" s="64">
        <f>SUMIFS('DSO FY 20-21'!AY:AY,'DSO FY 20-21'!BC:BC,SUMMARY!B11)</f>
        <v>63633726.529999979</v>
      </c>
      <c r="D11" s="64">
        <f>SUMIFS('DSO FY 20-21'!BA:BA,'DSO FY 20-21'!$BC:$BC,SUMMARY!$B11)</f>
        <v>196483645</v>
      </c>
      <c r="E11" s="64">
        <f>SUMIFS('DSO FY 20-21'!AZ:AZ,'DSO FY 20-21'!$BC:$BC,SUMMARY!$B11)</f>
        <v>29223.35</v>
      </c>
      <c r="F11" s="58">
        <f t="shared" si="3"/>
        <v>10.039744134581783</v>
      </c>
      <c r="G11" s="64">
        <f>SUMIFS('DSO FY 21-22'!AY:AY,'DSO FY 21-22'!BC:BC,SUMMARY!B11)</f>
        <v>77140823.189999998</v>
      </c>
      <c r="H11" s="64">
        <f>SUMIFS('DSO FY 21-22'!AZ:AZ,'DSO FY 21-22'!BC:BC,SUMMARY!B11)</f>
        <v>187295578</v>
      </c>
      <c r="I11" s="64">
        <f>SUMIFS('DSO FY 21-22'!BA:BA,'DSO FY 21-22'!BC:BC,SUMMARY!B11)</f>
        <v>52705.9</v>
      </c>
      <c r="J11" s="58">
        <f t="shared" si="4"/>
        <v>12.767869612436872</v>
      </c>
      <c r="K11" s="64">
        <f>SUMIFS('DSO FY 22-23'!AY:AY,'DSO FY 22-23'!BC:BC,SUMMARY!B11)</f>
        <v>173324965.24000004</v>
      </c>
      <c r="L11" s="64">
        <f>SUMIFS('DSO FY 22-23'!AZ:AZ,'DSO FY 22-23'!BC:BC,SUMMARY!B11)</f>
        <v>447867829</v>
      </c>
      <c r="M11" s="64">
        <f>SUMIFS('DSO FY 22-23'!BA:BA,'DSO FY 22-23'!BC:BC,SUMMARY!B11)</f>
        <v>61533.450000000012</v>
      </c>
      <c r="N11" s="58">
        <f t="shared" si="6"/>
        <v>11.997007988801093</v>
      </c>
    </row>
    <row r="12" spans="2:14" x14ac:dyDescent="0.2">
      <c r="B12" s="65" t="s">
        <v>803</v>
      </c>
      <c r="C12" s="66">
        <f>SUM(C10:C11)</f>
        <v>84642152.37999998</v>
      </c>
      <c r="D12" s="66">
        <f>SUM(D10:D11)</f>
        <v>324044805</v>
      </c>
      <c r="E12" s="66">
        <f>SUM(E10:E11)</f>
        <v>47190.95</v>
      </c>
      <c r="F12" s="67">
        <f>IFERROR(C12/(D12/31),0)</f>
        <v>8.0973577829152337</v>
      </c>
      <c r="G12" s="66">
        <f>SUM(G10:G11)</f>
        <v>92021453.060000002</v>
      </c>
      <c r="H12" s="66">
        <f>SUM(H10:H11)</f>
        <v>274309270</v>
      </c>
      <c r="I12" s="66">
        <f>SUM(I10:I11)</f>
        <v>76075.200000000012</v>
      </c>
      <c r="J12" s="67">
        <f>IFERROR(G12/(H12/31),0)</f>
        <v>10.399448202607225</v>
      </c>
      <c r="K12" s="66">
        <f>SUM(K10:K11)</f>
        <v>208559005.60000002</v>
      </c>
      <c r="L12" s="66">
        <f>SUM(L10:L11)</f>
        <v>642289608.5</v>
      </c>
      <c r="M12" s="66">
        <f>SUM(M10:M11)</f>
        <v>87969.500000000015</v>
      </c>
      <c r="N12" s="67">
        <f>IFERROR(K12/(L12/31),0)</f>
        <v>10.066065351265918</v>
      </c>
    </row>
    <row r="13" spans="2:14" x14ac:dyDescent="0.2">
      <c r="B13" s="65" t="s">
        <v>843</v>
      </c>
      <c r="C13" s="66">
        <f t="shared" ref="C13:I13" si="7">SUM(C12,C9,C7)</f>
        <v>263146930.73999998</v>
      </c>
      <c r="D13" s="66">
        <f t="shared" si="7"/>
        <v>1775556527</v>
      </c>
      <c r="E13" s="66">
        <f t="shared" si="7"/>
        <v>249896.94999999995</v>
      </c>
      <c r="F13" s="67">
        <f>IFERROR(C13/(D13/31),0)</f>
        <v>4.5943650505585953</v>
      </c>
      <c r="G13" s="66">
        <f t="shared" si="7"/>
        <v>249349833.57000002</v>
      </c>
      <c r="H13" s="66">
        <f t="shared" si="7"/>
        <v>1391592701</v>
      </c>
      <c r="I13" s="66">
        <f t="shared" si="7"/>
        <v>378629.6</v>
      </c>
      <c r="J13" s="67">
        <f>IFERROR(G13/(H13/31),0)</f>
        <v>5.5546747515385251</v>
      </c>
      <c r="K13" s="66">
        <f t="shared" ref="K13:M13" si="8">SUM(K12,K9,K7)</f>
        <v>536950324.60000014</v>
      </c>
      <c r="L13" s="66">
        <f t="shared" si="8"/>
        <v>2786762384</v>
      </c>
      <c r="M13" s="66">
        <f t="shared" si="8"/>
        <v>377777.39999999997</v>
      </c>
      <c r="N13" s="67">
        <f>IFERROR(K13/(L13/31),0)</f>
        <v>5.9730460545071011</v>
      </c>
    </row>
    <row r="14" spans="2:14" x14ac:dyDescent="0.2">
      <c r="B14" s="63" t="s">
        <v>792</v>
      </c>
      <c r="C14" s="64">
        <f>SUMIFS('DSO FY 20-21'!AY:AY,'DSO FY 20-21'!BC:BC,SUMMARY!B14)</f>
        <v>77231731.60999997</v>
      </c>
      <c r="D14" s="64">
        <f>SUMIFS('DSO FY 20-21'!BA:BA,'DSO FY 20-21'!$BC:$BC,SUMMARY!$B14)</f>
        <v>281377004.5</v>
      </c>
      <c r="E14" s="64">
        <f>SUMIFS('DSO FY 20-21'!AZ:AZ,'DSO FY 20-21'!$BC:$BC,SUMMARY!$B14)</f>
        <v>38917.85</v>
      </c>
      <c r="F14" s="58">
        <f t="shared" ref="F14:F15" si="9">IFERROR(C14/(D14/31),0)</f>
        <v>8.5088107472193908</v>
      </c>
      <c r="G14" s="64">
        <f>SUMIFS('DSO FY 21-22'!AY:AY,'DSO FY 21-22'!BC:BC,SUMMARY!B14)</f>
        <v>65853501.819999985</v>
      </c>
      <c r="H14" s="64">
        <f>SUMIFS('DSO FY 21-22'!AZ:AZ,'DSO FY 21-22'!BC:BC,SUMMARY!B14)</f>
        <v>211507090</v>
      </c>
      <c r="I14" s="64">
        <f>SUMIFS('DSO FY 21-22'!BA:BA,'DSO FY 21-22'!BC:BC,SUMMARY!B14)</f>
        <v>53356.450000000004</v>
      </c>
      <c r="J14" s="58">
        <f t="shared" ref="J14:J15" si="10">IFERROR(G14/(H14/31),0)</f>
        <v>9.651962761248333</v>
      </c>
      <c r="K14" s="64">
        <f>SUMIFS('DSO FY 22-23'!AY:AY,'DSO FY 22-23'!BC:BC,SUMMARY!B14)</f>
        <v>0</v>
      </c>
      <c r="L14" s="64">
        <f>SUMIFS('DSO FY 22-23'!AZ:AZ,'DSO FY 22-23'!BC:BC,SUMMARY!B14)</f>
        <v>0</v>
      </c>
      <c r="M14" s="64">
        <f>SUMIFS('DSO FY 22-23'!BA:BA,'DSO FY 22-23'!BC:BC,SUMMARY!B14)</f>
        <v>0</v>
      </c>
      <c r="N14" s="58">
        <f t="shared" ref="N14:N15" si="11">IFERROR(K14/(L14/31),0)</f>
        <v>0</v>
      </c>
    </row>
    <row r="15" spans="2:14" x14ac:dyDescent="0.2">
      <c r="B15" s="63" t="s">
        <v>800</v>
      </c>
      <c r="C15" s="64">
        <f>SUMIFS('DSO FY 20-21'!AY:AY,'DSO FY 20-21'!BC:BC,SUMMARY!B15)</f>
        <v>3986551.5</v>
      </c>
      <c r="D15" s="64">
        <f>SUMIFS('DSO FY 20-21'!BA:BA,'DSO FY 20-21'!$BC:$BC,SUMMARY!$B15)</f>
        <v>65656180</v>
      </c>
      <c r="E15" s="64">
        <f>SUMIFS('DSO FY 20-21'!AZ:AZ,'DSO FY 20-21'!$BC:$BC,SUMMARY!$B15)</f>
        <v>9096</v>
      </c>
      <c r="F15" s="58">
        <f t="shared" si="9"/>
        <v>1.8822766798190207</v>
      </c>
      <c r="G15" s="64">
        <f>SUMIFS('DSO FY 21-22'!AY:AY,'DSO FY 21-22'!BC:BC,SUMMARY!B15)</f>
        <v>7903193.9799999995</v>
      </c>
      <c r="H15" s="64">
        <f>SUMIFS('DSO FY 21-22'!AZ:AZ,'DSO FY 21-22'!BC:BC,SUMMARY!B15)</f>
        <v>54122580</v>
      </c>
      <c r="I15" s="64">
        <f>SUMIFS('DSO FY 21-22'!BA:BA,'DSO FY 21-22'!BC:BC,SUMMARY!B15)</f>
        <v>14360</v>
      </c>
      <c r="J15" s="58">
        <f t="shared" si="10"/>
        <v>4.5267430595511149</v>
      </c>
      <c r="K15" s="64">
        <f>SUMIFS('DSO FY 22-23'!AY:AY,'DSO FY 22-23'!BC:BC,SUMMARY!B15)</f>
        <v>0</v>
      </c>
      <c r="L15" s="64">
        <f>SUMIFS('DSO FY 22-23'!AZ:AZ,'DSO FY 22-23'!BC:BC,SUMMARY!B15)</f>
        <v>0</v>
      </c>
      <c r="M15" s="64">
        <f>SUMIFS('DSO FY 22-23'!BA:BA,'DSO FY 22-23'!BC:BC,SUMMARY!B15)</f>
        <v>0</v>
      </c>
      <c r="N15" s="58">
        <f t="shared" si="11"/>
        <v>0</v>
      </c>
    </row>
    <row r="16" spans="2:14" x14ac:dyDescent="0.2">
      <c r="B16" s="65" t="s">
        <v>845</v>
      </c>
      <c r="C16" s="66">
        <f>SUM(C14:C15)</f>
        <v>81218283.10999997</v>
      </c>
      <c r="D16" s="66">
        <f>SUM(D14:D15)</f>
        <v>347033184.5</v>
      </c>
      <c r="E16" s="66">
        <f>SUM(E14:E15)</f>
        <v>48013.85</v>
      </c>
      <c r="F16" s="67">
        <f t="shared" ref="F16:F38" si="12">IFERROR(C16/(D16/31),0)</f>
        <v>7.2551182102010161</v>
      </c>
      <c r="G16" s="66">
        <f>SUM(G14:G15)</f>
        <v>73756695.799999982</v>
      </c>
      <c r="H16" s="66">
        <f>SUM(H14:H15)</f>
        <v>265629670</v>
      </c>
      <c r="I16" s="66">
        <f>SUM(I14:I15)</f>
        <v>67716.450000000012</v>
      </c>
      <c r="J16" s="67">
        <f t="shared" si="4"/>
        <v>8.6076889294783943</v>
      </c>
      <c r="K16" s="66">
        <f>SUM(K14:K15)</f>
        <v>0</v>
      </c>
      <c r="L16" s="66">
        <f>SUM(L14:L15)</f>
        <v>0</v>
      </c>
      <c r="M16" s="66">
        <f>SUM(M14:M15)</f>
        <v>0</v>
      </c>
      <c r="N16" s="67">
        <f t="shared" ref="N16:N18" si="13">IFERROR(K16/(L16/31),0)</f>
        <v>0</v>
      </c>
    </row>
    <row r="17" spans="2:14" x14ac:dyDescent="0.2">
      <c r="B17" s="63" t="s">
        <v>788</v>
      </c>
      <c r="C17" s="64">
        <f>SUMIFS('DSO FY 20-21'!AY:AY,'DSO FY 20-21'!BC:BC,SUMMARY!B17)</f>
        <v>283885550.25999993</v>
      </c>
      <c r="D17" s="64">
        <f>SUMIFS('DSO FY 20-21'!BA:BA,'DSO FY 20-21'!$BC:$BC,SUMMARY!$B17)</f>
        <v>764723390</v>
      </c>
      <c r="E17" s="64">
        <f>SUMIFS('DSO FY 20-21'!AZ:AZ,'DSO FY 20-21'!$BC:$BC,SUMMARY!$B17)</f>
        <v>104297.9</v>
      </c>
      <c r="F17" s="58">
        <f t="shared" si="12"/>
        <v>11.508019988848513</v>
      </c>
      <c r="G17" s="64">
        <f>SUMIFS('DSO FY 21-22'!AY:AY,'DSO FY 21-22'!BC:BC,SUMMARY!B17)</f>
        <v>284524407.28000009</v>
      </c>
      <c r="H17" s="64">
        <f>SUMIFS('DSO FY 21-22'!AZ:AZ,'DSO FY 21-22'!BC:BC,SUMMARY!B17)</f>
        <v>474238103</v>
      </c>
      <c r="I17" s="64">
        <f>SUMIFS('DSO FY 21-22'!BA:BA,'DSO FY 21-22'!BC:BC,SUMMARY!B17)</f>
        <v>118800.04999999999</v>
      </c>
      <c r="J17" s="58">
        <f t="shared" si="4"/>
        <v>18.598793664793323</v>
      </c>
      <c r="K17" s="64">
        <f>SUMIFS('DSO FY 22-23'!AY:AY,'DSO FY 22-23'!BC:BC,SUMMARY!B17)</f>
        <v>0</v>
      </c>
      <c r="L17" s="64">
        <f>SUMIFS('DSO FY 22-23'!AZ:AZ,'DSO FY 22-23'!BC:BC,SUMMARY!B17)</f>
        <v>0</v>
      </c>
      <c r="M17" s="64">
        <f>SUMIFS('DSO FY 22-23'!BA:BA,'DSO FY 22-23'!BC:BC,SUMMARY!B17)</f>
        <v>0</v>
      </c>
      <c r="N17" s="58">
        <f t="shared" si="13"/>
        <v>0</v>
      </c>
    </row>
    <row r="18" spans="2:14" x14ac:dyDescent="0.2">
      <c r="B18" s="63" t="s">
        <v>799</v>
      </c>
      <c r="C18" s="64">
        <f>SUMIFS('DSO FY 20-21'!AY:AY,'DSO FY 20-21'!BC:BC,SUMMARY!B18)</f>
        <v>51610195.399999999</v>
      </c>
      <c r="D18" s="64">
        <f>SUMIFS('DSO FY 20-21'!BA:BA,'DSO FY 20-21'!$BC:$BC,SUMMARY!$B18)</f>
        <v>166026750</v>
      </c>
      <c r="E18" s="64">
        <f>SUMIFS('DSO FY 20-21'!AZ:AZ,'DSO FY 20-21'!$BC:$BC,SUMMARY!$B18)</f>
        <v>23093.75</v>
      </c>
      <c r="F18" s="58">
        <f t="shared" si="12"/>
        <v>9.6364956695231339</v>
      </c>
      <c r="G18" s="64">
        <f>SUMIFS('DSO FY 21-22'!AY:AY,'DSO FY 21-22'!BC:BC,SUMMARY!B18)</f>
        <v>49867314.270000003</v>
      </c>
      <c r="H18" s="64">
        <f>SUMIFS('DSO FY 21-22'!AZ:AZ,'DSO FY 21-22'!BC:BC,SUMMARY!B18)</f>
        <v>115281283</v>
      </c>
      <c r="I18" s="64">
        <f>SUMIFS('DSO FY 21-22'!BA:BA,'DSO FY 21-22'!BC:BC,SUMMARY!B18)</f>
        <v>30406.949999999993</v>
      </c>
      <c r="J18" s="58">
        <f t="shared" si="4"/>
        <v>13.409694116346712</v>
      </c>
      <c r="K18" s="64">
        <f>SUMIFS('DSO FY 22-23'!AY:AY,'DSO FY 22-23'!BC:BC,SUMMARY!B18)</f>
        <v>0</v>
      </c>
      <c r="L18" s="64">
        <f>SUMIFS('DSO FY 22-23'!AZ:AZ,'DSO FY 22-23'!BC:BC,SUMMARY!B18)</f>
        <v>0</v>
      </c>
      <c r="M18" s="64">
        <f>SUMIFS('DSO FY 22-23'!BA:BA,'DSO FY 22-23'!BC:BC,SUMMARY!B18)</f>
        <v>0</v>
      </c>
      <c r="N18" s="58">
        <f t="shared" si="13"/>
        <v>0</v>
      </c>
    </row>
    <row r="19" spans="2:14" x14ac:dyDescent="0.2">
      <c r="B19" s="65" t="s">
        <v>846</v>
      </c>
      <c r="C19" s="66">
        <f>SUM(C17:C18)</f>
        <v>335495745.65999991</v>
      </c>
      <c r="D19" s="66">
        <f>SUM(D17:D18)</f>
        <v>930750140</v>
      </c>
      <c r="E19" s="66">
        <f>SUM(E17:E18)</f>
        <v>127391.65</v>
      </c>
      <c r="F19" s="67">
        <f t="shared" si="12"/>
        <v>11.174178405667494</v>
      </c>
      <c r="G19" s="66">
        <f>SUM(G17:G18)</f>
        <v>334391721.55000007</v>
      </c>
      <c r="H19" s="66">
        <f>SUM(H17:H18)</f>
        <v>589519386</v>
      </c>
      <c r="I19" s="66">
        <f>SUM(I17:I18)</f>
        <v>149206.99999999997</v>
      </c>
      <c r="J19" s="67">
        <f t="shared" si="4"/>
        <v>17.584058496169629</v>
      </c>
      <c r="K19" s="66">
        <f>SUM(K17:K18)</f>
        <v>0</v>
      </c>
      <c r="L19" s="66">
        <f>SUM(L17:L18)</f>
        <v>0</v>
      </c>
      <c r="M19" s="66">
        <f>SUM(M17:M18)</f>
        <v>0</v>
      </c>
      <c r="N19" s="67">
        <f t="shared" ref="N19:N22" si="14">IFERROR(K19/(L19/31),0)</f>
        <v>0</v>
      </c>
    </row>
    <row r="20" spans="2:14" x14ac:dyDescent="0.2">
      <c r="B20" s="63" t="s">
        <v>797</v>
      </c>
      <c r="C20" s="64">
        <f>SUMIFS('DSO FY 20-21'!AY:AY,'DSO FY 20-21'!BC:BC,SUMMARY!B20)</f>
        <v>72349625.350000024</v>
      </c>
      <c r="D20" s="64">
        <f>SUMIFS('DSO FY 20-21'!BA:BA,'DSO FY 20-21'!$BC:$BC,SUMMARY!$B20)</f>
        <v>227215382.5</v>
      </c>
      <c r="E20" s="64">
        <f>SUMIFS('DSO FY 20-21'!AZ:AZ,'DSO FY 20-21'!$BC:$BC,SUMMARY!$B20)</f>
        <v>31907.35</v>
      </c>
      <c r="F20" s="58">
        <f t="shared" si="12"/>
        <v>9.8709795136779555</v>
      </c>
      <c r="G20" s="64">
        <f>SUMIFS('DSO FY 21-22'!AY:AY,'DSO FY 21-22'!BC:BC,SUMMARY!B20)</f>
        <v>59136734.020000003</v>
      </c>
      <c r="H20" s="64">
        <f>SUMIFS('DSO FY 21-22'!AZ:AZ,'DSO FY 21-22'!BC:BC,SUMMARY!B20)</f>
        <v>181787489.5</v>
      </c>
      <c r="I20" s="64">
        <f>SUMIFS('DSO FY 21-22'!BA:BA,'DSO FY 21-22'!BC:BC,SUMMARY!B20)</f>
        <v>47936.1</v>
      </c>
      <c r="J20" s="58">
        <f t="shared" si="4"/>
        <v>10.084515494780515</v>
      </c>
      <c r="K20" s="64">
        <f>SUMIFS('DSO FY 22-23'!AY:AY,'DSO FY 22-23'!BC:BC,SUMMARY!B20)</f>
        <v>0</v>
      </c>
      <c r="L20" s="64">
        <f>SUMIFS('DSO FY 22-23'!AZ:AZ,'DSO FY 22-23'!BC:BC,SUMMARY!B20)</f>
        <v>0</v>
      </c>
      <c r="M20" s="64">
        <f>SUMIFS('DSO FY 22-23'!BA:BA,'DSO FY 22-23'!BC:BC,SUMMARY!B20)</f>
        <v>0</v>
      </c>
      <c r="N20" s="58">
        <f t="shared" si="14"/>
        <v>0</v>
      </c>
    </row>
    <row r="21" spans="2:14" x14ac:dyDescent="0.2">
      <c r="B21" s="63" t="s">
        <v>798</v>
      </c>
      <c r="C21" s="64">
        <f>SUMIFS('DSO FY 20-21'!AY:AY,'DSO FY 20-21'!BC:BC,SUMMARY!B21)</f>
        <v>19683113.220000003</v>
      </c>
      <c r="D21" s="64">
        <f>SUMIFS('DSO FY 20-21'!BA:BA,'DSO FY 20-21'!$BC:$BC,SUMMARY!$B21)</f>
        <v>211961839.5</v>
      </c>
      <c r="E21" s="64">
        <f>SUMIFS('DSO FY 20-21'!AZ:AZ,'DSO FY 20-21'!$BC:$BC,SUMMARY!$B21)</f>
        <v>30468.35</v>
      </c>
      <c r="F21" s="58">
        <f t="shared" si="12"/>
        <v>2.8787092585125449</v>
      </c>
      <c r="G21" s="64">
        <f>SUMIFS('DSO FY 21-22'!AY:AY,'DSO FY 21-22'!BC:BC,SUMMARY!B21)</f>
        <v>19351814.939999994</v>
      </c>
      <c r="H21" s="64">
        <f>SUMIFS('DSO FY 21-22'!AZ:AZ,'DSO FY 21-22'!BC:BC,SUMMARY!B21)</f>
        <v>149422596.5</v>
      </c>
      <c r="I21" s="64">
        <f>SUMIFS('DSO FY 21-22'!BA:BA,'DSO FY 21-22'!BC:BC,SUMMARY!B21)</f>
        <v>40801.25</v>
      </c>
      <c r="J21" s="58">
        <f t="shared" si="4"/>
        <v>4.0148295986812128</v>
      </c>
      <c r="K21" s="64">
        <f>SUMIFS('DSO FY 22-23'!AY:AY,'DSO FY 22-23'!BC:BC,SUMMARY!B21)</f>
        <v>0</v>
      </c>
      <c r="L21" s="64">
        <f>SUMIFS('DSO FY 22-23'!AZ:AZ,'DSO FY 22-23'!BC:BC,SUMMARY!B21)</f>
        <v>0</v>
      </c>
      <c r="M21" s="64">
        <f>SUMIFS('DSO FY 22-23'!BA:BA,'DSO FY 22-23'!BC:BC,SUMMARY!B21)</f>
        <v>0</v>
      </c>
      <c r="N21" s="58">
        <f t="shared" si="14"/>
        <v>0</v>
      </c>
    </row>
    <row r="22" spans="2:14" x14ac:dyDescent="0.2">
      <c r="B22" s="63" t="s">
        <v>801</v>
      </c>
      <c r="C22" s="64">
        <f>SUMIFS('DSO FY 20-21'!AY:AY,'DSO FY 20-21'!BC:BC,SUMMARY!B22)</f>
        <v>-3227287.6100000003</v>
      </c>
      <c r="D22" s="64">
        <f>SUMIFS('DSO FY 20-21'!BA:BA,'DSO FY 20-21'!$BC:$BC,SUMMARY!$B22)</f>
        <v>144547749</v>
      </c>
      <c r="E22" s="64">
        <f>SUMIFS('DSO FY 20-21'!AZ:AZ,'DSO FY 20-21'!$BC:$BC,SUMMARY!$B22)</f>
        <v>20634.8</v>
      </c>
      <c r="F22" s="58">
        <f t="shared" si="12"/>
        <v>-0.69213057001669398</v>
      </c>
      <c r="G22" s="64">
        <f>SUMIFS('DSO FY 21-22'!AY:AY,'DSO FY 21-22'!BC:BC,SUMMARY!B22)</f>
        <v>2399885.7199999997</v>
      </c>
      <c r="H22" s="64">
        <f>SUMIFS('DSO FY 21-22'!AZ:AZ,'DSO FY 21-22'!BC:BC,SUMMARY!B22)</f>
        <v>90012276</v>
      </c>
      <c r="I22" s="64">
        <f>SUMIFS('DSO FY 21-22'!BA:BA,'DSO FY 21-22'!BC:BC,SUMMARY!B22)</f>
        <v>24440.999999999996</v>
      </c>
      <c r="J22" s="58">
        <f t="shared" si="4"/>
        <v>0.82651456696862091</v>
      </c>
      <c r="K22" s="64">
        <f>SUMIFS('DSO FY 22-23'!AY:AY,'DSO FY 22-23'!BC:BC,SUMMARY!B22)</f>
        <v>0</v>
      </c>
      <c r="L22" s="64">
        <f>SUMIFS('DSO FY 22-23'!AZ:AZ,'DSO FY 22-23'!BC:BC,SUMMARY!B22)</f>
        <v>0</v>
      </c>
      <c r="M22" s="64">
        <f>SUMIFS('DSO FY 22-23'!BA:BA,'DSO FY 22-23'!BC:BC,SUMMARY!B22)</f>
        <v>0</v>
      </c>
      <c r="N22" s="58">
        <f t="shared" si="14"/>
        <v>0</v>
      </c>
    </row>
    <row r="23" spans="2:14" x14ac:dyDescent="0.2">
      <c r="B23" s="65" t="s">
        <v>847</v>
      </c>
      <c r="C23" s="66">
        <f>SUM(C20:C22)</f>
        <v>88805450.960000023</v>
      </c>
      <c r="D23" s="66">
        <f>SUM(D20:D22)</f>
        <v>583724971</v>
      </c>
      <c r="E23" s="66">
        <f>SUM(E20:E22)</f>
        <v>83010.5</v>
      </c>
      <c r="F23" s="67">
        <f t="shared" si="12"/>
        <v>4.7162090308451114</v>
      </c>
      <c r="G23" s="66">
        <f>SUM(G20:G22)</f>
        <v>80888434.679999992</v>
      </c>
      <c r="H23" s="66">
        <f>SUM(H20:H22)</f>
        <v>421222362</v>
      </c>
      <c r="I23" s="66">
        <f>SUM(I20:I22)</f>
        <v>113178.35</v>
      </c>
      <c r="J23" s="67">
        <f t="shared" si="4"/>
        <v>5.9530112864235818</v>
      </c>
      <c r="K23" s="66">
        <f>SUM(K20:K22)</f>
        <v>0</v>
      </c>
      <c r="L23" s="66">
        <f>SUM(L20:L22)</f>
        <v>0</v>
      </c>
      <c r="M23" s="66">
        <f>SUM(M20:M22)</f>
        <v>0</v>
      </c>
      <c r="N23" s="67">
        <f t="shared" ref="N23:N26" si="15">IFERROR(K23/(L23/31),0)</f>
        <v>0</v>
      </c>
    </row>
    <row r="24" spans="2:14" x14ac:dyDescent="0.2">
      <c r="B24" s="65" t="s">
        <v>844</v>
      </c>
      <c r="C24" s="66">
        <f t="shared" ref="C24:I24" si="16">SUM(C23,C19,C16)</f>
        <v>505519479.7299999</v>
      </c>
      <c r="D24" s="66">
        <f t="shared" si="16"/>
        <v>1861508295.5</v>
      </c>
      <c r="E24" s="66">
        <f t="shared" si="16"/>
        <v>258416</v>
      </c>
      <c r="F24" s="67">
        <f t="shared" si="12"/>
        <v>8.4184980048239577</v>
      </c>
      <c r="G24" s="66">
        <f t="shared" si="16"/>
        <v>489036852.03000009</v>
      </c>
      <c r="H24" s="66">
        <f t="shared" si="16"/>
        <v>1276371418</v>
      </c>
      <c r="I24" s="66">
        <f t="shared" si="16"/>
        <v>330101.8</v>
      </c>
      <c r="J24" s="67">
        <f t="shared" si="4"/>
        <v>11.877532040544333</v>
      </c>
      <c r="K24" s="66">
        <f t="shared" ref="K24:M24" si="17">SUM(K23,K19,K16)</f>
        <v>0</v>
      </c>
      <c r="L24" s="66">
        <f t="shared" si="17"/>
        <v>0</v>
      </c>
      <c r="M24" s="66">
        <f t="shared" si="17"/>
        <v>0</v>
      </c>
      <c r="N24" s="67">
        <f t="shared" si="15"/>
        <v>0</v>
      </c>
    </row>
    <row r="25" spans="2:14" x14ac:dyDescent="0.2">
      <c r="B25" s="63" t="s">
        <v>790</v>
      </c>
      <c r="C25" s="64">
        <f>SUMIFS('DSO FY 20-21'!AY:AY,'DSO FY 20-21'!BC:BC,SUMMARY!B25)</f>
        <v>112666652.69</v>
      </c>
      <c r="D25" s="64">
        <f>SUMIFS('DSO FY 20-21'!BA:BA,'DSO FY 20-21'!$BC:$BC,SUMMARY!$B25)</f>
        <v>449016240</v>
      </c>
      <c r="E25" s="64">
        <f>SUMIFS('DSO FY 20-21'!AZ:AZ,'DSO FY 20-21'!$BC:$BC,SUMMARY!$B25)</f>
        <v>61336.950000000004</v>
      </c>
      <c r="F25" s="58">
        <f t="shared" si="12"/>
        <v>7.7784853246956063</v>
      </c>
      <c r="G25" s="64">
        <f>SUMIFS('DSO FY 21-22'!AY:AY,'DSO FY 21-22'!BC:BC,SUMMARY!B25)</f>
        <v>108795873.98999998</v>
      </c>
      <c r="H25" s="64">
        <f>SUMIFS('DSO FY 21-22'!AZ:AZ,'DSO FY 21-22'!BC:BC,SUMMARY!B25)</f>
        <v>326021914</v>
      </c>
      <c r="I25" s="64">
        <f>SUMIFS('DSO FY 21-22'!BA:BA,'DSO FY 21-22'!BC:BC,SUMMARY!B25)</f>
        <v>87506.75</v>
      </c>
      <c r="J25" s="58">
        <f t="shared" si="4"/>
        <v>10.344924524582723</v>
      </c>
      <c r="K25" s="64">
        <f>SUMIFS('DSO FY 22-23'!AY:AY,'DSO FY 22-23'!BC:BC,SUMMARY!B25)</f>
        <v>0</v>
      </c>
      <c r="L25" s="64">
        <f>SUMIFS('DSO FY 22-23'!AZ:AZ,'DSO FY 22-23'!BC:BC,SUMMARY!B25)</f>
        <v>0</v>
      </c>
      <c r="M25" s="64">
        <f>SUMIFS('DSO FY 22-23'!BA:BA,'DSO FY 22-23'!BC:BC,SUMMARY!B25)</f>
        <v>0</v>
      </c>
      <c r="N25" s="58">
        <f t="shared" si="15"/>
        <v>0</v>
      </c>
    </row>
    <row r="26" spans="2:14" x14ac:dyDescent="0.2">
      <c r="B26" s="63" t="s">
        <v>793</v>
      </c>
      <c r="C26" s="64">
        <f>SUMIFS('DSO FY 20-21'!AY:AY,'DSO FY 20-21'!BC:BC,SUMMARY!B26)</f>
        <v>38277682.020000003</v>
      </c>
      <c r="D26" s="64">
        <f>SUMIFS('DSO FY 20-21'!BA:BA,'DSO FY 20-21'!$BC:$BC,SUMMARY!$B26)</f>
        <v>226615744.5</v>
      </c>
      <c r="E26" s="64">
        <f>SUMIFS('DSO FY 20-21'!AZ:AZ,'DSO FY 20-21'!$BC:$BC,SUMMARY!$B26)</f>
        <v>30886.850000000002</v>
      </c>
      <c r="F26" s="58">
        <f t="shared" si="12"/>
        <v>5.2362122730620779</v>
      </c>
      <c r="G26" s="64">
        <f>SUMIFS('DSO FY 21-22'!AY:AY,'DSO FY 21-22'!BC:BC,SUMMARY!B26)</f>
        <v>35692640.949999996</v>
      </c>
      <c r="H26" s="64">
        <f>SUMIFS('DSO FY 21-22'!AZ:AZ,'DSO FY 21-22'!BC:BC,SUMMARY!B26)</f>
        <v>134413053.5</v>
      </c>
      <c r="I26" s="64">
        <f>SUMIFS('DSO FY 21-22'!BA:BA,'DSO FY 21-22'!BC:BC,SUMMARY!B26)</f>
        <v>36596.65</v>
      </c>
      <c r="J26" s="58">
        <f t="shared" si="4"/>
        <v>8.2318780850403037</v>
      </c>
      <c r="K26" s="64">
        <f>SUMIFS('DSO FY 22-23'!AY:AY,'DSO FY 22-23'!BC:BC,SUMMARY!B26)</f>
        <v>0</v>
      </c>
      <c r="L26" s="64">
        <f>SUMIFS('DSO FY 22-23'!AZ:AZ,'DSO FY 22-23'!BC:BC,SUMMARY!B26)</f>
        <v>0</v>
      </c>
      <c r="M26" s="64">
        <f>SUMIFS('DSO FY 22-23'!BA:BA,'DSO FY 22-23'!BC:BC,SUMMARY!B26)</f>
        <v>0</v>
      </c>
      <c r="N26" s="58">
        <f t="shared" si="15"/>
        <v>0</v>
      </c>
    </row>
    <row r="27" spans="2:14" x14ac:dyDescent="0.2">
      <c r="B27" s="65" t="s">
        <v>848</v>
      </c>
      <c r="C27" s="66">
        <f t="shared" ref="C27:E27" si="18">SUM(C25:C26)</f>
        <v>150944334.71000001</v>
      </c>
      <c r="D27" s="66">
        <f t="shared" si="18"/>
        <v>675631984.5</v>
      </c>
      <c r="E27" s="66">
        <f t="shared" si="18"/>
        <v>92223.8</v>
      </c>
      <c r="F27" s="67">
        <f t="shared" si="12"/>
        <v>6.9257739173980752</v>
      </c>
      <c r="G27" s="66">
        <f t="shared" ref="G27:I27" si="19">SUM(G25:G26)</f>
        <v>144488514.93999997</v>
      </c>
      <c r="H27" s="66">
        <f t="shared" si="19"/>
        <v>460434967.5</v>
      </c>
      <c r="I27" s="66">
        <f t="shared" si="19"/>
        <v>124103.4</v>
      </c>
      <c r="J27" s="67">
        <f t="shared" si="4"/>
        <v>9.728070801095269</v>
      </c>
      <c r="K27" s="66">
        <f t="shared" ref="K27:M27" si="20">SUM(K25:K26)</f>
        <v>0</v>
      </c>
      <c r="L27" s="66">
        <f t="shared" si="20"/>
        <v>0</v>
      </c>
      <c r="M27" s="66">
        <f t="shared" si="20"/>
        <v>0</v>
      </c>
      <c r="N27" s="67">
        <f t="shared" ref="N27:N29" si="21">IFERROR(K27/(L27/31),0)</f>
        <v>0</v>
      </c>
    </row>
    <row r="28" spans="2:14" x14ac:dyDescent="0.2">
      <c r="B28" s="63" t="s">
        <v>794</v>
      </c>
      <c r="C28" s="64">
        <f>SUMIFS('DSO FY 20-21'!AY:AY,'DSO FY 20-21'!BC:BC,SUMMARY!B28)</f>
        <v>32762972.009999994</v>
      </c>
      <c r="D28" s="64">
        <f>SUMIFS('DSO FY 20-21'!BA:BA,'DSO FY 20-21'!$BC:$BC,SUMMARY!$B28)</f>
        <v>94148967</v>
      </c>
      <c r="E28" s="64">
        <f>SUMIFS('DSO FY 20-21'!AZ:AZ,'DSO FY 20-21'!$BC:$BC,SUMMARY!$B28)</f>
        <v>13126.6</v>
      </c>
      <c r="F28" s="58">
        <f t="shared" si="12"/>
        <v>10.787714030999403</v>
      </c>
      <c r="G28" s="64">
        <f>SUMIFS('DSO FY 21-22'!AY:AY,'DSO FY 21-22'!BC:BC,SUMMARY!B28)</f>
        <v>44183360.009999998</v>
      </c>
      <c r="H28" s="64">
        <f>SUMIFS('DSO FY 21-22'!AZ:AZ,'DSO FY 21-22'!BC:BC,SUMMARY!B28)</f>
        <v>88203620.5</v>
      </c>
      <c r="I28" s="64">
        <f>SUMIFS('DSO FY 21-22'!BA:BA,'DSO FY 21-22'!BC:BC,SUMMARY!B28)</f>
        <v>21913.350000000002</v>
      </c>
      <c r="J28" s="58">
        <f t="shared" si="4"/>
        <v>15.528661437542691</v>
      </c>
      <c r="K28" s="64">
        <f>SUMIFS('DSO FY 22-23'!AY:AY,'DSO FY 22-23'!BC:BC,SUMMARY!B28)</f>
        <v>0</v>
      </c>
      <c r="L28" s="64">
        <f>SUMIFS('DSO FY 22-23'!AZ:AZ,'DSO FY 22-23'!BC:BC,SUMMARY!B28)</f>
        <v>0</v>
      </c>
      <c r="M28" s="64">
        <f>SUMIFS('DSO FY 22-23'!BA:BA,'DSO FY 22-23'!BC:BC,SUMMARY!B28)</f>
        <v>0</v>
      </c>
      <c r="N28" s="58">
        <f t="shared" si="21"/>
        <v>0</v>
      </c>
    </row>
    <row r="29" spans="2:14" x14ac:dyDescent="0.2">
      <c r="B29" s="63" t="s">
        <v>795</v>
      </c>
      <c r="C29" s="64">
        <f>SUMIFS('DSO FY 20-21'!AY:AY,'DSO FY 20-21'!BC:BC,SUMMARY!B29)</f>
        <v>66982155.68</v>
      </c>
      <c r="D29" s="64">
        <f>SUMIFS('DSO FY 20-21'!BA:BA,'DSO FY 20-21'!$BC:$BC,SUMMARY!$B29)</f>
        <v>319846594.5</v>
      </c>
      <c r="E29" s="64">
        <f>SUMIFS('DSO FY 20-21'!AZ:AZ,'DSO FY 20-21'!$BC:$BC,SUMMARY!$B29)</f>
        <v>45780.200000000004</v>
      </c>
      <c r="F29" s="58">
        <f t="shared" si="12"/>
        <v>6.4920085496799</v>
      </c>
      <c r="G29" s="64">
        <f>SUMIFS('DSO FY 21-22'!AY:AY,'DSO FY 21-22'!BC:BC,SUMMARY!B29)</f>
        <v>71406347.580000013</v>
      </c>
      <c r="H29" s="64">
        <f>SUMIFS('DSO FY 21-22'!AZ:AZ,'DSO FY 21-22'!BC:BC,SUMMARY!B29)</f>
        <v>240373702.5</v>
      </c>
      <c r="I29" s="64">
        <f>SUMIFS('DSO FY 21-22'!BA:BA,'DSO FY 21-22'!BC:BC,SUMMARY!B29)</f>
        <v>63271.549999999996</v>
      </c>
      <c r="J29" s="58">
        <f t="shared" si="4"/>
        <v>9.2089806495367377</v>
      </c>
      <c r="K29" s="64">
        <f>SUMIFS('DSO FY 22-23'!AY:AY,'DSO FY 22-23'!BC:BC,SUMMARY!B29)</f>
        <v>0</v>
      </c>
      <c r="L29" s="64">
        <f>SUMIFS('DSO FY 22-23'!AZ:AZ,'DSO FY 22-23'!BC:BC,SUMMARY!B29)</f>
        <v>0</v>
      </c>
      <c r="M29" s="64">
        <f>SUMIFS('DSO FY 22-23'!BA:BA,'DSO FY 22-23'!BC:BC,SUMMARY!B29)</f>
        <v>0</v>
      </c>
      <c r="N29" s="58">
        <f t="shared" si="21"/>
        <v>0</v>
      </c>
    </row>
    <row r="30" spans="2:14" x14ac:dyDescent="0.2">
      <c r="B30" s="65" t="s">
        <v>849</v>
      </c>
      <c r="C30" s="66">
        <f t="shared" ref="C30:E30" si="22">SUM(C28:C29)</f>
        <v>99745127.689999998</v>
      </c>
      <c r="D30" s="66">
        <f t="shared" si="22"/>
        <v>413995561.5</v>
      </c>
      <c r="E30" s="66">
        <f t="shared" si="22"/>
        <v>58906.8</v>
      </c>
      <c r="F30" s="67">
        <f t="shared" si="12"/>
        <v>7.4689181381235645</v>
      </c>
      <c r="G30" s="66">
        <f t="shared" ref="G30:I30" si="23">SUM(G28:G29)</f>
        <v>115589707.59</v>
      </c>
      <c r="H30" s="66">
        <f t="shared" si="23"/>
        <v>328577323</v>
      </c>
      <c r="I30" s="66">
        <f t="shared" si="23"/>
        <v>85184.9</v>
      </c>
      <c r="J30" s="67">
        <f t="shared" si="4"/>
        <v>10.905441990255669</v>
      </c>
      <c r="K30" s="66">
        <f t="shared" ref="K30:M30" si="24">SUM(K28:K29)</f>
        <v>0</v>
      </c>
      <c r="L30" s="66">
        <f t="shared" si="24"/>
        <v>0</v>
      </c>
      <c r="M30" s="66">
        <f t="shared" si="24"/>
        <v>0</v>
      </c>
      <c r="N30" s="67">
        <f t="shared" ref="N30:N32" si="25">IFERROR(K30/(L30/31),0)</f>
        <v>0</v>
      </c>
    </row>
    <row r="31" spans="2:14" x14ac:dyDescent="0.2">
      <c r="B31" s="63" t="s">
        <v>796</v>
      </c>
      <c r="C31" s="64">
        <f>SUMIFS('DSO FY 20-21'!AY:AY,'DSO FY 20-21'!BC:BC,SUMMARY!B31)</f>
        <v>42519847.170000002</v>
      </c>
      <c r="D31" s="64">
        <f>SUMIFS('DSO FY 20-21'!BA:BA,'DSO FY 20-21'!$BC:$BC,SUMMARY!$B31)</f>
        <v>403749682</v>
      </c>
      <c r="E31" s="64">
        <f>SUMIFS('DSO FY 20-21'!AZ:AZ,'DSO FY 20-21'!$BC:$BC,SUMMARY!$B31)</f>
        <v>55071.3</v>
      </c>
      <c r="F31" s="58">
        <f t="shared" si="12"/>
        <v>3.2646843354541639</v>
      </c>
      <c r="G31" s="64">
        <f>SUMIFS('DSO FY 21-22'!AY:AY,'DSO FY 21-22'!BC:BC,SUMMARY!B31)</f>
        <v>54676335.039999992</v>
      </c>
      <c r="H31" s="64">
        <f>SUMIFS('DSO FY 21-22'!AZ:AZ,'DSO FY 21-22'!BC:BC,SUMMARY!B31)</f>
        <v>279887478</v>
      </c>
      <c r="I31" s="64">
        <f>SUMIFS('DSO FY 21-22'!BA:BA,'DSO FY 21-22'!BC:BC,SUMMARY!B31)</f>
        <v>74547.749999999985</v>
      </c>
      <c r="J31" s="58">
        <f t="shared" si="4"/>
        <v>6.0558850233378418</v>
      </c>
      <c r="K31" s="64">
        <f>SUMIFS('DSO FY 22-23'!AY:AY,'DSO FY 22-23'!BC:BC,SUMMARY!B31)</f>
        <v>0</v>
      </c>
      <c r="L31" s="64">
        <f>SUMIFS('DSO FY 22-23'!AZ:AZ,'DSO FY 22-23'!BC:BC,SUMMARY!B31)</f>
        <v>0</v>
      </c>
      <c r="M31" s="64">
        <f>SUMIFS('DSO FY 22-23'!BA:BA,'DSO FY 22-23'!BC:BC,SUMMARY!B31)</f>
        <v>0</v>
      </c>
      <c r="N31" s="58">
        <f t="shared" si="25"/>
        <v>0</v>
      </c>
    </row>
    <row r="32" spans="2:14" x14ac:dyDescent="0.2">
      <c r="B32" s="63" t="s">
        <v>786</v>
      </c>
      <c r="C32" s="64">
        <f>SUMIFS('DSO FY 20-21'!AY:AY,'DSO FY 20-21'!BC:BC,SUMMARY!B32)</f>
        <v>8182257.0700000003</v>
      </c>
      <c r="D32" s="64">
        <f>SUMIFS('DSO FY 20-21'!BA:BA,'DSO FY 20-21'!$BC:$BC,SUMMARY!$B32)</f>
        <v>539210131.5</v>
      </c>
      <c r="E32" s="64">
        <f>SUMIFS('DSO FY 20-21'!AZ:AZ,'DSO FY 20-21'!$BC:$BC,SUMMARY!$B32)</f>
        <v>73628.55</v>
      </c>
      <c r="F32" s="58">
        <f t="shared" si="12"/>
        <v>0.47041024333942805</v>
      </c>
      <c r="G32" s="64">
        <f>SUMIFS('DSO FY 21-22'!AY:AY,'DSO FY 21-22'!BC:BC,SUMMARY!B32)</f>
        <v>26526434.090000007</v>
      </c>
      <c r="H32" s="64">
        <f>SUMIFS('DSO FY 21-22'!AZ:AZ,'DSO FY 21-22'!BC:BC,SUMMARY!B32)</f>
        <v>375862324</v>
      </c>
      <c r="I32" s="64">
        <f>SUMIFS('DSO FY 21-22'!BA:BA,'DSO FY 21-22'!BC:BC,SUMMARY!B32)</f>
        <v>91997.950000000012</v>
      </c>
      <c r="J32" s="58">
        <f t="shared" si="4"/>
        <v>2.187820923466647</v>
      </c>
      <c r="K32" s="64">
        <f>SUMIFS('DSO FY 22-23'!AY:AY,'DSO FY 22-23'!BC:BC,SUMMARY!B32)</f>
        <v>0</v>
      </c>
      <c r="L32" s="64">
        <f>SUMIFS('DSO FY 22-23'!AZ:AZ,'DSO FY 22-23'!BC:BC,SUMMARY!B32)</f>
        <v>0</v>
      </c>
      <c r="M32" s="64">
        <f>SUMIFS('DSO FY 22-23'!BA:BA,'DSO FY 22-23'!BC:BC,SUMMARY!B32)</f>
        <v>0</v>
      </c>
      <c r="N32" s="58">
        <f t="shared" si="25"/>
        <v>0</v>
      </c>
    </row>
    <row r="33" spans="2:14" x14ac:dyDescent="0.2">
      <c r="B33" s="65" t="s">
        <v>850</v>
      </c>
      <c r="C33" s="66">
        <f t="shared" ref="C33:E33" si="26">SUM(C31:C32)</f>
        <v>50702104.240000002</v>
      </c>
      <c r="D33" s="66">
        <f t="shared" si="26"/>
        <v>942959813.5</v>
      </c>
      <c r="E33" s="66">
        <f t="shared" si="26"/>
        <v>128699.85</v>
      </c>
      <c r="F33" s="67">
        <f t="shared" si="12"/>
        <v>1.66684222268821</v>
      </c>
      <c r="G33" s="66">
        <f t="shared" ref="G33:I33" si="27">SUM(G31:G32)</f>
        <v>81202769.129999995</v>
      </c>
      <c r="H33" s="66">
        <f t="shared" si="27"/>
        <v>655749802</v>
      </c>
      <c r="I33" s="66">
        <f t="shared" si="27"/>
        <v>166545.70000000001</v>
      </c>
      <c r="J33" s="67">
        <f t="shared" si="4"/>
        <v>3.8387900924291856</v>
      </c>
      <c r="K33" s="66">
        <f t="shared" ref="K33:M33" si="28">SUM(K31:K32)</f>
        <v>0</v>
      </c>
      <c r="L33" s="66">
        <f t="shared" si="28"/>
        <v>0</v>
      </c>
      <c r="M33" s="66">
        <f t="shared" si="28"/>
        <v>0</v>
      </c>
      <c r="N33" s="67">
        <f t="shared" ref="N33:N38" si="29">IFERROR(K33/(L33/31),0)</f>
        <v>0</v>
      </c>
    </row>
    <row r="34" spans="2:14" x14ac:dyDescent="0.2">
      <c r="B34" s="65" t="s">
        <v>807</v>
      </c>
      <c r="C34" s="66">
        <f t="shared" ref="C34:I34" si="30">SUM(C33,C30,C27)</f>
        <v>301391566.63999999</v>
      </c>
      <c r="D34" s="66">
        <f t="shared" si="30"/>
        <v>2032587359.5</v>
      </c>
      <c r="E34" s="66">
        <f t="shared" si="30"/>
        <v>279830.45</v>
      </c>
      <c r="F34" s="67">
        <f t="shared" si="12"/>
        <v>4.5966725721143593</v>
      </c>
      <c r="G34" s="66">
        <f t="shared" si="30"/>
        <v>341280991.65999997</v>
      </c>
      <c r="H34" s="66">
        <f t="shared" si="30"/>
        <v>1444762092.5</v>
      </c>
      <c r="I34" s="66">
        <f t="shared" si="30"/>
        <v>375834</v>
      </c>
      <c r="J34" s="67">
        <f t="shared" si="4"/>
        <v>7.3228047692980285</v>
      </c>
      <c r="K34" s="66">
        <f t="shared" ref="K34:M34" si="31">SUM(K33,K30,K27)</f>
        <v>0</v>
      </c>
      <c r="L34" s="66">
        <f t="shared" si="31"/>
        <v>0</v>
      </c>
      <c r="M34" s="66">
        <f t="shared" si="31"/>
        <v>0</v>
      </c>
      <c r="N34" s="67">
        <f t="shared" si="29"/>
        <v>0</v>
      </c>
    </row>
    <row r="35" spans="2:14" x14ac:dyDescent="0.2">
      <c r="B35" s="73" t="s">
        <v>1728</v>
      </c>
      <c r="C35" s="74">
        <f>SUM(C34,C24,C13)</f>
        <v>1070057977.1099999</v>
      </c>
      <c r="D35" s="74">
        <f t="shared" ref="D35:E35" si="32">SUM(D34,D24,D13)</f>
        <v>5669652182</v>
      </c>
      <c r="E35" s="74">
        <f t="shared" si="32"/>
        <v>788143.39999999991</v>
      </c>
      <c r="F35" s="75">
        <f t="shared" si="12"/>
        <v>5.8507640725693459</v>
      </c>
      <c r="G35" s="74">
        <f t="shared" ref="G35" si="33">SUM(G34,G24,G13)</f>
        <v>1079667677.26</v>
      </c>
      <c r="H35" s="74">
        <f t="shared" ref="H35" si="34">SUM(H34,H24,H13)</f>
        <v>4112726211.5</v>
      </c>
      <c r="I35" s="74">
        <f t="shared" ref="I35" si="35">SUM(I34,I24,I13)</f>
        <v>1084565.3999999999</v>
      </c>
      <c r="J35" s="75">
        <f t="shared" si="4"/>
        <v>8.1380807459227587</v>
      </c>
      <c r="K35" s="74">
        <f t="shared" ref="K35:M35" si="36">SUM(K34,K24,K13)</f>
        <v>536950324.60000014</v>
      </c>
      <c r="L35" s="74">
        <f t="shared" si="36"/>
        <v>2786762384</v>
      </c>
      <c r="M35" s="74">
        <f t="shared" si="36"/>
        <v>377777.39999999997</v>
      </c>
      <c r="N35" s="75">
        <f t="shared" si="29"/>
        <v>5.9730460545071011</v>
      </c>
    </row>
    <row r="36" spans="2:14" x14ac:dyDescent="0.2">
      <c r="B36" s="63" t="s">
        <v>1302</v>
      </c>
      <c r="C36" s="64">
        <f>SUMIFS('DSO FY 20-21'!AY:AY,'DSO FY 20-21'!BC:BC,SUMMARY!B36)</f>
        <v>32916988.27</v>
      </c>
      <c r="D36" s="64">
        <f>SUMIFS('DSO FY 20-21'!BA:BA,'DSO FY 20-21'!$BC:$BC,SUMMARY!$B36)</f>
        <v>222592247</v>
      </c>
      <c r="E36" s="64">
        <f>SUMIFS('DSO FY 20-21'!AZ:AZ,'DSO FY 20-21'!$BC:$BC,SUMMARY!$B36)</f>
        <v>31901.9</v>
      </c>
      <c r="F36" s="58">
        <f t="shared" si="12"/>
        <v>4.584286515468798</v>
      </c>
      <c r="G36" s="64">
        <f>SUMIFS('DSO FY 21-22'!AY:AY,'DSO FY 21-22'!BC:BC,SUMMARY!B36)</f>
        <v>32484167.470000006</v>
      </c>
      <c r="H36" s="64">
        <f>SUMIFS('DSO FY 21-22'!AZ:AZ,'DSO FY 21-22'!BC:BC,SUMMARY!B36)</f>
        <v>178384713</v>
      </c>
      <c r="I36" s="64">
        <f>SUMIFS('DSO FY 21-22'!BA:BA,'DSO FY 21-22'!BC:BC,SUMMARY!B36)</f>
        <v>46518</v>
      </c>
      <c r="J36" s="58">
        <f t="shared" si="4"/>
        <v>5.6451540865500069</v>
      </c>
      <c r="K36" s="64">
        <f>SUMIFS('DSO FY 22-23'!AY:AY,'DSO FY 22-23'!BC:BC,SUMMARY!B36)</f>
        <v>0</v>
      </c>
      <c r="L36" s="64">
        <f>SUMIFS('DSO FY 22-23'!AZ:AZ,'DSO FY 22-23'!BC:BC,SUMMARY!B36)</f>
        <v>0</v>
      </c>
      <c r="M36" s="64">
        <f>SUMIFS('DSO FY 22-23'!BA:BA,'DSO FY 22-23'!BC:BC,SUMMARY!B36)</f>
        <v>0</v>
      </c>
      <c r="N36" s="58">
        <f t="shared" si="29"/>
        <v>0</v>
      </c>
    </row>
    <row r="37" spans="2:14" x14ac:dyDescent="0.2">
      <c r="B37" s="63" t="s">
        <v>1338</v>
      </c>
      <c r="C37" s="64">
        <f>SUMIFS('DSO FY 20-21'!AY:AY,'DSO FY 20-21'!BC:BC,SUMMARY!B37)</f>
        <v>59242247.910000004</v>
      </c>
      <c r="D37" s="64">
        <f>SUMIFS('DSO FY 20-21'!BA:BA,'DSO FY 20-21'!$BC:$BC,SUMMARY!$B37)</f>
        <v>381856073.5</v>
      </c>
      <c r="E37" s="64">
        <f>SUMIFS('DSO FY 20-21'!AZ:AZ,'DSO FY 20-21'!$BC:$BC,SUMMARY!$B37)</f>
        <v>53830.450000000004</v>
      </c>
      <c r="F37" s="58">
        <f t="shared" si="12"/>
        <v>4.809429030097645</v>
      </c>
      <c r="G37" s="64">
        <f>SUMIFS('DSO FY 21-22'!AY:AY,'DSO FY 21-22'!BC:BC,SUMMARY!B37)</f>
        <v>47075989.359999985</v>
      </c>
      <c r="H37" s="64">
        <f>SUMIFS('DSO FY 21-22'!AZ:AZ,'DSO FY 21-22'!BC:BC,SUMMARY!B37)</f>
        <v>264546577.5</v>
      </c>
      <c r="I37" s="64">
        <f>SUMIFS('DSO FY 21-22'!BA:BA,'DSO FY 21-22'!BC:BC,SUMMARY!B37)</f>
        <v>73205.8</v>
      </c>
      <c r="J37" s="58">
        <f t="shared" si="4"/>
        <v>5.5164413161232435</v>
      </c>
      <c r="K37" s="64">
        <f>SUMIFS('DSO FY 22-23'!AY:AY,'DSO FY 22-23'!BC:BC,SUMMARY!B37)</f>
        <v>0</v>
      </c>
      <c r="L37" s="64">
        <f>SUMIFS('DSO FY 22-23'!AZ:AZ,'DSO FY 22-23'!BC:BC,SUMMARY!B37)</f>
        <v>0</v>
      </c>
      <c r="M37" s="64">
        <f>SUMIFS('DSO FY 22-23'!BA:BA,'DSO FY 22-23'!BC:BC,SUMMARY!B37)</f>
        <v>0</v>
      </c>
      <c r="N37" s="58">
        <f t="shared" si="29"/>
        <v>0</v>
      </c>
    </row>
    <row r="38" spans="2:14" x14ac:dyDescent="0.2">
      <c r="B38" s="63" t="s">
        <v>1373</v>
      </c>
      <c r="C38" s="64">
        <f>SUMIFS('DSO FY 20-21'!AY:AY,'DSO FY 20-21'!BC:BC,SUMMARY!B38)</f>
        <v>24004514.440000005</v>
      </c>
      <c r="D38" s="64">
        <f>SUMIFS('DSO FY 20-21'!BA:BA,'DSO FY 20-21'!$BC:$BC,SUMMARY!$B38)</f>
        <v>173003794</v>
      </c>
      <c r="E38" s="64">
        <f>SUMIFS('DSO FY 20-21'!AZ:AZ,'DSO FY 20-21'!$BC:$BC,SUMMARY!$B38)</f>
        <v>25147.899999999998</v>
      </c>
      <c r="F38" s="58">
        <f t="shared" si="12"/>
        <v>4.3012926504952835</v>
      </c>
      <c r="G38" s="64">
        <f>SUMIFS('DSO FY 21-22'!AY:AY,'DSO FY 21-22'!BC:BC,SUMMARY!B38)</f>
        <v>22419812.629999995</v>
      </c>
      <c r="H38" s="64">
        <f>SUMIFS('DSO FY 21-22'!AZ:AZ,'DSO FY 21-22'!BC:BC,SUMMARY!B38)</f>
        <v>96230895.5</v>
      </c>
      <c r="I38" s="64">
        <f>SUMIFS('DSO FY 21-22'!BA:BA,'DSO FY 21-22'!BC:BC,SUMMARY!B38)</f>
        <v>27903.25</v>
      </c>
      <c r="J38" s="58">
        <f t="shared" si="4"/>
        <v>7.2223602193330922</v>
      </c>
      <c r="K38" s="64">
        <f>SUMIFS('DSO FY 22-23'!AY:AY,'DSO FY 22-23'!BC:BC,SUMMARY!B38)</f>
        <v>0</v>
      </c>
      <c r="L38" s="64">
        <f>SUMIFS('DSO FY 22-23'!AZ:AZ,'DSO FY 22-23'!BC:BC,SUMMARY!B38)</f>
        <v>0</v>
      </c>
      <c r="M38" s="64">
        <f>SUMIFS('DSO FY 22-23'!BA:BA,'DSO FY 22-23'!BC:BC,SUMMARY!B38)</f>
        <v>0</v>
      </c>
      <c r="N38" s="58">
        <f t="shared" si="29"/>
        <v>0</v>
      </c>
    </row>
    <row r="39" spans="2:14" x14ac:dyDescent="0.2">
      <c r="B39" s="65" t="s">
        <v>1631</v>
      </c>
      <c r="C39" s="66">
        <f>SUM(C36:C38)</f>
        <v>116163750.62</v>
      </c>
      <c r="D39" s="66">
        <f t="shared" ref="D39:E39" si="37">SUM(D36:D38)</f>
        <v>777452114.5</v>
      </c>
      <c r="E39" s="66">
        <f t="shared" si="37"/>
        <v>110880.25</v>
      </c>
      <c r="F39" s="67">
        <v>4.6318946235498339</v>
      </c>
      <c r="G39" s="66">
        <f t="shared" ref="G39:I39" si="38">SUM(G36:G38)</f>
        <v>101979969.45999998</v>
      </c>
      <c r="H39" s="66">
        <f t="shared" si="38"/>
        <v>539162186</v>
      </c>
      <c r="I39" s="66">
        <f t="shared" si="38"/>
        <v>147627.04999999999</v>
      </c>
      <c r="J39" s="67">
        <v>5.4803251621142151</v>
      </c>
      <c r="K39" s="66">
        <f t="shared" ref="K39:M39" si="39">SUM(K36:K38)</f>
        <v>0</v>
      </c>
      <c r="L39" s="66">
        <f t="shared" si="39"/>
        <v>0</v>
      </c>
      <c r="M39" s="66">
        <f t="shared" si="39"/>
        <v>0</v>
      </c>
      <c r="N39" s="67">
        <v>5.300689087667485</v>
      </c>
    </row>
    <row r="40" spans="2:14" x14ac:dyDescent="0.2">
      <c r="B40" s="63" t="s">
        <v>1394</v>
      </c>
      <c r="C40" s="64">
        <f>SUMIFS('DSO FY 20-21'!AY:AY,'DSO FY 20-21'!BC:BC,SUMMARY!B40)</f>
        <v>63171998.330000006</v>
      </c>
      <c r="D40" s="64">
        <f>SUMIFS('DSO FY 20-21'!BA:BA,'DSO FY 20-21'!$BC:$BC,SUMMARY!$B40)</f>
        <v>343094190.5</v>
      </c>
      <c r="E40" s="64">
        <f>SUMIFS('DSO FY 20-21'!AZ:AZ,'DSO FY 20-21'!$BC:$BC,SUMMARY!$B40)</f>
        <v>49489.05</v>
      </c>
      <c r="F40" s="58">
        <f t="shared" ref="F40:F41" si="40">IFERROR(C40/(D40/31),0)</f>
        <v>5.7078551676321663</v>
      </c>
      <c r="G40" s="64">
        <f>SUMIFS('DSO FY 21-22'!AY:AY,'DSO FY 21-22'!BC:BC,SUMMARY!B40)</f>
        <v>38582222.040000007</v>
      </c>
      <c r="H40" s="64">
        <f>SUMIFS('DSO FY 21-22'!AZ:AZ,'DSO FY 21-22'!BC:BC,SUMMARY!B40)</f>
        <v>210908585</v>
      </c>
      <c r="I40" s="64">
        <f>SUMIFS('DSO FY 21-22'!BA:BA,'DSO FY 21-22'!BC:BC,SUMMARY!B40)</f>
        <v>58809.500000000007</v>
      </c>
      <c r="J40" s="58">
        <f t="shared" ref="J40:J41" si="41">IFERROR(G40/(H40/31),0)</f>
        <v>5.6709350320661445</v>
      </c>
      <c r="K40" s="64">
        <f>SUMIFS('DSO FY 22-23'!AY:AY,'DSO FY 22-23'!BC:BC,SUMMARY!B40)</f>
        <v>0</v>
      </c>
      <c r="L40" s="64">
        <f>SUMIFS('DSO FY 22-23'!AZ:AZ,'DSO FY 22-23'!BC:BC,SUMMARY!B40)</f>
        <v>0</v>
      </c>
      <c r="M40" s="64">
        <f>SUMIFS('DSO FY 22-23'!BA:BA,'DSO FY 22-23'!BC:BC,SUMMARY!B40)</f>
        <v>0</v>
      </c>
      <c r="N40" s="58">
        <f t="shared" ref="N40:N41" si="42">IFERROR(K40/(L40/31),0)</f>
        <v>0</v>
      </c>
    </row>
    <row r="41" spans="2:14" x14ac:dyDescent="0.2">
      <c r="B41" s="63" t="s">
        <v>1395</v>
      </c>
      <c r="C41" s="64">
        <f>SUMIFS('DSO FY 20-21'!AY:AY,'DSO FY 20-21'!BC:BC,SUMMARY!B41)</f>
        <v>83158749.089999989</v>
      </c>
      <c r="D41" s="64">
        <f>SUMIFS('DSO FY 20-21'!BA:BA,'DSO FY 20-21'!$BC:$BC,SUMMARY!$B41)</f>
        <v>434028907.5</v>
      </c>
      <c r="E41" s="64">
        <f>SUMIFS('DSO FY 20-21'!AZ:AZ,'DSO FY 20-21'!$BC:$BC,SUMMARY!$B41)</f>
        <v>62404.25</v>
      </c>
      <c r="F41" s="58">
        <f t="shared" si="40"/>
        <v>5.939515035159264</v>
      </c>
      <c r="G41" s="64">
        <f>SUMIFS('DSO FY 21-22'!AY:AY,'DSO FY 21-22'!BC:BC,SUMMARY!B41)</f>
        <v>71364259.480000004</v>
      </c>
      <c r="H41" s="64">
        <f>SUMIFS('DSO FY 21-22'!AZ:AZ,'DSO FY 21-22'!BC:BC,SUMMARY!B41)</f>
        <v>261156304.5</v>
      </c>
      <c r="I41" s="64">
        <f>SUMIFS('DSO FY 21-22'!BA:BA,'DSO FY 21-22'!BC:BC,SUMMARY!B41)</f>
        <v>73764.25</v>
      </c>
      <c r="J41" s="58">
        <f t="shared" si="41"/>
        <v>8.4711416334197676</v>
      </c>
      <c r="K41" s="64">
        <f>SUMIFS('DSO FY 22-23'!AY:AY,'DSO FY 22-23'!BC:BC,SUMMARY!B41)</f>
        <v>0</v>
      </c>
      <c r="L41" s="64">
        <f>SUMIFS('DSO FY 22-23'!AZ:AZ,'DSO FY 22-23'!BC:BC,SUMMARY!B41)</f>
        <v>0</v>
      </c>
      <c r="M41" s="64">
        <f>SUMIFS('DSO FY 22-23'!BA:BA,'DSO FY 22-23'!BC:BC,SUMMARY!B41)</f>
        <v>0</v>
      </c>
      <c r="N41" s="58">
        <f t="shared" si="42"/>
        <v>0</v>
      </c>
    </row>
    <row r="42" spans="2:14" x14ac:dyDescent="0.2">
      <c r="B42" s="65" t="s">
        <v>1632</v>
      </c>
      <c r="C42" s="66">
        <f>SUM(C40:C41)</f>
        <v>146330747.41999999</v>
      </c>
      <c r="D42" s="66">
        <f t="shared" ref="D42:E42" si="43">SUM(D40:D41)</f>
        <v>777123098</v>
      </c>
      <c r="E42" s="66">
        <f t="shared" si="43"/>
        <v>111893.3</v>
      </c>
      <c r="F42" s="67">
        <v>5.8372388900735004</v>
      </c>
      <c r="G42" s="66">
        <f>SUM(G40:G41)</f>
        <v>109946481.52000001</v>
      </c>
      <c r="H42" s="66">
        <f t="shared" ref="H42" si="44">SUM(H40:H41)</f>
        <v>472064889.5</v>
      </c>
      <c r="I42" s="66">
        <f t="shared" ref="I42" si="45">SUM(I40:I41)</f>
        <v>132573.75</v>
      </c>
      <c r="J42" s="67">
        <v>7.7002640433224139</v>
      </c>
      <c r="K42" s="66">
        <f>SUM(K40:K41)</f>
        <v>0</v>
      </c>
      <c r="L42" s="66">
        <f t="shared" ref="L42" si="46">SUM(L40:L41)</f>
        <v>0</v>
      </c>
      <c r="M42" s="66">
        <f t="shared" ref="M42" si="47">SUM(M40:M41)</f>
        <v>0</v>
      </c>
      <c r="N42" s="67">
        <v>7.7086774565773304</v>
      </c>
    </row>
    <row r="43" spans="2:14" x14ac:dyDescent="0.2">
      <c r="B43" s="63" t="s">
        <v>1465</v>
      </c>
      <c r="C43" s="64">
        <f>SUMIFS('DSO FY 20-21'!AY:AY,'DSO FY 20-21'!BC:BC,SUMMARY!B43)</f>
        <v>17680972.289999999</v>
      </c>
      <c r="D43" s="64">
        <f>SUMIFS('DSO FY 20-21'!BA:BA,'DSO FY 20-21'!$BC:$BC,SUMMARY!$B43)</f>
        <v>203495861</v>
      </c>
      <c r="E43" s="64">
        <f>SUMIFS('DSO FY 20-21'!AZ:AZ,'DSO FY 20-21'!$BC:$BC,SUMMARY!$B43)</f>
        <v>29401.500000000004</v>
      </c>
      <c r="F43" s="58">
        <f t="shared" ref="F43:F44" si="48">IFERROR(C43/(D43/31),0)</f>
        <v>2.6934707089202172</v>
      </c>
      <c r="G43" s="64">
        <f>SUMIFS('DSO FY 21-22'!AY:AY,'DSO FY 21-22'!BC:BC,SUMMARY!B43)</f>
        <v>14737177.350000001</v>
      </c>
      <c r="H43" s="64">
        <f>SUMIFS('DSO FY 21-22'!AZ:AZ,'DSO FY 21-22'!BC:BC,SUMMARY!B43)</f>
        <v>115403828.5</v>
      </c>
      <c r="I43" s="64">
        <f>SUMIFS('DSO FY 21-22'!BA:BA,'DSO FY 21-22'!BC:BC,SUMMARY!B43)</f>
        <v>31780.85</v>
      </c>
      <c r="J43" s="58">
        <f t="shared" ref="J43:J44" si="49">IFERROR(G43/(H43/31),0)</f>
        <v>3.9587291321968583</v>
      </c>
      <c r="K43" s="64">
        <f>SUMIFS('DSO FY 22-23'!AY:AY,'DSO FY 22-23'!BC:BC,SUMMARY!B43)</f>
        <v>0</v>
      </c>
      <c r="L43" s="64">
        <f>SUMIFS('DSO FY 22-23'!AZ:AZ,'DSO FY 22-23'!BC:BC,SUMMARY!B43)</f>
        <v>0</v>
      </c>
      <c r="M43" s="64">
        <f>SUMIFS('DSO FY 22-23'!BA:BA,'DSO FY 22-23'!BC:BC,SUMMARY!B43)</f>
        <v>0</v>
      </c>
      <c r="N43" s="58">
        <f t="shared" ref="N43:N44" si="50">IFERROR(K43/(L43/31),0)</f>
        <v>0</v>
      </c>
    </row>
    <row r="44" spans="2:14" x14ac:dyDescent="0.2">
      <c r="B44" s="63" t="s">
        <v>1466</v>
      </c>
      <c r="C44" s="64">
        <f>SUMIFS('DSO FY 20-21'!AY:AY,'DSO FY 20-21'!BC:BC,SUMMARY!B44)</f>
        <v>49038320.560000002</v>
      </c>
      <c r="D44" s="64">
        <f>SUMIFS('DSO FY 20-21'!BA:BA,'DSO FY 20-21'!$BC:$BC,SUMMARY!$B44)</f>
        <v>686396588.5</v>
      </c>
      <c r="E44" s="64">
        <f>SUMIFS('DSO FY 20-21'!AZ:AZ,'DSO FY 20-21'!$BC:$BC,SUMMARY!$B44)</f>
        <v>98733.400000000023</v>
      </c>
      <c r="F44" s="58">
        <f t="shared" si="48"/>
        <v>2.2147370235072201</v>
      </c>
      <c r="G44" s="64">
        <f>SUMIFS('DSO FY 21-22'!AY:AY,'DSO FY 21-22'!BC:BC,SUMMARY!B44)</f>
        <v>67154743.819999993</v>
      </c>
      <c r="H44" s="64">
        <f>SUMIFS('DSO FY 21-22'!AZ:AZ,'DSO FY 21-22'!BC:BC,SUMMARY!B44)</f>
        <v>456851282.5</v>
      </c>
      <c r="I44" s="64">
        <f>SUMIFS('DSO FY 21-22'!BA:BA,'DSO FY 21-22'!BC:BC,SUMMARY!B44)</f>
        <v>127628.40000000001</v>
      </c>
      <c r="J44" s="58">
        <f t="shared" si="49"/>
        <v>4.5568375052553343</v>
      </c>
      <c r="K44" s="64">
        <f>SUMIFS('DSO FY 22-23'!AY:AY,'DSO FY 22-23'!BC:BC,SUMMARY!B44)</f>
        <v>0</v>
      </c>
      <c r="L44" s="64">
        <f>SUMIFS('DSO FY 22-23'!AZ:AZ,'DSO FY 22-23'!BC:BC,SUMMARY!B44)</f>
        <v>0</v>
      </c>
      <c r="M44" s="64">
        <f>SUMIFS('DSO FY 22-23'!BA:BA,'DSO FY 22-23'!BC:BC,SUMMARY!B44)</f>
        <v>0</v>
      </c>
      <c r="N44" s="58">
        <f t="shared" si="50"/>
        <v>0</v>
      </c>
    </row>
    <row r="45" spans="2:14" x14ac:dyDescent="0.2">
      <c r="B45" s="45" t="s">
        <v>1633</v>
      </c>
      <c r="C45" s="66">
        <f>SUM(C43:C44)</f>
        <v>66719292.850000001</v>
      </c>
      <c r="D45" s="66">
        <f t="shared" ref="D45:E45" si="51">SUM(D43:D44)</f>
        <v>889892449.5</v>
      </c>
      <c r="E45" s="66">
        <f t="shared" si="51"/>
        <v>128134.90000000002</v>
      </c>
      <c r="F45" s="67">
        <v>2.3242112903779617</v>
      </c>
      <c r="G45" s="66">
        <f>SUM(G43:G44)</f>
        <v>81891921.169999987</v>
      </c>
      <c r="H45" s="66">
        <f t="shared" ref="H45" si="52">SUM(H43:H44)</f>
        <v>572255111</v>
      </c>
      <c r="I45" s="66">
        <f t="shared" ref="I45" si="53">SUM(I43:I44)</f>
        <v>159409.25</v>
      </c>
      <c r="J45" s="67">
        <v>4.294151170875435</v>
      </c>
      <c r="K45" s="66">
        <f>SUM(K43:K44)</f>
        <v>0</v>
      </c>
      <c r="L45" s="66">
        <f t="shared" ref="L45" si="54">SUM(L43:L44)</f>
        <v>0</v>
      </c>
      <c r="M45" s="66">
        <f t="shared" ref="M45" si="55">SUM(M43:M44)</f>
        <v>0</v>
      </c>
      <c r="N45" s="67">
        <v>4.8595090464754209</v>
      </c>
    </row>
    <row r="46" spans="2:14" x14ac:dyDescent="0.2">
      <c r="B46" s="45" t="s">
        <v>1634</v>
      </c>
      <c r="C46" s="66">
        <f>SUM(C45,C42,C39)</f>
        <v>329213790.88999999</v>
      </c>
      <c r="D46" s="66">
        <f t="shared" ref="D46:E46" si="56">SUM(D45,D42,D39)</f>
        <v>2444467662</v>
      </c>
      <c r="E46" s="66">
        <f t="shared" si="56"/>
        <v>350908.45</v>
      </c>
      <c r="F46" s="67">
        <v>4.1749897845815722</v>
      </c>
      <c r="G46" s="66">
        <f>SUM(G45,G42,G39)</f>
        <v>293818372.14999998</v>
      </c>
      <c r="H46" s="66">
        <f t="shared" ref="H46" si="57">SUM(H45,H42,H39)</f>
        <v>1583482186.5</v>
      </c>
      <c r="I46" s="66">
        <f t="shared" ref="I46" si="58">SUM(I45,I42,I39)</f>
        <v>439610.05</v>
      </c>
      <c r="J46" s="67">
        <v>5.7163062581421995</v>
      </c>
      <c r="K46" s="66">
        <f>SUM(K45,K42,K39)</f>
        <v>0</v>
      </c>
      <c r="L46" s="66">
        <f t="shared" ref="L46" si="59">SUM(L45,L42,L39)</f>
        <v>0</v>
      </c>
      <c r="M46" s="66">
        <f t="shared" ref="M46" si="60">SUM(M45,M42,M39)</f>
        <v>0</v>
      </c>
      <c r="N46" s="67">
        <v>5.8877195621055085</v>
      </c>
    </row>
    <row r="47" spans="2:14" x14ac:dyDescent="0.2">
      <c r="B47" s="63" t="s">
        <v>1059</v>
      </c>
      <c r="C47" s="64">
        <f>SUMIFS('DSO FY 20-21'!AY:AY,'DSO FY 20-21'!BC:BC,SUMMARY!B47)</f>
        <v>-2703162.3699999964</v>
      </c>
      <c r="D47" s="64">
        <f>SUMIFS('DSO FY 20-21'!BA:BA,'DSO FY 20-21'!$BC:$BC,SUMMARY!$B47)</f>
        <v>360674304.5</v>
      </c>
      <c r="E47" s="64">
        <f>SUMIFS('DSO FY 20-21'!AZ:AZ,'DSO FY 20-21'!$BC:$BC,SUMMARY!$B47)</f>
        <v>51484.800000000003</v>
      </c>
      <c r="F47" s="58">
        <f t="shared" ref="F47:F48" si="61">IFERROR(C47/(D47/31),0)</f>
        <v>-0.23233713193449823</v>
      </c>
      <c r="G47" s="64">
        <f>SUMIFS('DSO FY 21-22'!AY:AY,'DSO FY 21-22'!BC:BC,SUMMARY!B47)</f>
        <v>19300385.890000001</v>
      </c>
      <c r="H47" s="64">
        <f>SUMIFS('DSO FY 21-22'!AZ:AZ,'DSO FY 21-22'!BC:BC,SUMMARY!B47)</f>
        <v>229503507</v>
      </c>
      <c r="I47" s="64">
        <f>SUMIFS('DSO FY 21-22'!BA:BA,'DSO FY 21-22'!BC:BC,SUMMARY!B47)</f>
        <v>59873.69999999999</v>
      </c>
      <c r="J47" s="58">
        <f t="shared" ref="J47:J48" si="62">IFERROR(G47/(H47/31),0)</f>
        <v>2.6069839646938382</v>
      </c>
      <c r="K47" s="64">
        <f>SUMIFS('DSO FY 22-23'!AY:AY,'DSO FY 22-23'!BC:BC,SUMMARY!B47)</f>
        <v>0</v>
      </c>
      <c r="L47" s="64">
        <f>SUMIFS('DSO FY 22-23'!AZ:AZ,'DSO FY 22-23'!BC:BC,SUMMARY!B47)</f>
        <v>0</v>
      </c>
      <c r="M47" s="64">
        <f>SUMIFS('DSO FY 22-23'!BA:BA,'DSO FY 22-23'!BC:BC,SUMMARY!B47)</f>
        <v>0</v>
      </c>
      <c r="N47" s="58">
        <f t="shared" ref="N47:N48" si="63">IFERROR(K47/(L47/31),0)</f>
        <v>0</v>
      </c>
    </row>
    <row r="48" spans="2:14" x14ac:dyDescent="0.2">
      <c r="B48" s="63" t="s">
        <v>1102</v>
      </c>
      <c r="C48" s="64">
        <f>SUMIFS('DSO FY 20-21'!AY:AY,'DSO FY 20-21'!BC:BC,SUMMARY!B48)</f>
        <v>13836143.029999997</v>
      </c>
      <c r="D48" s="64">
        <f>SUMIFS('DSO FY 20-21'!BA:BA,'DSO FY 20-21'!$BC:$BC,SUMMARY!$B48)</f>
        <v>145005012.5</v>
      </c>
      <c r="E48" s="64">
        <f>SUMIFS('DSO FY 20-21'!AZ:AZ,'DSO FY 20-21'!$BC:$BC,SUMMARY!$B48)</f>
        <v>20312.000000000004</v>
      </c>
      <c r="F48" s="58">
        <f t="shared" si="61"/>
        <v>2.9579697041852251</v>
      </c>
      <c r="G48" s="64">
        <f>SUMIFS('DSO FY 21-22'!AY:AY,'DSO FY 21-22'!BC:BC,SUMMARY!B48)</f>
        <v>18633247.57</v>
      </c>
      <c r="H48" s="64">
        <f>SUMIFS('DSO FY 21-22'!AZ:AZ,'DSO FY 21-22'!BC:BC,SUMMARY!B48)</f>
        <v>92099253.5</v>
      </c>
      <c r="I48" s="64">
        <f>SUMIFS('DSO FY 21-22'!BA:BA,'DSO FY 21-22'!BC:BC,SUMMARY!B48)</f>
        <v>24742.300000000003</v>
      </c>
      <c r="J48" s="58">
        <f t="shared" si="62"/>
        <v>6.2718279759998277</v>
      </c>
      <c r="K48" s="64">
        <f>SUMIFS('DSO FY 22-23'!AY:AY,'DSO FY 22-23'!BC:BC,SUMMARY!B48)</f>
        <v>0</v>
      </c>
      <c r="L48" s="64">
        <f>SUMIFS('DSO FY 22-23'!AZ:AZ,'DSO FY 22-23'!BC:BC,SUMMARY!B48)</f>
        <v>0</v>
      </c>
      <c r="M48" s="64">
        <f>SUMIFS('DSO FY 22-23'!BA:BA,'DSO FY 22-23'!BC:BC,SUMMARY!B48)</f>
        <v>0</v>
      </c>
      <c r="N48" s="58">
        <f t="shared" si="63"/>
        <v>0</v>
      </c>
    </row>
    <row r="49" spans="2:14" x14ac:dyDescent="0.2">
      <c r="B49" s="65" t="s">
        <v>1719</v>
      </c>
      <c r="C49" s="66">
        <f>SUM(C47:C48)</f>
        <v>11132980.66</v>
      </c>
      <c r="D49" s="66">
        <f t="shared" ref="D49:E49" si="64">SUM(D47:D48)</f>
        <v>505679317</v>
      </c>
      <c r="E49" s="66">
        <f t="shared" si="64"/>
        <v>71796.800000000003</v>
      </c>
      <c r="F49" s="67">
        <f t="shared" ref="F49:F60" si="65">IFERROR(C49/(D49/31),0)</f>
        <v>0.68249261707494357</v>
      </c>
      <c r="G49" s="66">
        <f>SUM(G47:G48)</f>
        <v>37933633.460000001</v>
      </c>
      <c r="H49" s="66">
        <f t="shared" ref="H49" si="66">SUM(H47:H48)</f>
        <v>321602760.5</v>
      </c>
      <c r="I49" s="66">
        <f t="shared" ref="I49" si="67">SUM(I47:I48)</f>
        <v>84616</v>
      </c>
      <c r="J49" s="67">
        <f t="shared" ref="J49:J60" si="68">IFERROR(G49/(H49/31),0)</f>
        <v>3.656506665029077</v>
      </c>
      <c r="K49" s="66">
        <f>SUM(K47:K48)</f>
        <v>0</v>
      </c>
      <c r="L49" s="66">
        <f t="shared" ref="L49" si="69">SUM(L47:L48)</f>
        <v>0</v>
      </c>
      <c r="M49" s="66">
        <f t="shared" ref="M49" si="70">SUM(M47:M48)</f>
        <v>0</v>
      </c>
      <c r="N49" s="67">
        <f t="shared" ref="N49:N60" si="71">IFERROR(K49/(L49/31),0)</f>
        <v>0</v>
      </c>
    </row>
    <row r="50" spans="2:14" x14ac:dyDescent="0.2">
      <c r="B50" s="63" t="s">
        <v>1119</v>
      </c>
      <c r="C50" s="64">
        <f>SUMIFS('DSO FY 20-21'!AY:AY,'DSO FY 20-21'!BC:BC,SUMMARY!B50)</f>
        <v>53413786.090000004</v>
      </c>
      <c r="D50" s="64">
        <f>SUMIFS('DSO FY 20-21'!BA:BA,'DSO FY 20-21'!$BC:$BC,SUMMARY!$B50)</f>
        <v>111639370.5</v>
      </c>
      <c r="E50" s="64">
        <f>SUMIFS('DSO FY 20-21'!AZ:AZ,'DSO FY 20-21'!$BC:$BC,SUMMARY!$B50)</f>
        <v>16219.15</v>
      </c>
      <c r="F50" s="58">
        <f t="shared" si="65"/>
        <v>14.831930360893606</v>
      </c>
      <c r="G50" s="64">
        <f>SUMIFS('DSO FY 21-22'!AY:AY,'DSO FY 21-22'!BC:BC,SUMMARY!B50)</f>
        <v>52781454.329999991</v>
      </c>
      <c r="H50" s="64">
        <f>SUMIFS('DSO FY 21-22'!AZ:AZ,'DSO FY 21-22'!BC:BC,SUMMARY!B50)</f>
        <v>85611308.5</v>
      </c>
      <c r="I50" s="64">
        <f>SUMIFS('DSO FY 21-22'!BA:BA,'DSO FY 21-22'!BC:BC,SUMMARY!B50)</f>
        <v>21817.95</v>
      </c>
      <c r="J50" s="58">
        <f t="shared" si="68"/>
        <v>19.112254127385516</v>
      </c>
      <c r="K50" s="64">
        <f>SUMIFS('DSO FY 22-23'!AY:AY,'DSO FY 22-23'!BC:BC,SUMMARY!B50)</f>
        <v>0</v>
      </c>
      <c r="L50" s="64">
        <f>SUMIFS('DSO FY 22-23'!AZ:AZ,'DSO FY 22-23'!BC:BC,SUMMARY!B50)</f>
        <v>0</v>
      </c>
      <c r="M50" s="64">
        <f>SUMIFS('DSO FY 22-23'!BA:BA,'DSO FY 22-23'!BC:BC,SUMMARY!B50)</f>
        <v>0</v>
      </c>
      <c r="N50" s="58">
        <f t="shared" si="71"/>
        <v>0</v>
      </c>
    </row>
    <row r="51" spans="2:14" x14ac:dyDescent="0.2">
      <c r="B51" s="63" t="s">
        <v>1143</v>
      </c>
      <c r="C51" s="64">
        <f>SUMIFS('DSO FY 20-21'!AY:AY,'DSO FY 20-21'!BC:BC,SUMMARY!B51)</f>
        <v>25951354.930000003</v>
      </c>
      <c r="D51" s="64">
        <f>SUMIFS('DSO FY 20-21'!BA:BA,'DSO FY 20-21'!$BC:$BC,SUMMARY!$B51)</f>
        <v>141834755.5</v>
      </c>
      <c r="E51" s="64">
        <f>SUMIFS('DSO FY 20-21'!AZ:AZ,'DSO FY 20-21'!$BC:$BC,SUMMARY!$B51)</f>
        <v>20371.949999999997</v>
      </c>
      <c r="F51" s="58">
        <f t="shared" si="65"/>
        <v>5.6720371533336911</v>
      </c>
      <c r="G51" s="64">
        <f>SUMIFS('DSO FY 21-22'!AY:AY,'DSO FY 21-22'!BC:BC,SUMMARY!B51)</f>
        <v>23684647.150000002</v>
      </c>
      <c r="H51" s="64">
        <f>SUMIFS('DSO FY 21-22'!AZ:AZ,'DSO FY 21-22'!BC:BC,SUMMARY!B51)</f>
        <v>82781681</v>
      </c>
      <c r="I51" s="64">
        <f>SUMIFS('DSO FY 21-22'!BA:BA,'DSO FY 21-22'!BC:BC,SUMMARY!B51)</f>
        <v>24005.25</v>
      </c>
      <c r="J51" s="58">
        <f t="shared" si="68"/>
        <v>8.8694026598710902</v>
      </c>
      <c r="K51" s="64">
        <f>SUMIFS('DSO FY 22-23'!AY:AY,'DSO FY 22-23'!BC:BC,SUMMARY!B51)</f>
        <v>0</v>
      </c>
      <c r="L51" s="64">
        <f>SUMIFS('DSO FY 22-23'!AZ:AZ,'DSO FY 22-23'!BC:BC,SUMMARY!B51)</f>
        <v>0</v>
      </c>
      <c r="M51" s="64">
        <f>SUMIFS('DSO FY 22-23'!BA:BA,'DSO FY 22-23'!BC:BC,SUMMARY!B51)</f>
        <v>0</v>
      </c>
      <c r="N51" s="58">
        <f t="shared" si="71"/>
        <v>0</v>
      </c>
    </row>
    <row r="52" spans="2:14" x14ac:dyDescent="0.2">
      <c r="B52" s="63" t="s">
        <v>1165</v>
      </c>
      <c r="C52" s="64">
        <f>SUMIFS('DSO FY 20-21'!AY:AY,'DSO FY 20-21'!BC:BC,SUMMARY!B52)</f>
        <v>21321342.359999999</v>
      </c>
      <c r="D52" s="64">
        <f>SUMIFS('DSO FY 20-21'!BA:BA,'DSO FY 20-21'!$BC:$BC,SUMMARY!$B52)</f>
        <v>135620125</v>
      </c>
      <c r="E52" s="64">
        <f>SUMIFS('DSO FY 20-21'!AZ:AZ,'DSO FY 20-21'!$BC:$BC,SUMMARY!$B52)</f>
        <v>19681.5</v>
      </c>
      <c r="F52" s="58">
        <f t="shared" si="65"/>
        <v>4.8736248632715826</v>
      </c>
      <c r="G52" s="64">
        <f>SUMIFS('DSO FY 21-22'!AY:AY,'DSO FY 21-22'!BC:BC,SUMMARY!B52)</f>
        <v>16994034.279999997</v>
      </c>
      <c r="H52" s="64">
        <f>SUMIFS('DSO FY 21-22'!AZ:AZ,'DSO FY 21-22'!BC:BC,SUMMARY!B52)</f>
        <v>88241074</v>
      </c>
      <c r="I52" s="64">
        <f>SUMIFS('DSO FY 21-22'!BA:BA,'DSO FY 21-22'!BC:BC,SUMMARY!B52)</f>
        <v>25407.5</v>
      </c>
      <c r="J52" s="58">
        <f t="shared" si="68"/>
        <v>5.9701796317664932</v>
      </c>
      <c r="K52" s="64">
        <f>SUMIFS('DSO FY 22-23'!AY:AY,'DSO FY 22-23'!BC:BC,SUMMARY!B52)</f>
        <v>0</v>
      </c>
      <c r="L52" s="64">
        <f>SUMIFS('DSO FY 22-23'!AZ:AZ,'DSO FY 22-23'!BC:BC,SUMMARY!B52)</f>
        <v>0</v>
      </c>
      <c r="M52" s="64">
        <f>SUMIFS('DSO FY 22-23'!BA:BA,'DSO FY 22-23'!BC:BC,SUMMARY!B52)</f>
        <v>0</v>
      </c>
      <c r="N52" s="58">
        <f t="shared" si="71"/>
        <v>0</v>
      </c>
    </row>
    <row r="53" spans="2:14" x14ac:dyDescent="0.2">
      <c r="B53" s="63" t="s">
        <v>1120</v>
      </c>
      <c r="C53" s="64">
        <f>SUMIFS('DSO FY 20-21'!AY:AY,'DSO FY 20-21'!BC:BC,SUMMARY!B53)</f>
        <v>51489925.050000004</v>
      </c>
      <c r="D53" s="64">
        <f>SUMIFS('DSO FY 20-21'!BA:BA,'DSO FY 20-21'!$BC:$BC,SUMMARY!$B53)</f>
        <v>208444337</v>
      </c>
      <c r="E53" s="64">
        <f>SUMIFS('DSO FY 20-21'!AZ:AZ,'DSO FY 20-21'!$BC:$BC,SUMMARY!$B53)</f>
        <v>30156.65</v>
      </c>
      <c r="F53" s="58">
        <f t="shared" si="65"/>
        <v>7.6576207323396854</v>
      </c>
      <c r="G53" s="64">
        <f>SUMIFS('DSO FY 21-22'!AY:AY,'DSO FY 21-22'!BC:BC,SUMMARY!B53)</f>
        <v>59185678.270000011</v>
      </c>
      <c r="H53" s="64">
        <f>SUMIFS('DSO FY 21-22'!AZ:AZ,'DSO FY 21-22'!BC:BC,SUMMARY!B53)</f>
        <v>120634220</v>
      </c>
      <c r="I53" s="64">
        <f>SUMIFS('DSO FY 21-22'!BA:BA,'DSO FY 21-22'!BC:BC,SUMMARY!B53)</f>
        <v>35534.700000000004</v>
      </c>
      <c r="J53" s="58">
        <f t="shared" si="68"/>
        <v>15.20925013126458</v>
      </c>
      <c r="K53" s="64">
        <f>SUMIFS('DSO FY 22-23'!AY:AY,'DSO FY 22-23'!BC:BC,SUMMARY!B53)</f>
        <v>0</v>
      </c>
      <c r="L53" s="64">
        <f>SUMIFS('DSO FY 22-23'!AZ:AZ,'DSO FY 22-23'!BC:BC,SUMMARY!B53)</f>
        <v>0</v>
      </c>
      <c r="M53" s="64">
        <f>SUMIFS('DSO FY 22-23'!BA:BA,'DSO FY 22-23'!BC:BC,SUMMARY!B53)</f>
        <v>0</v>
      </c>
      <c r="N53" s="58">
        <f t="shared" si="71"/>
        <v>0</v>
      </c>
    </row>
    <row r="54" spans="2:14" x14ac:dyDescent="0.2">
      <c r="B54" s="65" t="s">
        <v>1720</v>
      </c>
      <c r="C54" s="66">
        <f>SUM(C50:C53)</f>
        <v>152176408.43000001</v>
      </c>
      <c r="D54" s="66">
        <f t="shared" ref="D54:E54" si="72">SUM(D50:D53)</f>
        <v>597538588</v>
      </c>
      <c r="E54" s="66">
        <f t="shared" si="72"/>
        <v>86429.25</v>
      </c>
      <c r="F54" s="67">
        <f t="shared" si="65"/>
        <v>7.8948351722684054</v>
      </c>
      <c r="G54" s="66">
        <f>SUM(G50:G53)</f>
        <v>152645814.03</v>
      </c>
      <c r="H54" s="66">
        <f t="shared" ref="H54" si="73">SUM(H50:H53)</f>
        <v>377268283.5</v>
      </c>
      <c r="I54" s="66">
        <f t="shared" ref="I54" si="74">SUM(I50:I53)</f>
        <v>106765.4</v>
      </c>
      <c r="J54" s="67">
        <f t="shared" si="68"/>
        <v>12.542851975337069</v>
      </c>
      <c r="K54" s="66">
        <f>SUM(K50:K53)</f>
        <v>0</v>
      </c>
      <c r="L54" s="66">
        <f t="shared" ref="L54" si="75">SUM(L50:L53)</f>
        <v>0</v>
      </c>
      <c r="M54" s="66">
        <f t="shared" ref="M54" si="76">SUM(M50:M53)</f>
        <v>0</v>
      </c>
      <c r="N54" s="67">
        <f t="shared" si="71"/>
        <v>0</v>
      </c>
    </row>
    <row r="55" spans="2:14" x14ac:dyDescent="0.2">
      <c r="B55" s="63" t="s">
        <v>1240</v>
      </c>
      <c r="C55" s="64">
        <f>SUMIFS('DSO FY 20-21'!AY:AY,'DSO FY 20-21'!BC:BC,SUMMARY!B55)</f>
        <v>167679761.46000004</v>
      </c>
      <c r="D55" s="64">
        <f>SUMIFS('DSO FY 20-21'!BA:BA,'DSO FY 20-21'!$BC:$BC,SUMMARY!$B55)</f>
        <v>308752757</v>
      </c>
      <c r="E55" s="64">
        <f>SUMIFS('DSO FY 20-21'!AZ:AZ,'DSO FY 20-21'!$BC:$BC,SUMMARY!$B55)</f>
        <v>42281.1</v>
      </c>
      <c r="F55" s="58">
        <f t="shared" si="65"/>
        <v>16.835712353687583</v>
      </c>
      <c r="G55" s="64">
        <f>SUMIFS('DSO FY 21-22'!AY:AY,'DSO FY 21-22'!BC:BC,SUMMARY!B55)</f>
        <v>88239395.649999991</v>
      </c>
      <c r="H55" s="64">
        <f>SUMIFS('DSO FY 21-22'!AZ:AZ,'DSO FY 21-22'!BC:BC,SUMMARY!B55)</f>
        <v>146258543.5</v>
      </c>
      <c r="I55" s="64">
        <f>SUMIFS('DSO FY 21-22'!BA:BA,'DSO FY 21-22'!BC:BC,SUMMARY!B55)</f>
        <v>38009.85</v>
      </c>
      <c r="J55" s="58">
        <f t="shared" si="68"/>
        <v>18.702642592294101</v>
      </c>
      <c r="K55" s="64">
        <f>SUMIFS('DSO FY 22-23'!AY:AY,'DSO FY 22-23'!BC:BC,SUMMARY!B55)</f>
        <v>0</v>
      </c>
      <c r="L55" s="64">
        <f>SUMIFS('DSO FY 22-23'!AZ:AZ,'DSO FY 22-23'!BC:BC,SUMMARY!B55)</f>
        <v>0</v>
      </c>
      <c r="M55" s="64">
        <f>SUMIFS('DSO FY 22-23'!BA:BA,'DSO FY 22-23'!BC:BC,SUMMARY!B55)</f>
        <v>0</v>
      </c>
      <c r="N55" s="58">
        <f t="shared" si="71"/>
        <v>0</v>
      </c>
    </row>
    <row r="56" spans="2:14" x14ac:dyDescent="0.2">
      <c r="B56" s="63" t="s">
        <v>1219</v>
      </c>
      <c r="C56" s="64">
        <f>SUMIFS('DSO FY 20-21'!AY:AY,'DSO FY 20-21'!BC:BC,SUMMARY!B56)</f>
        <v>128866351.28999999</v>
      </c>
      <c r="D56" s="64">
        <f>SUMIFS('DSO FY 20-21'!BA:BA,'DSO FY 20-21'!$BC:$BC,SUMMARY!$B56)</f>
        <v>502778153</v>
      </c>
      <c r="E56" s="64">
        <f>SUMIFS('DSO FY 20-21'!AZ:AZ,'DSO FY 20-21'!$BC:$BC,SUMMARY!$B56)</f>
        <v>71261.399999999994</v>
      </c>
      <c r="F56" s="58">
        <f t="shared" si="65"/>
        <v>7.9455657851346606</v>
      </c>
      <c r="G56" s="64">
        <f>SUMIFS('DSO FY 21-22'!AY:AY,'DSO FY 21-22'!BC:BC,SUMMARY!B56)</f>
        <v>109892002.46999998</v>
      </c>
      <c r="H56" s="64">
        <f>SUMIFS('DSO FY 21-22'!AZ:AZ,'DSO FY 21-22'!BC:BC,SUMMARY!B56)</f>
        <v>318694823</v>
      </c>
      <c r="I56" s="64">
        <f>SUMIFS('DSO FY 21-22'!BA:BA,'DSO FY 21-22'!BC:BC,SUMMARY!B56)</f>
        <v>81795.199999999983</v>
      </c>
      <c r="J56" s="58">
        <f t="shared" si="68"/>
        <v>10.689386305374654</v>
      </c>
      <c r="K56" s="64">
        <f>SUMIFS('DSO FY 22-23'!AY:AY,'DSO FY 22-23'!BC:BC,SUMMARY!B56)</f>
        <v>0</v>
      </c>
      <c r="L56" s="64">
        <f>SUMIFS('DSO FY 22-23'!AZ:AZ,'DSO FY 22-23'!BC:BC,SUMMARY!B56)</f>
        <v>0</v>
      </c>
      <c r="M56" s="64">
        <f>SUMIFS('DSO FY 22-23'!BA:BA,'DSO FY 22-23'!BC:BC,SUMMARY!B56)</f>
        <v>0</v>
      </c>
      <c r="N56" s="58">
        <f t="shared" si="71"/>
        <v>0</v>
      </c>
    </row>
    <row r="57" spans="2:14" x14ac:dyDescent="0.2">
      <c r="B57" s="65" t="s">
        <v>1721</v>
      </c>
      <c r="C57" s="66">
        <f>SUM(C55:C56)</f>
        <v>296546112.75</v>
      </c>
      <c r="D57" s="66">
        <f t="shared" ref="D57:E57" si="77">SUM(D55:D56)</f>
        <v>811530910</v>
      </c>
      <c r="E57" s="66">
        <f t="shared" si="77"/>
        <v>113542.5</v>
      </c>
      <c r="F57" s="67">
        <f t="shared" si="65"/>
        <v>11.327885829080742</v>
      </c>
      <c r="G57" s="66">
        <f>SUM(G55:G56)</f>
        <v>198131398.11999997</v>
      </c>
      <c r="H57" s="66">
        <f t="shared" ref="H57" si="78">SUM(H55:H56)</f>
        <v>464953366.5</v>
      </c>
      <c r="I57" s="66">
        <f t="shared" ref="I57" si="79">SUM(I55:I56)</f>
        <v>119805.04999999999</v>
      </c>
      <c r="J57" s="67">
        <f t="shared" si="68"/>
        <v>13.210084675706932</v>
      </c>
      <c r="K57" s="66">
        <f>SUM(K55:K56)</f>
        <v>0</v>
      </c>
      <c r="L57" s="66">
        <f t="shared" ref="L57" si="80">SUM(L55:L56)</f>
        <v>0</v>
      </c>
      <c r="M57" s="66">
        <f t="shared" ref="M57" si="81">SUM(M55:M56)</f>
        <v>0</v>
      </c>
      <c r="N57" s="67">
        <f t="shared" si="71"/>
        <v>0</v>
      </c>
    </row>
    <row r="58" spans="2:14" x14ac:dyDescent="0.2">
      <c r="B58" s="65" t="s">
        <v>1060</v>
      </c>
      <c r="C58" s="66">
        <f>SUM(C57,C54,C49)</f>
        <v>459855501.84000003</v>
      </c>
      <c r="D58" s="66">
        <f t="shared" ref="D58:E58" si="82">SUM(D57,D54,D49)</f>
        <v>1914748815</v>
      </c>
      <c r="E58" s="66">
        <f t="shared" si="82"/>
        <v>271768.55</v>
      </c>
      <c r="F58" s="67">
        <f t="shared" si="65"/>
        <v>7.4451126149619791</v>
      </c>
      <c r="G58" s="66">
        <f>SUM(G57,G54,G49)</f>
        <v>388710845.60999995</v>
      </c>
      <c r="H58" s="66">
        <f t="shared" ref="H58" si="83">SUM(H57,H54,H49)</f>
        <v>1163824410.5</v>
      </c>
      <c r="I58" s="66">
        <f t="shared" ref="I58" si="84">SUM(I57,I54,I49)</f>
        <v>311186.44999999995</v>
      </c>
      <c r="J58" s="67">
        <f t="shared" si="68"/>
        <v>10.353826664224275</v>
      </c>
      <c r="K58" s="66">
        <f>SUM(K57,K54,K49)</f>
        <v>0</v>
      </c>
      <c r="L58" s="66">
        <f t="shared" ref="L58" si="85">SUM(L57,L54,L49)</f>
        <v>0</v>
      </c>
      <c r="M58" s="66">
        <f t="shared" ref="M58" si="86">SUM(M57,M54,M49)</f>
        <v>0</v>
      </c>
      <c r="N58" s="67">
        <f t="shared" si="71"/>
        <v>0</v>
      </c>
    </row>
    <row r="59" spans="2:14" s="46" customFormat="1" x14ac:dyDescent="0.2">
      <c r="B59" s="73" t="s">
        <v>1729</v>
      </c>
      <c r="C59" s="74">
        <f>SUM(C58,C46)</f>
        <v>789069292.73000002</v>
      </c>
      <c r="D59" s="74">
        <f t="shared" ref="D59:E59" si="87">SUM(D58,D46)</f>
        <v>4359216477</v>
      </c>
      <c r="E59" s="74">
        <f t="shared" si="87"/>
        <v>622677</v>
      </c>
      <c r="F59" s="75">
        <f t="shared" si="65"/>
        <v>5.6113634649004842</v>
      </c>
      <c r="G59" s="74">
        <f>SUM(G58,G46)</f>
        <v>682529217.75999999</v>
      </c>
      <c r="H59" s="74">
        <f t="shared" ref="H59" si="88">SUM(H58,H46)</f>
        <v>2747306597</v>
      </c>
      <c r="I59" s="74">
        <f t="shared" ref="I59" si="89">SUM(I58,I46)</f>
        <v>750796.5</v>
      </c>
      <c r="J59" s="75">
        <f t="shared" si="68"/>
        <v>7.7015087335590886</v>
      </c>
      <c r="K59" s="74">
        <f>SUM(K58,K46)</f>
        <v>0</v>
      </c>
      <c r="L59" s="74">
        <f t="shared" ref="L59" si="90">SUM(L58,L46)</f>
        <v>0</v>
      </c>
      <c r="M59" s="74">
        <f t="shared" ref="M59" si="91">SUM(M58,M46)</f>
        <v>0</v>
      </c>
      <c r="N59" s="75">
        <f t="shared" si="71"/>
        <v>0</v>
      </c>
    </row>
    <row r="60" spans="2:14" x14ac:dyDescent="0.2">
      <c r="B60" s="71" t="s">
        <v>827</v>
      </c>
      <c r="C60" s="72">
        <f>SUM(C59,C35)</f>
        <v>1859127269.8399999</v>
      </c>
      <c r="D60" s="72">
        <f t="shared" ref="D60:E60" si="92">SUM(D59,D35)</f>
        <v>10028868659</v>
      </c>
      <c r="E60" s="72">
        <f t="shared" si="92"/>
        <v>1410820.4</v>
      </c>
      <c r="F60" s="70">
        <f t="shared" si="65"/>
        <v>5.746704571040488</v>
      </c>
      <c r="G60" s="72">
        <f t="shared" ref="G60:I60" si="93">SUM(G59,G35)</f>
        <v>1762196895.02</v>
      </c>
      <c r="H60" s="72">
        <f t="shared" si="93"/>
        <v>6860032808.5</v>
      </c>
      <c r="I60" s="72">
        <f t="shared" si="93"/>
        <v>1835361.9</v>
      </c>
      <c r="J60" s="70">
        <f t="shared" si="68"/>
        <v>7.9632423445457059</v>
      </c>
      <c r="K60" s="72">
        <f t="shared" ref="K60:M60" si="94">SUM(K59,K35)</f>
        <v>536950324.60000014</v>
      </c>
      <c r="L60" s="72">
        <f t="shared" si="94"/>
        <v>2786762384</v>
      </c>
      <c r="M60" s="72">
        <f t="shared" si="94"/>
        <v>377777.39999999997</v>
      </c>
      <c r="N60" s="70">
        <f t="shared" si="71"/>
        <v>5.9730460545071011</v>
      </c>
    </row>
  </sheetData>
  <autoFilter ref="B3:N60" xr:uid="{DC7110B1-90BA-4B44-B577-0E07DDC8E41F}"/>
  <mergeCells count="3">
    <mergeCell ref="G2:J2"/>
    <mergeCell ref="C2:F2"/>
    <mergeCell ref="K2:N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V1171"/>
  <sheetViews>
    <sheetView workbookViewId="0">
      <pane xSplit="1" ySplit="2" topLeftCell="AX1155" activePane="bottomRight" state="frozen"/>
      <selection activeCell="BE2" sqref="BE2"/>
      <selection pane="topRight" activeCell="BE2" sqref="BE2"/>
      <selection pane="bottomLeft" activeCell="BE2" sqref="BE2"/>
      <selection pane="bottomRight" activeCell="BE2" sqref="BE2"/>
    </sheetView>
  </sheetViews>
  <sheetFormatPr defaultRowHeight="12.75" x14ac:dyDescent="0.2"/>
  <cols>
    <col min="1" max="1" width="15.85546875" style="19" bestFit="1" customWidth="1"/>
    <col min="2" max="2" width="34.5703125" style="19" bestFit="1" customWidth="1"/>
    <col min="3" max="3" width="13.28515625" bestFit="1" customWidth="1"/>
    <col min="4" max="4" width="11.140625" bestFit="1" customWidth="1"/>
    <col min="5" max="5" width="15.28515625" bestFit="1" customWidth="1"/>
    <col min="6" max="6" width="12.5703125" customWidth="1"/>
    <col min="7" max="7" width="12.5703125" bestFit="1" customWidth="1"/>
    <col min="8" max="8" width="11.5703125" bestFit="1" customWidth="1"/>
    <col min="9" max="9" width="13.7109375" bestFit="1" customWidth="1"/>
    <col min="10" max="10" width="13.140625" customWidth="1"/>
    <col min="11" max="11" width="12.5703125" bestFit="1" customWidth="1"/>
    <col min="12" max="12" width="10.85546875" bestFit="1" customWidth="1"/>
    <col min="13" max="13" width="15.28515625" bestFit="1" customWidth="1"/>
    <col min="14" max="14" width="14.5703125" customWidth="1"/>
    <col min="15" max="15" width="13.7109375" bestFit="1" customWidth="1"/>
    <col min="16" max="16" width="11.140625" bestFit="1" customWidth="1"/>
    <col min="17" max="17" width="13.7109375" bestFit="1" customWidth="1"/>
    <col min="18" max="18" width="14.5703125" customWidth="1"/>
    <col min="19" max="19" width="13.7109375" bestFit="1" customWidth="1"/>
    <col min="20" max="20" width="11.28515625" bestFit="1" customWidth="1"/>
    <col min="21" max="21" width="13.7109375" bestFit="1" customWidth="1"/>
    <col min="22" max="22" width="14.5703125" customWidth="1"/>
    <col min="23" max="23" width="13.7109375" bestFit="1" customWidth="1"/>
    <col min="24" max="24" width="11.140625" bestFit="1" customWidth="1"/>
    <col min="25" max="25" width="13.7109375" bestFit="1" customWidth="1"/>
    <col min="26" max="26" width="14.5703125" customWidth="1"/>
    <col min="27" max="27" width="13.7109375" bestFit="1" customWidth="1"/>
    <col min="28" max="28" width="11" bestFit="1" customWidth="1"/>
    <col min="29" max="29" width="13.7109375" bestFit="1" customWidth="1"/>
    <col min="30" max="30" width="14.5703125" customWidth="1"/>
    <col min="31" max="31" width="13.7109375" bestFit="1" customWidth="1"/>
    <col min="32" max="32" width="11.42578125" bestFit="1" customWidth="1"/>
    <col min="33" max="33" width="13.7109375" bestFit="1" customWidth="1"/>
    <col min="34" max="34" width="14.5703125" customWidth="1"/>
    <col min="35" max="35" width="13.7109375" bestFit="1" customWidth="1"/>
    <col min="36" max="36" width="11.140625" bestFit="1" customWidth="1"/>
    <col min="37" max="37" width="13.7109375" bestFit="1" customWidth="1"/>
    <col min="38" max="38" width="14.5703125" customWidth="1"/>
    <col min="39" max="39" width="13.7109375" bestFit="1" customWidth="1"/>
    <col min="40" max="40" width="10.7109375" bestFit="1" customWidth="1"/>
    <col min="41" max="41" width="13.7109375" bestFit="1" customWidth="1"/>
    <col min="42" max="42" width="14.5703125" customWidth="1"/>
    <col min="43" max="43" width="13.7109375" bestFit="1" customWidth="1"/>
    <col min="44" max="44" width="11.140625" bestFit="1" customWidth="1"/>
    <col min="45" max="45" width="15.28515625" bestFit="1" customWidth="1"/>
    <col min="46" max="46" width="14.5703125" customWidth="1"/>
    <col min="47" max="47" width="13.140625" customWidth="1"/>
    <col min="48" max="48" width="11.42578125" bestFit="1" customWidth="1"/>
    <col min="49" max="49" width="15.28515625" bestFit="1" customWidth="1"/>
    <col min="50" max="50" width="14.5703125" customWidth="1"/>
    <col min="51" max="51" width="15.28515625" bestFit="1" customWidth="1"/>
    <col min="52" max="52" width="11" bestFit="1" customWidth="1"/>
    <col min="53" max="53" width="16.28515625" bestFit="1" customWidth="1"/>
    <col min="54" max="54" width="9.42578125" bestFit="1" customWidth="1"/>
    <col min="55" max="55" width="16" style="19" bestFit="1" customWidth="1"/>
    <col min="56" max="56" width="16" bestFit="1" customWidth="1"/>
    <col min="57" max="57" width="10.42578125" bestFit="1" customWidth="1"/>
  </cols>
  <sheetData>
    <row r="1" spans="1:100" x14ac:dyDescent="0.2">
      <c r="A1" s="22"/>
      <c r="B1" s="22"/>
      <c r="C1" s="106" t="s">
        <v>883</v>
      </c>
      <c r="D1" s="107"/>
      <c r="E1" s="107"/>
      <c r="F1" s="108"/>
      <c r="G1" s="106" t="s">
        <v>884</v>
      </c>
      <c r="H1" s="107"/>
      <c r="I1" s="107"/>
      <c r="J1" s="108"/>
      <c r="K1" s="106" t="s">
        <v>885</v>
      </c>
      <c r="L1" s="107"/>
      <c r="M1" s="107"/>
      <c r="N1" s="108"/>
      <c r="O1" s="106" t="s">
        <v>886</v>
      </c>
      <c r="P1" s="107"/>
      <c r="Q1" s="107"/>
      <c r="R1" s="108"/>
      <c r="S1" s="106" t="s">
        <v>887</v>
      </c>
      <c r="T1" s="107"/>
      <c r="U1" s="107"/>
      <c r="V1" s="108"/>
      <c r="W1" s="106" t="s">
        <v>888</v>
      </c>
      <c r="X1" s="107"/>
      <c r="Y1" s="107"/>
      <c r="Z1" s="108"/>
      <c r="AA1" s="106" t="s">
        <v>889</v>
      </c>
      <c r="AB1" s="107"/>
      <c r="AC1" s="107"/>
      <c r="AD1" s="108"/>
      <c r="AE1" s="106" t="s">
        <v>890</v>
      </c>
      <c r="AF1" s="107"/>
      <c r="AG1" s="107"/>
      <c r="AH1" s="108"/>
      <c r="AI1" s="106" t="s">
        <v>891</v>
      </c>
      <c r="AJ1" s="107"/>
      <c r="AK1" s="107"/>
      <c r="AL1" s="108"/>
      <c r="AM1" s="106" t="s">
        <v>892</v>
      </c>
      <c r="AN1" s="107"/>
      <c r="AO1" s="107"/>
      <c r="AP1" s="108"/>
      <c r="AQ1" s="106" t="s">
        <v>893</v>
      </c>
      <c r="AR1" s="107"/>
      <c r="AS1" s="107"/>
      <c r="AT1" s="108"/>
      <c r="AU1" s="106" t="s">
        <v>894</v>
      </c>
      <c r="AV1" s="107"/>
      <c r="AW1" s="107"/>
      <c r="AX1" s="108"/>
      <c r="AY1" s="32" t="s">
        <v>1005</v>
      </c>
      <c r="AZ1" s="31"/>
      <c r="BA1" s="31"/>
      <c r="BB1" s="69"/>
      <c r="BC1" s="22"/>
      <c r="BD1" s="23"/>
      <c r="BE1" s="23"/>
    </row>
    <row r="2" spans="1:100" ht="24" x14ac:dyDescent="0.2">
      <c r="A2" s="24" t="s">
        <v>895</v>
      </c>
      <c r="B2" s="24" t="s">
        <v>896</v>
      </c>
      <c r="C2" s="24" t="s">
        <v>883</v>
      </c>
      <c r="D2" s="24" t="s">
        <v>864</v>
      </c>
      <c r="E2" s="24" t="s">
        <v>898</v>
      </c>
      <c r="F2" s="24" t="s">
        <v>781</v>
      </c>
      <c r="G2" s="24" t="s">
        <v>884</v>
      </c>
      <c r="H2" s="24" t="s">
        <v>864</v>
      </c>
      <c r="I2" s="24" t="s">
        <v>899</v>
      </c>
      <c r="J2" s="24" t="s">
        <v>781</v>
      </c>
      <c r="K2" s="24" t="s">
        <v>885</v>
      </c>
      <c r="L2" s="24" t="s">
        <v>885</v>
      </c>
      <c r="M2" s="24" t="s">
        <v>900</v>
      </c>
      <c r="N2" s="24" t="s">
        <v>781</v>
      </c>
      <c r="O2" s="24" t="s">
        <v>886</v>
      </c>
      <c r="P2" s="24" t="s">
        <v>886</v>
      </c>
      <c r="Q2" s="24" t="s">
        <v>901</v>
      </c>
      <c r="R2" s="24" t="s">
        <v>781</v>
      </c>
      <c r="S2" s="24" t="s">
        <v>887</v>
      </c>
      <c r="T2" s="24" t="s">
        <v>887</v>
      </c>
      <c r="U2" s="24" t="s">
        <v>902</v>
      </c>
      <c r="V2" s="24" t="s">
        <v>781</v>
      </c>
      <c r="W2" s="24" t="s">
        <v>888</v>
      </c>
      <c r="X2" s="24" t="s">
        <v>888</v>
      </c>
      <c r="Y2" s="24" t="s">
        <v>903</v>
      </c>
      <c r="Z2" s="24" t="s">
        <v>781</v>
      </c>
      <c r="AA2" s="24" t="s">
        <v>889</v>
      </c>
      <c r="AB2" s="24" t="s">
        <v>889</v>
      </c>
      <c r="AC2" s="24" t="s">
        <v>904</v>
      </c>
      <c r="AD2" s="24" t="s">
        <v>781</v>
      </c>
      <c r="AE2" s="24" t="s">
        <v>890</v>
      </c>
      <c r="AF2" s="24" t="s">
        <v>890</v>
      </c>
      <c r="AG2" s="24" t="s">
        <v>905</v>
      </c>
      <c r="AH2" s="24" t="s">
        <v>781</v>
      </c>
      <c r="AI2" s="24" t="s">
        <v>891</v>
      </c>
      <c r="AJ2" s="24" t="s">
        <v>891</v>
      </c>
      <c r="AK2" s="24" t="s">
        <v>906</v>
      </c>
      <c r="AL2" s="24" t="s">
        <v>781</v>
      </c>
      <c r="AM2" s="24" t="s">
        <v>892</v>
      </c>
      <c r="AN2" s="24" t="s">
        <v>892</v>
      </c>
      <c r="AO2" s="24" t="s">
        <v>907</v>
      </c>
      <c r="AP2" s="24" t="s">
        <v>781</v>
      </c>
      <c r="AQ2" s="24" t="s">
        <v>893</v>
      </c>
      <c r="AR2" s="24" t="s">
        <v>893</v>
      </c>
      <c r="AS2" s="24" t="s">
        <v>908</v>
      </c>
      <c r="AT2" s="24" t="s">
        <v>781</v>
      </c>
      <c r="AU2" s="24" t="s">
        <v>894</v>
      </c>
      <c r="AV2" s="24" t="s">
        <v>894</v>
      </c>
      <c r="AW2" s="24" t="s">
        <v>909</v>
      </c>
      <c r="AX2" s="24" t="s">
        <v>781</v>
      </c>
      <c r="AY2" s="20" t="s">
        <v>840</v>
      </c>
      <c r="AZ2" s="20" t="s">
        <v>865</v>
      </c>
      <c r="BA2" s="20" t="s">
        <v>839</v>
      </c>
      <c r="BB2" s="20" t="s">
        <v>826</v>
      </c>
      <c r="BC2" s="24" t="s">
        <v>897</v>
      </c>
      <c r="BD2" s="24" t="s">
        <v>782</v>
      </c>
      <c r="BE2" s="24" t="s">
        <v>1004</v>
      </c>
      <c r="BF2" s="18"/>
      <c r="BG2" s="18"/>
      <c r="BH2" s="18"/>
      <c r="BI2" s="18"/>
      <c r="BJ2" s="18"/>
      <c r="BK2" s="18"/>
      <c r="BL2" s="18"/>
      <c r="BM2" s="18"/>
      <c r="BN2" s="18"/>
      <c r="BO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</row>
    <row r="3" spans="1:100" x14ac:dyDescent="0.2">
      <c r="A3" s="25">
        <v>119043</v>
      </c>
      <c r="B3" s="26" t="s">
        <v>25</v>
      </c>
      <c r="C3" s="6">
        <v>-209165.29</v>
      </c>
      <c r="D3" s="6">
        <v>0</v>
      </c>
      <c r="E3" s="6">
        <v>0</v>
      </c>
      <c r="F3" s="7">
        <f t="shared" ref="F3:F66" si="0">IFERROR(C3/(E3/30),0)</f>
        <v>0</v>
      </c>
      <c r="G3" s="6">
        <v>-282465.28999999998</v>
      </c>
      <c r="H3" s="6">
        <v>45</v>
      </c>
      <c r="I3" s="6">
        <v>338400</v>
      </c>
      <c r="J3" s="7">
        <f t="shared" ref="J3:J66" si="1">IFERROR(G3/(I3/31),0)</f>
        <v>-25.875957417257681</v>
      </c>
      <c r="K3" s="6">
        <v>-286065.28999999998</v>
      </c>
      <c r="L3" s="6">
        <v>0</v>
      </c>
      <c r="M3" s="6">
        <v>0</v>
      </c>
      <c r="N3" s="7">
        <f t="shared" ref="N3:N66" si="2">IFERROR(K3/(M3/30),0)</f>
        <v>0</v>
      </c>
      <c r="O3" s="6">
        <v>-142265.29</v>
      </c>
      <c r="P3" s="6">
        <v>20</v>
      </c>
      <c r="Q3" s="6">
        <v>149400</v>
      </c>
      <c r="R3" s="7">
        <f t="shared" ref="R3:R66" si="3">IFERROR(O3/(Q3/31),0)</f>
        <v>-29.519571552878183</v>
      </c>
      <c r="S3" s="6">
        <v>167934.71</v>
      </c>
      <c r="T3" s="6">
        <v>102</v>
      </c>
      <c r="U3" s="6">
        <v>754840</v>
      </c>
      <c r="V3" s="7">
        <f t="shared" ref="V3:V66" si="4">IFERROR(S3/(U3/31),0)</f>
        <v>6.8967940358221611</v>
      </c>
      <c r="W3" s="6">
        <v>-99310.080000000002</v>
      </c>
      <c r="X3" s="6">
        <v>96</v>
      </c>
      <c r="Y3" s="6">
        <v>703220</v>
      </c>
      <c r="Z3" s="7">
        <f t="shared" ref="Z3:Z66" si="5">IFERROR(W3/(Y3/30),0)</f>
        <v>-4.2366576604760953</v>
      </c>
      <c r="AA3" s="6">
        <v>-107715.08</v>
      </c>
      <c r="AB3" s="6">
        <v>51.5</v>
      </c>
      <c r="AC3" s="6">
        <v>378780</v>
      </c>
      <c r="AD3" s="7">
        <f t="shared" ref="AD3:AD66" si="6">IFERROR(AA3/(AC3/31),0)</f>
        <v>-8.8155855113786377</v>
      </c>
      <c r="AE3" s="6">
        <v>-102160.66</v>
      </c>
      <c r="AF3" s="6">
        <v>42</v>
      </c>
      <c r="AG3" s="6">
        <v>328440</v>
      </c>
      <c r="AH3" s="7">
        <f t="shared" ref="AH3:AH66" si="7">IFERROR(AE3/(AG3/30),0)</f>
        <v>-9.3314450127877233</v>
      </c>
      <c r="AI3" s="6">
        <v>134134.34</v>
      </c>
      <c r="AJ3" s="6">
        <v>78.5</v>
      </c>
      <c r="AK3" s="6">
        <v>564230</v>
      </c>
      <c r="AL3" s="7">
        <f t="shared" ref="AL3:AL66" si="8">IFERROR(AI3/(AK3/31),0)</f>
        <v>7.3696268188504686</v>
      </c>
      <c r="AM3" s="6">
        <v>234199.34</v>
      </c>
      <c r="AN3" s="6">
        <v>117</v>
      </c>
      <c r="AO3" s="6">
        <v>839940</v>
      </c>
      <c r="AP3" s="7">
        <f t="shared" ref="AP3:AP66" si="9">IFERROR(AM3/(AO3/31),0)</f>
        <v>8.6436882872586125</v>
      </c>
      <c r="AQ3" s="6">
        <v>-55060.65</v>
      </c>
      <c r="AR3" s="6">
        <v>115</v>
      </c>
      <c r="AS3" s="6">
        <v>815400</v>
      </c>
      <c r="AT3" s="7">
        <f t="shared" ref="AT3:AT66" si="10">IFERROR(AQ3/(AS3/28),0)</f>
        <v>-1.8907262693156732</v>
      </c>
      <c r="AU3" s="6">
        <v>246319.33</v>
      </c>
      <c r="AV3" s="6">
        <v>130</v>
      </c>
      <c r="AW3" s="6">
        <v>993800</v>
      </c>
      <c r="AX3" s="7">
        <f t="shared" ref="AX3:AX66" si="11">IFERROR(AU3/(AW3/31),0)</f>
        <v>7.6835371603944447</v>
      </c>
      <c r="AY3" s="6">
        <f t="shared" ref="AY3:AY66" si="12">G3+K3+O3+S3+W3+AA3+AE3+AI3+AM3+AQ3+AU3</f>
        <v>-292454.62000000011</v>
      </c>
      <c r="AZ3" s="6">
        <f t="shared" ref="AZ3:AZ66" si="13">H3+L3+P3+T3+X3+AB3+AF3+AJ3+AN3+AR3+AV3</f>
        <v>797</v>
      </c>
      <c r="BA3" s="6">
        <f t="shared" ref="BA3:BA66" si="14">I3+M3+Q3+U3+Y3+AC3+AG3+AK3+AO3+AS3+AW3</f>
        <v>5866450</v>
      </c>
      <c r="BB3" s="7">
        <f t="shared" ref="BB3:BB66" si="15">IFERROR(AY3/(BA3/31),0)</f>
        <v>-1.5454138738078402</v>
      </c>
      <c r="BC3" s="26" t="s">
        <v>789</v>
      </c>
      <c r="BD3" s="10" t="s">
        <v>789</v>
      </c>
      <c r="BE3" s="10" t="s">
        <v>862</v>
      </c>
      <c r="BF3" s="18"/>
      <c r="BG3" s="18"/>
      <c r="BH3" s="18"/>
      <c r="BI3" s="18"/>
      <c r="BJ3" s="18"/>
      <c r="BK3" s="18"/>
      <c r="BL3" s="18"/>
      <c r="BM3" s="18"/>
      <c r="BN3" s="18"/>
      <c r="BO3" s="18"/>
      <c r="CJ3" s="18"/>
      <c r="CK3" s="18"/>
    </row>
    <row r="4" spans="1:100" x14ac:dyDescent="0.2">
      <c r="A4" s="25">
        <v>119046</v>
      </c>
      <c r="B4" s="26" t="s">
        <v>28</v>
      </c>
      <c r="C4" s="6">
        <v>288530.46999999997</v>
      </c>
      <c r="D4" s="6">
        <v>124.5</v>
      </c>
      <c r="E4" s="6">
        <v>936550</v>
      </c>
      <c r="F4" s="36">
        <f t="shared" si="0"/>
        <v>9.2423406118199765</v>
      </c>
      <c r="G4" s="6">
        <v>-287894.53000000003</v>
      </c>
      <c r="H4" s="6">
        <v>832</v>
      </c>
      <c r="I4" s="6">
        <v>5996100</v>
      </c>
      <c r="J4" s="36">
        <f t="shared" si="1"/>
        <v>-1.488422546321776</v>
      </c>
      <c r="K4" s="6">
        <v>-357044.53</v>
      </c>
      <c r="L4" s="6">
        <v>661</v>
      </c>
      <c r="M4" s="6">
        <v>4779650</v>
      </c>
      <c r="N4" s="7">
        <f t="shared" si="2"/>
        <v>-2.2410293431527415</v>
      </c>
      <c r="O4" s="6">
        <v>-655947.84</v>
      </c>
      <c r="P4" s="6">
        <v>605</v>
      </c>
      <c r="Q4" s="6">
        <v>4323900</v>
      </c>
      <c r="R4" s="7">
        <f t="shared" si="3"/>
        <v>-4.7027875390272662</v>
      </c>
      <c r="S4" s="6">
        <v>17309.16</v>
      </c>
      <c r="T4" s="6">
        <v>554</v>
      </c>
      <c r="U4" s="6">
        <v>3979500</v>
      </c>
      <c r="V4" s="7">
        <f t="shared" si="4"/>
        <v>0.13483702977761025</v>
      </c>
      <c r="W4" s="6">
        <v>-345070.89</v>
      </c>
      <c r="X4" s="6">
        <v>385</v>
      </c>
      <c r="Y4" s="6">
        <v>2686100</v>
      </c>
      <c r="Z4" s="7">
        <f t="shared" si="5"/>
        <v>-3.8539617661293324</v>
      </c>
      <c r="AA4" s="6">
        <v>-632154.89</v>
      </c>
      <c r="AB4" s="6">
        <v>603.5</v>
      </c>
      <c r="AC4" s="6">
        <v>4471950</v>
      </c>
      <c r="AD4" s="7">
        <f t="shared" si="6"/>
        <v>-4.3821602634197614</v>
      </c>
      <c r="AE4" s="6">
        <v>63169.77</v>
      </c>
      <c r="AF4" s="6">
        <v>567.5</v>
      </c>
      <c r="AG4" s="6">
        <v>4230110</v>
      </c>
      <c r="AH4" s="7">
        <f t="shared" si="7"/>
        <v>0.4480009030498025</v>
      </c>
      <c r="AI4" s="6">
        <v>-375080.23</v>
      </c>
      <c r="AJ4" s="6">
        <v>404.5</v>
      </c>
      <c r="AK4" s="6">
        <v>2847690</v>
      </c>
      <c r="AL4" s="7">
        <f t="shared" si="8"/>
        <v>-4.0831295295485113</v>
      </c>
      <c r="AM4" s="6">
        <v>92167.88</v>
      </c>
      <c r="AN4" s="6">
        <v>508</v>
      </c>
      <c r="AO4" s="6">
        <v>3545200</v>
      </c>
      <c r="AP4" s="7">
        <f t="shared" si="9"/>
        <v>0.80593599232765434</v>
      </c>
      <c r="AQ4" s="6">
        <v>-233283.15</v>
      </c>
      <c r="AR4" s="6">
        <v>536.5</v>
      </c>
      <c r="AS4" s="6">
        <v>3839750</v>
      </c>
      <c r="AT4" s="7">
        <f t="shared" si="10"/>
        <v>-1.7011337196432057</v>
      </c>
      <c r="AU4" s="6">
        <v>-501810.17</v>
      </c>
      <c r="AV4" s="6">
        <v>651</v>
      </c>
      <c r="AW4" s="6">
        <v>4677790</v>
      </c>
      <c r="AX4" s="7">
        <f t="shared" si="11"/>
        <v>-3.3255266418543803</v>
      </c>
      <c r="AY4" s="6">
        <f t="shared" si="12"/>
        <v>-3215639.42</v>
      </c>
      <c r="AZ4" s="6">
        <f t="shared" si="13"/>
        <v>6308</v>
      </c>
      <c r="BA4" s="6">
        <f t="shared" si="14"/>
        <v>45377740</v>
      </c>
      <c r="BB4" s="7">
        <f t="shared" si="15"/>
        <v>-2.1967780242030566</v>
      </c>
      <c r="BC4" s="26" t="s">
        <v>789</v>
      </c>
      <c r="BD4" s="10" t="s">
        <v>789</v>
      </c>
      <c r="BE4" s="10" t="s">
        <v>862</v>
      </c>
      <c r="BF4" s="18"/>
      <c r="BG4" s="18"/>
      <c r="BH4" s="18"/>
      <c r="BI4" s="18"/>
      <c r="BJ4" s="18"/>
      <c r="BK4" s="18"/>
      <c r="BL4" s="18"/>
      <c r="BM4" s="18"/>
      <c r="BN4" s="18"/>
      <c r="BO4" s="18"/>
      <c r="CJ4" s="18"/>
      <c r="CK4" s="18"/>
    </row>
    <row r="5" spans="1:100" x14ac:dyDescent="0.2">
      <c r="A5" s="25">
        <v>122712</v>
      </c>
      <c r="B5" s="26" t="s">
        <v>58</v>
      </c>
      <c r="C5" s="6">
        <v>0</v>
      </c>
      <c r="D5" s="6">
        <v>45</v>
      </c>
      <c r="E5" s="6">
        <v>315900</v>
      </c>
      <c r="F5" s="36">
        <f t="shared" si="0"/>
        <v>0</v>
      </c>
      <c r="G5" s="6">
        <v>0</v>
      </c>
      <c r="H5" s="6">
        <v>0</v>
      </c>
      <c r="I5" s="6">
        <v>0</v>
      </c>
      <c r="J5" s="36">
        <f t="shared" si="1"/>
        <v>0</v>
      </c>
      <c r="K5" s="6">
        <v>226689.93</v>
      </c>
      <c r="L5" s="6">
        <v>35</v>
      </c>
      <c r="M5" s="6">
        <v>248500</v>
      </c>
      <c r="N5" s="7">
        <f t="shared" si="2"/>
        <v>27.366993561368208</v>
      </c>
      <c r="O5" s="6">
        <v>-17210.07</v>
      </c>
      <c r="P5" s="6">
        <v>42</v>
      </c>
      <c r="Q5" s="6">
        <v>294840</v>
      </c>
      <c r="R5" s="7">
        <f t="shared" si="3"/>
        <v>-1.8094972527472528</v>
      </c>
      <c r="S5" s="6">
        <v>-15385.07</v>
      </c>
      <c r="T5" s="6">
        <v>41.5</v>
      </c>
      <c r="U5" s="6">
        <v>287180</v>
      </c>
      <c r="V5" s="7">
        <f t="shared" si="4"/>
        <v>-1.6607603941778675</v>
      </c>
      <c r="W5" s="6">
        <v>-9545.07</v>
      </c>
      <c r="X5" s="6">
        <v>26.5</v>
      </c>
      <c r="Y5" s="6">
        <v>180730</v>
      </c>
      <c r="Z5" s="7">
        <f t="shared" si="5"/>
        <v>-1.5844192995075528</v>
      </c>
      <c r="AA5" s="6">
        <v>-2100.0700000000002</v>
      </c>
      <c r="AB5" s="6">
        <v>7.5</v>
      </c>
      <c r="AC5" s="6">
        <v>54525</v>
      </c>
      <c r="AD5" s="7">
        <f t="shared" si="6"/>
        <v>-1.1939875286565798</v>
      </c>
      <c r="AE5" s="6">
        <v>-18224.73</v>
      </c>
      <c r="AF5" s="6">
        <v>49.5</v>
      </c>
      <c r="AG5" s="6">
        <v>362715</v>
      </c>
      <c r="AH5" s="7">
        <f t="shared" si="7"/>
        <v>-1.5073594971258426</v>
      </c>
      <c r="AI5" s="6">
        <v>71705.27</v>
      </c>
      <c r="AJ5" s="6">
        <v>22.5</v>
      </c>
      <c r="AK5" s="6">
        <v>152325</v>
      </c>
      <c r="AL5" s="7">
        <f t="shared" si="8"/>
        <v>14.592899195798458</v>
      </c>
      <c r="AM5" s="6">
        <v>-20579.73</v>
      </c>
      <c r="AN5" s="6">
        <v>42</v>
      </c>
      <c r="AO5" s="6">
        <v>286440</v>
      </c>
      <c r="AP5" s="7">
        <f t="shared" si="9"/>
        <v>-2.2272435064935063</v>
      </c>
      <c r="AQ5" s="6">
        <v>-2049.73</v>
      </c>
      <c r="AR5" s="6">
        <v>5</v>
      </c>
      <c r="AS5" s="6">
        <v>34850</v>
      </c>
      <c r="AT5" s="7">
        <f t="shared" si="10"/>
        <v>-1.646841893830703</v>
      </c>
      <c r="AU5" s="6">
        <v>246790.27</v>
      </c>
      <c r="AV5" s="6">
        <v>42</v>
      </c>
      <c r="AW5" s="6">
        <v>291480</v>
      </c>
      <c r="AX5" s="7">
        <f t="shared" si="11"/>
        <v>26.247078255797998</v>
      </c>
      <c r="AY5" s="6">
        <f t="shared" si="12"/>
        <v>460090.99999999988</v>
      </c>
      <c r="AZ5" s="6">
        <f t="shared" si="13"/>
        <v>313.5</v>
      </c>
      <c r="BA5" s="6">
        <f t="shared" si="14"/>
        <v>2193585</v>
      </c>
      <c r="BB5" s="7">
        <f t="shared" si="15"/>
        <v>6.5020598700301084</v>
      </c>
      <c r="BC5" s="26" t="s">
        <v>789</v>
      </c>
      <c r="BD5" s="10" t="s">
        <v>789</v>
      </c>
      <c r="BE5" s="10" t="s">
        <v>862</v>
      </c>
      <c r="BF5" s="18"/>
      <c r="BG5" s="18"/>
      <c r="BH5" s="18"/>
      <c r="BI5" s="18"/>
      <c r="BJ5" s="18"/>
      <c r="BK5" s="18"/>
      <c r="BL5" s="18"/>
      <c r="BM5" s="18"/>
      <c r="BN5" s="18"/>
      <c r="BO5" s="18"/>
      <c r="CJ5" s="18"/>
      <c r="CK5" s="18"/>
    </row>
    <row r="6" spans="1:100" x14ac:dyDescent="0.2">
      <c r="A6" s="25">
        <v>140481</v>
      </c>
      <c r="B6" s="26" t="s">
        <v>64</v>
      </c>
      <c r="C6" s="6">
        <v>-27705.759999999998</v>
      </c>
      <c r="D6" s="6">
        <v>100</v>
      </c>
      <c r="E6" s="6">
        <v>732000</v>
      </c>
      <c r="F6" s="36">
        <f t="shared" si="0"/>
        <v>-1.1354819672131147</v>
      </c>
      <c r="G6" s="6">
        <v>-197863.28</v>
      </c>
      <c r="H6" s="6">
        <v>485.3</v>
      </c>
      <c r="I6" s="6">
        <v>3540096</v>
      </c>
      <c r="J6" s="36">
        <f t="shared" si="1"/>
        <v>-1.7326540523194851</v>
      </c>
      <c r="K6" s="6">
        <v>243418.72</v>
      </c>
      <c r="L6" s="6">
        <v>466</v>
      </c>
      <c r="M6" s="6">
        <v>3410720</v>
      </c>
      <c r="N6" s="7">
        <f t="shared" si="2"/>
        <v>2.1410615940329314</v>
      </c>
      <c r="O6" s="6">
        <v>1134388.5900000001</v>
      </c>
      <c r="P6" s="6">
        <v>416.9</v>
      </c>
      <c r="Q6" s="6">
        <v>3026673</v>
      </c>
      <c r="R6" s="7">
        <f t="shared" si="3"/>
        <v>11.618713448727366</v>
      </c>
      <c r="S6" s="6">
        <v>1673626.59</v>
      </c>
      <c r="T6" s="6">
        <v>302.55</v>
      </c>
      <c r="U6" s="6">
        <v>2202073.5</v>
      </c>
      <c r="V6" s="7">
        <f t="shared" si="4"/>
        <v>23.560714158723588</v>
      </c>
      <c r="W6" s="6">
        <v>1555757.08</v>
      </c>
      <c r="X6" s="6">
        <v>332.49999999999994</v>
      </c>
      <c r="Y6" s="6">
        <v>2363865</v>
      </c>
      <c r="Z6" s="7">
        <f t="shared" si="5"/>
        <v>19.744237678547634</v>
      </c>
      <c r="AA6" s="6">
        <v>1467331.08</v>
      </c>
      <c r="AB6" s="6">
        <v>375</v>
      </c>
      <c r="AC6" s="6">
        <v>2796050</v>
      </c>
      <c r="AD6" s="7">
        <f t="shared" si="6"/>
        <v>16.268401308989468</v>
      </c>
      <c r="AE6" s="6">
        <v>1533499.76</v>
      </c>
      <c r="AF6" s="6">
        <v>335.5</v>
      </c>
      <c r="AG6" s="6">
        <v>2567210</v>
      </c>
      <c r="AH6" s="7">
        <f t="shared" si="7"/>
        <v>17.920229665668177</v>
      </c>
      <c r="AI6" s="6">
        <v>1336299.76</v>
      </c>
      <c r="AJ6" s="6">
        <v>435</v>
      </c>
      <c r="AK6" s="6">
        <v>3128050</v>
      </c>
      <c r="AL6" s="7">
        <f t="shared" si="8"/>
        <v>13.243168286951935</v>
      </c>
      <c r="AM6" s="6">
        <v>1420819.69</v>
      </c>
      <c r="AN6" s="6">
        <v>288</v>
      </c>
      <c r="AO6" s="6">
        <v>2070310</v>
      </c>
      <c r="AP6" s="7">
        <f t="shared" si="9"/>
        <v>21.274789954161456</v>
      </c>
      <c r="AQ6" s="6">
        <v>1719882.67</v>
      </c>
      <c r="AR6" s="6">
        <v>358</v>
      </c>
      <c r="AS6" s="6">
        <v>2611710</v>
      </c>
      <c r="AT6" s="7">
        <f t="shared" si="10"/>
        <v>18.438767994915207</v>
      </c>
      <c r="AU6" s="6">
        <v>1859526.57</v>
      </c>
      <c r="AV6" s="6">
        <v>423</v>
      </c>
      <c r="AW6" s="6">
        <v>3056840</v>
      </c>
      <c r="AX6" s="7">
        <f t="shared" si="11"/>
        <v>18.85781515224873</v>
      </c>
      <c r="AY6" s="6">
        <f t="shared" si="12"/>
        <v>13746687.23</v>
      </c>
      <c r="AZ6" s="6">
        <f t="shared" si="13"/>
        <v>4217.75</v>
      </c>
      <c r="BA6" s="6">
        <f t="shared" si="14"/>
        <v>30773597.5</v>
      </c>
      <c r="BB6" s="7">
        <f t="shared" si="15"/>
        <v>13.847822118619703</v>
      </c>
      <c r="BC6" s="26" t="s">
        <v>789</v>
      </c>
      <c r="BD6" s="10" t="s">
        <v>789</v>
      </c>
      <c r="BE6" s="10" t="s">
        <v>862</v>
      </c>
      <c r="BF6" s="18"/>
      <c r="BG6" s="18"/>
      <c r="BH6" s="18"/>
      <c r="BI6" s="18"/>
      <c r="BJ6" s="18"/>
      <c r="BK6" s="18"/>
      <c r="BL6" s="18"/>
      <c r="BM6" s="18"/>
      <c r="BN6" s="18"/>
      <c r="BO6" s="18"/>
      <c r="CJ6" s="18"/>
      <c r="CK6" s="18"/>
    </row>
    <row r="7" spans="1:100" x14ac:dyDescent="0.2">
      <c r="A7" s="25">
        <v>140927</v>
      </c>
      <c r="B7" s="26" t="s">
        <v>70</v>
      </c>
      <c r="C7" s="6">
        <v>-6752.19</v>
      </c>
      <c r="D7" s="6">
        <v>51.5</v>
      </c>
      <c r="E7" s="6">
        <v>366205</v>
      </c>
      <c r="F7" s="36">
        <f t="shared" si="0"/>
        <v>-0.55314837317895704</v>
      </c>
      <c r="G7" s="6">
        <v>173640.31</v>
      </c>
      <c r="H7" s="6">
        <v>150.75</v>
      </c>
      <c r="I7" s="6">
        <v>1083877.5</v>
      </c>
      <c r="J7" s="36">
        <f t="shared" si="1"/>
        <v>4.9662896498912472</v>
      </c>
      <c r="K7" s="6">
        <v>-23014.69</v>
      </c>
      <c r="L7" s="6">
        <v>102</v>
      </c>
      <c r="M7" s="6">
        <v>740365</v>
      </c>
      <c r="N7" s="7">
        <f t="shared" si="2"/>
        <v>-0.93256799011298486</v>
      </c>
      <c r="O7" s="6">
        <v>49856.83</v>
      </c>
      <c r="P7" s="6">
        <v>151</v>
      </c>
      <c r="Q7" s="6">
        <v>1074720</v>
      </c>
      <c r="R7" s="7">
        <f t="shared" si="3"/>
        <v>1.4381064184159593</v>
      </c>
      <c r="S7" s="6">
        <v>143046.82999999999</v>
      </c>
      <c r="T7" s="6">
        <v>150</v>
      </c>
      <c r="U7" s="6">
        <v>1075250</v>
      </c>
      <c r="V7" s="7">
        <f t="shared" si="4"/>
        <v>4.1241122808649147</v>
      </c>
      <c r="W7" s="6">
        <v>58775.43</v>
      </c>
      <c r="X7" s="6">
        <v>177.1</v>
      </c>
      <c r="Y7" s="6">
        <v>1260502</v>
      </c>
      <c r="Z7" s="7">
        <f t="shared" si="5"/>
        <v>1.3988576773380765</v>
      </c>
      <c r="AA7" s="6">
        <v>231235.94</v>
      </c>
      <c r="AB7" s="6">
        <v>217</v>
      </c>
      <c r="AC7" s="6">
        <v>1586115</v>
      </c>
      <c r="AD7" s="7">
        <f t="shared" si="6"/>
        <v>4.5194163979282713</v>
      </c>
      <c r="AE7" s="6">
        <v>182966.97</v>
      </c>
      <c r="AF7" s="6">
        <v>176.95</v>
      </c>
      <c r="AG7" s="6">
        <v>1338471.5</v>
      </c>
      <c r="AH7" s="7">
        <f t="shared" si="7"/>
        <v>4.1009532888821312</v>
      </c>
      <c r="AI7" s="6">
        <v>-13942.03</v>
      </c>
      <c r="AJ7" s="6">
        <v>265.5</v>
      </c>
      <c r="AK7" s="6">
        <v>1868935</v>
      </c>
      <c r="AL7" s="7">
        <f t="shared" si="8"/>
        <v>-0.23125626626929241</v>
      </c>
      <c r="AM7" s="6">
        <v>59630.93</v>
      </c>
      <c r="AN7" s="6">
        <v>278.5</v>
      </c>
      <c r="AO7" s="6">
        <v>1959020</v>
      </c>
      <c r="AP7" s="7">
        <f t="shared" si="9"/>
        <v>0.94361406723770047</v>
      </c>
      <c r="AQ7" s="6">
        <v>207137.43</v>
      </c>
      <c r="AR7" s="6">
        <v>329.25</v>
      </c>
      <c r="AS7" s="6">
        <v>2360447.5</v>
      </c>
      <c r="AT7" s="7">
        <f t="shared" si="10"/>
        <v>2.4570968174466916</v>
      </c>
      <c r="AU7" s="6">
        <v>145951.74</v>
      </c>
      <c r="AV7" s="6">
        <v>355.4</v>
      </c>
      <c r="AW7" s="6">
        <v>2597976</v>
      </c>
      <c r="AX7" s="7">
        <f t="shared" si="11"/>
        <v>1.7415495524208076</v>
      </c>
      <c r="AY7" s="6">
        <f t="shared" si="12"/>
        <v>1215285.69</v>
      </c>
      <c r="AZ7" s="6">
        <f t="shared" si="13"/>
        <v>2353.4499999999998</v>
      </c>
      <c r="BA7" s="6">
        <f t="shared" si="14"/>
        <v>16945679.5</v>
      </c>
      <c r="BB7" s="7">
        <f t="shared" si="15"/>
        <v>2.2232130844915363</v>
      </c>
      <c r="BC7" s="26" t="s">
        <v>789</v>
      </c>
      <c r="BD7" s="10" t="s">
        <v>789</v>
      </c>
      <c r="BE7" s="10" t="s">
        <v>862</v>
      </c>
      <c r="BF7" s="18"/>
      <c r="BG7" s="18"/>
      <c r="BH7" s="18"/>
      <c r="BI7" s="18"/>
      <c r="BJ7" s="18"/>
      <c r="BK7" s="18"/>
      <c r="BL7" s="18"/>
      <c r="BM7" s="18"/>
      <c r="BN7" s="18"/>
      <c r="BO7" s="18"/>
      <c r="CJ7" s="18"/>
      <c r="CK7" s="18"/>
    </row>
    <row r="8" spans="1:100" x14ac:dyDescent="0.2">
      <c r="A8" s="25">
        <v>141581</v>
      </c>
      <c r="B8" s="26" t="s">
        <v>83</v>
      </c>
      <c r="C8" s="6">
        <v>-1699.96</v>
      </c>
      <c r="D8" s="6">
        <v>20</v>
      </c>
      <c r="E8" s="6">
        <v>146600</v>
      </c>
      <c r="F8" s="36">
        <f t="shared" si="0"/>
        <v>-0.34787721691678036</v>
      </c>
      <c r="G8" s="6">
        <v>-19203.36</v>
      </c>
      <c r="H8" s="6">
        <v>87</v>
      </c>
      <c r="I8" s="6">
        <v>637040</v>
      </c>
      <c r="J8" s="36">
        <f t="shared" si="1"/>
        <v>-0.93448474193143294</v>
      </c>
      <c r="K8" s="6">
        <v>-34115.360000000001</v>
      </c>
      <c r="L8" s="6">
        <v>87.5</v>
      </c>
      <c r="M8" s="6">
        <v>636050</v>
      </c>
      <c r="N8" s="7">
        <f t="shared" si="2"/>
        <v>-1.60908859366402</v>
      </c>
      <c r="O8" s="6">
        <v>150697.68</v>
      </c>
      <c r="P8" s="6">
        <v>71.5</v>
      </c>
      <c r="Q8" s="6">
        <v>502280</v>
      </c>
      <c r="R8" s="7">
        <f t="shared" si="3"/>
        <v>9.300844309946644</v>
      </c>
      <c r="S8" s="6">
        <v>-18935.32</v>
      </c>
      <c r="T8" s="6">
        <v>56.5</v>
      </c>
      <c r="U8" s="6">
        <v>416730</v>
      </c>
      <c r="V8" s="7">
        <f t="shared" si="4"/>
        <v>-1.4085737047968709</v>
      </c>
      <c r="W8" s="6">
        <v>63679.68</v>
      </c>
      <c r="X8" s="6">
        <v>53</v>
      </c>
      <c r="Y8" s="6">
        <v>382310</v>
      </c>
      <c r="Z8" s="7">
        <f t="shared" si="5"/>
        <v>4.9969668593549743</v>
      </c>
      <c r="AA8" s="6">
        <v>123399.67999999999</v>
      </c>
      <c r="AB8" s="6">
        <v>60</v>
      </c>
      <c r="AC8" s="6">
        <v>442050</v>
      </c>
      <c r="AD8" s="7">
        <f t="shared" si="6"/>
        <v>8.6537497568148396</v>
      </c>
      <c r="AE8" s="6">
        <v>52749.84</v>
      </c>
      <c r="AF8" s="6">
        <v>55</v>
      </c>
      <c r="AG8" s="6">
        <v>416600</v>
      </c>
      <c r="AH8" s="7">
        <f t="shared" si="7"/>
        <v>3.7985962554008639</v>
      </c>
      <c r="AI8" s="6">
        <v>-27250.16</v>
      </c>
      <c r="AJ8" s="6">
        <v>63.5</v>
      </c>
      <c r="AK8" s="6">
        <v>447720</v>
      </c>
      <c r="AL8" s="7">
        <f t="shared" si="8"/>
        <v>-1.886792995622264</v>
      </c>
      <c r="AM8" s="6">
        <v>-46120.160000000003</v>
      </c>
      <c r="AN8" s="6">
        <v>74</v>
      </c>
      <c r="AO8" s="6">
        <v>525440</v>
      </c>
      <c r="AP8" s="7">
        <f t="shared" si="9"/>
        <v>-2.7210051766138861</v>
      </c>
      <c r="AQ8" s="6">
        <v>80114.84</v>
      </c>
      <c r="AR8" s="6">
        <v>94.5</v>
      </c>
      <c r="AS8" s="6">
        <v>678440</v>
      </c>
      <c r="AT8" s="7">
        <f t="shared" si="10"/>
        <v>3.3064316962443252</v>
      </c>
      <c r="AU8" s="6">
        <v>7028.34</v>
      </c>
      <c r="AV8" s="6">
        <v>57</v>
      </c>
      <c r="AW8" s="6">
        <v>406780</v>
      </c>
      <c r="AX8" s="7">
        <f t="shared" si="11"/>
        <v>0.53561763115197403</v>
      </c>
      <c r="AY8" s="6">
        <f t="shared" si="12"/>
        <v>332045.7</v>
      </c>
      <c r="AZ8" s="6">
        <f t="shared" si="13"/>
        <v>759.5</v>
      </c>
      <c r="BA8" s="6">
        <f t="shared" si="14"/>
        <v>5491440</v>
      </c>
      <c r="BB8" s="7">
        <f t="shared" si="15"/>
        <v>1.8744476312224116</v>
      </c>
      <c r="BC8" s="26" t="s">
        <v>789</v>
      </c>
      <c r="BD8" s="10" t="s">
        <v>789</v>
      </c>
      <c r="BE8" s="10" t="s">
        <v>862</v>
      </c>
      <c r="BF8" s="18"/>
      <c r="BG8" s="18"/>
      <c r="BH8" s="18"/>
      <c r="BI8" s="18"/>
      <c r="BJ8" s="18"/>
      <c r="BK8" s="18"/>
      <c r="BL8" s="18"/>
      <c r="BM8" s="18"/>
      <c r="BN8" s="18"/>
      <c r="BO8" s="18"/>
      <c r="CJ8" s="18"/>
      <c r="CK8" s="18"/>
    </row>
    <row r="9" spans="1:100" x14ac:dyDescent="0.2">
      <c r="A9" s="25">
        <v>142759</v>
      </c>
      <c r="B9" s="26" t="s">
        <v>90</v>
      </c>
      <c r="C9" s="6">
        <v>-8195.34</v>
      </c>
      <c r="D9" s="6">
        <v>61.5</v>
      </c>
      <c r="E9" s="6">
        <v>459680</v>
      </c>
      <c r="F9" s="36">
        <f t="shared" si="0"/>
        <v>-0.53485076575008705</v>
      </c>
      <c r="G9" s="6">
        <v>-29720.34</v>
      </c>
      <c r="H9" s="6">
        <v>110.5</v>
      </c>
      <c r="I9" s="6">
        <v>828960</v>
      </c>
      <c r="J9" s="36">
        <f t="shared" si="1"/>
        <v>-1.1114294296467864</v>
      </c>
      <c r="K9" s="6">
        <v>44619.66</v>
      </c>
      <c r="L9" s="6">
        <v>50</v>
      </c>
      <c r="M9" s="6">
        <v>371900</v>
      </c>
      <c r="N9" s="7">
        <f t="shared" si="2"/>
        <v>3.599327238504975</v>
      </c>
      <c r="O9" s="6">
        <v>-25886.77</v>
      </c>
      <c r="P9" s="6">
        <v>63</v>
      </c>
      <c r="Q9" s="6">
        <v>468360</v>
      </c>
      <c r="R9" s="7">
        <f t="shared" si="3"/>
        <v>-1.7134039414125888</v>
      </c>
      <c r="S9" s="6">
        <v>267729.23</v>
      </c>
      <c r="T9" s="6">
        <v>71</v>
      </c>
      <c r="U9" s="6">
        <v>521320</v>
      </c>
      <c r="V9" s="7">
        <f t="shared" si="4"/>
        <v>15.920367777948284</v>
      </c>
      <c r="W9" s="6">
        <v>29299.23</v>
      </c>
      <c r="X9" s="6">
        <v>10</v>
      </c>
      <c r="Y9" s="6">
        <v>73100</v>
      </c>
      <c r="Z9" s="7">
        <f t="shared" si="5"/>
        <v>12.02430779753762</v>
      </c>
      <c r="AA9" s="6">
        <v>53719.23</v>
      </c>
      <c r="AB9" s="6">
        <v>50</v>
      </c>
      <c r="AC9" s="6">
        <v>372600</v>
      </c>
      <c r="AD9" s="7">
        <f t="shared" si="6"/>
        <v>4.4693938003220612</v>
      </c>
      <c r="AE9" s="6">
        <v>154464.29</v>
      </c>
      <c r="AF9" s="6">
        <v>53.5</v>
      </c>
      <c r="AG9" s="6">
        <v>409470</v>
      </c>
      <c r="AH9" s="7">
        <f t="shared" si="7"/>
        <v>11.316894277969082</v>
      </c>
      <c r="AI9" s="6">
        <v>-35040.71</v>
      </c>
      <c r="AJ9" s="6">
        <v>50</v>
      </c>
      <c r="AK9" s="6">
        <v>357700</v>
      </c>
      <c r="AL9" s="7">
        <f t="shared" si="8"/>
        <v>-3.0367962258876156</v>
      </c>
      <c r="AM9" s="6">
        <v>-6090.7</v>
      </c>
      <c r="AN9" s="6">
        <v>10</v>
      </c>
      <c r="AO9" s="6">
        <v>68000</v>
      </c>
      <c r="AP9" s="7">
        <f t="shared" si="9"/>
        <v>-2.7766426470588237</v>
      </c>
      <c r="AQ9" s="6">
        <v>-19370.7</v>
      </c>
      <c r="AR9" s="6">
        <v>51</v>
      </c>
      <c r="AS9" s="6">
        <v>375820</v>
      </c>
      <c r="AT9" s="7">
        <f t="shared" si="10"/>
        <v>-1.4431898249161834</v>
      </c>
      <c r="AU9" s="6">
        <v>238199.3</v>
      </c>
      <c r="AV9" s="6">
        <v>53</v>
      </c>
      <c r="AW9" s="6">
        <v>395630</v>
      </c>
      <c r="AX9" s="7">
        <f t="shared" si="11"/>
        <v>18.664353815433611</v>
      </c>
      <c r="AY9" s="6">
        <f t="shared" si="12"/>
        <v>671921.71999999986</v>
      </c>
      <c r="AZ9" s="6">
        <f t="shared" si="13"/>
        <v>572</v>
      </c>
      <c r="BA9" s="6">
        <f t="shared" si="14"/>
        <v>4242860</v>
      </c>
      <c r="BB9" s="7">
        <f t="shared" si="15"/>
        <v>4.9093237391759326</v>
      </c>
      <c r="BC9" s="26" t="s">
        <v>789</v>
      </c>
      <c r="BD9" s="10" t="s">
        <v>789</v>
      </c>
      <c r="BE9" s="10" t="s">
        <v>862</v>
      </c>
      <c r="BF9" s="18"/>
      <c r="BG9" s="18"/>
      <c r="BH9" s="18"/>
      <c r="BI9" s="18"/>
      <c r="BJ9" s="18"/>
      <c r="BK9" s="18"/>
      <c r="BL9" s="18"/>
      <c r="BM9" s="18"/>
      <c r="BN9" s="18"/>
      <c r="BO9" s="18"/>
      <c r="CJ9" s="18"/>
      <c r="CK9" s="18"/>
    </row>
    <row r="10" spans="1:100" x14ac:dyDescent="0.2">
      <c r="A10" s="25">
        <v>142984</v>
      </c>
      <c r="B10" s="26" t="s">
        <v>910</v>
      </c>
      <c r="C10" s="6">
        <v>-9280.34</v>
      </c>
      <c r="D10" s="6">
        <v>74.5</v>
      </c>
      <c r="E10" s="6">
        <v>561200</v>
      </c>
      <c r="F10" s="36">
        <f t="shared" si="0"/>
        <v>-0.49609800427655021</v>
      </c>
      <c r="G10" s="6">
        <v>-37142.44</v>
      </c>
      <c r="H10" s="6">
        <v>181</v>
      </c>
      <c r="I10" s="6">
        <v>1333580</v>
      </c>
      <c r="J10" s="36">
        <f t="shared" si="1"/>
        <v>-0.86340200062988348</v>
      </c>
      <c r="K10" s="6">
        <v>300587.06</v>
      </c>
      <c r="L10" s="6">
        <v>167.75</v>
      </c>
      <c r="M10" s="6">
        <v>1235392.5</v>
      </c>
      <c r="N10" s="7">
        <f t="shared" si="2"/>
        <v>7.2993901128588687</v>
      </c>
      <c r="O10" s="6">
        <v>137583.76</v>
      </c>
      <c r="P10" s="6">
        <v>107.5</v>
      </c>
      <c r="Q10" s="6">
        <v>785800</v>
      </c>
      <c r="R10" s="7">
        <f t="shared" si="3"/>
        <v>5.4277125986256047</v>
      </c>
      <c r="S10" s="6">
        <v>99850.36</v>
      </c>
      <c r="T10" s="6">
        <v>79.05</v>
      </c>
      <c r="U10" s="6">
        <v>584758.5</v>
      </c>
      <c r="V10" s="7">
        <f t="shared" si="4"/>
        <v>5.2934008825865728</v>
      </c>
      <c r="W10" s="6">
        <v>570315.84</v>
      </c>
      <c r="X10" s="6">
        <v>109.2</v>
      </c>
      <c r="Y10" s="6">
        <v>778344</v>
      </c>
      <c r="Z10" s="7">
        <f t="shared" si="5"/>
        <v>21.981893866979124</v>
      </c>
      <c r="AA10" s="6">
        <v>577857.84</v>
      </c>
      <c r="AB10" s="6">
        <v>139.69999999999999</v>
      </c>
      <c r="AC10" s="6">
        <v>1044519</v>
      </c>
      <c r="AD10" s="7">
        <f t="shared" si="6"/>
        <v>17.15008826072096</v>
      </c>
      <c r="AE10" s="6">
        <v>514425.76</v>
      </c>
      <c r="AF10" s="6">
        <v>71.5</v>
      </c>
      <c r="AG10" s="6">
        <v>537480</v>
      </c>
      <c r="AH10" s="7">
        <f t="shared" si="7"/>
        <v>28.713203840142889</v>
      </c>
      <c r="AI10" s="6">
        <v>209554.76</v>
      </c>
      <c r="AJ10" s="6">
        <v>107</v>
      </c>
      <c r="AK10" s="6">
        <v>774490</v>
      </c>
      <c r="AL10" s="7">
        <f t="shared" si="8"/>
        <v>8.3877100543583527</v>
      </c>
      <c r="AM10" s="6">
        <v>510271.75</v>
      </c>
      <c r="AN10" s="6">
        <v>95</v>
      </c>
      <c r="AO10" s="6">
        <v>664800</v>
      </c>
      <c r="AP10" s="7">
        <f t="shared" si="9"/>
        <v>23.794260303850784</v>
      </c>
      <c r="AQ10" s="6">
        <v>637576.76</v>
      </c>
      <c r="AR10" s="6">
        <v>96</v>
      </c>
      <c r="AS10" s="6">
        <v>696645</v>
      </c>
      <c r="AT10" s="7">
        <f t="shared" si="10"/>
        <v>25.625891637778206</v>
      </c>
      <c r="AU10" s="6">
        <v>572107.73</v>
      </c>
      <c r="AV10" s="6">
        <v>114</v>
      </c>
      <c r="AW10" s="6">
        <v>834580</v>
      </c>
      <c r="AX10" s="7">
        <f t="shared" si="11"/>
        <v>21.250616633516259</v>
      </c>
      <c r="AY10" s="6">
        <f t="shared" si="12"/>
        <v>4092989.1799999992</v>
      </c>
      <c r="AZ10" s="6">
        <f t="shared" si="13"/>
        <v>1267.7</v>
      </c>
      <c r="BA10" s="6">
        <f t="shared" si="14"/>
        <v>9270389</v>
      </c>
      <c r="BB10" s="7">
        <f t="shared" si="15"/>
        <v>13.686875985462958</v>
      </c>
      <c r="BC10" s="26" t="s">
        <v>789</v>
      </c>
      <c r="BD10" s="10" t="s">
        <v>789</v>
      </c>
      <c r="BE10" s="10" t="s">
        <v>862</v>
      </c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CJ10" s="18"/>
      <c r="CK10" s="18"/>
    </row>
    <row r="11" spans="1:100" x14ac:dyDescent="0.2">
      <c r="A11" s="25">
        <v>143509</v>
      </c>
      <c r="B11" s="26" t="s">
        <v>97</v>
      </c>
      <c r="C11" s="6">
        <v>-17922.47</v>
      </c>
      <c r="D11" s="6">
        <v>25</v>
      </c>
      <c r="E11" s="6">
        <v>195250</v>
      </c>
      <c r="F11" s="36">
        <f t="shared" si="0"/>
        <v>-2.7537725992317545</v>
      </c>
      <c r="G11" s="6">
        <v>322116.90000000002</v>
      </c>
      <c r="H11" s="6">
        <v>200.65</v>
      </c>
      <c r="I11" s="6">
        <v>1415020.5</v>
      </c>
      <c r="J11" s="36">
        <f t="shared" si="1"/>
        <v>7.0568757837783984</v>
      </c>
      <c r="K11" s="6">
        <v>324511.90000000002</v>
      </c>
      <c r="L11" s="6">
        <v>173.5</v>
      </c>
      <c r="M11" s="6">
        <v>1233395</v>
      </c>
      <c r="N11" s="7">
        <f t="shared" si="2"/>
        <v>7.8931380458004137</v>
      </c>
      <c r="O11" s="6">
        <v>525082.99</v>
      </c>
      <c r="P11" s="6">
        <v>218.5</v>
      </c>
      <c r="Q11" s="6">
        <v>1538870</v>
      </c>
      <c r="R11" s="7">
        <f t="shared" si="3"/>
        <v>10.577613892011671</v>
      </c>
      <c r="S11" s="6">
        <v>565647.99</v>
      </c>
      <c r="T11" s="6">
        <v>163.75</v>
      </c>
      <c r="U11" s="6">
        <v>1145662.5</v>
      </c>
      <c r="V11" s="7">
        <f t="shared" si="4"/>
        <v>15.305631187195182</v>
      </c>
      <c r="W11" s="6">
        <v>489302.54</v>
      </c>
      <c r="X11" s="6">
        <v>97.5</v>
      </c>
      <c r="Y11" s="6">
        <v>675555</v>
      </c>
      <c r="Z11" s="7">
        <f t="shared" si="5"/>
        <v>21.728913559961807</v>
      </c>
      <c r="AA11" s="6">
        <v>13397.04</v>
      </c>
      <c r="AB11" s="6">
        <v>139.75</v>
      </c>
      <c r="AC11" s="6">
        <v>1012757.5</v>
      </c>
      <c r="AD11" s="7">
        <f t="shared" si="6"/>
        <v>0.4100766866698099</v>
      </c>
      <c r="AE11" s="6">
        <v>143613.25</v>
      </c>
      <c r="AF11" s="6">
        <v>169</v>
      </c>
      <c r="AG11" s="6">
        <v>1238930</v>
      </c>
      <c r="AH11" s="7">
        <f t="shared" si="7"/>
        <v>3.4775148717038094</v>
      </c>
      <c r="AI11" s="6">
        <v>295660.25</v>
      </c>
      <c r="AJ11" s="6">
        <v>161.85</v>
      </c>
      <c r="AK11" s="6">
        <v>1137194.5</v>
      </c>
      <c r="AL11" s="7">
        <f t="shared" si="8"/>
        <v>8.0597186760927872</v>
      </c>
      <c r="AM11" s="6">
        <v>-54482.28</v>
      </c>
      <c r="AN11" s="6">
        <v>108</v>
      </c>
      <c r="AO11" s="6">
        <v>730560</v>
      </c>
      <c r="AP11" s="7">
        <f t="shared" si="9"/>
        <v>-2.31185758869908</v>
      </c>
      <c r="AQ11" s="6">
        <v>244944.23</v>
      </c>
      <c r="AR11" s="6">
        <v>200</v>
      </c>
      <c r="AS11" s="6">
        <v>1386910</v>
      </c>
      <c r="AT11" s="7">
        <f t="shared" si="10"/>
        <v>4.9451214858931003</v>
      </c>
      <c r="AU11" s="6">
        <v>254784.71</v>
      </c>
      <c r="AV11" s="6">
        <v>201</v>
      </c>
      <c r="AW11" s="6">
        <v>1431375</v>
      </c>
      <c r="AX11" s="7">
        <f t="shared" si="11"/>
        <v>5.5179991337001129</v>
      </c>
      <c r="AY11" s="6">
        <f t="shared" si="12"/>
        <v>3124579.52</v>
      </c>
      <c r="AZ11" s="6">
        <f t="shared" si="13"/>
        <v>1833.5</v>
      </c>
      <c r="BA11" s="6">
        <f t="shared" si="14"/>
        <v>12946230</v>
      </c>
      <c r="BB11" s="7">
        <f t="shared" si="15"/>
        <v>7.4818665449323856</v>
      </c>
      <c r="BC11" s="26" t="s">
        <v>789</v>
      </c>
      <c r="BD11" s="10" t="s">
        <v>789</v>
      </c>
      <c r="BE11" s="10" t="s">
        <v>862</v>
      </c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CJ11" s="18"/>
      <c r="CK11" s="18"/>
    </row>
    <row r="12" spans="1:100" x14ac:dyDescent="0.2">
      <c r="A12" s="25">
        <v>143807</v>
      </c>
      <c r="B12" s="26" t="s">
        <v>102</v>
      </c>
      <c r="C12" s="6">
        <v>138099.92000000001</v>
      </c>
      <c r="D12" s="6">
        <v>20</v>
      </c>
      <c r="E12" s="6">
        <v>140400</v>
      </c>
      <c r="F12" s="36">
        <f t="shared" si="0"/>
        <v>29.508529914529916</v>
      </c>
      <c r="G12" s="6">
        <v>389.59</v>
      </c>
      <c r="H12" s="6">
        <v>10</v>
      </c>
      <c r="I12" s="6">
        <v>73950</v>
      </c>
      <c r="J12" s="36">
        <f t="shared" si="1"/>
        <v>0.16331697092630154</v>
      </c>
      <c r="K12" s="6">
        <v>78289.59</v>
      </c>
      <c r="L12" s="6">
        <v>20</v>
      </c>
      <c r="M12" s="6">
        <v>147200</v>
      </c>
      <c r="N12" s="7">
        <f t="shared" si="2"/>
        <v>15.955758831521738</v>
      </c>
      <c r="O12" s="6">
        <v>88122.63</v>
      </c>
      <c r="P12" s="6">
        <v>30</v>
      </c>
      <c r="Q12" s="6">
        <v>216600</v>
      </c>
      <c r="R12" s="7">
        <f t="shared" si="3"/>
        <v>12.612195429362881</v>
      </c>
      <c r="S12" s="6">
        <v>61822.63</v>
      </c>
      <c r="T12" s="6">
        <v>20</v>
      </c>
      <c r="U12" s="6">
        <v>139400</v>
      </c>
      <c r="V12" s="7">
        <f t="shared" si="4"/>
        <v>13.74821757532281</v>
      </c>
      <c r="W12" s="6">
        <v>141522.63</v>
      </c>
      <c r="X12" s="6">
        <v>40</v>
      </c>
      <c r="Y12" s="6">
        <v>276400</v>
      </c>
      <c r="Z12" s="7">
        <f t="shared" si="5"/>
        <v>15.360632778581765</v>
      </c>
      <c r="AA12" s="6">
        <v>254262.63</v>
      </c>
      <c r="AB12" s="6">
        <v>40</v>
      </c>
      <c r="AC12" s="6">
        <v>288200</v>
      </c>
      <c r="AD12" s="7">
        <f t="shared" si="6"/>
        <v>27.349554233171411</v>
      </c>
      <c r="AE12" s="6">
        <v>175612.68</v>
      </c>
      <c r="AF12" s="6">
        <v>30</v>
      </c>
      <c r="AG12" s="6">
        <v>224600</v>
      </c>
      <c r="AH12" s="7">
        <f t="shared" si="7"/>
        <v>23.456724844167407</v>
      </c>
      <c r="AI12" s="6">
        <v>119907.68</v>
      </c>
      <c r="AJ12" s="6">
        <v>50</v>
      </c>
      <c r="AK12" s="6">
        <v>362100</v>
      </c>
      <c r="AL12" s="7">
        <f t="shared" si="8"/>
        <v>10.265501463684066</v>
      </c>
      <c r="AM12" s="6">
        <v>176557.68</v>
      </c>
      <c r="AN12" s="6">
        <v>50</v>
      </c>
      <c r="AO12" s="6">
        <v>341100</v>
      </c>
      <c r="AP12" s="7">
        <f t="shared" si="9"/>
        <v>16.045992612137201</v>
      </c>
      <c r="AQ12" s="6">
        <v>187807.68</v>
      </c>
      <c r="AR12" s="6">
        <v>50</v>
      </c>
      <c r="AS12" s="6">
        <v>350650</v>
      </c>
      <c r="AT12" s="7">
        <f t="shared" si="10"/>
        <v>14.996763268216169</v>
      </c>
      <c r="AU12" s="6">
        <v>169512.66</v>
      </c>
      <c r="AV12" s="6">
        <v>56</v>
      </c>
      <c r="AW12" s="6">
        <v>409230</v>
      </c>
      <c r="AX12" s="7">
        <f t="shared" si="11"/>
        <v>12.840926764899935</v>
      </c>
      <c r="AY12" s="6">
        <f t="shared" si="12"/>
        <v>1453808.0799999996</v>
      </c>
      <c r="AZ12" s="6">
        <f t="shared" si="13"/>
        <v>396</v>
      </c>
      <c r="BA12" s="6">
        <f t="shared" si="14"/>
        <v>2829430</v>
      </c>
      <c r="BB12" s="7">
        <f t="shared" si="15"/>
        <v>15.928314353067574</v>
      </c>
      <c r="BC12" s="26" t="s">
        <v>789</v>
      </c>
      <c r="BD12" s="10" t="s">
        <v>789</v>
      </c>
      <c r="BE12" s="10" t="s">
        <v>862</v>
      </c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CJ12" s="18"/>
      <c r="CK12" s="18"/>
    </row>
    <row r="13" spans="1:100" x14ac:dyDescent="0.2">
      <c r="A13" s="25">
        <v>145198</v>
      </c>
      <c r="B13" s="26" t="s">
        <v>109</v>
      </c>
      <c r="C13" s="6">
        <v>55288.27</v>
      </c>
      <c r="D13" s="6">
        <v>0</v>
      </c>
      <c r="E13" s="6">
        <v>0</v>
      </c>
      <c r="F13" s="36">
        <f t="shared" si="0"/>
        <v>0</v>
      </c>
      <c r="G13" s="6">
        <v>161048.26999999999</v>
      </c>
      <c r="H13" s="6">
        <v>40</v>
      </c>
      <c r="I13" s="6">
        <v>290500</v>
      </c>
      <c r="J13" s="36">
        <f t="shared" si="1"/>
        <v>17.185873907056799</v>
      </c>
      <c r="K13" s="6">
        <v>258588.27</v>
      </c>
      <c r="L13" s="6">
        <v>53</v>
      </c>
      <c r="M13" s="6">
        <v>378610</v>
      </c>
      <c r="N13" s="7">
        <f t="shared" si="2"/>
        <v>20.489813000184885</v>
      </c>
      <c r="O13" s="6">
        <v>263991.31</v>
      </c>
      <c r="P13" s="6">
        <v>50</v>
      </c>
      <c r="Q13" s="6">
        <v>353400</v>
      </c>
      <c r="R13" s="7">
        <f t="shared" si="3"/>
        <v>23.157132456140349</v>
      </c>
      <c r="S13" s="6">
        <v>140891.31</v>
      </c>
      <c r="T13" s="6">
        <v>10</v>
      </c>
      <c r="U13" s="6">
        <v>69700</v>
      </c>
      <c r="V13" s="7">
        <f t="shared" si="4"/>
        <v>62.663279913916782</v>
      </c>
      <c r="W13" s="6">
        <v>212971.31</v>
      </c>
      <c r="X13" s="6">
        <v>43</v>
      </c>
      <c r="Y13" s="6">
        <v>298660</v>
      </c>
      <c r="Z13" s="7">
        <f t="shared" si="5"/>
        <v>21.39268499296859</v>
      </c>
      <c r="AA13" s="6">
        <v>191551.31</v>
      </c>
      <c r="AB13" s="6">
        <v>32</v>
      </c>
      <c r="AC13" s="6">
        <v>230940</v>
      </c>
      <c r="AD13" s="7">
        <f t="shared" si="6"/>
        <v>25.712698579717674</v>
      </c>
      <c r="AE13" s="6">
        <v>168702.13</v>
      </c>
      <c r="AF13" s="6">
        <v>25</v>
      </c>
      <c r="AG13" s="6">
        <v>183550</v>
      </c>
      <c r="AH13" s="7">
        <f t="shared" si="7"/>
        <v>27.573216562244621</v>
      </c>
      <c r="AI13" s="6">
        <v>0</v>
      </c>
      <c r="AJ13" s="6">
        <v>0</v>
      </c>
      <c r="AK13" s="6">
        <v>0</v>
      </c>
      <c r="AL13" s="7">
        <f t="shared" si="8"/>
        <v>0</v>
      </c>
      <c r="AM13" s="6">
        <v>98572.13</v>
      </c>
      <c r="AN13" s="6">
        <v>20</v>
      </c>
      <c r="AO13" s="6">
        <v>136600</v>
      </c>
      <c r="AP13" s="7">
        <f t="shared" si="9"/>
        <v>22.369956295754029</v>
      </c>
      <c r="AQ13" s="6">
        <v>107272.13</v>
      </c>
      <c r="AR13" s="6">
        <v>10</v>
      </c>
      <c r="AS13" s="6">
        <v>72500</v>
      </c>
      <c r="AT13" s="7">
        <f t="shared" si="10"/>
        <v>41.429236413793106</v>
      </c>
      <c r="AU13" s="6">
        <v>95230.13</v>
      </c>
      <c r="AV13" s="6">
        <v>20</v>
      </c>
      <c r="AW13" s="6">
        <v>140980</v>
      </c>
      <c r="AX13" s="7">
        <f t="shared" si="11"/>
        <v>20.940091005816427</v>
      </c>
      <c r="AY13" s="6">
        <f t="shared" si="12"/>
        <v>1698818.2999999998</v>
      </c>
      <c r="AZ13" s="6">
        <f t="shared" si="13"/>
        <v>303</v>
      </c>
      <c r="BA13" s="6">
        <f t="shared" si="14"/>
        <v>2155440</v>
      </c>
      <c r="BB13" s="7">
        <f t="shared" si="15"/>
        <v>24.432768854619006</v>
      </c>
      <c r="BC13" s="26" t="s">
        <v>789</v>
      </c>
      <c r="BD13" s="10" t="s">
        <v>789</v>
      </c>
      <c r="BE13" s="10" t="s">
        <v>862</v>
      </c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CJ13" s="18"/>
      <c r="CK13" s="18"/>
    </row>
    <row r="14" spans="1:100" x14ac:dyDescent="0.2">
      <c r="A14" s="25">
        <v>147891</v>
      </c>
      <c r="B14" s="26" t="s">
        <v>134</v>
      </c>
      <c r="C14" s="6">
        <v>70517.460000000006</v>
      </c>
      <c r="D14" s="6">
        <v>30</v>
      </c>
      <c r="E14" s="6">
        <v>213350</v>
      </c>
      <c r="F14" s="36">
        <f t="shared" si="0"/>
        <v>9.9157431450667914</v>
      </c>
      <c r="G14" s="6">
        <v>45048.54</v>
      </c>
      <c r="H14" s="6">
        <v>42</v>
      </c>
      <c r="I14" s="6">
        <v>296840</v>
      </c>
      <c r="J14" s="36">
        <f t="shared" si="1"/>
        <v>4.7045706104298608</v>
      </c>
      <c r="K14" s="6">
        <v>185158.54</v>
      </c>
      <c r="L14" s="6">
        <v>85</v>
      </c>
      <c r="M14" s="6">
        <v>607500</v>
      </c>
      <c r="N14" s="7">
        <f t="shared" si="2"/>
        <v>9.1436316049382729</v>
      </c>
      <c r="O14" s="6">
        <v>201528.54</v>
      </c>
      <c r="P14" s="6">
        <v>76</v>
      </c>
      <c r="Q14" s="6">
        <v>555370</v>
      </c>
      <c r="R14" s="7">
        <f t="shared" si="3"/>
        <v>11.249049714604679</v>
      </c>
      <c r="S14" s="6">
        <v>316123.53999999998</v>
      </c>
      <c r="T14" s="6">
        <v>102</v>
      </c>
      <c r="U14" s="6">
        <v>742940</v>
      </c>
      <c r="V14" s="7">
        <f t="shared" si="4"/>
        <v>13.190607236115971</v>
      </c>
      <c r="W14" s="6">
        <v>203707.54</v>
      </c>
      <c r="X14" s="6">
        <v>114.9</v>
      </c>
      <c r="Y14" s="6">
        <v>850703</v>
      </c>
      <c r="Z14" s="7">
        <f t="shared" si="5"/>
        <v>7.1837365096866952</v>
      </c>
      <c r="AA14" s="6">
        <v>295146.53999999998</v>
      </c>
      <c r="AB14" s="6">
        <v>127</v>
      </c>
      <c r="AC14" s="6">
        <v>947690</v>
      </c>
      <c r="AD14" s="7">
        <f t="shared" si="6"/>
        <v>9.6545734786691852</v>
      </c>
      <c r="AE14" s="6">
        <v>356486.94</v>
      </c>
      <c r="AF14" s="6">
        <v>105</v>
      </c>
      <c r="AG14" s="6">
        <v>788100</v>
      </c>
      <c r="AH14" s="7">
        <f t="shared" si="7"/>
        <v>13.570115721355158</v>
      </c>
      <c r="AI14" s="6">
        <v>280950.94</v>
      </c>
      <c r="AJ14" s="6">
        <v>140</v>
      </c>
      <c r="AK14" s="6">
        <v>1002050</v>
      </c>
      <c r="AL14" s="7">
        <f t="shared" si="8"/>
        <v>8.691661234469338</v>
      </c>
      <c r="AM14" s="6">
        <v>404803.94</v>
      </c>
      <c r="AN14" s="6">
        <v>136</v>
      </c>
      <c r="AO14" s="6">
        <v>936970</v>
      </c>
      <c r="AP14" s="7">
        <f t="shared" si="9"/>
        <v>13.393088508703586</v>
      </c>
      <c r="AQ14" s="6">
        <v>342991.97</v>
      </c>
      <c r="AR14" s="6">
        <v>131</v>
      </c>
      <c r="AS14" s="6">
        <v>903770</v>
      </c>
      <c r="AT14" s="7">
        <f t="shared" si="10"/>
        <v>10.626348694911314</v>
      </c>
      <c r="AU14" s="6">
        <v>-121300.97</v>
      </c>
      <c r="AV14" s="6">
        <v>70</v>
      </c>
      <c r="AW14" s="6">
        <v>505900</v>
      </c>
      <c r="AX14" s="7">
        <f t="shared" si="11"/>
        <v>-7.4329513144890296</v>
      </c>
      <c r="AY14" s="6">
        <f t="shared" si="12"/>
        <v>2510646.06</v>
      </c>
      <c r="AZ14" s="6">
        <f t="shared" si="13"/>
        <v>1128.9000000000001</v>
      </c>
      <c r="BA14" s="6">
        <f t="shared" si="14"/>
        <v>8137833</v>
      </c>
      <c r="BB14" s="7">
        <f t="shared" si="15"/>
        <v>9.5639745691512719</v>
      </c>
      <c r="BC14" s="26" t="s">
        <v>789</v>
      </c>
      <c r="BD14" s="10" t="s">
        <v>789</v>
      </c>
      <c r="BE14" s="10" t="s">
        <v>862</v>
      </c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CJ14" s="18"/>
      <c r="CK14" s="18"/>
    </row>
    <row r="15" spans="1:100" x14ac:dyDescent="0.2">
      <c r="A15" s="25">
        <v>147914</v>
      </c>
      <c r="B15" s="26" t="s">
        <v>137</v>
      </c>
      <c r="C15" s="6">
        <v>-1883.31</v>
      </c>
      <c r="D15" s="6">
        <v>31.5</v>
      </c>
      <c r="E15" s="6">
        <v>229380</v>
      </c>
      <c r="F15" s="36">
        <f t="shared" si="0"/>
        <v>-0.2463131048914465</v>
      </c>
      <c r="G15" s="6">
        <v>-16667.32</v>
      </c>
      <c r="H15" s="6">
        <v>70</v>
      </c>
      <c r="I15" s="6">
        <v>491900</v>
      </c>
      <c r="J15" s="36">
        <f t="shared" si="1"/>
        <v>-1.0503901606017483</v>
      </c>
      <c r="K15" s="6">
        <v>41591.18</v>
      </c>
      <c r="L15" s="6">
        <v>96.45</v>
      </c>
      <c r="M15" s="6">
        <v>683101.5</v>
      </c>
      <c r="N15" s="7">
        <f t="shared" si="2"/>
        <v>1.8265739425253789</v>
      </c>
      <c r="O15" s="6">
        <v>156754.29</v>
      </c>
      <c r="P15" s="6">
        <v>89</v>
      </c>
      <c r="Q15" s="6">
        <v>626830</v>
      </c>
      <c r="R15" s="7">
        <f t="shared" si="3"/>
        <v>7.7523140085828688</v>
      </c>
      <c r="S15" s="6">
        <v>23254.29</v>
      </c>
      <c r="T15" s="6">
        <v>37</v>
      </c>
      <c r="U15" s="6">
        <v>257240</v>
      </c>
      <c r="V15" s="7">
        <f t="shared" si="4"/>
        <v>2.8023751749339141</v>
      </c>
      <c r="W15" s="6">
        <v>-16705.71</v>
      </c>
      <c r="X15" s="6">
        <v>46</v>
      </c>
      <c r="Y15" s="6">
        <v>320270</v>
      </c>
      <c r="Z15" s="7">
        <f t="shared" si="5"/>
        <v>-1.5648399787679146</v>
      </c>
      <c r="AA15" s="6">
        <v>120824.29</v>
      </c>
      <c r="AB15" s="6">
        <v>70</v>
      </c>
      <c r="AC15" s="6">
        <v>504650</v>
      </c>
      <c r="AD15" s="7">
        <f t="shared" si="6"/>
        <v>7.4220806301396998</v>
      </c>
      <c r="AE15" s="6">
        <v>-4435.84</v>
      </c>
      <c r="AF15" s="6">
        <v>10</v>
      </c>
      <c r="AG15" s="6">
        <v>74800</v>
      </c>
      <c r="AH15" s="7">
        <f t="shared" si="7"/>
        <v>-1.7790802139037432</v>
      </c>
      <c r="AI15" s="6">
        <v>46239.16</v>
      </c>
      <c r="AJ15" s="6">
        <v>40</v>
      </c>
      <c r="AK15" s="6">
        <v>285050</v>
      </c>
      <c r="AL15" s="7">
        <f t="shared" si="8"/>
        <v>5.0286404490440271</v>
      </c>
      <c r="AM15" s="6">
        <v>55729.16</v>
      </c>
      <c r="AN15" s="6">
        <v>30</v>
      </c>
      <c r="AO15" s="6">
        <v>205950</v>
      </c>
      <c r="AP15" s="7">
        <f t="shared" si="9"/>
        <v>8.3884630250060699</v>
      </c>
      <c r="AQ15" s="6">
        <v>132929.17000000001</v>
      </c>
      <c r="AR15" s="6">
        <v>35</v>
      </c>
      <c r="AS15" s="6">
        <v>245000</v>
      </c>
      <c r="AT15" s="7">
        <f t="shared" si="10"/>
        <v>15.191905142857145</v>
      </c>
      <c r="AU15" s="6">
        <v>24591.18</v>
      </c>
      <c r="AV15" s="6">
        <v>30</v>
      </c>
      <c r="AW15" s="6">
        <v>210990</v>
      </c>
      <c r="AX15" s="7">
        <f t="shared" si="11"/>
        <v>3.6130934167496092</v>
      </c>
      <c r="AY15" s="6">
        <f t="shared" si="12"/>
        <v>564103.85000000009</v>
      </c>
      <c r="AZ15" s="6">
        <f t="shared" si="13"/>
        <v>553.45000000000005</v>
      </c>
      <c r="BA15" s="6">
        <f t="shared" si="14"/>
        <v>3905781.5</v>
      </c>
      <c r="BB15" s="7">
        <f t="shared" si="15"/>
        <v>4.4772651388716964</v>
      </c>
      <c r="BC15" s="26" t="s">
        <v>789</v>
      </c>
      <c r="BD15" s="10" t="s">
        <v>789</v>
      </c>
      <c r="BE15" s="10" t="s">
        <v>862</v>
      </c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CJ15" s="18"/>
      <c r="CK15" s="18"/>
    </row>
    <row r="16" spans="1:100" x14ac:dyDescent="0.2">
      <c r="A16" s="25">
        <v>148557</v>
      </c>
      <c r="B16" s="26" t="s">
        <v>145</v>
      </c>
      <c r="C16" s="6">
        <v>-1089669.8600000001</v>
      </c>
      <c r="D16" s="6">
        <v>10</v>
      </c>
      <c r="E16" s="6">
        <v>75700</v>
      </c>
      <c r="F16" s="36">
        <f t="shared" si="0"/>
        <v>-431.83746103038311</v>
      </c>
      <c r="G16" s="6">
        <v>-86939.86</v>
      </c>
      <c r="H16" s="6">
        <v>282</v>
      </c>
      <c r="I16" s="6">
        <v>2075590</v>
      </c>
      <c r="J16" s="36">
        <f t="shared" si="1"/>
        <v>-1.2984913494476269</v>
      </c>
      <c r="K16" s="6">
        <v>-319639.86</v>
      </c>
      <c r="L16" s="6">
        <v>578</v>
      </c>
      <c r="M16" s="6">
        <v>4270240</v>
      </c>
      <c r="N16" s="7">
        <f t="shared" si="2"/>
        <v>-2.2455870864401062</v>
      </c>
      <c r="O16" s="6">
        <v>363965</v>
      </c>
      <c r="P16" s="6">
        <v>515</v>
      </c>
      <c r="Q16" s="6">
        <v>3747550</v>
      </c>
      <c r="R16" s="7">
        <f t="shared" si="3"/>
        <v>3.0107443529772788</v>
      </c>
      <c r="S16" s="6">
        <v>-1192750</v>
      </c>
      <c r="T16" s="6">
        <v>518</v>
      </c>
      <c r="U16" s="6">
        <v>3760060</v>
      </c>
      <c r="V16" s="7">
        <f t="shared" si="4"/>
        <v>-9.8336861645824793</v>
      </c>
      <c r="W16" s="6">
        <v>2056674.79</v>
      </c>
      <c r="X16" s="6">
        <v>798</v>
      </c>
      <c r="Y16" s="6">
        <v>5712835</v>
      </c>
      <c r="Z16" s="7">
        <f t="shared" si="5"/>
        <v>10.800284569745143</v>
      </c>
      <c r="AA16" s="6">
        <v>1278751</v>
      </c>
      <c r="AB16" s="6">
        <v>1163</v>
      </c>
      <c r="AC16" s="6">
        <v>8818260</v>
      </c>
      <c r="AD16" s="7">
        <f t="shared" si="6"/>
        <v>4.4953631442030515</v>
      </c>
      <c r="AE16" s="6">
        <v>806761.46</v>
      </c>
      <c r="AF16" s="6">
        <v>801.2</v>
      </c>
      <c r="AG16" s="6">
        <v>6115424</v>
      </c>
      <c r="AH16" s="7">
        <f t="shared" si="7"/>
        <v>3.9576722398970205</v>
      </c>
      <c r="AI16" s="6">
        <v>109444</v>
      </c>
      <c r="AJ16" s="6">
        <v>1010.8</v>
      </c>
      <c r="AK16" s="6">
        <v>7323786</v>
      </c>
      <c r="AL16" s="7">
        <f t="shared" si="8"/>
        <v>0.46325274932937693</v>
      </c>
      <c r="AM16" s="6">
        <v>1380939.01</v>
      </c>
      <c r="AN16" s="6">
        <v>672.5</v>
      </c>
      <c r="AO16" s="6">
        <v>4836030</v>
      </c>
      <c r="AP16" s="7">
        <f t="shared" si="9"/>
        <v>8.8521182271408581</v>
      </c>
      <c r="AQ16" s="6">
        <v>2525427.16</v>
      </c>
      <c r="AR16" s="6">
        <v>1242.6500000000001</v>
      </c>
      <c r="AS16" s="6">
        <v>9070315</v>
      </c>
      <c r="AT16" s="7">
        <f t="shared" si="10"/>
        <v>7.7959762676378945</v>
      </c>
      <c r="AU16" s="6">
        <v>-936776.49</v>
      </c>
      <c r="AV16" s="6">
        <v>2019.4</v>
      </c>
      <c r="AW16" s="6">
        <v>15178746</v>
      </c>
      <c r="AX16" s="7">
        <f t="shared" si="11"/>
        <v>-1.913206215454162</v>
      </c>
      <c r="AY16" s="6">
        <f t="shared" si="12"/>
        <v>5985856.21</v>
      </c>
      <c r="AZ16" s="6">
        <f t="shared" si="13"/>
        <v>9600.5499999999993</v>
      </c>
      <c r="BA16" s="6">
        <f t="shared" si="14"/>
        <v>70908836</v>
      </c>
      <c r="BB16" s="7">
        <f t="shared" si="15"/>
        <v>2.6169029556485737</v>
      </c>
      <c r="BC16" s="26" t="s">
        <v>789</v>
      </c>
      <c r="BD16" s="10" t="s">
        <v>789</v>
      </c>
      <c r="BE16" s="10" t="s">
        <v>862</v>
      </c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CJ16" s="18"/>
      <c r="CK16" s="18"/>
    </row>
    <row r="17" spans="1:89" x14ac:dyDescent="0.2">
      <c r="A17" s="25">
        <v>149305</v>
      </c>
      <c r="B17" s="26" t="s">
        <v>152</v>
      </c>
      <c r="C17" s="6">
        <v>0</v>
      </c>
      <c r="D17" s="6">
        <v>0</v>
      </c>
      <c r="E17" s="6">
        <v>0</v>
      </c>
      <c r="F17" s="36">
        <f t="shared" si="0"/>
        <v>0</v>
      </c>
      <c r="G17" s="6">
        <v>0</v>
      </c>
      <c r="H17" s="6">
        <v>0</v>
      </c>
      <c r="I17" s="6">
        <v>0</v>
      </c>
      <c r="J17" s="36">
        <f t="shared" si="1"/>
        <v>0</v>
      </c>
      <c r="K17" s="6">
        <v>199049.55</v>
      </c>
      <c r="L17" s="6">
        <v>51.5</v>
      </c>
      <c r="M17" s="6">
        <v>377280</v>
      </c>
      <c r="N17" s="7">
        <f t="shared" si="2"/>
        <v>15.827731393129771</v>
      </c>
      <c r="O17" s="6">
        <v>436048.09</v>
      </c>
      <c r="P17" s="6">
        <v>85.5</v>
      </c>
      <c r="Q17" s="6">
        <v>613210</v>
      </c>
      <c r="R17" s="7">
        <f t="shared" si="3"/>
        <v>22.043819882258934</v>
      </c>
      <c r="S17" s="6">
        <v>604663.09</v>
      </c>
      <c r="T17" s="6">
        <v>62.5</v>
      </c>
      <c r="U17" s="6">
        <v>442750</v>
      </c>
      <c r="V17" s="7">
        <f t="shared" si="4"/>
        <v>42.336659040090346</v>
      </c>
      <c r="W17" s="6">
        <v>942800.07</v>
      </c>
      <c r="X17" s="6">
        <v>173.5</v>
      </c>
      <c r="Y17" s="6">
        <v>1216020</v>
      </c>
      <c r="Z17" s="7">
        <f t="shared" si="5"/>
        <v>23.259487590664627</v>
      </c>
      <c r="AA17" s="6">
        <v>555825.06999999995</v>
      </c>
      <c r="AB17" s="6">
        <v>41.5</v>
      </c>
      <c r="AC17" s="6">
        <v>291330</v>
      </c>
      <c r="AD17" s="7">
        <f t="shared" si="6"/>
        <v>59.144534273847519</v>
      </c>
      <c r="AE17" s="6">
        <v>760565.23</v>
      </c>
      <c r="AF17" s="6">
        <v>94</v>
      </c>
      <c r="AG17" s="6">
        <v>711955</v>
      </c>
      <c r="AH17" s="7">
        <f t="shared" si="7"/>
        <v>32.048313306318519</v>
      </c>
      <c r="AI17" s="6">
        <v>0</v>
      </c>
      <c r="AJ17" s="6">
        <v>0</v>
      </c>
      <c r="AK17" s="6">
        <v>0</v>
      </c>
      <c r="AL17" s="7">
        <f t="shared" si="8"/>
        <v>0</v>
      </c>
      <c r="AM17" s="6">
        <v>-27349.78</v>
      </c>
      <c r="AN17" s="6">
        <v>51.5</v>
      </c>
      <c r="AO17" s="6">
        <v>361580</v>
      </c>
      <c r="AP17" s="7">
        <f t="shared" si="9"/>
        <v>-2.3448287515902426</v>
      </c>
      <c r="AQ17" s="6">
        <v>102283.22</v>
      </c>
      <c r="AR17" s="6">
        <v>85</v>
      </c>
      <c r="AS17" s="6">
        <v>612500</v>
      </c>
      <c r="AT17" s="7">
        <f t="shared" si="10"/>
        <v>4.675804342857143</v>
      </c>
      <c r="AU17" s="6">
        <v>773838.72</v>
      </c>
      <c r="AV17" s="6">
        <v>133.5</v>
      </c>
      <c r="AW17" s="6">
        <v>954340</v>
      </c>
      <c r="AX17" s="7">
        <f t="shared" si="11"/>
        <v>25.136744053481987</v>
      </c>
      <c r="AY17" s="6">
        <f t="shared" si="12"/>
        <v>4347723.26</v>
      </c>
      <c r="AZ17" s="6">
        <f t="shared" si="13"/>
        <v>778.5</v>
      </c>
      <c r="BA17" s="6">
        <f t="shared" si="14"/>
        <v>5580965</v>
      </c>
      <c r="BB17" s="7">
        <f t="shared" si="15"/>
        <v>24.149841659999659</v>
      </c>
      <c r="BC17" s="26" t="s">
        <v>789</v>
      </c>
      <c r="BD17" s="10" t="s">
        <v>789</v>
      </c>
      <c r="BE17" s="10" t="s">
        <v>862</v>
      </c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CJ17" s="18"/>
      <c r="CK17" s="18"/>
    </row>
    <row r="18" spans="1:89" x14ac:dyDescent="0.2">
      <c r="A18" s="25">
        <v>149765</v>
      </c>
      <c r="B18" s="26" t="s">
        <v>162</v>
      </c>
      <c r="C18" s="6">
        <v>-157780.31</v>
      </c>
      <c r="D18" s="6">
        <v>60.5</v>
      </c>
      <c r="E18" s="6">
        <v>441835</v>
      </c>
      <c r="F18" s="36">
        <f t="shared" si="0"/>
        <v>-10.713070037457422</v>
      </c>
      <c r="G18" s="6">
        <v>-740.31</v>
      </c>
      <c r="H18" s="6">
        <v>267.39999999999998</v>
      </c>
      <c r="I18" s="6">
        <v>1889493</v>
      </c>
      <c r="J18" s="36">
        <f t="shared" si="1"/>
        <v>-1.2145908981933247E-2</v>
      </c>
      <c r="K18" s="6">
        <v>7483.19</v>
      </c>
      <c r="L18" s="6">
        <v>320.25</v>
      </c>
      <c r="M18" s="6">
        <v>2279987.5</v>
      </c>
      <c r="N18" s="7">
        <f t="shared" si="2"/>
        <v>9.8463566137972247E-2</v>
      </c>
      <c r="O18" s="6">
        <v>-154251.81</v>
      </c>
      <c r="P18" s="6">
        <v>321.25</v>
      </c>
      <c r="Q18" s="6">
        <v>2265462.5</v>
      </c>
      <c r="R18" s="7">
        <f t="shared" si="3"/>
        <v>-2.1107416741614569</v>
      </c>
      <c r="S18" s="6">
        <v>477939.69</v>
      </c>
      <c r="T18" s="6">
        <v>304</v>
      </c>
      <c r="U18" s="6">
        <v>2151730</v>
      </c>
      <c r="V18" s="7">
        <f t="shared" si="4"/>
        <v>6.8856828644857861</v>
      </c>
      <c r="W18" s="6">
        <v>-238576.56</v>
      </c>
      <c r="X18" s="6">
        <v>315</v>
      </c>
      <c r="Y18" s="6">
        <v>2187050</v>
      </c>
      <c r="Z18" s="7">
        <f t="shared" si="5"/>
        <v>-3.2725803250954479</v>
      </c>
      <c r="AA18" s="6">
        <v>-122545.56</v>
      </c>
      <c r="AB18" s="6">
        <v>319</v>
      </c>
      <c r="AC18" s="6">
        <v>2333460</v>
      </c>
      <c r="AD18" s="7">
        <f t="shared" si="6"/>
        <v>-1.6280169190815355</v>
      </c>
      <c r="AE18" s="6">
        <v>280618.94</v>
      </c>
      <c r="AF18" s="6">
        <v>312</v>
      </c>
      <c r="AG18" s="6">
        <v>2327535</v>
      </c>
      <c r="AH18" s="7">
        <f t="shared" si="7"/>
        <v>3.6169459105878108</v>
      </c>
      <c r="AI18" s="6">
        <v>-248099.06</v>
      </c>
      <c r="AJ18" s="6">
        <v>335.5</v>
      </c>
      <c r="AK18" s="6">
        <v>2361030</v>
      </c>
      <c r="AL18" s="7">
        <f t="shared" si="8"/>
        <v>-3.2575066221098417</v>
      </c>
      <c r="AM18" s="6">
        <v>398678.66</v>
      </c>
      <c r="AN18" s="6">
        <v>534.5</v>
      </c>
      <c r="AO18" s="6">
        <v>3675902.5</v>
      </c>
      <c r="AP18" s="7">
        <f t="shared" si="9"/>
        <v>3.3621779848622206</v>
      </c>
      <c r="AQ18" s="6">
        <v>473990.27</v>
      </c>
      <c r="AR18" s="6">
        <v>527.90000000000009</v>
      </c>
      <c r="AS18" s="6">
        <v>3734798</v>
      </c>
      <c r="AT18" s="7">
        <f t="shared" si="10"/>
        <v>3.5535328978970213</v>
      </c>
      <c r="AU18" s="6">
        <v>-826531.38</v>
      </c>
      <c r="AV18" s="6">
        <v>612.95000000000005</v>
      </c>
      <c r="AW18" s="6">
        <v>4380200</v>
      </c>
      <c r="AX18" s="7">
        <f t="shared" si="11"/>
        <v>-5.8496125245422581</v>
      </c>
      <c r="AY18" s="6">
        <f t="shared" si="12"/>
        <v>47966.069999999949</v>
      </c>
      <c r="AZ18" s="6">
        <f t="shared" si="13"/>
        <v>4169.75</v>
      </c>
      <c r="BA18" s="6">
        <f t="shared" si="14"/>
        <v>29586648.5</v>
      </c>
      <c r="BB18" s="7">
        <f t="shared" si="15"/>
        <v>5.0257404788514606E-2</v>
      </c>
      <c r="BC18" s="26" t="s">
        <v>789</v>
      </c>
      <c r="BD18" s="10" t="s">
        <v>789</v>
      </c>
      <c r="BE18" s="10" t="s">
        <v>862</v>
      </c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CJ18" s="18"/>
      <c r="CK18" s="18"/>
    </row>
    <row r="19" spans="1:89" x14ac:dyDescent="0.2">
      <c r="A19" s="25">
        <v>171880</v>
      </c>
      <c r="B19" s="26" t="s">
        <v>203</v>
      </c>
      <c r="C19" s="6">
        <v>-154496.13</v>
      </c>
      <c r="D19" s="6">
        <v>167</v>
      </c>
      <c r="E19" s="6">
        <v>1215865</v>
      </c>
      <c r="F19" s="36">
        <f t="shared" si="0"/>
        <v>-3.8120053624374415</v>
      </c>
      <c r="G19" s="6">
        <v>-151266.13</v>
      </c>
      <c r="H19" s="6">
        <v>382</v>
      </c>
      <c r="I19" s="6">
        <v>2747640</v>
      </c>
      <c r="J19" s="36">
        <f t="shared" si="1"/>
        <v>-1.7066464420375305</v>
      </c>
      <c r="K19" s="6">
        <v>30602.87</v>
      </c>
      <c r="L19" s="6">
        <v>451.85</v>
      </c>
      <c r="M19" s="6">
        <v>3221314.5</v>
      </c>
      <c r="N19" s="7">
        <f t="shared" si="2"/>
        <v>0.2850035598821537</v>
      </c>
      <c r="O19" s="6">
        <v>133914.37</v>
      </c>
      <c r="P19" s="6">
        <v>408.1</v>
      </c>
      <c r="Q19" s="6">
        <v>2895827</v>
      </c>
      <c r="R19" s="7">
        <f t="shared" si="3"/>
        <v>1.4335612831843889</v>
      </c>
      <c r="S19" s="6">
        <v>-113879.62</v>
      </c>
      <c r="T19" s="6">
        <v>264.2</v>
      </c>
      <c r="U19" s="6">
        <v>1885869</v>
      </c>
      <c r="V19" s="7">
        <f t="shared" si="4"/>
        <v>-1.8719583491748366</v>
      </c>
      <c r="W19" s="6">
        <v>-271063.59000000003</v>
      </c>
      <c r="X19" s="6">
        <v>329.8</v>
      </c>
      <c r="Y19" s="6">
        <v>2333596</v>
      </c>
      <c r="Z19" s="7">
        <f t="shared" si="5"/>
        <v>-3.4847110211021959</v>
      </c>
      <c r="AA19" s="6">
        <v>-93448.1</v>
      </c>
      <c r="AB19" s="6">
        <v>212</v>
      </c>
      <c r="AC19" s="6">
        <v>1537640</v>
      </c>
      <c r="AD19" s="7">
        <f t="shared" si="6"/>
        <v>-1.8839852631305118</v>
      </c>
      <c r="AE19" s="6">
        <v>-96430.12</v>
      </c>
      <c r="AF19" s="6">
        <v>279.75</v>
      </c>
      <c r="AG19" s="6">
        <v>2083772.5</v>
      </c>
      <c r="AH19" s="7">
        <f t="shared" si="7"/>
        <v>-1.3883010741335726</v>
      </c>
      <c r="AI19" s="6">
        <v>-337184.62</v>
      </c>
      <c r="AJ19" s="6">
        <v>431.5</v>
      </c>
      <c r="AK19" s="6">
        <v>3042345</v>
      </c>
      <c r="AL19" s="7">
        <f t="shared" si="8"/>
        <v>-3.4357455252445073</v>
      </c>
      <c r="AM19" s="6">
        <v>30913.75</v>
      </c>
      <c r="AN19" s="6">
        <v>334.75</v>
      </c>
      <c r="AO19" s="6">
        <v>2299932.5</v>
      </c>
      <c r="AP19" s="7">
        <f t="shared" si="9"/>
        <v>0.41667581548588922</v>
      </c>
      <c r="AQ19" s="6">
        <v>-124116.22</v>
      </c>
      <c r="AR19" s="6">
        <v>468.25</v>
      </c>
      <c r="AS19" s="6">
        <v>3344887.5</v>
      </c>
      <c r="AT19" s="7">
        <f t="shared" si="10"/>
        <v>-1.0389749012485472</v>
      </c>
      <c r="AU19" s="6">
        <v>-102256.69</v>
      </c>
      <c r="AV19" s="6">
        <v>477.85</v>
      </c>
      <c r="AW19" s="6">
        <v>3412566.5</v>
      </c>
      <c r="AX19" s="7">
        <f t="shared" si="11"/>
        <v>-0.92890714071066449</v>
      </c>
      <c r="AY19" s="6">
        <f t="shared" si="12"/>
        <v>-1094214.1000000001</v>
      </c>
      <c r="AZ19" s="6">
        <f t="shared" si="13"/>
        <v>4040.0499999999997</v>
      </c>
      <c r="BA19" s="6">
        <f t="shared" si="14"/>
        <v>28805390.5</v>
      </c>
      <c r="BB19" s="7">
        <f t="shared" si="15"/>
        <v>-1.1775794915885622</v>
      </c>
      <c r="BC19" s="26" t="s">
        <v>789</v>
      </c>
      <c r="BD19" s="10" t="s">
        <v>789</v>
      </c>
      <c r="BE19" s="10" t="s">
        <v>862</v>
      </c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CJ19" s="18"/>
      <c r="CK19" s="18"/>
    </row>
    <row r="20" spans="1:89" x14ac:dyDescent="0.2">
      <c r="A20" s="25">
        <v>172178</v>
      </c>
      <c r="B20" s="26" t="s">
        <v>179</v>
      </c>
      <c r="C20" s="6">
        <v>664418.44999999995</v>
      </c>
      <c r="D20" s="6">
        <v>0</v>
      </c>
      <c r="E20" s="6">
        <v>0</v>
      </c>
      <c r="F20" s="36">
        <f t="shared" si="0"/>
        <v>0</v>
      </c>
      <c r="G20" s="6">
        <v>829538.46</v>
      </c>
      <c r="H20" s="6">
        <v>304</v>
      </c>
      <c r="I20" s="6">
        <v>2188830</v>
      </c>
      <c r="J20" s="36">
        <f t="shared" si="1"/>
        <v>11.748601883197871</v>
      </c>
      <c r="K20" s="6">
        <v>1681283.46</v>
      </c>
      <c r="L20" s="6">
        <v>473</v>
      </c>
      <c r="M20" s="6">
        <v>3493710</v>
      </c>
      <c r="N20" s="7">
        <f t="shared" si="2"/>
        <v>14.436946340709445</v>
      </c>
      <c r="O20" s="6">
        <v>1692630.2</v>
      </c>
      <c r="P20" s="6">
        <v>404.5</v>
      </c>
      <c r="Q20" s="6">
        <v>2912440</v>
      </c>
      <c r="R20" s="7">
        <f t="shared" si="3"/>
        <v>18.016349246679759</v>
      </c>
      <c r="S20" s="6">
        <v>2135222.2000000002</v>
      </c>
      <c r="T20" s="6">
        <v>545.5</v>
      </c>
      <c r="U20" s="6">
        <v>3926360</v>
      </c>
      <c r="V20" s="7">
        <f t="shared" si="4"/>
        <v>16.858333978545016</v>
      </c>
      <c r="W20" s="6">
        <v>2022506.05</v>
      </c>
      <c r="X20" s="6">
        <v>541.45000000000005</v>
      </c>
      <c r="Y20" s="6">
        <v>3888631.5</v>
      </c>
      <c r="Z20" s="7">
        <f t="shared" si="5"/>
        <v>15.603222238980475</v>
      </c>
      <c r="AA20" s="6">
        <v>2350818.0499999998</v>
      </c>
      <c r="AB20" s="6">
        <v>835</v>
      </c>
      <c r="AC20" s="6">
        <v>6209400</v>
      </c>
      <c r="AD20" s="7">
        <f t="shared" si="6"/>
        <v>11.736296510129803</v>
      </c>
      <c r="AE20" s="6">
        <v>2256135.94</v>
      </c>
      <c r="AF20" s="6">
        <v>650.5</v>
      </c>
      <c r="AG20" s="6">
        <v>5000360</v>
      </c>
      <c r="AH20" s="7">
        <f t="shared" si="7"/>
        <v>13.535841059443721</v>
      </c>
      <c r="AI20" s="6">
        <v>2497784.94</v>
      </c>
      <c r="AJ20" s="6">
        <v>701</v>
      </c>
      <c r="AK20" s="6">
        <v>5053870</v>
      </c>
      <c r="AL20" s="7">
        <f t="shared" si="8"/>
        <v>15.321196061631976</v>
      </c>
      <c r="AM20" s="6">
        <v>2722582.53</v>
      </c>
      <c r="AN20" s="6">
        <v>736.5</v>
      </c>
      <c r="AO20" s="6">
        <v>5252890</v>
      </c>
      <c r="AP20" s="7">
        <f t="shared" si="9"/>
        <v>16.067356908292385</v>
      </c>
      <c r="AQ20" s="6">
        <v>3317630.54</v>
      </c>
      <c r="AR20" s="6">
        <v>691.5</v>
      </c>
      <c r="AS20" s="6">
        <v>5018980</v>
      </c>
      <c r="AT20" s="7">
        <f t="shared" si="10"/>
        <v>18.50847286101957</v>
      </c>
      <c r="AU20" s="6">
        <v>2603770.5499999998</v>
      </c>
      <c r="AV20" s="6">
        <v>787</v>
      </c>
      <c r="AW20" s="6">
        <v>5797810</v>
      </c>
      <c r="AX20" s="7">
        <f t="shared" si="11"/>
        <v>13.921961404392347</v>
      </c>
      <c r="AY20" s="6">
        <f t="shared" si="12"/>
        <v>24109902.919999998</v>
      </c>
      <c r="AZ20" s="6">
        <f t="shared" si="13"/>
        <v>6669.95</v>
      </c>
      <c r="BA20" s="6">
        <f t="shared" si="14"/>
        <v>48743281.5</v>
      </c>
      <c r="BB20" s="7">
        <f t="shared" si="15"/>
        <v>15.333538644089851</v>
      </c>
      <c r="BC20" s="26" t="s">
        <v>789</v>
      </c>
      <c r="BD20" s="10" t="s">
        <v>789</v>
      </c>
      <c r="BE20" s="10" t="s">
        <v>862</v>
      </c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CJ20" s="18"/>
      <c r="CK20" s="18"/>
    </row>
    <row r="21" spans="1:89" x14ac:dyDescent="0.2">
      <c r="A21" s="25">
        <v>172252</v>
      </c>
      <c r="B21" s="26" t="s">
        <v>114</v>
      </c>
      <c r="C21" s="6">
        <v>0</v>
      </c>
      <c r="D21" s="6">
        <v>45</v>
      </c>
      <c r="E21" s="6">
        <v>315900</v>
      </c>
      <c r="F21" s="36">
        <f t="shared" si="0"/>
        <v>0</v>
      </c>
      <c r="G21" s="6">
        <v>0</v>
      </c>
      <c r="H21" s="6">
        <v>0</v>
      </c>
      <c r="I21" s="6">
        <v>0</v>
      </c>
      <c r="J21" s="36">
        <f t="shared" si="1"/>
        <v>0</v>
      </c>
      <c r="K21" s="6">
        <v>104298.32</v>
      </c>
      <c r="L21" s="6">
        <v>51.5</v>
      </c>
      <c r="M21" s="6">
        <v>374080</v>
      </c>
      <c r="N21" s="7">
        <f t="shared" si="2"/>
        <v>8.3643862275449106</v>
      </c>
      <c r="O21" s="6">
        <v>29513.32</v>
      </c>
      <c r="P21" s="6">
        <v>51.5</v>
      </c>
      <c r="Q21" s="6">
        <v>367030</v>
      </c>
      <c r="R21" s="7">
        <f t="shared" si="3"/>
        <v>2.4927469689126229</v>
      </c>
      <c r="S21" s="6">
        <v>-2199.6799999999998</v>
      </c>
      <c r="T21" s="6">
        <v>10</v>
      </c>
      <c r="U21" s="6">
        <v>74700</v>
      </c>
      <c r="V21" s="7">
        <f t="shared" si="4"/>
        <v>-0.91285247657295854</v>
      </c>
      <c r="W21" s="6">
        <v>179950.32</v>
      </c>
      <c r="X21" s="6">
        <v>55</v>
      </c>
      <c r="Y21" s="6">
        <v>392650</v>
      </c>
      <c r="Z21" s="7">
        <f t="shared" si="5"/>
        <v>13.748910225391571</v>
      </c>
      <c r="AA21" s="6">
        <v>89825.32</v>
      </c>
      <c r="AB21" s="6">
        <v>52</v>
      </c>
      <c r="AC21" s="6">
        <v>379040</v>
      </c>
      <c r="AD21" s="7">
        <f t="shared" si="6"/>
        <v>7.3464144153651327</v>
      </c>
      <c r="AE21" s="6">
        <v>213504.96</v>
      </c>
      <c r="AF21" s="6">
        <v>32</v>
      </c>
      <c r="AG21" s="6">
        <v>236800</v>
      </c>
      <c r="AH21" s="7">
        <f t="shared" si="7"/>
        <v>27.048770270270271</v>
      </c>
      <c r="AI21" s="6">
        <v>206119.96</v>
      </c>
      <c r="AJ21" s="6">
        <v>77</v>
      </c>
      <c r="AK21" s="6">
        <v>572190</v>
      </c>
      <c r="AL21" s="7">
        <f t="shared" si="8"/>
        <v>11.167127632429787</v>
      </c>
      <c r="AM21" s="6">
        <v>271709.96000000002</v>
      </c>
      <c r="AN21" s="6">
        <v>41.5</v>
      </c>
      <c r="AO21" s="6">
        <v>288880</v>
      </c>
      <c r="AP21" s="7">
        <f t="shared" si="9"/>
        <v>29.157465937413463</v>
      </c>
      <c r="AQ21" s="6">
        <v>372564.96</v>
      </c>
      <c r="AR21" s="6">
        <v>66.5</v>
      </c>
      <c r="AS21" s="6">
        <v>469230</v>
      </c>
      <c r="AT21" s="7">
        <f t="shared" si="10"/>
        <v>22.231781599641966</v>
      </c>
      <c r="AU21" s="6">
        <v>416154.96</v>
      </c>
      <c r="AV21" s="6">
        <v>84.5</v>
      </c>
      <c r="AW21" s="6">
        <v>607490</v>
      </c>
      <c r="AX21" s="7">
        <f t="shared" si="11"/>
        <v>21.236240530708326</v>
      </c>
      <c r="AY21" s="6">
        <f t="shared" si="12"/>
        <v>1881442.4</v>
      </c>
      <c r="AZ21" s="6">
        <f t="shared" si="13"/>
        <v>521.5</v>
      </c>
      <c r="BA21" s="6">
        <f t="shared" si="14"/>
        <v>3762090</v>
      </c>
      <c r="BB21" s="7">
        <f t="shared" si="15"/>
        <v>15.503274615971442</v>
      </c>
      <c r="BC21" s="26" t="s">
        <v>789</v>
      </c>
      <c r="BD21" s="10" t="s">
        <v>789</v>
      </c>
      <c r="BE21" s="10" t="s">
        <v>862</v>
      </c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CJ21" s="18"/>
      <c r="CK21" s="18"/>
    </row>
    <row r="22" spans="1:89" x14ac:dyDescent="0.2">
      <c r="A22" s="25">
        <v>172712</v>
      </c>
      <c r="B22" s="26" t="s">
        <v>232</v>
      </c>
      <c r="C22" s="6">
        <v>-14280.67</v>
      </c>
      <c r="D22" s="6">
        <v>64</v>
      </c>
      <c r="E22" s="6">
        <v>452030</v>
      </c>
      <c r="F22" s="36">
        <f t="shared" si="0"/>
        <v>-0.94776917461230459</v>
      </c>
      <c r="G22" s="6">
        <v>-16560.669999999998</v>
      </c>
      <c r="H22" s="6">
        <v>30</v>
      </c>
      <c r="I22" s="6">
        <v>210600</v>
      </c>
      <c r="J22" s="36">
        <f t="shared" si="1"/>
        <v>-2.4377054605887936</v>
      </c>
      <c r="K22" s="6">
        <v>-33210.67</v>
      </c>
      <c r="L22" s="6">
        <v>57</v>
      </c>
      <c r="M22" s="6">
        <v>402540</v>
      </c>
      <c r="N22" s="7">
        <f t="shared" si="2"/>
        <v>-2.4750834699657176</v>
      </c>
      <c r="O22" s="6">
        <v>49326.83</v>
      </c>
      <c r="P22" s="6">
        <v>27.35</v>
      </c>
      <c r="Q22" s="6">
        <v>196929.5</v>
      </c>
      <c r="R22" s="7">
        <f t="shared" si="3"/>
        <v>7.7648687982247457</v>
      </c>
      <c r="S22" s="6">
        <v>-12326.17</v>
      </c>
      <c r="T22" s="6">
        <v>31</v>
      </c>
      <c r="U22" s="6">
        <v>218820</v>
      </c>
      <c r="V22" s="7">
        <f t="shared" si="4"/>
        <v>-1.746235581756695</v>
      </c>
      <c r="W22" s="6">
        <v>-7026.17</v>
      </c>
      <c r="X22" s="6">
        <v>10</v>
      </c>
      <c r="Y22" s="6">
        <v>70000</v>
      </c>
      <c r="Z22" s="7">
        <f t="shared" si="5"/>
        <v>-3.0112157142857141</v>
      </c>
      <c r="AA22" s="6">
        <v>-4426.17</v>
      </c>
      <c r="AB22" s="6">
        <v>10</v>
      </c>
      <c r="AC22" s="6">
        <v>72700</v>
      </c>
      <c r="AD22" s="7">
        <f t="shared" si="6"/>
        <v>-1.8873627235213206</v>
      </c>
      <c r="AE22" s="6">
        <v>56128.42</v>
      </c>
      <c r="AF22" s="6">
        <v>51</v>
      </c>
      <c r="AG22" s="6">
        <v>381020</v>
      </c>
      <c r="AH22" s="7">
        <f t="shared" si="7"/>
        <v>4.4193286441656605</v>
      </c>
      <c r="AI22" s="6">
        <v>-71311.58</v>
      </c>
      <c r="AJ22" s="6">
        <v>71</v>
      </c>
      <c r="AK22" s="6">
        <v>496620</v>
      </c>
      <c r="AL22" s="7">
        <f t="shared" si="8"/>
        <v>-4.4514094881398254</v>
      </c>
      <c r="AM22" s="6">
        <v>41378.42</v>
      </c>
      <c r="AN22" s="6">
        <v>60</v>
      </c>
      <c r="AO22" s="6">
        <v>408800</v>
      </c>
      <c r="AP22" s="7">
        <f t="shared" si="9"/>
        <v>3.137796037181996</v>
      </c>
      <c r="AQ22" s="6">
        <v>34688.44</v>
      </c>
      <c r="AR22" s="6">
        <v>81</v>
      </c>
      <c r="AS22" s="6">
        <v>559700</v>
      </c>
      <c r="AT22" s="7">
        <f t="shared" si="10"/>
        <v>1.7353516526710739</v>
      </c>
      <c r="AU22" s="6">
        <v>-91340.53</v>
      </c>
      <c r="AV22" s="6">
        <v>70</v>
      </c>
      <c r="AW22" s="6">
        <v>501900</v>
      </c>
      <c r="AX22" s="7">
        <f t="shared" si="11"/>
        <v>-5.6416744969117358</v>
      </c>
      <c r="AY22" s="6">
        <f t="shared" si="12"/>
        <v>-54679.85</v>
      </c>
      <c r="AZ22" s="6">
        <f t="shared" si="13"/>
        <v>498.35</v>
      </c>
      <c r="BA22" s="6">
        <f t="shared" si="14"/>
        <v>3519629.5</v>
      </c>
      <c r="BB22" s="7">
        <f t="shared" si="15"/>
        <v>-0.48160618894687635</v>
      </c>
      <c r="BC22" s="26" t="s">
        <v>789</v>
      </c>
      <c r="BD22" s="10" t="s">
        <v>789</v>
      </c>
      <c r="BE22" s="10" t="s">
        <v>862</v>
      </c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CJ22" s="18"/>
      <c r="CK22" s="18"/>
    </row>
    <row r="23" spans="1:89" x14ac:dyDescent="0.2">
      <c r="A23" s="25">
        <v>174176</v>
      </c>
      <c r="B23" s="26" t="s">
        <v>911</v>
      </c>
      <c r="C23" s="6">
        <v>-45157.93</v>
      </c>
      <c r="D23" s="6">
        <v>0</v>
      </c>
      <c r="E23" s="6">
        <v>0</v>
      </c>
      <c r="F23" s="36">
        <f t="shared" si="0"/>
        <v>0</v>
      </c>
      <c r="G23" s="6">
        <v>60217.07</v>
      </c>
      <c r="H23" s="6">
        <v>53.5</v>
      </c>
      <c r="I23" s="6">
        <v>378245</v>
      </c>
      <c r="J23" s="36">
        <f t="shared" si="1"/>
        <v>4.9352381921770281</v>
      </c>
      <c r="K23" s="6">
        <v>-18799.93</v>
      </c>
      <c r="L23" s="6">
        <v>60</v>
      </c>
      <c r="M23" s="6">
        <v>424800</v>
      </c>
      <c r="N23" s="7">
        <f t="shared" si="2"/>
        <v>-1.3276786723163843</v>
      </c>
      <c r="O23" s="6">
        <v>72889.850000000006</v>
      </c>
      <c r="P23" s="6">
        <v>69.5</v>
      </c>
      <c r="Q23" s="6">
        <v>491465</v>
      </c>
      <c r="R23" s="7">
        <f t="shared" si="3"/>
        <v>4.5976526304009449</v>
      </c>
      <c r="S23" s="6">
        <v>-13140.15</v>
      </c>
      <c r="T23" s="6">
        <v>43.5</v>
      </c>
      <c r="U23" s="6">
        <v>303195</v>
      </c>
      <c r="V23" s="7">
        <f t="shared" si="4"/>
        <v>-1.343507148864592</v>
      </c>
      <c r="W23" s="6">
        <v>-6850.15</v>
      </c>
      <c r="X23" s="6">
        <v>20</v>
      </c>
      <c r="Y23" s="6">
        <v>137400</v>
      </c>
      <c r="Z23" s="7">
        <f t="shared" si="5"/>
        <v>-1.4956659388646287</v>
      </c>
      <c r="AA23" s="6">
        <v>107649.85</v>
      </c>
      <c r="AB23" s="6">
        <v>67.5</v>
      </c>
      <c r="AC23" s="6">
        <v>495975</v>
      </c>
      <c r="AD23" s="7">
        <f t="shared" si="6"/>
        <v>6.728454760824639</v>
      </c>
      <c r="AE23" s="6">
        <v>89325.07</v>
      </c>
      <c r="AF23" s="6">
        <v>50</v>
      </c>
      <c r="AG23" s="6">
        <v>365500</v>
      </c>
      <c r="AH23" s="7">
        <f t="shared" si="7"/>
        <v>7.3317430916552668</v>
      </c>
      <c r="AI23" s="6">
        <v>100155.07</v>
      </c>
      <c r="AJ23" s="6">
        <v>50.25</v>
      </c>
      <c r="AK23" s="6">
        <v>346817.5</v>
      </c>
      <c r="AL23" s="7">
        <f t="shared" si="8"/>
        <v>8.952279426499528</v>
      </c>
      <c r="AM23" s="6">
        <v>72049.53</v>
      </c>
      <c r="AN23" s="6">
        <v>65</v>
      </c>
      <c r="AO23" s="6">
        <v>447450</v>
      </c>
      <c r="AP23" s="7">
        <f t="shared" si="9"/>
        <v>4.9916983573583638</v>
      </c>
      <c r="AQ23" s="6">
        <v>135907.07</v>
      </c>
      <c r="AR23" s="6">
        <v>58.75</v>
      </c>
      <c r="AS23" s="6">
        <v>414492.5</v>
      </c>
      <c r="AT23" s="7">
        <f t="shared" si="10"/>
        <v>9.1808608358414219</v>
      </c>
      <c r="AU23" s="6">
        <v>197984.51</v>
      </c>
      <c r="AV23" s="6">
        <v>75.599999999999994</v>
      </c>
      <c r="AW23" s="6">
        <v>539104</v>
      </c>
      <c r="AX23" s="7">
        <f t="shared" si="11"/>
        <v>11.384667540956846</v>
      </c>
      <c r="AY23" s="6">
        <f t="shared" si="12"/>
        <v>797387.79</v>
      </c>
      <c r="AZ23" s="6">
        <f t="shared" si="13"/>
        <v>613.6</v>
      </c>
      <c r="BA23" s="6">
        <f t="shared" si="14"/>
        <v>4344444</v>
      </c>
      <c r="BB23" s="7">
        <f t="shared" si="15"/>
        <v>5.6898009250435733</v>
      </c>
      <c r="BC23" s="26" t="s">
        <v>789</v>
      </c>
      <c r="BD23" s="10" t="s">
        <v>789</v>
      </c>
      <c r="BE23" s="10" t="s">
        <v>862</v>
      </c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CJ23" s="18"/>
      <c r="CK23" s="18"/>
    </row>
    <row r="24" spans="1:89" x14ac:dyDescent="0.2">
      <c r="A24" s="25">
        <v>174358</v>
      </c>
      <c r="B24" s="26" t="s">
        <v>248</v>
      </c>
      <c r="C24" s="6">
        <v>45643.66</v>
      </c>
      <c r="D24" s="6">
        <v>0</v>
      </c>
      <c r="E24" s="6">
        <v>0</v>
      </c>
      <c r="F24" s="36">
        <f t="shared" si="0"/>
        <v>0</v>
      </c>
      <c r="G24" s="6">
        <v>130093.65</v>
      </c>
      <c r="H24" s="6">
        <v>51</v>
      </c>
      <c r="I24" s="6">
        <v>365570</v>
      </c>
      <c r="J24" s="36">
        <f t="shared" si="1"/>
        <v>11.031821949284678</v>
      </c>
      <c r="K24" s="6">
        <v>0</v>
      </c>
      <c r="L24" s="6">
        <v>75</v>
      </c>
      <c r="M24" s="6">
        <v>546150</v>
      </c>
      <c r="N24" s="7">
        <f t="shared" si="2"/>
        <v>0</v>
      </c>
      <c r="O24" s="6">
        <v>0</v>
      </c>
      <c r="P24" s="6">
        <v>0</v>
      </c>
      <c r="Q24" s="6">
        <v>0</v>
      </c>
      <c r="R24" s="7">
        <f t="shared" si="3"/>
        <v>0</v>
      </c>
      <c r="S24" s="6">
        <v>130693.65</v>
      </c>
      <c r="T24" s="6">
        <v>20</v>
      </c>
      <c r="U24" s="6">
        <v>139400</v>
      </c>
      <c r="V24" s="7">
        <f t="shared" si="4"/>
        <v>29.063867647058821</v>
      </c>
      <c r="W24" s="6">
        <v>66043.649999999994</v>
      </c>
      <c r="X24" s="6">
        <v>5</v>
      </c>
      <c r="Y24" s="6">
        <v>36850</v>
      </c>
      <c r="Z24" s="7">
        <f t="shared" si="5"/>
        <v>53.766879240162822</v>
      </c>
      <c r="AA24" s="6">
        <v>89743.65</v>
      </c>
      <c r="AB24" s="6">
        <v>10</v>
      </c>
      <c r="AC24" s="6">
        <v>76700</v>
      </c>
      <c r="AD24" s="7">
        <f t="shared" si="6"/>
        <v>36.271879400260758</v>
      </c>
      <c r="AE24" s="6">
        <v>143033.76</v>
      </c>
      <c r="AF24" s="6">
        <v>21</v>
      </c>
      <c r="AG24" s="6">
        <v>152670</v>
      </c>
      <c r="AH24" s="7">
        <f t="shared" si="7"/>
        <v>28.10645706425624</v>
      </c>
      <c r="AI24" s="6">
        <v>243573.76000000001</v>
      </c>
      <c r="AJ24" s="6">
        <v>70</v>
      </c>
      <c r="AK24" s="6">
        <v>486400</v>
      </c>
      <c r="AL24" s="7">
        <f t="shared" si="8"/>
        <v>15.523821052631579</v>
      </c>
      <c r="AM24" s="6">
        <v>96473.76</v>
      </c>
      <c r="AN24" s="6">
        <v>15</v>
      </c>
      <c r="AO24" s="6">
        <v>109050</v>
      </c>
      <c r="AP24" s="7">
        <f t="shared" si="9"/>
        <v>27.42491114167813</v>
      </c>
      <c r="AQ24" s="6">
        <v>89073.76</v>
      </c>
      <c r="AR24" s="6">
        <v>15</v>
      </c>
      <c r="AS24" s="6">
        <v>109050</v>
      </c>
      <c r="AT24" s="7">
        <f t="shared" si="10"/>
        <v>22.870841632278768</v>
      </c>
      <c r="AU24" s="6">
        <v>210943.76</v>
      </c>
      <c r="AV24" s="6">
        <v>40</v>
      </c>
      <c r="AW24" s="6">
        <v>290100</v>
      </c>
      <c r="AX24" s="7">
        <f t="shared" si="11"/>
        <v>22.541387659427784</v>
      </c>
      <c r="AY24" s="6">
        <f t="shared" si="12"/>
        <v>1199673.3999999999</v>
      </c>
      <c r="AZ24" s="6">
        <f t="shared" si="13"/>
        <v>322</v>
      </c>
      <c r="BA24" s="6">
        <f t="shared" si="14"/>
        <v>2311940</v>
      </c>
      <c r="BB24" s="7">
        <f t="shared" si="15"/>
        <v>16.08600370251823</v>
      </c>
      <c r="BC24" s="26" t="s">
        <v>789</v>
      </c>
      <c r="BD24" s="10" t="s">
        <v>789</v>
      </c>
      <c r="BE24" s="10" t="s">
        <v>862</v>
      </c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CJ24" s="18"/>
      <c r="CK24" s="18"/>
    </row>
    <row r="25" spans="1:89" x14ac:dyDescent="0.2">
      <c r="A25" s="25">
        <v>175288</v>
      </c>
      <c r="B25" s="26" t="s">
        <v>95</v>
      </c>
      <c r="C25" s="6">
        <v>-66783.740000000005</v>
      </c>
      <c r="D25" s="6">
        <v>15.75</v>
      </c>
      <c r="E25" s="6">
        <v>114852.5</v>
      </c>
      <c r="F25" s="36">
        <f t="shared" si="0"/>
        <v>-17.44421932478614</v>
      </c>
      <c r="G25" s="6">
        <v>138185.45000000001</v>
      </c>
      <c r="H25" s="6">
        <v>202.7</v>
      </c>
      <c r="I25" s="6">
        <v>1432189</v>
      </c>
      <c r="J25" s="36">
        <f t="shared" si="1"/>
        <v>2.9910500290115341</v>
      </c>
      <c r="K25" s="6">
        <v>926959.45</v>
      </c>
      <c r="L25" s="6">
        <v>412</v>
      </c>
      <c r="M25" s="6">
        <v>2946230</v>
      </c>
      <c r="N25" s="7">
        <f t="shared" si="2"/>
        <v>9.4387686976237415</v>
      </c>
      <c r="O25" s="6">
        <v>435676.45</v>
      </c>
      <c r="P25" s="6">
        <v>450.7</v>
      </c>
      <c r="Q25" s="6">
        <v>3194044</v>
      </c>
      <c r="R25" s="7">
        <f t="shared" si="3"/>
        <v>4.2284858787167616</v>
      </c>
      <c r="S25" s="6">
        <v>520500.84</v>
      </c>
      <c r="T25" s="6">
        <v>260.05</v>
      </c>
      <c r="U25" s="6">
        <v>1847803.5</v>
      </c>
      <c r="V25" s="7">
        <f t="shared" si="4"/>
        <v>8.7322737726170558</v>
      </c>
      <c r="W25" s="6">
        <v>522456.71</v>
      </c>
      <c r="X25" s="6">
        <v>415.15</v>
      </c>
      <c r="Y25" s="6">
        <v>2890345.5</v>
      </c>
      <c r="Z25" s="7">
        <f t="shared" si="5"/>
        <v>5.422777761343756</v>
      </c>
      <c r="AA25" s="6">
        <v>578352.21</v>
      </c>
      <c r="AB25" s="6">
        <v>536.5</v>
      </c>
      <c r="AC25" s="6">
        <v>3958730</v>
      </c>
      <c r="AD25" s="7">
        <f t="shared" si="6"/>
        <v>4.5289571428210555</v>
      </c>
      <c r="AE25" s="6">
        <v>899774.9</v>
      </c>
      <c r="AF25" s="6">
        <v>543.85</v>
      </c>
      <c r="AG25" s="6">
        <v>4019724.5</v>
      </c>
      <c r="AH25" s="7">
        <f t="shared" si="7"/>
        <v>6.7151982679409992</v>
      </c>
      <c r="AI25" s="6">
        <v>1077390.8999999999</v>
      </c>
      <c r="AJ25" s="6">
        <v>567</v>
      </c>
      <c r="AK25" s="6">
        <v>4008015</v>
      </c>
      <c r="AL25" s="7">
        <f t="shared" si="8"/>
        <v>8.3330820618186294</v>
      </c>
      <c r="AM25" s="6">
        <v>1200770.94</v>
      </c>
      <c r="AN25" s="6">
        <v>551</v>
      </c>
      <c r="AO25" s="6">
        <v>3805070</v>
      </c>
      <c r="AP25" s="7">
        <f t="shared" si="9"/>
        <v>9.7827107359391547</v>
      </c>
      <c r="AQ25" s="6">
        <v>986527.81</v>
      </c>
      <c r="AR25" s="6">
        <v>491</v>
      </c>
      <c r="AS25" s="6">
        <v>3431820</v>
      </c>
      <c r="AT25" s="7">
        <f t="shared" si="10"/>
        <v>8.0490173377391585</v>
      </c>
      <c r="AU25" s="6">
        <v>-539624.24</v>
      </c>
      <c r="AV25" s="6">
        <v>622</v>
      </c>
      <c r="AW25" s="6">
        <v>4405080</v>
      </c>
      <c r="AX25" s="7">
        <f t="shared" si="11"/>
        <v>-3.7975136524194797</v>
      </c>
      <c r="AY25" s="6">
        <f t="shared" si="12"/>
        <v>6746971.4199999999</v>
      </c>
      <c r="AZ25" s="6">
        <f t="shared" si="13"/>
        <v>5051.95</v>
      </c>
      <c r="BA25" s="6">
        <f t="shared" si="14"/>
        <v>35939051.5</v>
      </c>
      <c r="BB25" s="7">
        <f t="shared" si="15"/>
        <v>5.8197449651669295</v>
      </c>
      <c r="BC25" s="26" t="s">
        <v>789</v>
      </c>
      <c r="BD25" s="10" t="s">
        <v>789</v>
      </c>
      <c r="BE25" s="10" t="s">
        <v>862</v>
      </c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CJ25" s="18"/>
      <c r="CK25" s="18"/>
    </row>
    <row r="26" spans="1:89" x14ac:dyDescent="0.2">
      <c r="A26" s="25">
        <v>176069</v>
      </c>
      <c r="B26" s="26" t="s">
        <v>291</v>
      </c>
      <c r="C26" s="6">
        <v>208198.57</v>
      </c>
      <c r="D26" s="6">
        <v>0</v>
      </c>
      <c r="E26" s="6">
        <v>0</v>
      </c>
      <c r="F26" s="36">
        <f t="shared" si="0"/>
        <v>0</v>
      </c>
      <c r="G26" s="6">
        <v>-3501.43</v>
      </c>
      <c r="H26" s="6">
        <v>25</v>
      </c>
      <c r="I26" s="6">
        <v>188000</v>
      </c>
      <c r="J26" s="36">
        <f t="shared" si="1"/>
        <v>-0.57736345744680839</v>
      </c>
      <c r="K26" s="6">
        <v>-35226.43</v>
      </c>
      <c r="L26" s="6">
        <v>87.5</v>
      </c>
      <c r="M26" s="6">
        <v>638000</v>
      </c>
      <c r="N26" s="7">
        <f t="shared" si="2"/>
        <v>-1.6564152037617554</v>
      </c>
      <c r="O26" s="6">
        <v>-55161.43</v>
      </c>
      <c r="P26" s="6">
        <v>105</v>
      </c>
      <c r="Q26" s="6">
        <v>757100</v>
      </c>
      <c r="R26" s="7">
        <f t="shared" si="3"/>
        <v>-2.2586241315546163</v>
      </c>
      <c r="S26" s="6">
        <v>-44441.43</v>
      </c>
      <c r="T26" s="6">
        <v>102</v>
      </c>
      <c r="U26" s="6">
        <v>728090</v>
      </c>
      <c r="V26" s="7">
        <f t="shared" si="4"/>
        <v>-1.8921896056806164</v>
      </c>
      <c r="W26" s="6">
        <v>-98971.42</v>
      </c>
      <c r="X26" s="6">
        <v>113</v>
      </c>
      <c r="Y26" s="6">
        <v>805160</v>
      </c>
      <c r="Z26" s="7">
        <f t="shared" si="5"/>
        <v>-3.6876429529534498</v>
      </c>
      <c r="AA26" s="6">
        <v>28194.58</v>
      </c>
      <c r="AB26" s="6">
        <v>103</v>
      </c>
      <c r="AC26" s="6">
        <v>764110</v>
      </c>
      <c r="AD26" s="7">
        <f t="shared" si="6"/>
        <v>1.1438562248890867</v>
      </c>
      <c r="AE26" s="6">
        <v>-28810.959999999999</v>
      </c>
      <c r="AF26" s="6">
        <v>51.5</v>
      </c>
      <c r="AG26" s="6">
        <v>377330</v>
      </c>
      <c r="AH26" s="7">
        <f t="shared" si="7"/>
        <v>-2.2906442636419051</v>
      </c>
      <c r="AI26" s="6">
        <v>-73500.960000000006</v>
      </c>
      <c r="AJ26" s="6">
        <v>114</v>
      </c>
      <c r="AK26" s="6">
        <v>816360</v>
      </c>
      <c r="AL26" s="7">
        <f t="shared" si="8"/>
        <v>-2.7910845215346169</v>
      </c>
      <c r="AM26" s="6">
        <v>315721.03999999998</v>
      </c>
      <c r="AN26" s="6">
        <v>203</v>
      </c>
      <c r="AO26" s="6">
        <v>1420960</v>
      </c>
      <c r="AP26" s="7">
        <f t="shared" si="9"/>
        <v>6.8878450061929959</v>
      </c>
      <c r="AQ26" s="6">
        <v>45034.04</v>
      </c>
      <c r="AR26" s="6">
        <v>10</v>
      </c>
      <c r="AS26" s="6">
        <v>75000</v>
      </c>
      <c r="AT26" s="7">
        <f t="shared" si="10"/>
        <v>16.812708266666668</v>
      </c>
      <c r="AU26" s="6">
        <v>14118.04</v>
      </c>
      <c r="AV26" s="6">
        <v>10</v>
      </c>
      <c r="AW26" s="6">
        <v>78000</v>
      </c>
      <c r="AX26" s="7">
        <f t="shared" si="11"/>
        <v>5.6110158974358981</v>
      </c>
      <c r="AY26" s="6">
        <f t="shared" si="12"/>
        <v>63453.64</v>
      </c>
      <c r="AZ26" s="6">
        <f t="shared" si="13"/>
        <v>924</v>
      </c>
      <c r="BA26" s="6">
        <f t="shared" si="14"/>
        <v>6648110</v>
      </c>
      <c r="BB26" s="7">
        <f t="shared" si="15"/>
        <v>0.29588301637608283</v>
      </c>
      <c r="BC26" s="26" t="s">
        <v>789</v>
      </c>
      <c r="BD26" s="10" t="s">
        <v>789</v>
      </c>
      <c r="BE26" s="10" t="s">
        <v>862</v>
      </c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CJ26" s="18"/>
      <c r="CK26" s="18"/>
    </row>
    <row r="27" spans="1:89" x14ac:dyDescent="0.2">
      <c r="A27" s="25">
        <v>176641</v>
      </c>
      <c r="B27" s="26" t="s">
        <v>308</v>
      </c>
      <c r="C27" s="6">
        <v>155317.94</v>
      </c>
      <c r="D27" s="6">
        <v>41.5</v>
      </c>
      <c r="E27" s="6">
        <v>291330</v>
      </c>
      <c r="F27" s="36">
        <f t="shared" si="0"/>
        <v>15.994021213057358</v>
      </c>
      <c r="G27" s="6">
        <v>246603.63</v>
      </c>
      <c r="H27" s="6">
        <v>135.69999999999999</v>
      </c>
      <c r="I27" s="6">
        <v>959549</v>
      </c>
      <c r="J27" s="36">
        <f t="shared" si="1"/>
        <v>7.9669850419311565</v>
      </c>
      <c r="K27" s="6">
        <v>549340.13</v>
      </c>
      <c r="L27" s="6">
        <v>197.5</v>
      </c>
      <c r="M27" s="6">
        <v>1403725</v>
      </c>
      <c r="N27" s="7">
        <f t="shared" si="2"/>
        <v>11.74033653315286</v>
      </c>
      <c r="O27" s="6">
        <v>427100.13</v>
      </c>
      <c r="P27" s="6">
        <v>204</v>
      </c>
      <c r="Q27" s="6">
        <v>1443180</v>
      </c>
      <c r="R27" s="7">
        <f t="shared" si="3"/>
        <v>9.174256870244875</v>
      </c>
      <c r="S27" s="6">
        <v>401965.38</v>
      </c>
      <c r="T27" s="6">
        <v>183</v>
      </c>
      <c r="U27" s="6">
        <v>1292760</v>
      </c>
      <c r="V27" s="7">
        <f t="shared" si="4"/>
        <v>9.6390101642996378</v>
      </c>
      <c r="W27" s="6">
        <v>330347.74</v>
      </c>
      <c r="X27" s="6">
        <v>167.75</v>
      </c>
      <c r="Y27" s="6">
        <v>1171267.5</v>
      </c>
      <c r="Z27" s="7">
        <f t="shared" si="5"/>
        <v>8.4612884759459295</v>
      </c>
      <c r="AA27" s="6">
        <v>454073.24</v>
      </c>
      <c r="AB27" s="6">
        <v>216</v>
      </c>
      <c r="AC27" s="6">
        <v>1558480</v>
      </c>
      <c r="AD27" s="7">
        <f t="shared" si="6"/>
        <v>9.0320507417483711</v>
      </c>
      <c r="AE27" s="6">
        <v>458983.48</v>
      </c>
      <c r="AF27" s="6">
        <v>127.3</v>
      </c>
      <c r="AG27" s="6">
        <v>934706</v>
      </c>
      <c r="AH27" s="7">
        <f t="shared" si="7"/>
        <v>14.731374785226585</v>
      </c>
      <c r="AI27" s="6">
        <v>292122.98</v>
      </c>
      <c r="AJ27" s="6">
        <v>153.25</v>
      </c>
      <c r="AK27" s="6">
        <v>1061975</v>
      </c>
      <c r="AL27" s="7">
        <f t="shared" si="8"/>
        <v>8.5273310388662633</v>
      </c>
      <c r="AM27" s="6">
        <v>124260.99</v>
      </c>
      <c r="AN27" s="6">
        <v>168.75</v>
      </c>
      <c r="AO27" s="6">
        <v>1158312.5</v>
      </c>
      <c r="AP27" s="7">
        <f t="shared" si="9"/>
        <v>3.3256057324772028</v>
      </c>
      <c r="AQ27" s="6">
        <v>423628.02</v>
      </c>
      <c r="AR27" s="6">
        <v>131.5</v>
      </c>
      <c r="AS27" s="6">
        <v>913040</v>
      </c>
      <c r="AT27" s="7">
        <f t="shared" si="10"/>
        <v>12.99130877070008</v>
      </c>
      <c r="AU27" s="6">
        <v>293634.09999999998</v>
      </c>
      <c r="AV27" s="6">
        <v>241.35</v>
      </c>
      <c r="AW27" s="6">
        <v>1702134.5</v>
      </c>
      <c r="AX27" s="7">
        <f t="shared" si="11"/>
        <v>5.3477895548207259</v>
      </c>
      <c r="AY27" s="6">
        <f t="shared" si="12"/>
        <v>4002059.8200000003</v>
      </c>
      <c r="AZ27" s="6">
        <f t="shared" si="13"/>
        <v>1926.1</v>
      </c>
      <c r="BA27" s="6">
        <f t="shared" si="14"/>
        <v>13599129.5</v>
      </c>
      <c r="BB27" s="7">
        <f t="shared" si="15"/>
        <v>9.1229261711199978</v>
      </c>
      <c r="BC27" s="26" t="s">
        <v>789</v>
      </c>
      <c r="BD27" s="10" t="s">
        <v>789</v>
      </c>
      <c r="BE27" s="10" t="s">
        <v>862</v>
      </c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CJ27" s="18"/>
      <c r="CK27" s="18"/>
    </row>
    <row r="28" spans="1:89" x14ac:dyDescent="0.2">
      <c r="A28" s="25">
        <v>177303</v>
      </c>
      <c r="B28" s="26" t="s">
        <v>332</v>
      </c>
      <c r="C28" s="6">
        <v>-61295.16</v>
      </c>
      <c r="D28" s="6">
        <v>0</v>
      </c>
      <c r="E28" s="6">
        <v>0</v>
      </c>
      <c r="F28" s="36">
        <f t="shared" si="0"/>
        <v>0</v>
      </c>
      <c r="G28" s="6">
        <v>-16945.16</v>
      </c>
      <c r="H28" s="6">
        <v>52.5</v>
      </c>
      <c r="I28" s="6">
        <v>390300</v>
      </c>
      <c r="J28" s="36">
        <f t="shared" si="1"/>
        <v>-1.3458876761465539</v>
      </c>
      <c r="K28" s="6">
        <v>-51350.16</v>
      </c>
      <c r="L28" s="6">
        <v>117</v>
      </c>
      <c r="M28" s="6">
        <v>856340</v>
      </c>
      <c r="N28" s="7">
        <f t="shared" si="2"/>
        <v>-1.798940607702548</v>
      </c>
      <c r="O28" s="6">
        <v>-28980.16</v>
      </c>
      <c r="P28" s="6">
        <v>72</v>
      </c>
      <c r="Q28" s="6">
        <v>523940</v>
      </c>
      <c r="R28" s="7">
        <f t="shared" si="3"/>
        <v>-1.7146714509294958</v>
      </c>
      <c r="S28" s="6">
        <v>-30570.16</v>
      </c>
      <c r="T28" s="6">
        <v>64.5</v>
      </c>
      <c r="U28" s="6">
        <v>464840</v>
      </c>
      <c r="V28" s="7">
        <f t="shared" si="4"/>
        <v>-2.0387121590224595</v>
      </c>
      <c r="W28" s="6">
        <v>-37600.199999999997</v>
      </c>
      <c r="X28" s="6">
        <v>35</v>
      </c>
      <c r="Y28" s="6">
        <v>248400</v>
      </c>
      <c r="Z28" s="7">
        <f t="shared" si="5"/>
        <v>-4.5410869565217391</v>
      </c>
      <c r="AA28" s="6">
        <v>112979.8</v>
      </c>
      <c r="AB28" s="6">
        <v>82</v>
      </c>
      <c r="AC28" s="6">
        <v>603640</v>
      </c>
      <c r="AD28" s="7">
        <f t="shared" si="6"/>
        <v>5.8020903187330202</v>
      </c>
      <c r="AE28" s="6">
        <v>300648.90999999997</v>
      </c>
      <c r="AF28" s="6">
        <v>102</v>
      </c>
      <c r="AG28" s="6">
        <v>780740</v>
      </c>
      <c r="AH28" s="7">
        <f t="shared" si="7"/>
        <v>11.552459589620103</v>
      </c>
      <c r="AI28" s="6">
        <v>-36920.089999999997</v>
      </c>
      <c r="AJ28" s="6">
        <v>45</v>
      </c>
      <c r="AK28" s="6">
        <v>316600</v>
      </c>
      <c r="AL28" s="7">
        <f t="shared" si="8"/>
        <v>-3.6150435565382186</v>
      </c>
      <c r="AM28" s="6">
        <v>-34390.04</v>
      </c>
      <c r="AN28" s="6">
        <v>60</v>
      </c>
      <c r="AO28" s="6">
        <v>420050</v>
      </c>
      <c r="AP28" s="7">
        <f t="shared" si="9"/>
        <v>-2.5380103321033212</v>
      </c>
      <c r="AQ28" s="6">
        <v>108099.96</v>
      </c>
      <c r="AR28" s="6">
        <v>90</v>
      </c>
      <c r="AS28" s="6">
        <v>643700</v>
      </c>
      <c r="AT28" s="7">
        <f t="shared" si="10"/>
        <v>4.7021887214540943</v>
      </c>
      <c r="AU28" s="6">
        <v>-123261.04</v>
      </c>
      <c r="AV28" s="6">
        <v>83</v>
      </c>
      <c r="AW28" s="6">
        <v>606640</v>
      </c>
      <c r="AX28" s="7">
        <f t="shared" si="11"/>
        <v>-6.2987805617829355</v>
      </c>
      <c r="AY28" s="6">
        <f t="shared" si="12"/>
        <v>161711.65999999997</v>
      </c>
      <c r="AZ28" s="6">
        <f t="shared" si="13"/>
        <v>803</v>
      </c>
      <c r="BA28" s="6">
        <f t="shared" si="14"/>
        <v>5855190</v>
      </c>
      <c r="BB28" s="7">
        <f t="shared" si="15"/>
        <v>0.85617400289315959</v>
      </c>
      <c r="BC28" s="26" t="s">
        <v>789</v>
      </c>
      <c r="BD28" s="10" t="s">
        <v>789</v>
      </c>
      <c r="BE28" s="10" t="s">
        <v>862</v>
      </c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CJ28" s="18"/>
      <c r="CK28" s="18"/>
    </row>
    <row r="29" spans="1:89" x14ac:dyDescent="0.2">
      <c r="A29" s="25">
        <v>177753</v>
      </c>
      <c r="B29" s="26" t="s">
        <v>912</v>
      </c>
      <c r="C29" s="6">
        <v>115855.24</v>
      </c>
      <c r="D29" s="6">
        <v>0</v>
      </c>
      <c r="E29" s="6">
        <v>0</v>
      </c>
      <c r="F29" s="36">
        <f t="shared" si="0"/>
        <v>0</v>
      </c>
      <c r="G29" s="6">
        <v>199010.25</v>
      </c>
      <c r="H29" s="6">
        <v>72.5</v>
      </c>
      <c r="I29" s="6">
        <v>520450</v>
      </c>
      <c r="J29" s="36">
        <f t="shared" si="1"/>
        <v>11.853814487462772</v>
      </c>
      <c r="K29" s="6">
        <v>279745.25</v>
      </c>
      <c r="L29" s="6">
        <v>120.5</v>
      </c>
      <c r="M29" s="6">
        <v>872410</v>
      </c>
      <c r="N29" s="7">
        <f t="shared" si="2"/>
        <v>9.6197401451152551</v>
      </c>
      <c r="O29" s="6">
        <v>316285.25</v>
      </c>
      <c r="P29" s="6">
        <v>114</v>
      </c>
      <c r="Q29" s="6">
        <v>821280</v>
      </c>
      <c r="R29" s="7">
        <f t="shared" si="3"/>
        <v>11.938489613773623</v>
      </c>
      <c r="S29" s="6">
        <v>414508.25</v>
      </c>
      <c r="T29" s="6">
        <v>151.9</v>
      </c>
      <c r="U29" s="6">
        <v>1098593</v>
      </c>
      <c r="V29" s="7">
        <f t="shared" si="4"/>
        <v>11.696557096213064</v>
      </c>
      <c r="W29" s="6">
        <v>207892.4</v>
      </c>
      <c r="X29" s="6">
        <v>160</v>
      </c>
      <c r="Y29" s="6">
        <v>1174180</v>
      </c>
      <c r="Z29" s="7">
        <f t="shared" si="5"/>
        <v>5.3115978810744515</v>
      </c>
      <c r="AA29" s="6">
        <v>360842.4</v>
      </c>
      <c r="AB29" s="6">
        <v>100</v>
      </c>
      <c r="AC29" s="6">
        <v>739900</v>
      </c>
      <c r="AD29" s="7">
        <f t="shared" si="6"/>
        <v>15.118413839708069</v>
      </c>
      <c r="AE29" s="6">
        <v>411791.83</v>
      </c>
      <c r="AF29" s="6">
        <v>101</v>
      </c>
      <c r="AG29" s="6">
        <v>772470</v>
      </c>
      <c r="AH29" s="7">
        <f t="shared" si="7"/>
        <v>15.992536797545537</v>
      </c>
      <c r="AI29" s="6">
        <v>-26122.17</v>
      </c>
      <c r="AJ29" s="6">
        <v>10</v>
      </c>
      <c r="AK29" s="6">
        <v>81700</v>
      </c>
      <c r="AL29" s="7">
        <f t="shared" si="8"/>
        <v>-9.9117168910648701</v>
      </c>
      <c r="AM29" s="6">
        <v>501899.84</v>
      </c>
      <c r="AN29" s="6">
        <v>125</v>
      </c>
      <c r="AO29" s="6">
        <v>884700</v>
      </c>
      <c r="AP29" s="7">
        <f t="shared" si="9"/>
        <v>17.586633932406464</v>
      </c>
      <c r="AQ29" s="6">
        <v>633105.84</v>
      </c>
      <c r="AR29" s="6">
        <v>107.05</v>
      </c>
      <c r="AS29" s="6">
        <v>772475</v>
      </c>
      <c r="AT29" s="7">
        <f t="shared" si="10"/>
        <v>22.948268254636069</v>
      </c>
      <c r="AU29" s="6">
        <v>500433.6</v>
      </c>
      <c r="AV29" s="6">
        <v>130.5</v>
      </c>
      <c r="AW29" s="6">
        <v>959155</v>
      </c>
      <c r="AX29" s="7">
        <f t="shared" si="11"/>
        <v>16.174071552564495</v>
      </c>
      <c r="AY29" s="6">
        <f t="shared" si="12"/>
        <v>3799392.7399999998</v>
      </c>
      <c r="AZ29" s="6">
        <f t="shared" si="13"/>
        <v>1192.45</v>
      </c>
      <c r="BA29" s="6">
        <f t="shared" si="14"/>
        <v>8697313</v>
      </c>
      <c r="BB29" s="7">
        <f t="shared" si="15"/>
        <v>13.542248616325523</v>
      </c>
      <c r="BC29" s="26" t="s">
        <v>789</v>
      </c>
      <c r="BD29" s="10" t="s">
        <v>789</v>
      </c>
      <c r="BE29" s="10" t="s">
        <v>862</v>
      </c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CJ29" s="18"/>
      <c r="CK29" s="18"/>
    </row>
    <row r="30" spans="1:89" x14ac:dyDescent="0.2">
      <c r="A30" s="25">
        <v>178548</v>
      </c>
      <c r="B30" s="26" t="s">
        <v>380</v>
      </c>
      <c r="C30" s="6">
        <v>239970.5</v>
      </c>
      <c r="D30" s="6">
        <v>87</v>
      </c>
      <c r="E30" s="6">
        <v>621740</v>
      </c>
      <c r="F30" s="36">
        <f t="shared" si="0"/>
        <v>11.578979959468587</v>
      </c>
      <c r="G30" s="6">
        <v>-12300.5</v>
      </c>
      <c r="H30" s="6">
        <v>47</v>
      </c>
      <c r="I30" s="6">
        <v>329940</v>
      </c>
      <c r="J30" s="36">
        <f t="shared" si="1"/>
        <v>-1.1557116445414317</v>
      </c>
      <c r="K30" s="6">
        <v>27504.5</v>
      </c>
      <c r="L30" s="6">
        <v>103.5</v>
      </c>
      <c r="M30" s="6">
        <v>727320</v>
      </c>
      <c r="N30" s="7">
        <f t="shared" si="2"/>
        <v>1.1344868833525821</v>
      </c>
      <c r="O30" s="6">
        <v>131299.5</v>
      </c>
      <c r="P30" s="6">
        <v>100</v>
      </c>
      <c r="Q30" s="6">
        <v>700500</v>
      </c>
      <c r="R30" s="7">
        <f t="shared" si="3"/>
        <v>5.810541755888651</v>
      </c>
      <c r="S30" s="6">
        <v>-18380.5</v>
      </c>
      <c r="T30" s="6">
        <v>52</v>
      </c>
      <c r="U30" s="6">
        <v>365340</v>
      </c>
      <c r="V30" s="7">
        <f t="shared" si="4"/>
        <v>-1.5596307549132313</v>
      </c>
      <c r="W30" s="6">
        <v>-16300.5</v>
      </c>
      <c r="X30" s="6">
        <v>40</v>
      </c>
      <c r="Y30" s="6">
        <v>279000</v>
      </c>
      <c r="Z30" s="7">
        <f t="shared" si="5"/>
        <v>-1.7527419354838709</v>
      </c>
      <c r="AA30" s="6">
        <v>-22040.5</v>
      </c>
      <c r="AB30" s="6">
        <v>59.5</v>
      </c>
      <c r="AC30" s="6">
        <v>426940</v>
      </c>
      <c r="AD30" s="7">
        <f t="shared" si="6"/>
        <v>-1.6003548507987071</v>
      </c>
      <c r="AE30" s="6">
        <v>132184.20000000001</v>
      </c>
      <c r="AF30" s="6">
        <v>30</v>
      </c>
      <c r="AG30" s="6">
        <v>218100</v>
      </c>
      <c r="AH30" s="7">
        <f t="shared" si="7"/>
        <v>18.182145804676754</v>
      </c>
      <c r="AI30" s="6">
        <v>43230.2</v>
      </c>
      <c r="AJ30" s="6">
        <v>40</v>
      </c>
      <c r="AK30" s="6">
        <v>278900</v>
      </c>
      <c r="AL30" s="7">
        <f t="shared" si="8"/>
        <v>4.8050778056651131</v>
      </c>
      <c r="AM30" s="6">
        <v>57100.2</v>
      </c>
      <c r="AN30" s="6">
        <v>30</v>
      </c>
      <c r="AO30" s="6">
        <v>206900</v>
      </c>
      <c r="AP30" s="7">
        <f t="shared" si="9"/>
        <v>8.5553707104881589</v>
      </c>
      <c r="AQ30" s="6">
        <v>290240.19</v>
      </c>
      <c r="AR30" s="6">
        <v>92</v>
      </c>
      <c r="AS30" s="6">
        <v>646940</v>
      </c>
      <c r="AT30" s="7">
        <f t="shared" si="10"/>
        <v>12.561791387145639</v>
      </c>
      <c r="AU30" s="6">
        <v>58775.199999999997</v>
      </c>
      <c r="AV30" s="6">
        <v>50</v>
      </c>
      <c r="AW30" s="6">
        <v>359800</v>
      </c>
      <c r="AX30" s="7">
        <f t="shared" si="11"/>
        <v>5.0640111172873814</v>
      </c>
      <c r="AY30" s="6">
        <f t="shared" si="12"/>
        <v>671311.99</v>
      </c>
      <c r="AZ30" s="6">
        <f t="shared" si="13"/>
        <v>644</v>
      </c>
      <c r="BA30" s="6">
        <f t="shared" si="14"/>
        <v>4539680</v>
      </c>
      <c r="BB30" s="7">
        <f t="shared" si="15"/>
        <v>4.5841715032777639</v>
      </c>
      <c r="BC30" s="26" t="s">
        <v>789</v>
      </c>
      <c r="BD30" s="10" t="s">
        <v>789</v>
      </c>
      <c r="BE30" s="10" t="s">
        <v>862</v>
      </c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CJ30" s="18"/>
      <c r="CK30" s="18"/>
    </row>
    <row r="31" spans="1:89" x14ac:dyDescent="0.2">
      <c r="A31" s="25">
        <v>178661</v>
      </c>
      <c r="B31" s="26" t="s">
        <v>385</v>
      </c>
      <c r="C31" s="6">
        <v>6563.01</v>
      </c>
      <c r="D31" s="6">
        <v>256</v>
      </c>
      <c r="E31" s="6">
        <v>1792860</v>
      </c>
      <c r="F31" s="36">
        <f t="shared" si="0"/>
        <v>0.10981911582611024</v>
      </c>
      <c r="G31" s="6">
        <v>172122.01</v>
      </c>
      <c r="H31" s="6">
        <v>400.25</v>
      </c>
      <c r="I31" s="6">
        <v>2862117.5</v>
      </c>
      <c r="J31" s="36">
        <f t="shared" si="1"/>
        <v>1.8642778676976051</v>
      </c>
      <c r="K31" s="6">
        <v>608134.51</v>
      </c>
      <c r="L31" s="6">
        <v>420</v>
      </c>
      <c r="M31" s="6">
        <v>3037150</v>
      </c>
      <c r="N31" s="7">
        <f t="shared" si="2"/>
        <v>6.0069589253082665</v>
      </c>
      <c r="O31" s="6">
        <v>649941.41</v>
      </c>
      <c r="P31" s="6">
        <v>401.7</v>
      </c>
      <c r="Q31" s="6">
        <v>2890564</v>
      </c>
      <c r="R31" s="7">
        <f t="shared" si="3"/>
        <v>6.9703295654412081</v>
      </c>
      <c r="S31" s="6">
        <v>768931.16</v>
      </c>
      <c r="T31" s="6">
        <v>419</v>
      </c>
      <c r="U31" s="6">
        <v>2991065</v>
      </c>
      <c r="V31" s="7">
        <f t="shared" si="4"/>
        <v>7.9693573894248368</v>
      </c>
      <c r="W31" s="6">
        <v>964489.02</v>
      </c>
      <c r="X31" s="6">
        <v>386.15</v>
      </c>
      <c r="Y31" s="6">
        <v>2683190.5</v>
      </c>
      <c r="Z31" s="7">
        <f t="shared" si="5"/>
        <v>10.783681069234555</v>
      </c>
      <c r="AA31" s="6">
        <v>1161917.02</v>
      </c>
      <c r="AB31" s="6">
        <v>480.5</v>
      </c>
      <c r="AC31" s="6">
        <v>3510035</v>
      </c>
      <c r="AD31" s="7">
        <f t="shared" si="6"/>
        <v>10.261842864814739</v>
      </c>
      <c r="AE31" s="6">
        <v>1354351.92</v>
      </c>
      <c r="AF31" s="6">
        <v>322.5</v>
      </c>
      <c r="AG31" s="6">
        <v>2388050</v>
      </c>
      <c r="AH31" s="7">
        <f t="shared" si="7"/>
        <v>17.014115114842653</v>
      </c>
      <c r="AI31" s="6">
        <v>797597.92</v>
      </c>
      <c r="AJ31" s="6">
        <v>463</v>
      </c>
      <c r="AK31" s="6">
        <v>3283125</v>
      </c>
      <c r="AL31" s="7">
        <f t="shared" si="8"/>
        <v>7.5310978168665521</v>
      </c>
      <c r="AM31" s="6">
        <v>1366864.34</v>
      </c>
      <c r="AN31" s="6">
        <v>491.3</v>
      </c>
      <c r="AO31" s="6">
        <v>3407371</v>
      </c>
      <c r="AP31" s="7">
        <f t="shared" si="9"/>
        <v>12.435626921752872</v>
      </c>
      <c r="AQ31" s="6">
        <v>1566998.47</v>
      </c>
      <c r="AR31" s="6">
        <v>542</v>
      </c>
      <c r="AS31" s="6">
        <v>3819140</v>
      </c>
      <c r="AT31" s="7">
        <f t="shared" si="10"/>
        <v>11.48843906219725</v>
      </c>
      <c r="AU31" s="6">
        <v>1148545.6000000001</v>
      </c>
      <c r="AV31" s="6">
        <v>569.9</v>
      </c>
      <c r="AW31" s="6">
        <v>4094321</v>
      </c>
      <c r="AX31" s="7">
        <f t="shared" si="11"/>
        <v>8.6961705249783794</v>
      </c>
      <c r="AY31" s="6">
        <f t="shared" si="12"/>
        <v>10559893.380000001</v>
      </c>
      <c r="AZ31" s="6">
        <f t="shared" si="13"/>
        <v>4896.2999999999993</v>
      </c>
      <c r="BA31" s="6">
        <f t="shared" si="14"/>
        <v>34966129</v>
      </c>
      <c r="BB31" s="7">
        <f t="shared" si="15"/>
        <v>9.3621085359491758</v>
      </c>
      <c r="BC31" s="26" t="s">
        <v>789</v>
      </c>
      <c r="BD31" s="10" t="s">
        <v>789</v>
      </c>
      <c r="BE31" s="10" t="s">
        <v>862</v>
      </c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CJ31" s="18"/>
      <c r="CK31" s="18"/>
    </row>
    <row r="32" spans="1:89" x14ac:dyDescent="0.2">
      <c r="A32" s="25">
        <v>179210</v>
      </c>
      <c r="B32" s="26" t="s">
        <v>397</v>
      </c>
      <c r="C32" s="6">
        <v>-1030</v>
      </c>
      <c r="D32" s="6">
        <v>10</v>
      </c>
      <c r="E32" s="6">
        <v>75700</v>
      </c>
      <c r="F32" s="36">
        <f t="shared" si="0"/>
        <v>-0.40819022457067367</v>
      </c>
      <c r="G32" s="6">
        <v>-11920</v>
      </c>
      <c r="H32" s="6">
        <v>52</v>
      </c>
      <c r="I32" s="6">
        <v>376540</v>
      </c>
      <c r="J32" s="36">
        <f t="shared" si="1"/>
        <v>-0.98135656238381053</v>
      </c>
      <c r="K32" s="6">
        <v>-13590</v>
      </c>
      <c r="L32" s="6">
        <v>31</v>
      </c>
      <c r="M32" s="6">
        <v>223120</v>
      </c>
      <c r="N32" s="7">
        <f t="shared" si="2"/>
        <v>-1.8272678379347438</v>
      </c>
      <c r="O32" s="6">
        <v>84000</v>
      </c>
      <c r="P32" s="6">
        <v>50.5</v>
      </c>
      <c r="Q32" s="6">
        <v>364810</v>
      </c>
      <c r="R32" s="7">
        <f t="shared" si="3"/>
        <v>7.1379622269126397</v>
      </c>
      <c r="S32" s="6">
        <v>66850</v>
      </c>
      <c r="T32" s="6">
        <v>20</v>
      </c>
      <c r="U32" s="6">
        <v>147150</v>
      </c>
      <c r="V32" s="7">
        <f t="shared" si="4"/>
        <v>14.08324838600068</v>
      </c>
      <c r="W32" s="6">
        <v>66371.5</v>
      </c>
      <c r="X32" s="6">
        <v>24.25</v>
      </c>
      <c r="Y32" s="6">
        <v>188772.5</v>
      </c>
      <c r="Z32" s="7">
        <f t="shared" si="5"/>
        <v>10.547855222556251</v>
      </c>
      <c r="AA32" s="6">
        <v>77352</v>
      </c>
      <c r="AB32" s="6">
        <v>26.35</v>
      </c>
      <c r="AC32" s="6">
        <v>198244.5</v>
      </c>
      <c r="AD32" s="7">
        <f t="shared" si="6"/>
        <v>12.095730272466577</v>
      </c>
      <c r="AE32" s="6">
        <v>147799.76</v>
      </c>
      <c r="AF32" s="6">
        <v>20</v>
      </c>
      <c r="AG32" s="6">
        <v>154900</v>
      </c>
      <c r="AH32" s="7">
        <f t="shared" si="7"/>
        <v>28.624872821174954</v>
      </c>
      <c r="AI32" s="6">
        <v>-3600.24</v>
      </c>
      <c r="AJ32" s="6">
        <v>10</v>
      </c>
      <c r="AK32" s="6">
        <v>75700</v>
      </c>
      <c r="AL32" s="7">
        <f t="shared" si="8"/>
        <v>-1.4743387054161161</v>
      </c>
      <c r="AM32" s="6">
        <v>123249.76</v>
      </c>
      <c r="AN32" s="6">
        <v>20</v>
      </c>
      <c r="AO32" s="6">
        <v>136700</v>
      </c>
      <c r="AP32" s="7">
        <f t="shared" si="9"/>
        <v>27.949835844915871</v>
      </c>
      <c r="AQ32" s="6">
        <v>0</v>
      </c>
      <c r="AR32" s="6">
        <v>0</v>
      </c>
      <c r="AS32" s="6">
        <v>0</v>
      </c>
      <c r="AT32" s="7">
        <f t="shared" si="10"/>
        <v>0</v>
      </c>
      <c r="AU32" s="6">
        <v>55485.760000000002</v>
      </c>
      <c r="AV32" s="6">
        <v>10</v>
      </c>
      <c r="AW32" s="6">
        <v>69150</v>
      </c>
      <c r="AX32" s="7">
        <f t="shared" si="11"/>
        <v>24.874310339840928</v>
      </c>
      <c r="AY32" s="6">
        <f t="shared" si="12"/>
        <v>591998.54</v>
      </c>
      <c r="AZ32" s="6">
        <f t="shared" si="13"/>
        <v>264.10000000000002</v>
      </c>
      <c r="BA32" s="6">
        <f t="shared" si="14"/>
        <v>1935087</v>
      </c>
      <c r="BB32" s="7">
        <f t="shared" si="15"/>
        <v>9.4837879330490047</v>
      </c>
      <c r="BC32" s="26" t="s">
        <v>789</v>
      </c>
      <c r="BD32" s="10" t="s">
        <v>789</v>
      </c>
      <c r="BE32" s="10" t="s">
        <v>862</v>
      </c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CJ32" s="18"/>
      <c r="CK32" s="18"/>
    </row>
    <row r="33" spans="1:89" x14ac:dyDescent="0.2">
      <c r="A33" s="25">
        <v>179257</v>
      </c>
      <c r="B33" s="26" t="s">
        <v>398</v>
      </c>
      <c r="C33" s="6">
        <v>-4275.13</v>
      </c>
      <c r="D33" s="6">
        <v>42.5</v>
      </c>
      <c r="E33" s="6">
        <v>298350</v>
      </c>
      <c r="F33" s="36">
        <f t="shared" si="0"/>
        <v>-0.42987732528909001</v>
      </c>
      <c r="G33" s="6">
        <v>-20700.13</v>
      </c>
      <c r="H33" s="6">
        <v>90</v>
      </c>
      <c r="I33" s="6">
        <v>631800</v>
      </c>
      <c r="J33" s="36">
        <f t="shared" si="1"/>
        <v>-1.0156758942703388</v>
      </c>
      <c r="K33" s="6">
        <v>-38485.129999999997</v>
      </c>
      <c r="L33" s="6">
        <v>84.5</v>
      </c>
      <c r="M33" s="6">
        <v>593190</v>
      </c>
      <c r="N33" s="7">
        <f t="shared" si="2"/>
        <v>-1.9463475446315681</v>
      </c>
      <c r="O33" s="6">
        <v>-44920.13</v>
      </c>
      <c r="P33" s="6">
        <v>119</v>
      </c>
      <c r="Q33" s="6">
        <v>833680</v>
      </c>
      <c r="R33" s="7">
        <f t="shared" si="3"/>
        <v>-1.6703339770655408</v>
      </c>
      <c r="S33" s="6">
        <v>-34030.129999999997</v>
      </c>
      <c r="T33" s="6">
        <v>83</v>
      </c>
      <c r="U33" s="6">
        <v>574360</v>
      </c>
      <c r="V33" s="7">
        <f t="shared" si="4"/>
        <v>-1.8367122188174663</v>
      </c>
      <c r="W33" s="6">
        <v>-40595.129999999997</v>
      </c>
      <c r="X33" s="6">
        <v>106.5</v>
      </c>
      <c r="Y33" s="6">
        <v>727330</v>
      </c>
      <c r="Z33" s="7">
        <f t="shared" si="5"/>
        <v>-1.6744172521413938</v>
      </c>
      <c r="AA33" s="6">
        <v>-32320.13</v>
      </c>
      <c r="AB33" s="6">
        <v>72</v>
      </c>
      <c r="AC33" s="6">
        <v>513440</v>
      </c>
      <c r="AD33" s="7">
        <f t="shared" si="6"/>
        <v>-1.9513945738547833</v>
      </c>
      <c r="AE33" s="6">
        <v>128009.63</v>
      </c>
      <c r="AF33" s="6">
        <v>25</v>
      </c>
      <c r="AG33" s="6">
        <v>180500</v>
      </c>
      <c r="AH33" s="7">
        <f t="shared" si="7"/>
        <v>21.275838781163433</v>
      </c>
      <c r="AI33" s="6">
        <v>-28580.37</v>
      </c>
      <c r="AJ33" s="6">
        <v>52</v>
      </c>
      <c r="AK33" s="6">
        <v>354440</v>
      </c>
      <c r="AL33" s="7">
        <f t="shared" si="8"/>
        <v>-2.4996937986683219</v>
      </c>
      <c r="AM33" s="6">
        <v>83799.63</v>
      </c>
      <c r="AN33" s="6">
        <v>122</v>
      </c>
      <c r="AO33" s="6">
        <v>840940</v>
      </c>
      <c r="AP33" s="7">
        <f t="shared" si="9"/>
        <v>3.0891484885960949</v>
      </c>
      <c r="AQ33" s="6">
        <v>-2944.38</v>
      </c>
      <c r="AR33" s="6">
        <v>91.5</v>
      </c>
      <c r="AS33" s="6">
        <v>642930</v>
      </c>
      <c r="AT33" s="7">
        <f t="shared" si="10"/>
        <v>-0.12822957398161541</v>
      </c>
      <c r="AU33" s="6">
        <v>24233.13</v>
      </c>
      <c r="AV33" s="6">
        <v>15</v>
      </c>
      <c r="AW33" s="6">
        <v>112800</v>
      </c>
      <c r="AX33" s="7">
        <f t="shared" si="11"/>
        <v>6.6598140957446814</v>
      </c>
      <c r="AY33" s="6">
        <f t="shared" si="12"/>
        <v>-6533.1399999999849</v>
      </c>
      <c r="AZ33" s="6">
        <f t="shared" si="13"/>
        <v>860.5</v>
      </c>
      <c r="BA33" s="6">
        <f t="shared" si="14"/>
        <v>6005410</v>
      </c>
      <c r="BB33" s="7">
        <f t="shared" si="15"/>
        <v>-3.3724148725898739E-2</v>
      </c>
      <c r="BC33" s="26" t="s">
        <v>789</v>
      </c>
      <c r="BD33" s="10" t="s">
        <v>789</v>
      </c>
      <c r="BE33" s="10" t="s">
        <v>862</v>
      </c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CJ33" s="18"/>
      <c r="CK33" s="18"/>
    </row>
    <row r="34" spans="1:89" x14ac:dyDescent="0.2">
      <c r="A34" s="25">
        <v>179893</v>
      </c>
      <c r="B34" s="26" t="s">
        <v>430</v>
      </c>
      <c r="C34" s="6">
        <v>221902</v>
      </c>
      <c r="D34" s="6">
        <v>113</v>
      </c>
      <c r="E34" s="6">
        <v>845450</v>
      </c>
      <c r="F34" s="36">
        <f t="shared" si="0"/>
        <v>7.8739842687326274</v>
      </c>
      <c r="G34" s="6">
        <v>-3916.29</v>
      </c>
      <c r="H34" s="6">
        <v>146.5</v>
      </c>
      <c r="I34" s="6">
        <v>1073780</v>
      </c>
      <c r="J34" s="36">
        <f t="shared" si="1"/>
        <v>-0.11306318799009109</v>
      </c>
      <c r="K34" s="6">
        <v>497138.71</v>
      </c>
      <c r="L34" s="6">
        <v>123</v>
      </c>
      <c r="M34" s="6">
        <v>907560</v>
      </c>
      <c r="N34" s="7">
        <f t="shared" si="2"/>
        <v>16.433251024725639</v>
      </c>
      <c r="O34" s="6">
        <v>300633.71000000002</v>
      </c>
      <c r="P34" s="6">
        <v>72</v>
      </c>
      <c r="Q34" s="6">
        <v>537940</v>
      </c>
      <c r="R34" s="7">
        <f t="shared" si="3"/>
        <v>17.32469236346061</v>
      </c>
      <c r="S34" s="6">
        <v>332298.71000000002</v>
      </c>
      <c r="T34" s="6">
        <v>187.5</v>
      </c>
      <c r="U34" s="6">
        <v>1357100</v>
      </c>
      <c r="V34" s="7">
        <f t="shared" si="4"/>
        <v>7.5906418171100141</v>
      </c>
      <c r="W34" s="6">
        <v>198184.69</v>
      </c>
      <c r="X34" s="6">
        <v>114.05</v>
      </c>
      <c r="Y34" s="6">
        <v>826798.5</v>
      </c>
      <c r="Z34" s="7">
        <f t="shared" si="5"/>
        <v>7.19103953381628</v>
      </c>
      <c r="AA34" s="6">
        <v>480856.19</v>
      </c>
      <c r="AB34" s="6">
        <v>214.5</v>
      </c>
      <c r="AC34" s="6">
        <v>1586590</v>
      </c>
      <c r="AD34" s="7">
        <f t="shared" si="6"/>
        <v>9.39533331862674</v>
      </c>
      <c r="AE34" s="6">
        <v>408134.39</v>
      </c>
      <c r="AF34" s="6">
        <v>85</v>
      </c>
      <c r="AG34" s="6">
        <v>654980</v>
      </c>
      <c r="AH34" s="7">
        <f t="shared" si="7"/>
        <v>18.693748969434182</v>
      </c>
      <c r="AI34" s="6">
        <v>460833.39</v>
      </c>
      <c r="AJ34" s="6">
        <v>136</v>
      </c>
      <c r="AK34" s="6">
        <v>978280</v>
      </c>
      <c r="AL34" s="7">
        <f t="shared" si="8"/>
        <v>14.60301252197735</v>
      </c>
      <c r="AM34" s="6">
        <v>408757.44</v>
      </c>
      <c r="AN34" s="6">
        <v>147</v>
      </c>
      <c r="AO34" s="6">
        <v>1044690</v>
      </c>
      <c r="AP34" s="7">
        <f t="shared" si="9"/>
        <v>12.129416994515118</v>
      </c>
      <c r="AQ34" s="6">
        <v>276840.39</v>
      </c>
      <c r="AR34" s="6">
        <v>148</v>
      </c>
      <c r="AS34" s="6">
        <v>1074390</v>
      </c>
      <c r="AT34" s="7">
        <f t="shared" si="10"/>
        <v>7.2148204283360799</v>
      </c>
      <c r="AU34" s="6">
        <v>625783.43999999994</v>
      </c>
      <c r="AV34" s="6">
        <v>215</v>
      </c>
      <c r="AW34" s="6">
        <v>1591100</v>
      </c>
      <c r="AX34" s="7">
        <f t="shared" si="11"/>
        <v>12.192374231663628</v>
      </c>
      <c r="AY34" s="6">
        <f t="shared" si="12"/>
        <v>3985544.77</v>
      </c>
      <c r="AZ34" s="6">
        <f t="shared" si="13"/>
        <v>1588.55</v>
      </c>
      <c r="BA34" s="6">
        <f t="shared" si="14"/>
        <v>11633208.5</v>
      </c>
      <c r="BB34" s="7">
        <f t="shared" si="15"/>
        <v>10.620620086883166</v>
      </c>
      <c r="BC34" s="26" t="s">
        <v>789</v>
      </c>
      <c r="BD34" s="10" t="s">
        <v>789</v>
      </c>
      <c r="BE34" s="10" t="s">
        <v>862</v>
      </c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CJ34" s="18"/>
      <c r="CK34" s="18"/>
    </row>
    <row r="35" spans="1:89" x14ac:dyDescent="0.2">
      <c r="A35" s="25">
        <v>179895</v>
      </c>
      <c r="B35" s="26" t="s">
        <v>432</v>
      </c>
      <c r="C35" s="6">
        <v>75540</v>
      </c>
      <c r="D35" s="6">
        <v>22</v>
      </c>
      <c r="E35" s="6">
        <v>154440</v>
      </c>
      <c r="F35" s="36">
        <f t="shared" si="0"/>
        <v>14.673659673659674</v>
      </c>
      <c r="G35" s="6">
        <v>-1020</v>
      </c>
      <c r="H35" s="6">
        <v>50</v>
      </c>
      <c r="I35" s="6">
        <v>363500</v>
      </c>
      <c r="J35" s="36">
        <f t="shared" si="1"/>
        <v>-8.6987620357634118E-2</v>
      </c>
      <c r="K35" s="6">
        <v>-7290</v>
      </c>
      <c r="L35" s="6">
        <v>21</v>
      </c>
      <c r="M35" s="6">
        <v>148800</v>
      </c>
      <c r="N35" s="7">
        <f t="shared" si="2"/>
        <v>-1.469758064516129</v>
      </c>
      <c r="O35" s="6">
        <v>56710</v>
      </c>
      <c r="P35" s="6">
        <v>41</v>
      </c>
      <c r="Q35" s="6">
        <v>293370</v>
      </c>
      <c r="R35" s="7">
        <f t="shared" si="3"/>
        <v>5.9924668507345666</v>
      </c>
      <c r="S35" s="6">
        <v>132880</v>
      </c>
      <c r="T35" s="6">
        <v>30</v>
      </c>
      <c r="U35" s="6">
        <v>214100</v>
      </c>
      <c r="V35" s="7">
        <f t="shared" si="4"/>
        <v>19.239981317141524</v>
      </c>
      <c r="W35" s="6">
        <v>-7800</v>
      </c>
      <c r="X35" s="6">
        <v>20</v>
      </c>
      <c r="Y35" s="6">
        <v>142400</v>
      </c>
      <c r="Z35" s="7">
        <f t="shared" si="5"/>
        <v>-1.643258426966292</v>
      </c>
      <c r="AA35" s="6">
        <v>-21500</v>
      </c>
      <c r="AB35" s="6">
        <v>51</v>
      </c>
      <c r="AC35" s="6">
        <v>366570</v>
      </c>
      <c r="AD35" s="7">
        <f t="shared" si="6"/>
        <v>-1.8182066181084104</v>
      </c>
      <c r="AE35" s="6">
        <v>-28050</v>
      </c>
      <c r="AF35" s="6">
        <v>51</v>
      </c>
      <c r="AG35" s="6">
        <v>382320</v>
      </c>
      <c r="AH35" s="7">
        <f t="shared" si="7"/>
        <v>-2.2010357815442561</v>
      </c>
      <c r="AI35" s="6">
        <v>-58500</v>
      </c>
      <c r="AJ35" s="6">
        <v>50</v>
      </c>
      <c r="AK35" s="6">
        <v>354700</v>
      </c>
      <c r="AL35" s="7">
        <f t="shared" si="8"/>
        <v>-5.112771356075557</v>
      </c>
      <c r="AM35" s="6">
        <v>-25840.01</v>
      </c>
      <c r="AN35" s="6">
        <v>50</v>
      </c>
      <c r="AO35" s="6">
        <v>349900</v>
      </c>
      <c r="AP35" s="7">
        <f t="shared" si="9"/>
        <v>-2.2893406973420976</v>
      </c>
      <c r="AQ35" s="6">
        <v>48614.99</v>
      </c>
      <c r="AR35" s="6">
        <v>51.5</v>
      </c>
      <c r="AS35" s="6">
        <v>362380</v>
      </c>
      <c r="AT35" s="7">
        <f t="shared" si="10"/>
        <v>3.7563323582979193</v>
      </c>
      <c r="AU35" s="6">
        <v>-25005.01</v>
      </c>
      <c r="AV35" s="6">
        <v>1</v>
      </c>
      <c r="AW35" s="6">
        <v>6990</v>
      </c>
      <c r="AX35" s="7">
        <f t="shared" si="11"/>
        <v>-110.89489413447782</v>
      </c>
      <c r="AY35" s="6">
        <f t="shared" si="12"/>
        <v>63199.970000000016</v>
      </c>
      <c r="AZ35" s="6">
        <f t="shared" si="13"/>
        <v>416.5</v>
      </c>
      <c r="BA35" s="6">
        <f t="shared" si="14"/>
        <v>2985030</v>
      </c>
      <c r="BB35" s="7">
        <f t="shared" si="15"/>
        <v>0.6563415007554364</v>
      </c>
      <c r="BC35" s="26" t="s">
        <v>789</v>
      </c>
      <c r="BD35" s="10" t="s">
        <v>789</v>
      </c>
      <c r="BE35" s="10" t="s">
        <v>862</v>
      </c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CJ35" s="18"/>
      <c r="CK35" s="18"/>
    </row>
    <row r="36" spans="1:89" x14ac:dyDescent="0.2">
      <c r="A36" s="25">
        <v>179896</v>
      </c>
      <c r="B36" s="26" t="s">
        <v>433</v>
      </c>
      <c r="C36" s="6">
        <v>-265950.67</v>
      </c>
      <c r="D36" s="6">
        <v>42</v>
      </c>
      <c r="E36" s="6">
        <v>286860</v>
      </c>
      <c r="F36" s="36">
        <f t="shared" si="0"/>
        <v>-27.813289060865927</v>
      </c>
      <c r="G36" s="6">
        <v>-91156.78</v>
      </c>
      <c r="H36" s="6">
        <v>264.25</v>
      </c>
      <c r="I36" s="6">
        <v>1855347.5</v>
      </c>
      <c r="J36" s="36">
        <f t="shared" si="1"/>
        <v>-1.5230894374234476</v>
      </c>
      <c r="K36" s="6">
        <v>244770.72</v>
      </c>
      <c r="L36" s="6">
        <v>150.5</v>
      </c>
      <c r="M36" s="6">
        <v>1061685</v>
      </c>
      <c r="N36" s="7">
        <f t="shared" si="2"/>
        <v>6.9164786165388037</v>
      </c>
      <c r="O36" s="6">
        <v>-38836.28</v>
      </c>
      <c r="P36" s="6">
        <v>64.5</v>
      </c>
      <c r="Q36" s="6">
        <v>453790</v>
      </c>
      <c r="R36" s="7">
        <f t="shared" si="3"/>
        <v>-2.6530436545538687</v>
      </c>
      <c r="S36" s="6">
        <v>121273.72</v>
      </c>
      <c r="T36" s="6">
        <v>100.5</v>
      </c>
      <c r="U36" s="6">
        <v>702110</v>
      </c>
      <c r="V36" s="7">
        <f t="shared" si="4"/>
        <v>5.354553161185569</v>
      </c>
      <c r="W36" s="6">
        <v>361753.71</v>
      </c>
      <c r="X36" s="6">
        <v>61</v>
      </c>
      <c r="Y36" s="6">
        <v>421895</v>
      </c>
      <c r="Z36" s="7">
        <f t="shared" si="5"/>
        <v>25.723488782754007</v>
      </c>
      <c r="AA36" s="6">
        <v>189813.71</v>
      </c>
      <c r="AB36" s="6">
        <v>73</v>
      </c>
      <c r="AC36" s="6">
        <v>523660</v>
      </c>
      <c r="AD36" s="7">
        <f t="shared" si="6"/>
        <v>11.236728048733911</v>
      </c>
      <c r="AE36" s="6">
        <v>-14386.87</v>
      </c>
      <c r="AF36" s="6">
        <v>30.5</v>
      </c>
      <c r="AG36" s="6">
        <v>222060</v>
      </c>
      <c r="AH36" s="7">
        <f t="shared" si="7"/>
        <v>-1.9436463118076197</v>
      </c>
      <c r="AI36" s="6">
        <v>28325.13</v>
      </c>
      <c r="AJ36" s="6">
        <v>53</v>
      </c>
      <c r="AK36" s="6">
        <v>369260</v>
      </c>
      <c r="AL36" s="7">
        <f t="shared" si="8"/>
        <v>2.3779424524725128</v>
      </c>
      <c r="AM36" s="6">
        <v>227901.62</v>
      </c>
      <c r="AN36" s="6">
        <v>39</v>
      </c>
      <c r="AO36" s="6">
        <v>268480</v>
      </c>
      <c r="AP36" s="7">
        <f t="shared" si="9"/>
        <v>26.314623882598333</v>
      </c>
      <c r="AQ36" s="6">
        <v>173510.62</v>
      </c>
      <c r="AR36" s="6">
        <v>84</v>
      </c>
      <c r="AS36" s="6">
        <v>581905</v>
      </c>
      <c r="AT36" s="7">
        <f t="shared" si="10"/>
        <v>8.3489527672042687</v>
      </c>
      <c r="AU36" s="6">
        <v>-60094.37</v>
      </c>
      <c r="AV36" s="6">
        <v>87.5</v>
      </c>
      <c r="AW36" s="6">
        <v>623275</v>
      </c>
      <c r="AX36" s="7">
        <f t="shared" si="11"/>
        <v>-2.9889301993502069</v>
      </c>
      <c r="AY36" s="6">
        <f t="shared" si="12"/>
        <v>1142874.93</v>
      </c>
      <c r="AZ36" s="6">
        <f t="shared" si="13"/>
        <v>1007.75</v>
      </c>
      <c r="BA36" s="6">
        <f t="shared" si="14"/>
        <v>7083467.5</v>
      </c>
      <c r="BB36" s="7">
        <f t="shared" si="15"/>
        <v>5.0016637797801708</v>
      </c>
      <c r="BC36" s="26" t="s">
        <v>789</v>
      </c>
      <c r="BD36" s="10" t="s">
        <v>789</v>
      </c>
      <c r="BE36" s="10" t="s">
        <v>862</v>
      </c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CJ36" s="18"/>
      <c r="CK36" s="18"/>
    </row>
    <row r="37" spans="1:89" x14ac:dyDescent="0.2">
      <c r="A37" s="25">
        <v>201065</v>
      </c>
      <c r="B37" s="26" t="s">
        <v>446</v>
      </c>
      <c r="C37" s="6">
        <v>207657.34</v>
      </c>
      <c r="D37" s="6">
        <v>105</v>
      </c>
      <c r="E37" s="6">
        <v>732080</v>
      </c>
      <c r="F37" s="36">
        <f t="shared" si="0"/>
        <v>8.5096167085564414</v>
      </c>
      <c r="G37" s="6">
        <v>-9564.93</v>
      </c>
      <c r="H37" s="6">
        <v>30</v>
      </c>
      <c r="I37" s="6">
        <v>217600</v>
      </c>
      <c r="J37" s="36">
        <f t="shared" si="1"/>
        <v>-1.3626508731617648</v>
      </c>
      <c r="K37" s="6">
        <v>-7604.93</v>
      </c>
      <c r="L37" s="6">
        <v>94.5</v>
      </c>
      <c r="M37" s="6">
        <v>668465</v>
      </c>
      <c r="N37" s="7">
        <f t="shared" si="2"/>
        <v>-0.34130119003986747</v>
      </c>
      <c r="O37" s="6">
        <v>-75129.929999999993</v>
      </c>
      <c r="P37" s="6">
        <v>151.5</v>
      </c>
      <c r="Q37" s="6">
        <v>1083380</v>
      </c>
      <c r="R37" s="7">
        <f t="shared" si="3"/>
        <v>-2.1497792372020896</v>
      </c>
      <c r="S37" s="6">
        <v>-25394.93</v>
      </c>
      <c r="T37" s="6">
        <v>74</v>
      </c>
      <c r="U37" s="6">
        <v>515880</v>
      </c>
      <c r="V37" s="7">
        <f t="shared" si="4"/>
        <v>-1.5260192874311858</v>
      </c>
      <c r="W37" s="6">
        <v>175065.1</v>
      </c>
      <c r="X37" s="6">
        <v>100</v>
      </c>
      <c r="Y37" s="6">
        <v>724250</v>
      </c>
      <c r="Z37" s="7">
        <f t="shared" si="5"/>
        <v>7.2515747324818776</v>
      </c>
      <c r="AA37" s="6">
        <v>339117.1</v>
      </c>
      <c r="AB37" s="6">
        <v>120.45</v>
      </c>
      <c r="AC37" s="6">
        <v>870196.5</v>
      </c>
      <c r="AD37" s="7">
        <f t="shared" si="6"/>
        <v>12.080754289404748</v>
      </c>
      <c r="AE37" s="6">
        <v>585148.18000000005</v>
      </c>
      <c r="AF37" s="6">
        <v>131</v>
      </c>
      <c r="AG37" s="6">
        <v>961645</v>
      </c>
      <c r="AH37" s="7">
        <f t="shared" si="7"/>
        <v>18.254600606252829</v>
      </c>
      <c r="AI37" s="6">
        <v>313560.18</v>
      </c>
      <c r="AJ37" s="6">
        <v>92.5</v>
      </c>
      <c r="AK37" s="6">
        <v>654575</v>
      </c>
      <c r="AL37" s="7">
        <f t="shared" si="8"/>
        <v>14.849888217545734</v>
      </c>
      <c r="AM37" s="6">
        <v>511301.7</v>
      </c>
      <c r="AN37" s="6">
        <v>126.5</v>
      </c>
      <c r="AO37" s="6">
        <v>859080</v>
      </c>
      <c r="AP37" s="7">
        <f t="shared" si="9"/>
        <v>18.450380290543372</v>
      </c>
      <c r="AQ37" s="6">
        <v>526742.72</v>
      </c>
      <c r="AR37" s="6">
        <v>106</v>
      </c>
      <c r="AS37" s="6">
        <v>731870</v>
      </c>
      <c r="AT37" s="7">
        <f t="shared" si="10"/>
        <v>20.152207577848525</v>
      </c>
      <c r="AU37" s="6">
        <v>494611.73</v>
      </c>
      <c r="AV37" s="6">
        <v>125</v>
      </c>
      <c r="AW37" s="6">
        <v>890250</v>
      </c>
      <c r="AX37" s="7">
        <f t="shared" si="11"/>
        <v>17.223211041842177</v>
      </c>
      <c r="AY37" s="6">
        <f t="shared" si="12"/>
        <v>2827851.9899999998</v>
      </c>
      <c r="AZ37" s="6">
        <f t="shared" si="13"/>
        <v>1151.45</v>
      </c>
      <c r="BA37" s="6">
        <f t="shared" si="14"/>
        <v>8177191.5</v>
      </c>
      <c r="BB37" s="7">
        <f t="shared" si="15"/>
        <v>10.720479236667014</v>
      </c>
      <c r="BC37" s="26" t="s">
        <v>789</v>
      </c>
      <c r="BD37" s="10" t="s">
        <v>789</v>
      </c>
      <c r="BE37" s="10" t="s">
        <v>862</v>
      </c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CJ37" s="18"/>
      <c r="CK37" s="18"/>
    </row>
    <row r="38" spans="1:89" x14ac:dyDescent="0.2">
      <c r="A38" s="25">
        <v>202162</v>
      </c>
      <c r="B38" s="26" t="s">
        <v>463</v>
      </c>
      <c r="C38" s="6">
        <v>-45174.1</v>
      </c>
      <c r="D38" s="6">
        <v>41.5</v>
      </c>
      <c r="E38" s="6">
        <v>291330</v>
      </c>
      <c r="F38" s="36">
        <f t="shared" si="0"/>
        <v>-4.6518484193182985</v>
      </c>
      <c r="G38" s="6">
        <v>-56419.1</v>
      </c>
      <c r="H38" s="6">
        <v>210</v>
      </c>
      <c r="I38" s="6">
        <v>1517450</v>
      </c>
      <c r="J38" s="36">
        <f t="shared" si="1"/>
        <v>-1.1525863125638407</v>
      </c>
      <c r="K38" s="6">
        <v>132930.9</v>
      </c>
      <c r="L38" s="6">
        <v>104</v>
      </c>
      <c r="M38" s="6">
        <v>746080</v>
      </c>
      <c r="N38" s="7">
        <f t="shared" si="2"/>
        <v>5.3451734398455928</v>
      </c>
      <c r="O38" s="6">
        <v>407270.9</v>
      </c>
      <c r="P38" s="6">
        <v>42</v>
      </c>
      <c r="Q38" s="6">
        <v>294840</v>
      </c>
      <c r="R38" s="7">
        <f t="shared" si="3"/>
        <v>42.821184032017371</v>
      </c>
      <c r="S38" s="6">
        <v>0</v>
      </c>
      <c r="T38" s="6">
        <v>0</v>
      </c>
      <c r="U38" s="6">
        <v>0</v>
      </c>
      <c r="V38" s="7">
        <f t="shared" si="4"/>
        <v>0</v>
      </c>
      <c r="W38" s="6">
        <v>-37589.07</v>
      </c>
      <c r="X38" s="6">
        <v>44</v>
      </c>
      <c r="Y38" s="6">
        <v>311080</v>
      </c>
      <c r="Z38" s="7">
        <f t="shared" si="5"/>
        <v>-3.6250228237109421</v>
      </c>
      <c r="AA38" s="6">
        <v>47605.93</v>
      </c>
      <c r="AB38" s="6">
        <v>93</v>
      </c>
      <c r="AC38" s="6">
        <v>679210</v>
      </c>
      <c r="AD38" s="7">
        <f t="shared" si="6"/>
        <v>2.1727946143313557</v>
      </c>
      <c r="AE38" s="6">
        <v>312026.11</v>
      </c>
      <c r="AF38" s="6">
        <v>125.5</v>
      </c>
      <c r="AG38" s="6">
        <v>965470</v>
      </c>
      <c r="AH38" s="7">
        <f t="shared" si="7"/>
        <v>9.6955713797425087</v>
      </c>
      <c r="AI38" s="6">
        <v>266366.11</v>
      </c>
      <c r="AJ38" s="6">
        <v>42</v>
      </c>
      <c r="AK38" s="6">
        <v>306600</v>
      </c>
      <c r="AL38" s="7">
        <f t="shared" si="8"/>
        <v>26.931994161774298</v>
      </c>
      <c r="AM38" s="6">
        <v>0</v>
      </c>
      <c r="AN38" s="6">
        <v>0</v>
      </c>
      <c r="AO38" s="6">
        <v>0</v>
      </c>
      <c r="AP38" s="7">
        <f t="shared" si="9"/>
        <v>0</v>
      </c>
      <c r="AQ38" s="6">
        <v>467819.1</v>
      </c>
      <c r="AR38" s="6">
        <v>123.5</v>
      </c>
      <c r="AS38" s="6">
        <v>904130</v>
      </c>
      <c r="AT38" s="7">
        <f t="shared" si="10"/>
        <v>14.487888688573547</v>
      </c>
      <c r="AU38" s="6">
        <v>301704.59999999998</v>
      </c>
      <c r="AV38" s="6">
        <v>105</v>
      </c>
      <c r="AW38" s="6">
        <v>785200</v>
      </c>
      <c r="AX38" s="7">
        <f t="shared" si="11"/>
        <v>11.911414416709118</v>
      </c>
      <c r="AY38" s="6">
        <f t="shared" si="12"/>
        <v>1841715.48</v>
      </c>
      <c r="AZ38" s="6">
        <f t="shared" si="13"/>
        <v>889</v>
      </c>
      <c r="BA38" s="6">
        <f t="shared" si="14"/>
        <v>6510060</v>
      </c>
      <c r="BB38" s="7">
        <f t="shared" si="15"/>
        <v>8.7699928848582047</v>
      </c>
      <c r="BC38" s="26" t="s">
        <v>789</v>
      </c>
      <c r="BD38" s="10" t="s">
        <v>789</v>
      </c>
      <c r="BE38" s="10" t="s">
        <v>862</v>
      </c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CJ38" s="18"/>
      <c r="CK38" s="18"/>
    </row>
    <row r="39" spans="1:89" x14ac:dyDescent="0.2">
      <c r="A39" s="25">
        <v>202426</v>
      </c>
      <c r="B39" s="26" t="s">
        <v>472</v>
      </c>
      <c r="C39" s="6">
        <v>-15240</v>
      </c>
      <c r="D39" s="6">
        <v>0</v>
      </c>
      <c r="E39" s="6">
        <v>0</v>
      </c>
      <c r="F39" s="36">
        <f t="shared" si="0"/>
        <v>0</v>
      </c>
      <c r="G39" s="6">
        <v>-12920</v>
      </c>
      <c r="H39" s="6">
        <v>63</v>
      </c>
      <c r="I39" s="6">
        <v>450260</v>
      </c>
      <c r="J39" s="36">
        <f t="shared" si="1"/>
        <v>-0.88953049349264868</v>
      </c>
      <c r="K39" s="6">
        <v>248127.5</v>
      </c>
      <c r="L39" s="6">
        <v>102.75</v>
      </c>
      <c r="M39" s="6">
        <v>724167.5</v>
      </c>
      <c r="N39" s="7">
        <f t="shared" si="2"/>
        <v>10.279148125261075</v>
      </c>
      <c r="O39" s="6">
        <v>-26086.67</v>
      </c>
      <c r="P39" s="6">
        <v>80.5</v>
      </c>
      <c r="Q39" s="6">
        <v>572960</v>
      </c>
      <c r="R39" s="7">
        <f t="shared" si="3"/>
        <v>-1.4114192439262774</v>
      </c>
      <c r="S39" s="6">
        <v>116951.83</v>
      </c>
      <c r="T39" s="6">
        <v>128.15</v>
      </c>
      <c r="U39" s="6">
        <v>897105.5</v>
      </c>
      <c r="V39" s="7">
        <f t="shared" si="4"/>
        <v>4.041338203812149</v>
      </c>
      <c r="W39" s="6">
        <v>76307.33</v>
      </c>
      <c r="X39" s="6">
        <v>56</v>
      </c>
      <c r="Y39" s="6">
        <v>387020</v>
      </c>
      <c r="Z39" s="7">
        <f t="shared" si="5"/>
        <v>5.914991214924294</v>
      </c>
      <c r="AA39" s="6">
        <v>72012.33</v>
      </c>
      <c r="AB39" s="6">
        <v>96</v>
      </c>
      <c r="AC39" s="6">
        <v>686045</v>
      </c>
      <c r="AD39" s="7">
        <f t="shared" si="6"/>
        <v>3.253988047431291</v>
      </c>
      <c r="AE39" s="6">
        <v>197414.42</v>
      </c>
      <c r="AF39" s="6">
        <v>100.25</v>
      </c>
      <c r="AG39" s="6">
        <v>754355</v>
      </c>
      <c r="AH39" s="7">
        <f t="shared" si="7"/>
        <v>7.8509887254674524</v>
      </c>
      <c r="AI39" s="6">
        <v>116631.92</v>
      </c>
      <c r="AJ39" s="6">
        <v>67</v>
      </c>
      <c r="AK39" s="6">
        <v>458850</v>
      </c>
      <c r="AL39" s="7">
        <f t="shared" si="8"/>
        <v>7.879676408412335</v>
      </c>
      <c r="AM39" s="6">
        <v>116029.41</v>
      </c>
      <c r="AN39" s="6">
        <v>69</v>
      </c>
      <c r="AO39" s="6">
        <v>482640</v>
      </c>
      <c r="AP39" s="7">
        <f t="shared" si="9"/>
        <v>7.45257688960716</v>
      </c>
      <c r="AQ39" s="6">
        <v>61077.38</v>
      </c>
      <c r="AR39" s="6">
        <v>116.5</v>
      </c>
      <c r="AS39" s="6">
        <v>818655</v>
      </c>
      <c r="AT39" s="7">
        <f t="shared" si="10"/>
        <v>2.0889955353598277</v>
      </c>
      <c r="AU39" s="6">
        <v>215455.34</v>
      </c>
      <c r="AV39" s="6">
        <v>131.5</v>
      </c>
      <c r="AW39" s="6">
        <v>925800</v>
      </c>
      <c r="AX39" s="7">
        <f t="shared" si="11"/>
        <v>7.2144259451285375</v>
      </c>
      <c r="AY39" s="6">
        <f t="shared" si="12"/>
        <v>1181000.7900000003</v>
      </c>
      <c r="AZ39" s="6">
        <f t="shared" si="13"/>
        <v>1010.65</v>
      </c>
      <c r="BA39" s="6">
        <f t="shared" si="14"/>
        <v>7157858</v>
      </c>
      <c r="BB39" s="7">
        <f t="shared" si="15"/>
        <v>5.1148017311882974</v>
      </c>
      <c r="BC39" s="26" t="s">
        <v>789</v>
      </c>
      <c r="BD39" s="10" t="s">
        <v>789</v>
      </c>
      <c r="BE39" s="10" t="s">
        <v>862</v>
      </c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CJ39" s="18"/>
      <c r="CK39" s="18"/>
    </row>
    <row r="40" spans="1:89" x14ac:dyDescent="0.2">
      <c r="A40" s="25">
        <v>202479</v>
      </c>
      <c r="B40" s="26" t="s">
        <v>475</v>
      </c>
      <c r="C40" s="6">
        <v>-85765</v>
      </c>
      <c r="D40" s="6">
        <v>214.4</v>
      </c>
      <c r="E40" s="6">
        <v>1546258</v>
      </c>
      <c r="F40" s="36">
        <f t="shared" si="0"/>
        <v>-1.6639849236026587</v>
      </c>
      <c r="G40" s="6">
        <v>203757</v>
      </c>
      <c r="H40" s="6">
        <v>202</v>
      </c>
      <c r="I40" s="6">
        <v>1514790</v>
      </c>
      <c r="J40" s="36">
        <f t="shared" si="1"/>
        <v>4.1698631493474343</v>
      </c>
      <c r="K40" s="6">
        <v>10044.5</v>
      </c>
      <c r="L40" s="6">
        <v>141</v>
      </c>
      <c r="M40" s="6">
        <v>1037715</v>
      </c>
      <c r="N40" s="7">
        <f t="shared" si="2"/>
        <v>0.29038319769879012</v>
      </c>
      <c r="O40" s="6">
        <v>57949.5</v>
      </c>
      <c r="P40" s="6">
        <v>207.25</v>
      </c>
      <c r="Q40" s="6">
        <v>1534907.5</v>
      </c>
      <c r="R40" s="7">
        <f t="shared" si="3"/>
        <v>1.1703861633355754</v>
      </c>
      <c r="S40" s="6">
        <v>-123688.88</v>
      </c>
      <c r="T40" s="6">
        <v>253.55</v>
      </c>
      <c r="U40" s="6">
        <v>1880323.5</v>
      </c>
      <c r="V40" s="7">
        <f t="shared" si="4"/>
        <v>-2.03919978663246</v>
      </c>
      <c r="W40" s="6">
        <v>41598.120000000003</v>
      </c>
      <c r="X40" s="6">
        <v>310.79999999999995</v>
      </c>
      <c r="Y40" s="6">
        <v>2257241</v>
      </c>
      <c r="Z40" s="7">
        <f t="shared" si="5"/>
        <v>0.55286236604775474</v>
      </c>
      <c r="AA40" s="6">
        <v>-71955.88</v>
      </c>
      <c r="AB40" s="6">
        <v>285.5</v>
      </c>
      <c r="AC40" s="6">
        <v>2203515</v>
      </c>
      <c r="AD40" s="7">
        <f t="shared" si="6"/>
        <v>-1.0123063741340541</v>
      </c>
      <c r="AE40" s="6">
        <v>45348.19</v>
      </c>
      <c r="AF40" s="6">
        <v>240.35000000000002</v>
      </c>
      <c r="AG40" s="6">
        <v>1853894.5</v>
      </c>
      <c r="AH40" s="7">
        <f t="shared" si="7"/>
        <v>0.73383124012720258</v>
      </c>
      <c r="AI40" s="6">
        <v>47149.69</v>
      </c>
      <c r="AJ40" s="6">
        <v>250.1</v>
      </c>
      <c r="AK40" s="6">
        <v>1805532</v>
      </c>
      <c r="AL40" s="7">
        <f t="shared" si="8"/>
        <v>0.80953446961892672</v>
      </c>
      <c r="AM40" s="6">
        <v>207071.24</v>
      </c>
      <c r="AN40" s="6">
        <v>304.5</v>
      </c>
      <c r="AO40" s="6">
        <v>2159990</v>
      </c>
      <c r="AP40" s="7">
        <f t="shared" si="9"/>
        <v>2.9718695179144348</v>
      </c>
      <c r="AQ40" s="6">
        <v>142706.14000000001</v>
      </c>
      <c r="AR40" s="6">
        <v>251.5</v>
      </c>
      <c r="AS40" s="6">
        <v>1838180</v>
      </c>
      <c r="AT40" s="7">
        <f t="shared" si="10"/>
        <v>2.1737653113405653</v>
      </c>
      <c r="AU40" s="6">
        <v>-48698.34</v>
      </c>
      <c r="AV40" s="6">
        <v>360.5</v>
      </c>
      <c r="AW40" s="6">
        <v>2632475</v>
      </c>
      <c r="AX40" s="7">
        <f t="shared" si="11"/>
        <v>-0.57347117826380112</v>
      </c>
      <c r="AY40" s="6">
        <f t="shared" si="12"/>
        <v>511281.28</v>
      </c>
      <c r="AZ40" s="6">
        <f t="shared" si="13"/>
        <v>2807.0499999999997</v>
      </c>
      <c r="BA40" s="6">
        <f t="shared" si="14"/>
        <v>20718563.5</v>
      </c>
      <c r="BB40" s="7">
        <f t="shared" si="15"/>
        <v>0.76500089786630243</v>
      </c>
      <c r="BC40" s="26" t="s">
        <v>789</v>
      </c>
      <c r="BD40" s="10" t="s">
        <v>789</v>
      </c>
      <c r="BE40" s="10" t="s">
        <v>862</v>
      </c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CJ40" s="18"/>
      <c r="CK40" s="18"/>
    </row>
    <row r="41" spans="1:89" x14ac:dyDescent="0.2">
      <c r="A41" s="25">
        <v>202725</v>
      </c>
      <c r="B41" s="26" t="s">
        <v>297</v>
      </c>
      <c r="C41" s="6">
        <v>0</v>
      </c>
      <c r="D41" s="6">
        <v>0</v>
      </c>
      <c r="E41" s="6">
        <v>0</v>
      </c>
      <c r="F41" s="36">
        <f t="shared" si="0"/>
        <v>0</v>
      </c>
      <c r="G41" s="6">
        <v>0</v>
      </c>
      <c r="H41" s="6">
        <v>0</v>
      </c>
      <c r="I41" s="6">
        <v>0</v>
      </c>
      <c r="J41" s="36">
        <f t="shared" si="1"/>
        <v>0</v>
      </c>
      <c r="K41" s="6">
        <v>0</v>
      </c>
      <c r="L41" s="6">
        <v>40</v>
      </c>
      <c r="M41" s="6">
        <v>300300</v>
      </c>
      <c r="N41" s="7">
        <f t="shared" si="2"/>
        <v>0</v>
      </c>
      <c r="O41" s="6">
        <v>0</v>
      </c>
      <c r="P41" s="6">
        <v>0</v>
      </c>
      <c r="Q41" s="6">
        <v>0</v>
      </c>
      <c r="R41" s="7">
        <f t="shared" si="3"/>
        <v>0</v>
      </c>
      <c r="S41" s="6">
        <v>0</v>
      </c>
      <c r="T41" s="6">
        <v>0</v>
      </c>
      <c r="U41" s="6">
        <v>0</v>
      </c>
      <c r="V41" s="7">
        <f t="shared" si="4"/>
        <v>0</v>
      </c>
      <c r="W41" s="6">
        <v>0</v>
      </c>
      <c r="X41" s="6">
        <v>0</v>
      </c>
      <c r="Y41" s="6">
        <v>0</v>
      </c>
      <c r="Z41" s="7">
        <f t="shared" si="5"/>
        <v>0</v>
      </c>
      <c r="AA41" s="6">
        <v>0</v>
      </c>
      <c r="AB41" s="6">
        <v>0</v>
      </c>
      <c r="AC41" s="6">
        <v>0</v>
      </c>
      <c r="AD41" s="7">
        <f t="shared" si="6"/>
        <v>0</v>
      </c>
      <c r="AE41" s="6">
        <v>0</v>
      </c>
      <c r="AF41" s="6">
        <v>0</v>
      </c>
      <c r="AG41" s="6">
        <v>0</v>
      </c>
      <c r="AH41" s="7">
        <f t="shared" si="7"/>
        <v>0</v>
      </c>
      <c r="AI41" s="6">
        <v>0</v>
      </c>
      <c r="AJ41" s="6">
        <v>0</v>
      </c>
      <c r="AK41" s="6">
        <v>0</v>
      </c>
      <c r="AL41" s="7">
        <f t="shared" si="8"/>
        <v>0</v>
      </c>
      <c r="AM41" s="6">
        <v>64499.79</v>
      </c>
      <c r="AN41" s="6">
        <v>10</v>
      </c>
      <c r="AO41" s="6">
        <v>72700</v>
      </c>
      <c r="AP41" s="7">
        <f t="shared" si="9"/>
        <v>27.503349243466303</v>
      </c>
      <c r="AQ41" s="6">
        <v>64499.79</v>
      </c>
      <c r="AR41" s="6">
        <v>10</v>
      </c>
      <c r="AS41" s="6">
        <v>72500</v>
      </c>
      <c r="AT41" s="7">
        <f t="shared" si="10"/>
        <v>24.910263724137931</v>
      </c>
      <c r="AU41" s="6">
        <v>51299.79</v>
      </c>
      <c r="AV41" s="6">
        <v>30</v>
      </c>
      <c r="AW41" s="6">
        <v>228100</v>
      </c>
      <c r="AX41" s="7">
        <f t="shared" si="11"/>
        <v>6.9719135905304697</v>
      </c>
      <c r="AY41" s="6">
        <f t="shared" si="12"/>
        <v>180299.37</v>
      </c>
      <c r="AZ41" s="6">
        <f t="shared" si="13"/>
        <v>90</v>
      </c>
      <c r="BA41" s="6">
        <f t="shared" si="14"/>
        <v>673600</v>
      </c>
      <c r="BB41" s="7">
        <f t="shared" si="15"/>
        <v>8.2976254008313539</v>
      </c>
      <c r="BC41" s="26" t="s">
        <v>789</v>
      </c>
      <c r="BD41" s="10" t="s">
        <v>789</v>
      </c>
      <c r="BE41" s="10" t="s">
        <v>862</v>
      </c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CJ41" s="18"/>
      <c r="CK41" s="18"/>
    </row>
    <row r="42" spans="1:89" x14ac:dyDescent="0.2">
      <c r="A42" s="25">
        <v>202757</v>
      </c>
      <c r="B42" s="26" t="s">
        <v>477</v>
      </c>
      <c r="C42" s="6">
        <v>-81542</v>
      </c>
      <c r="D42" s="6">
        <v>20</v>
      </c>
      <c r="E42" s="6">
        <v>154400</v>
      </c>
      <c r="F42" s="36">
        <f t="shared" si="0"/>
        <v>-15.843652849740932</v>
      </c>
      <c r="G42" s="6">
        <v>25833</v>
      </c>
      <c r="H42" s="6">
        <v>50</v>
      </c>
      <c r="I42" s="6">
        <v>359750</v>
      </c>
      <c r="J42" s="36">
        <f t="shared" si="1"/>
        <v>2.2260542043085478</v>
      </c>
      <c r="K42" s="6">
        <v>256908</v>
      </c>
      <c r="L42" s="6">
        <v>65</v>
      </c>
      <c r="M42" s="6">
        <v>474800</v>
      </c>
      <c r="N42" s="7">
        <f t="shared" si="2"/>
        <v>16.232603201347935</v>
      </c>
      <c r="O42" s="6">
        <v>-12142</v>
      </c>
      <c r="P42" s="6">
        <v>40</v>
      </c>
      <c r="Q42" s="6">
        <v>289800</v>
      </c>
      <c r="R42" s="7">
        <f t="shared" si="3"/>
        <v>-1.2988336783988959</v>
      </c>
      <c r="S42" s="6">
        <v>-27697</v>
      </c>
      <c r="T42" s="6">
        <v>72.5</v>
      </c>
      <c r="U42" s="6">
        <v>534325</v>
      </c>
      <c r="V42" s="7">
        <f t="shared" si="4"/>
        <v>-1.6069002947644224</v>
      </c>
      <c r="W42" s="6">
        <v>81343</v>
      </c>
      <c r="X42" s="6">
        <v>76</v>
      </c>
      <c r="Y42" s="6">
        <v>557870</v>
      </c>
      <c r="Z42" s="7">
        <f t="shared" si="5"/>
        <v>4.3742986717335581</v>
      </c>
      <c r="AA42" s="6">
        <v>-23847</v>
      </c>
      <c r="AB42" s="6">
        <v>56</v>
      </c>
      <c r="AC42" s="6">
        <v>419370</v>
      </c>
      <c r="AD42" s="7">
        <f t="shared" si="6"/>
        <v>-1.762779884111882</v>
      </c>
      <c r="AE42" s="6">
        <v>232750.49</v>
      </c>
      <c r="AF42" s="6">
        <v>73.55</v>
      </c>
      <c r="AG42" s="6">
        <v>558363.5</v>
      </c>
      <c r="AH42" s="7">
        <f t="shared" si="7"/>
        <v>12.505320816994665</v>
      </c>
      <c r="AI42" s="6">
        <v>168414.99</v>
      </c>
      <c r="AJ42" s="6">
        <v>78.099999999999994</v>
      </c>
      <c r="AK42" s="6">
        <v>560162</v>
      </c>
      <c r="AL42" s="7">
        <f t="shared" si="8"/>
        <v>9.3202764378876104</v>
      </c>
      <c r="AM42" s="6">
        <v>367690</v>
      </c>
      <c r="AN42" s="6">
        <v>100</v>
      </c>
      <c r="AO42" s="6">
        <v>717140</v>
      </c>
      <c r="AP42" s="7">
        <f t="shared" si="9"/>
        <v>15.894232646345205</v>
      </c>
      <c r="AQ42" s="6">
        <v>283357.99</v>
      </c>
      <c r="AR42" s="6">
        <v>56</v>
      </c>
      <c r="AS42" s="6">
        <v>394740</v>
      </c>
      <c r="AT42" s="7">
        <f t="shared" si="10"/>
        <v>20.099365962405631</v>
      </c>
      <c r="AU42" s="6">
        <v>406871.98</v>
      </c>
      <c r="AV42" s="6">
        <v>109</v>
      </c>
      <c r="AW42" s="6">
        <v>790635</v>
      </c>
      <c r="AX42" s="7">
        <f t="shared" si="11"/>
        <v>15.953039493571621</v>
      </c>
      <c r="AY42" s="6">
        <f t="shared" si="12"/>
        <v>1759483.45</v>
      </c>
      <c r="AZ42" s="6">
        <f t="shared" si="13"/>
        <v>776.15</v>
      </c>
      <c r="BA42" s="6">
        <f t="shared" si="14"/>
        <v>5656955.5</v>
      </c>
      <c r="BB42" s="7">
        <f t="shared" si="15"/>
        <v>9.641933182963875</v>
      </c>
      <c r="BC42" s="26" t="s">
        <v>789</v>
      </c>
      <c r="BD42" s="10" t="s">
        <v>789</v>
      </c>
      <c r="BE42" s="10" t="s">
        <v>862</v>
      </c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CJ42" s="18"/>
      <c r="CK42" s="18"/>
    </row>
    <row r="43" spans="1:89" x14ac:dyDescent="0.2">
      <c r="A43" s="25">
        <v>203532</v>
      </c>
      <c r="B43" s="26" t="s">
        <v>511</v>
      </c>
      <c r="C43" s="6">
        <v>0</v>
      </c>
      <c r="D43" s="6">
        <v>0</v>
      </c>
      <c r="E43" s="6">
        <v>0</v>
      </c>
      <c r="F43" s="36">
        <f t="shared" si="0"/>
        <v>0</v>
      </c>
      <c r="G43" s="6">
        <v>0</v>
      </c>
      <c r="H43" s="6">
        <v>0</v>
      </c>
      <c r="I43" s="6">
        <v>0</v>
      </c>
      <c r="J43" s="36">
        <f t="shared" si="1"/>
        <v>0</v>
      </c>
      <c r="K43" s="6">
        <v>0</v>
      </c>
      <c r="L43" s="6">
        <v>0</v>
      </c>
      <c r="M43" s="6">
        <v>0</v>
      </c>
      <c r="N43" s="7">
        <f t="shared" si="2"/>
        <v>0</v>
      </c>
      <c r="O43" s="6">
        <v>111455.56</v>
      </c>
      <c r="P43" s="6">
        <v>154.5</v>
      </c>
      <c r="Q43" s="6">
        <v>1089415</v>
      </c>
      <c r="R43" s="7">
        <f t="shared" si="3"/>
        <v>3.1715391838739135</v>
      </c>
      <c r="S43" s="6">
        <v>188505.56</v>
      </c>
      <c r="T43" s="6">
        <v>113.45</v>
      </c>
      <c r="U43" s="6">
        <v>804796.5</v>
      </c>
      <c r="V43" s="7">
        <f t="shared" si="4"/>
        <v>7.2610558818285122</v>
      </c>
      <c r="W43" s="6">
        <v>128389.06</v>
      </c>
      <c r="X43" s="6">
        <v>142.80000000000001</v>
      </c>
      <c r="Y43" s="6">
        <v>985011</v>
      </c>
      <c r="Z43" s="7">
        <f t="shared" si="5"/>
        <v>3.9102830323722277</v>
      </c>
      <c r="AA43" s="6">
        <v>220432.06</v>
      </c>
      <c r="AB43" s="6">
        <v>193.55</v>
      </c>
      <c r="AC43" s="6">
        <v>1413878.5</v>
      </c>
      <c r="AD43" s="7">
        <f t="shared" si="6"/>
        <v>4.8330842148034643</v>
      </c>
      <c r="AE43" s="6">
        <v>245260.06</v>
      </c>
      <c r="AF43" s="6">
        <v>152.69999999999999</v>
      </c>
      <c r="AG43" s="6">
        <v>1127724</v>
      </c>
      <c r="AH43" s="7">
        <f t="shared" si="7"/>
        <v>6.5244703491279772</v>
      </c>
      <c r="AI43" s="6">
        <v>244900.06</v>
      </c>
      <c r="AJ43" s="6">
        <v>170.5</v>
      </c>
      <c r="AK43" s="6">
        <v>1179735</v>
      </c>
      <c r="AL43" s="7">
        <f t="shared" si="8"/>
        <v>6.4352603423650221</v>
      </c>
      <c r="AM43" s="6">
        <v>428721.99</v>
      </c>
      <c r="AN43" s="6">
        <v>162.5</v>
      </c>
      <c r="AO43" s="6">
        <v>1115900</v>
      </c>
      <c r="AP43" s="7">
        <f t="shared" si="9"/>
        <v>11.910011371986737</v>
      </c>
      <c r="AQ43" s="6">
        <v>447464.5</v>
      </c>
      <c r="AR43" s="6">
        <v>146</v>
      </c>
      <c r="AS43" s="6">
        <v>1011525</v>
      </c>
      <c r="AT43" s="7">
        <f t="shared" si="10"/>
        <v>12.386254417834458</v>
      </c>
      <c r="AU43" s="6">
        <v>451494.98</v>
      </c>
      <c r="AV43" s="6">
        <v>229.75</v>
      </c>
      <c r="AW43" s="6">
        <v>1629617.5</v>
      </c>
      <c r="AX43" s="7">
        <f t="shared" si="11"/>
        <v>8.5887297970229213</v>
      </c>
      <c r="AY43" s="6">
        <f t="shared" si="12"/>
        <v>2466623.83</v>
      </c>
      <c r="AZ43" s="6">
        <f t="shared" si="13"/>
        <v>1465.75</v>
      </c>
      <c r="BA43" s="6">
        <f t="shared" si="14"/>
        <v>10357602.5</v>
      </c>
      <c r="BB43" s="7">
        <f t="shared" si="15"/>
        <v>7.3825326594643892</v>
      </c>
      <c r="BC43" s="26" t="s">
        <v>789</v>
      </c>
      <c r="BD43" s="10" t="s">
        <v>789</v>
      </c>
      <c r="BE43" s="10" t="s">
        <v>862</v>
      </c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CJ43" s="18"/>
      <c r="CK43" s="18"/>
    </row>
    <row r="44" spans="1:89" x14ac:dyDescent="0.2">
      <c r="A44" s="25">
        <v>203875</v>
      </c>
      <c r="B44" s="26" t="s">
        <v>913</v>
      </c>
      <c r="C44" s="6">
        <v>0</v>
      </c>
      <c r="D44" s="6">
        <v>0</v>
      </c>
      <c r="E44" s="6">
        <v>0</v>
      </c>
      <c r="F44" s="36">
        <f t="shared" si="0"/>
        <v>0</v>
      </c>
      <c r="G44" s="6">
        <v>0</v>
      </c>
      <c r="H44" s="6">
        <v>0</v>
      </c>
      <c r="I44" s="6">
        <v>0</v>
      </c>
      <c r="J44" s="36">
        <f t="shared" si="1"/>
        <v>0</v>
      </c>
      <c r="K44" s="6">
        <v>0</v>
      </c>
      <c r="L44" s="6">
        <v>0</v>
      </c>
      <c r="M44" s="6">
        <v>0</v>
      </c>
      <c r="N44" s="7">
        <f t="shared" si="2"/>
        <v>0</v>
      </c>
      <c r="O44" s="6">
        <v>254321.15</v>
      </c>
      <c r="P44" s="6">
        <v>83.75</v>
      </c>
      <c r="Q44" s="6">
        <v>600562.5</v>
      </c>
      <c r="R44" s="7">
        <f t="shared" si="3"/>
        <v>13.127618940576543</v>
      </c>
      <c r="S44" s="6">
        <v>235626.15</v>
      </c>
      <c r="T44" s="6">
        <v>100.75</v>
      </c>
      <c r="U44" s="6">
        <v>758277.5</v>
      </c>
      <c r="V44" s="7">
        <f t="shared" si="4"/>
        <v>9.632899103560371</v>
      </c>
      <c r="W44" s="6">
        <v>103919.65</v>
      </c>
      <c r="X44" s="6">
        <v>123.10000000000001</v>
      </c>
      <c r="Y44" s="6">
        <v>896687</v>
      </c>
      <c r="Z44" s="7">
        <f t="shared" si="5"/>
        <v>3.4767867717497856</v>
      </c>
      <c r="AA44" s="6">
        <v>270901.14</v>
      </c>
      <c r="AB44" s="6">
        <v>122.5</v>
      </c>
      <c r="AC44" s="6">
        <v>938325</v>
      </c>
      <c r="AD44" s="7">
        <f t="shared" si="6"/>
        <v>8.9499217648469358</v>
      </c>
      <c r="AE44" s="6">
        <v>314165.64</v>
      </c>
      <c r="AF44" s="6">
        <v>103.8</v>
      </c>
      <c r="AG44" s="6">
        <v>806646</v>
      </c>
      <c r="AH44" s="7">
        <f t="shared" si="7"/>
        <v>11.684145461577941</v>
      </c>
      <c r="AI44" s="6">
        <v>104671.64</v>
      </c>
      <c r="AJ44" s="6">
        <v>63.5</v>
      </c>
      <c r="AK44" s="6">
        <v>450595</v>
      </c>
      <c r="AL44" s="7">
        <f t="shared" si="8"/>
        <v>7.201191402478945</v>
      </c>
      <c r="AM44" s="6">
        <v>349563.16</v>
      </c>
      <c r="AN44" s="6">
        <v>90</v>
      </c>
      <c r="AO44" s="6">
        <v>645300</v>
      </c>
      <c r="AP44" s="7">
        <f t="shared" si="9"/>
        <v>16.7928993646366</v>
      </c>
      <c r="AQ44" s="6">
        <v>386546.17</v>
      </c>
      <c r="AR44" s="6">
        <v>112.7</v>
      </c>
      <c r="AS44" s="6">
        <v>808269</v>
      </c>
      <c r="AT44" s="7">
        <f t="shared" si="10"/>
        <v>13.390706262395316</v>
      </c>
      <c r="AU44" s="6">
        <v>329681.71999999997</v>
      </c>
      <c r="AV44" s="6">
        <v>100.6</v>
      </c>
      <c r="AW44" s="6">
        <v>721322</v>
      </c>
      <c r="AX44" s="7">
        <f t="shared" si="11"/>
        <v>14.168614460670822</v>
      </c>
      <c r="AY44" s="6">
        <f t="shared" si="12"/>
        <v>2349396.42</v>
      </c>
      <c r="AZ44" s="6">
        <f t="shared" si="13"/>
        <v>900.7</v>
      </c>
      <c r="BA44" s="6">
        <f t="shared" si="14"/>
        <v>6625984</v>
      </c>
      <c r="BB44" s="7">
        <f t="shared" si="15"/>
        <v>10.991769527363784</v>
      </c>
      <c r="BC44" s="26" t="s">
        <v>789</v>
      </c>
      <c r="BD44" s="10" t="s">
        <v>789</v>
      </c>
      <c r="BE44" s="10" t="s">
        <v>862</v>
      </c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CJ44" s="18"/>
      <c r="CK44" s="18"/>
    </row>
    <row r="45" spans="1:89" x14ac:dyDescent="0.2">
      <c r="A45" s="25">
        <v>204868</v>
      </c>
      <c r="B45" s="26" t="s">
        <v>541</v>
      </c>
      <c r="C45" s="6">
        <v>0</v>
      </c>
      <c r="D45" s="6">
        <v>0</v>
      </c>
      <c r="E45" s="6">
        <v>0</v>
      </c>
      <c r="F45" s="36">
        <f t="shared" si="0"/>
        <v>0</v>
      </c>
      <c r="G45" s="6">
        <v>0</v>
      </c>
      <c r="H45" s="6">
        <v>0</v>
      </c>
      <c r="I45" s="6">
        <v>0</v>
      </c>
      <c r="J45" s="36">
        <f t="shared" si="1"/>
        <v>0</v>
      </c>
      <c r="K45" s="6">
        <v>0</v>
      </c>
      <c r="L45" s="6">
        <v>0</v>
      </c>
      <c r="M45" s="6">
        <v>0</v>
      </c>
      <c r="N45" s="7">
        <f t="shared" si="2"/>
        <v>0</v>
      </c>
      <c r="O45" s="6">
        <v>0</v>
      </c>
      <c r="P45" s="6">
        <v>0</v>
      </c>
      <c r="Q45" s="6">
        <v>0</v>
      </c>
      <c r="R45" s="7">
        <f t="shared" si="3"/>
        <v>0</v>
      </c>
      <c r="S45" s="6">
        <v>0</v>
      </c>
      <c r="T45" s="6">
        <v>0</v>
      </c>
      <c r="U45" s="6">
        <v>0</v>
      </c>
      <c r="V45" s="7">
        <f t="shared" si="4"/>
        <v>0</v>
      </c>
      <c r="W45" s="6">
        <v>327745</v>
      </c>
      <c r="X45" s="6">
        <v>50.5</v>
      </c>
      <c r="Y45" s="6">
        <v>346935</v>
      </c>
      <c r="Z45" s="7">
        <f t="shared" si="5"/>
        <v>28.34061135371179</v>
      </c>
      <c r="AA45" s="6">
        <v>163205</v>
      </c>
      <c r="AB45" s="6">
        <v>27.5</v>
      </c>
      <c r="AC45" s="6">
        <v>197925</v>
      </c>
      <c r="AD45" s="7">
        <f t="shared" si="6"/>
        <v>25.561980548187442</v>
      </c>
      <c r="AE45" s="6">
        <v>-10900</v>
      </c>
      <c r="AF45" s="6">
        <v>20</v>
      </c>
      <c r="AG45" s="6">
        <v>145400</v>
      </c>
      <c r="AH45" s="7">
        <f t="shared" si="7"/>
        <v>-2.2489683631361759</v>
      </c>
      <c r="AI45" s="6">
        <v>111150</v>
      </c>
      <c r="AJ45" s="6">
        <v>20</v>
      </c>
      <c r="AK45" s="6">
        <v>138000</v>
      </c>
      <c r="AL45" s="7">
        <f t="shared" si="8"/>
        <v>24.968478260869563</v>
      </c>
      <c r="AM45" s="6">
        <v>60640</v>
      </c>
      <c r="AN45" s="6">
        <v>20</v>
      </c>
      <c r="AO45" s="6">
        <v>135400</v>
      </c>
      <c r="AP45" s="7">
        <f t="shared" si="9"/>
        <v>13.883604135893648</v>
      </c>
      <c r="AQ45" s="6">
        <v>126240</v>
      </c>
      <c r="AR45" s="6">
        <v>10</v>
      </c>
      <c r="AS45" s="6">
        <v>69700</v>
      </c>
      <c r="AT45" s="7">
        <f t="shared" si="10"/>
        <v>50.713342898134862</v>
      </c>
      <c r="AU45" s="6">
        <v>57320</v>
      </c>
      <c r="AV45" s="6">
        <v>10</v>
      </c>
      <c r="AW45" s="6">
        <v>72460</v>
      </c>
      <c r="AX45" s="7">
        <f t="shared" si="11"/>
        <v>24.522771184101572</v>
      </c>
      <c r="AY45" s="6">
        <f t="shared" si="12"/>
        <v>835400</v>
      </c>
      <c r="AZ45" s="6">
        <f t="shared" si="13"/>
        <v>158</v>
      </c>
      <c r="BA45" s="6">
        <f t="shared" si="14"/>
        <v>1105820</v>
      </c>
      <c r="BB45" s="7">
        <f t="shared" si="15"/>
        <v>23.419182145376283</v>
      </c>
      <c r="BC45" s="26" t="s">
        <v>789</v>
      </c>
      <c r="BD45" s="10" t="s">
        <v>789</v>
      </c>
      <c r="BE45" s="10" t="s">
        <v>862</v>
      </c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CJ45" s="18"/>
      <c r="CK45" s="18"/>
    </row>
    <row r="46" spans="1:89" x14ac:dyDescent="0.2">
      <c r="A46" s="25">
        <v>205650</v>
      </c>
      <c r="B46" s="26" t="s">
        <v>557</v>
      </c>
      <c r="C46" s="6">
        <v>0</v>
      </c>
      <c r="D46" s="6">
        <v>0</v>
      </c>
      <c r="E46" s="6">
        <v>0</v>
      </c>
      <c r="F46" s="36">
        <f t="shared" si="0"/>
        <v>0</v>
      </c>
      <c r="G46" s="6">
        <v>0</v>
      </c>
      <c r="H46" s="6">
        <v>0</v>
      </c>
      <c r="I46" s="6">
        <v>0</v>
      </c>
      <c r="J46" s="36">
        <f t="shared" si="1"/>
        <v>0</v>
      </c>
      <c r="K46" s="6">
        <v>0</v>
      </c>
      <c r="L46" s="6">
        <v>0</v>
      </c>
      <c r="M46" s="6">
        <v>0</v>
      </c>
      <c r="N46" s="7">
        <f t="shared" si="2"/>
        <v>0</v>
      </c>
      <c r="O46" s="6">
        <v>0</v>
      </c>
      <c r="P46" s="6">
        <v>0</v>
      </c>
      <c r="Q46" s="6">
        <v>0</v>
      </c>
      <c r="R46" s="7">
        <f t="shared" si="3"/>
        <v>0</v>
      </c>
      <c r="S46" s="6">
        <v>0</v>
      </c>
      <c r="T46" s="6">
        <v>0</v>
      </c>
      <c r="U46" s="6">
        <v>0</v>
      </c>
      <c r="V46" s="7">
        <f t="shared" si="4"/>
        <v>0</v>
      </c>
      <c r="W46" s="6">
        <v>0</v>
      </c>
      <c r="X46" s="6">
        <v>0</v>
      </c>
      <c r="Y46" s="6">
        <v>0</v>
      </c>
      <c r="Z46" s="7">
        <f t="shared" si="5"/>
        <v>0</v>
      </c>
      <c r="AA46" s="6">
        <v>0</v>
      </c>
      <c r="AB46" s="6">
        <v>0</v>
      </c>
      <c r="AC46" s="6">
        <v>0</v>
      </c>
      <c r="AD46" s="7">
        <f t="shared" si="6"/>
        <v>0</v>
      </c>
      <c r="AE46" s="6">
        <v>136050</v>
      </c>
      <c r="AF46" s="6">
        <v>20</v>
      </c>
      <c r="AG46" s="6">
        <v>146650</v>
      </c>
      <c r="AH46" s="7">
        <f t="shared" si="7"/>
        <v>27.831571769519265</v>
      </c>
      <c r="AI46" s="6">
        <v>201950</v>
      </c>
      <c r="AJ46" s="6">
        <v>80</v>
      </c>
      <c r="AK46" s="6">
        <v>562400</v>
      </c>
      <c r="AL46" s="7">
        <f t="shared" si="8"/>
        <v>11.13166785206259</v>
      </c>
      <c r="AM46" s="6">
        <v>120880</v>
      </c>
      <c r="AN46" s="6">
        <v>76.5</v>
      </c>
      <c r="AO46" s="6">
        <v>518130</v>
      </c>
      <c r="AP46" s="7">
        <f t="shared" si="9"/>
        <v>7.2323162140775477</v>
      </c>
      <c r="AQ46" s="6">
        <v>271965</v>
      </c>
      <c r="AR46" s="6">
        <v>111.5</v>
      </c>
      <c r="AS46" s="6">
        <v>787030</v>
      </c>
      <c r="AT46" s="7">
        <f t="shared" si="10"/>
        <v>9.6756413351460555</v>
      </c>
      <c r="AU46" s="6">
        <v>380187.51</v>
      </c>
      <c r="AV46" s="6">
        <v>127.5</v>
      </c>
      <c r="AW46" s="6">
        <v>933600</v>
      </c>
      <c r="AX46" s="7">
        <f t="shared" si="11"/>
        <v>12.624049710796916</v>
      </c>
      <c r="AY46" s="6">
        <f t="shared" si="12"/>
        <v>1111032.51</v>
      </c>
      <c r="AZ46" s="6">
        <f t="shared" si="13"/>
        <v>415.5</v>
      </c>
      <c r="BA46" s="6">
        <f t="shared" si="14"/>
        <v>2947810</v>
      </c>
      <c r="BB46" s="7">
        <f t="shared" si="15"/>
        <v>11.683930718058491</v>
      </c>
      <c r="BC46" s="26" t="s">
        <v>789</v>
      </c>
      <c r="BD46" s="10" t="s">
        <v>789</v>
      </c>
      <c r="BE46" s="10" t="s">
        <v>862</v>
      </c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CJ46" s="18"/>
      <c r="CK46" s="18"/>
    </row>
    <row r="47" spans="1:89" x14ac:dyDescent="0.2">
      <c r="A47" s="25">
        <v>205739</v>
      </c>
      <c r="B47" s="26" t="s">
        <v>560</v>
      </c>
      <c r="C47" s="6">
        <v>0</v>
      </c>
      <c r="D47" s="6">
        <v>0</v>
      </c>
      <c r="E47" s="6">
        <v>0</v>
      </c>
      <c r="F47" s="36">
        <f t="shared" si="0"/>
        <v>0</v>
      </c>
      <c r="G47" s="6">
        <v>0</v>
      </c>
      <c r="H47" s="6">
        <v>0</v>
      </c>
      <c r="I47" s="6">
        <v>0</v>
      </c>
      <c r="J47" s="36">
        <f t="shared" si="1"/>
        <v>0</v>
      </c>
      <c r="K47" s="6">
        <v>0</v>
      </c>
      <c r="L47" s="6">
        <v>0</v>
      </c>
      <c r="M47" s="6">
        <v>0</v>
      </c>
      <c r="N47" s="7">
        <f t="shared" si="2"/>
        <v>0</v>
      </c>
      <c r="O47" s="6">
        <v>0</v>
      </c>
      <c r="P47" s="6">
        <v>0</v>
      </c>
      <c r="Q47" s="6">
        <v>0</v>
      </c>
      <c r="R47" s="7">
        <f t="shared" si="3"/>
        <v>0</v>
      </c>
      <c r="S47" s="6">
        <v>0</v>
      </c>
      <c r="T47" s="6">
        <v>0</v>
      </c>
      <c r="U47" s="6">
        <v>0</v>
      </c>
      <c r="V47" s="7">
        <f t="shared" si="4"/>
        <v>0</v>
      </c>
      <c r="W47" s="6">
        <v>0</v>
      </c>
      <c r="X47" s="6">
        <v>0</v>
      </c>
      <c r="Y47" s="6">
        <v>0</v>
      </c>
      <c r="Z47" s="7">
        <f t="shared" si="5"/>
        <v>0</v>
      </c>
      <c r="AA47" s="6">
        <v>0</v>
      </c>
      <c r="AB47" s="6">
        <v>0</v>
      </c>
      <c r="AC47" s="6">
        <v>0</v>
      </c>
      <c r="AD47" s="7">
        <f t="shared" si="6"/>
        <v>0</v>
      </c>
      <c r="AE47" s="6">
        <v>137300</v>
      </c>
      <c r="AF47" s="6">
        <v>20</v>
      </c>
      <c r="AG47" s="6">
        <v>147900</v>
      </c>
      <c r="AH47" s="7">
        <f t="shared" si="7"/>
        <v>27.849898580121703</v>
      </c>
      <c r="AI47" s="6">
        <v>208430</v>
      </c>
      <c r="AJ47" s="6">
        <v>37</v>
      </c>
      <c r="AK47" s="6">
        <v>256350</v>
      </c>
      <c r="AL47" s="7">
        <f t="shared" si="8"/>
        <v>25.205110200897209</v>
      </c>
      <c r="AM47" s="6">
        <v>0</v>
      </c>
      <c r="AN47" s="6">
        <v>0</v>
      </c>
      <c r="AO47" s="6">
        <v>0</v>
      </c>
      <c r="AP47" s="7">
        <f t="shared" si="9"/>
        <v>0</v>
      </c>
      <c r="AQ47" s="6">
        <v>0</v>
      </c>
      <c r="AR47" s="6">
        <v>0</v>
      </c>
      <c r="AS47" s="6">
        <v>0</v>
      </c>
      <c r="AT47" s="7">
        <f t="shared" si="10"/>
        <v>0</v>
      </c>
      <c r="AU47" s="6">
        <v>-7830</v>
      </c>
      <c r="AV47" s="6">
        <v>4</v>
      </c>
      <c r="AW47" s="6">
        <v>27960</v>
      </c>
      <c r="AX47" s="7">
        <f t="shared" si="11"/>
        <v>-8.6813304721030047</v>
      </c>
      <c r="AY47" s="6">
        <f t="shared" si="12"/>
        <v>337900</v>
      </c>
      <c r="AZ47" s="6">
        <f t="shared" si="13"/>
        <v>61</v>
      </c>
      <c r="BA47" s="6">
        <f t="shared" si="14"/>
        <v>432210</v>
      </c>
      <c r="BB47" s="7">
        <f t="shared" si="15"/>
        <v>24.235672474028828</v>
      </c>
      <c r="BC47" s="26" t="s">
        <v>789</v>
      </c>
      <c r="BD47" s="10" t="s">
        <v>789</v>
      </c>
      <c r="BE47" s="10" t="s">
        <v>862</v>
      </c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CJ47" s="18"/>
      <c r="CK47" s="18"/>
    </row>
    <row r="48" spans="1:89" x14ac:dyDescent="0.2">
      <c r="A48" s="25">
        <v>206968</v>
      </c>
      <c r="B48" s="26" t="s">
        <v>584</v>
      </c>
      <c r="C48" s="6">
        <v>0</v>
      </c>
      <c r="D48" s="6">
        <v>0</v>
      </c>
      <c r="E48" s="6">
        <v>0</v>
      </c>
      <c r="F48" s="36">
        <f t="shared" si="0"/>
        <v>0</v>
      </c>
      <c r="G48" s="6">
        <v>0</v>
      </c>
      <c r="H48" s="6">
        <v>0</v>
      </c>
      <c r="I48" s="6">
        <v>0</v>
      </c>
      <c r="J48" s="36">
        <f t="shared" si="1"/>
        <v>0</v>
      </c>
      <c r="K48" s="6">
        <v>0</v>
      </c>
      <c r="L48" s="6">
        <v>0</v>
      </c>
      <c r="M48" s="6">
        <v>0</v>
      </c>
      <c r="N48" s="7">
        <f t="shared" si="2"/>
        <v>0</v>
      </c>
      <c r="O48" s="6">
        <v>0</v>
      </c>
      <c r="P48" s="6">
        <v>0</v>
      </c>
      <c r="Q48" s="6">
        <v>0</v>
      </c>
      <c r="R48" s="7">
        <f t="shared" si="3"/>
        <v>0</v>
      </c>
      <c r="S48" s="6">
        <v>0</v>
      </c>
      <c r="T48" s="6">
        <v>0</v>
      </c>
      <c r="U48" s="6">
        <v>0</v>
      </c>
      <c r="V48" s="7">
        <f t="shared" si="4"/>
        <v>0</v>
      </c>
      <c r="W48" s="6">
        <v>0</v>
      </c>
      <c r="X48" s="6">
        <v>0</v>
      </c>
      <c r="Y48" s="6">
        <v>0</v>
      </c>
      <c r="Z48" s="7">
        <f t="shared" si="5"/>
        <v>0</v>
      </c>
      <c r="AA48" s="6">
        <v>0</v>
      </c>
      <c r="AB48" s="6">
        <v>0</v>
      </c>
      <c r="AC48" s="6">
        <v>0</v>
      </c>
      <c r="AD48" s="7">
        <f t="shared" si="6"/>
        <v>0</v>
      </c>
      <c r="AE48" s="6">
        <v>0</v>
      </c>
      <c r="AF48" s="6">
        <v>0</v>
      </c>
      <c r="AG48" s="6">
        <v>0</v>
      </c>
      <c r="AH48" s="7">
        <f t="shared" si="7"/>
        <v>0</v>
      </c>
      <c r="AI48" s="6">
        <v>0</v>
      </c>
      <c r="AJ48" s="6">
        <v>0</v>
      </c>
      <c r="AK48" s="6">
        <v>0</v>
      </c>
      <c r="AL48" s="7">
        <f t="shared" si="8"/>
        <v>0</v>
      </c>
      <c r="AM48" s="6">
        <v>0</v>
      </c>
      <c r="AN48" s="6">
        <v>0</v>
      </c>
      <c r="AO48" s="6">
        <v>0</v>
      </c>
      <c r="AP48" s="7">
        <f t="shared" si="9"/>
        <v>0</v>
      </c>
      <c r="AQ48" s="6">
        <v>4185</v>
      </c>
      <c r="AR48" s="6">
        <v>24.5</v>
      </c>
      <c r="AS48" s="6">
        <v>175265</v>
      </c>
      <c r="AT48" s="7">
        <f t="shared" si="10"/>
        <v>0.66858756739794034</v>
      </c>
      <c r="AU48" s="6">
        <v>51350</v>
      </c>
      <c r="AV48" s="6">
        <v>40.5</v>
      </c>
      <c r="AW48" s="6">
        <v>289935</v>
      </c>
      <c r="AX48" s="7">
        <f t="shared" si="11"/>
        <v>5.4903685308776105</v>
      </c>
      <c r="AY48" s="6">
        <f t="shared" si="12"/>
        <v>55535</v>
      </c>
      <c r="AZ48" s="6">
        <f t="shared" si="13"/>
        <v>65</v>
      </c>
      <c r="BA48" s="6">
        <f t="shared" si="14"/>
        <v>465200</v>
      </c>
      <c r="BB48" s="7">
        <f t="shared" si="15"/>
        <v>3.7007416165090286</v>
      </c>
      <c r="BC48" s="26" t="s">
        <v>789</v>
      </c>
      <c r="BD48" s="10" t="s">
        <v>789</v>
      </c>
      <c r="BE48" s="10" t="s">
        <v>862</v>
      </c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CJ48" s="18"/>
      <c r="CK48" s="18"/>
    </row>
    <row r="49" spans="1:89" x14ac:dyDescent="0.2">
      <c r="A49" s="25">
        <v>207175</v>
      </c>
      <c r="B49" s="26" t="s">
        <v>733</v>
      </c>
      <c r="C49" s="6">
        <v>0</v>
      </c>
      <c r="D49" s="6">
        <v>0</v>
      </c>
      <c r="E49" s="6">
        <v>0</v>
      </c>
      <c r="F49" s="36">
        <f t="shared" si="0"/>
        <v>0</v>
      </c>
      <c r="G49" s="6">
        <v>0</v>
      </c>
      <c r="H49" s="6">
        <v>0</v>
      </c>
      <c r="I49" s="6">
        <v>0</v>
      </c>
      <c r="J49" s="36">
        <f t="shared" si="1"/>
        <v>0</v>
      </c>
      <c r="K49" s="6">
        <v>0</v>
      </c>
      <c r="L49" s="6">
        <v>0</v>
      </c>
      <c r="M49" s="6">
        <v>0</v>
      </c>
      <c r="N49" s="7">
        <f t="shared" si="2"/>
        <v>0</v>
      </c>
      <c r="O49" s="6">
        <v>0</v>
      </c>
      <c r="P49" s="6">
        <v>0</v>
      </c>
      <c r="Q49" s="6">
        <v>0</v>
      </c>
      <c r="R49" s="7">
        <f t="shared" si="3"/>
        <v>0</v>
      </c>
      <c r="S49" s="6">
        <v>0</v>
      </c>
      <c r="T49" s="6">
        <v>0</v>
      </c>
      <c r="U49" s="6">
        <v>0</v>
      </c>
      <c r="V49" s="7">
        <f t="shared" si="4"/>
        <v>0</v>
      </c>
      <c r="W49" s="6">
        <v>0</v>
      </c>
      <c r="X49" s="6">
        <v>0</v>
      </c>
      <c r="Y49" s="6">
        <v>0</v>
      </c>
      <c r="Z49" s="7">
        <f t="shared" si="5"/>
        <v>0</v>
      </c>
      <c r="AA49" s="6">
        <v>0</v>
      </c>
      <c r="AB49" s="6">
        <v>0</v>
      </c>
      <c r="AC49" s="6">
        <v>0</v>
      </c>
      <c r="AD49" s="7">
        <f t="shared" si="6"/>
        <v>0</v>
      </c>
      <c r="AE49" s="6">
        <v>0</v>
      </c>
      <c r="AF49" s="6">
        <v>0</v>
      </c>
      <c r="AG49" s="6">
        <v>0</v>
      </c>
      <c r="AH49" s="7">
        <f t="shared" si="7"/>
        <v>0</v>
      </c>
      <c r="AI49" s="6">
        <v>0</v>
      </c>
      <c r="AJ49" s="6">
        <v>0</v>
      </c>
      <c r="AK49" s="6">
        <v>0</v>
      </c>
      <c r="AL49" s="7">
        <f t="shared" si="8"/>
        <v>0</v>
      </c>
      <c r="AM49" s="6">
        <v>0</v>
      </c>
      <c r="AN49" s="6">
        <v>0</v>
      </c>
      <c r="AO49" s="6">
        <v>0</v>
      </c>
      <c r="AP49" s="7">
        <f t="shared" si="9"/>
        <v>0</v>
      </c>
      <c r="AQ49" s="6">
        <v>47750</v>
      </c>
      <c r="AR49" s="6">
        <v>12.5</v>
      </c>
      <c r="AS49" s="6">
        <v>87125</v>
      </c>
      <c r="AT49" s="7">
        <f t="shared" si="10"/>
        <v>15.345767575322814</v>
      </c>
      <c r="AU49" s="6">
        <v>36765</v>
      </c>
      <c r="AV49" s="6">
        <v>25.5</v>
      </c>
      <c r="AW49" s="6">
        <v>181045</v>
      </c>
      <c r="AX49" s="7">
        <f t="shared" si="11"/>
        <v>6.2952028501201358</v>
      </c>
      <c r="AY49" s="6">
        <f t="shared" si="12"/>
        <v>84515</v>
      </c>
      <c r="AZ49" s="6">
        <f t="shared" si="13"/>
        <v>38</v>
      </c>
      <c r="BA49" s="6">
        <f t="shared" si="14"/>
        <v>268170</v>
      </c>
      <c r="BB49" s="7">
        <f t="shared" si="15"/>
        <v>9.7697915501361088</v>
      </c>
      <c r="BC49" s="26" t="s">
        <v>789</v>
      </c>
      <c r="BD49" s="10" t="s">
        <v>789</v>
      </c>
      <c r="BE49" s="10" t="s">
        <v>862</v>
      </c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CJ49" s="18"/>
      <c r="CK49" s="18"/>
    </row>
    <row r="50" spans="1:89" x14ac:dyDescent="0.2">
      <c r="A50" s="25">
        <v>207231</v>
      </c>
      <c r="B50" s="26" t="s">
        <v>588</v>
      </c>
      <c r="C50" s="6">
        <v>0</v>
      </c>
      <c r="D50" s="6">
        <v>0</v>
      </c>
      <c r="E50" s="6">
        <v>0</v>
      </c>
      <c r="F50" s="36">
        <f t="shared" si="0"/>
        <v>0</v>
      </c>
      <c r="G50" s="6">
        <v>0</v>
      </c>
      <c r="H50" s="6">
        <v>0</v>
      </c>
      <c r="I50" s="6">
        <v>0</v>
      </c>
      <c r="J50" s="36">
        <f t="shared" si="1"/>
        <v>0</v>
      </c>
      <c r="K50" s="6">
        <v>0</v>
      </c>
      <c r="L50" s="6">
        <v>0</v>
      </c>
      <c r="M50" s="6">
        <v>0</v>
      </c>
      <c r="N50" s="7">
        <f t="shared" si="2"/>
        <v>0</v>
      </c>
      <c r="O50" s="6">
        <v>0</v>
      </c>
      <c r="P50" s="6">
        <v>0</v>
      </c>
      <c r="Q50" s="6">
        <v>0</v>
      </c>
      <c r="R50" s="7">
        <f t="shared" si="3"/>
        <v>0</v>
      </c>
      <c r="S50" s="6">
        <v>0</v>
      </c>
      <c r="T50" s="6">
        <v>0</v>
      </c>
      <c r="U50" s="6">
        <v>0</v>
      </c>
      <c r="V50" s="7">
        <f t="shared" si="4"/>
        <v>0</v>
      </c>
      <c r="W50" s="6">
        <v>0</v>
      </c>
      <c r="X50" s="6">
        <v>0</v>
      </c>
      <c r="Y50" s="6">
        <v>0</v>
      </c>
      <c r="Z50" s="7">
        <f t="shared" si="5"/>
        <v>0</v>
      </c>
      <c r="AA50" s="6">
        <v>0</v>
      </c>
      <c r="AB50" s="6">
        <v>0</v>
      </c>
      <c r="AC50" s="6">
        <v>0</v>
      </c>
      <c r="AD50" s="7">
        <f t="shared" si="6"/>
        <v>0</v>
      </c>
      <c r="AE50" s="6">
        <v>0</v>
      </c>
      <c r="AF50" s="6">
        <v>0</v>
      </c>
      <c r="AG50" s="6">
        <v>0</v>
      </c>
      <c r="AH50" s="7">
        <f t="shared" si="7"/>
        <v>0</v>
      </c>
      <c r="AI50" s="6">
        <v>0</v>
      </c>
      <c r="AJ50" s="6">
        <v>0</v>
      </c>
      <c r="AK50" s="6">
        <v>0</v>
      </c>
      <c r="AL50" s="7">
        <f t="shared" si="8"/>
        <v>0</v>
      </c>
      <c r="AM50" s="6">
        <v>0</v>
      </c>
      <c r="AN50" s="6">
        <v>0</v>
      </c>
      <c r="AO50" s="6">
        <v>0</v>
      </c>
      <c r="AP50" s="7">
        <f t="shared" si="9"/>
        <v>0</v>
      </c>
      <c r="AQ50" s="6">
        <v>60480</v>
      </c>
      <c r="AR50" s="6">
        <v>9</v>
      </c>
      <c r="AS50" s="6">
        <v>62730</v>
      </c>
      <c r="AT50" s="7">
        <f t="shared" si="10"/>
        <v>26.995695839311338</v>
      </c>
      <c r="AU50" s="6">
        <v>-7180</v>
      </c>
      <c r="AV50" s="6">
        <v>10</v>
      </c>
      <c r="AW50" s="6">
        <v>69900</v>
      </c>
      <c r="AX50" s="7">
        <f t="shared" si="11"/>
        <v>-3.1842632331902716</v>
      </c>
      <c r="AY50" s="6">
        <f t="shared" si="12"/>
        <v>53300</v>
      </c>
      <c r="AZ50" s="6">
        <f t="shared" si="13"/>
        <v>19</v>
      </c>
      <c r="BA50" s="6">
        <f t="shared" si="14"/>
        <v>132630</v>
      </c>
      <c r="BB50" s="7">
        <f t="shared" si="15"/>
        <v>12.457965769433764</v>
      </c>
      <c r="BC50" s="26" t="s">
        <v>789</v>
      </c>
      <c r="BD50" s="10" t="s">
        <v>789</v>
      </c>
      <c r="BE50" s="10" t="s">
        <v>862</v>
      </c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CJ50" s="18"/>
      <c r="CK50" s="18"/>
    </row>
    <row r="51" spans="1:89" x14ac:dyDescent="0.2">
      <c r="A51" s="25">
        <v>207292</v>
      </c>
      <c r="B51" s="26" t="s">
        <v>590</v>
      </c>
      <c r="C51" s="6">
        <v>0</v>
      </c>
      <c r="D51" s="6">
        <v>0</v>
      </c>
      <c r="E51" s="6">
        <v>0</v>
      </c>
      <c r="F51" s="36">
        <f t="shared" si="0"/>
        <v>0</v>
      </c>
      <c r="G51" s="6">
        <v>0</v>
      </c>
      <c r="H51" s="6">
        <v>0</v>
      </c>
      <c r="I51" s="6">
        <v>0</v>
      </c>
      <c r="J51" s="36">
        <f t="shared" si="1"/>
        <v>0</v>
      </c>
      <c r="K51" s="6">
        <v>0</v>
      </c>
      <c r="L51" s="6">
        <v>0</v>
      </c>
      <c r="M51" s="6">
        <v>0</v>
      </c>
      <c r="N51" s="7">
        <f t="shared" si="2"/>
        <v>0</v>
      </c>
      <c r="O51" s="6">
        <v>0</v>
      </c>
      <c r="P51" s="6">
        <v>0</v>
      </c>
      <c r="Q51" s="6">
        <v>0</v>
      </c>
      <c r="R51" s="7">
        <f t="shared" si="3"/>
        <v>0</v>
      </c>
      <c r="S51" s="6">
        <v>0</v>
      </c>
      <c r="T51" s="6">
        <v>0</v>
      </c>
      <c r="U51" s="6">
        <v>0</v>
      </c>
      <c r="V51" s="7">
        <f t="shared" si="4"/>
        <v>0</v>
      </c>
      <c r="W51" s="6">
        <v>0</v>
      </c>
      <c r="X51" s="6">
        <v>0</v>
      </c>
      <c r="Y51" s="6">
        <v>0</v>
      </c>
      <c r="Z51" s="7">
        <f t="shared" si="5"/>
        <v>0</v>
      </c>
      <c r="AA51" s="6">
        <v>0</v>
      </c>
      <c r="AB51" s="6">
        <v>0</v>
      </c>
      <c r="AC51" s="6">
        <v>0</v>
      </c>
      <c r="AD51" s="7">
        <f t="shared" si="6"/>
        <v>0</v>
      </c>
      <c r="AE51" s="6">
        <v>0</v>
      </c>
      <c r="AF51" s="6">
        <v>0</v>
      </c>
      <c r="AG51" s="6">
        <v>0</v>
      </c>
      <c r="AH51" s="7">
        <f t="shared" si="7"/>
        <v>0</v>
      </c>
      <c r="AI51" s="6">
        <v>0</v>
      </c>
      <c r="AJ51" s="6">
        <v>0</v>
      </c>
      <c r="AK51" s="6">
        <v>0</v>
      </c>
      <c r="AL51" s="7">
        <f t="shared" si="8"/>
        <v>0</v>
      </c>
      <c r="AM51" s="6">
        <v>0</v>
      </c>
      <c r="AN51" s="6">
        <v>0</v>
      </c>
      <c r="AO51" s="6">
        <v>0</v>
      </c>
      <c r="AP51" s="7">
        <f t="shared" si="9"/>
        <v>0</v>
      </c>
      <c r="AQ51" s="6">
        <v>0</v>
      </c>
      <c r="AR51" s="6">
        <v>0</v>
      </c>
      <c r="AS51" s="6">
        <v>0</v>
      </c>
      <c r="AT51" s="7">
        <f t="shared" si="10"/>
        <v>0</v>
      </c>
      <c r="AU51" s="6">
        <v>-1532.36</v>
      </c>
      <c r="AV51" s="6">
        <v>1</v>
      </c>
      <c r="AW51" s="6">
        <v>8090</v>
      </c>
      <c r="AX51" s="7">
        <f t="shared" si="11"/>
        <v>-5.8718368355995061</v>
      </c>
      <c r="AY51" s="6">
        <f t="shared" si="12"/>
        <v>-1532.36</v>
      </c>
      <c r="AZ51" s="6">
        <f t="shared" si="13"/>
        <v>1</v>
      </c>
      <c r="BA51" s="6">
        <f t="shared" si="14"/>
        <v>8090</v>
      </c>
      <c r="BB51" s="7">
        <f t="shared" si="15"/>
        <v>-5.8718368355995061</v>
      </c>
      <c r="BC51" s="26" t="s">
        <v>789</v>
      </c>
      <c r="BD51" s="10" t="s">
        <v>789</v>
      </c>
      <c r="BE51" s="10" t="s">
        <v>862</v>
      </c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CJ51" s="18"/>
      <c r="CK51" s="18"/>
    </row>
    <row r="52" spans="1:89" x14ac:dyDescent="0.2">
      <c r="A52" s="25">
        <v>207479</v>
      </c>
      <c r="B52" s="26" t="s">
        <v>328</v>
      </c>
      <c r="C52" s="6">
        <v>0</v>
      </c>
      <c r="D52" s="6">
        <v>0</v>
      </c>
      <c r="E52" s="6">
        <v>0</v>
      </c>
      <c r="F52" s="36">
        <f t="shared" si="0"/>
        <v>0</v>
      </c>
      <c r="G52" s="6">
        <v>0</v>
      </c>
      <c r="H52" s="6">
        <v>0</v>
      </c>
      <c r="I52" s="6">
        <v>0</v>
      </c>
      <c r="J52" s="36">
        <f t="shared" si="1"/>
        <v>0</v>
      </c>
      <c r="K52" s="6">
        <v>0</v>
      </c>
      <c r="L52" s="6">
        <v>0</v>
      </c>
      <c r="M52" s="6">
        <v>0</v>
      </c>
      <c r="N52" s="7">
        <f t="shared" si="2"/>
        <v>0</v>
      </c>
      <c r="O52" s="6">
        <v>0</v>
      </c>
      <c r="P52" s="6">
        <v>0</v>
      </c>
      <c r="Q52" s="6">
        <v>0</v>
      </c>
      <c r="R52" s="7">
        <f t="shared" si="3"/>
        <v>0</v>
      </c>
      <c r="S52" s="6">
        <v>0</v>
      </c>
      <c r="T52" s="6">
        <v>0</v>
      </c>
      <c r="U52" s="6">
        <v>0</v>
      </c>
      <c r="V52" s="7">
        <f t="shared" si="4"/>
        <v>0</v>
      </c>
      <c r="W52" s="6">
        <v>0</v>
      </c>
      <c r="X52" s="6">
        <v>0</v>
      </c>
      <c r="Y52" s="6">
        <v>0</v>
      </c>
      <c r="Z52" s="7">
        <f t="shared" si="5"/>
        <v>0</v>
      </c>
      <c r="AA52" s="6">
        <v>0</v>
      </c>
      <c r="AB52" s="6">
        <v>0</v>
      </c>
      <c r="AC52" s="6">
        <v>0</v>
      </c>
      <c r="AD52" s="7">
        <f t="shared" si="6"/>
        <v>0</v>
      </c>
      <c r="AE52" s="6">
        <v>0</v>
      </c>
      <c r="AF52" s="6">
        <v>0</v>
      </c>
      <c r="AG52" s="6">
        <v>0</v>
      </c>
      <c r="AH52" s="7">
        <f t="shared" si="7"/>
        <v>0</v>
      </c>
      <c r="AI52" s="6">
        <v>0</v>
      </c>
      <c r="AJ52" s="6">
        <v>0</v>
      </c>
      <c r="AK52" s="6">
        <v>0</v>
      </c>
      <c r="AL52" s="7">
        <f t="shared" si="8"/>
        <v>0</v>
      </c>
      <c r="AM52" s="6">
        <v>0</v>
      </c>
      <c r="AN52" s="6">
        <v>0</v>
      </c>
      <c r="AO52" s="6">
        <v>0</v>
      </c>
      <c r="AP52" s="7">
        <f t="shared" si="9"/>
        <v>0</v>
      </c>
      <c r="AQ52" s="6">
        <v>0</v>
      </c>
      <c r="AR52" s="6">
        <v>0</v>
      </c>
      <c r="AS52" s="6">
        <v>0</v>
      </c>
      <c r="AT52" s="7">
        <f t="shared" si="10"/>
        <v>0</v>
      </c>
      <c r="AU52" s="6">
        <v>151000</v>
      </c>
      <c r="AV52" s="6">
        <v>20</v>
      </c>
      <c r="AW52" s="6">
        <v>167400</v>
      </c>
      <c r="AX52" s="7">
        <f t="shared" si="11"/>
        <v>27.962962962962962</v>
      </c>
      <c r="AY52" s="6">
        <f t="shared" si="12"/>
        <v>151000</v>
      </c>
      <c r="AZ52" s="6">
        <f t="shared" si="13"/>
        <v>20</v>
      </c>
      <c r="BA52" s="6">
        <f t="shared" si="14"/>
        <v>167400</v>
      </c>
      <c r="BB52" s="7">
        <f t="shared" si="15"/>
        <v>27.962962962962962</v>
      </c>
      <c r="BC52" s="26" t="s">
        <v>789</v>
      </c>
      <c r="BD52" s="10" t="s">
        <v>789</v>
      </c>
      <c r="BE52" s="10" t="s">
        <v>862</v>
      </c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CJ52" s="18"/>
      <c r="CK52" s="18"/>
    </row>
    <row r="53" spans="1:89" x14ac:dyDescent="0.2">
      <c r="A53" s="25">
        <v>207480</v>
      </c>
      <c r="B53" s="26" t="s">
        <v>914</v>
      </c>
      <c r="C53" s="6">
        <v>0</v>
      </c>
      <c r="D53" s="6">
        <v>0</v>
      </c>
      <c r="E53" s="6">
        <v>0</v>
      </c>
      <c r="F53" s="36">
        <f t="shared" si="0"/>
        <v>0</v>
      </c>
      <c r="G53" s="6">
        <v>0</v>
      </c>
      <c r="H53" s="6">
        <v>0</v>
      </c>
      <c r="I53" s="6">
        <v>0</v>
      </c>
      <c r="J53" s="36">
        <f t="shared" si="1"/>
        <v>0</v>
      </c>
      <c r="K53" s="6">
        <v>0</v>
      </c>
      <c r="L53" s="6">
        <v>0</v>
      </c>
      <c r="M53" s="6">
        <v>0</v>
      </c>
      <c r="N53" s="7">
        <f t="shared" si="2"/>
        <v>0</v>
      </c>
      <c r="O53" s="6">
        <v>0</v>
      </c>
      <c r="P53" s="6">
        <v>0</v>
      </c>
      <c r="Q53" s="6">
        <v>0</v>
      </c>
      <c r="R53" s="7">
        <f t="shared" si="3"/>
        <v>0</v>
      </c>
      <c r="S53" s="6">
        <v>0</v>
      </c>
      <c r="T53" s="6">
        <v>0</v>
      </c>
      <c r="U53" s="6">
        <v>0</v>
      </c>
      <c r="V53" s="7">
        <f t="shared" si="4"/>
        <v>0</v>
      </c>
      <c r="W53" s="6">
        <v>0</v>
      </c>
      <c r="X53" s="6">
        <v>0</v>
      </c>
      <c r="Y53" s="6">
        <v>0</v>
      </c>
      <c r="Z53" s="7">
        <f t="shared" si="5"/>
        <v>0</v>
      </c>
      <c r="AA53" s="6">
        <v>0</v>
      </c>
      <c r="AB53" s="6">
        <v>0</v>
      </c>
      <c r="AC53" s="6">
        <v>0</v>
      </c>
      <c r="AD53" s="7">
        <f t="shared" si="6"/>
        <v>0</v>
      </c>
      <c r="AE53" s="6">
        <v>0</v>
      </c>
      <c r="AF53" s="6">
        <v>0</v>
      </c>
      <c r="AG53" s="6">
        <v>0</v>
      </c>
      <c r="AH53" s="7">
        <f t="shared" si="7"/>
        <v>0</v>
      </c>
      <c r="AI53" s="6">
        <v>0</v>
      </c>
      <c r="AJ53" s="6">
        <v>0</v>
      </c>
      <c r="AK53" s="6">
        <v>0</v>
      </c>
      <c r="AL53" s="7">
        <f t="shared" si="8"/>
        <v>0</v>
      </c>
      <c r="AM53" s="6">
        <v>0</v>
      </c>
      <c r="AN53" s="6">
        <v>0</v>
      </c>
      <c r="AO53" s="6">
        <v>0</v>
      </c>
      <c r="AP53" s="7">
        <f t="shared" si="9"/>
        <v>0</v>
      </c>
      <c r="AQ53" s="6">
        <v>0</v>
      </c>
      <c r="AR53" s="6">
        <v>0</v>
      </c>
      <c r="AS53" s="6">
        <v>0</v>
      </c>
      <c r="AT53" s="7">
        <f t="shared" si="10"/>
        <v>0</v>
      </c>
      <c r="AU53" s="6">
        <v>-32600</v>
      </c>
      <c r="AV53" s="6">
        <v>35</v>
      </c>
      <c r="AW53" s="6">
        <v>266200</v>
      </c>
      <c r="AX53" s="7">
        <f t="shared" si="11"/>
        <v>-3.7963936889556722</v>
      </c>
      <c r="AY53" s="6">
        <f t="shared" si="12"/>
        <v>-32600</v>
      </c>
      <c r="AZ53" s="6">
        <f t="shared" si="13"/>
        <v>35</v>
      </c>
      <c r="BA53" s="6">
        <f t="shared" si="14"/>
        <v>266200</v>
      </c>
      <c r="BB53" s="7">
        <f t="shared" si="15"/>
        <v>-3.7963936889556722</v>
      </c>
      <c r="BC53" s="26" t="s">
        <v>789</v>
      </c>
      <c r="BD53" s="10" t="s">
        <v>789</v>
      </c>
      <c r="BE53" s="10" t="s">
        <v>862</v>
      </c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CJ53" s="18"/>
      <c r="CK53" s="18"/>
    </row>
    <row r="54" spans="1:89" x14ac:dyDescent="0.2">
      <c r="A54" s="25">
        <v>207701</v>
      </c>
      <c r="B54" s="26" t="s">
        <v>601</v>
      </c>
      <c r="C54" s="6">
        <v>0</v>
      </c>
      <c r="D54" s="6">
        <v>0</v>
      </c>
      <c r="E54" s="6">
        <v>0</v>
      </c>
      <c r="F54" s="36">
        <f t="shared" si="0"/>
        <v>0</v>
      </c>
      <c r="G54" s="6">
        <v>0</v>
      </c>
      <c r="H54" s="6">
        <v>0</v>
      </c>
      <c r="I54" s="6">
        <v>0</v>
      </c>
      <c r="J54" s="36">
        <f t="shared" si="1"/>
        <v>0</v>
      </c>
      <c r="K54" s="6">
        <v>0</v>
      </c>
      <c r="L54" s="6">
        <v>0</v>
      </c>
      <c r="M54" s="6">
        <v>0</v>
      </c>
      <c r="N54" s="7">
        <f t="shared" si="2"/>
        <v>0</v>
      </c>
      <c r="O54" s="6">
        <v>0</v>
      </c>
      <c r="P54" s="6">
        <v>0</v>
      </c>
      <c r="Q54" s="6">
        <v>0</v>
      </c>
      <c r="R54" s="7">
        <f t="shared" si="3"/>
        <v>0</v>
      </c>
      <c r="S54" s="6">
        <v>0</v>
      </c>
      <c r="T54" s="6">
        <v>0</v>
      </c>
      <c r="U54" s="6">
        <v>0</v>
      </c>
      <c r="V54" s="7">
        <f t="shared" si="4"/>
        <v>0</v>
      </c>
      <c r="W54" s="6">
        <v>0</v>
      </c>
      <c r="X54" s="6">
        <v>0</v>
      </c>
      <c r="Y54" s="6">
        <v>0</v>
      </c>
      <c r="Z54" s="7">
        <f t="shared" si="5"/>
        <v>0</v>
      </c>
      <c r="AA54" s="6">
        <v>0</v>
      </c>
      <c r="AB54" s="6">
        <v>0</v>
      </c>
      <c r="AC54" s="6">
        <v>0</v>
      </c>
      <c r="AD54" s="7">
        <f t="shared" si="6"/>
        <v>0</v>
      </c>
      <c r="AE54" s="6">
        <v>0</v>
      </c>
      <c r="AF54" s="6">
        <v>0</v>
      </c>
      <c r="AG54" s="6">
        <v>0</v>
      </c>
      <c r="AH54" s="7">
        <f t="shared" si="7"/>
        <v>0</v>
      </c>
      <c r="AI54" s="6">
        <v>0</v>
      </c>
      <c r="AJ54" s="6">
        <v>0</v>
      </c>
      <c r="AK54" s="6">
        <v>0</v>
      </c>
      <c r="AL54" s="7">
        <f t="shared" si="8"/>
        <v>0</v>
      </c>
      <c r="AM54" s="6">
        <v>0</v>
      </c>
      <c r="AN54" s="6">
        <v>0</v>
      </c>
      <c r="AO54" s="6">
        <v>0</v>
      </c>
      <c r="AP54" s="7">
        <f t="shared" si="9"/>
        <v>0</v>
      </c>
      <c r="AQ54" s="6">
        <v>0</v>
      </c>
      <c r="AR54" s="6">
        <v>0</v>
      </c>
      <c r="AS54" s="6">
        <v>0</v>
      </c>
      <c r="AT54" s="7">
        <f t="shared" si="10"/>
        <v>0</v>
      </c>
      <c r="AU54" s="6">
        <v>-36240</v>
      </c>
      <c r="AV54" s="6">
        <v>42</v>
      </c>
      <c r="AW54" s="6">
        <v>291480</v>
      </c>
      <c r="AX54" s="7">
        <f t="shared" si="11"/>
        <v>-3.8542610127624539</v>
      </c>
      <c r="AY54" s="6">
        <f t="shared" si="12"/>
        <v>-36240</v>
      </c>
      <c r="AZ54" s="6">
        <f t="shared" si="13"/>
        <v>42</v>
      </c>
      <c r="BA54" s="6">
        <f t="shared" si="14"/>
        <v>291480</v>
      </c>
      <c r="BB54" s="7">
        <f t="shared" si="15"/>
        <v>-3.8542610127624539</v>
      </c>
      <c r="BC54" s="26" t="s">
        <v>789</v>
      </c>
      <c r="BD54" s="10" t="s">
        <v>789</v>
      </c>
      <c r="BE54" s="10" t="s">
        <v>862</v>
      </c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CJ54" s="18"/>
      <c r="CK54" s="18"/>
    </row>
    <row r="55" spans="1:89" x14ac:dyDescent="0.2">
      <c r="A55" s="25">
        <v>143236</v>
      </c>
      <c r="B55" s="26" t="s">
        <v>763</v>
      </c>
      <c r="C55" s="6">
        <v>-45850.13</v>
      </c>
      <c r="D55" s="6">
        <v>0</v>
      </c>
      <c r="E55" s="6">
        <v>0</v>
      </c>
      <c r="F55" s="36">
        <f t="shared" si="0"/>
        <v>0</v>
      </c>
      <c r="G55" s="6">
        <v>-11215.13</v>
      </c>
      <c r="H55" s="6">
        <v>56.5</v>
      </c>
      <c r="I55" s="6">
        <v>396880</v>
      </c>
      <c r="J55" s="36">
        <f t="shared" si="1"/>
        <v>-0.87600541725458569</v>
      </c>
      <c r="K55" s="6">
        <v>0</v>
      </c>
      <c r="L55" s="6">
        <v>5</v>
      </c>
      <c r="M55" s="6">
        <v>35350</v>
      </c>
      <c r="N55" s="7">
        <f t="shared" si="2"/>
        <v>0</v>
      </c>
      <c r="O55" s="6">
        <v>0</v>
      </c>
      <c r="P55" s="6">
        <v>0</v>
      </c>
      <c r="Q55" s="6">
        <v>0</v>
      </c>
      <c r="R55" s="7">
        <f t="shared" si="3"/>
        <v>0</v>
      </c>
      <c r="S55" s="6">
        <v>0</v>
      </c>
      <c r="T55" s="6">
        <v>0</v>
      </c>
      <c r="U55" s="6">
        <v>0</v>
      </c>
      <c r="V55" s="7">
        <f t="shared" si="4"/>
        <v>0</v>
      </c>
      <c r="W55" s="6">
        <v>0</v>
      </c>
      <c r="X55" s="6">
        <v>0</v>
      </c>
      <c r="Y55" s="6">
        <v>0</v>
      </c>
      <c r="Z55" s="7">
        <f t="shared" si="5"/>
        <v>0</v>
      </c>
      <c r="AA55" s="6">
        <v>0</v>
      </c>
      <c r="AB55" s="6">
        <v>0</v>
      </c>
      <c r="AC55" s="6">
        <v>0</v>
      </c>
      <c r="AD55" s="7">
        <f t="shared" si="6"/>
        <v>0</v>
      </c>
      <c r="AE55" s="6">
        <v>0</v>
      </c>
      <c r="AF55" s="6">
        <v>0</v>
      </c>
      <c r="AG55" s="6">
        <v>0</v>
      </c>
      <c r="AH55" s="7">
        <f t="shared" si="7"/>
        <v>0</v>
      </c>
      <c r="AI55" s="6">
        <v>0</v>
      </c>
      <c r="AJ55" s="6">
        <v>0</v>
      </c>
      <c r="AK55" s="6">
        <v>0</v>
      </c>
      <c r="AL55" s="7">
        <f t="shared" si="8"/>
        <v>0</v>
      </c>
      <c r="AM55" s="6">
        <v>0</v>
      </c>
      <c r="AN55" s="6">
        <v>0</v>
      </c>
      <c r="AO55" s="6">
        <v>0</v>
      </c>
      <c r="AP55" s="7">
        <f t="shared" si="9"/>
        <v>0</v>
      </c>
      <c r="AQ55" s="6">
        <v>0</v>
      </c>
      <c r="AR55" s="6">
        <v>0</v>
      </c>
      <c r="AS55" s="6">
        <v>0</v>
      </c>
      <c r="AT55" s="7">
        <f t="shared" si="10"/>
        <v>0</v>
      </c>
      <c r="AU55" s="6">
        <v>-7460.13</v>
      </c>
      <c r="AV55" s="6">
        <v>0</v>
      </c>
      <c r="AW55" s="6">
        <v>0</v>
      </c>
      <c r="AX55" s="7">
        <f t="shared" si="11"/>
        <v>0</v>
      </c>
      <c r="AY55" s="6">
        <f t="shared" si="12"/>
        <v>-18675.259999999998</v>
      </c>
      <c r="AZ55" s="6">
        <f t="shared" si="13"/>
        <v>61.5</v>
      </c>
      <c r="BA55" s="6">
        <f t="shared" si="14"/>
        <v>432230</v>
      </c>
      <c r="BB55" s="7">
        <f t="shared" si="15"/>
        <v>-1.3394097124216273</v>
      </c>
      <c r="BC55" s="26" t="s">
        <v>789</v>
      </c>
      <c r="BD55" s="10" t="s">
        <v>789</v>
      </c>
      <c r="BE55" s="10" t="s">
        <v>862</v>
      </c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CJ55" s="18"/>
      <c r="CK55" s="18"/>
    </row>
    <row r="56" spans="1:89" x14ac:dyDescent="0.2">
      <c r="A56" s="25">
        <v>148237</v>
      </c>
      <c r="B56" s="26" t="s">
        <v>915</v>
      </c>
      <c r="C56" s="6">
        <v>80380.960000000006</v>
      </c>
      <c r="D56" s="6">
        <v>0</v>
      </c>
      <c r="E56" s="6">
        <v>0</v>
      </c>
      <c r="F56" s="36">
        <f t="shared" si="0"/>
        <v>0</v>
      </c>
      <c r="G56" s="6">
        <v>213890.96</v>
      </c>
      <c r="H56" s="6">
        <v>51</v>
      </c>
      <c r="I56" s="6">
        <v>360570</v>
      </c>
      <c r="J56" s="36">
        <f t="shared" si="1"/>
        <v>18.389271875086667</v>
      </c>
      <c r="K56" s="6">
        <v>322490.96000000002</v>
      </c>
      <c r="L56" s="6">
        <v>30</v>
      </c>
      <c r="M56" s="6">
        <v>213000</v>
      </c>
      <c r="N56" s="7">
        <f t="shared" si="2"/>
        <v>45.421261971830987</v>
      </c>
      <c r="O56" s="6">
        <v>128740.96</v>
      </c>
      <c r="P56" s="6">
        <v>30</v>
      </c>
      <c r="Q56" s="6">
        <v>211350</v>
      </c>
      <c r="R56" s="7">
        <f t="shared" si="3"/>
        <v>18.883225739295007</v>
      </c>
      <c r="S56" s="6">
        <v>226790.96</v>
      </c>
      <c r="T56" s="6">
        <v>30</v>
      </c>
      <c r="U56" s="6">
        <v>210350</v>
      </c>
      <c r="V56" s="7">
        <f t="shared" si="4"/>
        <v>33.422960589493705</v>
      </c>
      <c r="W56" s="6">
        <v>188345.96</v>
      </c>
      <c r="X56" s="6">
        <v>31.5</v>
      </c>
      <c r="Y56" s="6">
        <v>219005</v>
      </c>
      <c r="Z56" s="7">
        <f t="shared" si="5"/>
        <v>25.80022739206867</v>
      </c>
      <c r="AA56" s="6">
        <v>342145.96</v>
      </c>
      <c r="AB56" s="6">
        <v>60</v>
      </c>
      <c r="AC56" s="6">
        <v>437450</v>
      </c>
      <c r="AD56" s="7">
        <f t="shared" si="6"/>
        <v>24.24625616641902</v>
      </c>
      <c r="AE56" s="6">
        <v>291446.3</v>
      </c>
      <c r="AF56" s="6">
        <v>15</v>
      </c>
      <c r="AG56" s="6">
        <v>111000</v>
      </c>
      <c r="AH56" s="7">
        <f t="shared" si="7"/>
        <v>78.769270270270269</v>
      </c>
      <c r="AI56" s="6">
        <v>148141.29999999999</v>
      </c>
      <c r="AJ56" s="6">
        <v>28.5</v>
      </c>
      <c r="AK56" s="6">
        <v>196945</v>
      </c>
      <c r="AL56" s="7">
        <f t="shared" si="8"/>
        <v>23.318085252227778</v>
      </c>
      <c r="AM56" s="6">
        <v>216791.3</v>
      </c>
      <c r="AN56" s="6">
        <v>40</v>
      </c>
      <c r="AO56" s="6">
        <v>273400</v>
      </c>
      <c r="AP56" s="7">
        <f t="shared" si="9"/>
        <v>24.58131053401609</v>
      </c>
      <c r="AQ56" s="6">
        <v>179291.3</v>
      </c>
      <c r="AR56" s="6">
        <v>10</v>
      </c>
      <c r="AS56" s="6">
        <v>70000</v>
      </c>
      <c r="AT56" s="7">
        <f t="shared" si="10"/>
        <v>71.716519999999988</v>
      </c>
      <c r="AU56" s="6">
        <v>164851.29999999999</v>
      </c>
      <c r="AV56" s="6">
        <v>0</v>
      </c>
      <c r="AW56" s="6">
        <v>0</v>
      </c>
      <c r="AX56" s="7">
        <f t="shared" si="11"/>
        <v>0</v>
      </c>
      <c r="AY56" s="6">
        <f t="shared" si="12"/>
        <v>2422927.2599999998</v>
      </c>
      <c r="AZ56" s="6">
        <f t="shared" si="13"/>
        <v>326</v>
      </c>
      <c r="BA56" s="6">
        <f t="shared" si="14"/>
        <v>2303070</v>
      </c>
      <c r="BB56" s="7">
        <f t="shared" si="15"/>
        <v>32.613313993929836</v>
      </c>
      <c r="BC56" s="26" t="s">
        <v>789</v>
      </c>
      <c r="BD56" s="10" t="s">
        <v>789</v>
      </c>
      <c r="BE56" s="10" t="s">
        <v>862</v>
      </c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CJ56" s="18"/>
      <c r="CK56" s="18"/>
    </row>
    <row r="57" spans="1:89" x14ac:dyDescent="0.2">
      <c r="A57" s="25">
        <v>171661</v>
      </c>
      <c r="B57" s="26" t="s">
        <v>736</v>
      </c>
      <c r="C57" s="6">
        <v>-26348.080000000002</v>
      </c>
      <c r="D57" s="6">
        <v>41</v>
      </c>
      <c r="E57" s="6">
        <v>287820</v>
      </c>
      <c r="F57" s="36">
        <f t="shared" si="0"/>
        <v>-2.7463081092349388</v>
      </c>
      <c r="G57" s="6">
        <v>-229518.07999999999</v>
      </c>
      <c r="H57" s="6">
        <v>71</v>
      </c>
      <c r="I57" s="6">
        <v>500220</v>
      </c>
      <c r="J57" s="36">
        <f t="shared" si="1"/>
        <v>-14.223862460517372</v>
      </c>
      <c r="K57" s="6">
        <v>0</v>
      </c>
      <c r="L57" s="6">
        <v>89</v>
      </c>
      <c r="M57" s="6">
        <v>630980</v>
      </c>
      <c r="N57" s="7">
        <f t="shared" si="2"/>
        <v>0</v>
      </c>
      <c r="O57" s="6">
        <v>0</v>
      </c>
      <c r="P57" s="6">
        <v>0</v>
      </c>
      <c r="Q57" s="6">
        <v>0</v>
      </c>
      <c r="R57" s="7">
        <f t="shared" si="3"/>
        <v>0</v>
      </c>
      <c r="S57" s="6">
        <v>0</v>
      </c>
      <c r="T57" s="6">
        <v>0</v>
      </c>
      <c r="U57" s="6">
        <v>0</v>
      </c>
      <c r="V57" s="7">
        <f t="shared" si="4"/>
        <v>0</v>
      </c>
      <c r="W57" s="6">
        <v>0</v>
      </c>
      <c r="X57" s="6">
        <v>0</v>
      </c>
      <c r="Y57" s="6">
        <v>0</v>
      </c>
      <c r="Z57" s="7">
        <f t="shared" si="5"/>
        <v>0</v>
      </c>
      <c r="AA57" s="6">
        <v>0</v>
      </c>
      <c r="AB57" s="6">
        <v>0</v>
      </c>
      <c r="AC57" s="6">
        <v>0</v>
      </c>
      <c r="AD57" s="7">
        <f t="shared" si="6"/>
        <v>0</v>
      </c>
      <c r="AE57" s="6">
        <v>0</v>
      </c>
      <c r="AF57" s="6">
        <v>0</v>
      </c>
      <c r="AG57" s="6">
        <v>0</v>
      </c>
      <c r="AH57" s="7">
        <f t="shared" si="7"/>
        <v>0</v>
      </c>
      <c r="AI57" s="6">
        <v>0</v>
      </c>
      <c r="AJ57" s="6">
        <v>0</v>
      </c>
      <c r="AK57" s="6">
        <v>0</v>
      </c>
      <c r="AL57" s="7">
        <f t="shared" si="8"/>
        <v>0</v>
      </c>
      <c r="AM57" s="6">
        <v>0</v>
      </c>
      <c r="AN57" s="6">
        <v>0</v>
      </c>
      <c r="AO57" s="6">
        <v>0</v>
      </c>
      <c r="AP57" s="7">
        <f t="shared" si="9"/>
        <v>0</v>
      </c>
      <c r="AQ57" s="6">
        <v>0</v>
      </c>
      <c r="AR57" s="6">
        <v>0</v>
      </c>
      <c r="AS57" s="6">
        <v>0</v>
      </c>
      <c r="AT57" s="7">
        <f t="shared" si="10"/>
        <v>0</v>
      </c>
      <c r="AU57" s="6">
        <v>-76257.850000000006</v>
      </c>
      <c r="AV57" s="6">
        <v>0</v>
      </c>
      <c r="AW57" s="6">
        <v>0</v>
      </c>
      <c r="AX57" s="7">
        <f t="shared" si="11"/>
        <v>0</v>
      </c>
      <c r="AY57" s="6">
        <f t="shared" si="12"/>
        <v>-305775.93</v>
      </c>
      <c r="AZ57" s="6">
        <f t="shared" si="13"/>
        <v>160</v>
      </c>
      <c r="BA57" s="6">
        <f t="shared" si="14"/>
        <v>1131200</v>
      </c>
      <c r="BB57" s="7">
        <f t="shared" si="15"/>
        <v>-8.3796444748939187</v>
      </c>
      <c r="BC57" s="26" t="s">
        <v>789</v>
      </c>
      <c r="BD57" s="10" t="s">
        <v>789</v>
      </c>
      <c r="BE57" s="10" t="s">
        <v>862</v>
      </c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CJ57" s="18"/>
      <c r="CK57" s="18"/>
    </row>
    <row r="58" spans="1:89" x14ac:dyDescent="0.2">
      <c r="A58" s="25">
        <v>175393</v>
      </c>
      <c r="B58" s="26" t="s">
        <v>780</v>
      </c>
      <c r="C58" s="6">
        <v>-0.25</v>
      </c>
      <c r="D58" s="6">
        <v>0</v>
      </c>
      <c r="E58" s="6">
        <v>0</v>
      </c>
      <c r="F58" s="36">
        <f t="shared" si="0"/>
        <v>0</v>
      </c>
      <c r="G58" s="6">
        <v>70699.75</v>
      </c>
      <c r="H58" s="6">
        <v>31</v>
      </c>
      <c r="I58" s="6">
        <v>218120</v>
      </c>
      <c r="J58" s="36">
        <f t="shared" si="1"/>
        <v>10.048103108380708</v>
      </c>
      <c r="K58" s="6">
        <v>102499.75</v>
      </c>
      <c r="L58" s="6">
        <v>50</v>
      </c>
      <c r="M58" s="6">
        <v>354100</v>
      </c>
      <c r="N58" s="7">
        <f t="shared" si="2"/>
        <v>8.6839663936741029</v>
      </c>
      <c r="O58" s="6">
        <v>153299.75</v>
      </c>
      <c r="P58" s="6">
        <v>15</v>
      </c>
      <c r="Q58" s="6">
        <v>105300</v>
      </c>
      <c r="R58" s="7">
        <f t="shared" si="3"/>
        <v>45.130980531813861</v>
      </c>
      <c r="S58" s="6">
        <v>0</v>
      </c>
      <c r="T58" s="6">
        <v>0</v>
      </c>
      <c r="U58" s="6">
        <v>0</v>
      </c>
      <c r="V58" s="7">
        <f t="shared" si="4"/>
        <v>0</v>
      </c>
      <c r="W58" s="6">
        <v>125969.75</v>
      </c>
      <c r="X58" s="6">
        <v>21</v>
      </c>
      <c r="Y58" s="6">
        <v>152270</v>
      </c>
      <c r="Z58" s="7">
        <f t="shared" si="5"/>
        <v>24.818365403559465</v>
      </c>
      <c r="AA58" s="6">
        <v>0</v>
      </c>
      <c r="AB58" s="6">
        <v>0</v>
      </c>
      <c r="AC58" s="6">
        <v>0</v>
      </c>
      <c r="AD58" s="7">
        <f t="shared" si="6"/>
        <v>0</v>
      </c>
      <c r="AE58" s="6">
        <v>0</v>
      </c>
      <c r="AF58" s="6">
        <v>0</v>
      </c>
      <c r="AG58" s="6">
        <v>0</v>
      </c>
      <c r="AH58" s="7">
        <f t="shared" si="7"/>
        <v>0</v>
      </c>
      <c r="AI58" s="6">
        <v>0</v>
      </c>
      <c r="AJ58" s="6">
        <v>0</v>
      </c>
      <c r="AK58" s="6">
        <v>0</v>
      </c>
      <c r="AL58" s="7">
        <f t="shared" si="8"/>
        <v>0</v>
      </c>
      <c r="AM58" s="6">
        <v>0</v>
      </c>
      <c r="AN58" s="6">
        <v>0</v>
      </c>
      <c r="AO58" s="6">
        <v>0</v>
      </c>
      <c r="AP58" s="7">
        <f t="shared" si="9"/>
        <v>0</v>
      </c>
      <c r="AQ58" s="6">
        <v>0</v>
      </c>
      <c r="AR58" s="6">
        <v>0</v>
      </c>
      <c r="AS58" s="6">
        <v>0</v>
      </c>
      <c r="AT58" s="7">
        <f t="shared" si="10"/>
        <v>0</v>
      </c>
      <c r="AU58" s="6">
        <v>116239.5</v>
      </c>
      <c r="AV58" s="6">
        <v>0</v>
      </c>
      <c r="AW58" s="6">
        <v>0</v>
      </c>
      <c r="AX58" s="7">
        <f t="shared" si="11"/>
        <v>0</v>
      </c>
      <c r="AY58" s="6">
        <f t="shared" si="12"/>
        <v>568708.5</v>
      </c>
      <c r="AZ58" s="6">
        <f t="shared" si="13"/>
        <v>117</v>
      </c>
      <c r="BA58" s="6">
        <f t="shared" si="14"/>
        <v>829790</v>
      </c>
      <c r="BB58" s="7">
        <f t="shared" si="15"/>
        <v>21.246295448245942</v>
      </c>
      <c r="BC58" s="26" t="s">
        <v>789</v>
      </c>
      <c r="BD58" s="10" t="s">
        <v>789</v>
      </c>
      <c r="BE58" s="10" t="s">
        <v>862</v>
      </c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CJ58" s="18"/>
      <c r="CK58" s="18"/>
    </row>
    <row r="59" spans="1:89" x14ac:dyDescent="0.2">
      <c r="A59" s="25">
        <v>176609</v>
      </c>
      <c r="B59" s="26" t="s">
        <v>307</v>
      </c>
      <c r="C59" s="6">
        <v>0.45</v>
      </c>
      <c r="D59" s="6">
        <v>0</v>
      </c>
      <c r="E59" s="6">
        <v>0</v>
      </c>
      <c r="F59" s="36">
        <f t="shared" si="0"/>
        <v>0</v>
      </c>
      <c r="G59" s="6">
        <v>-13678.34</v>
      </c>
      <c r="H59" s="6">
        <v>65</v>
      </c>
      <c r="I59" s="6">
        <v>462050</v>
      </c>
      <c r="J59" s="36">
        <f t="shared" si="1"/>
        <v>-0.91771137322800567</v>
      </c>
      <c r="K59" s="6">
        <v>-85501.34</v>
      </c>
      <c r="L59" s="6">
        <v>30</v>
      </c>
      <c r="M59" s="6">
        <v>214600</v>
      </c>
      <c r="N59" s="7">
        <f t="shared" si="2"/>
        <v>-11.952657036346691</v>
      </c>
      <c r="O59" s="6">
        <v>-22549.38</v>
      </c>
      <c r="P59" s="6">
        <v>49.5</v>
      </c>
      <c r="Q59" s="6">
        <v>348765</v>
      </c>
      <c r="R59" s="7">
        <f t="shared" si="3"/>
        <v>-2.0043031267472369</v>
      </c>
      <c r="S59" s="6">
        <v>92478.62</v>
      </c>
      <c r="T59" s="6">
        <v>54</v>
      </c>
      <c r="U59" s="6">
        <v>380130</v>
      </c>
      <c r="V59" s="7">
        <f t="shared" si="4"/>
        <v>7.5417284087022862</v>
      </c>
      <c r="W59" s="6">
        <v>118798.62</v>
      </c>
      <c r="X59" s="6">
        <v>50</v>
      </c>
      <c r="Y59" s="6">
        <v>346625</v>
      </c>
      <c r="Z59" s="7">
        <f t="shared" si="5"/>
        <v>10.281885611251353</v>
      </c>
      <c r="AA59" s="6">
        <v>-8561.3799999999992</v>
      </c>
      <c r="AB59" s="6">
        <v>21</v>
      </c>
      <c r="AC59" s="6">
        <v>151670</v>
      </c>
      <c r="AD59" s="7">
        <f t="shared" si="6"/>
        <v>-1.7498699808795408</v>
      </c>
      <c r="AE59" s="6">
        <v>3735.81</v>
      </c>
      <c r="AF59" s="6">
        <v>1.75</v>
      </c>
      <c r="AG59" s="6">
        <v>13772.5</v>
      </c>
      <c r="AH59" s="7">
        <f t="shared" si="7"/>
        <v>8.1375422036667278</v>
      </c>
      <c r="AI59" s="6">
        <v>0</v>
      </c>
      <c r="AJ59" s="6">
        <v>0</v>
      </c>
      <c r="AK59" s="6">
        <v>0</v>
      </c>
      <c r="AL59" s="7">
        <f t="shared" si="8"/>
        <v>0</v>
      </c>
      <c r="AM59" s="6">
        <v>0</v>
      </c>
      <c r="AN59" s="6">
        <v>0</v>
      </c>
      <c r="AO59" s="6">
        <v>0</v>
      </c>
      <c r="AP59" s="7">
        <f t="shared" si="9"/>
        <v>0</v>
      </c>
      <c r="AQ59" s="6">
        <v>0</v>
      </c>
      <c r="AR59" s="6">
        <v>0</v>
      </c>
      <c r="AS59" s="6">
        <v>0</v>
      </c>
      <c r="AT59" s="7">
        <f t="shared" si="10"/>
        <v>0</v>
      </c>
      <c r="AU59" s="6">
        <v>-10850.19</v>
      </c>
      <c r="AV59" s="6">
        <v>0</v>
      </c>
      <c r="AW59" s="6">
        <v>0</v>
      </c>
      <c r="AX59" s="7">
        <f t="shared" si="11"/>
        <v>0</v>
      </c>
      <c r="AY59" s="6">
        <f t="shared" si="12"/>
        <v>73872.419999999984</v>
      </c>
      <c r="AZ59" s="6">
        <f t="shared" si="13"/>
        <v>271.25</v>
      </c>
      <c r="BA59" s="6">
        <f t="shared" si="14"/>
        <v>1917612.5</v>
      </c>
      <c r="BB59" s="7">
        <f t="shared" si="15"/>
        <v>1.1942167773729049</v>
      </c>
      <c r="BC59" s="26" t="s">
        <v>789</v>
      </c>
      <c r="BD59" s="10" t="s">
        <v>789</v>
      </c>
      <c r="BE59" s="10" t="s">
        <v>862</v>
      </c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CJ59" s="18"/>
      <c r="CK59" s="18"/>
    </row>
    <row r="60" spans="1:89" x14ac:dyDescent="0.2">
      <c r="A60" s="25">
        <v>176790</v>
      </c>
      <c r="B60" s="26" t="s">
        <v>773</v>
      </c>
      <c r="C60" s="6">
        <v>0.23</v>
      </c>
      <c r="D60" s="6">
        <v>0</v>
      </c>
      <c r="E60" s="6">
        <v>0</v>
      </c>
      <c r="F60" s="36">
        <f t="shared" si="0"/>
        <v>0</v>
      </c>
      <c r="G60" s="6">
        <v>45.23</v>
      </c>
      <c r="H60" s="6">
        <v>22.5</v>
      </c>
      <c r="I60" s="6">
        <v>159075</v>
      </c>
      <c r="J60" s="36">
        <f t="shared" si="1"/>
        <v>8.8142699984284142E-3</v>
      </c>
      <c r="K60" s="6">
        <v>46195.23</v>
      </c>
      <c r="L60" s="6">
        <v>24.75</v>
      </c>
      <c r="M60" s="6">
        <v>175027.5</v>
      </c>
      <c r="N60" s="7">
        <f t="shared" si="2"/>
        <v>7.9179380383082663</v>
      </c>
      <c r="O60" s="6">
        <v>48735.23</v>
      </c>
      <c r="P60" s="6">
        <v>25.25</v>
      </c>
      <c r="Q60" s="6">
        <v>177667.5</v>
      </c>
      <c r="R60" s="7">
        <f t="shared" si="3"/>
        <v>8.503480546526518</v>
      </c>
      <c r="S60" s="6">
        <v>50240.23</v>
      </c>
      <c r="T60" s="6">
        <v>12.5</v>
      </c>
      <c r="U60" s="6">
        <v>87125</v>
      </c>
      <c r="V60" s="7">
        <f t="shared" si="4"/>
        <v>17.876007230989959</v>
      </c>
      <c r="W60" s="6">
        <v>22760.23</v>
      </c>
      <c r="X60" s="6">
        <v>4</v>
      </c>
      <c r="Y60" s="6">
        <v>27480</v>
      </c>
      <c r="Z60" s="7">
        <f t="shared" si="5"/>
        <v>24.84741266375546</v>
      </c>
      <c r="AA60" s="6">
        <v>44370.23</v>
      </c>
      <c r="AB60" s="6">
        <v>9</v>
      </c>
      <c r="AC60" s="6">
        <v>64230</v>
      </c>
      <c r="AD60" s="7">
        <f t="shared" si="6"/>
        <v>21.414870465514557</v>
      </c>
      <c r="AE60" s="6">
        <v>20170.16</v>
      </c>
      <c r="AF60" s="6">
        <v>4</v>
      </c>
      <c r="AG60" s="6">
        <v>29280</v>
      </c>
      <c r="AH60" s="7">
        <f t="shared" si="7"/>
        <v>20.666147540983605</v>
      </c>
      <c r="AI60" s="6">
        <v>-1819.84</v>
      </c>
      <c r="AJ60" s="6">
        <v>4.5</v>
      </c>
      <c r="AK60" s="6">
        <v>30705</v>
      </c>
      <c r="AL60" s="7">
        <f t="shared" si="8"/>
        <v>-1.8373242142973456</v>
      </c>
      <c r="AM60" s="6">
        <v>17385.16</v>
      </c>
      <c r="AN60" s="6">
        <v>7.5</v>
      </c>
      <c r="AO60" s="6">
        <v>51075</v>
      </c>
      <c r="AP60" s="7">
        <f t="shared" si="9"/>
        <v>10.551932648066568</v>
      </c>
      <c r="AQ60" s="6">
        <v>71940.160000000003</v>
      </c>
      <c r="AR60" s="6">
        <v>19.5</v>
      </c>
      <c r="AS60" s="6">
        <v>135715</v>
      </c>
      <c r="AT60" s="7">
        <f t="shared" si="10"/>
        <v>14.842312787827435</v>
      </c>
      <c r="AU60" s="6">
        <v>2392.65</v>
      </c>
      <c r="AV60" s="6">
        <v>0</v>
      </c>
      <c r="AW60" s="6">
        <v>0</v>
      </c>
      <c r="AX60" s="7">
        <f t="shared" si="11"/>
        <v>0</v>
      </c>
      <c r="AY60" s="6">
        <f t="shared" si="12"/>
        <v>322414.67000000004</v>
      </c>
      <c r="AZ60" s="6">
        <f t="shared" si="13"/>
        <v>133.5</v>
      </c>
      <c r="BA60" s="6">
        <f t="shared" si="14"/>
        <v>937380</v>
      </c>
      <c r="BB60" s="7">
        <f t="shared" si="15"/>
        <v>10.662543226866372</v>
      </c>
      <c r="BC60" s="26" t="s">
        <v>789</v>
      </c>
      <c r="BD60" s="10" t="s">
        <v>789</v>
      </c>
      <c r="BE60" s="10" t="s">
        <v>862</v>
      </c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CJ60" s="18"/>
      <c r="CK60" s="18"/>
    </row>
    <row r="61" spans="1:89" x14ac:dyDescent="0.2">
      <c r="A61" s="25">
        <v>177247</v>
      </c>
      <c r="B61" s="26" t="s">
        <v>916</v>
      </c>
      <c r="C61" s="6">
        <v>-10230.530000000001</v>
      </c>
      <c r="D61" s="6">
        <v>2.9</v>
      </c>
      <c r="E61" s="6">
        <v>21953</v>
      </c>
      <c r="F61" s="36">
        <f t="shared" si="0"/>
        <v>-13.980590352115884</v>
      </c>
      <c r="G61" s="6">
        <v>98263.97</v>
      </c>
      <c r="H61" s="6">
        <v>28.35</v>
      </c>
      <c r="I61" s="6">
        <v>206659.5</v>
      </c>
      <c r="J61" s="36">
        <f t="shared" si="1"/>
        <v>14.740106648859598</v>
      </c>
      <c r="K61" s="6">
        <v>129265.97</v>
      </c>
      <c r="L61" s="6">
        <v>36</v>
      </c>
      <c r="M61" s="6">
        <v>259035</v>
      </c>
      <c r="N61" s="7">
        <f t="shared" si="2"/>
        <v>14.970869187561526</v>
      </c>
      <c r="O61" s="6">
        <v>160713.47</v>
      </c>
      <c r="P61" s="6">
        <v>66.5</v>
      </c>
      <c r="Q61" s="6">
        <v>472705</v>
      </c>
      <c r="R61" s="7">
        <f t="shared" si="3"/>
        <v>10.539591436519604</v>
      </c>
      <c r="S61" s="6">
        <v>187050.97</v>
      </c>
      <c r="T61" s="6">
        <v>57.5</v>
      </c>
      <c r="U61" s="6">
        <v>400775</v>
      </c>
      <c r="V61" s="7">
        <f t="shared" si="4"/>
        <v>14.468417615869253</v>
      </c>
      <c r="W61" s="6">
        <v>169950.97</v>
      </c>
      <c r="X61" s="6">
        <v>12.5</v>
      </c>
      <c r="Y61" s="6">
        <v>88750</v>
      </c>
      <c r="Z61" s="7">
        <f t="shared" si="5"/>
        <v>57.448215211267602</v>
      </c>
      <c r="AA61" s="6">
        <v>103000.97</v>
      </c>
      <c r="AB61" s="6">
        <v>15</v>
      </c>
      <c r="AC61" s="6">
        <v>109050</v>
      </c>
      <c r="AD61" s="7">
        <f t="shared" si="6"/>
        <v>29.28042246675837</v>
      </c>
      <c r="AE61" s="6">
        <v>121111.08</v>
      </c>
      <c r="AF61" s="6">
        <v>13</v>
      </c>
      <c r="AG61" s="6">
        <v>94510</v>
      </c>
      <c r="AH61" s="7">
        <f t="shared" si="7"/>
        <v>38.443893767855251</v>
      </c>
      <c r="AI61" s="6">
        <v>128261.08</v>
      </c>
      <c r="AJ61" s="6">
        <v>20</v>
      </c>
      <c r="AK61" s="6">
        <v>137900</v>
      </c>
      <c r="AL61" s="7">
        <f t="shared" si="8"/>
        <v>28.833165192168241</v>
      </c>
      <c r="AM61" s="6">
        <v>63261.08</v>
      </c>
      <c r="AN61" s="6">
        <v>14</v>
      </c>
      <c r="AO61" s="6">
        <v>95300</v>
      </c>
      <c r="AP61" s="7">
        <f t="shared" si="9"/>
        <v>20.578105771248691</v>
      </c>
      <c r="AQ61" s="6">
        <v>104061.08</v>
      </c>
      <c r="AR61" s="6">
        <v>10</v>
      </c>
      <c r="AS61" s="6">
        <v>69700</v>
      </c>
      <c r="AT61" s="7">
        <f t="shared" si="10"/>
        <v>41.803590243902441</v>
      </c>
      <c r="AU61" s="6">
        <v>88031.08</v>
      </c>
      <c r="AV61" s="6">
        <v>0</v>
      </c>
      <c r="AW61" s="6">
        <v>0</v>
      </c>
      <c r="AX61" s="7">
        <f t="shared" si="11"/>
        <v>0</v>
      </c>
      <c r="AY61" s="6">
        <f t="shared" si="12"/>
        <v>1352971.7200000002</v>
      </c>
      <c r="AZ61" s="6">
        <f t="shared" si="13"/>
        <v>272.85000000000002</v>
      </c>
      <c r="BA61" s="6">
        <f t="shared" si="14"/>
        <v>1934384.5</v>
      </c>
      <c r="BB61" s="7">
        <f t="shared" si="15"/>
        <v>21.682412839846478</v>
      </c>
      <c r="BC61" s="26" t="s">
        <v>789</v>
      </c>
      <c r="BD61" s="10" t="s">
        <v>789</v>
      </c>
      <c r="BE61" s="10" t="s">
        <v>862</v>
      </c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CJ61" s="18"/>
      <c r="CK61" s="18"/>
    </row>
    <row r="62" spans="1:89" x14ac:dyDescent="0.2">
      <c r="A62" s="25">
        <v>177381</v>
      </c>
      <c r="B62" s="26" t="s">
        <v>748</v>
      </c>
      <c r="C62" s="6">
        <v>-13991.34</v>
      </c>
      <c r="D62" s="6">
        <v>5</v>
      </c>
      <c r="E62" s="6">
        <v>37850</v>
      </c>
      <c r="F62" s="36">
        <f t="shared" si="0"/>
        <v>-11.089569352708057</v>
      </c>
      <c r="G62" s="6">
        <v>-10609.79</v>
      </c>
      <c r="H62" s="6">
        <v>39.25</v>
      </c>
      <c r="I62" s="6">
        <v>278872.5</v>
      </c>
      <c r="J62" s="36">
        <f t="shared" si="1"/>
        <v>-1.1794045307443368</v>
      </c>
      <c r="K62" s="6">
        <v>-32169.79</v>
      </c>
      <c r="L62" s="6">
        <v>31.5</v>
      </c>
      <c r="M62" s="6">
        <v>223350</v>
      </c>
      <c r="N62" s="7">
        <f t="shared" si="2"/>
        <v>-4.3209926124916054</v>
      </c>
      <c r="O62" s="6">
        <v>-23030.44</v>
      </c>
      <c r="P62" s="6">
        <v>52.5</v>
      </c>
      <c r="Q62" s="6">
        <v>371175</v>
      </c>
      <c r="R62" s="7">
        <f t="shared" si="3"/>
        <v>-1.9234690913989358</v>
      </c>
      <c r="S62" s="6">
        <v>-11755.44</v>
      </c>
      <c r="T62" s="6">
        <v>30</v>
      </c>
      <c r="U62" s="6">
        <v>208100</v>
      </c>
      <c r="V62" s="7">
        <f t="shared" si="4"/>
        <v>-1.7511707832772705</v>
      </c>
      <c r="W62" s="6">
        <v>274.56</v>
      </c>
      <c r="X62" s="6">
        <v>31</v>
      </c>
      <c r="Y62" s="6">
        <v>211920</v>
      </c>
      <c r="Z62" s="7">
        <f t="shared" si="5"/>
        <v>3.8867497168742923E-2</v>
      </c>
      <c r="AA62" s="6">
        <v>19174.560000000001</v>
      </c>
      <c r="AB62" s="6">
        <v>10</v>
      </c>
      <c r="AC62" s="6">
        <v>72700</v>
      </c>
      <c r="AD62" s="7">
        <f t="shared" si="6"/>
        <v>8.1762222833562603</v>
      </c>
      <c r="AE62" s="6">
        <v>0</v>
      </c>
      <c r="AF62" s="6">
        <v>0</v>
      </c>
      <c r="AG62" s="6">
        <v>0</v>
      </c>
      <c r="AH62" s="7">
        <f t="shared" si="7"/>
        <v>0</v>
      </c>
      <c r="AI62" s="6">
        <v>0</v>
      </c>
      <c r="AJ62" s="6">
        <v>0</v>
      </c>
      <c r="AK62" s="6">
        <v>0</v>
      </c>
      <c r="AL62" s="7">
        <f t="shared" si="8"/>
        <v>0</v>
      </c>
      <c r="AM62" s="6">
        <v>0</v>
      </c>
      <c r="AN62" s="6">
        <v>0</v>
      </c>
      <c r="AO62" s="6">
        <v>0</v>
      </c>
      <c r="AP62" s="7">
        <f t="shared" si="9"/>
        <v>0</v>
      </c>
      <c r="AQ62" s="6">
        <v>0</v>
      </c>
      <c r="AR62" s="6">
        <v>0</v>
      </c>
      <c r="AS62" s="6">
        <v>0</v>
      </c>
      <c r="AT62" s="7">
        <f t="shared" si="10"/>
        <v>0</v>
      </c>
      <c r="AU62" s="6">
        <v>-7995.99</v>
      </c>
      <c r="AV62" s="6">
        <v>0</v>
      </c>
      <c r="AW62" s="6">
        <v>0</v>
      </c>
      <c r="AX62" s="7">
        <f t="shared" si="11"/>
        <v>0</v>
      </c>
      <c r="AY62" s="6">
        <f t="shared" si="12"/>
        <v>-66112.330000000016</v>
      </c>
      <c r="AZ62" s="6">
        <f t="shared" si="13"/>
        <v>194.25</v>
      </c>
      <c r="BA62" s="6">
        <f t="shared" si="14"/>
        <v>1366117.5</v>
      </c>
      <c r="BB62" s="7">
        <f t="shared" si="15"/>
        <v>-1.5002239778057163</v>
      </c>
      <c r="BC62" s="26" t="s">
        <v>789</v>
      </c>
      <c r="BD62" s="10" t="s">
        <v>789</v>
      </c>
      <c r="BE62" s="10" t="s">
        <v>862</v>
      </c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CJ62" s="18"/>
      <c r="CK62" s="18"/>
    </row>
    <row r="63" spans="1:89" x14ac:dyDescent="0.2">
      <c r="A63" s="25">
        <v>177555</v>
      </c>
      <c r="B63" s="26" t="s">
        <v>560</v>
      </c>
      <c r="C63" s="6">
        <v>27962.42</v>
      </c>
      <c r="D63" s="6">
        <v>0</v>
      </c>
      <c r="E63" s="6">
        <v>0</v>
      </c>
      <c r="F63" s="36">
        <f t="shared" si="0"/>
        <v>0</v>
      </c>
      <c r="G63" s="6">
        <v>75142.42</v>
      </c>
      <c r="H63" s="6">
        <v>30</v>
      </c>
      <c r="I63" s="6">
        <v>212100</v>
      </c>
      <c r="J63" s="36">
        <f t="shared" si="1"/>
        <v>10.982626214049976</v>
      </c>
      <c r="K63" s="6">
        <v>0</v>
      </c>
      <c r="L63" s="6">
        <v>40</v>
      </c>
      <c r="M63" s="6">
        <v>283100</v>
      </c>
      <c r="N63" s="7">
        <f t="shared" si="2"/>
        <v>0</v>
      </c>
      <c r="O63" s="6">
        <v>0</v>
      </c>
      <c r="P63" s="6">
        <v>0</v>
      </c>
      <c r="Q63" s="6">
        <v>0</v>
      </c>
      <c r="R63" s="7">
        <f t="shared" si="3"/>
        <v>0</v>
      </c>
      <c r="S63" s="6">
        <v>0</v>
      </c>
      <c r="T63" s="6">
        <v>0</v>
      </c>
      <c r="U63" s="6">
        <v>0</v>
      </c>
      <c r="V63" s="7">
        <f t="shared" si="4"/>
        <v>0</v>
      </c>
      <c r="W63" s="6">
        <v>0</v>
      </c>
      <c r="X63" s="6">
        <v>0</v>
      </c>
      <c r="Y63" s="6">
        <v>0</v>
      </c>
      <c r="Z63" s="7">
        <f t="shared" si="5"/>
        <v>0</v>
      </c>
      <c r="AA63" s="6">
        <v>0</v>
      </c>
      <c r="AB63" s="6">
        <v>0</v>
      </c>
      <c r="AC63" s="6">
        <v>0</v>
      </c>
      <c r="AD63" s="7">
        <f t="shared" si="6"/>
        <v>0</v>
      </c>
      <c r="AE63" s="6">
        <v>0</v>
      </c>
      <c r="AF63" s="6">
        <v>0</v>
      </c>
      <c r="AG63" s="6">
        <v>0</v>
      </c>
      <c r="AH63" s="7">
        <f t="shared" si="7"/>
        <v>0</v>
      </c>
      <c r="AI63" s="6">
        <v>0</v>
      </c>
      <c r="AJ63" s="6">
        <v>0</v>
      </c>
      <c r="AK63" s="6">
        <v>0</v>
      </c>
      <c r="AL63" s="7">
        <f t="shared" si="8"/>
        <v>0</v>
      </c>
      <c r="AM63" s="6">
        <v>0</v>
      </c>
      <c r="AN63" s="6">
        <v>0</v>
      </c>
      <c r="AO63" s="6">
        <v>0</v>
      </c>
      <c r="AP63" s="7">
        <f t="shared" si="9"/>
        <v>0</v>
      </c>
      <c r="AQ63" s="6">
        <v>0</v>
      </c>
      <c r="AR63" s="6">
        <v>0</v>
      </c>
      <c r="AS63" s="6">
        <v>0</v>
      </c>
      <c r="AT63" s="7">
        <f t="shared" si="10"/>
        <v>0</v>
      </c>
      <c r="AU63" s="6">
        <v>0</v>
      </c>
      <c r="AV63" s="6">
        <v>0</v>
      </c>
      <c r="AW63" s="6">
        <v>0</v>
      </c>
      <c r="AX63" s="7">
        <f t="shared" si="11"/>
        <v>0</v>
      </c>
      <c r="AY63" s="6">
        <f t="shared" si="12"/>
        <v>75142.42</v>
      </c>
      <c r="AZ63" s="6">
        <f t="shared" si="13"/>
        <v>70</v>
      </c>
      <c r="BA63" s="6">
        <f t="shared" si="14"/>
        <v>495200</v>
      </c>
      <c r="BB63" s="7">
        <f t="shared" si="15"/>
        <v>4.7039883279483039</v>
      </c>
      <c r="BC63" s="26" t="s">
        <v>789</v>
      </c>
      <c r="BD63" s="10" t="s">
        <v>789</v>
      </c>
      <c r="BE63" s="10" t="s">
        <v>862</v>
      </c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CJ63" s="18"/>
      <c r="CK63" s="18"/>
    </row>
    <row r="64" spans="1:89" x14ac:dyDescent="0.2">
      <c r="A64" s="25">
        <v>178396</v>
      </c>
      <c r="B64" s="26" t="s">
        <v>917</v>
      </c>
      <c r="C64" s="6">
        <v>7876.13</v>
      </c>
      <c r="D64" s="6">
        <v>20</v>
      </c>
      <c r="E64" s="6">
        <v>151400</v>
      </c>
      <c r="F64" s="36">
        <f t="shared" si="0"/>
        <v>1.5606598414795243</v>
      </c>
      <c r="G64" s="6">
        <v>75165.38</v>
      </c>
      <c r="H64" s="6">
        <v>40</v>
      </c>
      <c r="I64" s="6">
        <v>294050</v>
      </c>
      <c r="J64" s="36">
        <f t="shared" si="1"/>
        <v>7.9242536303349773</v>
      </c>
      <c r="K64" s="6">
        <v>62765.38</v>
      </c>
      <c r="L64" s="6">
        <v>20</v>
      </c>
      <c r="M64" s="6">
        <v>141400</v>
      </c>
      <c r="N64" s="7">
        <f t="shared" si="2"/>
        <v>13.316558698727016</v>
      </c>
      <c r="O64" s="6">
        <v>89750.38</v>
      </c>
      <c r="P64" s="6">
        <v>12.5</v>
      </c>
      <c r="Q64" s="6">
        <v>93375</v>
      </c>
      <c r="R64" s="7">
        <f t="shared" si="3"/>
        <v>29.796645568942438</v>
      </c>
      <c r="S64" s="6">
        <v>0</v>
      </c>
      <c r="T64" s="6">
        <v>0</v>
      </c>
      <c r="U64" s="6">
        <v>0</v>
      </c>
      <c r="V64" s="7">
        <f t="shared" si="4"/>
        <v>0</v>
      </c>
      <c r="W64" s="6">
        <v>0</v>
      </c>
      <c r="X64" s="6">
        <v>0</v>
      </c>
      <c r="Y64" s="6">
        <v>0</v>
      </c>
      <c r="Z64" s="7">
        <f t="shared" si="5"/>
        <v>0</v>
      </c>
      <c r="AA64" s="6">
        <v>0</v>
      </c>
      <c r="AB64" s="6">
        <v>0</v>
      </c>
      <c r="AC64" s="6">
        <v>0</v>
      </c>
      <c r="AD64" s="7">
        <f t="shared" si="6"/>
        <v>0</v>
      </c>
      <c r="AE64" s="6">
        <v>0</v>
      </c>
      <c r="AF64" s="6">
        <v>0</v>
      </c>
      <c r="AG64" s="6">
        <v>0</v>
      </c>
      <c r="AH64" s="7">
        <f t="shared" si="7"/>
        <v>0</v>
      </c>
      <c r="AI64" s="6">
        <v>0</v>
      </c>
      <c r="AJ64" s="6">
        <v>0</v>
      </c>
      <c r="AK64" s="6">
        <v>0</v>
      </c>
      <c r="AL64" s="7">
        <f t="shared" si="8"/>
        <v>0</v>
      </c>
      <c r="AM64" s="6">
        <v>0</v>
      </c>
      <c r="AN64" s="6">
        <v>0</v>
      </c>
      <c r="AO64" s="6">
        <v>0</v>
      </c>
      <c r="AP64" s="7">
        <f t="shared" si="9"/>
        <v>0</v>
      </c>
      <c r="AQ64" s="6">
        <v>0</v>
      </c>
      <c r="AR64" s="6">
        <v>0</v>
      </c>
      <c r="AS64" s="6">
        <v>0</v>
      </c>
      <c r="AT64" s="7">
        <f t="shared" si="10"/>
        <v>0</v>
      </c>
      <c r="AU64" s="6">
        <v>0</v>
      </c>
      <c r="AV64" s="6">
        <v>0</v>
      </c>
      <c r="AW64" s="6">
        <v>0</v>
      </c>
      <c r="AX64" s="7">
        <f t="shared" si="11"/>
        <v>0</v>
      </c>
      <c r="AY64" s="6">
        <f t="shared" si="12"/>
        <v>227681.14</v>
      </c>
      <c r="AZ64" s="6">
        <f t="shared" si="13"/>
        <v>72.5</v>
      </c>
      <c r="BA64" s="6">
        <f t="shared" si="14"/>
        <v>528825</v>
      </c>
      <c r="BB64" s="7">
        <f t="shared" si="15"/>
        <v>13.346788332624214</v>
      </c>
      <c r="BC64" s="26" t="s">
        <v>789</v>
      </c>
      <c r="BD64" s="10" t="s">
        <v>789</v>
      </c>
      <c r="BE64" s="10" t="s">
        <v>862</v>
      </c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CJ64" s="18"/>
      <c r="CK64" s="18"/>
    </row>
    <row r="65" spans="1:89" x14ac:dyDescent="0.2">
      <c r="A65" s="25">
        <v>178740</v>
      </c>
      <c r="B65" s="26" t="s">
        <v>388</v>
      </c>
      <c r="C65" s="6">
        <v>242494.62</v>
      </c>
      <c r="D65" s="6">
        <v>90</v>
      </c>
      <c r="E65" s="6">
        <v>631800</v>
      </c>
      <c r="F65" s="36">
        <f t="shared" si="0"/>
        <v>11.514464387464388</v>
      </c>
      <c r="G65" s="6">
        <v>-54020.38</v>
      </c>
      <c r="H65" s="6">
        <v>170.25</v>
      </c>
      <c r="I65" s="6">
        <v>1246367.5</v>
      </c>
      <c r="J65" s="36">
        <f t="shared" si="1"/>
        <v>-1.3436099545278577</v>
      </c>
      <c r="K65" s="6">
        <v>0</v>
      </c>
      <c r="L65" s="6">
        <v>164.75</v>
      </c>
      <c r="M65" s="6">
        <v>1194757.5</v>
      </c>
      <c r="N65" s="7">
        <f t="shared" si="2"/>
        <v>0</v>
      </c>
      <c r="O65" s="6">
        <v>0</v>
      </c>
      <c r="P65" s="6">
        <v>0</v>
      </c>
      <c r="Q65" s="6">
        <v>0</v>
      </c>
      <c r="R65" s="7">
        <f t="shared" si="3"/>
        <v>0</v>
      </c>
      <c r="S65" s="6">
        <v>0</v>
      </c>
      <c r="T65" s="6">
        <v>0</v>
      </c>
      <c r="U65" s="6">
        <v>0</v>
      </c>
      <c r="V65" s="7">
        <f t="shared" si="4"/>
        <v>0</v>
      </c>
      <c r="W65" s="6">
        <v>0</v>
      </c>
      <c r="X65" s="6">
        <v>0</v>
      </c>
      <c r="Y65" s="6">
        <v>0</v>
      </c>
      <c r="Z65" s="7">
        <f t="shared" si="5"/>
        <v>0</v>
      </c>
      <c r="AA65" s="6">
        <v>0</v>
      </c>
      <c r="AB65" s="6">
        <v>0</v>
      </c>
      <c r="AC65" s="6">
        <v>0</v>
      </c>
      <c r="AD65" s="7">
        <f t="shared" si="6"/>
        <v>0</v>
      </c>
      <c r="AE65" s="6">
        <v>0</v>
      </c>
      <c r="AF65" s="6">
        <v>0</v>
      </c>
      <c r="AG65" s="6">
        <v>0</v>
      </c>
      <c r="AH65" s="7">
        <f t="shared" si="7"/>
        <v>0</v>
      </c>
      <c r="AI65" s="6">
        <v>0</v>
      </c>
      <c r="AJ65" s="6">
        <v>0</v>
      </c>
      <c r="AK65" s="6">
        <v>0</v>
      </c>
      <c r="AL65" s="7">
        <f t="shared" si="8"/>
        <v>0</v>
      </c>
      <c r="AM65" s="6">
        <v>0</v>
      </c>
      <c r="AN65" s="6">
        <v>0</v>
      </c>
      <c r="AO65" s="6">
        <v>0</v>
      </c>
      <c r="AP65" s="7">
        <f t="shared" si="9"/>
        <v>0</v>
      </c>
      <c r="AQ65" s="6">
        <v>0</v>
      </c>
      <c r="AR65" s="6">
        <v>0</v>
      </c>
      <c r="AS65" s="6">
        <v>0</v>
      </c>
      <c r="AT65" s="7">
        <f t="shared" si="10"/>
        <v>0</v>
      </c>
      <c r="AU65" s="6">
        <v>-203374.69</v>
      </c>
      <c r="AV65" s="6">
        <v>0</v>
      </c>
      <c r="AW65" s="6">
        <v>0</v>
      </c>
      <c r="AX65" s="7">
        <f t="shared" si="11"/>
        <v>0</v>
      </c>
      <c r="AY65" s="6">
        <f t="shared" si="12"/>
        <v>-257395.07</v>
      </c>
      <c r="AZ65" s="6">
        <f t="shared" si="13"/>
        <v>335</v>
      </c>
      <c r="BA65" s="6">
        <f t="shared" si="14"/>
        <v>2441125</v>
      </c>
      <c r="BB65" s="7">
        <f t="shared" si="15"/>
        <v>-3.2686761923293566</v>
      </c>
      <c r="BC65" s="26" t="s">
        <v>789</v>
      </c>
      <c r="BD65" s="10" t="s">
        <v>789</v>
      </c>
      <c r="BE65" s="10" t="s">
        <v>862</v>
      </c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CJ65" s="18"/>
      <c r="CK65" s="18"/>
    </row>
    <row r="66" spans="1:89" x14ac:dyDescent="0.2">
      <c r="A66" s="25">
        <v>179474</v>
      </c>
      <c r="B66" s="26" t="s">
        <v>918</v>
      </c>
      <c r="C66" s="6">
        <v>254180</v>
      </c>
      <c r="D66" s="6">
        <v>42.5</v>
      </c>
      <c r="E66" s="6">
        <v>298350</v>
      </c>
      <c r="F66" s="36">
        <f t="shared" si="0"/>
        <v>25.558572146807442</v>
      </c>
      <c r="G66" s="6">
        <v>8612.5</v>
      </c>
      <c r="H66" s="6">
        <v>3.75</v>
      </c>
      <c r="I66" s="6">
        <v>26512.5</v>
      </c>
      <c r="J66" s="36">
        <f t="shared" si="1"/>
        <v>10.070249882131071</v>
      </c>
      <c r="K66" s="6">
        <v>0</v>
      </c>
      <c r="L66" s="6">
        <v>0</v>
      </c>
      <c r="M66" s="6">
        <v>0</v>
      </c>
      <c r="N66" s="7">
        <f t="shared" si="2"/>
        <v>0</v>
      </c>
      <c r="O66" s="6">
        <v>0</v>
      </c>
      <c r="P66" s="6">
        <v>0</v>
      </c>
      <c r="Q66" s="6">
        <v>0</v>
      </c>
      <c r="R66" s="7">
        <f t="shared" si="3"/>
        <v>0</v>
      </c>
      <c r="S66" s="6">
        <v>0</v>
      </c>
      <c r="T66" s="6">
        <v>0</v>
      </c>
      <c r="U66" s="6">
        <v>0</v>
      </c>
      <c r="V66" s="7">
        <f t="shared" si="4"/>
        <v>0</v>
      </c>
      <c r="W66" s="6">
        <v>0</v>
      </c>
      <c r="X66" s="6">
        <v>0</v>
      </c>
      <c r="Y66" s="6">
        <v>0</v>
      </c>
      <c r="Z66" s="7">
        <f t="shared" si="5"/>
        <v>0</v>
      </c>
      <c r="AA66" s="6">
        <v>0</v>
      </c>
      <c r="AB66" s="6">
        <v>0</v>
      </c>
      <c r="AC66" s="6">
        <v>0</v>
      </c>
      <c r="AD66" s="7">
        <f t="shared" si="6"/>
        <v>0</v>
      </c>
      <c r="AE66" s="6">
        <v>0</v>
      </c>
      <c r="AF66" s="6">
        <v>0</v>
      </c>
      <c r="AG66" s="6">
        <v>0</v>
      </c>
      <c r="AH66" s="7">
        <f t="shared" si="7"/>
        <v>0</v>
      </c>
      <c r="AI66" s="6">
        <v>0</v>
      </c>
      <c r="AJ66" s="6">
        <v>0</v>
      </c>
      <c r="AK66" s="6">
        <v>0</v>
      </c>
      <c r="AL66" s="7">
        <f t="shared" si="8"/>
        <v>0</v>
      </c>
      <c r="AM66" s="6">
        <v>0</v>
      </c>
      <c r="AN66" s="6">
        <v>0</v>
      </c>
      <c r="AO66" s="6">
        <v>0</v>
      </c>
      <c r="AP66" s="7">
        <f t="shared" si="9"/>
        <v>0</v>
      </c>
      <c r="AQ66" s="6">
        <v>0</v>
      </c>
      <c r="AR66" s="6">
        <v>0</v>
      </c>
      <c r="AS66" s="6">
        <v>0</v>
      </c>
      <c r="AT66" s="7">
        <f t="shared" si="10"/>
        <v>0</v>
      </c>
      <c r="AU66" s="6">
        <v>0</v>
      </c>
      <c r="AV66" s="6">
        <v>0</v>
      </c>
      <c r="AW66" s="6">
        <v>0</v>
      </c>
      <c r="AX66" s="7">
        <f t="shared" si="11"/>
        <v>0</v>
      </c>
      <c r="AY66" s="6">
        <f t="shared" si="12"/>
        <v>8612.5</v>
      </c>
      <c r="AZ66" s="6">
        <f t="shared" si="13"/>
        <v>3.75</v>
      </c>
      <c r="BA66" s="6">
        <f t="shared" si="14"/>
        <v>26512.5</v>
      </c>
      <c r="BB66" s="7">
        <f t="shared" si="15"/>
        <v>10.070249882131071</v>
      </c>
      <c r="BC66" s="26" t="s">
        <v>789</v>
      </c>
      <c r="BD66" s="10" t="s">
        <v>789</v>
      </c>
      <c r="BE66" s="10" t="s">
        <v>862</v>
      </c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CJ66" s="18"/>
      <c r="CK66" s="18"/>
    </row>
    <row r="67" spans="1:89" x14ac:dyDescent="0.2">
      <c r="A67" s="25">
        <v>179502</v>
      </c>
      <c r="B67" s="26" t="s">
        <v>728</v>
      </c>
      <c r="C67" s="6">
        <v>80200</v>
      </c>
      <c r="D67" s="6">
        <v>0</v>
      </c>
      <c r="E67" s="6">
        <v>0</v>
      </c>
      <c r="F67" s="36">
        <f t="shared" ref="F67:F130" si="16">IFERROR(C67/(E67/30),0)</f>
        <v>0</v>
      </c>
      <c r="G67" s="6">
        <v>70700</v>
      </c>
      <c r="H67" s="6">
        <v>10</v>
      </c>
      <c r="I67" s="6">
        <v>70700</v>
      </c>
      <c r="J67" s="36">
        <f t="shared" ref="J67:J130" si="17">IFERROR(G67/(I67/31),0)</f>
        <v>31.000000000000004</v>
      </c>
      <c r="K67" s="6">
        <v>0</v>
      </c>
      <c r="L67" s="6">
        <v>0</v>
      </c>
      <c r="M67" s="6">
        <v>0</v>
      </c>
      <c r="N67" s="7">
        <f t="shared" ref="N67:N130" si="18">IFERROR(K67/(M67/30),0)</f>
        <v>0</v>
      </c>
      <c r="O67" s="6">
        <v>0</v>
      </c>
      <c r="P67" s="6">
        <v>0</v>
      </c>
      <c r="Q67" s="6">
        <v>0</v>
      </c>
      <c r="R67" s="7">
        <f t="shared" ref="R67:R130" si="19">IFERROR(O67/(Q67/31),0)</f>
        <v>0</v>
      </c>
      <c r="S67" s="6">
        <v>0</v>
      </c>
      <c r="T67" s="6">
        <v>0</v>
      </c>
      <c r="U67" s="6">
        <v>0</v>
      </c>
      <c r="V67" s="7">
        <f t="shared" ref="V67:V130" si="20">IFERROR(S67/(U67/31),0)</f>
        <v>0</v>
      </c>
      <c r="W67" s="6">
        <v>0</v>
      </c>
      <c r="X67" s="6">
        <v>0</v>
      </c>
      <c r="Y67" s="6">
        <v>0</v>
      </c>
      <c r="Z67" s="7">
        <f t="shared" ref="Z67:Z130" si="21">IFERROR(W67/(Y67/30),0)</f>
        <v>0</v>
      </c>
      <c r="AA67" s="6">
        <v>0</v>
      </c>
      <c r="AB67" s="6">
        <v>0</v>
      </c>
      <c r="AC67" s="6">
        <v>0</v>
      </c>
      <c r="AD67" s="7">
        <f t="shared" ref="AD67:AD130" si="22">IFERROR(AA67/(AC67/31),0)</f>
        <v>0</v>
      </c>
      <c r="AE67" s="6">
        <v>0</v>
      </c>
      <c r="AF67" s="6">
        <v>0</v>
      </c>
      <c r="AG67" s="6">
        <v>0</v>
      </c>
      <c r="AH67" s="7">
        <f t="shared" ref="AH67:AH130" si="23">IFERROR(AE67/(AG67/30),0)</f>
        <v>0</v>
      </c>
      <c r="AI67" s="6">
        <v>0</v>
      </c>
      <c r="AJ67" s="6">
        <v>0</v>
      </c>
      <c r="AK67" s="6">
        <v>0</v>
      </c>
      <c r="AL67" s="7">
        <f t="shared" ref="AL67:AL130" si="24">IFERROR(AI67/(AK67/31),0)</f>
        <v>0</v>
      </c>
      <c r="AM67" s="6">
        <v>0</v>
      </c>
      <c r="AN67" s="6">
        <v>0</v>
      </c>
      <c r="AO67" s="6">
        <v>0</v>
      </c>
      <c r="AP67" s="7">
        <f t="shared" ref="AP67:AP130" si="25">IFERROR(AM67/(AO67/31),0)</f>
        <v>0</v>
      </c>
      <c r="AQ67" s="6">
        <v>0</v>
      </c>
      <c r="AR67" s="6">
        <v>0</v>
      </c>
      <c r="AS67" s="6">
        <v>0</v>
      </c>
      <c r="AT67" s="7">
        <f t="shared" ref="AT67:AT130" si="26">IFERROR(AQ67/(AS67/28),0)</f>
        <v>0</v>
      </c>
      <c r="AU67" s="6">
        <v>-1166.67</v>
      </c>
      <c r="AV67" s="6">
        <v>0</v>
      </c>
      <c r="AW67" s="6">
        <v>0</v>
      </c>
      <c r="AX67" s="7">
        <f t="shared" ref="AX67:AX130" si="27">IFERROR(AU67/(AW67/31),0)</f>
        <v>0</v>
      </c>
      <c r="AY67" s="6">
        <f t="shared" ref="AY67:AY130" si="28">G67+K67+O67+S67+W67+AA67+AE67+AI67+AM67+AQ67+AU67</f>
        <v>69533.33</v>
      </c>
      <c r="AZ67" s="6">
        <f t="shared" ref="AZ67:AZ130" si="29">H67+L67+P67+T67+X67+AB67+AF67+AJ67+AN67+AR67+AV67</f>
        <v>10</v>
      </c>
      <c r="BA67" s="6">
        <f t="shared" ref="BA67:BA130" si="30">I67+M67+Q67+U67+Y67+AC67+AG67+AK67+AO67+AS67+AW67</f>
        <v>70700</v>
      </c>
      <c r="BB67" s="7">
        <f t="shared" ref="BB67:BB130" si="31">IFERROR(AY67/(BA67/31),0)</f>
        <v>30.488447383309762</v>
      </c>
      <c r="BC67" s="26" t="s">
        <v>789</v>
      </c>
      <c r="BD67" s="10" t="s">
        <v>789</v>
      </c>
      <c r="BE67" s="10" t="s">
        <v>862</v>
      </c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CJ67" s="18"/>
      <c r="CK67" s="18"/>
    </row>
    <row r="68" spans="1:89" x14ac:dyDescent="0.2">
      <c r="A68" s="25">
        <v>201491</v>
      </c>
      <c r="B68" s="26" t="s">
        <v>680</v>
      </c>
      <c r="C68" s="6">
        <v>127663.01</v>
      </c>
      <c r="D68" s="6">
        <v>0</v>
      </c>
      <c r="E68" s="6">
        <v>0</v>
      </c>
      <c r="F68" s="36">
        <f t="shared" si="16"/>
        <v>0</v>
      </c>
      <c r="G68" s="6">
        <v>91363.01</v>
      </c>
      <c r="H68" s="6">
        <v>20</v>
      </c>
      <c r="I68" s="6">
        <v>141400</v>
      </c>
      <c r="J68" s="36">
        <f t="shared" si="17"/>
        <v>20.030079985855728</v>
      </c>
      <c r="K68" s="6">
        <v>178713.01</v>
      </c>
      <c r="L68" s="6">
        <v>25</v>
      </c>
      <c r="M68" s="6">
        <v>177200</v>
      </c>
      <c r="N68" s="7">
        <f t="shared" si="18"/>
        <v>30.256152934537248</v>
      </c>
      <c r="O68" s="6">
        <v>193813.01</v>
      </c>
      <c r="P68" s="6">
        <v>30</v>
      </c>
      <c r="Q68" s="6">
        <v>213850</v>
      </c>
      <c r="R68" s="7">
        <f t="shared" si="19"/>
        <v>28.09540944587328</v>
      </c>
      <c r="S68" s="6">
        <v>116213.01</v>
      </c>
      <c r="T68" s="6">
        <v>10</v>
      </c>
      <c r="U68" s="6">
        <v>69700</v>
      </c>
      <c r="V68" s="7">
        <f t="shared" si="20"/>
        <v>51.68727847919655</v>
      </c>
      <c r="W68" s="6">
        <v>150613.01</v>
      </c>
      <c r="X68" s="6">
        <v>20</v>
      </c>
      <c r="Y68" s="6">
        <v>137400</v>
      </c>
      <c r="Z68" s="7">
        <f t="shared" si="21"/>
        <v>32.884936681222712</v>
      </c>
      <c r="AA68" s="6">
        <v>0</v>
      </c>
      <c r="AB68" s="6">
        <v>0</v>
      </c>
      <c r="AC68" s="6">
        <v>0</v>
      </c>
      <c r="AD68" s="7">
        <f t="shared" si="22"/>
        <v>0</v>
      </c>
      <c r="AE68" s="6">
        <v>0</v>
      </c>
      <c r="AF68" s="6">
        <v>0</v>
      </c>
      <c r="AG68" s="6">
        <v>0</v>
      </c>
      <c r="AH68" s="7">
        <f t="shared" si="23"/>
        <v>0</v>
      </c>
      <c r="AI68" s="6">
        <v>133413.07</v>
      </c>
      <c r="AJ68" s="6">
        <v>20</v>
      </c>
      <c r="AK68" s="6">
        <v>141400</v>
      </c>
      <c r="AL68" s="7">
        <f t="shared" si="24"/>
        <v>29.24897574257426</v>
      </c>
      <c r="AM68" s="6">
        <v>0</v>
      </c>
      <c r="AN68" s="6">
        <v>0</v>
      </c>
      <c r="AO68" s="6">
        <v>0</v>
      </c>
      <c r="AP68" s="7">
        <f t="shared" si="25"/>
        <v>0</v>
      </c>
      <c r="AQ68" s="6">
        <v>0</v>
      </c>
      <c r="AR68" s="6">
        <v>0</v>
      </c>
      <c r="AS68" s="6">
        <v>0</v>
      </c>
      <c r="AT68" s="7">
        <f t="shared" si="26"/>
        <v>0</v>
      </c>
      <c r="AU68" s="6">
        <v>94813.07</v>
      </c>
      <c r="AV68" s="6">
        <v>0</v>
      </c>
      <c r="AW68" s="6">
        <v>0</v>
      </c>
      <c r="AX68" s="7">
        <f t="shared" si="27"/>
        <v>0</v>
      </c>
      <c r="AY68" s="6">
        <f t="shared" si="28"/>
        <v>958941.19000000018</v>
      </c>
      <c r="AZ68" s="6">
        <f t="shared" si="29"/>
        <v>125</v>
      </c>
      <c r="BA68" s="6">
        <f t="shared" si="30"/>
        <v>880950</v>
      </c>
      <c r="BB68" s="7">
        <f t="shared" si="31"/>
        <v>33.744454157443677</v>
      </c>
      <c r="BC68" s="26" t="s">
        <v>789</v>
      </c>
      <c r="BD68" s="10" t="s">
        <v>789</v>
      </c>
      <c r="BE68" s="10" t="s">
        <v>862</v>
      </c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CJ68" s="18"/>
      <c r="CK68" s="18"/>
    </row>
    <row r="69" spans="1:89" x14ac:dyDescent="0.2">
      <c r="A69" s="25">
        <v>201986</v>
      </c>
      <c r="B69" s="26" t="s">
        <v>919</v>
      </c>
      <c r="C69" s="6">
        <v>0.17</v>
      </c>
      <c r="D69" s="6">
        <v>0</v>
      </c>
      <c r="E69" s="6">
        <v>0</v>
      </c>
      <c r="F69" s="36">
        <f t="shared" si="16"/>
        <v>0</v>
      </c>
      <c r="G69" s="6">
        <v>142271.73000000001</v>
      </c>
      <c r="H69" s="6">
        <v>25</v>
      </c>
      <c r="I69" s="6">
        <v>178750</v>
      </c>
      <c r="J69" s="36">
        <f t="shared" si="17"/>
        <v>24.67369862937063</v>
      </c>
      <c r="K69" s="6">
        <v>0</v>
      </c>
      <c r="L69" s="6">
        <v>28.5</v>
      </c>
      <c r="M69" s="6">
        <v>205745</v>
      </c>
      <c r="N69" s="7">
        <f t="shared" si="18"/>
        <v>0</v>
      </c>
      <c r="O69" s="6">
        <v>0</v>
      </c>
      <c r="P69" s="6">
        <v>0</v>
      </c>
      <c r="Q69" s="6">
        <v>0</v>
      </c>
      <c r="R69" s="7">
        <f t="shared" si="19"/>
        <v>0</v>
      </c>
      <c r="S69" s="6">
        <v>36249.730000000003</v>
      </c>
      <c r="T69" s="6">
        <v>5</v>
      </c>
      <c r="U69" s="6">
        <v>37350</v>
      </c>
      <c r="V69" s="7">
        <f t="shared" si="20"/>
        <v>30.086790629183405</v>
      </c>
      <c r="W69" s="6">
        <v>19709.73</v>
      </c>
      <c r="X69" s="6">
        <v>3</v>
      </c>
      <c r="Y69" s="6">
        <v>20610</v>
      </c>
      <c r="Z69" s="7">
        <f t="shared" si="21"/>
        <v>28.689563318777292</v>
      </c>
      <c r="AA69" s="6">
        <v>0</v>
      </c>
      <c r="AB69" s="6">
        <v>0</v>
      </c>
      <c r="AC69" s="6">
        <v>0</v>
      </c>
      <c r="AD69" s="7">
        <f t="shared" si="22"/>
        <v>0</v>
      </c>
      <c r="AE69" s="6">
        <v>0</v>
      </c>
      <c r="AF69" s="6">
        <v>0</v>
      </c>
      <c r="AG69" s="6">
        <v>0</v>
      </c>
      <c r="AH69" s="7">
        <f t="shared" si="23"/>
        <v>0</v>
      </c>
      <c r="AI69" s="6">
        <v>0</v>
      </c>
      <c r="AJ69" s="6">
        <v>0</v>
      </c>
      <c r="AK69" s="6">
        <v>0</v>
      </c>
      <c r="AL69" s="7">
        <f t="shared" si="24"/>
        <v>0</v>
      </c>
      <c r="AM69" s="6">
        <v>0</v>
      </c>
      <c r="AN69" s="6">
        <v>0</v>
      </c>
      <c r="AO69" s="6">
        <v>0</v>
      </c>
      <c r="AP69" s="7">
        <f t="shared" si="25"/>
        <v>0</v>
      </c>
      <c r="AQ69" s="6">
        <v>0</v>
      </c>
      <c r="AR69" s="6">
        <v>0</v>
      </c>
      <c r="AS69" s="6">
        <v>0</v>
      </c>
      <c r="AT69" s="7">
        <f t="shared" si="26"/>
        <v>0</v>
      </c>
      <c r="AU69" s="6">
        <v>-2459.92</v>
      </c>
      <c r="AV69" s="6">
        <v>0</v>
      </c>
      <c r="AW69" s="6">
        <v>0</v>
      </c>
      <c r="AX69" s="7">
        <f t="shared" si="27"/>
        <v>0</v>
      </c>
      <c r="AY69" s="6">
        <f t="shared" si="28"/>
        <v>195771.27000000002</v>
      </c>
      <c r="AZ69" s="6">
        <f t="shared" si="29"/>
        <v>61.5</v>
      </c>
      <c r="BA69" s="6">
        <f t="shared" si="30"/>
        <v>442455</v>
      </c>
      <c r="BB69" s="7">
        <f t="shared" si="31"/>
        <v>13.716444316371158</v>
      </c>
      <c r="BC69" s="26" t="s">
        <v>789</v>
      </c>
      <c r="BD69" s="10" t="s">
        <v>789</v>
      </c>
      <c r="BE69" s="10" t="s">
        <v>862</v>
      </c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CJ69" s="18"/>
      <c r="CK69" s="18"/>
    </row>
    <row r="70" spans="1:89" x14ac:dyDescent="0.2">
      <c r="A70" s="25">
        <v>202313</v>
      </c>
      <c r="B70" s="26" t="s">
        <v>751</v>
      </c>
      <c r="C70" s="6">
        <v>-8020.01</v>
      </c>
      <c r="D70" s="6">
        <v>0</v>
      </c>
      <c r="E70" s="6">
        <v>0</v>
      </c>
      <c r="F70" s="36">
        <f t="shared" si="16"/>
        <v>0</v>
      </c>
      <c r="G70" s="6">
        <v>182269.99</v>
      </c>
      <c r="H70" s="6">
        <v>50</v>
      </c>
      <c r="I70" s="6">
        <v>352850</v>
      </c>
      <c r="J70" s="36">
        <f t="shared" si="17"/>
        <v>16.013517613716875</v>
      </c>
      <c r="K70" s="6">
        <v>118819.99</v>
      </c>
      <c r="L70" s="6">
        <v>13</v>
      </c>
      <c r="M70" s="6">
        <v>92210</v>
      </c>
      <c r="N70" s="7">
        <f t="shared" si="18"/>
        <v>38.657409174709905</v>
      </c>
      <c r="O70" s="6">
        <v>132409.99</v>
      </c>
      <c r="P70" s="6">
        <v>27</v>
      </c>
      <c r="Q70" s="6">
        <v>188340</v>
      </c>
      <c r="R70" s="7">
        <f t="shared" si="19"/>
        <v>21.794147233726239</v>
      </c>
      <c r="S70" s="6">
        <v>0</v>
      </c>
      <c r="T70" s="6">
        <v>0</v>
      </c>
      <c r="U70" s="6">
        <v>0</v>
      </c>
      <c r="V70" s="7">
        <f t="shared" si="20"/>
        <v>0</v>
      </c>
      <c r="W70" s="6">
        <v>0</v>
      </c>
      <c r="X70" s="6">
        <v>0</v>
      </c>
      <c r="Y70" s="6">
        <v>0</v>
      </c>
      <c r="Z70" s="7">
        <f t="shared" si="21"/>
        <v>0</v>
      </c>
      <c r="AA70" s="6">
        <v>-3390.01</v>
      </c>
      <c r="AB70" s="6">
        <v>10</v>
      </c>
      <c r="AC70" s="6">
        <v>70700</v>
      </c>
      <c r="AD70" s="7">
        <f t="shared" si="22"/>
        <v>-1.4864258840169733</v>
      </c>
      <c r="AE70" s="6">
        <v>102410.29</v>
      </c>
      <c r="AF70" s="6">
        <v>15</v>
      </c>
      <c r="AG70" s="6">
        <v>112250</v>
      </c>
      <c r="AH70" s="7">
        <f t="shared" si="23"/>
        <v>27.370233407572382</v>
      </c>
      <c r="AI70" s="6">
        <v>0</v>
      </c>
      <c r="AJ70" s="6">
        <v>0</v>
      </c>
      <c r="AK70" s="6">
        <v>0</v>
      </c>
      <c r="AL70" s="7">
        <f t="shared" si="24"/>
        <v>0</v>
      </c>
      <c r="AM70" s="6">
        <v>0</v>
      </c>
      <c r="AN70" s="6">
        <v>0</v>
      </c>
      <c r="AO70" s="6">
        <v>0</v>
      </c>
      <c r="AP70" s="7">
        <f t="shared" si="25"/>
        <v>0</v>
      </c>
      <c r="AQ70" s="6">
        <v>0</v>
      </c>
      <c r="AR70" s="6">
        <v>0</v>
      </c>
      <c r="AS70" s="6">
        <v>0</v>
      </c>
      <c r="AT70" s="7">
        <f t="shared" si="26"/>
        <v>0</v>
      </c>
      <c r="AU70" s="6">
        <v>-49969.49</v>
      </c>
      <c r="AV70" s="6">
        <v>0</v>
      </c>
      <c r="AW70" s="6">
        <v>0</v>
      </c>
      <c r="AX70" s="7">
        <f t="shared" si="27"/>
        <v>0</v>
      </c>
      <c r="AY70" s="6">
        <f t="shared" si="28"/>
        <v>482550.76</v>
      </c>
      <c r="AZ70" s="6">
        <f t="shared" si="29"/>
        <v>115</v>
      </c>
      <c r="BA70" s="6">
        <f t="shared" si="30"/>
        <v>816350</v>
      </c>
      <c r="BB70" s="7">
        <f t="shared" si="31"/>
        <v>18.324338286274269</v>
      </c>
      <c r="BC70" s="26" t="s">
        <v>789</v>
      </c>
      <c r="BD70" s="10" t="s">
        <v>789</v>
      </c>
      <c r="BE70" s="10" t="s">
        <v>862</v>
      </c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CJ70" s="18"/>
      <c r="CK70" s="18"/>
    </row>
    <row r="71" spans="1:89" x14ac:dyDescent="0.2">
      <c r="A71" s="25">
        <v>202551</v>
      </c>
      <c r="B71" s="26" t="s">
        <v>214</v>
      </c>
      <c r="C71" s="6">
        <v>132324.99</v>
      </c>
      <c r="D71" s="6">
        <v>0</v>
      </c>
      <c r="E71" s="6">
        <v>0</v>
      </c>
      <c r="F71" s="36">
        <f t="shared" si="16"/>
        <v>0</v>
      </c>
      <c r="G71" s="6">
        <v>-8375.01</v>
      </c>
      <c r="H71" s="6">
        <v>30</v>
      </c>
      <c r="I71" s="6">
        <v>222100</v>
      </c>
      <c r="J71" s="36">
        <f t="shared" si="17"/>
        <v>-1.1689568212516883</v>
      </c>
      <c r="K71" s="6">
        <v>130324.99</v>
      </c>
      <c r="L71" s="6">
        <v>30</v>
      </c>
      <c r="M71" s="6">
        <v>217400</v>
      </c>
      <c r="N71" s="7">
        <f t="shared" si="18"/>
        <v>17.984129254829806</v>
      </c>
      <c r="O71" s="6">
        <v>69024.990000000005</v>
      </c>
      <c r="P71" s="6">
        <v>10</v>
      </c>
      <c r="Q71" s="6">
        <v>73200</v>
      </c>
      <c r="R71" s="7">
        <f t="shared" si="19"/>
        <v>29.231894672131148</v>
      </c>
      <c r="S71" s="6">
        <v>0</v>
      </c>
      <c r="T71" s="6">
        <v>0</v>
      </c>
      <c r="U71" s="6">
        <v>0</v>
      </c>
      <c r="V71" s="7">
        <f t="shared" si="20"/>
        <v>0</v>
      </c>
      <c r="W71" s="6">
        <v>61024.99</v>
      </c>
      <c r="X71" s="6">
        <v>30</v>
      </c>
      <c r="Y71" s="6">
        <v>221100</v>
      </c>
      <c r="Z71" s="7">
        <f t="shared" si="21"/>
        <v>8.2801886024423332</v>
      </c>
      <c r="AA71" s="6">
        <v>0</v>
      </c>
      <c r="AB71" s="6">
        <v>0</v>
      </c>
      <c r="AC71" s="6">
        <v>0</v>
      </c>
      <c r="AD71" s="7">
        <f t="shared" si="22"/>
        <v>0</v>
      </c>
      <c r="AE71" s="6">
        <v>67025.070000000007</v>
      </c>
      <c r="AF71" s="6">
        <v>10</v>
      </c>
      <c r="AG71" s="6">
        <v>72700</v>
      </c>
      <c r="AH71" s="7">
        <f t="shared" si="23"/>
        <v>27.65821320495186</v>
      </c>
      <c r="AI71" s="6">
        <v>203625.07</v>
      </c>
      <c r="AJ71" s="6">
        <v>20</v>
      </c>
      <c r="AK71" s="6">
        <v>145400</v>
      </c>
      <c r="AL71" s="7">
        <f t="shared" si="24"/>
        <v>43.413873246217335</v>
      </c>
      <c r="AM71" s="6">
        <v>0</v>
      </c>
      <c r="AN71" s="6">
        <v>0</v>
      </c>
      <c r="AO71" s="6">
        <v>0</v>
      </c>
      <c r="AP71" s="7">
        <f t="shared" si="25"/>
        <v>0</v>
      </c>
      <c r="AQ71" s="6">
        <v>0</v>
      </c>
      <c r="AR71" s="6">
        <v>0</v>
      </c>
      <c r="AS71" s="6">
        <v>0</v>
      </c>
      <c r="AT71" s="7">
        <f t="shared" si="26"/>
        <v>0</v>
      </c>
      <c r="AU71" s="6">
        <v>-600.07000000000005</v>
      </c>
      <c r="AV71" s="6">
        <v>0</v>
      </c>
      <c r="AW71" s="6">
        <v>0</v>
      </c>
      <c r="AX71" s="7">
        <f t="shared" si="27"/>
        <v>0</v>
      </c>
      <c r="AY71" s="6">
        <f t="shared" si="28"/>
        <v>522050.03</v>
      </c>
      <c r="AZ71" s="6">
        <f t="shared" si="29"/>
        <v>130</v>
      </c>
      <c r="BA71" s="6">
        <f t="shared" si="30"/>
        <v>951900</v>
      </c>
      <c r="BB71" s="7">
        <f t="shared" si="31"/>
        <v>17.001314140140771</v>
      </c>
      <c r="BC71" s="26" t="s">
        <v>789</v>
      </c>
      <c r="BD71" s="10" t="s">
        <v>789</v>
      </c>
      <c r="BE71" s="10" t="s">
        <v>862</v>
      </c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CJ71" s="18"/>
      <c r="CK71" s="18"/>
    </row>
    <row r="72" spans="1:89" x14ac:dyDescent="0.2">
      <c r="A72" s="25">
        <v>202780</v>
      </c>
      <c r="B72" s="26" t="s">
        <v>920</v>
      </c>
      <c r="C72" s="6">
        <v>-4500</v>
      </c>
      <c r="D72" s="6">
        <v>45</v>
      </c>
      <c r="E72" s="6">
        <v>315900</v>
      </c>
      <c r="F72" s="36">
        <f t="shared" si="16"/>
        <v>-0.42735042735042733</v>
      </c>
      <c r="G72" s="6">
        <v>65400</v>
      </c>
      <c r="H72" s="6">
        <v>37.5</v>
      </c>
      <c r="I72" s="6">
        <v>280375</v>
      </c>
      <c r="J72" s="36">
        <f t="shared" si="17"/>
        <v>7.2310298707088716</v>
      </c>
      <c r="K72" s="6">
        <v>0</v>
      </c>
      <c r="L72" s="6">
        <v>40</v>
      </c>
      <c r="M72" s="6">
        <v>289400</v>
      </c>
      <c r="N72" s="7">
        <f t="shared" si="18"/>
        <v>0</v>
      </c>
      <c r="O72" s="6">
        <v>0</v>
      </c>
      <c r="P72" s="6">
        <v>0</v>
      </c>
      <c r="Q72" s="6">
        <v>0</v>
      </c>
      <c r="R72" s="7">
        <f t="shared" si="19"/>
        <v>0</v>
      </c>
      <c r="S72" s="6">
        <v>0</v>
      </c>
      <c r="T72" s="6">
        <v>0</v>
      </c>
      <c r="U72" s="6">
        <v>0</v>
      </c>
      <c r="V72" s="7">
        <f t="shared" si="20"/>
        <v>0</v>
      </c>
      <c r="W72" s="6">
        <v>0</v>
      </c>
      <c r="X72" s="6">
        <v>0</v>
      </c>
      <c r="Y72" s="6">
        <v>0</v>
      </c>
      <c r="Z72" s="7">
        <f t="shared" si="21"/>
        <v>0</v>
      </c>
      <c r="AA72" s="6">
        <v>0</v>
      </c>
      <c r="AB72" s="6">
        <v>0</v>
      </c>
      <c r="AC72" s="6">
        <v>0</v>
      </c>
      <c r="AD72" s="7">
        <f t="shared" si="22"/>
        <v>0</v>
      </c>
      <c r="AE72" s="6">
        <v>0</v>
      </c>
      <c r="AF72" s="6">
        <v>0</v>
      </c>
      <c r="AG72" s="6">
        <v>0</v>
      </c>
      <c r="AH72" s="7">
        <f t="shared" si="23"/>
        <v>0</v>
      </c>
      <c r="AI72" s="6">
        <v>0</v>
      </c>
      <c r="AJ72" s="6">
        <v>0</v>
      </c>
      <c r="AK72" s="6">
        <v>0</v>
      </c>
      <c r="AL72" s="7">
        <f t="shared" si="24"/>
        <v>0</v>
      </c>
      <c r="AM72" s="6">
        <v>0</v>
      </c>
      <c r="AN72" s="6">
        <v>0</v>
      </c>
      <c r="AO72" s="6">
        <v>0</v>
      </c>
      <c r="AP72" s="7">
        <f t="shared" si="25"/>
        <v>0</v>
      </c>
      <c r="AQ72" s="6">
        <v>0</v>
      </c>
      <c r="AR72" s="6">
        <v>0</v>
      </c>
      <c r="AS72" s="6">
        <v>0</v>
      </c>
      <c r="AT72" s="7">
        <f t="shared" si="26"/>
        <v>0</v>
      </c>
      <c r="AU72" s="6">
        <v>0</v>
      </c>
      <c r="AV72" s="6">
        <v>0</v>
      </c>
      <c r="AW72" s="6">
        <v>0</v>
      </c>
      <c r="AX72" s="7">
        <f t="shared" si="27"/>
        <v>0</v>
      </c>
      <c r="AY72" s="6">
        <f t="shared" si="28"/>
        <v>65400</v>
      </c>
      <c r="AZ72" s="6">
        <f t="shared" si="29"/>
        <v>77.5</v>
      </c>
      <c r="BA72" s="6">
        <f t="shared" si="30"/>
        <v>569775</v>
      </c>
      <c r="BB72" s="7">
        <f t="shared" si="31"/>
        <v>3.5582466763195995</v>
      </c>
      <c r="BC72" s="26" t="s">
        <v>789</v>
      </c>
      <c r="BD72" s="10" t="s">
        <v>789</v>
      </c>
      <c r="BE72" s="10" t="s">
        <v>862</v>
      </c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CJ72" s="18"/>
      <c r="CK72" s="18"/>
    </row>
    <row r="73" spans="1:89" x14ac:dyDescent="0.2">
      <c r="A73" s="26">
        <v>202759</v>
      </c>
      <c r="B73" s="26" t="s">
        <v>479</v>
      </c>
      <c r="C73" s="6">
        <v>0</v>
      </c>
      <c r="D73" s="6">
        <v>202</v>
      </c>
      <c r="E73" s="6">
        <v>1426040</v>
      </c>
      <c r="F73" s="36">
        <f t="shared" si="16"/>
        <v>0</v>
      </c>
      <c r="G73" s="6">
        <v>-11200</v>
      </c>
      <c r="H73" s="6">
        <v>0</v>
      </c>
      <c r="I73" s="6">
        <v>0</v>
      </c>
      <c r="J73" s="36">
        <f t="shared" si="17"/>
        <v>0</v>
      </c>
      <c r="K73" s="6">
        <v>0</v>
      </c>
      <c r="L73" s="6">
        <v>67</v>
      </c>
      <c r="M73" s="6">
        <v>472340</v>
      </c>
      <c r="N73" s="7">
        <f t="shared" si="18"/>
        <v>0</v>
      </c>
      <c r="O73" s="6">
        <v>0</v>
      </c>
      <c r="P73" s="6">
        <v>0</v>
      </c>
      <c r="Q73" s="6">
        <v>0</v>
      </c>
      <c r="R73" s="7">
        <f t="shared" si="19"/>
        <v>0</v>
      </c>
      <c r="S73" s="6">
        <v>-9240.5</v>
      </c>
      <c r="T73" s="6">
        <v>32.25</v>
      </c>
      <c r="U73" s="6">
        <v>223532.5</v>
      </c>
      <c r="V73" s="7">
        <f t="shared" si="20"/>
        <v>-1.2814937425206625</v>
      </c>
      <c r="W73" s="6">
        <v>85460</v>
      </c>
      <c r="X73" s="6">
        <v>20.25</v>
      </c>
      <c r="Y73" s="6">
        <v>139117.5</v>
      </c>
      <c r="Z73" s="7">
        <f t="shared" si="21"/>
        <v>18.429025823494527</v>
      </c>
      <c r="AA73" s="6">
        <v>75095</v>
      </c>
      <c r="AB73" s="6">
        <v>12.5</v>
      </c>
      <c r="AC73" s="6">
        <v>90575</v>
      </c>
      <c r="AD73" s="7">
        <f t="shared" si="22"/>
        <v>25.701849296163399</v>
      </c>
      <c r="AE73" s="6">
        <v>-1155.4100000000001</v>
      </c>
      <c r="AF73" s="6">
        <v>3.5</v>
      </c>
      <c r="AG73" s="6">
        <v>25795</v>
      </c>
      <c r="AH73" s="7">
        <f t="shared" si="23"/>
        <v>-1.3437604186857919</v>
      </c>
      <c r="AI73" s="6">
        <v>0</v>
      </c>
      <c r="AJ73" s="6">
        <v>0</v>
      </c>
      <c r="AK73" s="6">
        <v>0</v>
      </c>
      <c r="AL73" s="7">
        <f t="shared" si="24"/>
        <v>0</v>
      </c>
      <c r="AM73" s="6">
        <v>0</v>
      </c>
      <c r="AN73" s="6">
        <v>0</v>
      </c>
      <c r="AO73" s="6">
        <v>0</v>
      </c>
      <c r="AP73" s="7">
        <f t="shared" si="25"/>
        <v>0</v>
      </c>
      <c r="AQ73" s="6">
        <v>0</v>
      </c>
      <c r="AR73" s="6">
        <v>0</v>
      </c>
      <c r="AS73" s="6">
        <v>0</v>
      </c>
      <c r="AT73" s="7">
        <f t="shared" si="26"/>
        <v>0</v>
      </c>
      <c r="AU73" s="6">
        <v>-15005.41</v>
      </c>
      <c r="AV73" s="6">
        <v>0</v>
      </c>
      <c r="AW73" s="6">
        <v>0</v>
      </c>
      <c r="AX73" s="7">
        <f t="shared" si="27"/>
        <v>0</v>
      </c>
      <c r="AY73" s="6">
        <f t="shared" si="28"/>
        <v>123953.68</v>
      </c>
      <c r="AZ73" s="6">
        <f t="shared" si="29"/>
        <v>135.5</v>
      </c>
      <c r="BA73" s="6">
        <f t="shared" si="30"/>
        <v>951360</v>
      </c>
      <c r="BB73" s="7">
        <f t="shared" si="31"/>
        <v>4.0390221157080388</v>
      </c>
      <c r="BC73" s="26" t="s">
        <v>789</v>
      </c>
      <c r="BD73" s="10" t="s">
        <v>789</v>
      </c>
      <c r="BE73" s="10" t="s">
        <v>862</v>
      </c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CJ73" s="18"/>
      <c r="CK73" s="18"/>
    </row>
    <row r="74" spans="1:89" x14ac:dyDescent="0.2">
      <c r="A74" s="26">
        <v>203024</v>
      </c>
      <c r="B74" s="26" t="s">
        <v>494</v>
      </c>
      <c r="C74" s="6">
        <v>0</v>
      </c>
      <c r="D74" s="6">
        <v>0</v>
      </c>
      <c r="E74" s="6">
        <v>0</v>
      </c>
      <c r="F74" s="36">
        <f t="shared" si="16"/>
        <v>0</v>
      </c>
      <c r="G74" s="6">
        <v>0</v>
      </c>
      <c r="H74" s="6">
        <v>0</v>
      </c>
      <c r="I74" s="6">
        <v>0</v>
      </c>
      <c r="J74" s="36">
        <f t="shared" si="17"/>
        <v>0</v>
      </c>
      <c r="K74" s="6">
        <v>-15166</v>
      </c>
      <c r="L74" s="6">
        <v>146</v>
      </c>
      <c r="M74" s="6">
        <v>1046805</v>
      </c>
      <c r="N74" s="7">
        <f t="shared" si="18"/>
        <v>-0.43463682347715188</v>
      </c>
      <c r="O74" s="6">
        <v>-43554.91</v>
      </c>
      <c r="P74" s="6">
        <v>108.45</v>
      </c>
      <c r="Q74" s="6">
        <v>775441.5</v>
      </c>
      <c r="R74" s="7">
        <f t="shared" si="19"/>
        <v>-1.74120447512804</v>
      </c>
      <c r="S74" s="6">
        <v>-102879.91</v>
      </c>
      <c r="T74" s="6">
        <v>61.5</v>
      </c>
      <c r="U74" s="6">
        <v>443340</v>
      </c>
      <c r="V74" s="7">
        <f t="shared" si="20"/>
        <v>-7.1937501917264397</v>
      </c>
      <c r="W74" s="6">
        <v>-154254.91</v>
      </c>
      <c r="X74" s="6">
        <v>150.5</v>
      </c>
      <c r="Y74" s="6">
        <v>1032440</v>
      </c>
      <c r="Z74" s="7">
        <f t="shared" si="21"/>
        <v>-4.4822433264887067</v>
      </c>
      <c r="AA74" s="6">
        <v>-159699.91</v>
      </c>
      <c r="AB74" s="6">
        <v>109</v>
      </c>
      <c r="AC74" s="6">
        <v>773130</v>
      </c>
      <c r="AD74" s="7">
        <f t="shared" si="22"/>
        <v>-6.4034472986431785</v>
      </c>
      <c r="AE74" s="6">
        <v>-499.91</v>
      </c>
      <c r="AF74" s="6">
        <v>68.75</v>
      </c>
      <c r="AG74" s="6">
        <v>502442.5</v>
      </c>
      <c r="AH74" s="7">
        <f t="shared" si="23"/>
        <v>-2.984878866735995E-2</v>
      </c>
      <c r="AI74" s="6">
        <v>-41187.410000000003</v>
      </c>
      <c r="AJ74" s="6">
        <v>45.5</v>
      </c>
      <c r="AK74" s="6">
        <v>312570</v>
      </c>
      <c r="AL74" s="7">
        <f t="shared" si="24"/>
        <v>-4.0848760597626139</v>
      </c>
      <c r="AM74" s="6">
        <v>0</v>
      </c>
      <c r="AN74" s="6">
        <v>0</v>
      </c>
      <c r="AO74" s="6">
        <v>0</v>
      </c>
      <c r="AP74" s="7">
        <f t="shared" si="25"/>
        <v>0</v>
      </c>
      <c r="AQ74" s="6">
        <v>0</v>
      </c>
      <c r="AR74" s="6">
        <v>0</v>
      </c>
      <c r="AS74" s="6">
        <v>0</v>
      </c>
      <c r="AT74" s="7">
        <f t="shared" si="26"/>
        <v>0</v>
      </c>
      <c r="AU74" s="6">
        <v>-79405.41</v>
      </c>
      <c r="AV74" s="6">
        <v>0</v>
      </c>
      <c r="AW74" s="6">
        <v>0</v>
      </c>
      <c r="AX74" s="7">
        <f t="shared" si="27"/>
        <v>0</v>
      </c>
      <c r="AY74" s="6">
        <f t="shared" si="28"/>
        <v>-596648.37</v>
      </c>
      <c r="AZ74" s="6">
        <f t="shared" si="29"/>
        <v>689.7</v>
      </c>
      <c r="BA74" s="6">
        <f t="shared" si="30"/>
        <v>4886169</v>
      </c>
      <c r="BB74" s="7">
        <f t="shared" si="31"/>
        <v>-3.7853990457554785</v>
      </c>
      <c r="BC74" s="26" t="s">
        <v>789</v>
      </c>
      <c r="BD74" s="10" t="s">
        <v>789</v>
      </c>
      <c r="BE74" s="10" t="s">
        <v>862</v>
      </c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CJ74" s="18"/>
      <c r="CK74" s="18"/>
    </row>
    <row r="75" spans="1:89" x14ac:dyDescent="0.2">
      <c r="A75" s="26">
        <v>176301</v>
      </c>
      <c r="B75" s="26" t="s">
        <v>921</v>
      </c>
      <c r="C75" s="6">
        <v>0</v>
      </c>
      <c r="D75" s="6">
        <v>0</v>
      </c>
      <c r="E75" s="6">
        <v>0</v>
      </c>
      <c r="F75" s="36">
        <f t="shared" si="16"/>
        <v>0</v>
      </c>
      <c r="G75" s="6">
        <v>0</v>
      </c>
      <c r="H75" s="6">
        <v>0</v>
      </c>
      <c r="I75" s="6">
        <v>0</v>
      </c>
      <c r="J75" s="36">
        <f t="shared" si="17"/>
        <v>0</v>
      </c>
      <c r="K75" s="6">
        <v>0</v>
      </c>
      <c r="L75" s="6">
        <v>0</v>
      </c>
      <c r="M75" s="6">
        <v>0</v>
      </c>
      <c r="N75" s="7">
        <f t="shared" si="18"/>
        <v>0</v>
      </c>
      <c r="O75" s="6">
        <v>0</v>
      </c>
      <c r="P75" s="6">
        <v>0</v>
      </c>
      <c r="Q75" s="6">
        <v>0</v>
      </c>
      <c r="R75" s="7">
        <f t="shared" si="19"/>
        <v>0</v>
      </c>
      <c r="S75" s="6">
        <v>35042.99</v>
      </c>
      <c r="T75" s="6">
        <v>0</v>
      </c>
      <c r="U75" s="6">
        <v>0</v>
      </c>
      <c r="V75" s="7">
        <f t="shared" si="20"/>
        <v>0</v>
      </c>
      <c r="W75" s="6">
        <v>473358.67</v>
      </c>
      <c r="X75" s="6">
        <v>75</v>
      </c>
      <c r="Y75" s="6">
        <v>522750</v>
      </c>
      <c r="Z75" s="7">
        <f t="shared" si="21"/>
        <v>27.165490387374462</v>
      </c>
      <c r="AA75" s="6">
        <v>0</v>
      </c>
      <c r="AB75" s="6">
        <v>0</v>
      </c>
      <c r="AC75" s="6">
        <v>0</v>
      </c>
      <c r="AD75" s="7">
        <f t="shared" si="22"/>
        <v>0</v>
      </c>
      <c r="AE75" s="6">
        <v>0</v>
      </c>
      <c r="AF75" s="6">
        <v>0</v>
      </c>
      <c r="AG75" s="6">
        <v>0</v>
      </c>
      <c r="AH75" s="7">
        <f t="shared" si="23"/>
        <v>0</v>
      </c>
      <c r="AI75" s="6">
        <v>0</v>
      </c>
      <c r="AJ75" s="6">
        <v>0</v>
      </c>
      <c r="AK75" s="6">
        <v>0</v>
      </c>
      <c r="AL75" s="7">
        <f t="shared" si="24"/>
        <v>0</v>
      </c>
      <c r="AM75" s="6">
        <v>0</v>
      </c>
      <c r="AN75" s="6">
        <v>0</v>
      </c>
      <c r="AO75" s="6">
        <v>0</v>
      </c>
      <c r="AP75" s="7">
        <f t="shared" si="25"/>
        <v>0</v>
      </c>
      <c r="AQ75" s="6">
        <v>0</v>
      </c>
      <c r="AR75" s="6">
        <v>0</v>
      </c>
      <c r="AS75" s="6">
        <v>0</v>
      </c>
      <c r="AT75" s="7">
        <f t="shared" si="26"/>
        <v>0</v>
      </c>
      <c r="AU75" s="6">
        <v>469958.82</v>
      </c>
      <c r="AV75" s="6">
        <v>0</v>
      </c>
      <c r="AW75" s="6">
        <v>0</v>
      </c>
      <c r="AX75" s="7">
        <f t="shared" si="27"/>
        <v>0</v>
      </c>
      <c r="AY75" s="6">
        <f t="shared" si="28"/>
        <v>978360.48</v>
      </c>
      <c r="AZ75" s="6">
        <f t="shared" si="29"/>
        <v>75</v>
      </c>
      <c r="BA75" s="6">
        <f t="shared" si="30"/>
        <v>522750</v>
      </c>
      <c r="BB75" s="7">
        <f t="shared" si="31"/>
        <v>58.018507661406026</v>
      </c>
      <c r="BC75" s="26" t="s">
        <v>789</v>
      </c>
      <c r="BD75" s="10" t="s">
        <v>789</v>
      </c>
      <c r="BE75" s="10" t="s">
        <v>862</v>
      </c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CJ75" s="18"/>
      <c r="CK75" s="18"/>
    </row>
    <row r="76" spans="1:89" x14ac:dyDescent="0.2">
      <c r="A76" s="26">
        <v>205554</v>
      </c>
      <c r="B76" s="26" t="s">
        <v>555</v>
      </c>
      <c r="C76" s="6">
        <v>0</v>
      </c>
      <c r="D76" s="6">
        <v>0</v>
      </c>
      <c r="E76" s="6">
        <v>0</v>
      </c>
      <c r="F76" s="36">
        <f t="shared" si="16"/>
        <v>0</v>
      </c>
      <c r="G76" s="6">
        <v>0</v>
      </c>
      <c r="H76" s="6">
        <v>0</v>
      </c>
      <c r="I76" s="6">
        <v>0</v>
      </c>
      <c r="J76" s="36">
        <f t="shared" si="17"/>
        <v>0</v>
      </c>
      <c r="K76" s="6">
        <v>0</v>
      </c>
      <c r="L76" s="6">
        <v>0</v>
      </c>
      <c r="M76" s="6">
        <v>0</v>
      </c>
      <c r="N76" s="7">
        <f t="shared" si="18"/>
        <v>0</v>
      </c>
      <c r="O76" s="6">
        <v>0</v>
      </c>
      <c r="P76" s="6">
        <v>0</v>
      </c>
      <c r="Q76" s="6">
        <v>0</v>
      </c>
      <c r="R76" s="7">
        <f t="shared" si="19"/>
        <v>0</v>
      </c>
      <c r="S76" s="6">
        <v>0</v>
      </c>
      <c r="T76" s="6">
        <v>0</v>
      </c>
      <c r="U76" s="6">
        <v>0</v>
      </c>
      <c r="V76" s="7">
        <f t="shared" si="20"/>
        <v>0</v>
      </c>
      <c r="W76" s="6">
        <v>0</v>
      </c>
      <c r="X76" s="6">
        <v>0</v>
      </c>
      <c r="Y76" s="6">
        <v>0</v>
      </c>
      <c r="Z76" s="7">
        <f t="shared" si="21"/>
        <v>0</v>
      </c>
      <c r="AA76" s="6">
        <v>0</v>
      </c>
      <c r="AB76" s="6">
        <v>0</v>
      </c>
      <c r="AC76" s="6">
        <v>0</v>
      </c>
      <c r="AD76" s="7">
        <f t="shared" si="22"/>
        <v>0</v>
      </c>
      <c r="AE76" s="6">
        <v>71350</v>
      </c>
      <c r="AF76" s="6">
        <v>10</v>
      </c>
      <c r="AG76" s="6">
        <v>76450</v>
      </c>
      <c r="AH76" s="7">
        <f t="shared" si="23"/>
        <v>27.998691955526485</v>
      </c>
      <c r="AI76" s="6">
        <v>-5600</v>
      </c>
      <c r="AJ76" s="6">
        <v>10</v>
      </c>
      <c r="AK76" s="6">
        <v>73200</v>
      </c>
      <c r="AL76" s="7">
        <f t="shared" si="24"/>
        <v>-2.3715846994535519</v>
      </c>
      <c r="AM76" s="6">
        <v>0</v>
      </c>
      <c r="AN76" s="6">
        <v>0</v>
      </c>
      <c r="AO76" s="6">
        <v>0</v>
      </c>
      <c r="AP76" s="7">
        <f t="shared" si="25"/>
        <v>0</v>
      </c>
      <c r="AQ76" s="6">
        <v>0</v>
      </c>
      <c r="AR76" s="6">
        <v>0</v>
      </c>
      <c r="AS76" s="6">
        <v>0</v>
      </c>
      <c r="AT76" s="7">
        <f t="shared" si="26"/>
        <v>0</v>
      </c>
      <c r="AU76" s="6">
        <v>-7100</v>
      </c>
      <c r="AV76" s="6">
        <v>0</v>
      </c>
      <c r="AW76" s="6">
        <v>0</v>
      </c>
      <c r="AX76" s="7">
        <f t="shared" si="27"/>
        <v>0</v>
      </c>
      <c r="AY76" s="6">
        <f t="shared" si="28"/>
        <v>58650</v>
      </c>
      <c r="AZ76" s="6">
        <f t="shared" si="29"/>
        <v>20</v>
      </c>
      <c r="BA76" s="6">
        <f t="shared" si="30"/>
        <v>149650</v>
      </c>
      <c r="BB76" s="7">
        <f t="shared" si="31"/>
        <v>12.149348479786168</v>
      </c>
      <c r="BC76" s="26" t="s">
        <v>789</v>
      </c>
      <c r="BD76" s="10" t="s">
        <v>789</v>
      </c>
      <c r="BE76" s="10" t="s">
        <v>862</v>
      </c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CJ76" s="18"/>
      <c r="CK76" s="18"/>
    </row>
    <row r="77" spans="1:89" x14ac:dyDescent="0.2">
      <c r="A77" s="25">
        <v>206582</v>
      </c>
      <c r="B77" s="26" t="s">
        <v>324</v>
      </c>
      <c r="C77" s="6">
        <v>0</v>
      </c>
      <c r="D77" s="6">
        <v>0</v>
      </c>
      <c r="E77" s="6">
        <v>0</v>
      </c>
      <c r="F77" s="36">
        <f t="shared" si="16"/>
        <v>0</v>
      </c>
      <c r="G77" s="6">
        <v>0</v>
      </c>
      <c r="H77" s="6">
        <v>0</v>
      </c>
      <c r="I77" s="6">
        <v>0</v>
      </c>
      <c r="J77" s="36">
        <f t="shared" si="17"/>
        <v>0</v>
      </c>
      <c r="K77" s="6">
        <v>0</v>
      </c>
      <c r="L77" s="6">
        <v>0</v>
      </c>
      <c r="M77" s="6">
        <v>0</v>
      </c>
      <c r="N77" s="7">
        <f t="shared" si="18"/>
        <v>0</v>
      </c>
      <c r="O77" s="6">
        <v>0</v>
      </c>
      <c r="P77" s="6">
        <v>0</v>
      </c>
      <c r="Q77" s="6">
        <v>0</v>
      </c>
      <c r="R77" s="7">
        <f t="shared" si="19"/>
        <v>0</v>
      </c>
      <c r="S77" s="6">
        <v>0</v>
      </c>
      <c r="T77" s="6">
        <v>0</v>
      </c>
      <c r="U77" s="6">
        <v>0</v>
      </c>
      <c r="V77" s="7">
        <f t="shared" si="20"/>
        <v>0</v>
      </c>
      <c r="W77" s="6">
        <v>0</v>
      </c>
      <c r="X77" s="6">
        <v>0</v>
      </c>
      <c r="Y77" s="6">
        <v>0</v>
      </c>
      <c r="Z77" s="7">
        <f t="shared" si="21"/>
        <v>0</v>
      </c>
      <c r="AA77" s="6">
        <v>0</v>
      </c>
      <c r="AB77" s="6">
        <v>0</v>
      </c>
      <c r="AC77" s="6">
        <v>0</v>
      </c>
      <c r="AD77" s="7">
        <f t="shared" si="22"/>
        <v>0</v>
      </c>
      <c r="AE77" s="6">
        <v>0</v>
      </c>
      <c r="AF77" s="6">
        <v>0</v>
      </c>
      <c r="AG77" s="6">
        <v>0</v>
      </c>
      <c r="AH77" s="7">
        <f t="shared" si="23"/>
        <v>0</v>
      </c>
      <c r="AI77" s="6">
        <v>0</v>
      </c>
      <c r="AJ77" s="6">
        <v>0</v>
      </c>
      <c r="AK77" s="6">
        <v>0</v>
      </c>
      <c r="AL77" s="7">
        <f t="shared" si="24"/>
        <v>0</v>
      </c>
      <c r="AM77" s="6">
        <v>174450</v>
      </c>
      <c r="AN77" s="6">
        <v>100</v>
      </c>
      <c r="AO77" s="6">
        <v>707500</v>
      </c>
      <c r="AP77" s="7">
        <f t="shared" si="25"/>
        <v>7.6437455830388688</v>
      </c>
      <c r="AQ77" s="6">
        <v>295185</v>
      </c>
      <c r="AR77" s="6">
        <v>69</v>
      </c>
      <c r="AS77" s="6">
        <v>501350</v>
      </c>
      <c r="AT77" s="7">
        <f t="shared" si="26"/>
        <v>16.485848209833453</v>
      </c>
      <c r="AU77" s="6">
        <v>65884</v>
      </c>
      <c r="AV77" s="6">
        <v>0</v>
      </c>
      <c r="AW77" s="6">
        <v>0</v>
      </c>
      <c r="AX77" s="7">
        <f t="shared" si="27"/>
        <v>0</v>
      </c>
      <c r="AY77" s="6">
        <f t="shared" si="28"/>
        <v>535519</v>
      </c>
      <c r="AZ77" s="6">
        <f t="shared" si="29"/>
        <v>169</v>
      </c>
      <c r="BA77" s="6">
        <f t="shared" si="30"/>
        <v>1208850</v>
      </c>
      <c r="BB77" s="7">
        <f t="shared" si="31"/>
        <v>13.732960251478676</v>
      </c>
      <c r="BC77" s="26" t="s">
        <v>789</v>
      </c>
      <c r="BD77" s="10" t="s">
        <v>789</v>
      </c>
      <c r="BE77" s="10" t="s">
        <v>862</v>
      </c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CJ77" s="18"/>
      <c r="CK77" s="18"/>
    </row>
    <row r="78" spans="1:89" x14ac:dyDescent="0.2">
      <c r="A78" s="25">
        <v>119023</v>
      </c>
      <c r="B78" s="26" t="s">
        <v>22</v>
      </c>
      <c r="C78" s="6">
        <v>-1656604.4</v>
      </c>
      <c r="D78" s="6">
        <v>0</v>
      </c>
      <c r="E78" s="6">
        <v>0</v>
      </c>
      <c r="F78" s="36">
        <f t="shared" si="16"/>
        <v>0</v>
      </c>
      <c r="G78" s="6">
        <v>-117704.4</v>
      </c>
      <c r="H78" s="6">
        <v>516</v>
      </c>
      <c r="I78" s="6">
        <v>3741860</v>
      </c>
      <c r="J78" s="36">
        <f t="shared" si="17"/>
        <v>-0.97513974333620179</v>
      </c>
      <c r="K78" s="6">
        <v>-229759.4</v>
      </c>
      <c r="L78" s="6">
        <v>811.5</v>
      </c>
      <c r="M78" s="6">
        <v>5967665</v>
      </c>
      <c r="N78" s="7">
        <f t="shared" si="18"/>
        <v>-1.1550216039271641</v>
      </c>
      <c r="O78" s="6">
        <v>-770414.4</v>
      </c>
      <c r="P78" s="6">
        <v>1010</v>
      </c>
      <c r="Q78" s="6">
        <v>7399125</v>
      </c>
      <c r="R78" s="7">
        <f t="shared" si="19"/>
        <v>-3.2277933404287671</v>
      </c>
      <c r="S78" s="6">
        <v>-1485931.9</v>
      </c>
      <c r="T78" s="6">
        <v>883.75</v>
      </c>
      <c r="U78" s="6">
        <v>6367637.5</v>
      </c>
      <c r="V78" s="7">
        <f t="shared" si="20"/>
        <v>-7.2340626959370722</v>
      </c>
      <c r="W78" s="6">
        <v>-1038639.32</v>
      </c>
      <c r="X78" s="6">
        <v>867.5</v>
      </c>
      <c r="Y78" s="6">
        <v>6189075</v>
      </c>
      <c r="Z78" s="7">
        <f t="shared" si="21"/>
        <v>-5.0345454853915967</v>
      </c>
      <c r="AA78" s="6">
        <v>-679297.32</v>
      </c>
      <c r="AB78" s="6">
        <v>1217.5</v>
      </c>
      <c r="AC78" s="6">
        <v>9119530</v>
      </c>
      <c r="AD78" s="7">
        <f t="shared" si="22"/>
        <v>-2.3091340145818919</v>
      </c>
      <c r="AE78" s="6">
        <v>-59521.75</v>
      </c>
      <c r="AF78" s="6">
        <v>137.5</v>
      </c>
      <c r="AG78" s="6">
        <v>1040600</v>
      </c>
      <c r="AH78" s="7">
        <f t="shared" si="23"/>
        <v>-1.715983567172785</v>
      </c>
      <c r="AI78" s="6">
        <v>-710794.75</v>
      </c>
      <c r="AJ78" s="6">
        <v>822</v>
      </c>
      <c r="AK78" s="6">
        <v>5875720</v>
      </c>
      <c r="AL78" s="7">
        <f t="shared" si="24"/>
        <v>-3.7501169643890453</v>
      </c>
      <c r="AM78" s="6">
        <v>-349669.24</v>
      </c>
      <c r="AN78" s="6">
        <v>1169.75</v>
      </c>
      <c r="AO78" s="6">
        <v>8366147.5</v>
      </c>
      <c r="AP78" s="7">
        <f t="shared" si="25"/>
        <v>-1.2956676224032626</v>
      </c>
      <c r="AQ78" s="6">
        <v>491420.69</v>
      </c>
      <c r="AR78" s="6">
        <v>1022</v>
      </c>
      <c r="AS78" s="6">
        <v>7384420</v>
      </c>
      <c r="AT78" s="7">
        <f t="shared" si="26"/>
        <v>1.8633527507915313</v>
      </c>
      <c r="AU78" s="6">
        <v>-535424.34</v>
      </c>
      <c r="AV78" s="6">
        <v>702.5</v>
      </c>
      <c r="AW78" s="6">
        <v>5065665</v>
      </c>
      <c r="AX78" s="7">
        <f t="shared" si="27"/>
        <v>-3.2765993290120838</v>
      </c>
      <c r="AY78" s="6">
        <f t="shared" si="28"/>
        <v>-5485736.129999999</v>
      </c>
      <c r="AZ78" s="6">
        <f t="shared" si="29"/>
        <v>9160</v>
      </c>
      <c r="BA78" s="6">
        <f t="shared" si="30"/>
        <v>66517445</v>
      </c>
      <c r="BB78" s="7">
        <f t="shared" si="31"/>
        <v>-2.5565897792676791</v>
      </c>
      <c r="BC78" s="26" t="s">
        <v>785</v>
      </c>
      <c r="BD78" s="10" t="s">
        <v>789</v>
      </c>
      <c r="BE78" s="10" t="s">
        <v>862</v>
      </c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CJ78" s="18"/>
      <c r="CK78" s="18"/>
    </row>
    <row r="79" spans="1:89" x14ac:dyDescent="0.2">
      <c r="A79" s="25">
        <v>119047</v>
      </c>
      <c r="B79" s="26" t="s">
        <v>29</v>
      </c>
      <c r="C79" s="6">
        <v>-417047.44</v>
      </c>
      <c r="D79" s="6">
        <v>83.5</v>
      </c>
      <c r="E79" s="6">
        <v>607170</v>
      </c>
      <c r="F79" s="36">
        <f t="shared" si="16"/>
        <v>-20.606128761302436</v>
      </c>
      <c r="G79" s="6">
        <v>-121322.44</v>
      </c>
      <c r="H79" s="6">
        <v>261.5</v>
      </c>
      <c r="I79" s="6">
        <v>1889230</v>
      </c>
      <c r="J79" s="36">
        <f t="shared" si="17"/>
        <v>-1.9907558317409737</v>
      </c>
      <c r="K79" s="6">
        <v>-66752.44</v>
      </c>
      <c r="L79" s="6">
        <v>347</v>
      </c>
      <c r="M79" s="6">
        <v>2509565</v>
      </c>
      <c r="N79" s="7">
        <f t="shared" si="18"/>
        <v>-0.79797622297091331</v>
      </c>
      <c r="O79" s="6">
        <v>-132197.44</v>
      </c>
      <c r="P79" s="6">
        <v>291.5</v>
      </c>
      <c r="Q79" s="6">
        <v>2103930</v>
      </c>
      <c r="R79" s="7">
        <f t="shared" si="19"/>
        <v>-1.9478407741702435</v>
      </c>
      <c r="S79" s="6">
        <v>-395117.44</v>
      </c>
      <c r="T79" s="6">
        <v>209</v>
      </c>
      <c r="U79" s="6">
        <v>1498530</v>
      </c>
      <c r="V79" s="7">
        <f t="shared" si="20"/>
        <v>-8.1737707219742006</v>
      </c>
      <c r="W79" s="6">
        <v>-199042.45</v>
      </c>
      <c r="X79" s="6">
        <v>222</v>
      </c>
      <c r="Y79" s="6">
        <v>1582615</v>
      </c>
      <c r="Z79" s="7">
        <f t="shared" si="21"/>
        <v>-3.7730424013420825</v>
      </c>
      <c r="AA79" s="6">
        <v>-117933.45</v>
      </c>
      <c r="AB79" s="6">
        <v>333</v>
      </c>
      <c r="AC79" s="6">
        <v>2501260</v>
      </c>
      <c r="AD79" s="7">
        <f t="shared" si="22"/>
        <v>-1.4616381143903472</v>
      </c>
      <c r="AE79" s="6">
        <v>318767.63</v>
      </c>
      <c r="AF79" s="6">
        <v>222</v>
      </c>
      <c r="AG79" s="6">
        <v>1674615</v>
      </c>
      <c r="AH79" s="7">
        <f t="shared" si="23"/>
        <v>5.7105835669691247</v>
      </c>
      <c r="AI79" s="6">
        <v>-161608.37</v>
      </c>
      <c r="AJ79" s="6">
        <v>167</v>
      </c>
      <c r="AK79" s="6">
        <v>1199590</v>
      </c>
      <c r="AL79" s="7">
        <f t="shared" si="24"/>
        <v>-4.1763097975141505</v>
      </c>
      <c r="AM79" s="6">
        <v>-185461.86</v>
      </c>
      <c r="AN79" s="6">
        <v>334.5</v>
      </c>
      <c r="AO79" s="6">
        <v>2369690</v>
      </c>
      <c r="AP79" s="7">
        <f t="shared" si="25"/>
        <v>-2.4261897800978187</v>
      </c>
      <c r="AQ79" s="6">
        <v>159707.12</v>
      </c>
      <c r="AR79" s="6">
        <v>334</v>
      </c>
      <c r="AS79" s="6">
        <v>2433380</v>
      </c>
      <c r="AT79" s="7">
        <f t="shared" si="26"/>
        <v>1.8376905210037069</v>
      </c>
      <c r="AU79" s="6">
        <v>-234979.86</v>
      </c>
      <c r="AV79" s="6">
        <v>335</v>
      </c>
      <c r="AW79" s="6">
        <v>2513460</v>
      </c>
      <c r="AX79" s="7">
        <f t="shared" si="27"/>
        <v>-2.8981466424769042</v>
      </c>
      <c r="AY79" s="6">
        <f t="shared" si="28"/>
        <v>-1135940.9999999998</v>
      </c>
      <c r="AZ79" s="6">
        <f t="shared" si="29"/>
        <v>3056.5</v>
      </c>
      <c r="BA79" s="6">
        <f t="shared" si="30"/>
        <v>22275865</v>
      </c>
      <c r="BB79" s="7">
        <f t="shared" si="31"/>
        <v>-1.5808217099537996</v>
      </c>
      <c r="BC79" s="26" t="s">
        <v>785</v>
      </c>
      <c r="BD79" s="10" t="s">
        <v>789</v>
      </c>
      <c r="BE79" s="10" t="s">
        <v>862</v>
      </c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CJ79" s="18"/>
      <c r="CK79" s="18"/>
    </row>
    <row r="80" spans="1:89" x14ac:dyDescent="0.2">
      <c r="A80" s="25">
        <v>119349</v>
      </c>
      <c r="B80" s="26" t="s">
        <v>49</v>
      </c>
      <c r="C80" s="6">
        <v>-32021.360000000001</v>
      </c>
      <c r="D80" s="6">
        <v>0</v>
      </c>
      <c r="E80" s="6">
        <v>0</v>
      </c>
      <c r="F80" s="36">
        <f t="shared" si="16"/>
        <v>0</v>
      </c>
      <c r="G80" s="6">
        <v>-30891.360000000001</v>
      </c>
      <c r="H80" s="6">
        <v>41.5</v>
      </c>
      <c r="I80" s="6">
        <v>303580</v>
      </c>
      <c r="J80" s="36">
        <f t="shared" si="17"/>
        <v>-3.1544639304301998</v>
      </c>
      <c r="K80" s="6">
        <v>120818.64</v>
      </c>
      <c r="L80" s="6">
        <v>23.5</v>
      </c>
      <c r="M80" s="6">
        <v>164970</v>
      </c>
      <c r="N80" s="7">
        <f t="shared" si="18"/>
        <v>21.971020185488271</v>
      </c>
      <c r="O80" s="6">
        <v>-15916.36</v>
      </c>
      <c r="P80" s="6">
        <v>37.5</v>
      </c>
      <c r="Q80" s="6">
        <v>271800</v>
      </c>
      <c r="R80" s="7">
        <f t="shared" si="19"/>
        <v>-1.8153317144959529</v>
      </c>
      <c r="S80" s="6">
        <v>-19536.36</v>
      </c>
      <c r="T80" s="6">
        <v>61</v>
      </c>
      <c r="U80" s="6">
        <v>442870</v>
      </c>
      <c r="V80" s="7">
        <f t="shared" si="20"/>
        <v>-1.3675054982274708</v>
      </c>
      <c r="W80" s="6">
        <v>181668.64</v>
      </c>
      <c r="X80" s="6">
        <v>52.5</v>
      </c>
      <c r="Y80" s="6">
        <v>374300</v>
      </c>
      <c r="Z80" s="7">
        <f t="shared" si="21"/>
        <v>14.560671119422924</v>
      </c>
      <c r="AA80" s="6">
        <v>-24481.360000000001</v>
      </c>
      <c r="AB80" s="6">
        <v>21</v>
      </c>
      <c r="AC80" s="6">
        <v>157920</v>
      </c>
      <c r="AD80" s="7">
        <f t="shared" si="22"/>
        <v>-4.8057380952380955</v>
      </c>
      <c r="AE80" s="6">
        <v>167113.63</v>
      </c>
      <c r="AF80" s="6">
        <v>67</v>
      </c>
      <c r="AG80" s="6">
        <v>512565</v>
      </c>
      <c r="AH80" s="7">
        <f t="shared" si="23"/>
        <v>9.7810207485879843</v>
      </c>
      <c r="AI80" s="6">
        <v>-36796.370000000003</v>
      </c>
      <c r="AJ80" s="6">
        <v>62</v>
      </c>
      <c r="AK80" s="6">
        <v>440140</v>
      </c>
      <c r="AL80" s="7">
        <f t="shared" si="24"/>
        <v>-2.5916469078020632</v>
      </c>
      <c r="AM80" s="6">
        <v>-32476.36</v>
      </c>
      <c r="AN80" s="6">
        <v>2.5</v>
      </c>
      <c r="AO80" s="6">
        <v>16925</v>
      </c>
      <c r="AP80" s="7">
        <f t="shared" si="25"/>
        <v>-59.48402717872969</v>
      </c>
      <c r="AQ80" s="6">
        <v>-17426.36</v>
      </c>
      <c r="AR80" s="6">
        <v>61</v>
      </c>
      <c r="AS80" s="6">
        <v>448520</v>
      </c>
      <c r="AT80" s="7">
        <f t="shared" si="26"/>
        <v>-1.0878847765985908</v>
      </c>
      <c r="AU80" s="6">
        <v>-50466.37</v>
      </c>
      <c r="AV80" s="6">
        <v>66.5</v>
      </c>
      <c r="AW80" s="6">
        <v>496090</v>
      </c>
      <c r="AX80" s="7">
        <f t="shared" si="27"/>
        <v>-3.1535759035658857</v>
      </c>
      <c r="AY80" s="6">
        <f t="shared" si="28"/>
        <v>241610.01000000007</v>
      </c>
      <c r="AZ80" s="6">
        <f t="shared" si="29"/>
        <v>496</v>
      </c>
      <c r="BA80" s="6">
        <f t="shared" si="30"/>
        <v>3629680</v>
      </c>
      <c r="BB80" s="7">
        <f t="shared" si="31"/>
        <v>2.0635180814837679</v>
      </c>
      <c r="BC80" s="26" t="s">
        <v>785</v>
      </c>
      <c r="BD80" s="10" t="s">
        <v>789</v>
      </c>
      <c r="BE80" s="10" t="s">
        <v>862</v>
      </c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CJ80" s="18"/>
      <c r="CK80" s="18"/>
    </row>
    <row r="81" spans="1:89" x14ac:dyDescent="0.2">
      <c r="A81" s="25">
        <v>119467</v>
      </c>
      <c r="B81" s="26" t="s">
        <v>50</v>
      </c>
      <c r="C81" s="6">
        <v>-67613.13</v>
      </c>
      <c r="D81" s="6">
        <v>0</v>
      </c>
      <c r="E81" s="6">
        <v>0</v>
      </c>
      <c r="F81" s="36">
        <f t="shared" si="16"/>
        <v>0</v>
      </c>
      <c r="G81" s="6">
        <v>27870.87</v>
      </c>
      <c r="H81" s="6">
        <v>35.65</v>
      </c>
      <c r="I81" s="6">
        <v>255085.5</v>
      </c>
      <c r="J81" s="36">
        <f t="shared" si="17"/>
        <v>3.3870877411691374</v>
      </c>
      <c r="K81" s="6">
        <v>-10710.63</v>
      </c>
      <c r="L81" s="6">
        <v>37</v>
      </c>
      <c r="M81" s="6">
        <v>259740</v>
      </c>
      <c r="N81" s="7">
        <f t="shared" si="18"/>
        <v>-1.2370790020790019</v>
      </c>
      <c r="O81" s="6">
        <v>-38794.93</v>
      </c>
      <c r="P81" s="6">
        <v>101.5</v>
      </c>
      <c r="Q81" s="6">
        <v>728330</v>
      </c>
      <c r="R81" s="7">
        <f t="shared" si="19"/>
        <v>-1.651233410679225</v>
      </c>
      <c r="S81" s="6">
        <v>-23712.93</v>
      </c>
      <c r="T81" s="6">
        <v>67</v>
      </c>
      <c r="U81" s="6">
        <v>482615</v>
      </c>
      <c r="V81" s="7">
        <f t="shared" si="20"/>
        <v>-1.5231620028387016</v>
      </c>
      <c r="W81" s="6">
        <v>-24962.93</v>
      </c>
      <c r="X81" s="6">
        <v>83</v>
      </c>
      <c r="Y81" s="6">
        <v>572060</v>
      </c>
      <c r="Z81" s="7">
        <f t="shared" si="21"/>
        <v>-1.3091072614760688</v>
      </c>
      <c r="AA81" s="6">
        <v>80209.570000000007</v>
      </c>
      <c r="AB81" s="6">
        <v>90.75</v>
      </c>
      <c r="AC81" s="6">
        <v>666902.5</v>
      </c>
      <c r="AD81" s="7">
        <f t="shared" si="22"/>
        <v>3.728426074276225</v>
      </c>
      <c r="AE81" s="6">
        <v>-28807.77</v>
      </c>
      <c r="AF81" s="6">
        <v>66.5</v>
      </c>
      <c r="AG81" s="6">
        <v>488755</v>
      </c>
      <c r="AH81" s="7">
        <f t="shared" si="23"/>
        <v>-1.7682337776595636</v>
      </c>
      <c r="AI81" s="6">
        <v>-37152.769999999997</v>
      </c>
      <c r="AJ81" s="6">
        <v>51.5</v>
      </c>
      <c r="AK81" s="6">
        <v>356880</v>
      </c>
      <c r="AL81" s="7">
        <f t="shared" si="24"/>
        <v>-3.2272356814615555</v>
      </c>
      <c r="AM81" s="6">
        <v>-34687.78</v>
      </c>
      <c r="AN81" s="6">
        <v>85.5</v>
      </c>
      <c r="AO81" s="6">
        <v>574685</v>
      </c>
      <c r="AP81" s="7">
        <f t="shared" si="25"/>
        <v>-1.8711488554599476</v>
      </c>
      <c r="AQ81" s="6">
        <v>112362.22</v>
      </c>
      <c r="AR81" s="6">
        <v>91.5</v>
      </c>
      <c r="AS81" s="6">
        <v>638130</v>
      </c>
      <c r="AT81" s="7">
        <f t="shared" si="26"/>
        <v>4.9302527071286422</v>
      </c>
      <c r="AU81" s="6">
        <v>-82823.77</v>
      </c>
      <c r="AV81" s="6">
        <v>53.5</v>
      </c>
      <c r="AW81" s="6">
        <v>373230</v>
      </c>
      <c r="AX81" s="7">
        <f t="shared" si="27"/>
        <v>-6.8792349757522171</v>
      </c>
      <c r="AY81" s="6">
        <f t="shared" si="28"/>
        <v>-61210.849999999991</v>
      </c>
      <c r="AZ81" s="6">
        <f t="shared" si="29"/>
        <v>763.4</v>
      </c>
      <c r="BA81" s="6">
        <f t="shared" si="30"/>
        <v>5396413</v>
      </c>
      <c r="BB81" s="7">
        <f t="shared" si="31"/>
        <v>-0.35162919331785758</v>
      </c>
      <c r="BC81" s="26" t="s">
        <v>785</v>
      </c>
      <c r="BD81" s="10" t="s">
        <v>789</v>
      </c>
      <c r="BE81" s="10" t="s">
        <v>862</v>
      </c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CJ81" s="18"/>
      <c r="CK81" s="18"/>
    </row>
    <row r="82" spans="1:89" x14ac:dyDescent="0.2">
      <c r="A82" s="25">
        <v>119523</v>
      </c>
      <c r="B82" s="26" t="s">
        <v>51</v>
      </c>
      <c r="C82" s="6">
        <v>-91969.61</v>
      </c>
      <c r="D82" s="6">
        <v>0</v>
      </c>
      <c r="E82" s="6">
        <v>0</v>
      </c>
      <c r="F82" s="36">
        <f t="shared" si="16"/>
        <v>0</v>
      </c>
      <c r="G82" s="6">
        <v>-132549.60999999999</v>
      </c>
      <c r="H82" s="6">
        <v>67.5</v>
      </c>
      <c r="I82" s="6">
        <v>480350</v>
      </c>
      <c r="J82" s="36">
        <f t="shared" si="17"/>
        <v>-8.5542581659206807</v>
      </c>
      <c r="K82" s="6">
        <v>-36914.61</v>
      </c>
      <c r="L82" s="6">
        <v>103.5</v>
      </c>
      <c r="M82" s="6">
        <v>754320</v>
      </c>
      <c r="N82" s="7">
        <f t="shared" si="18"/>
        <v>-1.4681279828189628</v>
      </c>
      <c r="O82" s="6">
        <v>-17309.61</v>
      </c>
      <c r="P82" s="6">
        <v>54.5</v>
      </c>
      <c r="Q82" s="6">
        <v>391790</v>
      </c>
      <c r="R82" s="7">
        <f t="shared" si="19"/>
        <v>-1.3696059368539268</v>
      </c>
      <c r="S82" s="6">
        <v>-25524.61</v>
      </c>
      <c r="T82" s="6">
        <v>84</v>
      </c>
      <c r="U82" s="6">
        <v>596780</v>
      </c>
      <c r="V82" s="7">
        <f t="shared" si="20"/>
        <v>-1.3258871108281107</v>
      </c>
      <c r="W82" s="6">
        <v>-48284.71</v>
      </c>
      <c r="X82" s="6">
        <v>80</v>
      </c>
      <c r="Y82" s="6">
        <v>573250</v>
      </c>
      <c r="Z82" s="7">
        <f t="shared" si="21"/>
        <v>-2.5268928041866552</v>
      </c>
      <c r="AA82" s="6">
        <v>15535.29</v>
      </c>
      <c r="AB82" s="6">
        <v>76</v>
      </c>
      <c r="AC82" s="6">
        <v>562770</v>
      </c>
      <c r="AD82" s="7">
        <f t="shared" si="22"/>
        <v>0.85575633029479192</v>
      </c>
      <c r="AE82" s="6">
        <v>83708.2</v>
      </c>
      <c r="AF82" s="6">
        <v>99.6</v>
      </c>
      <c r="AG82" s="6">
        <v>750467</v>
      </c>
      <c r="AH82" s="7">
        <f t="shared" si="23"/>
        <v>3.3462444051503932</v>
      </c>
      <c r="AI82" s="6">
        <v>-48355.3</v>
      </c>
      <c r="AJ82" s="6">
        <v>73</v>
      </c>
      <c r="AK82" s="6">
        <v>514110</v>
      </c>
      <c r="AL82" s="7">
        <f t="shared" si="24"/>
        <v>-2.9157462410768122</v>
      </c>
      <c r="AM82" s="6">
        <v>-24323.85</v>
      </c>
      <c r="AN82" s="6">
        <v>100.5</v>
      </c>
      <c r="AO82" s="6">
        <v>707985</v>
      </c>
      <c r="AP82" s="7">
        <f t="shared" si="25"/>
        <v>-1.0650498951248966</v>
      </c>
      <c r="AQ82" s="6">
        <v>15053.16</v>
      </c>
      <c r="AR82" s="6">
        <v>77.5</v>
      </c>
      <c r="AS82" s="6">
        <v>558200</v>
      </c>
      <c r="AT82" s="7">
        <f t="shared" si="26"/>
        <v>0.75508505911859547</v>
      </c>
      <c r="AU82" s="6">
        <v>-68705.34</v>
      </c>
      <c r="AV82" s="6">
        <v>100</v>
      </c>
      <c r="AW82" s="6">
        <v>714330</v>
      </c>
      <c r="AX82" s="7">
        <f t="shared" si="27"/>
        <v>-2.9816268951325018</v>
      </c>
      <c r="AY82" s="6">
        <f t="shared" si="28"/>
        <v>-287670.98999999987</v>
      </c>
      <c r="AZ82" s="6">
        <f t="shared" si="29"/>
        <v>916.1</v>
      </c>
      <c r="BA82" s="6">
        <f t="shared" si="30"/>
        <v>6604352</v>
      </c>
      <c r="BB82" s="7">
        <f t="shared" si="31"/>
        <v>-1.3502915486636684</v>
      </c>
      <c r="BC82" s="26" t="s">
        <v>785</v>
      </c>
      <c r="BD82" s="10" t="s">
        <v>789</v>
      </c>
      <c r="BE82" s="10" t="s">
        <v>862</v>
      </c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CJ82" s="18"/>
      <c r="CK82" s="18"/>
    </row>
    <row r="83" spans="1:89" x14ac:dyDescent="0.2">
      <c r="A83" s="25">
        <v>129599</v>
      </c>
      <c r="B83" s="26" t="s">
        <v>61</v>
      </c>
      <c r="C83" s="6">
        <v>977490.43</v>
      </c>
      <c r="D83" s="6">
        <v>0</v>
      </c>
      <c r="E83" s="6">
        <v>0</v>
      </c>
      <c r="F83" s="36">
        <f t="shared" si="16"/>
        <v>0</v>
      </c>
      <c r="G83" s="6">
        <v>306217.92</v>
      </c>
      <c r="H83" s="6">
        <v>114.25</v>
      </c>
      <c r="I83" s="6">
        <v>839472.5</v>
      </c>
      <c r="J83" s="36">
        <f t="shared" si="17"/>
        <v>11.308000583699883</v>
      </c>
      <c r="K83" s="6">
        <v>227020.42</v>
      </c>
      <c r="L83" s="6">
        <v>208</v>
      </c>
      <c r="M83" s="6">
        <v>1513535</v>
      </c>
      <c r="N83" s="7">
        <f t="shared" si="18"/>
        <v>4.4998051581232019</v>
      </c>
      <c r="O83" s="6">
        <v>443996.08</v>
      </c>
      <c r="P83" s="6">
        <v>213.5</v>
      </c>
      <c r="Q83" s="6">
        <v>1536470</v>
      </c>
      <c r="R83" s="7">
        <f t="shared" si="19"/>
        <v>8.9581172948381678</v>
      </c>
      <c r="S83" s="6">
        <v>127221.08</v>
      </c>
      <c r="T83" s="6">
        <v>225.5</v>
      </c>
      <c r="U83" s="6">
        <v>1633910</v>
      </c>
      <c r="V83" s="7">
        <f t="shared" si="20"/>
        <v>2.4137519692027101</v>
      </c>
      <c r="W83" s="6">
        <v>-186563.94</v>
      </c>
      <c r="X83" s="6">
        <v>283</v>
      </c>
      <c r="Y83" s="6">
        <v>2026810</v>
      </c>
      <c r="Z83" s="7">
        <f t="shared" si="21"/>
        <v>-2.7614419703869628</v>
      </c>
      <c r="AA83" s="6">
        <v>300475.05</v>
      </c>
      <c r="AB83" s="6">
        <v>261.5</v>
      </c>
      <c r="AC83" s="6">
        <v>1960205</v>
      </c>
      <c r="AD83" s="7">
        <f t="shared" si="22"/>
        <v>4.7519144936371447</v>
      </c>
      <c r="AE83" s="6">
        <v>402404.1</v>
      </c>
      <c r="AF83" s="6">
        <v>137.5</v>
      </c>
      <c r="AG83" s="6">
        <v>1039350</v>
      </c>
      <c r="AH83" s="7">
        <f t="shared" si="23"/>
        <v>11.615069995670369</v>
      </c>
      <c r="AI83" s="6">
        <v>533275.1</v>
      </c>
      <c r="AJ83" s="6">
        <v>250.65</v>
      </c>
      <c r="AK83" s="6">
        <v>1791950.5</v>
      </c>
      <c r="AL83" s="7">
        <f t="shared" si="24"/>
        <v>9.225437923648002</v>
      </c>
      <c r="AM83" s="6">
        <v>640642.57999999996</v>
      </c>
      <c r="AN83" s="6">
        <v>208</v>
      </c>
      <c r="AO83" s="6">
        <v>1473335</v>
      </c>
      <c r="AP83" s="7">
        <f t="shared" si="25"/>
        <v>13.47956844845198</v>
      </c>
      <c r="AQ83" s="6">
        <v>712502.06</v>
      </c>
      <c r="AR83" s="6">
        <v>253.5</v>
      </c>
      <c r="AS83" s="6">
        <v>1811445</v>
      </c>
      <c r="AT83" s="7">
        <f t="shared" si="26"/>
        <v>11.013338897951638</v>
      </c>
      <c r="AU83" s="6">
        <v>46289.55</v>
      </c>
      <c r="AV83" s="6">
        <v>150.85</v>
      </c>
      <c r="AW83" s="6">
        <v>1109346.5</v>
      </c>
      <c r="AX83" s="7">
        <f t="shared" si="27"/>
        <v>1.2935327690671943</v>
      </c>
      <c r="AY83" s="6">
        <f t="shared" si="28"/>
        <v>3553480</v>
      </c>
      <c r="AZ83" s="6">
        <f t="shared" si="29"/>
        <v>2306.25</v>
      </c>
      <c r="BA83" s="6">
        <f t="shared" si="30"/>
        <v>16735829.5</v>
      </c>
      <c r="BB83" s="7">
        <f t="shared" si="31"/>
        <v>6.5821583567160502</v>
      </c>
      <c r="BC83" s="26" t="s">
        <v>785</v>
      </c>
      <c r="BD83" s="10" t="s">
        <v>789</v>
      </c>
      <c r="BE83" s="10" t="s">
        <v>862</v>
      </c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CJ83" s="18"/>
      <c r="CK83" s="18"/>
    </row>
    <row r="84" spans="1:89" x14ac:dyDescent="0.2">
      <c r="A84" s="25">
        <v>143531</v>
      </c>
      <c r="B84" s="26" t="s">
        <v>99</v>
      </c>
      <c r="C84" s="6">
        <v>-357699.81</v>
      </c>
      <c r="D84" s="6">
        <v>83</v>
      </c>
      <c r="E84" s="6">
        <v>582660</v>
      </c>
      <c r="F84" s="36">
        <f t="shared" si="16"/>
        <v>-18.417248995983936</v>
      </c>
      <c r="G84" s="6">
        <v>-49409.919999999998</v>
      </c>
      <c r="H84" s="6">
        <v>143</v>
      </c>
      <c r="I84" s="6">
        <v>1020360</v>
      </c>
      <c r="J84" s="36">
        <f t="shared" si="17"/>
        <v>-1.5011442236073542</v>
      </c>
      <c r="K84" s="6">
        <v>219065.08</v>
      </c>
      <c r="L84" s="6">
        <v>208.5</v>
      </c>
      <c r="M84" s="6">
        <v>1501670</v>
      </c>
      <c r="N84" s="7">
        <f t="shared" si="18"/>
        <v>4.3764291755179237</v>
      </c>
      <c r="O84" s="6">
        <v>-57209.75</v>
      </c>
      <c r="P84" s="6">
        <v>153</v>
      </c>
      <c r="Q84" s="6">
        <v>1089360</v>
      </c>
      <c r="R84" s="7">
        <f t="shared" si="19"/>
        <v>-1.628022187339355</v>
      </c>
      <c r="S84" s="6">
        <v>-56634.75</v>
      </c>
      <c r="T84" s="6">
        <v>150.5</v>
      </c>
      <c r="U84" s="6">
        <v>1068960</v>
      </c>
      <c r="V84" s="7">
        <f t="shared" si="20"/>
        <v>-1.6424162269869782</v>
      </c>
      <c r="W84" s="6">
        <v>-65469.78</v>
      </c>
      <c r="X84" s="6">
        <v>137</v>
      </c>
      <c r="Y84" s="6">
        <v>972465</v>
      </c>
      <c r="Z84" s="7">
        <f t="shared" si="21"/>
        <v>-2.0197060048433619</v>
      </c>
      <c r="AA84" s="6">
        <v>-21355.78</v>
      </c>
      <c r="AB84" s="6">
        <v>66.5</v>
      </c>
      <c r="AC84" s="6">
        <v>482730</v>
      </c>
      <c r="AD84" s="7">
        <f t="shared" si="22"/>
        <v>-1.37142746462826</v>
      </c>
      <c r="AE84" s="6">
        <v>266805.84999999998</v>
      </c>
      <c r="AF84" s="6">
        <v>137</v>
      </c>
      <c r="AG84" s="6">
        <v>1024315</v>
      </c>
      <c r="AH84" s="7">
        <f t="shared" si="23"/>
        <v>7.8141738625325203</v>
      </c>
      <c r="AI84" s="6">
        <v>11764.85</v>
      </c>
      <c r="AJ84" s="6">
        <v>121</v>
      </c>
      <c r="AK84" s="6">
        <v>843045</v>
      </c>
      <c r="AL84" s="7">
        <f t="shared" si="24"/>
        <v>0.4326107740393455</v>
      </c>
      <c r="AM84" s="6">
        <v>-41069.68</v>
      </c>
      <c r="AN84" s="6">
        <v>83</v>
      </c>
      <c r="AO84" s="6">
        <v>590910</v>
      </c>
      <c r="AP84" s="7">
        <f t="shared" si="25"/>
        <v>-2.1545752821918733</v>
      </c>
      <c r="AQ84" s="6">
        <v>-61254.69</v>
      </c>
      <c r="AR84" s="6">
        <v>179.5</v>
      </c>
      <c r="AS84" s="6">
        <v>1274865</v>
      </c>
      <c r="AT84" s="7">
        <f t="shared" si="26"/>
        <v>-1.3453434834276572</v>
      </c>
      <c r="AU84" s="6">
        <v>53006.29</v>
      </c>
      <c r="AV84" s="6">
        <v>166</v>
      </c>
      <c r="AW84" s="6">
        <v>1201280</v>
      </c>
      <c r="AX84" s="7">
        <f t="shared" si="27"/>
        <v>1.3678700968966435</v>
      </c>
      <c r="AY84" s="6">
        <f t="shared" si="28"/>
        <v>198237.71999999997</v>
      </c>
      <c r="AZ84" s="6">
        <f t="shared" si="29"/>
        <v>1545</v>
      </c>
      <c r="BA84" s="6">
        <f t="shared" si="30"/>
        <v>11069960</v>
      </c>
      <c r="BB84" s="7">
        <f t="shared" si="31"/>
        <v>0.55513925253569107</v>
      </c>
      <c r="BC84" s="26" t="s">
        <v>785</v>
      </c>
      <c r="BD84" s="10" t="s">
        <v>789</v>
      </c>
      <c r="BE84" s="10" t="s">
        <v>862</v>
      </c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CJ84" s="18"/>
      <c r="CK84" s="18"/>
    </row>
    <row r="85" spans="1:89" x14ac:dyDescent="0.2">
      <c r="A85" s="25">
        <v>144996</v>
      </c>
      <c r="B85" s="26" t="s">
        <v>926</v>
      </c>
      <c r="C85" s="6">
        <v>-240228.21</v>
      </c>
      <c r="D85" s="6">
        <v>0</v>
      </c>
      <c r="E85" s="6">
        <v>0</v>
      </c>
      <c r="F85" s="36">
        <f t="shared" si="16"/>
        <v>0</v>
      </c>
      <c r="G85" s="6">
        <v>70446.789999999994</v>
      </c>
      <c r="H85" s="6">
        <v>80</v>
      </c>
      <c r="I85" s="6">
        <v>565975</v>
      </c>
      <c r="J85" s="36">
        <f t="shared" si="17"/>
        <v>3.8585635231238125</v>
      </c>
      <c r="K85" s="6">
        <v>77281.789999999994</v>
      </c>
      <c r="L85" s="6">
        <v>138.5</v>
      </c>
      <c r="M85" s="6">
        <v>999345</v>
      </c>
      <c r="N85" s="7">
        <f t="shared" si="18"/>
        <v>2.3199732825000372</v>
      </c>
      <c r="O85" s="6">
        <v>63383.96</v>
      </c>
      <c r="P85" s="6">
        <v>152</v>
      </c>
      <c r="Q85" s="6">
        <v>1090090</v>
      </c>
      <c r="R85" s="7">
        <f t="shared" si="19"/>
        <v>1.8025142511168801</v>
      </c>
      <c r="S85" s="6">
        <v>147238.96</v>
      </c>
      <c r="T85" s="6">
        <v>83.5</v>
      </c>
      <c r="U85" s="6">
        <v>594320</v>
      </c>
      <c r="V85" s="7">
        <f t="shared" si="20"/>
        <v>7.6800507470722836</v>
      </c>
      <c r="W85" s="6">
        <v>250699.01</v>
      </c>
      <c r="X85" s="6">
        <v>84</v>
      </c>
      <c r="Y85" s="6">
        <v>590880</v>
      </c>
      <c r="Z85" s="7">
        <f t="shared" si="21"/>
        <v>12.728422522339562</v>
      </c>
      <c r="AA85" s="6">
        <v>83754.009999999995</v>
      </c>
      <c r="AB85" s="6">
        <v>25</v>
      </c>
      <c r="AC85" s="6">
        <v>180500</v>
      </c>
      <c r="AD85" s="7">
        <f t="shared" si="22"/>
        <v>14.384345207756231</v>
      </c>
      <c r="AE85" s="6">
        <v>295543.98</v>
      </c>
      <c r="AF85" s="6">
        <v>83</v>
      </c>
      <c r="AG85" s="6">
        <v>624160</v>
      </c>
      <c r="AH85" s="7">
        <f t="shared" si="23"/>
        <v>14.205202832607023</v>
      </c>
      <c r="AI85" s="6">
        <v>259628.98</v>
      </c>
      <c r="AJ85" s="6">
        <v>56.5</v>
      </c>
      <c r="AK85" s="6">
        <v>394430</v>
      </c>
      <c r="AL85" s="7">
        <f t="shared" si="24"/>
        <v>20.405391019952845</v>
      </c>
      <c r="AM85" s="6">
        <v>308628.98</v>
      </c>
      <c r="AN85" s="6">
        <v>52</v>
      </c>
      <c r="AO85" s="6">
        <v>364140</v>
      </c>
      <c r="AP85" s="7">
        <f t="shared" si="25"/>
        <v>26.274230735431427</v>
      </c>
      <c r="AQ85" s="6">
        <v>379868.98</v>
      </c>
      <c r="AR85" s="6">
        <v>83</v>
      </c>
      <c r="AS85" s="6">
        <v>595110</v>
      </c>
      <c r="AT85" s="7">
        <f t="shared" si="26"/>
        <v>17.872883063635292</v>
      </c>
      <c r="AU85" s="6">
        <v>276886.98</v>
      </c>
      <c r="AV85" s="6">
        <v>54</v>
      </c>
      <c r="AW85" s="6">
        <v>391385</v>
      </c>
      <c r="AX85" s="7">
        <f t="shared" si="27"/>
        <v>21.93108162039935</v>
      </c>
      <c r="AY85" s="6">
        <f t="shared" si="28"/>
        <v>2213362.42</v>
      </c>
      <c r="AZ85" s="6">
        <f t="shared" si="29"/>
        <v>891.5</v>
      </c>
      <c r="BA85" s="6">
        <f t="shared" si="30"/>
        <v>6390335</v>
      </c>
      <c r="BB85" s="7">
        <f t="shared" si="31"/>
        <v>10.737189055033891</v>
      </c>
      <c r="BC85" s="26" t="s">
        <v>785</v>
      </c>
      <c r="BD85" s="10" t="s">
        <v>789</v>
      </c>
      <c r="BE85" s="10" t="s">
        <v>862</v>
      </c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CJ85" s="18"/>
      <c r="CK85" s="18"/>
    </row>
    <row r="86" spans="1:89" x14ac:dyDescent="0.2">
      <c r="A86" s="25">
        <v>147976</v>
      </c>
      <c r="B86" s="26" t="s">
        <v>139</v>
      </c>
      <c r="C86" s="6">
        <v>-67301.17</v>
      </c>
      <c r="D86" s="6">
        <v>0</v>
      </c>
      <c r="E86" s="6">
        <v>0</v>
      </c>
      <c r="F86" s="36">
        <f t="shared" si="16"/>
        <v>0</v>
      </c>
      <c r="G86" s="6">
        <v>280148.83</v>
      </c>
      <c r="H86" s="6">
        <v>115</v>
      </c>
      <c r="I86" s="6">
        <v>843800</v>
      </c>
      <c r="J86" s="36">
        <f t="shared" si="17"/>
        <v>10.292265619815122</v>
      </c>
      <c r="K86" s="6">
        <v>261033.83</v>
      </c>
      <c r="L86" s="6">
        <v>108.5</v>
      </c>
      <c r="M86" s="6">
        <v>794920</v>
      </c>
      <c r="N86" s="7">
        <f t="shared" si="18"/>
        <v>9.8513245358023447</v>
      </c>
      <c r="O86" s="6">
        <v>87168.83</v>
      </c>
      <c r="P86" s="6">
        <v>83.5</v>
      </c>
      <c r="Q86" s="6">
        <v>608770</v>
      </c>
      <c r="R86" s="7">
        <f t="shared" si="19"/>
        <v>4.438841812178655</v>
      </c>
      <c r="S86" s="6">
        <v>-29541.17</v>
      </c>
      <c r="T86" s="6">
        <v>83.5</v>
      </c>
      <c r="U86" s="6">
        <v>609320</v>
      </c>
      <c r="V86" s="7">
        <f t="shared" si="20"/>
        <v>-1.5029479912033086</v>
      </c>
      <c r="W86" s="6">
        <v>-29121.17</v>
      </c>
      <c r="X86" s="6">
        <v>83.5</v>
      </c>
      <c r="Y86" s="6">
        <v>610520</v>
      </c>
      <c r="Z86" s="7">
        <f t="shared" si="21"/>
        <v>-1.4309688462294436</v>
      </c>
      <c r="AA86" s="6">
        <v>-36356.17</v>
      </c>
      <c r="AB86" s="6">
        <v>105</v>
      </c>
      <c r="AC86" s="6">
        <v>798000</v>
      </c>
      <c r="AD86" s="7">
        <f t="shared" si="22"/>
        <v>-1.4123324185463659</v>
      </c>
      <c r="AE86" s="6">
        <v>286314.11</v>
      </c>
      <c r="AF86" s="6">
        <v>74</v>
      </c>
      <c r="AG86" s="6">
        <v>571280</v>
      </c>
      <c r="AH86" s="7">
        <f t="shared" si="23"/>
        <v>15.035399978994537</v>
      </c>
      <c r="AI86" s="6">
        <v>-20815.89</v>
      </c>
      <c r="AJ86" s="6">
        <v>2.5</v>
      </c>
      <c r="AK86" s="6">
        <v>17425</v>
      </c>
      <c r="AL86" s="7">
        <f t="shared" si="24"/>
        <v>-37.032573314203731</v>
      </c>
      <c r="AM86" s="6">
        <v>103889.12</v>
      </c>
      <c r="AN86" s="6">
        <v>83</v>
      </c>
      <c r="AO86" s="6">
        <v>603460</v>
      </c>
      <c r="AP86" s="7">
        <f t="shared" si="25"/>
        <v>5.3368288204686305</v>
      </c>
      <c r="AQ86" s="6">
        <v>-16824.88</v>
      </c>
      <c r="AR86" s="6">
        <v>41.5</v>
      </c>
      <c r="AS86" s="6">
        <v>307930</v>
      </c>
      <c r="AT86" s="7">
        <f t="shared" si="26"/>
        <v>-1.5298822459649921</v>
      </c>
      <c r="AU86" s="6">
        <v>-91619.38</v>
      </c>
      <c r="AV86" s="6">
        <v>72.5</v>
      </c>
      <c r="AW86" s="6">
        <v>544940</v>
      </c>
      <c r="AX86" s="7">
        <f t="shared" si="27"/>
        <v>-5.2119513707931144</v>
      </c>
      <c r="AY86" s="6">
        <f t="shared" si="28"/>
        <v>794276.05999999982</v>
      </c>
      <c r="AZ86" s="6">
        <f t="shared" si="29"/>
        <v>852.5</v>
      </c>
      <c r="BA86" s="6">
        <f t="shared" si="30"/>
        <v>6310365</v>
      </c>
      <c r="BB86" s="7">
        <f t="shared" si="31"/>
        <v>3.9019229252190635</v>
      </c>
      <c r="BC86" s="26" t="s">
        <v>785</v>
      </c>
      <c r="BD86" s="10" t="s">
        <v>789</v>
      </c>
      <c r="BE86" s="10" t="s">
        <v>862</v>
      </c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CJ86" s="18"/>
      <c r="CK86" s="18"/>
    </row>
    <row r="87" spans="1:89" x14ac:dyDescent="0.2">
      <c r="A87" s="25">
        <v>149589</v>
      </c>
      <c r="B87" s="26" t="s">
        <v>927</v>
      </c>
      <c r="C87" s="6">
        <v>-86820.13</v>
      </c>
      <c r="D87" s="6">
        <v>0</v>
      </c>
      <c r="E87" s="6">
        <v>0</v>
      </c>
      <c r="F87" s="36">
        <f t="shared" si="16"/>
        <v>0</v>
      </c>
      <c r="G87" s="6">
        <v>-32.630000000000003</v>
      </c>
      <c r="H87" s="6">
        <v>75</v>
      </c>
      <c r="I87" s="6">
        <v>553400</v>
      </c>
      <c r="J87" s="36">
        <f t="shared" si="17"/>
        <v>-1.8278460426454646E-3</v>
      </c>
      <c r="K87" s="6">
        <v>22732.37</v>
      </c>
      <c r="L87" s="6">
        <v>90</v>
      </c>
      <c r="M87" s="6">
        <v>676000</v>
      </c>
      <c r="N87" s="7">
        <f t="shared" si="18"/>
        <v>1.0088329881656806</v>
      </c>
      <c r="O87" s="6">
        <v>-28567.63</v>
      </c>
      <c r="P87" s="6">
        <v>84</v>
      </c>
      <c r="Q87" s="6">
        <v>609705</v>
      </c>
      <c r="R87" s="7">
        <f t="shared" si="19"/>
        <v>-1.4525000287024055</v>
      </c>
      <c r="S87" s="6">
        <v>-16157.63</v>
      </c>
      <c r="T87" s="6">
        <v>52.5</v>
      </c>
      <c r="U87" s="6">
        <v>379800</v>
      </c>
      <c r="V87" s="7">
        <f t="shared" si="20"/>
        <v>-1.3188165613480778</v>
      </c>
      <c r="W87" s="6">
        <v>-11437.63</v>
      </c>
      <c r="X87" s="6">
        <v>46</v>
      </c>
      <c r="Y87" s="6">
        <v>324720</v>
      </c>
      <c r="Z87" s="7">
        <f t="shared" si="21"/>
        <v>-1.0566916112342941</v>
      </c>
      <c r="AA87" s="6">
        <v>-8227.6299999999992</v>
      </c>
      <c r="AB87" s="6">
        <v>37.5</v>
      </c>
      <c r="AC87" s="6">
        <v>278500</v>
      </c>
      <c r="AD87" s="7">
        <f t="shared" si="22"/>
        <v>-0.91582236983842003</v>
      </c>
      <c r="AE87" s="6">
        <v>-13503.47</v>
      </c>
      <c r="AF87" s="6">
        <v>35</v>
      </c>
      <c r="AG87" s="6">
        <v>272200</v>
      </c>
      <c r="AH87" s="7">
        <f t="shared" si="23"/>
        <v>-1.4882590007347536</v>
      </c>
      <c r="AI87" s="6">
        <v>38256.53</v>
      </c>
      <c r="AJ87" s="6">
        <v>63.25</v>
      </c>
      <c r="AK87" s="6">
        <v>453677.5</v>
      </c>
      <c r="AL87" s="7">
        <f t="shared" si="24"/>
        <v>2.6140869450215187</v>
      </c>
      <c r="AM87" s="6">
        <v>53122.03</v>
      </c>
      <c r="AN87" s="6">
        <v>35</v>
      </c>
      <c r="AO87" s="6">
        <v>239325</v>
      </c>
      <c r="AP87" s="7">
        <f t="shared" si="25"/>
        <v>6.8809482085030815</v>
      </c>
      <c r="AQ87" s="6">
        <v>34934.03</v>
      </c>
      <c r="AR87" s="6">
        <v>69</v>
      </c>
      <c r="AS87" s="6">
        <v>488680</v>
      </c>
      <c r="AT87" s="7">
        <f t="shared" si="26"/>
        <v>2.0016224113939591</v>
      </c>
      <c r="AU87" s="6">
        <v>28349.01</v>
      </c>
      <c r="AV87" s="6">
        <v>61</v>
      </c>
      <c r="AW87" s="6">
        <v>436465</v>
      </c>
      <c r="AX87" s="7">
        <f t="shared" si="27"/>
        <v>2.013493201058504</v>
      </c>
      <c r="AY87" s="6">
        <f t="shared" si="28"/>
        <v>99467.349999999991</v>
      </c>
      <c r="AZ87" s="6">
        <f t="shared" si="29"/>
        <v>648.25</v>
      </c>
      <c r="BA87" s="6">
        <f t="shared" si="30"/>
        <v>4712472.5</v>
      </c>
      <c r="BB87" s="7">
        <f t="shared" si="31"/>
        <v>0.65432484751900399</v>
      </c>
      <c r="BC87" s="26" t="s">
        <v>785</v>
      </c>
      <c r="BD87" s="10" t="s">
        <v>789</v>
      </c>
      <c r="BE87" s="10" t="s">
        <v>862</v>
      </c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CJ87" s="18"/>
      <c r="CK87" s="18"/>
    </row>
    <row r="88" spans="1:89" x14ac:dyDescent="0.2">
      <c r="A88" s="25">
        <v>170015</v>
      </c>
      <c r="B88" s="26" t="s">
        <v>174</v>
      </c>
      <c r="C88" s="6">
        <v>-72599.03</v>
      </c>
      <c r="D88" s="6">
        <v>0</v>
      </c>
      <c r="E88" s="6">
        <v>0</v>
      </c>
      <c r="F88" s="36">
        <f t="shared" si="16"/>
        <v>0</v>
      </c>
      <c r="G88" s="6">
        <v>1535.97</v>
      </c>
      <c r="H88" s="6">
        <v>75.5</v>
      </c>
      <c r="I88" s="6">
        <v>556910</v>
      </c>
      <c r="J88" s="36">
        <f t="shared" si="17"/>
        <v>8.5498680217629422E-2</v>
      </c>
      <c r="K88" s="6">
        <v>-52099.03</v>
      </c>
      <c r="L88" s="6">
        <v>135.5</v>
      </c>
      <c r="M88" s="6">
        <v>984960</v>
      </c>
      <c r="N88" s="7">
        <f t="shared" si="18"/>
        <v>-1.5868369273879142</v>
      </c>
      <c r="O88" s="6">
        <v>-41736.99</v>
      </c>
      <c r="P88" s="6">
        <v>111.5</v>
      </c>
      <c r="Q88" s="6">
        <v>824105</v>
      </c>
      <c r="R88" s="7">
        <f t="shared" si="19"/>
        <v>-1.5700022327251988</v>
      </c>
      <c r="S88" s="6">
        <v>-36594.49</v>
      </c>
      <c r="T88" s="6">
        <v>109.5</v>
      </c>
      <c r="U88" s="6">
        <v>794990</v>
      </c>
      <c r="V88" s="7">
        <f t="shared" si="20"/>
        <v>-1.4269729053195637</v>
      </c>
      <c r="W88" s="6">
        <v>-26694.49</v>
      </c>
      <c r="X88" s="6">
        <v>84.5</v>
      </c>
      <c r="Y88" s="6">
        <v>611290</v>
      </c>
      <c r="Z88" s="7">
        <f t="shared" si="21"/>
        <v>-1.3100732876376189</v>
      </c>
      <c r="AA88" s="6">
        <v>-33409.49</v>
      </c>
      <c r="AB88" s="6">
        <v>104.5</v>
      </c>
      <c r="AC88" s="6">
        <v>791340</v>
      </c>
      <c r="AD88" s="7">
        <f t="shared" si="22"/>
        <v>-1.308785338792428</v>
      </c>
      <c r="AE88" s="6">
        <v>-24104.98</v>
      </c>
      <c r="AF88" s="6">
        <v>51.5</v>
      </c>
      <c r="AG88" s="6">
        <v>383080</v>
      </c>
      <c r="AH88" s="7">
        <f t="shared" si="23"/>
        <v>-1.8877242351467056</v>
      </c>
      <c r="AI88" s="6">
        <v>-43796.98</v>
      </c>
      <c r="AJ88" s="6">
        <v>78</v>
      </c>
      <c r="AK88" s="6">
        <v>548860</v>
      </c>
      <c r="AL88" s="7">
        <f t="shared" si="24"/>
        <v>-2.4736843275152136</v>
      </c>
      <c r="AM88" s="6">
        <v>123262.52</v>
      </c>
      <c r="AN88" s="6">
        <v>73</v>
      </c>
      <c r="AO88" s="6">
        <v>514360</v>
      </c>
      <c r="AP88" s="7">
        <f t="shared" si="25"/>
        <v>7.4289177229955676</v>
      </c>
      <c r="AQ88" s="6">
        <v>26195.5</v>
      </c>
      <c r="AR88" s="6">
        <v>57</v>
      </c>
      <c r="AS88" s="6">
        <v>417015</v>
      </c>
      <c r="AT88" s="7">
        <f t="shared" si="26"/>
        <v>1.7588671870316417</v>
      </c>
      <c r="AU88" s="6">
        <v>-62670.5</v>
      </c>
      <c r="AV88" s="6">
        <v>26</v>
      </c>
      <c r="AW88" s="6">
        <v>196690</v>
      </c>
      <c r="AX88" s="7">
        <f t="shared" si="27"/>
        <v>-9.8773984442523766</v>
      </c>
      <c r="AY88" s="6">
        <f t="shared" si="28"/>
        <v>-170112.95999999996</v>
      </c>
      <c r="AZ88" s="6">
        <f t="shared" si="29"/>
        <v>906.5</v>
      </c>
      <c r="BA88" s="6">
        <f t="shared" si="30"/>
        <v>6623600</v>
      </c>
      <c r="BB88" s="7">
        <f t="shared" si="31"/>
        <v>-0.79616851259133981</v>
      </c>
      <c r="BC88" s="26" t="s">
        <v>785</v>
      </c>
      <c r="BD88" s="10" t="s">
        <v>789</v>
      </c>
      <c r="BE88" s="10" t="s">
        <v>862</v>
      </c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CJ88" s="18"/>
      <c r="CK88" s="18"/>
    </row>
    <row r="89" spans="1:89" x14ac:dyDescent="0.2">
      <c r="A89" s="25">
        <v>170708</v>
      </c>
      <c r="B89" s="26" t="s">
        <v>187</v>
      </c>
      <c r="C89" s="6">
        <v>-4603.18</v>
      </c>
      <c r="D89" s="6">
        <v>42</v>
      </c>
      <c r="E89" s="6">
        <v>317940</v>
      </c>
      <c r="F89" s="36">
        <f t="shared" si="16"/>
        <v>-0.43434421588979055</v>
      </c>
      <c r="G89" s="6">
        <v>-35893.18</v>
      </c>
      <c r="H89" s="6">
        <v>140.5</v>
      </c>
      <c r="I89" s="6">
        <v>994435</v>
      </c>
      <c r="J89" s="36">
        <f t="shared" si="17"/>
        <v>-1.1189153438887409</v>
      </c>
      <c r="K89" s="6">
        <v>-24608.18</v>
      </c>
      <c r="L89" s="6">
        <v>261</v>
      </c>
      <c r="M89" s="6">
        <v>1885720</v>
      </c>
      <c r="N89" s="7">
        <f t="shared" si="18"/>
        <v>-0.39149258638610185</v>
      </c>
      <c r="O89" s="6">
        <v>-65304.480000000003</v>
      </c>
      <c r="P89" s="6">
        <v>150.5</v>
      </c>
      <c r="Q89" s="6">
        <v>1067210</v>
      </c>
      <c r="R89" s="7">
        <f t="shared" si="19"/>
        <v>-1.8969451935420394</v>
      </c>
      <c r="S89" s="6">
        <v>9210.89</v>
      </c>
      <c r="T89" s="6">
        <v>132.85</v>
      </c>
      <c r="U89" s="6">
        <v>949489.5</v>
      </c>
      <c r="V89" s="7">
        <f t="shared" si="20"/>
        <v>0.30072748566466501</v>
      </c>
      <c r="W89" s="6">
        <v>82153.37</v>
      </c>
      <c r="X89" s="6">
        <v>142.65</v>
      </c>
      <c r="Y89" s="6">
        <v>1002455.5</v>
      </c>
      <c r="Z89" s="7">
        <f t="shared" si="21"/>
        <v>2.4585640958626089</v>
      </c>
      <c r="AA89" s="6">
        <v>277371.87</v>
      </c>
      <c r="AB89" s="6">
        <v>96.5</v>
      </c>
      <c r="AC89" s="6">
        <v>716455</v>
      </c>
      <c r="AD89" s="7">
        <f t="shared" si="22"/>
        <v>12.001490630953793</v>
      </c>
      <c r="AE89" s="6">
        <v>261798.62</v>
      </c>
      <c r="AF89" s="6">
        <v>127.5</v>
      </c>
      <c r="AG89" s="6">
        <v>938850</v>
      </c>
      <c r="AH89" s="7">
        <f t="shared" si="23"/>
        <v>8.3655095063109126</v>
      </c>
      <c r="AI89" s="6">
        <v>-77253.88</v>
      </c>
      <c r="AJ89" s="6">
        <v>109.5</v>
      </c>
      <c r="AK89" s="6">
        <v>757490</v>
      </c>
      <c r="AL89" s="7">
        <f t="shared" si="24"/>
        <v>-3.1615866612100492</v>
      </c>
      <c r="AM89" s="6">
        <v>226128.12</v>
      </c>
      <c r="AN89" s="6">
        <v>138.5</v>
      </c>
      <c r="AO89" s="6">
        <v>974995</v>
      </c>
      <c r="AP89" s="7">
        <f t="shared" si="25"/>
        <v>7.1897514551356672</v>
      </c>
      <c r="AQ89" s="6">
        <v>409384.11</v>
      </c>
      <c r="AR89" s="6">
        <v>209.5</v>
      </c>
      <c r="AS89" s="6">
        <v>1487890</v>
      </c>
      <c r="AT89" s="7">
        <f t="shared" si="26"/>
        <v>7.7040339541229521</v>
      </c>
      <c r="AU89" s="6">
        <v>242622.62</v>
      </c>
      <c r="AV89" s="6">
        <v>141</v>
      </c>
      <c r="AW89" s="6">
        <v>1000090</v>
      </c>
      <c r="AX89" s="7">
        <f t="shared" si="27"/>
        <v>7.520624363807257</v>
      </c>
      <c r="AY89" s="6">
        <f t="shared" si="28"/>
        <v>1305609.8799999999</v>
      </c>
      <c r="AZ89" s="6">
        <f t="shared" si="29"/>
        <v>1650</v>
      </c>
      <c r="BA89" s="6">
        <f t="shared" si="30"/>
        <v>11775080</v>
      </c>
      <c r="BB89" s="7">
        <f t="shared" si="31"/>
        <v>3.4372510658101683</v>
      </c>
      <c r="BC89" s="26" t="s">
        <v>785</v>
      </c>
      <c r="BD89" s="10" t="s">
        <v>789</v>
      </c>
      <c r="BE89" s="10" t="s">
        <v>862</v>
      </c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CJ89" s="18"/>
      <c r="CK89" s="18"/>
    </row>
    <row r="90" spans="1:89" x14ac:dyDescent="0.2">
      <c r="A90" s="25">
        <v>171469</v>
      </c>
      <c r="B90" s="26" t="s">
        <v>194</v>
      </c>
      <c r="C90" s="6">
        <v>-171712.54</v>
      </c>
      <c r="D90" s="6">
        <v>0</v>
      </c>
      <c r="E90" s="6">
        <v>0</v>
      </c>
      <c r="F90" s="36">
        <f t="shared" si="16"/>
        <v>0</v>
      </c>
      <c r="G90" s="6">
        <v>-121032.54</v>
      </c>
      <c r="H90" s="6">
        <v>301</v>
      </c>
      <c r="I90" s="6">
        <v>2238520</v>
      </c>
      <c r="J90" s="36">
        <f t="shared" si="17"/>
        <v>-1.6761113324875363</v>
      </c>
      <c r="K90" s="6">
        <v>-178522.54</v>
      </c>
      <c r="L90" s="6">
        <v>361.5</v>
      </c>
      <c r="M90" s="6">
        <v>2695230</v>
      </c>
      <c r="N90" s="7">
        <f t="shared" si="18"/>
        <v>-1.9870943110606516</v>
      </c>
      <c r="O90" s="6">
        <v>-173592.54</v>
      </c>
      <c r="P90" s="6">
        <v>400.5</v>
      </c>
      <c r="Q90" s="6">
        <v>2967660</v>
      </c>
      <c r="R90" s="7">
        <f t="shared" si="19"/>
        <v>-1.8133373567052831</v>
      </c>
      <c r="S90" s="6">
        <v>-110752.54</v>
      </c>
      <c r="T90" s="6">
        <v>264</v>
      </c>
      <c r="U90" s="6">
        <v>1937880</v>
      </c>
      <c r="V90" s="7">
        <f t="shared" si="20"/>
        <v>-1.7716931595351619</v>
      </c>
      <c r="W90" s="6">
        <v>-320665.74</v>
      </c>
      <c r="X90" s="6">
        <v>536.75</v>
      </c>
      <c r="Y90" s="6">
        <v>3873847.5</v>
      </c>
      <c r="Z90" s="7">
        <f t="shared" si="21"/>
        <v>-2.4833120560373119</v>
      </c>
      <c r="AA90" s="6">
        <v>19147.759999999998</v>
      </c>
      <c r="AB90" s="6">
        <v>350.5</v>
      </c>
      <c r="AC90" s="6">
        <v>2660760</v>
      </c>
      <c r="AD90" s="7">
        <f t="shared" si="22"/>
        <v>0.2230868473669177</v>
      </c>
      <c r="AE90" s="6">
        <v>279766.69</v>
      </c>
      <c r="AF90" s="6">
        <v>295.5</v>
      </c>
      <c r="AG90" s="6">
        <v>2285585</v>
      </c>
      <c r="AH90" s="7">
        <f t="shared" si="23"/>
        <v>3.6721455119805211</v>
      </c>
      <c r="AI90" s="6">
        <v>350121.19</v>
      </c>
      <c r="AJ90" s="6">
        <v>615.75</v>
      </c>
      <c r="AK90" s="6">
        <v>4487027.5</v>
      </c>
      <c r="AL90" s="7">
        <f t="shared" si="24"/>
        <v>2.4189191820197227</v>
      </c>
      <c r="AM90" s="6">
        <v>516323.68</v>
      </c>
      <c r="AN90" s="6">
        <v>750</v>
      </c>
      <c r="AO90" s="6">
        <v>5375125</v>
      </c>
      <c r="AP90" s="7">
        <f t="shared" si="25"/>
        <v>2.9777975544754773</v>
      </c>
      <c r="AQ90" s="6">
        <v>778214.64</v>
      </c>
      <c r="AR90" s="6">
        <v>803.15</v>
      </c>
      <c r="AS90" s="6">
        <v>5866105.5</v>
      </c>
      <c r="AT90" s="7">
        <f t="shared" si="26"/>
        <v>3.7145615468388695</v>
      </c>
      <c r="AU90" s="6">
        <v>284516.65999999997</v>
      </c>
      <c r="AV90" s="6">
        <v>687.5</v>
      </c>
      <c r="AW90" s="6">
        <v>5138440</v>
      </c>
      <c r="AX90" s="7">
        <f t="shared" si="27"/>
        <v>1.7164774639773939</v>
      </c>
      <c r="AY90" s="6">
        <f t="shared" si="28"/>
        <v>1323524.72</v>
      </c>
      <c r="AZ90" s="6">
        <f t="shared" si="29"/>
        <v>5366.15</v>
      </c>
      <c r="BA90" s="6">
        <f t="shared" si="30"/>
        <v>39526180.5</v>
      </c>
      <c r="BB90" s="7">
        <f t="shared" si="31"/>
        <v>1.0380276009719684</v>
      </c>
      <c r="BC90" s="26" t="s">
        <v>785</v>
      </c>
      <c r="BD90" s="10" t="s">
        <v>789</v>
      </c>
      <c r="BE90" s="10" t="s">
        <v>862</v>
      </c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CJ90" s="18"/>
      <c r="CK90" s="18"/>
    </row>
    <row r="91" spans="1:89" x14ac:dyDescent="0.2">
      <c r="A91" s="25">
        <v>171479</v>
      </c>
      <c r="B91" s="26" t="s">
        <v>195</v>
      </c>
      <c r="C91" s="6">
        <v>-203794.86</v>
      </c>
      <c r="D91" s="6">
        <v>84</v>
      </c>
      <c r="E91" s="6">
        <v>589680</v>
      </c>
      <c r="F91" s="36">
        <f t="shared" si="16"/>
        <v>-10.36807387057387</v>
      </c>
      <c r="G91" s="6">
        <v>491547.64</v>
      </c>
      <c r="H91" s="6">
        <v>311.75</v>
      </c>
      <c r="I91" s="6">
        <v>2226422.5</v>
      </c>
      <c r="J91" s="36">
        <f t="shared" si="17"/>
        <v>6.8441532727952579</v>
      </c>
      <c r="K91" s="6">
        <v>-132197.35999999999</v>
      </c>
      <c r="L91" s="6">
        <v>277</v>
      </c>
      <c r="M91" s="6">
        <v>1975040</v>
      </c>
      <c r="N91" s="7">
        <f t="shared" si="18"/>
        <v>-2.0080204957874268</v>
      </c>
      <c r="O91" s="6">
        <v>-95792.36</v>
      </c>
      <c r="P91" s="6">
        <v>204.5</v>
      </c>
      <c r="Q91" s="6">
        <v>1465340</v>
      </c>
      <c r="R91" s="7">
        <f t="shared" si="19"/>
        <v>-2.0265352477923213</v>
      </c>
      <c r="S91" s="6">
        <v>-52642.36</v>
      </c>
      <c r="T91" s="6">
        <v>150</v>
      </c>
      <c r="U91" s="6">
        <v>1073750</v>
      </c>
      <c r="V91" s="7">
        <f t="shared" si="20"/>
        <v>-1.5198259930151341</v>
      </c>
      <c r="W91" s="6">
        <v>238952.66</v>
      </c>
      <c r="X91" s="6">
        <v>242</v>
      </c>
      <c r="Y91" s="6">
        <v>1673690</v>
      </c>
      <c r="Z91" s="7">
        <f t="shared" si="21"/>
        <v>4.2830989012302165</v>
      </c>
      <c r="AA91" s="6">
        <v>-294836.34000000003</v>
      </c>
      <c r="AB91" s="6">
        <v>218</v>
      </c>
      <c r="AC91" s="6">
        <v>1576460</v>
      </c>
      <c r="AD91" s="7">
        <f t="shared" si="22"/>
        <v>-5.7977535364043495</v>
      </c>
      <c r="AE91" s="6">
        <v>-30690.2</v>
      </c>
      <c r="AF91" s="6">
        <v>295</v>
      </c>
      <c r="AG91" s="6">
        <v>2197300</v>
      </c>
      <c r="AH91" s="7">
        <f t="shared" si="23"/>
        <v>-0.41901697537887411</v>
      </c>
      <c r="AI91" s="6">
        <v>-189240.2</v>
      </c>
      <c r="AJ91" s="6">
        <v>190.5</v>
      </c>
      <c r="AK91" s="6">
        <v>1344760</v>
      </c>
      <c r="AL91" s="7">
        <f t="shared" si="24"/>
        <v>-4.3624484666408883</v>
      </c>
      <c r="AM91" s="6">
        <v>172349.32</v>
      </c>
      <c r="AN91" s="6">
        <v>233.5</v>
      </c>
      <c r="AO91" s="6">
        <v>1637520</v>
      </c>
      <c r="AP91" s="7">
        <f t="shared" si="25"/>
        <v>3.2627564365626069</v>
      </c>
      <c r="AQ91" s="6">
        <v>409725.33</v>
      </c>
      <c r="AR91" s="6">
        <v>305</v>
      </c>
      <c r="AS91" s="6">
        <v>2171350</v>
      </c>
      <c r="AT91" s="7">
        <f t="shared" si="26"/>
        <v>5.2834914868630118</v>
      </c>
      <c r="AU91" s="6">
        <v>-444405.39</v>
      </c>
      <c r="AV91" s="6">
        <v>301.75</v>
      </c>
      <c r="AW91" s="6">
        <v>2154077.5</v>
      </c>
      <c r="AX91" s="7">
        <f t="shared" si="27"/>
        <v>-6.3955763383629414</v>
      </c>
      <c r="AY91" s="6">
        <f t="shared" si="28"/>
        <v>72770.740000000049</v>
      </c>
      <c r="AZ91" s="6">
        <f t="shared" si="29"/>
        <v>2729</v>
      </c>
      <c r="BA91" s="6">
        <f t="shared" si="30"/>
        <v>19495710</v>
      </c>
      <c r="BB91" s="7">
        <f t="shared" si="31"/>
        <v>0.11571227413620748</v>
      </c>
      <c r="BC91" s="26" t="s">
        <v>785</v>
      </c>
      <c r="BD91" s="10" t="s">
        <v>789</v>
      </c>
      <c r="BE91" s="10" t="s">
        <v>862</v>
      </c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CJ91" s="18"/>
      <c r="CK91" s="18"/>
    </row>
    <row r="92" spans="1:89" x14ac:dyDescent="0.2">
      <c r="A92" s="25">
        <v>171487</v>
      </c>
      <c r="B92" s="26" t="s">
        <v>196</v>
      </c>
      <c r="C92" s="6">
        <v>-15534.36</v>
      </c>
      <c r="D92" s="6">
        <v>0</v>
      </c>
      <c r="E92" s="6">
        <v>0</v>
      </c>
      <c r="F92" s="36">
        <f t="shared" si="16"/>
        <v>0</v>
      </c>
      <c r="G92" s="6">
        <v>-3594.36</v>
      </c>
      <c r="H92" s="6">
        <v>17</v>
      </c>
      <c r="I92" s="6">
        <v>119340</v>
      </c>
      <c r="J92" s="36">
        <f t="shared" si="17"/>
        <v>-0.93367823026646568</v>
      </c>
      <c r="K92" s="6">
        <v>77295.64</v>
      </c>
      <c r="L92" s="6">
        <v>38.5</v>
      </c>
      <c r="M92" s="6">
        <v>270895</v>
      </c>
      <c r="N92" s="7">
        <f t="shared" si="18"/>
        <v>8.5600295317373885</v>
      </c>
      <c r="O92" s="6">
        <v>188665.64</v>
      </c>
      <c r="P92" s="6">
        <v>28.5</v>
      </c>
      <c r="Q92" s="6">
        <v>197220</v>
      </c>
      <c r="R92" s="7">
        <f t="shared" si="19"/>
        <v>29.655384038130009</v>
      </c>
      <c r="S92" s="6">
        <v>0</v>
      </c>
      <c r="T92" s="6">
        <v>0</v>
      </c>
      <c r="U92" s="6">
        <v>0</v>
      </c>
      <c r="V92" s="7">
        <f t="shared" si="20"/>
        <v>0</v>
      </c>
      <c r="W92" s="6">
        <v>155210.64000000001</v>
      </c>
      <c r="X92" s="6">
        <v>25</v>
      </c>
      <c r="Y92" s="6">
        <v>171750</v>
      </c>
      <c r="Z92" s="7">
        <f t="shared" si="21"/>
        <v>27.111028820960701</v>
      </c>
      <c r="AA92" s="6">
        <v>-3914.36</v>
      </c>
      <c r="AB92" s="6">
        <v>12.5</v>
      </c>
      <c r="AC92" s="6">
        <v>90875</v>
      </c>
      <c r="AD92" s="7">
        <f t="shared" si="22"/>
        <v>-1.3352974965612106</v>
      </c>
      <c r="AE92" s="6">
        <v>-5088.96</v>
      </c>
      <c r="AF92" s="6">
        <v>14</v>
      </c>
      <c r="AG92" s="6">
        <v>102480</v>
      </c>
      <c r="AH92" s="7">
        <f t="shared" si="23"/>
        <v>-1.4897423887587822</v>
      </c>
      <c r="AI92" s="6">
        <v>134711.04000000001</v>
      </c>
      <c r="AJ92" s="6">
        <v>40</v>
      </c>
      <c r="AK92" s="6">
        <v>274800</v>
      </c>
      <c r="AL92" s="7">
        <f t="shared" si="24"/>
        <v>15.196660262008736</v>
      </c>
      <c r="AM92" s="6">
        <v>0</v>
      </c>
      <c r="AN92" s="6">
        <v>0</v>
      </c>
      <c r="AO92" s="6">
        <v>0</v>
      </c>
      <c r="AP92" s="7">
        <f t="shared" si="25"/>
        <v>0</v>
      </c>
      <c r="AQ92" s="6">
        <v>290.72000000000003</v>
      </c>
      <c r="AR92" s="6">
        <v>25</v>
      </c>
      <c r="AS92" s="6">
        <v>171750</v>
      </c>
      <c r="AT92" s="7">
        <f t="shared" si="26"/>
        <v>4.7395400291120819E-2</v>
      </c>
      <c r="AU92" s="6">
        <v>79364.929999999993</v>
      </c>
      <c r="AV92" s="6">
        <v>12.5</v>
      </c>
      <c r="AW92" s="6">
        <v>87375</v>
      </c>
      <c r="AX92" s="7">
        <f t="shared" si="27"/>
        <v>28.158086752503575</v>
      </c>
      <c r="AY92" s="6">
        <f t="shared" si="28"/>
        <v>622940.92999999993</v>
      </c>
      <c r="AZ92" s="6">
        <f t="shared" si="29"/>
        <v>213</v>
      </c>
      <c r="BA92" s="6">
        <f t="shared" si="30"/>
        <v>1486485</v>
      </c>
      <c r="BB92" s="7">
        <f t="shared" si="31"/>
        <v>12.991162931344748</v>
      </c>
      <c r="BC92" s="26" t="s">
        <v>785</v>
      </c>
      <c r="BD92" s="10" t="s">
        <v>789</v>
      </c>
      <c r="BE92" s="10" t="s">
        <v>862</v>
      </c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CJ92" s="18"/>
      <c r="CK92" s="18"/>
    </row>
    <row r="93" spans="1:89" x14ac:dyDescent="0.2">
      <c r="A93" s="25">
        <v>172253</v>
      </c>
      <c r="B93" s="26" t="s">
        <v>214</v>
      </c>
      <c r="C93" s="6">
        <v>-21061.41</v>
      </c>
      <c r="D93" s="6">
        <v>126.5</v>
      </c>
      <c r="E93" s="6">
        <v>888030</v>
      </c>
      <c r="F93" s="36">
        <f t="shared" si="16"/>
        <v>-0.71151008411877981</v>
      </c>
      <c r="G93" s="6">
        <v>-19486.41</v>
      </c>
      <c r="H93" s="6">
        <v>83.5</v>
      </c>
      <c r="I93" s="6">
        <v>586170</v>
      </c>
      <c r="J93" s="36">
        <f t="shared" si="17"/>
        <v>-1.0305520753365065</v>
      </c>
      <c r="K93" s="6">
        <v>-52051.41</v>
      </c>
      <c r="L93" s="6">
        <v>133.5</v>
      </c>
      <c r="M93" s="6">
        <v>942170</v>
      </c>
      <c r="N93" s="7">
        <f t="shared" si="18"/>
        <v>-1.6573891123682563</v>
      </c>
      <c r="O93" s="6">
        <v>-67211.41</v>
      </c>
      <c r="P93" s="6">
        <v>181.5</v>
      </c>
      <c r="Q93" s="6">
        <v>1270130</v>
      </c>
      <c r="R93" s="7">
        <f t="shared" si="19"/>
        <v>-1.6404255548644626</v>
      </c>
      <c r="S93" s="6">
        <v>-29636.41</v>
      </c>
      <c r="T93" s="6">
        <v>95.5</v>
      </c>
      <c r="U93" s="6">
        <v>667735</v>
      </c>
      <c r="V93" s="7">
        <f t="shared" si="20"/>
        <v>-1.3758882041528451</v>
      </c>
      <c r="W93" s="6">
        <v>-63776.44</v>
      </c>
      <c r="X93" s="6">
        <v>125.5</v>
      </c>
      <c r="Y93" s="6">
        <v>868410</v>
      </c>
      <c r="Z93" s="7">
        <f t="shared" si="21"/>
        <v>-2.2032141499982729</v>
      </c>
      <c r="AA93" s="6">
        <v>-39905.440000000002</v>
      </c>
      <c r="AB93" s="6">
        <v>126</v>
      </c>
      <c r="AC93" s="6">
        <v>899420</v>
      </c>
      <c r="AD93" s="7">
        <f t="shared" si="22"/>
        <v>-1.375407084565609</v>
      </c>
      <c r="AE93" s="6">
        <v>138473</v>
      </c>
      <c r="AF93" s="6">
        <v>121.5</v>
      </c>
      <c r="AG93" s="6">
        <v>892055</v>
      </c>
      <c r="AH93" s="7">
        <f t="shared" si="23"/>
        <v>4.656876537881633</v>
      </c>
      <c r="AI93" s="6">
        <v>-54763</v>
      </c>
      <c r="AJ93" s="6">
        <v>83.5</v>
      </c>
      <c r="AK93" s="6">
        <v>577020</v>
      </c>
      <c r="AL93" s="7">
        <f t="shared" si="24"/>
        <v>-2.9421042598176843</v>
      </c>
      <c r="AM93" s="6">
        <v>30954.01</v>
      </c>
      <c r="AN93" s="6">
        <v>108</v>
      </c>
      <c r="AO93" s="6">
        <v>727010</v>
      </c>
      <c r="AP93" s="7">
        <f t="shared" si="25"/>
        <v>1.3198914870496967</v>
      </c>
      <c r="AQ93" s="6">
        <v>61798.01</v>
      </c>
      <c r="AR93" s="6">
        <v>103.5</v>
      </c>
      <c r="AS93" s="6">
        <v>716545</v>
      </c>
      <c r="AT93" s="7">
        <f t="shared" si="26"/>
        <v>2.4148438409311348</v>
      </c>
      <c r="AU93" s="6">
        <v>137024</v>
      </c>
      <c r="AV93" s="6">
        <v>126</v>
      </c>
      <c r="AW93" s="6">
        <v>885260</v>
      </c>
      <c r="AX93" s="7">
        <f t="shared" si="27"/>
        <v>4.7983010640941641</v>
      </c>
      <c r="AY93" s="6">
        <f t="shared" si="28"/>
        <v>41418.5</v>
      </c>
      <c r="AZ93" s="6">
        <f t="shared" si="29"/>
        <v>1288</v>
      </c>
      <c r="BA93" s="6">
        <f t="shared" si="30"/>
        <v>9031925</v>
      </c>
      <c r="BB93" s="7">
        <f t="shared" si="31"/>
        <v>0.14215945105832919</v>
      </c>
      <c r="BC93" s="26" t="s">
        <v>785</v>
      </c>
      <c r="BD93" s="10" t="s">
        <v>789</v>
      </c>
      <c r="BE93" s="10" t="s">
        <v>862</v>
      </c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CJ93" s="18"/>
      <c r="CK93" s="18"/>
    </row>
    <row r="94" spans="1:89" x14ac:dyDescent="0.2">
      <c r="A94" s="25">
        <v>173099</v>
      </c>
      <c r="B94" s="26" t="s">
        <v>245</v>
      </c>
      <c r="C94" s="6">
        <v>138577.18</v>
      </c>
      <c r="D94" s="6">
        <v>0</v>
      </c>
      <c r="E94" s="6">
        <v>0</v>
      </c>
      <c r="F94" s="36">
        <f t="shared" si="16"/>
        <v>0</v>
      </c>
      <c r="G94" s="6">
        <v>-3672.82</v>
      </c>
      <c r="H94" s="6">
        <v>12.5</v>
      </c>
      <c r="I94" s="6">
        <v>88375</v>
      </c>
      <c r="J94" s="36">
        <f t="shared" si="17"/>
        <v>-1.2883442149929278</v>
      </c>
      <c r="K94" s="6">
        <v>77897.179999999993</v>
      </c>
      <c r="L94" s="6">
        <v>41</v>
      </c>
      <c r="M94" s="6">
        <v>289070</v>
      </c>
      <c r="N94" s="7">
        <f t="shared" si="18"/>
        <v>8.0842543328605529</v>
      </c>
      <c r="O94" s="6">
        <v>81022.179999999993</v>
      </c>
      <c r="P94" s="6">
        <v>25</v>
      </c>
      <c r="Q94" s="6">
        <v>175500</v>
      </c>
      <c r="R94" s="7">
        <f t="shared" si="19"/>
        <v>14.311610142450142</v>
      </c>
      <c r="S94" s="6">
        <v>-6702.82</v>
      </c>
      <c r="T94" s="6">
        <v>25</v>
      </c>
      <c r="U94" s="6">
        <v>174250</v>
      </c>
      <c r="V94" s="7">
        <f t="shared" si="20"/>
        <v>-1.1924672596843615</v>
      </c>
      <c r="W94" s="6">
        <v>136027.18</v>
      </c>
      <c r="X94" s="6">
        <v>33</v>
      </c>
      <c r="Y94" s="6">
        <v>230310</v>
      </c>
      <c r="Z94" s="7">
        <f t="shared" si="21"/>
        <v>17.718793799661324</v>
      </c>
      <c r="AA94" s="6">
        <v>82777.179999999993</v>
      </c>
      <c r="AB94" s="6">
        <v>25</v>
      </c>
      <c r="AC94" s="6">
        <v>178000</v>
      </c>
      <c r="AD94" s="7">
        <f t="shared" si="22"/>
        <v>14.4162504494382</v>
      </c>
      <c r="AE94" s="6">
        <v>229542.7</v>
      </c>
      <c r="AF94" s="6">
        <v>62</v>
      </c>
      <c r="AG94" s="6">
        <v>458090</v>
      </c>
      <c r="AH94" s="7">
        <f t="shared" si="23"/>
        <v>15.032594031740489</v>
      </c>
      <c r="AI94" s="6">
        <v>0</v>
      </c>
      <c r="AJ94" s="6">
        <v>0</v>
      </c>
      <c r="AK94" s="6">
        <v>0</v>
      </c>
      <c r="AL94" s="7">
        <f t="shared" si="24"/>
        <v>0</v>
      </c>
      <c r="AM94" s="6">
        <v>55512.85</v>
      </c>
      <c r="AN94" s="6">
        <v>20.5</v>
      </c>
      <c r="AO94" s="6">
        <v>142385</v>
      </c>
      <c r="AP94" s="7">
        <f t="shared" si="25"/>
        <v>12.086233451557398</v>
      </c>
      <c r="AQ94" s="6">
        <v>128787.85</v>
      </c>
      <c r="AR94" s="6">
        <v>33</v>
      </c>
      <c r="AS94" s="6">
        <v>230860</v>
      </c>
      <c r="AT94" s="7">
        <f t="shared" si="26"/>
        <v>15.620115221346271</v>
      </c>
      <c r="AU94" s="6">
        <v>99683.62</v>
      </c>
      <c r="AV94" s="6">
        <v>21</v>
      </c>
      <c r="AW94" s="6">
        <v>148240</v>
      </c>
      <c r="AX94" s="7">
        <f t="shared" si="27"/>
        <v>20.845873043712896</v>
      </c>
      <c r="AY94" s="6">
        <f t="shared" si="28"/>
        <v>880875.1</v>
      </c>
      <c r="AZ94" s="6">
        <f t="shared" si="29"/>
        <v>298</v>
      </c>
      <c r="BA94" s="6">
        <f t="shared" si="30"/>
        <v>2115080</v>
      </c>
      <c r="BB94" s="7">
        <f t="shared" si="31"/>
        <v>12.910683331126954</v>
      </c>
      <c r="BC94" s="26" t="s">
        <v>785</v>
      </c>
      <c r="BD94" s="10" t="s">
        <v>789</v>
      </c>
      <c r="BE94" s="10" t="s">
        <v>862</v>
      </c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CJ94" s="18"/>
      <c r="CK94" s="18"/>
    </row>
    <row r="95" spans="1:89" x14ac:dyDescent="0.2">
      <c r="A95" s="25">
        <v>175392</v>
      </c>
      <c r="B95" s="26" t="s">
        <v>282</v>
      </c>
      <c r="C95" s="6">
        <v>-94814.79</v>
      </c>
      <c r="D95" s="6">
        <v>128</v>
      </c>
      <c r="E95" s="6">
        <v>941060</v>
      </c>
      <c r="F95" s="36">
        <f t="shared" si="16"/>
        <v>-3.022595477440333</v>
      </c>
      <c r="G95" s="6">
        <v>-51800.35</v>
      </c>
      <c r="H95" s="6">
        <v>151</v>
      </c>
      <c r="I95" s="6">
        <v>1131520</v>
      </c>
      <c r="J95" s="36">
        <f t="shared" si="17"/>
        <v>-1.4191625866091628</v>
      </c>
      <c r="K95" s="6">
        <v>-137725.35</v>
      </c>
      <c r="L95" s="6">
        <v>158.5</v>
      </c>
      <c r="M95" s="6">
        <v>1163920</v>
      </c>
      <c r="N95" s="7">
        <f t="shared" si="18"/>
        <v>-3.5498663997525601</v>
      </c>
      <c r="O95" s="6">
        <v>-205070.96</v>
      </c>
      <c r="P95" s="6">
        <v>126</v>
      </c>
      <c r="Q95" s="6">
        <v>917620</v>
      </c>
      <c r="R95" s="7">
        <f t="shared" si="19"/>
        <v>-6.92792197205815</v>
      </c>
      <c r="S95" s="6">
        <v>-126258.46</v>
      </c>
      <c r="T95" s="6">
        <v>102.5</v>
      </c>
      <c r="U95" s="6">
        <v>750900</v>
      </c>
      <c r="V95" s="7">
        <f t="shared" si="20"/>
        <v>-5.2124280996137964</v>
      </c>
      <c r="W95" s="6">
        <v>271076.53999999998</v>
      </c>
      <c r="X95" s="6">
        <v>90</v>
      </c>
      <c r="Y95" s="6">
        <v>650100</v>
      </c>
      <c r="Z95" s="7">
        <f t="shared" si="21"/>
        <v>12.50930041532072</v>
      </c>
      <c r="AA95" s="6">
        <v>-16894.46</v>
      </c>
      <c r="AB95" s="6">
        <v>42</v>
      </c>
      <c r="AC95" s="6">
        <v>319240</v>
      </c>
      <c r="AD95" s="7">
        <f t="shared" si="22"/>
        <v>-1.6405471118907404</v>
      </c>
      <c r="AE95" s="6">
        <v>-17488.240000000002</v>
      </c>
      <c r="AF95" s="6">
        <v>42</v>
      </c>
      <c r="AG95" s="6">
        <v>323440</v>
      </c>
      <c r="AH95" s="7">
        <f t="shared" si="23"/>
        <v>-1.6220850853326738</v>
      </c>
      <c r="AI95" s="6">
        <v>-50591.24</v>
      </c>
      <c r="AJ95" s="6">
        <v>83.5</v>
      </c>
      <c r="AK95" s="6">
        <v>600520</v>
      </c>
      <c r="AL95" s="7">
        <f t="shared" si="24"/>
        <v>-2.6116173316459066</v>
      </c>
      <c r="AM95" s="6">
        <v>-22410.240000000002</v>
      </c>
      <c r="AN95" s="6">
        <v>42</v>
      </c>
      <c r="AO95" s="6">
        <v>293240</v>
      </c>
      <c r="AP95" s="7">
        <f t="shared" si="25"/>
        <v>-2.3691087164097668</v>
      </c>
      <c r="AQ95" s="6">
        <v>265555.76</v>
      </c>
      <c r="AR95" s="6">
        <v>125</v>
      </c>
      <c r="AS95" s="6">
        <v>903450</v>
      </c>
      <c r="AT95" s="7">
        <f t="shared" si="26"/>
        <v>8.2301857103326146</v>
      </c>
      <c r="AU95" s="6">
        <v>-129319.24</v>
      </c>
      <c r="AV95" s="6">
        <v>85</v>
      </c>
      <c r="AW95" s="6">
        <v>626560</v>
      </c>
      <c r="AX95" s="7">
        <f t="shared" si="27"/>
        <v>-6.3982642364657814</v>
      </c>
      <c r="AY95" s="6">
        <f t="shared" si="28"/>
        <v>-220926.24000000005</v>
      </c>
      <c r="AZ95" s="6">
        <f t="shared" si="29"/>
        <v>1047.5</v>
      </c>
      <c r="BA95" s="6">
        <f t="shared" si="30"/>
        <v>7680510</v>
      </c>
      <c r="BB95" s="7">
        <f t="shared" si="31"/>
        <v>-0.8917003480237643</v>
      </c>
      <c r="BC95" s="26" t="s">
        <v>785</v>
      </c>
      <c r="BD95" s="10" t="s">
        <v>789</v>
      </c>
      <c r="BE95" s="10" t="s">
        <v>862</v>
      </c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CJ95" s="18"/>
      <c r="CK95" s="18"/>
    </row>
    <row r="96" spans="1:89" x14ac:dyDescent="0.2">
      <c r="A96" s="25">
        <v>177245</v>
      </c>
      <c r="B96" s="26" t="s">
        <v>327</v>
      </c>
      <c r="C96" s="6">
        <v>-142409.29999999999</v>
      </c>
      <c r="D96" s="6">
        <v>124.5</v>
      </c>
      <c r="E96" s="6">
        <v>931260</v>
      </c>
      <c r="F96" s="36">
        <f t="shared" si="16"/>
        <v>-4.5876328844790928</v>
      </c>
      <c r="G96" s="6">
        <v>-109494.3</v>
      </c>
      <c r="H96" s="6">
        <v>119</v>
      </c>
      <c r="I96" s="6">
        <v>878380</v>
      </c>
      <c r="J96" s="36">
        <f t="shared" si="17"/>
        <v>-3.8642993920626609</v>
      </c>
      <c r="K96" s="6">
        <v>-206679.3</v>
      </c>
      <c r="L96" s="6">
        <v>159.5</v>
      </c>
      <c r="M96" s="6">
        <v>1177565</v>
      </c>
      <c r="N96" s="7">
        <f t="shared" si="18"/>
        <v>-5.2654239893339225</v>
      </c>
      <c r="O96" s="6">
        <v>-54614.3</v>
      </c>
      <c r="P96" s="6">
        <v>93.5</v>
      </c>
      <c r="Q96" s="6">
        <v>700470</v>
      </c>
      <c r="R96" s="7">
        <f t="shared" si="19"/>
        <v>-2.4170104358502154</v>
      </c>
      <c r="S96" s="6">
        <v>119850.7</v>
      </c>
      <c r="T96" s="6">
        <v>83.5</v>
      </c>
      <c r="U96" s="6">
        <v>614570</v>
      </c>
      <c r="V96" s="7">
        <f t="shared" si="20"/>
        <v>6.0454817189254273</v>
      </c>
      <c r="W96" s="6">
        <v>-55249.29</v>
      </c>
      <c r="X96" s="6">
        <v>74</v>
      </c>
      <c r="Y96" s="6">
        <v>541680</v>
      </c>
      <c r="Z96" s="7">
        <f t="shared" si="21"/>
        <v>-3.0598853566681434</v>
      </c>
      <c r="AA96" s="6">
        <v>-34096.29</v>
      </c>
      <c r="AB96" s="6">
        <v>99</v>
      </c>
      <c r="AC96" s="6">
        <v>749130</v>
      </c>
      <c r="AD96" s="7">
        <f t="shared" si="22"/>
        <v>-1.4109500220255498</v>
      </c>
      <c r="AE96" s="6">
        <v>108762.99</v>
      </c>
      <c r="AF96" s="6">
        <v>20.5</v>
      </c>
      <c r="AG96" s="6">
        <v>160310</v>
      </c>
      <c r="AH96" s="7">
        <f t="shared" si="23"/>
        <v>20.353625475640946</v>
      </c>
      <c r="AI96" s="6">
        <v>-48372.01</v>
      </c>
      <c r="AJ96" s="6">
        <v>51.5</v>
      </c>
      <c r="AK96" s="6">
        <v>380130</v>
      </c>
      <c r="AL96" s="7">
        <f t="shared" si="24"/>
        <v>-3.9447881251150925</v>
      </c>
      <c r="AM96" s="6">
        <v>-171812</v>
      </c>
      <c r="AN96" s="6">
        <v>85</v>
      </c>
      <c r="AO96" s="6">
        <v>613000</v>
      </c>
      <c r="AP96" s="7">
        <f t="shared" si="25"/>
        <v>-8.6886982055464923</v>
      </c>
      <c r="AQ96" s="6">
        <v>-89262</v>
      </c>
      <c r="AR96" s="6">
        <v>56.5</v>
      </c>
      <c r="AS96" s="6">
        <v>403430</v>
      </c>
      <c r="AT96" s="7">
        <f t="shared" si="26"/>
        <v>-6.1952160226061519</v>
      </c>
      <c r="AU96" s="6">
        <v>-387704.5</v>
      </c>
      <c r="AV96" s="6">
        <v>83.5</v>
      </c>
      <c r="AW96" s="6">
        <v>610410</v>
      </c>
      <c r="AX96" s="7">
        <f t="shared" si="27"/>
        <v>-19.689781458364052</v>
      </c>
      <c r="AY96" s="6">
        <f t="shared" si="28"/>
        <v>-928670.29999999993</v>
      </c>
      <c r="AZ96" s="6">
        <f t="shared" si="29"/>
        <v>925.5</v>
      </c>
      <c r="BA96" s="6">
        <f t="shared" si="30"/>
        <v>6829075</v>
      </c>
      <c r="BB96" s="7">
        <f t="shared" si="31"/>
        <v>-4.2156191431489622</v>
      </c>
      <c r="BC96" s="26" t="s">
        <v>785</v>
      </c>
      <c r="BD96" s="10" t="s">
        <v>789</v>
      </c>
      <c r="BE96" s="10" t="s">
        <v>862</v>
      </c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CJ96" s="18"/>
      <c r="CK96" s="18"/>
    </row>
    <row r="97" spans="1:89" x14ac:dyDescent="0.2">
      <c r="A97" s="25">
        <v>177298</v>
      </c>
      <c r="B97" s="26" t="s">
        <v>329</v>
      </c>
      <c r="C97" s="6">
        <v>-201645.99</v>
      </c>
      <c r="D97" s="6">
        <v>0</v>
      </c>
      <c r="E97" s="6">
        <v>0</v>
      </c>
      <c r="F97" s="36">
        <f t="shared" si="16"/>
        <v>0</v>
      </c>
      <c r="G97" s="6">
        <v>-34465.99</v>
      </c>
      <c r="H97" s="6">
        <v>55.5</v>
      </c>
      <c r="I97" s="6">
        <v>417360</v>
      </c>
      <c r="J97" s="36">
        <f t="shared" si="17"/>
        <v>-2.5600097996933102</v>
      </c>
      <c r="K97" s="6">
        <v>-31240.99</v>
      </c>
      <c r="L97" s="6">
        <v>119</v>
      </c>
      <c r="M97" s="6">
        <v>894880</v>
      </c>
      <c r="N97" s="7">
        <f t="shared" si="18"/>
        <v>-1.0473244457357411</v>
      </c>
      <c r="O97" s="6">
        <v>-30140.99</v>
      </c>
      <c r="P97" s="6">
        <v>67.5</v>
      </c>
      <c r="Q97" s="6">
        <v>507600</v>
      </c>
      <c r="R97" s="7">
        <f t="shared" si="19"/>
        <v>-1.8407618006304178</v>
      </c>
      <c r="S97" s="6">
        <v>-23740.99</v>
      </c>
      <c r="T97" s="6">
        <v>63</v>
      </c>
      <c r="U97" s="6">
        <v>467460</v>
      </c>
      <c r="V97" s="7">
        <f t="shared" si="20"/>
        <v>-1.5744035639412999</v>
      </c>
      <c r="W97" s="6">
        <v>276589.01</v>
      </c>
      <c r="X97" s="6">
        <v>83</v>
      </c>
      <c r="Y97" s="6">
        <v>607560</v>
      </c>
      <c r="Z97" s="7">
        <f t="shared" si="21"/>
        <v>13.657367667390876</v>
      </c>
      <c r="AA97" s="6">
        <v>68039.009999999995</v>
      </c>
      <c r="AB97" s="6">
        <v>10</v>
      </c>
      <c r="AC97" s="6">
        <v>77700</v>
      </c>
      <c r="AD97" s="7">
        <f t="shared" si="22"/>
        <v>27.145550965250962</v>
      </c>
      <c r="AE97" s="6">
        <v>223439.13</v>
      </c>
      <c r="AF97" s="6">
        <v>21</v>
      </c>
      <c r="AG97" s="6">
        <v>164220</v>
      </c>
      <c r="AH97" s="7">
        <f t="shared" si="23"/>
        <v>40.818255389112167</v>
      </c>
      <c r="AI97" s="6">
        <v>280847.13</v>
      </c>
      <c r="AJ97" s="6">
        <v>42</v>
      </c>
      <c r="AK97" s="6">
        <v>306640</v>
      </c>
      <c r="AL97" s="7">
        <f t="shared" si="24"/>
        <v>28.39245052830681</v>
      </c>
      <c r="AM97" s="6">
        <v>270907.13</v>
      </c>
      <c r="AN97" s="6">
        <v>84</v>
      </c>
      <c r="AO97" s="6">
        <v>606480</v>
      </c>
      <c r="AP97" s="7">
        <f t="shared" si="25"/>
        <v>13.847317355889725</v>
      </c>
      <c r="AQ97" s="6">
        <v>293727.13</v>
      </c>
      <c r="AR97" s="6">
        <v>41.5</v>
      </c>
      <c r="AS97" s="6">
        <v>307930</v>
      </c>
      <c r="AT97" s="7">
        <f t="shared" si="26"/>
        <v>26.708536485564903</v>
      </c>
      <c r="AU97" s="6">
        <v>246672.13</v>
      </c>
      <c r="AV97" s="6">
        <v>42</v>
      </c>
      <c r="AW97" s="6">
        <v>312480</v>
      </c>
      <c r="AX97" s="7">
        <f t="shared" si="27"/>
        <v>24.471441468253968</v>
      </c>
      <c r="AY97" s="6">
        <f t="shared" si="28"/>
        <v>1540631.71</v>
      </c>
      <c r="AZ97" s="6">
        <f t="shared" si="29"/>
        <v>628.5</v>
      </c>
      <c r="BA97" s="6">
        <f t="shared" si="30"/>
        <v>4670310</v>
      </c>
      <c r="BB97" s="7">
        <f t="shared" si="31"/>
        <v>10.226212609013107</v>
      </c>
      <c r="BC97" s="26" t="s">
        <v>785</v>
      </c>
      <c r="BD97" s="10" t="s">
        <v>789</v>
      </c>
      <c r="BE97" s="10" t="s">
        <v>862</v>
      </c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CJ97" s="18"/>
      <c r="CK97" s="18"/>
    </row>
    <row r="98" spans="1:89" x14ac:dyDescent="0.2">
      <c r="A98" s="25">
        <v>177740</v>
      </c>
      <c r="B98" s="26" t="s">
        <v>350</v>
      </c>
      <c r="C98" s="6">
        <v>-25581.07</v>
      </c>
      <c r="D98" s="6">
        <v>84</v>
      </c>
      <c r="E98" s="6">
        <v>589680</v>
      </c>
      <c r="F98" s="36">
        <f t="shared" si="16"/>
        <v>-1.3014382376882376</v>
      </c>
      <c r="G98" s="6">
        <v>-33781.07</v>
      </c>
      <c r="H98" s="6">
        <v>108</v>
      </c>
      <c r="I98" s="6">
        <v>758160</v>
      </c>
      <c r="J98" s="36">
        <f t="shared" si="17"/>
        <v>-1.3812561596496782</v>
      </c>
      <c r="K98" s="6">
        <v>58098.93</v>
      </c>
      <c r="L98" s="6">
        <v>88</v>
      </c>
      <c r="M98" s="6">
        <v>618385</v>
      </c>
      <c r="N98" s="7">
        <f t="shared" si="18"/>
        <v>2.8185804959693397</v>
      </c>
      <c r="O98" s="6">
        <v>-23296.07</v>
      </c>
      <c r="P98" s="6">
        <v>70</v>
      </c>
      <c r="Q98" s="6">
        <v>501500</v>
      </c>
      <c r="R98" s="7">
        <f t="shared" si="19"/>
        <v>-1.4400362313060817</v>
      </c>
      <c r="S98" s="6">
        <v>-24336.07</v>
      </c>
      <c r="T98" s="6">
        <v>83</v>
      </c>
      <c r="U98" s="6">
        <v>576860</v>
      </c>
      <c r="V98" s="7">
        <f t="shared" si="20"/>
        <v>-1.3078011475921367</v>
      </c>
      <c r="W98" s="6">
        <v>-22121.07</v>
      </c>
      <c r="X98" s="6">
        <v>76</v>
      </c>
      <c r="Y98" s="6">
        <v>520820</v>
      </c>
      <c r="Z98" s="7">
        <f t="shared" si="21"/>
        <v>-1.274206251680043</v>
      </c>
      <c r="AA98" s="6">
        <v>-42416.07</v>
      </c>
      <c r="AB98" s="6">
        <v>96.5</v>
      </c>
      <c r="AC98" s="6">
        <v>684755</v>
      </c>
      <c r="AD98" s="7">
        <f t="shared" si="22"/>
        <v>-1.9202461756394622</v>
      </c>
      <c r="AE98" s="6">
        <v>46699.4</v>
      </c>
      <c r="AF98" s="6">
        <v>93.5</v>
      </c>
      <c r="AG98" s="6">
        <v>695920</v>
      </c>
      <c r="AH98" s="7">
        <f t="shared" si="23"/>
        <v>2.0131365674215429</v>
      </c>
      <c r="AI98" s="6">
        <v>-45201.599999999999</v>
      </c>
      <c r="AJ98" s="6">
        <v>63</v>
      </c>
      <c r="AK98" s="6">
        <v>429810</v>
      </c>
      <c r="AL98" s="7">
        <f t="shared" si="24"/>
        <v>-3.260160536050813</v>
      </c>
      <c r="AM98" s="6">
        <v>242019.39</v>
      </c>
      <c r="AN98" s="6">
        <v>75</v>
      </c>
      <c r="AO98" s="6">
        <v>509000</v>
      </c>
      <c r="AP98" s="7">
        <f t="shared" si="25"/>
        <v>14.739884263261297</v>
      </c>
      <c r="AQ98" s="6">
        <v>-21775.61</v>
      </c>
      <c r="AR98" s="6">
        <v>62</v>
      </c>
      <c r="AS98" s="6">
        <v>435790</v>
      </c>
      <c r="AT98" s="7">
        <f t="shared" si="26"/>
        <v>-1.3991075518024738</v>
      </c>
      <c r="AU98" s="6">
        <v>73616.89</v>
      </c>
      <c r="AV98" s="6">
        <v>79</v>
      </c>
      <c r="AW98" s="6">
        <v>555135</v>
      </c>
      <c r="AX98" s="7">
        <f t="shared" si="27"/>
        <v>4.1109344393706033</v>
      </c>
      <c r="AY98" s="6">
        <f t="shared" si="28"/>
        <v>207507.05000000005</v>
      </c>
      <c r="AZ98" s="6">
        <f t="shared" si="29"/>
        <v>894</v>
      </c>
      <c r="BA98" s="6">
        <f t="shared" si="30"/>
        <v>6286135</v>
      </c>
      <c r="BB98" s="7">
        <f t="shared" si="31"/>
        <v>1.0233185494743593</v>
      </c>
      <c r="BC98" s="26" t="s">
        <v>785</v>
      </c>
      <c r="BD98" s="10" t="s">
        <v>789</v>
      </c>
      <c r="BE98" s="10" t="s">
        <v>862</v>
      </c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CJ98" s="18"/>
      <c r="CK98" s="18"/>
    </row>
    <row r="99" spans="1:89" x14ac:dyDescent="0.2">
      <c r="A99" s="25">
        <v>177829</v>
      </c>
      <c r="B99" s="26" t="s">
        <v>178</v>
      </c>
      <c r="C99" s="6">
        <v>-235356.32</v>
      </c>
      <c r="D99" s="6">
        <v>0</v>
      </c>
      <c r="E99" s="6">
        <v>0</v>
      </c>
      <c r="F99" s="36">
        <f t="shared" si="16"/>
        <v>0</v>
      </c>
      <c r="G99" s="6">
        <v>-43521.32</v>
      </c>
      <c r="H99" s="6">
        <v>152</v>
      </c>
      <c r="I99" s="6">
        <v>1106415</v>
      </c>
      <c r="J99" s="36">
        <f t="shared" si="17"/>
        <v>-1.2193986162515873</v>
      </c>
      <c r="K99" s="6">
        <v>-12141.32</v>
      </c>
      <c r="L99" s="6">
        <v>241</v>
      </c>
      <c r="M99" s="6">
        <v>1764995</v>
      </c>
      <c r="N99" s="7">
        <f t="shared" si="18"/>
        <v>-0.20636862993946159</v>
      </c>
      <c r="O99" s="6">
        <v>-96981.32</v>
      </c>
      <c r="P99" s="6">
        <v>167.5</v>
      </c>
      <c r="Q99" s="6">
        <v>1216150</v>
      </c>
      <c r="R99" s="7">
        <f t="shared" si="19"/>
        <v>-2.4720806808370677</v>
      </c>
      <c r="S99" s="6">
        <v>-57251.32</v>
      </c>
      <c r="T99" s="6">
        <v>137.5</v>
      </c>
      <c r="U99" s="6">
        <v>999125</v>
      </c>
      <c r="V99" s="7">
        <f t="shared" si="20"/>
        <v>-1.7763452220693106</v>
      </c>
      <c r="W99" s="6">
        <v>-159926.23000000001</v>
      </c>
      <c r="X99" s="6">
        <v>192.5</v>
      </c>
      <c r="Y99" s="6">
        <v>1358850</v>
      </c>
      <c r="Z99" s="7">
        <f t="shared" si="21"/>
        <v>-3.5307700629208525</v>
      </c>
      <c r="AA99" s="6">
        <v>-82268.23</v>
      </c>
      <c r="AB99" s="6">
        <v>179</v>
      </c>
      <c r="AC99" s="6">
        <v>1328055</v>
      </c>
      <c r="AD99" s="7">
        <f t="shared" si="22"/>
        <v>-1.9203384874873404</v>
      </c>
      <c r="AE99" s="6">
        <v>-57992.5</v>
      </c>
      <c r="AF99" s="6">
        <v>96.5</v>
      </c>
      <c r="AG99" s="6">
        <v>716305</v>
      </c>
      <c r="AH99" s="7">
        <f t="shared" si="23"/>
        <v>-2.42881872945184</v>
      </c>
      <c r="AI99" s="6">
        <v>-104597.5</v>
      </c>
      <c r="AJ99" s="6">
        <v>176</v>
      </c>
      <c r="AK99" s="6">
        <v>1277770</v>
      </c>
      <c r="AL99" s="7">
        <f t="shared" si="24"/>
        <v>-2.5376417508628313</v>
      </c>
      <c r="AM99" s="6">
        <v>-142887.5</v>
      </c>
      <c r="AN99" s="6">
        <v>164</v>
      </c>
      <c r="AO99" s="6">
        <v>1146255</v>
      </c>
      <c r="AP99" s="7">
        <f t="shared" si="25"/>
        <v>-3.864334288618152</v>
      </c>
      <c r="AQ99" s="6">
        <v>4425.5</v>
      </c>
      <c r="AR99" s="6">
        <v>163.5</v>
      </c>
      <c r="AS99" s="6">
        <v>1173570</v>
      </c>
      <c r="AT99" s="7">
        <f t="shared" si="26"/>
        <v>0.10558722530398698</v>
      </c>
      <c r="AU99" s="6">
        <v>-266484.01</v>
      </c>
      <c r="AV99" s="6">
        <v>180</v>
      </c>
      <c r="AW99" s="6">
        <v>1301970</v>
      </c>
      <c r="AX99" s="7">
        <f t="shared" si="27"/>
        <v>-6.3450035791915331</v>
      </c>
      <c r="AY99" s="6">
        <f t="shared" si="28"/>
        <v>-1019625.75</v>
      </c>
      <c r="AZ99" s="6">
        <f t="shared" si="29"/>
        <v>1849.5</v>
      </c>
      <c r="BA99" s="6">
        <f t="shared" si="30"/>
        <v>13389460</v>
      </c>
      <c r="BB99" s="7">
        <f t="shared" si="31"/>
        <v>-2.3606925335301052</v>
      </c>
      <c r="BC99" s="26" t="s">
        <v>785</v>
      </c>
      <c r="BD99" s="10" t="s">
        <v>789</v>
      </c>
      <c r="BE99" s="10" t="s">
        <v>862</v>
      </c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CJ99" s="18"/>
      <c r="CK99" s="18"/>
    </row>
    <row r="100" spans="1:89" x14ac:dyDescent="0.2">
      <c r="A100" s="25">
        <v>178662</v>
      </c>
      <c r="B100" s="26" t="s">
        <v>386</v>
      </c>
      <c r="C100" s="6">
        <v>-142347.74</v>
      </c>
      <c r="D100" s="6">
        <v>0</v>
      </c>
      <c r="E100" s="6">
        <v>0</v>
      </c>
      <c r="F100" s="36">
        <f t="shared" si="16"/>
        <v>0</v>
      </c>
      <c r="G100" s="6">
        <v>163298.03</v>
      </c>
      <c r="H100" s="6">
        <v>159.5</v>
      </c>
      <c r="I100" s="6">
        <v>1173190</v>
      </c>
      <c r="J100" s="36">
        <f t="shared" si="17"/>
        <v>4.3149352875493312</v>
      </c>
      <c r="K100" s="6">
        <v>298963.03000000003</v>
      </c>
      <c r="L100" s="6">
        <v>152.5</v>
      </c>
      <c r="M100" s="6">
        <v>1113675</v>
      </c>
      <c r="N100" s="7">
        <f t="shared" si="18"/>
        <v>8.0534185467034831</v>
      </c>
      <c r="O100" s="6">
        <v>304372.03000000003</v>
      </c>
      <c r="P100" s="6">
        <v>43</v>
      </c>
      <c r="Q100" s="6">
        <v>323360</v>
      </c>
      <c r="R100" s="7">
        <f t="shared" si="19"/>
        <v>29.179654038842163</v>
      </c>
      <c r="S100" s="6">
        <v>358482.03</v>
      </c>
      <c r="T100" s="6">
        <v>108.5</v>
      </c>
      <c r="U100" s="6">
        <v>795070</v>
      </c>
      <c r="V100" s="7">
        <f t="shared" si="20"/>
        <v>13.977313859157057</v>
      </c>
      <c r="W100" s="6">
        <v>269416.03000000003</v>
      </c>
      <c r="X100" s="6">
        <v>83.5</v>
      </c>
      <c r="Y100" s="6">
        <v>611220</v>
      </c>
      <c r="Z100" s="7">
        <f t="shared" si="21"/>
        <v>13.223521645234124</v>
      </c>
      <c r="AA100" s="6">
        <v>285121.03000000003</v>
      </c>
      <c r="AB100" s="6">
        <v>42</v>
      </c>
      <c r="AC100" s="6">
        <v>313740</v>
      </c>
      <c r="AD100" s="7">
        <f t="shared" si="22"/>
        <v>28.172218811754959</v>
      </c>
      <c r="AE100" s="6">
        <v>464105.79</v>
      </c>
      <c r="AF100" s="6">
        <v>96.5</v>
      </c>
      <c r="AG100" s="6">
        <v>747555</v>
      </c>
      <c r="AH100" s="7">
        <f t="shared" si="23"/>
        <v>18.624948933523285</v>
      </c>
      <c r="AI100" s="6">
        <v>335141.78999999998</v>
      </c>
      <c r="AJ100" s="6">
        <v>66.5</v>
      </c>
      <c r="AK100" s="6">
        <v>478630</v>
      </c>
      <c r="AL100" s="7">
        <f t="shared" si="24"/>
        <v>21.706527986127071</v>
      </c>
      <c r="AM100" s="6">
        <v>285274.8</v>
      </c>
      <c r="AN100" s="6">
        <v>95.5</v>
      </c>
      <c r="AO100" s="6">
        <v>684885</v>
      </c>
      <c r="AP100" s="7">
        <f t="shared" si="25"/>
        <v>12.912414200924241</v>
      </c>
      <c r="AQ100" s="6">
        <v>354589.8</v>
      </c>
      <c r="AR100" s="6">
        <v>126.5</v>
      </c>
      <c r="AS100" s="6">
        <v>912030</v>
      </c>
      <c r="AT100" s="7">
        <f t="shared" si="26"/>
        <v>10.886170849643104</v>
      </c>
      <c r="AU100" s="6">
        <v>508727.8</v>
      </c>
      <c r="AV100" s="6">
        <v>126</v>
      </c>
      <c r="AW100" s="6">
        <v>917940</v>
      </c>
      <c r="AX100" s="7">
        <f t="shared" si="27"/>
        <v>17.180384120966512</v>
      </c>
      <c r="AY100" s="6">
        <f t="shared" si="28"/>
        <v>3627492.1599999997</v>
      </c>
      <c r="AZ100" s="6">
        <f t="shared" si="29"/>
        <v>1100</v>
      </c>
      <c r="BA100" s="6">
        <f t="shared" si="30"/>
        <v>8071295</v>
      </c>
      <c r="BB100" s="7">
        <f t="shared" si="31"/>
        <v>13.932368592648391</v>
      </c>
      <c r="BC100" s="26" t="s">
        <v>785</v>
      </c>
      <c r="BD100" s="10" t="s">
        <v>789</v>
      </c>
      <c r="BE100" s="10" t="s">
        <v>862</v>
      </c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CJ100" s="18"/>
      <c r="CK100" s="18"/>
    </row>
    <row r="101" spans="1:89" x14ac:dyDescent="0.2">
      <c r="A101" s="25">
        <v>179023</v>
      </c>
      <c r="B101" s="26" t="s">
        <v>393</v>
      </c>
      <c r="C101" s="6">
        <v>-4428.91</v>
      </c>
      <c r="D101" s="6">
        <v>0</v>
      </c>
      <c r="E101" s="6">
        <v>0</v>
      </c>
      <c r="F101" s="36">
        <f t="shared" si="16"/>
        <v>0</v>
      </c>
      <c r="G101" s="6">
        <v>79833.94</v>
      </c>
      <c r="H101" s="6">
        <v>37</v>
      </c>
      <c r="I101" s="6">
        <v>266990</v>
      </c>
      <c r="J101" s="36">
        <f t="shared" si="17"/>
        <v>9.269456309225065</v>
      </c>
      <c r="K101" s="6">
        <v>344198.94</v>
      </c>
      <c r="L101" s="6">
        <v>104</v>
      </c>
      <c r="M101" s="6">
        <v>754955</v>
      </c>
      <c r="N101" s="7">
        <f t="shared" si="18"/>
        <v>13.677594293699624</v>
      </c>
      <c r="O101" s="6">
        <v>200898.94</v>
      </c>
      <c r="P101" s="6">
        <v>42</v>
      </c>
      <c r="Q101" s="6">
        <v>315840</v>
      </c>
      <c r="R101" s="7">
        <f t="shared" si="19"/>
        <v>19.718424328774063</v>
      </c>
      <c r="S101" s="6">
        <v>139133.94</v>
      </c>
      <c r="T101" s="6">
        <v>83.5</v>
      </c>
      <c r="U101" s="6">
        <v>599570</v>
      </c>
      <c r="V101" s="7">
        <f t="shared" si="20"/>
        <v>7.1937424153977014</v>
      </c>
      <c r="W101" s="6">
        <v>232808.94</v>
      </c>
      <c r="X101" s="6">
        <v>83.5</v>
      </c>
      <c r="Y101" s="6">
        <v>589470</v>
      </c>
      <c r="Z101" s="7">
        <f t="shared" si="21"/>
        <v>11.848386177413609</v>
      </c>
      <c r="AA101" s="6">
        <v>177588.94</v>
      </c>
      <c r="AB101" s="6">
        <v>42</v>
      </c>
      <c r="AC101" s="6">
        <v>315740</v>
      </c>
      <c r="AD101" s="7">
        <f t="shared" si="22"/>
        <v>17.436045923861403</v>
      </c>
      <c r="AE101" s="6">
        <v>465483.64</v>
      </c>
      <c r="AF101" s="6">
        <v>83.5</v>
      </c>
      <c r="AG101" s="6">
        <v>634270</v>
      </c>
      <c r="AH101" s="7">
        <f t="shared" si="23"/>
        <v>22.016663565989248</v>
      </c>
      <c r="AI101" s="6">
        <v>0</v>
      </c>
      <c r="AJ101" s="6">
        <v>0</v>
      </c>
      <c r="AK101" s="6">
        <v>0</v>
      </c>
      <c r="AL101" s="7">
        <f t="shared" si="24"/>
        <v>0</v>
      </c>
      <c r="AM101" s="6">
        <v>264263.64</v>
      </c>
      <c r="AN101" s="6">
        <v>41.5</v>
      </c>
      <c r="AO101" s="6">
        <v>289130</v>
      </c>
      <c r="AP101" s="7">
        <f t="shared" si="25"/>
        <v>28.33387348251652</v>
      </c>
      <c r="AQ101" s="6">
        <v>296623.64</v>
      </c>
      <c r="AR101" s="6">
        <v>42</v>
      </c>
      <c r="AS101" s="6">
        <v>311640</v>
      </c>
      <c r="AT101" s="7">
        <f t="shared" si="26"/>
        <v>26.650821203953281</v>
      </c>
      <c r="AU101" s="6">
        <v>248928.64000000001</v>
      </c>
      <c r="AV101" s="6">
        <v>42</v>
      </c>
      <c r="AW101" s="6">
        <v>303980</v>
      </c>
      <c r="AX101" s="7">
        <f t="shared" si="27"/>
        <v>25.385840647411015</v>
      </c>
      <c r="AY101" s="6">
        <f t="shared" si="28"/>
        <v>2449763.2000000002</v>
      </c>
      <c r="AZ101" s="6">
        <f t="shared" si="29"/>
        <v>601</v>
      </c>
      <c r="BA101" s="6">
        <f t="shared" si="30"/>
        <v>4381585</v>
      </c>
      <c r="BB101" s="7">
        <f t="shared" si="31"/>
        <v>17.332234613729966</v>
      </c>
      <c r="BC101" s="26" t="s">
        <v>785</v>
      </c>
      <c r="BD101" s="10" t="s">
        <v>789</v>
      </c>
      <c r="BE101" s="10" t="s">
        <v>862</v>
      </c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CJ101" s="18"/>
      <c r="CK101" s="18"/>
    </row>
    <row r="102" spans="1:89" x14ac:dyDescent="0.2">
      <c r="A102" s="25">
        <v>179473</v>
      </c>
      <c r="B102" s="26" t="s">
        <v>409</v>
      </c>
      <c r="C102" s="6">
        <v>-153045</v>
      </c>
      <c r="D102" s="6">
        <v>41.5</v>
      </c>
      <c r="E102" s="6">
        <v>307100</v>
      </c>
      <c r="F102" s="36">
        <f t="shared" si="16"/>
        <v>-14.950667535004886</v>
      </c>
      <c r="G102" s="6">
        <v>205894</v>
      </c>
      <c r="H102" s="6">
        <v>100.5</v>
      </c>
      <c r="I102" s="6">
        <v>742510</v>
      </c>
      <c r="J102" s="36">
        <f t="shared" si="17"/>
        <v>8.5961320386257434</v>
      </c>
      <c r="K102" s="6">
        <v>-2521</v>
      </c>
      <c r="L102" s="6">
        <v>12.5</v>
      </c>
      <c r="M102" s="6">
        <v>88375</v>
      </c>
      <c r="N102" s="7">
        <f t="shared" si="18"/>
        <v>-0.85578500707213578</v>
      </c>
      <c r="O102" s="6">
        <v>-21586</v>
      </c>
      <c r="P102" s="6">
        <v>51.5</v>
      </c>
      <c r="Q102" s="6">
        <v>373780</v>
      </c>
      <c r="R102" s="7">
        <f t="shared" si="19"/>
        <v>-1.7902670019797742</v>
      </c>
      <c r="S102" s="6">
        <v>-16070</v>
      </c>
      <c r="T102" s="6">
        <v>43</v>
      </c>
      <c r="U102" s="6">
        <v>306060</v>
      </c>
      <c r="V102" s="7">
        <f t="shared" si="20"/>
        <v>-1.6276873815591715</v>
      </c>
      <c r="W102" s="6">
        <v>-6760</v>
      </c>
      <c r="X102" s="6">
        <v>20</v>
      </c>
      <c r="Y102" s="6">
        <v>150500</v>
      </c>
      <c r="Z102" s="7">
        <f t="shared" si="21"/>
        <v>-1.3475083056478405</v>
      </c>
      <c r="AA102" s="6">
        <v>294980</v>
      </c>
      <c r="AB102" s="6">
        <v>51.5</v>
      </c>
      <c r="AC102" s="6">
        <v>390580</v>
      </c>
      <c r="AD102" s="7">
        <f t="shared" si="22"/>
        <v>23.412309898100261</v>
      </c>
      <c r="AE102" s="6">
        <v>-6824.3</v>
      </c>
      <c r="AF102" s="6">
        <v>19.5</v>
      </c>
      <c r="AG102" s="6">
        <v>142740</v>
      </c>
      <c r="AH102" s="7">
        <f t="shared" si="23"/>
        <v>-1.4342791088692728</v>
      </c>
      <c r="AI102" s="6">
        <v>120795.7</v>
      </c>
      <c r="AJ102" s="6">
        <v>30</v>
      </c>
      <c r="AK102" s="6">
        <v>214100</v>
      </c>
      <c r="AL102" s="7">
        <f t="shared" si="24"/>
        <v>17.490269500233538</v>
      </c>
      <c r="AM102" s="6">
        <v>-18800.3</v>
      </c>
      <c r="AN102" s="6">
        <v>40</v>
      </c>
      <c r="AO102" s="6">
        <v>282050</v>
      </c>
      <c r="AP102" s="7">
        <f t="shared" si="25"/>
        <v>-2.0663332742421558</v>
      </c>
      <c r="AQ102" s="6">
        <v>-7500.3</v>
      </c>
      <c r="AR102" s="6">
        <v>20</v>
      </c>
      <c r="AS102" s="6">
        <v>139900</v>
      </c>
      <c r="AT102" s="7">
        <f t="shared" si="26"/>
        <v>-1.5011322373123659</v>
      </c>
      <c r="AU102" s="6">
        <v>236977.2</v>
      </c>
      <c r="AV102" s="6">
        <v>51.5</v>
      </c>
      <c r="AW102" s="6">
        <v>371460</v>
      </c>
      <c r="AX102" s="7">
        <f t="shared" si="27"/>
        <v>19.776808270069459</v>
      </c>
      <c r="AY102" s="6">
        <f t="shared" si="28"/>
        <v>778585</v>
      </c>
      <c r="AZ102" s="6">
        <f t="shared" si="29"/>
        <v>440</v>
      </c>
      <c r="BA102" s="6">
        <f t="shared" si="30"/>
        <v>3202055</v>
      </c>
      <c r="BB102" s="7">
        <f t="shared" si="31"/>
        <v>7.5377015697731613</v>
      </c>
      <c r="BC102" s="26" t="s">
        <v>785</v>
      </c>
      <c r="BD102" s="10" t="s">
        <v>789</v>
      </c>
      <c r="BE102" s="10" t="s">
        <v>862</v>
      </c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CJ102" s="18"/>
      <c r="CK102" s="18"/>
    </row>
    <row r="103" spans="1:89" x14ac:dyDescent="0.2">
      <c r="A103" s="25">
        <v>202146</v>
      </c>
      <c r="B103" s="26" t="s">
        <v>462</v>
      </c>
      <c r="C103" s="6">
        <v>0</v>
      </c>
      <c r="D103" s="6">
        <v>0</v>
      </c>
      <c r="E103" s="6">
        <v>0</v>
      </c>
      <c r="F103" s="36">
        <f t="shared" si="16"/>
        <v>0</v>
      </c>
      <c r="G103" s="6">
        <v>0</v>
      </c>
      <c r="H103" s="6">
        <v>0</v>
      </c>
      <c r="I103" s="6">
        <v>0</v>
      </c>
      <c r="J103" s="36">
        <f t="shared" si="17"/>
        <v>0</v>
      </c>
      <c r="K103" s="6">
        <v>-10335</v>
      </c>
      <c r="L103" s="6">
        <v>25</v>
      </c>
      <c r="M103" s="6">
        <v>180500</v>
      </c>
      <c r="N103" s="7">
        <f t="shared" si="18"/>
        <v>-1.7177285318559556</v>
      </c>
      <c r="O103" s="6">
        <v>-16795</v>
      </c>
      <c r="P103" s="6">
        <v>56.5</v>
      </c>
      <c r="Q103" s="6">
        <v>400630</v>
      </c>
      <c r="R103" s="7">
        <f t="shared" si="19"/>
        <v>-1.2995656840476248</v>
      </c>
      <c r="S103" s="6">
        <v>-16570</v>
      </c>
      <c r="T103" s="6">
        <v>52</v>
      </c>
      <c r="U103" s="6">
        <v>363340</v>
      </c>
      <c r="V103" s="7">
        <f t="shared" si="20"/>
        <v>-1.4137447019320748</v>
      </c>
      <c r="W103" s="6">
        <v>282210</v>
      </c>
      <c r="X103" s="6">
        <v>51</v>
      </c>
      <c r="Y103" s="6">
        <v>355820</v>
      </c>
      <c r="Z103" s="7">
        <f t="shared" si="21"/>
        <v>23.793772131976844</v>
      </c>
      <c r="AA103" s="6">
        <v>-4790</v>
      </c>
      <c r="AB103" s="6">
        <v>10</v>
      </c>
      <c r="AC103" s="6">
        <v>77200</v>
      </c>
      <c r="AD103" s="7">
        <f t="shared" si="22"/>
        <v>-1.9234455958549221</v>
      </c>
      <c r="AE103" s="6">
        <v>-4585.29</v>
      </c>
      <c r="AF103" s="6">
        <v>11.5</v>
      </c>
      <c r="AG103" s="6">
        <v>84180</v>
      </c>
      <c r="AH103" s="7">
        <f t="shared" si="23"/>
        <v>-1.6341019244476123</v>
      </c>
      <c r="AI103" s="6">
        <v>-73820.289999999994</v>
      </c>
      <c r="AJ103" s="6">
        <v>42.5</v>
      </c>
      <c r="AK103" s="6">
        <v>304150</v>
      </c>
      <c r="AL103" s="7">
        <f t="shared" si="24"/>
        <v>-7.5240144336675971</v>
      </c>
      <c r="AM103" s="6">
        <v>-16415.29</v>
      </c>
      <c r="AN103" s="6">
        <v>36</v>
      </c>
      <c r="AO103" s="6">
        <v>246420</v>
      </c>
      <c r="AP103" s="7">
        <f t="shared" si="25"/>
        <v>-2.0650677298920543</v>
      </c>
      <c r="AQ103" s="6">
        <v>-7160.29</v>
      </c>
      <c r="AR103" s="6">
        <v>32.5</v>
      </c>
      <c r="AS103" s="6">
        <v>233675</v>
      </c>
      <c r="AT103" s="7">
        <f t="shared" si="26"/>
        <v>-0.85797847437680541</v>
      </c>
      <c r="AU103" s="6">
        <v>-35820.29</v>
      </c>
      <c r="AV103" s="6">
        <v>21.5</v>
      </c>
      <c r="AW103" s="6">
        <v>157350</v>
      </c>
      <c r="AX103" s="7">
        <f t="shared" si="27"/>
        <v>-7.0570638068001275</v>
      </c>
      <c r="AY103" s="6">
        <f t="shared" si="28"/>
        <v>95918.549999999959</v>
      </c>
      <c r="AZ103" s="6">
        <f t="shared" si="29"/>
        <v>338.5</v>
      </c>
      <c r="BA103" s="6">
        <f t="shared" si="30"/>
        <v>2403265</v>
      </c>
      <c r="BB103" s="7">
        <f t="shared" si="31"/>
        <v>1.237264741924007</v>
      </c>
      <c r="BC103" s="26" t="s">
        <v>785</v>
      </c>
      <c r="BD103" s="10" t="s">
        <v>789</v>
      </c>
      <c r="BE103" s="10" t="s">
        <v>862</v>
      </c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CJ103" s="18"/>
      <c r="CK103" s="18"/>
    </row>
    <row r="104" spans="1:89" x14ac:dyDescent="0.2">
      <c r="A104" s="25">
        <v>202314</v>
      </c>
      <c r="B104" s="26" t="s">
        <v>469</v>
      </c>
      <c r="C104" s="6">
        <v>-8394.82</v>
      </c>
      <c r="D104" s="6">
        <v>0</v>
      </c>
      <c r="E104" s="6">
        <v>0</v>
      </c>
      <c r="F104" s="36">
        <f t="shared" si="16"/>
        <v>0</v>
      </c>
      <c r="G104" s="6">
        <v>-18379.82</v>
      </c>
      <c r="H104" s="6">
        <v>63</v>
      </c>
      <c r="I104" s="6">
        <v>473760</v>
      </c>
      <c r="J104" s="36">
        <f t="shared" si="17"/>
        <v>-1.2026646825396825</v>
      </c>
      <c r="K104" s="6">
        <v>-6979.82</v>
      </c>
      <c r="L104" s="6">
        <v>18</v>
      </c>
      <c r="M104" s="6">
        <v>135360</v>
      </c>
      <c r="N104" s="7">
        <f t="shared" si="18"/>
        <v>-1.5469459219858155</v>
      </c>
      <c r="O104" s="6">
        <v>127870.18</v>
      </c>
      <c r="P104" s="6">
        <v>44.5</v>
      </c>
      <c r="Q104" s="6">
        <v>330190</v>
      </c>
      <c r="R104" s="7">
        <f t="shared" si="19"/>
        <v>12.005135164602198</v>
      </c>
      <c r="S104" s="6">
        <v>143165.18</v>
      </c>
      <c r="T104" s="6">
        <v>20.5</v>
      </c>
      <c r="U104" s="6">
        <v>152110</v>
      </c>
      <c r="V104" s="7">
        <f t="shared" si="20"/>
        <v>29.177046742488987</v>
      </c>
      <c r="W104" s="6">
        <v>106315.18</v>
      </c>
      <c r="X104" s="6">
        <v>15</v>
      </c>
      <c r="Y104" s="6">
        <v>110550</v>
      </c>
      <c r="Z104" s="7">
        <f t="shared" si="21"/>
        <v>28.850795115332428</v>
      </c>
      <c r="AA104" s="6">
        <v>142415.18</v>
      </c>
      <c r="AB104" s="6">
        <v>5</v>
      </c>
      <c r="AC104" s="6">
        <v>38850</v>
      </c>
      <c r="AD104" s="7">
        <f t="shared" si="22"/>
        <v>113.63888236808236</v>
      </c>
      <c r="AE104" s="6">
        <v>0</v>
      </c>
      <c r="AF104" s="6">
        <v>0</v>
      </c>
      <c r="AG104" s="6">
        <v>0</v>
      </c>
      <c r="AH104" s="7">
        <f t="shared" si="23"/>
        <v>0</v>
      </c>
      <c r="AI104" s="6">
        <v>262550.48</v>
      </c>
      <c r="AJ104" s="6">
        <v>61.5</v>
      </c>
      <c r="AK104" s="6">
        <v>437780</v>
      </c>
      <c r="AL104" s="7">
        <f t="shared" si="24"/>
        <v>18.591678194526931</v>
      </c>
      <c r="AM104" s="6">
        <v>0</v>
      </c>
      <c r="AN104" s="6">
        <v>0</v>
      </c>
      <c r="AO104" s="6">
        <v>0</v>
      </c>
      <c r="AP104" s="7">
        <f t="shared" si="25"/>
        <v>0</v>
      </c>
      <c r="AQ104" s="6">
        <v>290830.48</v>
      </c>
      <c r="AR104" s="6">
        <v>42</v>
      </c>
      <c r="AS104" s="6">
        <v>306640</v>
      </c>
      <c r="AT104" s="7">
        <f t="shared" si="26"/>
        <v>26.556396556222282</v>
      </c>
      <c r="AU104" s="6">
        <v>256510.48</v>
      </c>
      <c r="AV104" s="6">
        <v>42</v>
      </c>
      <c r="AW104" s="6">
        <v>301480</v>
      </c>
      <c r="AX104" s="7">
        <f t="shared" si="27"/>
        <v>26.375961523152448</v>
      </c>
      <c r="AY104" s="6">
        <f t="shared" si="28"/>
        <v>1304297.52</v>
      </c>
      <c r="AZ104" s="6">
        <f t="shared" si="29"/>
        <v>311.5</v>
      </c>
      <c r="BA104" s="6">
        <f t="shared" si="30"/>
        <v>2286720</v>
      </c>
      <c r="BB104" s="7">
        <f t="shared" si="31"/>
        <v>17.681755142737195</v>
      </c>
      <c r="BC104" s="26" t="s">
        <v>785</v>
      </c>
      <c r="BD104" s="10" t="s">
        <v>789</v>
      </c>
      <c r="BE104" s="10" t="s">
        <v>862</v>
      </c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CJ104" s="18"/>
      <c r="CK104" s="18"/>
    </row>
    <row r="105" spans="1:89" x14ac:dyDescent="0.2">
      <c r="A105" s="25">
        <v>202865</v>
      </c>
      <c r="B105" s="26" t="s">
        <v>486</v>
      </c>
      <c r="C105" s="6">
        <v>0</v>
      </c>
      <c r="D105" s="6">
        <v>0</v>
      </c>
      <c r="E105" s="6">
        <v>0</v>
      </c>
      <c r="F105" s="36">
        <f t="shared" si="16"/>
        <v>0</v>
      </c>
      <c r="G105" s="6">
        <v>-56460</v>
      </c>
      <c r="H105" s="6">
        <v>166</v>
      </c>
      <c r="I105" s="6">
        <v>1248320</v>
      </c>
      <c r="J105" s="36">
        <f t="shared" si="17"/>
        <v>-1.4020924122019993</v>
      </c>
      <c r="K105" s="6">
        <v>-196335</v>
      </c>
      <c r="L105" s="6">
        <v>425.25</v>
      </c>
      <c r="M105" s="6">
        <v>3156067.5</v>
      </c>
      <c r="N105" s="7">
        <f t="shared" si="18"/>
        <v>-1.8662623660615623</v>
      </c>
      <c r="O105" s="6">
        <v>-241915.88</v>
      </c>
      <c r="P105" s="6">
        <v>528.5</v>
      </c>
      <c r="Q105" s="6">
        <v>3897620</v>
      </c>
      <c r="R105" s="7">
        <f t="shared" si="19"/>
        <v>-1.924095288919905</v>
      </c>
      <c r="S105" s="6">
        <v>-224275.88</v>
      </c>
      <c r="T105" s="6">
        <v>418</v>
      </c>
      <c r="U105" s="6">
        <v>3056810</v>
      </c>
      <c r="V105" s="7">
        <f t="shared" si="20"/>
        <v>-2.2744469823116256</v>
      </c>
      <c r="W105" s="6">
        <v>-194145.88</v>
      </c>
      <c r="X105" s="6">
        <v>460.5</v>
      </c>
      <c r="Y105" s="6">
        <v>3334860</v>
      </c>
      <c r="Z105" s="7">
        <f t="shared" si="21"/>
        <v>-1.7465130170381966</v>
      </c>
      <c r="AA105" s="6">
        <v>2125.12</v>
      </c>
      <c r="AB105" s="6">
        <v>430</v>
      </c>
      <c r="AC105" s="6">
        <v>3262275</v>
      </c>
      <c r="AD105" s="7">
        <f t="shared" si="22"/>
        <v>2.019410380792545E-2</v>
      </c>
      <c r="AE105" s="6">
        <v>-303513.88</v>
      </c>
      <c r="AF105" s="6">
        <v>594</v>
      </c>
      <c r="AG105" s="6">
        <v>4543980</v>
      </c>
      <c r="AH105" s="7">
        <f t="shared" si="23"/>
        <v>-2.0038416542326329</v>
      </c>
      <c r="AI105" s="6">
        <v>-107344.88</v>
      </c>
      <c r="AJ105" s="6">
        <v>640.5</v>
      </c>
      <c r="AK105" s="6">
        <v>4642735</v>
      </c>
      <c r="AL105" s="7">
        <f t="shared" si="24"/>
        <v>-0.71675236256215358</v>
      </c>
      <c r="AM105" s="6">
        <v>-112725.3</v>
      </c>
      <c r="AN105" s="6">
        <v>554</v>
      </c>
      <c r="AO105" s="6">
        <v>3980955</v>
      </c>
      <c r="AP105" s="7">
        <f t="shared" si="25"/>
        <v>-0.87780050264320997</v>
      </c>
      <c r="AQ105" s="6">
        <v>251611.71</v>
      </c>
      <c r="AR105" s="6">
        <v>680.5</v>
      </c>
      <c r="AS105" s="6">
        <v>5012135</v>
      </c>
      <c r="AT105" s="7">
        <f t="shared" si="26"/>
        <v>1.4056141504568413</v>
      </c>
      <c r="AU105" s="6">
        <v>-506459.3</v>
      </c>
      <c r="AV105" s="6">
        <v>416</v>
      </c>
      <c r="AW105" s="6">
        <v>3083300</v>
      </c>
      <c r="AX105" s="7">
        <f t="shared" si="27"/>
        <v>-5.0920242272889435</v>
      </c>
      <c r="AY105" s="6">
        <f t="shared" si="28"/>
        <v>-1689439.17</v>
      </c>
      <c r="AZ105" s="6">
        <f t="shared" si="29"/>
        <v>5313.25</v>
      </c>
      <c r="BA105" s="6">
        <f t="shared" si="30"/>
        <v>39219057.5</v>
      </c>
      <c r="BB105" s="7">
        <f t="shared" si="31"/>
        <v>-1.3353868656838577</v>
      </c>
      <c r="BC105" s="26" t="s">
        <v>785</v>
      </c>
      <c r="BD105" s="10" t="s">
        <v>789</v>
      </c>
      <c r="BE105" s="10" t="s">
        <v>862</v>
      </c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CJ105" s="18"/>
      <c r="CK105" s="18"/>
    </row>
    <row r="106" spans="1:89" x14ac:dyDescent="0.2">
      <c r="A106" s="25">
        <v>204013</v>
      </c>
      <c r="B106" s="26" t="s">
        <v>521</v>
      </c>
      <c r="C106" s="6">
        <v>0</v>
      </c>
      <c r="D106" s="6">
        <v>0</v>
      </c>
      <c r="E106" s="6">
        <v>0</v>
      </c>
      <c r="F106" s="36">
        <f t="shared" si="16"/>
        <v>0</v>
      </c>
      <c r="G106" s="6">
        <v>0</v>
      </c>
      <c r="H106" s="6">
        <v>0</v>
      </c>
      <c r="I106" s="6">
        <v>0</v>
      </c>
      <c r="J106" s="36">
        <f t="shared" si="17"/>
        <v>0</v>
      </c>
      <c r="K106" s="6">
        <v>0</v>
      </c>
      <c r="L106" s="6">
        <v>0</v>
      </c>
      <c r="M106" s="6">
        <v>0</v>
      </c>
      <c r="N106" s="7">
        <f t="shared" si="18"/>
        <v>0</v>
      </c>
      <c r="O106" s="6">
        <v>0</v>
      </c>
      <c r="P106" s="6">
        <v>0</v>
      </c>
      <c r="Q106" s="6">
        <v>0</v>
      </c>
      <c r="R106" s="7">
        <f t="shared" si="19"/>
        <v>0</v>
      </c>
      <c r="S106" s="6">
        <v>245395</v>
      </c>
      <c r="T106" s="6">
        <v>125.5</v>
      </c>
      <c r="U106" s="6">
        <v>893460</v>
      </c>
      <c r="V106" s="7">
        <f t="shared" si="20"/>
        <v>8.5143655004141205</v>
      </c>
      <c r="W106" s="6">
        <v>84325</v>
      </c>
      <c r="X106" s="6">
        <v>106.5</v>
      </c>
      <c r="Y106" s="6">
        <v>763705</v>
      </c>
      <c r="Z106" s="7">
        <f t="shared" si="21"/>
        <v>3.3124701291729139</v>
      </c>
      <c r="AA106" s="6">
        <v>266605</v>
      </c>
      <c r="AB106" s="6">
        <v>105</v>
      </c>
      <c r="AC106" s="6">
        <v>780800</v>
      </c>
      <c r="AD106" s="7">
        <f t="shared" si="22"/>
        <v>10.584983350409836</v>
      </c>
      <c r="AE106" s="6">
        <v>-24655</v>
      </c>
      <c r="AF106" s="6">
        <v>52</v>
      </c>
      <c r="AG106" s="6">
        <v>387440</v>
      </c>
      <c r="AH106" s="7">
        <f t="shared" si="23"/>
        <v>-1.9090697914515797</v>
      </c>
      <c r="AI106" s="6">
        <v>-8810</v>
      </c>
      <c r="AJ106" s="6">
        <v>94.5</v>
      </c>
      <c r="AK106" s="6">
        <v>703065</v>
      </c>
      <c r="AL106" s="7">
        <f t="shared" si="24"/>
        <v>-0.38845625937857808</v>
      </c>
      <c r="AM106" s="6">
        <v>216089.99</v>
      </c>
      <c r="AN106" s="6">
        <v>178</v>
      </c>
      <c r="AO106" s="6">
        <v>1258310</v>
      </c>
      <c r="AP106" s="7">
        <f t="shared" si="25"/>
        <v>5.3236401920035599</v>
      </c>
      <c r="AQ106" s="6">
        <v>210102.97</v>
      </c>
      <c r="AR106" s="6">
        <v>189</v>
      </c>
      <c r="AS106" s="6">
        <v>1344280</v>
      </c>
      <c r="AT106" s="7">
        <f t="shared" si="26"/>
        <v>4.376233493022287</v>
      </c>
      <c r="AU106" s="6">
        <v>-134024.04</v>
      </c>
      <c r="AV106" s="6">
        <v>55.5</v>
      </c>
      <c r="AW106" s="6">
        <v>409795</v>
      </c>
      <c r="AX106" s="7">
        <f t="shared" si="27"/>
        <v>-10.138594272746129</v>
      </c>
      <c r="AY106" s="6">
        <f t="shared" si="28"/>
        <v>855028.91999999993</v>
      </c>
      <c r="AZ106" s="6">
        <f t="shared" si="29"/>
        <v>906</v>
      </c>
      <c r="BA106" s="6">
        <f t="shared" si="30"/>
        <v>6540855</v>
      </c>
      <c r="BB106" s="7">
        <f t="shared" si="31"/>
        <v>4.0523595951905369</v>
      </c>
      <c r="BC106" s="26" t="s">
        <v>785</v>
      </c>
      <c r="BD106" s="10" t="s">
        <v>789</v>
      </c>
      <c r="BE106" s="10" t="s">
        <v>862</v>
      </c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CJ106" s="18"/>
      <c r="CK106" s="18"/>
    </row>
    <row r="107" spans="1:89" x14ac:dyDescent="0.2">
      <c r="A107" s="25">
        <v>205091</v>
      </c>
      <c r="B107" s="26" t="s">
        <v>928</v>
      </c>
      <c r="C107" s="6">
        <v>0</v>
      </c>
      <c r="D107" s="6">
        <v>0</v>
      </c>
      <c r="E107" s="6">
        <v>0</v>
      </c>
      <c r="F107" s="36">
        <f t="shared" si="16"/>
        <v>0</v>
      </c>
      <c r="G107" s="6">
        <v>0</v>
      </c>
      <c r="H107" s="6">
        <v>0</v>
      </c>
      <c r="I107" s="6">
        <v>0</v>
      </c>
      <c r="J107" s="36">
        <f t="shared" si="17"/>
        <v>0</v>
      </c>
      <c r="K107" s="6">
        <v>0</v>
      </c>
      <c r="L107" s="6">
        <v>0</v>
      </c>
      <c r="M107" s="6">
        <v>0</v>
      </c>
      <c r="N107" s="7">
        <f t="shared" si="18"/>
        <v>0</v>
      </c>
      <c r="O107" s="6">
        <v>0</v>
      </c>
      <c r="P107" s="6">
        <v>0</v>
      </c>
      <c r="Q107" s="6">
        <v>0</v>
      </c>
      <c r="R107" s="7">
        <f t="shared" si="19"/>
        <v>0</v>
      </c>
      <c r="S107" s="6">
        <v>0</v>
      </c>
      <c r="T107" s="6">
        <v>0</v>
      </c>
      <c r="U107" s="6">
        <v>0</v>
      </c>
      <c r="V107" s="7">
        <f t="shared" si="20"/>
        <v>0</v>
      </c>
      <c r="W107" s="6">
        <v>0</v>
      </c>
      <c r="X107" s="6">
        <v>0</v>
      </c>
      <c r="Y107" s="6">
        <v>0</v>
      </c>
      <c r="Z107" s="7">
        <f t="shared" si="21"/>
        <v>0</v>
      </c>
      <c r="AA107" s="6">
        <v>-11970</v>
      </c>
      <c r="AB107" s="6">
        <v>0</v>
      </c>
      <c r="AC107" s="6">
        <v>228320</v>
      </c>
      <c r="AD107" s="7">
        <f t="shared" si="22"/>
        <v>-1.625218990889979</v>
      </c>
      <c r="AE107" s="6">
        <v>206230</v>
      </c>
      <c r="AF107" s="6">
        <v>51.5</v>
      </c>
      <c r="AG107" s="6">
        <v>389630</v>
      </c>
      <c r="AH107" s="7">
        <f t="shared" si="23"/>
        <v>15.878910761491673</v>
      </c>
      <c r="AI107" s="6">
        <v>-49605</v>
      </c>
      <c r="AJ107" s="6">
        <v>91.5</v>
      </c>
      <c r="AK107" s="6">
        <v>669780</v>
      </c>
      <c r="AL107" s="7">
        <f t="shared" si="24"/>
        <v>-2.2959105975096303</v>
      </c>
      <c r="AM107" s="6">
        <v>-16475</v>
      </c>
      <c r="AN107" s="6">
        <v>32</v>
      </c>
      <c r="AO107" s="6">
        <v>235915</v>
      </c>
      <c r="AP107" s="7">
        <f t="shared" si="25"/>
        <v>-2.1648687027107223</v>
      </c>
      <c r="AQ107" s="6">
        <v>-17400</v>
      </c>
      <c r="AR107" s="6">
        <v>75.5</v>
      </c>
      <c r="AS107" s="6">
        <v>556260</v>
      </c>
      <c r="AT107" s="7">
        <f t="shared" si="26"/>
        <v>-0.87584942293172252</v>
      </c>
      <c r="AU107" s="6">
        <v>82428.509999999995</v>
      </c>
      <c r="AV107" s="6">
        <v>63.5</v>
      </c>
      <c r="AW107" s="6">
        <v>474020</v>
      </c>
      <c r="AX107" s="7">
        <f t="shared" si="27"/>
        <v>5.3906666596346149</v>
      </c>
      <c r="AY107" s="6">
        <f t="shared" si="28"/>
        <v>193208.51</v>
      </c>
      <c r="AZ107" s="6">
        <f t="shared" si="29"/>
        <v>314</v>
      </c>
      <c r="BA107" s="6">
        <f t="shared" si="30"/>
        <v>2553925</v>
      </c>
      <c r="BB107" s="7">
        <f t="shared" si="31"/>
        <v>2.3451995692904064</v>
      </c>
      <c r="BC107" s="26" t="s">
        <v>785</v>
      </c>
      <c r="BD107" s="10" t="s">
        <v>789</v>
      </c>
      <c r="BE107" s="10" t="s">
        <v>862</v>
      </c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CJ107" s="18"/>
      <c r="CK107" s="18"/>
    </row>
    <row r="108" spans="1:89" x14ac:dyDescent="0.2">
      <c r="A108" s="25">
        <v>206547</v>
      </c>
      <c r="B108" s="26" t="s">
        <v>576</v>
      </c>
      <c r="C108" s="6">
        <v>0</v>
      </c>
      <c r="D108" s="6">
        <v>0</v>
      </c>
      <c r="E108" s="6">
        <v>0</v>
      </c>
      <c r="F108" s="36">
        <f t="shared" si="16"/>
        <v>0</v>
      </c>
      <c r="G108" s="6">
        <v>0</v>
      </c>
      <c r="H108" s="6">
        <v>0</v>
      </c>
      <c r="I108" s="6">
        <v>0</v>
      </c>
      <c r="J108" s="36">
        <f t="shared" si="17"/>
        <v>0</v>
      </c>
      <c r="K108" s="6">
        <v>0</v>
      </c>
      <c r="L108" s="6">
        <v>0</v>
      </c>
      <c r="M108" s="6">
        <v>0</v>
      </c>
      <c r="N108" s="7">
        <f t="shared" si="18"/>
        <v>0</v>
      </c>
      <c r="O108" s="6">
        <v>0</v>
      </c>
      <c r="P108" s="6">
        <v>0</v>
      </c>
      <c r="Q108" s="6">
        <v>0</v>
      </c>
      <c r="R108" s="7">
        <f t="shared" si="19"/>
        <v>0</v>
      </c>
      <c r="S108" s="6">
        <v>0</v>
      </c>
      <c r="T108" s="6">
        <v>0</v>
      </c>
      <c r="U108" s="6">
        <v>0</v>
      </c>
      <c r="V108" s="7">
        <f t="shared" si="20"/>
        <v>0</v>
      </c>
      <c r="W108" s="6">
        <v>0</v>
      </c>
      <c r="X108" s="6">
        <v>0</v>
      </c>
      <c r="Y108" s="6">
        <v>0</v>
      </c>
      <c r="Z108" s="7">
        <f t="shared" si="21"/>
        <v>0</v>
      </c>
      <c r="AA108" s="6">
        <v>0</v>
      </c>
      <c r="AB108" s="6">
        <v>0</v>
      </c>
      <c r="AC108" s="6">
        <v>0</v>
      </c>
      <c r="AD108" s="7">
        <f t="shared" si="22"/>
        <v>0</v>
      </c>
      <c r="AE108" s="6">
        <v>0</v>
      </c>
      <c r="AF108" s="6">
        <v>0</v>
      </c>
      <c r="AG108" s="6">
        <v>0</v>
      </c>
      <c r="AH108" s="7">
        <f t="shared" si="23"/>
        <v>0</v>
      </c>
      <c r="AI108" s="6">
        <v>0</v>
      </c>
      <c r="AJ108" s="6">
        <v>0</v>
      </c>
      <c r="AK108" s="6">
        <v>0</v>
      </c>
      <c r="AL108" s="7">
        <f t="shared" si="24"/>
        <v>0</v>
      </c>
      <c r="AM108" s="6">
        <v>79750</v>
      </c>
      <c r="AN108" s="6">
        <v>12.5</v>
      </c>
      <c r="AO108" s="6">
        <v>84625</v>
      </c>
      <c r="AP108" s="7">
        <f t="shared" si="25"/>
        <v>29.21418020679468</v>
      </c>
      <c r="AQ108" s="6">
        <v>-14890</v>
      </c>
      <c r="AR108" s="6">
        <v>42</v>
      </c>
      <c r="AS108" s="6">
        <v>290640</v>
      </c>
      <c r="AT108" s="7">
        <f t="shared" si="26"/>
        <v>-1.4344894026974953</v>
      </c>
      <c r="AU108" s="6">
        <v>-32830</v>
      </c>
      <c r="AV108" s="6">
        <v>12.5</v>
      </c>
      <c r="AW108" s="6">
        <v>88475</v>
      </c>
      <c r="AX108" s="7">
        <f t="shared" si="27"/>
        <v>-11.503023452952812</v>
      </c>
      <c r="AY108" s="6">
        <f t="shared" si="28"/>
        <v>32030</v>
      </c>
      <c r="AZ108" s="6">
        <f t="shared" si="29"/>
        <v>67</v>
      </c>
      <c r="BA108" s="6">
        <f t="shared" si="30"/>
        <v>463740</v>
      </c>
      <c r="BB108" s="7">
        <f t="shared" si="31"/>
        <v>2.1411351188165781</v>
      </c>
      <c r="BC108" s="26" t="s">
        <v>785</v>
      </c>
      <c r="BD108" s="10" t="s">
        <v>789</v>
      </c>
      <c r="BE108" s="10" t="s">
        <v>862</v>
      </c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CJ108" s="18"/>
      <c r="CK108" s="18"/>
    </row>
    <row r="109" spans="1:89" x14ac:dyDescent="0.2">
      <c r="A109" s="25">
        <v>206986</v>
      </c>
      <c r="B109" s="26" t="s">
        <v>518</v>
      </c>
      <c r="C109" s="6">
        <v>0</v>
      </c>
      <c r="D109" s="6">
        <v>0</v>
      </c>
      <c r="E109" s="6">
        <v>0</v>
      </c>
      <c r="F109" s="36">
        <f t="shared" si="16"/>
        <v>0</v>
      </c>
      <c r="G109" s="6">
        <v>0</v>
      </c>
      <c r="H109" s="6">
        <v>0</v>
      </c>
      <c r="I109" s="6">
        <v>0</v>
      </c>
      <c r="J109" s="36">
        <f t="shared" si="17"/>
        <v>0</v>
      </c>
      <c r="K109" s="6">
        <v>0</v>
      </c>
      <c r="L109" s="6">
        <v>0</v>
      </c>
      <c r="M109" s="6">
        <v>0</v>
      </c>
      <c r="N109" s="7">
        <f t="shared" si="18"/>
        <v>0</v>
      </c>
      <c r="O109" s="6">
        <v>0</v>
      </c>
      <c r="P109" s="6">
        <v>0</v>
      </c>
      <c r="Q109" s="6">
        <v>0</v>
      </c>
      <c r="R109" s="7">
        <f t="shared" si="19"/>
        <v>0</v>
      </c>
      <c r="S109" s="6">
        <v>0</v>
      </c>
      <c r="T109" s="6">
        <v>0</v>
      </c>
      <c r="U109" s="6">
        <v>0</v>
      </c>
      <c r="V109" s="7">
        <f t="shared" si="20"/>
        <v>0</v>
      </c>
      <c r="W109" s="6">
        <v>0</v>
      </c>
      <c r="X109" s="6">
        <v>0</v>
      </c>
      <c r="Y109" s="6">
        <v>0</v>
      </c>
      <c r="Z109" s="7">
        <f t="shared" si="21"/>
        <v>0</v>
      </c>
      <c r="AA109" s="6">
        <v>0</v>
      </c>
      <c r="AB109" s="6">
        <v>0</v>
      </c>
      <c r="AC109" s="6">
        <v>0</v>
      </c>
      <c r="AD109" s="7">
        <f t="shared" si="22"/>
        <v>0</v>
      </c>
      <c r="AE109" s="6">
        <v>0</v>
      </c>
      <c r="AF109" s="6">
        <v>0</v>
      </c>
      <c r="AG109" s="6">
        <v>0</v>
      </c>
      <c r="AH109" s="7">
        <f t="shared" si="23"/>
        <v>0</v>
      </c>
      <c r="AI109" s="6">
        <v>0</v>
      </c>
      <c r="AJ109" s="6">
        <v>0</v>
      </c>
      <c r="AK109" s="6">
        <v>0</v>
      </c>
      <c r="AL109" s="7">
        <f t="shared" si="24"/>
        <v>0</v>
      </c>
      <c r="AM109" s="6">
        <v>0</v>
      </c>
      <c r="AN109" s="6">
        <v>0</v>
      </c>
      <c r="AO109" s="6">
        <v>0</v>
      </c>
      <c r="AP109" s="7">
        <f t="shared" si="25"/>
        <v>0</v>
      </c>
      <c r="AQ109" s="6">
        <v>-11400</v>
      </c>
      <c r="AR109" s="6">
        <v>40</v>
      </c>
      <c r="AS109" s="6">
        <v>275300</v>
      </c>
      <c r="AT109" s="7">
        <f t="shared" si="26"/>
        <v>-1.1594624046494733</v>
      </c>
      <c r="AU109" s="6">
        <v>-48625</v>
      </c>
      <c r="AV109" s="6">
        <v>50</v>
      </c>
      <c r="AW109" s="6">
        <v>346800</v>
      </c>
      <c r="AX109" s="7">
        <f t="shared" si="27"/>
        <v>-4.3465253748558244</v>
      </c>
      <c r="AY109" s="6">
        <f t="shared" si="28"/>
        <v>-60025</v>
      </c>
      <c r="AZ109" s="6">
        <f t="shared" si="29"/>
        <v>90</v>
      </c>
      <c r="BA109" s="6">
        <f t="shared" si="30"/>
        <v>622100</v>
      </c>
      <c r="BB109" s="7">
        <f t="shared" si="31"/>
        <v>-2.991118791191127</v>
      </c>
      <c r="BC109" s="26" t="s">
        <v>785</v>
      </c>
      <c r="BD109" s="10" t="s">
        <v>789</v>
      </c>
      <c r="BE109" s="10" t="s">
        <v>862</v>
      </c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CJ109" s="18"/>
      <c r="CK109" s="18"/>
    </row>
    <row r="110" spans="1:89" x14ac:dyDescent="0.2">
      <c r="A110" s="25">
        <v>176843</v>
      </c>
      <c r="B110" s="26" t="s">
        <v>316</v>
      </c>
      <c r="C110" s="6">
        <v>-95</v>
      </c>
      <c r="D110" s="6">
        <v>0</v>
      </c>
      <c r="E110" s="6">
        <v>0</v>
      </c>
      <c r="F110" s="36">
        <f t="shared" si="16"/>
        <v>0</v>
      </c>
      <c r="G110" s="6">
        <v>57427.02</v>
      </c>
      <c r="H110" s="6">
        <v>51.5</v>
      </c>
      <c r="I110" s="6">
        <v>382780</v>
      </c>
      <c r="J110" s="36">
        <f t="shared" si="17"/>
        <v>4.6508114844035733</v>
      </c>
      <c r="K110" s="6">
        <v>-11957.98</v>
      </c>
      <c r="L110" s="6">
        <v>32</v>
      </c>
      <c r="M110" s="6">
        <v>243790</v>
      </c>
      <c r="N110" s="7">
        <f t="shared" si="18"/>
        <v>-1.4715099060666967</v>
      </c>
      <c r="O110" s="6">
        <v>150562.01999999999</v>
      </c>
      <c r="P110" s="6">
        <v>39.5</v>
      </c>
      <c r="Q110" s="6">
        <v>292365</v>
      </c>
      <c r="R110" s="7">
        <f t="shared" si="19"/>
        <v>15.964368580370426</v>
      </c>
      <c r="S110" s="6">
        <v>314597.02</v>
      </c>
      <c r="T110" s="6">
        <v>44.5</v>
      </c>
      <c r="U110" s="6">
        <v>330190</v>
      </c>
      <c r="V110" s="7">
        <f t="shared" si="20"/>
        <v>29.536047790665979</v>
      </c>
      <c r="W110" s="6">
        <v>220397.02</v>
      </c>
      <c r="X110" s="6">
        <v>32</v>
      </c>
      <c r="Y110" s="6">
        <v>234240</v>
      </c>
      <c r="Z110" s="7">
        <f t="shared" si="21"/>
        <v>28.227077356557377</v>
      </c>
      <c r="AA110" s="6">
        <v>298517.02</v>
      </c>
      <c r="AB110" s="6">
        <v>51.5</v>
      </c>
      <c r="AC110" s="6">
        <v>398080</v>
      </c>
      <c r="AD110" s="7">
        <f t="shared" si="22"/>
        <v>23.246652984324758</v>
      </c>
      <c r="AE110" s="6">
        <v>0</v>
      </c>
      <c r="AF110" s="6">
        <v>0</v>
      </c>
      <c r="AG110" s="6">
        <v>0</v>
      </c>
      <c r="AH110" s="7">
        <f t="shared" si="23"/>
        <v>0</v>
      </c>
      <c r="AI110" s="6">
        <v>0</v>
      </c>
      <c r="AJ110" s="6">
        <v>0</v>
      </c>
      <c r="AK110" s="6">
        <v>0</v>
      </c>
      <c r="AL110" s="7">
        <f t="shared" si="24"/>
        <v>0</v>
      </c>
      <c r="AM110" s="6">
        <v>77592.42</v>
      </c>
      <c r="AN110" s="6">
        <v>12.5</v>
      </c>
      <c r="AO110" s="6">
        <v>84625</v>
      </c>
      <c r="AP110" s="7">
        <f t="shared" si="25"/>
        <v>28.423811166912849</v>
      </c>
      <c r="AQ110" s="6">
        <v>188052.42</v>
      </c>
      <c r="AR110" s="6">
        <v>27</v>
      </c>
      <c r="AS110" s="6">
        <v>200340</v>
      </c>
      <c r="AT110" s="7">
        <f t="shared" si="26"/>
        <v>26.282658280922433</v>
      </c>
      <c r="AU110" s="6">
        <v>-14767.58</v>
      </c>
      <c r="AV110" s="6">
        <v>0</v>
      </c>
      <c r="AW110" s="6">
        <v>0</v>
      </c>
      <c r="AX110" s="7">
        <f t="shared" si="27"/>
        <v>0</v>
      </c>
      <c r="AY110" s="6">
        <f t="shared" si="28"/>
        <v>1280419.3799999999</v>
      </c>
      <c r="AZ110" s="6">
        <f t="shared" si="29"/>
        <v>290.5</v>
      </c>
      <c r="BA110" s="6">
        <f t="shared" si="30"/>
        <v>2166410</v>
      </c>
      <c r="BB110" s="7">
        <f t="shared" si="31"/>
        <v>18.322016968163922</v>
      </c>
      <c r="BC110" s="26" t="s">
        <v>785</v>
      </c>
      <c r="BD110" s="10" t="s">
        <v>789</v>
      </c>
      <c r="BE110" s="10" t="s">
        <v>862</v>
      </c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CJ110" s="18"/>
      <c r="CK110" s="18"/>
    </row>
    <row r="111" spans="1:89" x14ac:dyDescent="0.2">
      <c r="A111" s="25">
        <v>178844</v>
      </c>
      <c r="B111" s="26" t="s">
        <v>929</v>
      </c>
      <c r="C111" s="6">
        <v>-84460.02</v>
      </c>
      <c r="D111" s="6">
        <v>0</v>
      </c>
      <c r="E111" s="6">
        <v>0</v>
      </c>
      <c r="F111" s="36">
        <f t="shared" si="16"/>
        <v>0</v>
      </c>
      <c r="G111" s="6">
        <v>-19227.330000000002</v>
      </c>
      <c r="H111" s="6">
        <v>61</v>
      </c>
      <c r="I111" s="6">
        <v>453970</v>
      </c>
      <c r="J111" s="36">
        <f t="shared" si="17"/>
        <v>-1.3129661211093246</v>
      </c>
      <c r="K111" s="6">
        <v>266087.67</v>
      </c>
      <c r="L111" s="6">
        <v>124</v>
      </c>
      <c r="M111" s="6">
        <v>916730</v>
      </c>
      <c r="N111" s="7">
        <f t="shared" si="18"/>
        <v>8.7077221210170919</v>
      </c>
      <c r="O111" s="6">
        <v>271637.67</v>
      </c>
      <c r="P111" s="6">
        <v>83.5</v>
      </c>
      <c r="Q111" s="6">
        <v>611970</v>
      </c>
      <c r="R111" s="7">
        <f t="shared" si="19"/>
        <v>13.760098975439972</v>
      </c>
      <c r="S111" s="6">
        <v>180952.67</v>
      </c>
      <c r="T111" s="6">
        <v>41.5</v>
      </c>
      <c r="U111" s="6">
        <v>292180</v>
      </c>
      <c r="V111" s="7">
        <f t="shared" si="20"/>
        <v>19.198893729892532</v>
      </c>
      <c r="W111" s="6">
        <v>374750</v>
      </c>
      <c r="X111" s="6">
        <v>85</v>
      </c>
      <c r="Y111" s="6">
        <v>614350</v>
      </c>
      <c r="Z111" s="7">
        <f t="shared" si="21"/>
        <v>18.29982908765362</v>
      </c>
      <c r="AA111" s="6">
        <v>0</v>
      </c>
      <c r="AB111" s="6">
        <v>0</v>
      </c>
      <c r="AC111" s="6">
        <v>0</v>
      </c>
      <c r="AD111" s="7">
        <f t="shared" si="22"/>
        <v>0</v>
      </c>
      <c r="AE111" s="6">
        <v>160729.76</v>
      </c>
      <c r="AF111" s="6">
        <v>22</v>
      </c>
      <c r="AG111" s="6">
        <v>168540</v>
      </c>
      <c r="AH111" s="7">
        <f t="shared" si="23"/>
        <v>28.60978284086864</v>
      </c>
      <c r="AI111" s="6">
        <v>312699.76</v>
      </c>
      <c r="AJ111" s="6">
        <v>61</v>
      </c>
      <c r="AK111" s="6">
        <v>434720</v>
      </c>
      <c r="AL111" s="7">
        <f t="shared" si="24"/>
        <v>22.298703901361797</v>
      </c>
      <c r="AM111" s="6">
        <v>0</v>
      </c>
      <c r="AN111" s="6">
        <v>0</v>
      </c>
      <c r="AO111" s="6">
        <v>0</v>
      </c>
      <c r="AP111" s="7">
        <f t="shared" si="25"/>
        <v>0</v>
      </c>
      <c r="AQ111" s="6">
        <v>81569.759999999995</v>
      </c>
      <c r="AR111" s="6">
        <v>12.5</v>
      </c>
      <c r="AS111" s="6">
        <v>87125</v>
      </c>
      <c r="AT111" s="7">
        <f t="shared" si="26"/>
        <v>26.214671793400289</v>
      </c>
      <c r="AU111" s="6">
        <v>-21300.240000000002</v>
      </c>
      <c r="AV111" s="6">
        <v>0</v>
      </c>
      <c r="AW111" s="6">
        <v>0</v>
      </c>
      <c r="AX111" s="7">
        <f t="shared" si="27"/>
        <v>0</v>
      </c>
      <c r="AY111" s="6">
        <f t="shared" si="28"/>
        <v>1607899.72</v>
      </c>
      <c r="AZ111" s="6">
        <f t="shared" si="29"/>
        <v>490.5</v>
      </c>
      <c r="BA111" s="6">
        <f t="shared" si="30"/>
        <v>3579585</v>
      </c>
      <c r="BB111" s="7">
        <f t="shared" si="31"/>
        <v>13.924768184021332</v>
      </c>
      <c r="BC111" s="26" t="s">
        <v>785</v>
      </c>
      <c r="BD111" s="10" t="s">
        <v>789</v>
      </c>
      <c r="BE111" s="10" t="s">
        <v>862</v>
      </c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CJ111" s="18"/>
      <c r="CK111" s="18"/>
    </row>
    <row r="112" spans="1:89" x14ac:dyDescent="0.2">
      <c r="A112" s="25">
        <v>201063</v>
      </c>
      <c r="B112" s="26" t="s">
        <v>767</v>
      </c>
      <c r="C112" s="6">
        <v>-39230</v>
      </c>
      <c r="D112" s="6">
        <v>0</v>
      </c>
      <c r="E112" s="6">
        <v>0</v>
      </c>
      <c r="F112" s="36">
        <f t="shared" si="16"/>
        <v>0</v>
      </c>
      <c r="G112" s="6">
        <v>-25070</v>
      </c>
      <c r="H112" s="6">
        <v>83.5</v>
      </c>
      <c r="I112" s="6">
        <v>627920</v>
      </c>
      <c r="J112" s="36">
        <f t="shared" si="17"/>
        <v>-1.2376895145878455</v>
      </c>
      <c r="K112" s="6">
        <v>149130</v>
      </c>
      <c r="L112" s="6">
        <v>108.5</v>
      </c>
      <c r="M112" s="6">
        <v>816820</v>
      </c>
      <c r="N112" s="7">
        <f t="shared" si="18"/>
        <v>5.477216522612081</v>
      </c>
      <c r="O112" s="6">
        <v>-72135</v>
      </c>
      <c r="P112" s="6">
        <v>168</v>
      </c>
      <c r="Q112" s="6">
        <v>1254860</v>
      </c>
      <c r="R112" s="7">
        <f t="shared" si="19"/>
        <v>-1.782019508152304</v>
      </c>
      <c r="S112" s="6">
        <v>314435</v>
      </c>
      <c r="T112" s="6">
        <v>207</v>
      </c>
      <c r="U112" s="6">
        <v>1530940</v>
      </c>
      <c r="V112" s="7">
        <f t="shared" si="20"/>
        <v>6.3669934811292404</v>
      </c>
      <c r="W112" s="6">
        <v>258180</v>
      </c>
      <c r="X112" s="6">
        <v>126</v>
      </c>
      <c r="Y112" s="6">
        <v>922320</v>
      </c>
      <c r="Z112" s="7">
        <f t="shared" si="21"/>
        <v>8.3977361436377826</v>
      </c>
      <c r="AA112" s="6">
        <v>139326</v>
      </c>
      <c r="AB112" s="6">
        <v>83.5</v>
      </c>
      <c r="AC112" s="6">
        <v>640470</v>
      </c>
      <c r="AD112" s="7">
        <f t="shared" si="22"/>
        <v>6.7436507564757129</v>
      </c>
      <c r="AE112" s="6">
        <v>312059</v>
      </c>
      <c r="AF112" s="6">
        <v>43</v>
      </c>
      <c r="AG112" s="6">
        <v>336260</v>
      </c>
      <c r="AH112" s="7">
        <f t="shared" si="23"/>
        <v>27.840867186105992</v>
      </c>
      <c r="AI112" s="6">
        <v>-17351</v>
      </c>
      <c r="AJ112" s="6">
        <v>23</v>
      </c>
      <c r="AK112" s="6">
        <v>170660</v>
      </c>
      <c r="AL112" s="7">
        <f t="shared" si="24"/>
        <v>-3.1517696003750149</v>
      </c>
      <c r="AM112" s="6">
        <v>0</v>
      </c>
      <c r="AN112" s="6">
        <v>0</v>
      </c>
      <c r="AO112" s="6">
        <v>0</v>
      </c>
      <c r="AP112" s="7">
        <f t="shared" si="25"/>
        <v>0</v>
      </c>
      <c r="AQ112" s="6">
        <v>0</v>
      </c>
      <c r="AR112" s="6">
        <v>0</v>
      </c>
      <c r="AS112" s="6">
        <v>0</v>
      </c>
      <c r="AT112" s="7">
        <f t="shared" si="26"/>
        <v>0</v>
      </c>
      <c r="AU112" s="6">
        <v>-348359</v>
      </c>
      <c r="AV112" s="6">
        <v>0</v>
      </c>
      <c r="AW112" s="6">
        <v>0</v>
      </c>
      <c r="AX112" s="7">
        <f t="shared" si="27"/>
        <v>0</v>
      </c>
      <c r="AY112" s="6">
        <f t="shared" si="28"/>
        <v>710215</v>
      </c>
      <c r="AZ112" s="6">
        <f t="shared" si="29"/>
        <v>842.5</v>
      </c>
      <c r="BA112" s="6">
        <f t="shared" si="30"/>
        <v>6300250</v>
      </c>
      <c r="BB112" s="7">
        <f t="shared" si="31"/>
        <v>3.4945700567437799</v>
      </c>
      <c r="BC112" s="26" t="s">
        <v>785</v>
      </c>
      <c r="BD112" s="10" t="s">
        <v>789</v>
      </c>
      <c r="BE112" s="10" t="s">
        <v>862</v>
      </c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CJ112" s="18"/>
      <c r="CK112" s="18"/>
    </row>
    <row r="113" spans="1:89" x14ac:dyDescent="0.2">
      <c r="A113" s="26">
        <v>119526</v>
      </c>
      <c r="B113" s="26" t="s">
        <v>754</v>
      </c>
      <c r="C113" s="6">
        <v>-781731.5</v>
      </c>
      <c r="D113" s="6">
        <v>0</v>
      </c>
      <c r="E113" s="6">
        <v>0</v>
      </c>
      <c r="F113" s="36">
        <f t="shared" si="16"/>
        <v>0</v>
      </c>
      <c r="G113" s="6">
        <v>-189031.5</v>
      </c>
      <c r="H113" s="6">
        <v>85</v>
      </c>
      <c r="I113" s="6">
        <v>618200</v>
      </c>
      <c r="J113" s="36">
        <f t="shared" si="17"/>
        <v>-9.479094953089616</v>
      </c>
      <c r="K113" s="6">
        <v>-998381.5</v>
      </c>
      <c r="L113" s="6">
        <v>0</v>
      </c>
      <c r="M113" s="6">
        <v>0</v>
      </c>
      <c r="N113" s="7">
        <f t="shared" si="18"/>
        <v>0</v>
      </c>
      <c r="O113" s="6">
        <v>-312513.5</v>
      </c>
      <c r="P113" s="6">
        <v>100</v>
      </c>
      <c r="Q113" s="6">
        <v>721100</v>
      </c>
      <c r="R113" s="7">
        <f t="shared" si="19"/>
        <v>-13.43491679378727</v>
      </c>
      <c r="S113" s="6">
        <v>0</v>
      </c>
      <c r="T113" s="6">
        <v>0</v>
      </c>
      <c r="U113" s="6">
        <v>0</v>
      </c>
      <c r="V113" s="7">
        <f t="shared" si="20"/>
        <v>0</v>
      </c>
      <c r="W113" s="6">
        <v>0</v>
      </c>
      <c r="X113" s="6">
        <v>0</v>
      </c>
      <c r="Y113" s="6">
        <v>0</v>
      </c>
      <c r="Z113" s="7">
        <f t="shared" si="21"/>
        <v>0</v>
      </c>
      <c r="AA113" s="6">
        <v>0</v>
      </c>
      <c r="AB113" s="6">
        <v>0</v>
      </c>
      <c r="AC113" s="6">
        <v>0</v>
      </c>
      <c r="AD113" s="7">
        <f t="shared" si="22"/>
        <v>0</v>
      </c>
      <c r="AE113" s="6">
        <v>0</v>
      </c>
      <c r="AF113" s="6">
        <v>0</v>
      </c>
      <c r="AG113" s="6">
        <v>0</v>
      </c>
      <c r="AH113" s="7">
        <f t="shared" si="23"/>
        <v>0</v>
      </c>
      <c r="AI113" s="6">
        <v>0</v>
      </c>
      <c r="AJ113" s="6">
        <v>0</v>
      </c>
      <c r="AK113" s="6">
        <v>0</v>
      </c>
      <c r="AL113" s="7">
        <f t="shared" si="24"/>
        <v>0</v>
      </c>
      <c r="AM113" s="6">
        <v>0</v>
      </c>
      <c r="AN113" s="6">
        <v>0</v>
      </c>
      <c r="AO113" s="6">
        <v>0</v>
      </c>
      <c r="AP113" s="7">
        <f t="shared" si="25"/>
        <v>0</v>
      </c>
      <c r="AQ113" s="6">
        <v>0</v>
      </c>
      <c r="AR113" s="6">
        <v>0</v>
      </c>
      <c r="AS113" s="6">
        <v>0</v>
      </c>
      <c r="AT113" s="7">
        <f t="shared" si="26"/>
        <v>0</v>
      </c>
      <c r="AU113" s="6">
        <v>-575914.43000000005</v>
      </c>
      <c r="AV113" s="6">
        <v>0</v>
      </c>
      <c r="AW113" s="6">
        <v>0</v>
      </c>
      <c r="AX113" s="7">
        <f t="shared" si="27"/>
        <v>0</v>
      </c>
      <c r="AY113" s="6">
        <f t="shared" si="28"/>
        <v>-2075840.9300000002</v>
      </c>
      <c r="AZ113" s="6">
        <f t="shared" si="29"/>
        <v>185</v>
      </c>
      <c r="BA113" s="6">
        <f t="shared" si="30"/>
        <v>1339300</v>
      </c>
      <c r="BB113" s="7">
        <f t="shared" si="31"/>
        <v>-48.048285544687523</v>
      </c>
      <c r="BC113" s="26" t="s">
        <v>785</v>
      </c>
      <c r="BD113" s="10" t="s">
        <v>789</v>
      </c>
      <c r="BE113" s="10" t="s">
        <v>862</v>
      </c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CJ113" s="18"/>
      <c r="CK113" s="18"/>
    </row>
    <row r="114" spans="1:89" x14ac:dyDescent="0.2">
      <c r="A114" s="26">
        <v>119615</v>
      </c>
      <c r="B114" s="26" t="s">
        <v>52</v>
      </c>
      <c r="C114" s="6">
        <v>-18642.46</v>
      </c>
      <c r="D114" s="6">
        <v>0</v>
      </c>
      <c r="E114" s="6">
        <v>0</v>
      </c>
      <c r="F114" s="36">
        <f t="shared" si="16"/>
        <v>0</v>
      </c>
      <c r="G114" s="6">
        <v>-4342.46</v>
      </c>
      <c r="H114" s="6">
        <v>25</v>
      </c>
      <c r="I114" s="6">
        <v>176750</v>
      </c>
      <c r="J114" s="36">
        <f t="shared" si="17"/>
        <v>-0.7616195756718529</v>
      </c>
      <c r="K114" s="6">
        <v>49647.54</v>
      </c>
      <c r="L114" s="6">
        <v>30.5</v>
      </c>
      <c r="M114" s="6">
        <v>215635</v>
      </c>
      <c r="N114" s="7">
        <f t="shared" si="18"/>
        <v>6.9071634938669515</v>
      </c>
      <c r="O114" s="6">
        <v>-4690.9399999999996</v>
      </c>
      <c r="P114" s="6">
        <v>20</v>
      </c>
      <c r="Q114" s="6">
        <v>140400</v>
      </c>
      <c r="R114" s="7">
        <f t="shared" si="19"/>
        <v>-1.0357488603988603</v>
      </c>
      <c r="S114" s="6">
        <v>-2140.94</v>
      </c>
      <c r="T114" s="6">
        <v>15</v>
      </c>
      <c r="U114" s="6">
        <v>104550</v>
      </c>
      <c r="V114" s="7">
        <f t="shared" si="20"/>
        <v>-0.63480765184122434</v>
      </c>
      <c r="W114" s="6">
        <v>0</v>
      </c>
      <c r="X114" s="6">
        <v>0</v>
      </c>
      <c r="Y114" s="6">
        <v>0</v>
      </c>
      <c r="Z114" s="7">
        <f t="shared" si="21"/>
        <v>0</v>
      </c>
      <c r="AA114" s="6">
        <v>0</v>
      </c>
      <c r="AB114" s="6">
        <v>0</v>
      </c>
      <c r="AC114" s="6">
        <v>0</v>
      </c>
      <c r="AD114" s="7">
        <f t="shared" si="22"/>
        <v>0</v>
      </c>
      <c r="AE114" s="6">
        <v>0</v>
      </c>
      <c r="AF114" s="6">
        <v>0</v>
      </c>
      <c r="AG114" s="6">
        <v>0</v>
      </c>
      <c r="AH114" s="7">
        <f t="shared" si="23"/>
        <v>0</v>
      </c>
      <c r="AI114" s="6">
        <v>0</v>
      </c>
      <c r="AJ114" s="6">
        <v>0</v>
      </c>
      <c r="AK114" s="6">
        <v>0</v>
      </c>
      <c r="AL114" s="7">
        <f t="shared" si="24"/>
        <v>0</v>
      </c>
      <c r="AM114" s="6">
        <v>0</v>
      </c>
      <c r="AN114" s="6">
        <v>0</v>
      </c>
      <c r="AO114" s="6">
        <v>0</v>
      </c>
      <c r="AP114" s="7">
        <f t="shared" si="25"/>
        <v>0</v>
      </c>
      <c r="AQ114" s="6">
        <v>0</v>
      </c>
      <c r="AR114" s="6">
        <v>0</v>
      </c>
      <c r="AS114" s="6">
        <v>0</v>
      </c>
      <c r="AT114" s="7">
        <f t="shared" si="26"/>
        <v>0</v>
      </c>
      <c r="AU114" s="6">
        <v>-7560.06</v>
      </c>
      <c r="AV114" s="6">
        <v>0</v>
      </c>
      <c r="AW114" s="6">
        <v>0</v>
      </c>
      <c r="AX114" s="7">
        <f t="shared" si="27"/>
        <v>0</v>
      </c>
      <c r="AY114" s="6">
        <f t="shared" si="28"/>
        <v>30913.139999999996</v>
      </c>
      <c r="AZ114" s="6">
        <f t="shared" si="29"/>
        <v>90.5</v>
      </c>
      <c r="BA114" s="6">
        <f t="shared" si="30"/>
        <v>637335</v>
      </c>
      <c r="BB114" s="7">
        <f t="shared" si="31"/>
        <v>1.5036163712960999</v>
      </c>
      <c r="BC114" s="26" t="s">
        <v>785</v>
      </c>
      <c r="BD114" s="10" t="s">
        <v>789</v>
      </c>
      <c r="BE114" s="10" t="s">
        <v>862</v>
      </c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CJ114" s="18"/>
      <c r="CK114" s="18"/>
    </row>
    <row r="115" spans="1:89" x14ac:dyDescent="0.2">
      <c r="A115" s="26">
        <v>175331</v>
      </c>
      <c r="B115" s="26" t="s">
        <v>930</v>
      </c>
      <c r="C115" s="6">
        <v>-156252.01</v>
      </c>
      <c r="D115" s="6">
        <v>0</v>
      </c>
      <c r="E115" s="6">
        <v>0</v>
      </c>
      <c r="F115" s="36">
        <f t="shared" si="16"/>
        <v>0</v>
      </c>
      <c r="G115" s="6">
        <v>-53487.01</v>
      </c>
      <c r="H115" s="6">
        <v>177</v>
      </c>
      <c r="I115" s="6">
        <v>1312665</v>
      </c>
      <c r="J115" s="36">
        <f t="shared" si="17"/>
        <v>-1.2631534397580495</v>
      </c>
      <c r="K115" s="6">
        <v>244667.99</v>
      </c>
      <c r="L115" s="6">
        <v>173</v>
      </c>
      <c r="M115" s="6">
        <v>1250710</v>
      </c>
      <c r="N115" s="7">
        <f t="shared" si="18"/>
        <v>5.8686983393432524</v>
      </c>
      <c r="O115" s="6">
        <v>289697.99</v>
      </c>
      <c r="P115" s="6">
        <v>106.5</v>
      </c>
      <c r="Q115" s="6">
        <v>770055</v>
      </c>
      <c r="R115" s="7">
        <f t="shared" si="19"/>
        <v>11.662332807396874</v>
      </c>
      <c r="S115" s="6">
        <v>200337.99</v>
      </c>
      <c r="T115" s="6">
        <v>42</v>
      </c>
      <c r="U115" s="6">
        <v>301140</v>
      </c>
      <c r="V115" s="7">
        <f t="shared" si="20"/>
        <v>20.62322404861526</v>
      </c>
      <c r="W115" s="6">
        <v>240507.79</v>
      </c>
      <c r="X115" s="6">
        <v>71.5</v>
      </c>
      <c r="Y115" s="6">
        <v>503130</v>
      </c>
      <c r="Z115" s="7">
        <f t="shared" si="21"/>
        <v>14.340694651481725</v>
      </c>
      <c r="AA115" s="6">
        <v>335782.79</v>
      </c>
      <c r="AB115" s="6">
        <v>47</v>
      </c>
      <c r="AC115" s="6">
        <v>355390</v>
      </c>
      <c r="AD115" s="7">
        <f t="shared" si="22"/>
        <v>29.289700019696671</v>
      </c>
      <c r="AE115" s="6">
        <v>0</v>
      </c>
      <c r="AF115" s="6">
        <v>0</v>
      </c>
      <c r="AG115" s="6">
        <v>0</v>
      </c>
      <c r="AH115" s="7">
        <f t="shared" si="23"/>
        <v>0</v>
      </c>
      <c r="AI115" s="6">
        <v>0</v>
      </c>
      <c r="AJ115" s="6">
        <v>0</v>
      </c>
      <c r="AK115" s="6">
        <v>0</v>
      </c>
      <c r="AL115" s="7">
        <f t="shared" si="24"/>
        <v>0</v>
      </c>
      <c r="AM115" s="6">
        <v>0</v>
      </c>
      <c r="AN115" s="6">
        <v>0</v>
      </c>
      <c r="AO115" s="6">
        <v>0</v>
      </c>
      <c r="AP115" s="7">
        <f t="shared" si="25"/>
        <v>0</v>
      </c>
      <c r="AQ115" s="6">
        <v>0</v>
      </c>
      <c r="AR115" s="6">
        <v>0</v>
      </c>
      <c r="AS115" s="6">
        <v>0</v>
      </c>
      <c r="AT115" s="7">
        <f t="shared" si="26"/>
        <v>0</v>
      </c>
      <c r="AU115" s="6">
        <v>0</v>
      </c>
      <c r="AV115" s="6">
        <v>0</v>
      </c>
      <c r="AW115" s="6">
        <v>0</v>
      </c>
      <c r="AX115" s="7">
        <f t="shared" si="27"/>
        <v>0</v>
      </c>
      <c r="AY115" s="6">
        <f t="shared" si="28"/>
        <v>1257507.54</v>
      </c>
      <c r="AZ115" s="6">
        <f t="shared" si="29"/>
        <v>617</v>
      </c>
      <c r="BA115" s="6">
        <f t="shared" si="30"/>
        <v>4493090</v>
      </c>
      <c r="BB115" s="7">
        <f t="shared" si="31"/>
        <v>8.6761524340709855</v>
      </c>
      <c r="BC115" s="26" t="s">
        <v>785</v>
      </c>
      <c r="BD115" s="10" t="s">
        <v>789</v>
      </c>
      <c r="BE115" s="10" t="s">
        <v>862</v>
      </c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CJ115" s="18"/>
      <c r="CK115" s="18"/>
    </row>
    <row r="116" spans="1:89" x14ac:dyDescent="0.2">
      <c r="A116" s="26">
        <v>176636</v>
      </c>
      <c r="B116" s="26" t="s">
        <v>931</v>
      </c>
      <c r="C116" s="6">
        <v>-20055.34</v>
      </c>
      <c r="D116" s="6">
        <v>0</v>
      </c>
      <c r="E116" s="6">
        <v>0</v>
      </c>
      <c r="F116" s="36">
        <f t="shared" si="16"/>
        <v>0</v>
      </c>
      <c r="G116" s="6">
        <v>-1465.34</v>
      </c>
      <c r="H116" s="6">
        <v>11</v>
      </c>
      <c r="I116" s="6">
        <v>77770</v>
      </c>
      <c r="J116" s="36">
        <f t="shared" si="17"/>
        <v>-0.58410106724958211</v>
      </c>
      <c r="K116" s="6">
        <v>127464.66</v>
      </c>
      <c r="L116" s="6">
        <v>18</v>
      </c>
      <c r="M116" s="6">
        <v>135360</v>
      </c>
      <c r="N116" s="7">
        <f t="shared" si="18"/>
        <v>28.250146276595746</v>
      </c>
      <c r="O116" s="6">
        <v>-4075.34</v>
      </c>
      <c r="P116" s="6">
        <v>15</v>
      </c>
      <c r="Q116" s="6">
        <v>112800</v>
      </c>
      <c r="R116" s="7">
        <f t="shared" si="19"/>
        <v>-1.1199959219858158</v>
      </c>
      <c r="S116" s="6">
        <v>0</v>
      </c>
      <c r="T116" s="6">
        <v>0</v>
      </c>
      <c r="U116" s="6">
        <v>0</v>
      </c>
      <c r="V116" s="7">
        <f t="shared" si="20"/>
        <v>0</v>
      </c>
      <c r="W116" s="6">
        <v>0</v>
      </c>
      <c r="X116" s="6">
        <v>0</v>
      </c>
      <c r="Y116" s="6">
        <v>0</v>
      </c>
      <c r="Z116" s="7">
        <f t="shared" si="21"/>
        <v>0</v>
      </c>
      <c r="AA116" s="6">
        <v>0</v>
      </c>
      <c r="AB116" s="6">
        <v>0</v>
      </c>
      <c r="AC116" s="6">
        <v>0</v>
      </c>
      <c r="AD116" s="7">
        <f t="shared" si="22"/>
        <v>0</v>
      </c>
      <c r="AE116" s="6">
        <v>0</v>
      </c>
      <c r="AF116" s="6">
        <v>0</v>
      </c>
      <c r="AG116" s="6">
        <v>0</v>
      </c>
      <c r="AH116" s="7">
        <f t="shared" si="23"/>
        <v>0</v>
      </c>
      <c r="AI116" s="6">
        <v>0</v>
      </c>
      <c r="AJ116" s="6">
        <v>0</v>
      </c>
      <c r="AK116" s="6">
        <v>0</v>
      </c>
      <c r="AL116" s="7">
        <f t="shared" si="24"/>
        <v>0</v>
      </c>
      <c r="AM116" s="6">
        <v>0</v>
      </c>
      <c r="AN116" s="6">
        <v>0</v>
      </c>
      <c r="AO116" s="6">
        <v>0</v>
      </c>
      <c r="AP116" s="7">
        <f t="shared" si="25"/>
        <v>0</v>
      </c>
      <c r="AQ116" s="6">
        <v>0</v>
      </c>
      <c r="AR116" s="6">
        <v>0</v>
      </c>
      <c r="AS116" s="6">
        <v>0</v>
      </c>
      <c r="AT116" s="7">
        <f t="shared" si="26"/>
        <v>0</v>
      </c>
      <c r="AU116" s="6">
        <v>0</v>
      </c>
      <c r="AV116" s="6">
        <v>0</v>
      </c>
      <c r="AW116" s="6">
        <v>0</v>
      </c>
      <c r="AX116" s="7">
        <f t="shared" si="27"/>
        <v>0</v>
      </c>
      <c r="AY116" s="6">
        <f t="shared" si="28"/>
        <v>121923.98000000001</v>
      </c>
      <c r="AZ116" s="6">
        <f t="shared" si="29"/>
        <v>44</v>
      </c>
      <c r="BA116" s="6">
        <f t="shared" si="30"/>
        <v>325930</v>
      </c>
      <c r="BB116" s="7">
        <f t="shared" si="31"/>
        <v>11.596488141625503</v>
      </c>
      <c r="BC116" s="26" t="s">
        <v>785</v>
      </c>
      <c r="BD116" s="10" t="s">
        <v>789</v>
      </c>
      <c r="BE116" s="10" t="s">
        <v>862</v>
      </c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CJ116" s="18"/>
      <c r="CK116" s="18"/>
    </row>
    <row r="117" spans="1:89" x14ac:dyDescent="0.2">
      <c r="A117" s="26">
        <v>205761</v>
      </c>
      <c r="B117" s="26" t="s">
        <v>562</v>
      </c>
      <c r="C117" s="6">
        <v>0</v>
      </c>
      <c r="D117" s="6">
        <v>0</v>
      </c>
      <c r="E117" s="6">
        <v>0</v>
      </c>
      <c r="F117" s="36">
        <f t="shared" si="16"/>
        <v>0</v>
      </c>
      <c r="G117" s="6">
        <v>0</v>
      </c>
      <c r="H117" s="6">
        <v>0</v>
      </c>
      <c r="I117" s="6">
        <v>0</v>
      </c>
      <c r="J117" s="36">
        <f t="shared" si="17"/>
        <v>0</v>
      </c>
      <c r="K117" s="6">
        <v>0</v>
      </c>
      <c r="L117" s="6">
        <v>0</v>
      </c>
      <c r="M117" s="6">
        <v>0</v>
      </c>
      <c r="N117" s="7">
        <f t="shared" si="18"/>
        <v>0</v>
      </c>
      <c r="O117" s="6">
        <v>0</v>
      </c>
      <c r="P117" s="6">
        <v>0</v>
      </c>
      <c r="Q117" s="6">
        <v>0</v>
      </c>
      <c r="R117" s="7">
        <f t="shared" si="19"/>
        <v>0</v>
      </c>
      <c r="S117" s="6">
        <v>0</v>
      </c>
      <c r="T117" s="6">
        <v>0</v>
      </c>
      <c r="U117" s="6">
        <v>0</v>
      </c>
      <c r="V117" s="7">
        <f t="shared" si="20"/>
        <v>0</v>
      </c>
      <c r="W117" s="6">
        <v>0</v>
      </c>
      <c r="X117" s="6">
        <v>0</v>
      </c>
      <c r="Y117" s="6">
        <v>0</v>
      </c>
      <c r="Z117" s="7">
        <f t="shared" si="21"/>
        <v>0</v>
      </c>
      <c r="AA117" s="6">
        <v>0</v>
      </c>
      <c r="AB117" s="6">
        <v>0</v>
      </c>
      <c r="AC117" s="6">
        <v>0</v>
      </c>
      <c r="AD117" s="7">
        <f t="shared" si="22"/>
        <v>0</v>
      </c>
      <c r="AE117" s="6">
        <v>0</v>
      </c>
      <c r="AF117" s="6">
        <v>0</v>
      </c>
      <c r="AG117" s="6">
        <v>0</v>
      </c>
      <c r="AH117" s="7">
        <f t="shared" si="23"/>
        <v>0</v>
      </c>
      <c r="AI117" s="6">
        <v>325910</v>
      </c>
      <c r="AJ117" s="6">
        <v>230.5</v>
      </c>
      <c r="AK117" s="6">
        <v>1657160</v>
      </c>
      <c r="AL117" s="7">
        <f t="shared" si="24"/>
        <v>6.0967015858456639</v>
      </c>
      <c r="AM117" s="6">
        <v>0</v>
      </c>
      <c r="AN117" s="6">
        <v>0</v>
      </c>
      <c r="AO117" s="6">
        <v>0</v>
      </c>
      <c r="AP117" s="7">
        <f t="shared" si="25"/>
        <v>0</v>
      </c>
      <c r="AQ117" s="6">
        <v>0</v>
      </c>
      <c r="AR117" s="6">
        <v>0</v>
      </c>
      <c r="AS117" s="6">
        <v>0</v>
      </c>
      <c r="AT117" s="7">
        <f t="shared" si="26"/>
        <v>0</v>
      </c>
      <c r="AU117" s="6">
        <v>-258665</v>
      </c>
      <c r="AV117" s="6">
        <v>0</v>
      </c>
      <c r="AW117" s="6">
        <v>0</v>
      </c>
      <c r="AX117" s="7">
        <f t="shared" si="27"/>
        <v>0</v>
      </c>
      <c r="AY117" s="6">
        <f t="shared" si="28"/>
        <v>67245</v>
      </c>
      <c r="AZ117" s="6">
        <f t="shared" si="29"/>
        <v>230.5</v>
      </c>
      <c r="BA117" s="6">
        <f t="shared" si="30"/>
        <v>1657160</v>
      </c>
      <c r="BB117" s="7">
        <f t="shared" si="31"/>
        <v>1.2579322455284945</v>
      </c>
      <c r="BC117" s="26" t="s">
        <v>785</v>
      </c>
      <c r="BD117" s="10" t="s">
        <v>789</v>
      </c>
      <c r="BE117" s="10" t="s">
        <v>862</v>
      </c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CJ117" s="18"/>
      <c r="CK117" s="18"/>
    </row>
    <row r="118" spans="1:89" x14ac:dyDescent="0.2">
      <c r="A118" s="26">
        <v>179948</v>
      </c>
      <c r="B118" s="26" t="s">
        <v>1001</v>
      </c>
      <c r="C118" s="27">
        <v>-64003.3</v>
      </c>
      <c r="D118" s="28">
        <v>66.5</v>
      </c>
      <c r="E118" s="6">
        <v>468080</v>
      </c>
      <c r="F118" s="36">
        <f t="shared" si="16"/>
        <v>-4.102074431721074</v>
      </c>
      <c r="G118" s="27">
        <v>-68658.3</v>
      </c>
      <c r="H118" s="28">
        <v>0</v>
      </c>
      <c r="I118" s="26">
        <v>0</v>
      </c>
      <c r="J118" s="36">
        <f t="shared" si="17"/>
        <v>0</v>
      </c>
      <c r="K118" s="27">
        <v>-68658.3</v>
      </c>
      <c r="L118" s="28">
        <v>0</v>
      </c>
      <c r="M118" s="26">
        <v>0</v>
      </c>
      <c r="N118" s="7">
        <f t="shared" si="18"/>
        <v>0</v>
      </c>
      <c r="O118" s="27">
        <v>-68658.3</v>
      </c>
      <c r="P118" s="28">
        <v>0</v>
      </c>
      <c r="Q118" s="26">
        <v>0</v>
      </c>
      <c r="R118" s="7">
        <f t="shared" si="19"/>
        <v>0</v>
      </c>
      <c r="S118" s="27">
        <v>-68658.3</v>
      </c>
      <c r="T118" s="28">
        <v>0</v>
      </c>
      <c r="U118" s="26">
        <v>0</v>
      </c>
      <c r="V118" s="7">
        <f t="shared" si="20"/>
        <v>0</v>
      </c>
      <c r="W118" s="6">
        <v>-117258.18</v>
      </c>
      <c r="X118" s="28">
        <v>0</v>
      </c>
      <c r="Y118" s="26">
        <v>0</v>
      </c>
      <c r="Z118" s="7">
        <f t="shared" si="21"/>
        <v>0</v>
      </c>
      <c r="AA118" s="6">
        <v>-117258.18</v>
      </c>
      <c r="AB118" s="28">
        <v>0</v>
      </c>
      <c r="AC118" s="26">
        <v>0</v>
      </c>
      <c r="AD118" s="7">
        <f t="shared" si="22"/>
        <v>0</v>
      </c>
      <c r="AE118" s="6">
        <v>-117258.18</v>
      </c>
      <c r="AF118" s="28">
        <v>0</v>
      </c>
      <c r="AG118" s="26">
        <v>0</v>
      </c>
      <c r="AH118" s="7">
        <f t="shared" si="23"/>
        <v>0</v>
      </c>
      <c r="AI118" s="6">
        <v>-117258.18</v>
      </c>
      <c r="AJ118" s="28">
        <v>0</v>
      </c>
      <c r="AK118" s="26">
        <v>0</v>
      </c>
      <c r="AL118" s="7">
        <f t="shared" si="24"/>
        <v>0</v>
      </c>
      <c r="AM118" s="6">
        <v>-117258.18</v>
      </c>
      <c r="AN118" s="28">
        <v>0</v>
      </c>
      <c r="AO118" s="26">
        <v>0</v>
      </c>
      <c r="AP118" s="7">
        <f t="shared" si="25"/>
        <v>0</v>
      </c>
      <c r="AQ118" s="26">
        <v>0</v>
      </c>
      <c r="AR118" s="28">
        <v>0</v>
      </c>
      <c r="AS118" s="26">
        <v>0</v>
      </c>
      <c r="AT118" s="7">
        <f t="shared" si="26"/>
        <v>0</v>
      </c>
      <c r="AU118" s="6">
        <v>0</v>
      </c>
      <c r="AV118" s="28">
        <v>0</v>
      </c>
      <c r="AW118" s="6">
        <v>0</v>
      </c>
      <c r="AX118" s="7">
        <f t="shared" si="27"/>
        <v>0</v>
      </c>
      <c r="AY118" s="6">
        <f t="shared" si="28"/>
        <v>-860924.09999999986</v>
      </c>
      <c r="AZ118" s="6">
        <f t="shared" si="29"/>
        <v>0</v>
      </c>
      <c r="BA118" s="6">
        <f t="shared" si="30"/>
        <v>0</v>
      </c>
      <c r="BB118" s="7">
        <f t="shared" si="31"/>
        <v>0</v>
      </c>
      <c r="BC118" s="26" t="s">
        <v>785</v>
      </c>
      <c r="BD118" s="10" t="s">
        <v>789</v>
      </c>
      <c r="BE118" s="10" t="s">
        <v>862</v>
      </c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CJ118" s="18"/>
      <c r="CK118" s="18"/>
    </row>
    <row r="119" spans="1:89" x14ac:dyDescent="0.2">
      <c r="A119" s="26">
        <v>179951</v>
      </c>
      <c r="B119" s="26" t="s">
        <v>1002</v>
      </c>
      <c r="C119" s="27">
        <v>-390643.78</v>
      </c>
      <c r="D119" s="28">
        <v>25</v>
      </c>
      <c r="E119" s="6">
        <v>176750</v>
      </c>
      <c r="F119" s="36">
        <f t="shared" si="16"/>
        <v>-66.304460537482328</v>
      </c>
      <c r="G119" s="27">
        <v>-398018.78</v>
      </c>
      <c r="H119" s="28">
        <v>0</v>
      </c>
      <c r="I119" s="26">
        <v>0</v>
      </c>
      <c r="J119" s="36">
        <f t="shared" si="17"/>
        <v>0</v>
      </c>
      <c r="K119" s="27">
        <v>-398018.78</v>
      </c>
      <c r="L119" s="28">
        <v>0</v>
      </c>
      <c r="M119" s="26">
        <v>0</v>
      </c>
      <c r="N119" s="7">
        <f t="shared" si="18"/>
        <v>0</v>
      </c>
      <c r="O119" s="27">
        <v>-398018.78</v>
      </c>
      <c r="P119" s="28">
        <v>0</v>
      </c>
      <c r="Q119" s="26">
        <v>0</v>
      </c>
      <c r="R119" s="7">
        <f t="shared" si="19"/>
        <v>0</v>
      </c>
      <c r="S119" s="27">
        <v>-398018.78</v>
      </c>
      <c r="T119" s="28">
        <v>0</v>
      </c>
      <c r="U119" s="26">
        <v>0</v>
      </c>
      <c r="V119" s="7">
        <f t="shared" si="20"/>
        <v>0</v>
      </c>
      <c r="W119" s="6">
        <v>-479018.95</v>
      </c>
      <c r="X119" s="28">
        <v>0</v>
      </c>
      <c r="Y119" s="26">
        <v>0</v>
      </c>
      <c r="Z119" s="7">
        <f t="shared" si="21"/>
        <v>0</v>
      </c>
      <c r="AA119" s="6">
        <v>-479018.95</v>
      </c>
      <c r="AB119" s="28">
        <v>0</v>
      </c>
      <c r="AC119" s="26">
        <v>0</v>
      </c>
      <c r="AD119" s="7">
        <f t="shared" si="22"/>
        <v>0</v>
      </c>
      <c r="AE119" s="6">
        <v>-479018.95</v>
      </c>
      <c r="AF119" s="28">
        <v>0</v>
      </c>
      <c r="AG119" s="26">
        <v>0</v>
      </c>
      <c r="AH119" s="7">
        <f t="shared" si="23"/>
        <v>0</v>
      </c>
      <c r="AI119" s="6">
        <v>-479018.95</v>
      </c>
      <c r="AJ119" s="28">
        <v>0</v>
      </c>
      <c r="AK119" s="26">
        <v>0</v>
      </c>
      <c r="AL119" s="7">
        <f t="shared" si="24"/>
        <v>0</v>
      </c>
      <c r="AM119" s="6">
        <v>-479018.95</v>
      </c>
      <c r="AN119" s="28">
        <v>0</v>
      </c>
      <c r="AO119" s="26">
        <v>0</v>
      </c>
      <c r="AP119" s="7">
        <f t="shared" si="25"/>
        <v>0</v>
      </c>
      <c r="AQ119" s="26">
        <v>0</v>
      </c>
      <c r="AR119" s="28">
        <v>0</v>
      </c>
      <c r="AS119" s="26">
        <v>0</v>
      </c>
      <c r="AT119" s="7">
        <f t="shared" si="26"/>
        <v>0</v>
      </c>
      <c r="AU119" s="6">
        <v>0</v>
      </c>
      <c r="AV119" s="28">
        <v>0</v>
      </c>
      <c r="AW119" s="6">
        <v>0</v>
      </c>
      <c r="AX119" s="7">
        <f t="shared" si="27"/>
        <v>0</v>
      </c>
      <c r="AY119" s="6">
        <f t="shared" si="28"/>
        <v>-3987169.8700000006</v>
      </c>
      <c r="AZ119" s="6">
        <f t="shared" si="29"/>
        <v>0</v>
      </c>
      <c r="BA119" s="6">
        <f t="shared" si="30"/>
        <v>0</v>
      </c>
      <c r="BB119" s="7">
        <f t="shared" si="31"/>
        <v>0</v>
      </c>
      <c r="BC119" s="26" t="s">
        <v>785</v>
      </c>
      <c r="BD119" s="10" t="s">
        <v>789</v>
      </c>
      <c r="BE119" s="10" t="s">
        <v>862</v>
      </c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CJ119" s="18"/>
      <c r="CK119" s="18"/>
    </row>
    <row r="120" spans="1:89" x14ac:dyDescent="0.2">
      <c r="A120" s="25">
        <v>119074</v>
      </c>
      <c r="B120" s="26" t="s">
        <v>937</v>
      </c>
      <c r="C120" s="6">
        <v>-172419.34</v>
      </c>
      <c r="D120" s="6">
        <v>0</v>
      </c>
      <c r="E120" s="6">
        <v>0</v>
      </c>
      <c r="F120" s="36">
        <f t="shared" si="16"/>
        <v>0</v>
      </c>
      <c r="G120" s="6">
        <v>-29439.34</v>
      </c>
      <c r="H120" s="6">
        <v>101</v>
      </c>
      <c r="I120" s="6">
        <v>712645</v>
      </c>
      <c r="J120" s="36">
        <f t="shared" si="17"/>
        <v>-1.2806089146770132</v>
      </c>
      <c r="K120" s="6">
        <v>-22849.34</v>
      </c>
      <c r="L120" s="6">
        <v>57</v>
      </c>
      <c r="M120" s="6">
        <v>403640</v>
      </c>
      <c r="N120" s="7">
        <f t="shared" si="18"/>
        <v>-1.698246457239124</v>
      </c>
      <c r="O120" s="6">
        <v>-26544.95</v>
      </c>
      <c r="P120" s="6">
        <v>55.5</v>
      </c>
      <c r="Q120" s="6">
        <v>394985</v>
      </c>
      <c r="R120" s="7">
        <f t="shared" si="19"/>
        <v>-2.0833536716584176</v>
      </c>
      <c r="S120" s="6">
        <v>112057.05</v>
      </c>
      <c r="T120" s="6">
        <v>52.5</v>
      </c>
      <c r="U120" s="6">
        <v>373175</v>
      </c>
      <c r="V120" s="7">
        <f t="shared" si="20"/>
        <v>9.3086850673276622</v>
      </c>
      <c r="W120" s="6">
        <v>-3317.95</v>
      </c>
      <c r="X120" s="6">
        <v>12.5</v>
      </c>
      <c r="Y120" s="6">
        <v>85875</v>
      </c>
      <c r="Z120" s="7">
        <f t="shared" si="21"/>
        <v>-1.1591091703056768</v>
      </c>
      <c r="AA120" s="6">
        <v>162057.04999999999</v>
      </c>
      <c r="AB120" s="6">
        <v>50</v>
      </c>
      <c r="AC120" s="6">
        <v>359750</v>
      </c>
      <c r="AD120" s="7">
        <f t="shared" si="22"/>
        <v>13.964610284920083</v>
      </c>
      <c r="AE120" s="6">
        <v>76681.7</v>
      </c>
      <c r="AF120" s="6">
        <v>25</v>
      </c>
      <c r="AG120" s="6">
        <v>181750</v>
      </c>
      <c r="AH120" s="7">
        <f t="shared" si="23"/>
        <v>12.657226960110041</v>
      </c>
      <c r="AI120" s="6">
        <v>-30693.3</v>
      </c>
      <c r="AJ120" s="6">
        <v>50</v>
      </c>
      <c r="AK120" s="6">
        <v>344000</v>
      </c>
      <c r="AL120" s="7">
        <f t="shared" si="24"/>
        <v>-2.7659659883720931</v>
      </c>
      <c r="AM120" s="6">
        <v>106088.72</v>
      </c>
      <c r="AN120" s="6">
        <v>30.2</v>
      </c>
      <c r="AO120" s="6">
        <v>210454</v>
      </c>
      <c r="AP120" s="7">
        <f t="shared" si="25"/>
        <v>15.626931871097723</v>
      </c>
      <c r="AQ120" s="6">
        <v>-13008.29</v>
      </c>
      <c r="AR120" s="6">
        <v>32.5</v>
      </c>
      <c r="AS120" s="6">
        <v>225525</v>
      </c>
      <c r="AT120" s="7">
        <f t="shared" si="26"/>
        <v>-1.6150409932380003</v>
      </c>
      <c r="AU120" s="6">
        <v>-100753.79</v>
      </c>
      <c r="AV120" s="6">
        <v>81.5</v>
      </c>
      <c r="AW120" s="6">
        <v>583330</v>
      </c>
      <c r="AX120" s="7">
        <f t="shared" si="27"/>
        <v>-5.3543748649992278</v>
      </c>
      <c r="AY120" s="6">
        <f t="shared" si="28"/>
        <v>230277.56000000006</v>
      </c>
      <c r="AZ120" s="6">
        <f t="shared" si="29"/>
        <v>547.70000000000005</v>
      </c>
      <c r="BA120" s="6">
        <f t="shared" si="30"/>
        <v>3875129</v>
      </c>
      <c r="BB120" s="7">
        <f t="shared" si="31"/>
        <v>1.8421591539275213</v>
      </c>
      <c r="BC120" s="26" t="s">
        <v>791</v>
      </c>
      <c r="BD120" s="10" t="s">
        <v>789</v>
      </c>
      <c r="BE120" s="10" t="s">
        <v>862</v>
      </c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CJ120" s="18"/>
      <c r="CK120" s="18"/>
    </row>
    <row r="121" spans="1:89" x14ac:dyDescent="0.2">
      <c r="A121" s="25">
        <v>146791</v>
      </c>
      <c r="B121" s="26" t="s">
        <v>124</v>
      </c>
      <c r="C121" s="6">
        <v>-1489.12</v>
      </c>
      <c r="D121" s="6">
        <v>0</v>
      </c>
      <c r="E121" s="6">
        <v>0</v>
      </c>
      <c r="F121" s="36">
        <f t="shared" si="16"/>
        <v>0</v>
      </c>
      <c r="G121" s="6">
        <v>-13309.07</v>
      </c>
      <c r="H121" s="6">
        <v>41.5</v>
      </c>
      <c r="I121" s="6">
        <v>291330</v>
      </c>
      <c r="J121" s="36">
        <f t="shared" si="17"/>
        <v>-1.416198709367384</v>
      </c>
      <c r="K121" s="6">
        <v>432830.93</v>
      </c>
      <c r="L121" s="6">
        <v>83</v>
      </c>
      <c r="M121" s="6">
        <v>582660</v>
      </c>
      <c r="N121" s="7">
        <f t="shared" si="18"/>
        <v>22.285600350118422</v>
      </c>
      <c r="O121" s="6">
        <v>525485.93000000005</v>
      </c>
      <c r="P121" s="6">
        <v>41.5</v>
      </c>
      <c r="Q121" s="6">
        <v>291330</v>
      </c>
      <c r="R121" s="7">
        <f t="shared" si="19"/>
        <v>55.916190677238873</v>
      </c>
      <c r="S121" s="6">
        <v>0</v>
      </c>
      <c r="T121" s="6">
        <v>0</v>
      </c>
      <c r="U121" s="6">
        <v>0</v>
      </c>
      <c r="V121" s="7">
        <f t="shared" si="20"/>
        <v>0</v>
      </c>
      <c r="W121" s="6">
        <v>0</v>
      </c>
      <c r="X121" s="6">
        <v>0</v>
      </c>
      <c r="Y121" s="6">
        <v>0</v>
      </c>
      <c r="Z121" s="7">
        <f t="shared" si="21"/>
        <v>0</v>
      </c>
      <c r="AA121" s="6">
        <v>0</v>
      </c>
      <c r="AB121" s="6">
        <v>0</v>
      </c>
      <c r="AC121" s="6">
        <v>0</v>
      </c>
      <c r="AD121" s="7">
        <f t="shared" si="22"/>
        <v>0</v>
      </c>
      <c r="AE121" s="6">
        <v>366581.51</v>
      </c>
      <c r="AF121" s="6">
        <v>54.5</v>
      </c>
      <c r="AG121" s="6">
        <v>394115</v>
      </c>
      <c r="AH121" s="7">
        <f t="shared" si="23"/>
        <v>27.904153102520841</v>
      </c>
      <c r="AI121" s="6">
        <v>0</v>
      </c>
      <c r="AJ121" s="6">
        <v>0</v>
      </c>
      <c r="AK121" s="6">
        <v>0</v>
      </c>
      <c r="AL121" s="7">
        <f t="shared" si="24"/>
        <v>0</v>
      </c>
      <c r="AM121" s="6">
        <v>0</v>
      </c>
      <c r="AN121" s="6">
        <v>0</v>
      </c>
      <c r="AO121" s="6">
        <v>0</v>
      </c>
      <c r="AP121" s="7">
        <f t="shared" si="25"/>
        <v>0</v>
      </c>
      <c r="AQ121" s="6">
        <v>0</v>
      </c>
      <c r="AR121" s="6">
        <v>0</v>
      </c>
      <c r="AS121" s="6">
        <v>0</v>
      </c>
      <c r="AT121" s="7">
        <f t="shared" si="26"/>
        <v>0</v>
      </c>
      <c r="AU121" s="6">
        <v>415659.01</v>
      </c>
      <c r="AV121" s="6">
        <v>83.5</v>
      </c>
      <c r="AW121" s="6">
        <v>588590</v>
      </c>
      <c r="AX121" s="7">
        <f t="shared" si="27"/>
        <v>21.892028933553068</v>
      </c>
      <c r="AY121" s="6">
        <f t="shared" si="28"/>
        <v>1727248.31</v>
      </c>
      <c r="AZ121" s="6">
        <f t="shared" si="29"/>
        <v>304</v>
      </c>
      <c r="BA121" s="6">
        <f t="shared" si="30"/>
        <v>2148025</v>
      </c>
      <c r="BB121" s="7">
        <f t="shared" si="31"/>
        <v>24.927408950082054</v>
      </c>
      <c r="BC121" s="26" t="s">
        <v>791</v>
      </c>
      <c r="BD121" s="10" t="s">
        <v>789</v>
      </c>
      <c r="BE121" s="10" t="s">
        <v>862</v>
      </c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CJ121" s="18"/>
      <c r="CK121" s="18"/>
    </row>
    <row r="122" spans="1:89" x14ac:dyDescent="0.2">
      <c r="A122" s="25">
        <v>149403</v>
      </c>
      <c r="B122" s="26" t="s">
        <v>153</v>
      </c>
      <c r="C122" s="6">
        <v>-11542.64</v>
      </c>
      <c r="D122" s="6">
        <v>54.5</v>
      </c>
      <c r="E122" s="6">
        <v>383215</v>
      </c>
      <c r="F122" s="36">
        <f t="shared" si="16"/>
        <v>-0.90361598580431346</v>
      </c>
      <c r="G122" s="6">
        <v>-23577.64</v>
      </c>
      <c r="H122" s="6">
        <v>83.5</v>
      </c>
      <c r="I122" s="6">
        <v>586170</v>
      </c>
      <c r="J122" s="36">
        <f t="shared" si="17"/>
        <v>-1.2469195625842331</v>
      </c>
      <c r="K122" s="6">
        <v>-25622.639999999999</v>
      </c>
      <c r="L122" s="6">
        <v>42</v>
      </c>
      <c r="M122" s="6">
        <v>294840</v>
      </c>
      <c r="N122" s="7">
        <f t="shared" si="18"/>
        <v>-2.6071062271062271</v>
      </c>
      <c r="O122" s="6">
        <v>-26022.639999999999</v>
      </c>
      <c r="P122" s="6">
        <v>64</v>
      </c>
      <c r="Q122" s="6">
        <v>447080</v>
      </c>
      <c r="R122" s="7">
        <f t="shared" si="19"/>
        <v>-1.8043791715129283</v>
      </c>
      <c r="S122" s="6">
        <v>723.86</v>
      </c>
      <c r="T122" s="6">
        <v>51.5</v>
      </c>
      <c r="U122" s="6">
        <v>367880</v>
      </c>
      <c r="V122" s="7">
        <f t="shared" si="20"/>
        <v>6.0997227356746765E-2</v>
      </c>
      <c r="W122" s="6">
        <v>-8976.14</v>
      </c>
      <c r="X122" s="6">
        <v>2.5</v>
      </c>
      <c r="Y122" s="6">
        <v>17175</v>
      </c>
      <c r="Z122" s="7">
        <f t="shared" si="21"/>
        <v>-15.678847161572051</v>
      </c>
      <c r="AA122" s="6">
        <v>69623.86</v>
      </c>
      <c r="AB122" s="6">
        <v>54.5</v>
      </c>
      <c r="AC122" s="6">
        <v>385715</v>
      </c>
      <c r="AD122" s="7">
        <f t="shared" si="22"/>
        <v>5.5956850524350878</v>
      </c>
      <c r="AE122" s="6">
        <v>-23470.799999999999</v>
      </c>
      <c r="AF122" s="6">
        <v>43</v>
      </c>
      <c r="AG122" s="6">
        <v>310460</v>
      </c>
      <c r="AH122" s="7">
        <f t="shared" si="23"/>
        <v>-2.2680023191393417</v>
      </c>
      <c r="AI122" s="6">
        <v>41149.199999999997</v>
      </c>
      <c r="AJ122" s="6">
        <v>12.5</v>
      </c>
      <c r="AK122" s="6">
        <v>84625</v>
      </c>
      <c r="AL122" s="7">
        <f t="shared" si="24"/>
        <v>15.073857607090101</v>
      </c>
      <c r="AM122" s="6">
        <v>65069.2</v>
      </c>
      <c r="AN122" s="6">
        <v>37.5</v>
      </c>
      <c r="AO122" s="6">
        <v>255125</v>
      </c>
      <c r="AP122" s="7">
        <f t="shared" si="25"/>
        <v>7.9064975992160713</v>
      </c>
      <c r="AQ122" s="6">
        <v>-14030.8</v>
      </c>
      <c r="AR122" s="6">
        <v>37.5</v>
      </c>
      <c r="AS122" s="6">
        <v>261375</v>
      </c>
      <c r="AT122" s="7">
        <f t="shared" si="26"/>
        <v>-1.5030603538976564</v>
      </c>
      <c r="AU122" s="6">
        <v>-71105.8</v>
      </c>
      <c r="AV122" s="6">
        <v>59</v>
      </c>
      <c r="AW122" s="6">
        <v>411700</v>
      </c>
      <c r="AX122" s="7">
        <f t="shared" si="27"/>
        <v>-5.354092300218606</v>
      </c>
      <c r="AY122" s="6">
        <f t="shared" si="28"/>
        <v>-16240.340000000011</v>
      </c>
      <c r="AZ122" s="6">
        <f t="shared" si="29"/>
        <v>487.5</v>
      </c>
      <c r="BA122" s="6">
        <f t="shared" si="30"/>
        <v>3422145</v>
      </c>
      <c r="BB122" s="7">
        <f t="shared" si="31"/>
        <v>-0.14711549043070948</v>
      </c>
      <c r="BC122" s="26" t="s">
        <v>791</v>
      </c>
      <c r="BD122" s="10" t="s">
        <v>789</v>
      </c>
      <c r="BE122" s="10" t="s">
        <v>862</v>
      </c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CJ122" s="18"/>
      <c r="CK122" s="18"/>
    </row>
    <row r="123" spans="1:89" x14ac:dyDescent="0.2">
      <c r="A123" s="25">
        <v>174713</v>
      </c>
      <c r="B123" s="26" t="s">
        <v>273</v>
      </c>
      <c r="C123" s="6">
        <v>257689.56</v>
      </c>
      <c r="D123" s="6">
        <v>0</v>
      </c>
      <c r="E123" s="6">
        <v>0</v>
      </c>
      <c r="F123" s="36">
        <f t="shared" si="16"/>
        <v>0</v>
      </c>
      <c r="G123" s="6">
        <v>-20600.439999999999</v>
      </c>
      <c r="H123" s="6">
        <v>41.5</v>
      </c>
      <c r="I123" s="6">
        <v>291330</v>
      </c>
      <c r="J123" s="36">
        <f t="shared" si="17"/>
        <v>-2.1920627467133489</v>
      </c>
      <c r="K123" s="6">
        <v>-35170.44</v>
      </c>
      <c r="L123" s="6">
        <v>83.5</v>
      </c>
      <c r="M123" s="6">
        <v>596170</v>
      </c>
      <c r="N123" s="7">
        <f t="shared" si="18"/>
        <v>-1.7698193468306023</v>
      </c>
      <c r="O123" s="6">
        <v>119033.95</v>
      </c>
      <c r="P123" s="6">
        <v>84</v>
      </c>
      <c r="Q123" s="6">
        <v>585480</v>
      </c>
      <c r="R123" s="7">
        <f t="shared" si="19"/>
        <v>6.3026105930176941</v>
      </c>
      <c r="S123" s="6">
        <v>170538.95</v>
      </c>
      <c r="T123" s="6">
        <v>54.5</v>
      </c>
      <c r="U123" s="6">
        <v>391515</v>
      </c>
      <c r="V123" s="7">
        <f t="shared" si="20"/>
        <v>13.503205368887528</v>
      </c>
      <c r="W123" s="6">
        <v>377338.95</v>
      </c>
      <c r="X123" s="6">
        <v>42</v>
      </c>
      <c r="Y123" s="6">
        <v>296440</v>
      </c>
      <c r="Z123" s="7">
        <f t="shared" si="21"/>
        <v>38.187047969234918</v>
      </c>
      <c r="AA123" s="6">
        <v>0</v>
      </c>
      <c r="AB123" s="6">
        <v>0</v>
      </c>
      <c r="AC123" s="6">
        <v>0</v>
      </c>
      <c r="AD123" s="7">
        <f t="shared" si="22"/>
        <v>0</v>
      </c>
      <c r="AE123" s="6">
        <v>303318.89</v>
      </c>
      <c r="AF123" s="6">
        <v>42</v>
      </c>
      <c r="AG123" s="6">
        <v>308240</v>
      </c>
      <c r="AH123" s="7">
        <f t="shared" si="23"/>
        <v>29.521044316117315</v>
      </c>
      <c r="AI123" s="6">
        <v>0</v>
      </c>
      <c r="AJ123" s="6">
        <v>0</v>
      </c>
      <c r="AK123" s="6">
        <v>0</v>
      </c>
      <c r="AL123" s="7">
        <f t="shared" si="24"/>
        <v>0</v>
      </c>
      <c r="AM123" s="6">
        <v>252993.89</v>
      </c>
      <c r="AN123" s="6">
        <v>83.5</v>
      </c>
      <c r="AO123" s="6">
        <v>576070</v>
      </c>
      <c r="AP123" s="7">
        <f t="shared" si="25"/>
        <v>13.61433608762824</v>
      </c>
      <c r="AQ123" s="6">
        <v>282763.89</v>
      </c>
      <c r="AR123" s="6">
        <v>41.5</v>
      </c>
      <c r="AS123" s="6">
        <v>293880</v>
      </c>
      <c r="AT123" s="7">
        <f t="shared" si="26"/>
        <v>26.940890567578602</v>
      </c>
      <c r="AU123" s="6">
        <v>234081.39</v>
      </c>
      <c r="AV123" s="6">
        <v>42</v>
      </c>
      <c r="AW123" s="6">
        <v>319240</v>
      </c>
      <c r="AX123" s="7">
        <f t="shared" si="27"/>
        <v>22.730619878461347</v>
      </c>
      <c r="AY123" s="6">
        <f t="shared" si="28"/>
        <v>1684299.0300000003</v>
      </c>
      <c r="AZ123" s="6">
        <f t="shared" si="29"/>
        <v>514.5</v>
      </c>
      <c r="BA123" s="6">
        <f t="shared" si="30"/>
        <v>3658365</v>
      </c>
      <c r="BB123" s="7">
        <f t="shared" si="31"/>
        <v>14.272296484905144</v>
      </c>
      <c r="BC123" s="26" t="s">
        <v>791</v>
      </c>
      <c r="BD123" s="10" t="s">
        <v>789</v>
      </c>
      <c r="BE123" s="10" t="s">
        <v>862</v>
      </c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CJ123" s="18"/>
      <c r="CK123" s="18"/>
    </row>
    <row r="124" spans="1:89" x14ac:dyDescent="0.2">
      <c r="A124" s="25">
        <v>175313</v>
      </c>
      <c r="B124" s="26" t="s">
        <v>279</v>
      </c>
      <c r="C124" s="6">
        <v>0</v>
      </c>
      <c r="D124" s="6">
        <v>0</v>
      </c>
      <c r="E124" s="6">
        <v>0</v>
      </c>
      <c r="F124" s="36">
        <f t="shared" si="16"/>
        <v>0</v>
      </c>
      <c r="G124" s="6">
        <v>0</v>
      </c>
      <c r="H124" s="6">
        <v>0</v>
      </c>
      <c r="I124" s="6">
        <v>0</v>
      </c>
      <c r="J124" s="36">
        <f t="shared" si="17"/>
        <v>0</v>
      </c>
      <c r="K124" s="6">
        <v>0</v>
      </c>
      <c r="L124" s="6">
        <v>12.5</v>
      </c>
      <c r="M124" s="6">
        <v>88375</v>
      </c>
      <c r="N124" s="7">
        <f t="shared" si="18"/>
        <v>0</v>
      </c>
      <c r="O124" s="6">
        <v>0</v>
      </c>
      <c r="P124" s="6">
        <v>0</v>
      </c>
      <c r="Q124" s="6">
        <v>0</v>
      </c>
      <c r="R124" s="7">
        <f t="shared" si="19"/>
        <v>0</v>
      </c>
      <c r="S124" s="6">
        <v>0</v>
      </c>
      <c r="T124" s="6">
        <v>0</v>
      </c>
      <c r="U124" s="6">
        <v>0</v>
      </c>
      <c r="V124" s="7">
        <f t="shared" si="20"/>
        <v>0</v>
      </c>
      <c r="W124" s="6">
        <v>0</v>
      </c>
      <c r="X124" s="6">
        <v>0</v>
      </c>
      <c r="Y124" s="6">
        <v>0</v>
      </c>
      <c r="Z124" s="7">
        <f t="shared" si="21"/>
        <v>0</v>
      </c>
      <c r="AA124" s="6">
        <v>0</v>
      </c>
      <c r="AB124" s="6">
        <v>0</v>
      </c>
      <c r="AC124" s="6">
        <v>0</v>
      </c>
      <c r="AD124" s="7">
        <f t="shared" si="22"/>
        <v>0</v>
      </c>
      <c r="AE124" s="6">
        <v>0</v>
      </c>
      <c r="AF124" s="6">
        <v>0</v>
      </c>
      <c r="AG124" s="6">
        <v>0</v>
      </c>
      <c r="AH124" s="7">
        <f t="shared" si="23"/>
        <v>0</v>
      </c>
      <c r="AI124" s="6">
        <v>0</v>
      </c>
      <c r="AJ124" s="6">
        <v>0</v>
      </c>
      <c r="AK124" s="6">
        <v>0</v>
      </c>
      <c r="AL124" s="7">
        <f t="shared" si="24"/>
        <v>0</v>
      </c>
      <c r="AM124" s="6">
        <v>71125.36</v>
      </c>
      <c r="AN124" s="6">
        <v>37.5</v>
      </c>
      <c r="AO124" s="6">
        <v>253875</v>
      </c>
      <c r="AP124" s="7">
        <f t="shared" si="25"/>
        <v>8.6849282520925648</v>
      </c>
      <c r="AQ124" s="6">
        <v>75910.36</v>
      </c>
      <c r="AR124" s="6">
        <v>37.5</v>
      </c>
      <c r="AS124" s="6">
        <v>265475</v>
      </c>
      <c r="AT124" s="7">
        <f t="shared" si="26"/>
        <v>8.0063662491760059</v>
      </c>
      <c r="AU124" s="6">
        <v>52285.35</v>
      </c>
      <c r="AV124" s="6">
        <v>12.5</v>
      </c>
      <c r="AW124" s="6">
        <v>87125</v>
      </c>
      <c r="AX124" s="7">
        <f t="shared" si="27"/>
        <v>18.603682639885221</v>
      </c>
      <c r="AY124" s="6">
        <f t="shared" si="28"/>
        <v>199321.07</v>
      </c>
      <c r="AZ124" s="6">
        <f t="shared" si="29"/>
        <v>100</v>
      </c>
      <c r="BA124" s="6">
        <f t="shared" si="30"/>
        <v>694850</v>
      </c>
      <c r="BB124" s="7">
        <f t="shared" si="31"/>
        <v>8.8924993451824133</v>
      </c>
      <c r="BC124" s="26" t="s">
        <v>791</v>
      </c>
      <c r="BD124" s="10" t="s">
        <v>789</v>
      </c>
      <c r="BE124" s="10" t="s">
        <v>862</v>
      </c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CJ124" s="18"/>
      <c r="CK124" s="18"/>
    </row>
    <row r="125" spans="1:89" x14ac:dyDescent="0.2">
      <c r="A125" s="25">
        <v>179894</v>
      </c>
      <c r="B125" s="26" t="s">
        <v>431</v>
      </c>
      <c r="C125" s="6">
        <v>38096.5</v>
      </c>
      <c r="D125" s="6">
        <v>29</v>
      </c>
      <c r="E125" s="6">
        <v>205030</v>
      </c>
      <c r="F125" s="36">
        <f t="shared" si="16"/>
        <v>5.5742818124176949</v>
      </c>
      <c r="G125" s="6">
        <v>141289.43</v>
      </c>
      <c r="H125" s="6">
        <v>30.5</v>
      </c>
      <c r="I125" s="6">
        <v>214735</v>
      </c>
      <c r="J125" s="36">
        <f t="shared" si="17"/>
        <v>20.39710494330221</v>
      </c>
      <c r="K125" s="6">
        <v>371709.43</v>
      </c>
      <c r="L125" s="6">
        <v>108.5</v>
      </c>
      <c r="M125" s="6">
        <v>762920</v>
      </c>
      <c r="N125" s="7">
        <f t="shared" si="18"/>
        <v>14.616582210454569</v>
      </c>
      <c r="O125" s="6">
        <v>219364.43</v>
      </c>
      <c r="P125" s="6">
        <v>41.5</v>
      </c>
      <c r="Q125" s="6">
        <v>291330</v>
      </c>
      <c r="R125" s="7">
        <f t="shared" si="19"/>
        <v>23.342248755706585</v>
      </c>
      <c r="S125" s="6">
        <v>398764.43</v>
      </c>
      <c r="T125" s="6">
        <v>105</v>
      </c>
      <c r="U125" s="6">
        <v>726600</v>
      </c>
      <c r="V125" s="7">
        <f t="shared" si="20"/>
        <v>17.013070919350398</v>
      </c>
      <c r="W125" s="6">
        <v>0</v>
      </c>
      <c r="X125" s="6">
        <v>0</v>
      </c>
      <c r="Y125" s="6">
        <v>0</v>
      </c>
      <c r="Z125" s="7">
        <f t="shared" si="21"/>
        <v>0</v>
      </c>
      <c r="AA125" s="6">
        <v>274719.43</v>
      </c>
      <c r="AB125" s="6">
        <v>41.5</v>
      </c>
      <c r="AC125" s="6">
        <v>295480</v>
      </c>
      <c r="AD125" s="7">
        <f t="shared" si="22"/>
        <v>28.821924766481654</v>
      </c>
      <c r="AE125" s="6">
        <v>452940.01</v>
      </c>
      <c r="AF125" s="6">
        <v>66.5</v>
      </c>
      <c r="AG125" s="6">
        <v>483880</v>
      </c>
      <c r="AH125" s="7">
        <f t="shared" si="23"/>
        <v>28.081756427213357</v>
      </c>
      <c r="AI125" s="6">
        <v>505560.01</v>
      </c>
      <c r="AJ125" s="6">
        <v>25</v>
      </c>
      <c r="AK125" s="6">
        <v>170500</v>
      </c>
      <c r="AL125" s="7">
        <f t="shared" si="24"/>
        <v>91.920001818181817</v>
      </c>
      <c r="AM125" s="6">
        <v>0</v>
      </c>
      <c r="AN125" s="6">
        <v>0</v>
      </c>
      <c r="AO125" s="6">
        <v>0</v>
      </c>
      <c r="AP125" s="7">
        <f t="shared" si="25"/>
        <v>0</v>
      </c>
      <c r="AQ125" s="6">
        <v>0</v>
      </c>
      <c r="AR125" s="6">
        <v>0</v>
      </c>
      <c r="AS125" s="6">
        <v>0</v>
      </c>
      <c r="AT125" s="7">
        <f t="shared" si="26"/>
        <v>0</v>
      </c>
      <c r="AU125" s="6">
        <v>185655.01</v>
      </c>
      <c r="AV125" s="6">
        <v>83</v>
      </c>
      <c r="AW125" s="6">
        <v>585150</v>
      </c>
      <c r="AX125" s="7">
        <f t="shared" si="27"/>
        <v>9.8356067845851509</v>
      </c>
      <c r="AY125" s="6">
        <f t="shared" si="28"/>
        <v>2550002.1799999997</v>
      </c>
      <c r="AZ125" s="6">
        <f t="shared" si="29"/>
        <v>501.5</v>
      </c>
      <c r="BA125" s="6">
        <f t="shared" si="30"/>
        <v>3530595</v>
      </c>
      <c r="BB125" s="7">
        <f t="shared" si="31"/>
        <v>22.390012895843334</v>
      </c>
      <c r="BC125" s="26" t="s">
        <v>791</v>
      </c>
      <c r="BD125" s="10" t="s">
        <v>789</v>
      </c>
      <c r="BE125" s="10" t="s">
        <v>862</v>
      </c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CJ125" s="18"/>
      <c r="CK125" s="18"/>
    </row>
    <row r="126" spans="1:89" x14ac:dyDescent="0.2">
      <c r="A126" s="25">
        <v>202758</v>
      </c>
      <c r="B126" s="26" t="s">
        <v>938</v>
      </c>
      <c r="C126" s="6">
        <v>-574870</v>
      </c>
      <c r="D126" s="6">
        <v>54</v>
      </c>
      <c r="E126" s="6">
        <v>379705</v>
      </c>
      <c r="F126" s="36">
        <f t="shared" si="16"/>
        <v>-45.419733740667091</v>
      </c>
      <c r="G126" s="6">
        <v>-72415</v>
      </c>
      <c r="H126" s="6">
        <v>214.5</v>
      </c>
      <c r="I126" s="6">
        <v>1520165</v>
      </c>
      <c r="J126" s="36">
        <f t="shared" si="17"/>
        <v>-1.4767245660832871</v>
      </c>
      <c r="K126" s="6">
        <v>-73219.5</v>
      </c>
      <c r="L126" s="6">
        <v>112.65</v>
      </c>
      <c r="M126" s="6">
        <v>823325.5</v>
      </c>
      <c r="N126" s="7">
        <f t="shared" si="18"/>
        <v>-2.6679423873061139</v>
      </c>
      <c r="O126" s="6">
        <v>-40690</v>
      </c>
      <c r="P126" s="6">
        <v>103.5</v>
      </c>
      <c r="Q126" s="6">
        <v>724570</v>
      </c>
      <c r="R126" s="7">
        <f t="shared" si="19"/>
        <v>-1.7408807982665579</v>
      </c>
      <c r="S126" s="6">
        <v>306095</v>
      </c>
      <c r="T126" s="6">
        <v>54</v>
      </c>
      <c r="U126" s="6">
        <v>433705</v>
      </c>
      <c r="V126" s="7">
        <f t="shared" si="20"/>
        <v>21.878800106062876</v>
      </c>
      <c r="W126" s="6">
        <v>389810</v>
      </c>
      <c r="X126" s="6">
        <v>106.1</v>
      </c>
      <c r="Y126" s="6">
        <v>724707</v>
      </c>
      <c r="Z126" s="7">
        <f t="shared" si="21"/>
        <v>16.136590373764843</v>
      </c>
      <c r="AA126" s="6">
        <v>523621</v>
      </c>
      <c r="AB126" s="6">
        <v>125.5</v>
      </c>
      <c r="AC126" s="6">
        <v>897710</v>
      </c>
      <c r="AD126" s="7">
        <f t="shared" si="22"/>
        <v>18.081842688618821</v>
      </c>
      <c r="AE126" s="6">
        <v>554180.31999999995</v>
      </c>
      <c r="AF126" s="6">
        <v>41.5</v>
      </c>
      <c r="AG126" s="6">
        <v>299630</v>
      </c>
      <c r="AH126" s="7">
        <f t="shared" si="23"/>
        <v>55.486465307212228</v>
      </c>
      <c r="AI126" s="6">
        <v>539128.31999999995</v>
      </c>
      <c r="AJ126" s="6">
        <v>83.5</v>
      </c>
      <c r="AK126" s="6">
        <v>615170</v>
      </c>
      <c r="AL126" s="7">
        <f t="shared" si="24"/>
        <v>27.168063982313829</v>
      </c>
      <c r="AM126" s="6">
        <v>498364.32</v>
      </c>
      <c r="AN126" s="6">
        <v>84</v>
      </c>
      <c r="AO126" s="6">
        <v>564480</v>
      </c>
      <c r="AP126" s="7">
        <f t="shared" si="25"/>
        <v>27.369072278911567</v>
      </c>
      <c r="AQ126" s="6">
        <v>519452.32</v>
      </c>
      <c r="AR126" s="6">
        <v>42</v>
      </c>
      <c r="AS126" s="6">
        <v>290640</v>
      </c>
      <c r="AT126" s="7">
        <f t="shared" si="26"/>
        <v>50.04357610789981</v>
      </c>
      <c r="AU126" s="6">
        <v>-163248.68</v>
      </c>
      <c r="AV126" s="6">
        <v>125</v>
      </c>
      <c r="AW126" s="6">
        <v>861680</v>
      </c>
      <c r="AX126" s="7">
        <f t="shared" si="27"/>
        <v>-5.8730724630953484</v>
      </c>
      <c r="AY126" s="6">
        <f t="shared" si="28"/>
        <v>2981078.0999999992</v>
      </c>
      <c r="AZ126" s="6">
        <f t="shared" si="29"/>
        <v>1092.25</v>
      </c>
      <c r="BA126" s="6">
        <f t="shared" si="30"/>
        <v>7755782.5</v>
      </c>
      <c r="BB126" s="7">
        <f t="shared" si="31"/>
        <v>11.915421957745718</v>
      </c>
      <c r="BC126" s="26" t="s">
        <v>791</v>
      </c>
      <c r="BD126" s="10" t="s">
        <v>789</v>
      </c>
      <c r="BE126" s="10" t="s">
        <v>862</v>
      </c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CJ126" s="18"/>
      <c r="CK126" s="18"/>
    </row>
    <row r="127" spans="1:89" x14ac:dyDescent="0.2">
      <c r="A127" s="25">
        <v>202947</v>
      </c>
      <c r="B127" s="26" t="s">
        <v>491</v>
      </c>
      <c r="C127" s="6">
        <v>0</v>
      </c>
      <c r="D127" s="6">
        <v>0</v>
      </c>
      <c r="E127" s="6">
        <v>0</v>
      </c>
      <c r="F127" s="36">
        <f t="shared" si="16"/>
        <v>0</v>
      </c>
      <c r="G127" s="6">
        <v>0</v>
      </c>
      <c r="H127" s="6">
        <v>0</v>
      </c>
      <c r="I127" s="6">
        <v>0</v>
      </c>
      <c r="J127" s="36">
        <f t="shared" si="17"/>
        <v>0</v>
      </c>
      <c r="K127" s="6">
        <v>0</v>
      </c>
      <c r="L127" s="6">
        <v>37.5</v>
      </c>
      <c r="M127" s="6">
        <v>265125</v>
      </c>
      <c r="N127" s="7">
        <f t="shared" si="18"/>
        <v>0</v>
      </c>
      <c r="O127" s="6">
        <v>0</v>
      </c>
      <c r="P127" s="6">
        <v>0</v>
      </c>
      <c r="Q127" s="6">
        <v>0</v>
      </c>
      <c r="R127" s="7">
        <f t="shared" si="19"/>
        <v>0</v>
      </c>
      <c r="S127" s="6">
        <v>-11885</v>
      </c>
      <c r="T127" s="6">
        <v>22</v>
      </c>
      <c r="U127" s="6">
        <v>152240</v>
      </c>
      <c r="V127" s="7">
        <f t="shared" si="20"/>
        <v>-2.420093273778245</v>
      </c>
      <c r="W127" s="6">
        <v>-12065</v>
      </c>
      <c r="X127" s="6">
        <v>42</v>
      </c>
      <c r="Y127" s="6">
        <v>286440</v>
      </c>
      <c r="Z127" s="7">
        <f t="shared" si="21"/>
        <v>-1.2636154168412232</v>
      </c>
      <c r="AA127" s="6">
        <v>65665</v>
      </c>
      <c r="AB127" s="6">
        <v>12.5</v>
      </c>
      <c r="AC127" s="6">
        <v>90875</v>
      </c>
      <c r="AD127" s="7">
        <f t="shared" si="22"/>
        <v>22.40016506189821</v>
      </c>
      <c r="AE127" s="6">
        <v>278545</v>
      </c>
      <c r="AF127" s="6">
        <v>42</v>
      </c>
      <c r="AG127" s="6">
        <v>303240</v>
      </c>
      <c r="AH127" s="7">
        <f t="shared" si="23"/>
        <v>27.556885635140482</v>
      </c>
      <c r="AI127" s="6">
        <v>0</v>
      </c>
      <c r="AJ127" s="6">
        <v>0</v>
      </c>
      <c r="AK127" s="6">
        <v>0</v>
      </c>
      <c r="AL127" s="7">
        <f t="shared" si="24"/>
        <v>0</v>
      </c>
      <c r="AM127" s="6">
        <v>189617.5</v>
      </c>
      <c r="AN127" s="6">
        <v>28.75</v>
      </c>
      <c r="AO127" s="6">
        <v>203987.5</v>
      </c>
      <c r="AP127" s="7">
        <f t="shared" si="25"/>
        <v>28.8161897175072</v>
      </c>
      <c r="AQ127" s="6">
        <v>143877.49</v>
      </c>
      <c r="AR127" s="6">
        <v>22</v>
      </c>
      <c r="AS127" s="6">
        <v>152240</v>
      </c>
      <c r="AT127" s="7">
        <f t="shared" si="26"/>
        <v>26.461966106148186</v>
      </c>
      <c r="AU127" s="6">
        <v>181679.99</v>
      </c>
      <c r="AV127" s="6">
        <v>30.5</v>
      </c>
      <c r="AW127" s="6">
        <v>210040</v>
      </c>
      <c r="AX127" s="7">
        <f t="shared" si="27"/>
        <v>26.814319605789375</v>
      </c>
      <c r="AY127" s="6">
        <f t="shared" si="28"/>
        <v>835434.98</v>
      </c>
      <c r="AZ127" s="6">
        <f t="shared" si="29"/>
        <v>237.25</v>
      </c>
      <c r="BA127" s="6">
        <f t="shared" si="30"/>
        <v>1664187.5</v>
      </c>
      <c r="BB127" s="7">
        <f t="shared" si="31"/>
        <v>15.562239459195553</v>
      </c>
      <c r="BC127" s="26" t="s">
        <v>791</v>
      </c>
      <c r="BD127" s="10" t="s">
        <v>789</v>
      </c>
      <c r="BE127" s="10" t="s">
        <v>862</v>
      </c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CJ127" s="18"/>
      <c r="CK127" s="18"/>
    </row>
    <row r="128" spans="1:89" x14ac:dyDescent="0.2">
      <c r="A128" s="25">
        <v>206531</v>
      </c>
      <c r="B128" s="26" t="s">
        <v>574</v>
      </c>
      <c r="C128" s="6">
        <v>0</v>
      </c>
      <c r="D128" s="6">
        <v>0</v>
      </c>
      <c r="E128" s="6">
        <v>0</v>
      </c>
      <c r="F128" s="36">
        <f t="shared" si="16"/>
        <v>0</v>
      </c>
      <c r="G128" s="6">
        <v>0</v>
      </c>
      <c r="H128" s="6">
        <v>0</v>
      </c>
      <c r="I128" s="6">
        <v>0</v>
      </c>
      <c r="J128" s="36">
        <f t="shared" si="17"/>
        <v>0</v>
      </c>
      <c r="K128" s="6">
        <v>0</v>
      </c>
      <c r="L128" s="6">
        <v>0</v>
      </c>
      <c r="M128" s="6">
        <v>0</v>
      </c>
      <c r="N128" s="7">
        <f t="shared" si="18"/>
        <v>0</v>
      </c>
      <c r="O128" s="6">
        <v>0</v>
      </c>
      <c r="P128" s="6">
        <v>0</v>
      </c>
      <c r="Q128" s="6">
        <v>0</v>
      </c>
      <c r="R128" s="7">
        <f t="shared" si="19"/>
        <v>0</v>
      </c>
      <c r="S128" s="6">
        <v>0</v>
      </c>
      <c r="T128" s="6">
        <v>0</v>
      </c>
      <c r="U128" s="6">
        <v>0</v>
      </c>
      <c r="V128" s="7">
        <f t="shared" si="20"/>
        <v>0</v>
      </c>
      <c r="W128" s="6">
        <v>0</v>
      </c>
      <c r="X128" s="6">
        <v>0</v>
      </c>
      <c r="Y128" s="6">
        <v>0</v>
      </c>
      <c r="Z128" s="7">
        <f t="shared" si="21"/>
        <v>0</v>
      </c>
      <c r="AA128" s="6">
        <v>0</v>
      </c>
      <c r="AB128" s="6">
        <v>0</v>
      </c>
      <c r="AC128" s="6">
        <v>0</v>
      </c>
      <c r="AD128" s="7">
        <f t="shared" si="22"/>
        <v>0</v>
      </c>
      <c r="AE128" s="6">
        <v>0</v>
      </c>
      <c r="AF128" s="6">
        <v>0</v>
      </c>
      <c r="AG128" s="6">
        <v>0</v>
      </c>
      <c r="AH128" s="7">
        <f t="shared" si="23"/>
        <v>0</v>
      </c>
      <c r="AI128" s="6">
        <v>0</v>
      </c>
      <c r="AJ128" s="6">
        <v>0</v>
      </c>
      <c r="AK128" s="6">
        <v>0</v>
      </c>
      <c r="AL128" s="7">
        <f t="shared" si="24"/>
        <v>0</v>
      </c>
      <c r="AM128" s="6">
        <v>246700</v>
      </c>
      <c r="AN128" s="6">
        <v>54.5</v>
      </c>
      <c r="AO128" s="6">
        <v>366865</v>
      </c>
      <c r="AP128" s="7">
        <f t="shared" si="25"/>
        <v>20.846087797963829</v>
      </c>
      <c r="AQ128" s="6">
        <v>0</v>
      </c>
      <c r="AR128" s="6">
        <v>0</v>
      </c>
      <c r="AS128" s="6">
        <v>0</v>
      </c>
      <c r="AT128" s="7">
        <f t="shared" si="26"/>
        <v>0</v>
      </c>
      <c r="AU128" s="6">
        <v>313180</v>
      </c>
      <c r="AV128" s="6">
        <v>50</v>
      </c>
      <c r="AW128" s="6">
        <v>344425</v>
      </c>
      <c r="AX128" s="7">
        <f t="shared" si="27"/>
        <v>28.187791246280032</v>
      </c>
      <c r="AY128" s="6">
        <f t="shared" si="28"/>
        <v>559880</v>
      </c>
      <c r="AZ128" s="6">
        <f t="shared" si="29"/>
        <v>104.5</v>
      </c>
      <c r="BA128" s="6">
        <f t="shared" si="30"/>
        <v>711290</v>
      </c>
      <c r="BB128" s="7">
        <f t="shared" si="31"/>
        <v>24.401130340648681</v>
      </c>
      <c r="BC128" s="26" t="s">
        <v>791</v>
      </c>
      <c r="BD128" s="10" t="s">
        <v>789</v>
      </c>
      <c r="BE128" s="10" t="s">
        <v>862</v>
      </c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CJ128" s="18"/>
      <c r="CK128" s="18"/>
    </row>
    <row r="129" spans="1:89" x14ac:dyDescent="0.2">
      <c r="A129" s="25">
        <v>179892</v>
      </c>
      <c r="B129" s="26" t="s">
        <v>429</v>
      </c>
      <c r="C129" s="6">
        <v>-292027.26</v>
      </c>
      <c r="D129" s="6">
        <v>20</v>
      </c>
      <c r="E129" s="6">
        <v>151400</v>
      </c>
      <c r="F129" s="36">
        <f t="shared" si="16"/>
        <v>-57.865375165125492</v>
      </c>
      <c r="G129" s="6">
        <v>108872.74</v>
      </c>
      <c r="H129" s="6">
        <v>101.5</v>
      </c>
      <c r="I129" s="6">
        <v>714330</v>
      </c>
      <c r="J129" s="36">
        <f t="shared" si="17"/>
        <v>4.724783979393278</v>
      </c>
      <c r="K129" s="6">
        <v>199592.74</v>
      </c>
      <c r="L129" s="6">
        <v>126.25</v>
      </c>
      <c r="M129" s="6">
        <v>892587.5</v>
      </c>
      <c r="N129" s="7">
        <f t="shared" si="18"/>
        <v>6.7083419832789497</v>
      </c>
      <c r="O129" s="6">
        <v>442925.55</v>
      </c>
      <c r="P129" s="6">
        <v>107.25</v>
      </c>
      <c r="Q129" s="6">
        <v>751727.5</v>
      </c>
      <c r="R129" s="7">
        <f t="shared" si="19"/>
        <v>18.265517823945512</v>
      </c>
      <c r="S129" s="6">
        <v>335924.55</v>
      </c>
      <c r="T129" s="6">
        <v>67.400000000000006</v>
      </c>
      <c r="U129" s="6">
        <v>469328</v>
      </c>
      <c r="V129" s="7">
        <f t="shared" si="20"/>
        <v>22.188450401425015</v>
      </c>
      <c r="W129" s="6">
        <v>312874.46000000002</v>
      </c>
      <c r="X129" s="6">
        <v>25</v>
      </c>
      <c r="Y129" s="6">
        <v>170500</v>
      </c>
      <c r="Z129" s="7">
        <f t="shared" si="21"/>
        <v>55.05122463343109</v>
      </c>
      <c r="AA129" s="6">
        <v>84249.46</v>
      </c>
      <c r="AB129" s="6">
        <v>12.5</v>
      </c>
      <c r="AC129" s="6">
        <v>90875</v>
      </c>
      <c r="AD129" s="7">
        <f t="shared" si="22"/>
        <v>28.739843301237965</v>
      </c>
      <c r="AE129" s="6">
        <v>492499.54</v>
      </c>
      <c r="AF129" s="6">
        <v>100</v>
      </c>
      <c r="AG129" s="6">
        <v>728250</v>
      </c>
      <c r="AH129" s="7">
        <f t="shared" si="23"/>
        <v>20.288343563336767</v>
      </c>
      <c r="AI129" s="6">
        <v>208049.54</v>
      </c>
      <c r="AJ129" s="6">
        <v>82.5</v>
      </c>
      <c r="AK129" s="6">
        <v>575025</v>
      </c>
      <c r="AL129" s="7">
        <f t="shared" si="24"/>
        <v>11.216096239293943</v>
      </c>
      <c r="AM129" s="6">
        <v>0</v>
      </c>
      <c r="AN129" s="6">
        <v>0</v>
      </c>
      <c r="AO129" s="6">
        <v>0</v>
      </c>
      <c r="AP129" s="7">
        <f t="shared" si="25"/>
        <v>0</v>
      </c>
      <c r="AQ129" s="6">
        <v>0</v>
      </c>
      <c r="AR129" s="6">
        <v>0</v>
      </c>
      <c r="AS129" s="6">
        <v>0</v>
      </c>
      <c r="AT129" s="7">
        <f t="shared" si="26"/>
        <v>0</v>
      </c>
      <c r="AU129" s="6">
        <v>-32646.46</v>
      </c>
      <c r="AV129" s="6">
        <v>0</v>
      </c>
      <c r="AW129" s="6">
        <v>0</v>
      </c>
      <c r="AX129" s="7">
        <f t="shared" si="27"/>
        <v>0</v>
      </c>
      <c r="AY129" s="6">
        <f t="shared" si="28"/>
        <v>2152342.12</v>
      </c>
      <c r="AZ129" s="6">
        <f t="shared" si="29"/>
        <v>622.4</v>
      </c>
      <c r="BA129" s="6">
        <f t="shared" si="30"/>
        <v>4392623</v>
      </c>
      <c r="BB129" s="7">
        <f t="shared" si="31"/>
        <v>15.189695478077676</v>
      </c>
      <c r="BC129" s="26" t="s">
        <v>791</v>
      </c>
      <c r="BD129" s="10" t="s">
        <v>789</v>
      </c>
      <c r="BE129" s="10" t="s">
        <v>862</v>
      </c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CJ129" s="18"/>
      <c r="CK129" s="18"/>
    </row>
    <row r="130" spans="1:89" x14ac:dyDescent="0.2">
      <c r="A130" s="25">
        <v>201143</v>
      </c>
      <c r="B130" s="26" t="s">
        <v>447</v>
      </c>
      <c r="C130" s="6">
        <v>-207256</v>
      </c>
      <c r="D130" s="6">
        <v>20</v>
      </c>
      <c r="E130" s="6">
        <v>151400</v>
      </c>
      <c r="F130" s="36">
        <f t="shared" si="16"/>
        <v>-41.067899603698805</v>
      </c>
      <c r="G130" s="6">
        <v>64692.5</v>
      </c>
      <c r="H130" s="6">
        <v>126.05</v>
      </c>
      <c r="I130" s="6">
        <v>913348.5</v>
      </c>
      <c r="J130" s="36">
        <f t="shared" si="17"/>
        <v>2.1957308738121317</v>
      </c>
      <c r="K130" s="6">
        <v>396277.5</v>
      </c>
      <c r="L130" s="6">
        <v>105.5</v>
      </c>
      <c r="M130" s="6">
        <v>741735</v>
      </c>
      <c r="N130" s="7">
        <f t="shared" si="18"/>
        <v>16.027725535400108</v>
      </c>
      <c r="O130" s="6">
        <v>429082.5</v>
      </c>
      <c r="P130" s="6">
        <v>51.5</v>
      </c>
      <c r="Q130" s="6">
        <v>356880</v>
      </c>
      <c r="R130" s="7">
        <f t="shared" si="19"/>
        <v>37.271793039677206</v>
      </c>
      <c r="S130" s="6">
        <v>0</v>
      </c>
      <c r="T130" s="6">
        <v>0</v>
      </c>
      <c r="U130" s="6">
        <v>0</v>
      </c>
      <c r="V130" s="7">
        <f t="shared" si="20"/>
        <v>0</v>
      </c>
      <c r="W130" s="6">
        <v>374982.5</v>
      </c>
      <c r="X130" s="6">
        <v>58.5</v>
      </c>
      <c r="Y130" s="6">
        <v>398970</v>
      </c>
      <c r="Z130" s="7">
        <f t="shared" si="21"/>
        <v>28.196292954357471</v>
      </c>
      <c r="AA130" s="6">
        <v>0</v>
      </c>
      <c r="AB130" s="6">
        <v>0</v>
      </c>
      <c r="AC130" s="6">
        <v>0</v>
      </c>
      <c r="AD130" s="7">
        <f t="shared" si="22"/>
        <v>0</v>
      </c>
      <c r="AE130" s="6">
        <v>0</v>
      </c>
      <c r="AF130" s="6">
        <v>0</v>
      </c>
      <c r="AG130" s="6">
        <v>0</v>
      </c>
      <c r="AH130" s="7">
        <f t="shared" si="23"/>
        <v>0</v>
      </c>
      <c r="AI130" s="6">
        <v>0</v>
      </c>
      <c r="AJ130" s="6">
        <v>0</v>
      </c>
      <c r="AK130" s="6">
        <v>0</v>
      </c>
      <c r="AL130" s="7">
        <f t="shared" si="24"/>
        <v>0</v>
      </c>
      <c r="AM130" s="6">
        <v>0</v>
      </c>
      <c r="AN130" s="6">
        <v>0</v>
      </c>
      <c r="AO130" s="6">
        <v>0</v>
      </c>
      <c r="AP130" s="7">
        <f t="shared" si="25"/>
        <v>0</v>
      </c>
      <c r="AQ130" s="6">
        <v>0</v>
      </c>
      <c r="AR130" s="6">
        <v>0</v>
      </c>
      <c r="AS130" s="6">
        <v>0</v>
      </c>
      <c r="AT130" s="7">
        <f t="shared" si="26"/>
        <v>0</v>
      </c>
      <c r="AU130" s="6">
        <v>-479.45</v>
      </c>
      <c r="AV130" s="6">
        <v>0</v>
      </c>
      <c r="AW130" s="6">
        <v>0</v>
      </c>
      <c r="AX130" s="7">
        <f t="shared" si="27"/>
        <v>0</v>
      </c>
      <c r="AY130" s="6">
        <f t="shared" si="28"/>
        <v>1264555.55</v>
      </c>
      <c r="AZ130" s="6">
        <f t="shared" si="29"/>
        <v>341.55</v>
      </c>
      <c r="BA130" s="6">
        <f t="shared" si="30"/>
        <v>2410933.5</v>
      </c>
      <c r="BB130" s="7">
        <f t="shared" si="31"/>
        <v>16.259769110180766</v>
      </c>
      <c r="BC130" s="26" t="s">
        <v>791</v>
      </c>
      <c r="BD130" s="10" t="s">
        <v>789</v>
      </c>
      <c r="BE130" s="10" t="s">
        <v>862</v>
      </c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CJ130" s="18"/>
      <c r="CK130" s="18"/>
    </row>
    <row r="131" spans="1:89" x14ac:dyDescent="0.2">
      <c r="A131" s="25">
        <v>202849</v>
      </c>
      <c r="B131" s="26" t="s">
        <v>482</v>
      </c>
      <c r="C131" s="6">
        <v>0</v>
      </c>
      <c r="D131" s="6">
        <v>0</v>
      </c>
      <c r="E131" s="6">
        <v>0</v>
      </c>
      <c r="F131" s="36">
        <f t="shared" ref="F131:F194" si="32">IFERROR(C131/(E131/30),0)</f>
        <v>0</v>
      </c>
      <c r="G131" s="6">
        <v>-27845</v>
      </c>
      <c r="H131" s="6">
        <v>109.5</v>
      </c>
      <c r="I131" s="6">
        <v>769940</v>
      </c>
      <c r="J131" s="36">
        <f t="shared" ref="J131:J194" si="33">IFERROR(G131/(I131/31),0)</f>
        <v>-1.1211198275190275</v>
      </c>
      <c r="K131" s="6">
        <v>103420</v>
      </c>
      <c r="L131" s="6">
        <v>103.5</v>
      </c>
      <c r="M131" s="6">
        <v>732570</v>
      </c>
      <c r="N131" s="7">
        <f t="shared" ref="N131:N194" si="34">IFERROR(K131/(M131/30),0)</f>
        <v>4.2352266677587123</v>
      </c>
      <c r="O131" s="6">
        <v>-61381.43</v>
      </c>
      <c r="P131" s="6">
        <v>125.5</v>
      </c>
      <c r="Q131" s="6">
        <v>877610</v>
      </c>
      <c r="R131" s="7">
        <f t="shared" ref="R131:R194" si="35">IFERROR(O131/(Q131/31),0)</f>
        <v>-2.1681889791593076</v>
      </c>
      <c r="S131" s="6">
        <v>-35366.43</v>
      </c>
      <c r="T131" s="6">
        <v>83</v>
      </c>
      <c r="U131" s="6">
        <v>574360</v>
      </c>
      <c r="V131" s="7">
        <f t="shared" ref="V131:V194" si="36">IFERROR(S131/(U131/31),0)</f>
        <v>-1.9088364962741138</v>
      </c>
      <c r="W131" s="6">
        <v>421098.57</v>
      </c>
      <c r="X131" s="6">
        <v>108</v>
      </c>
      <c r="Y131" s="6">
        <v>742810</v>
      </c>
      <c r="Z131" s="7">
        <f t="shared" ref="Z131:Z194" si="37">IFERROR(W131/(Y131/30),0)</f>
        <v>17.006983077772244</v>
      </c>
      <c r="AA131" s="6">
        <v>318943.57</v>
      </c>
      <c r="AB131" s="6">
        <v>100</v>
      </c>
      <c r="AC131" s="6">
        <v>722000</v>
      </c>
      <c r="AD131" s="7">
        <f t="shared" ref="AD131:AD194" si="38">IFERROR(AA131/(AC131/31),0)</f>
        <v>13.694253005540165</v>
      </c>
      <c r="AE131" s="6">
        <v>351993.57</v>
      </c>
      <c r="AF131" s="6">
        <v>54</v>
      </c>
      <c r="AG131" s="6">
        <v>394655</v>
      </c>
      <c r="AH131" s="7">
        <f t="shared" ref="AH131:AH194" si="39">IFERROR(AE131/(AG131/30),0)</f>
        <v>26.757058950222348</v>
      </c>
      <c r="AI131" s="6">
        <v>0</v>
      </c>
      <c r="AJ131" s="6">
        <v>0</v>
      </c>
      <c r="AK131" s="6">
        <v>0</v>
      </c>
      <c r="AL131" s="7">
        <f t="shared" ref="AL131:AL194" si="40">IFERROR(AI131/(AK131/31),0)</f>
        <v>0</v>
      </c>
      <c r="AM131" s="6">
        <v>0</v>
      </c>
      <c r="AN131" s="6">
        <v>0</v>
      </c>
      <c r="AO131" s="6">
        <v>0</v>
      </c>
      <c r="AP131" s="7">
        <f t="shared" ref="AP131:AP194" si="41">IFERROR(AM131/(AO131/31),0)</f>
        <v>0</v>
      </c>
      <c r="AQ131" s="6">
        <v>264573.53999999998</v>
      </c>
      <c r="AR131" s="6">
        <v>41.5</v>
      </c>
      <c r="AS131" s="6">
        <v>297680</v>
      </c>
      <c r="AT131" s="7">
        <f t="shared" ref="AT131:AT194" si="42">IFERROR(AQ131/(AS131/28),0)</f>
        <v>24.885981994087611</v>
      </c>
      <c r="AU131" s="6">
        <v>-29076.46</v>
      </c>
      <c r="AV131" s="6">
        <v>0</v>
      </c>
      <c r="AW131" s="6">
        <v>0</v>
      </c>
      <c r="AX131" s="7">
        <f t="shared" ref="AX131:AX194" si="43">IFERROR(AU131/(AW131/31),0)</f>
        <v>0</v>
      </c>
      <c r="AY131" s="6">
        <f t="shared" ref="AY131:AY194" si="44">G131+K131+O131+S131+W131+AA131+AE131+AI131+AM131+AQ131+AU131</f>
        <v>1306359.9300000002</v>
      </c>
      <c r="AZ131" s="6">
        <f t="shared" ref="AZ131:AZ194" si="45">H131+L131+P131+T131+X131+AB131+AF131+AJ131+AN131+AR131+AV131</f>
        <v>725</v>
      </c>
      <c r="BA131" s="6">
        <f t="shared" ref="BA131:BA194" si="46">I131+M131+Q131+U131+Y131+AC131+AG131+AK131+AO131+AS131+AW131</f>
        <v>5111625</v>
      </c>
      <c r="BB131" s="7">
        <f t="shared" ref="BB131:BB194" si="47">IFERROR(AY131/(BA131/31),0)</f>
        <v>7.9225604049592855</v>
      </c>
      <c r="BC131" s="26" t="s">
        <v>791</v>
      </c>
      <c r="BD131" s="10" t="s">
        <v>789</v>
      </c>
      <c r="BE131" s="10" t="s">
        <v>862</v>
      </c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CJ131" s="18"/>
      <c r="CK131" s="18"/>
    </row>
    <row r="132" spans="1:89" x14ac:dyDescent="0.2">
      <c r="A132" s="26">
        <v>202552</v>
      </c>
      <c r="B132" s="26" t="s">
        <v>757</v>
      </c>
      <c r="C132" s="6">
        <v>0</v>
      </c>
      <c r="D132" s="6">
        <v>0</v>
      </c>
      <c r="E132" s="6">
        <v>0</v>
      </c>
      <c r="F132" s="36">
        <f t="shared" si="32"/>
        <v>0</v>
      </c>
      <c r="G132" s="6">
        <v>0</v>
      </c>
      <c r="H132" s="6">
        <v>0</v>
      </c>
      <c r="I132" s="6">
        <v>0</v>
      </c>
      <c r="J132" s="36">
        <f t="shared" si="33"/>
        <v>0</v>
      </c>
      <c r="K132" s="6">
        <v>-55301</v>
      </c>
      <c r="L132" s="6">
        <v>128.19999999999999</v>
      </c>
      <c r="M132" s="6">
        <v>902199</v>
      </c>
      <c r="N132" s="7">
        <f t="shared" si="34"/>
        <v>-1.8388736852955945</v>
      </c>
      <c r="O132" s="6">
        <v>-35503</v>
      </c>
      <c r="P132" s="6">
        <v>41.5</v>
      </c>
      <c r="Q132" s="6">
        <v>291330</v>
      </c>
      <c r="R132" s="7">
        <f t="shared" si="35"/>
        <v>-3.7778224007139669</v>
      </c>
      <c r="S132" s="6">
        <v>24572</v>
      </c>
      <c r="T132" s="6">
        <v>57</v>
      </c>
      <c r="U132" s="6">
        <v>395540</v>
      </c>
      <c r="V132" s="7">
        <f t="shared" si="36"/>
        <v>1.9258027001061839</v>
      </c>
      <c r="W132" s="6">
        <v>-16448</v>
      </c>
      <c r="X132" s="6">
        <v>42</v>
      </c>
      <c r="Y132" s="6">
        <v>286440</v>
      </c>
      <c r="Z132" s="7">
        <f t="shared" si="37"/>
        <v>-1.7226644323418516</v>
      </c>
      <c r="AA132" s="6">
        <v>0</v>
      </c>
      <c r="AB132" s="6">
        <v>0</v>
      </c>
      <c r="AC132" s="6">
        <v>0</v>
      </c>
      <c r="AD132" s="7">
        <f t="shared" si="38"/>
        <v>0</v>
      </c>
      <c r="AE132" s="6">
        <v>0</v>
      </c>
      <c r="AF132" s="6">
        <v>0</v>
      </c>
      <c r="AG132" s="6">
        <v>0</v>
      </c>
      <c r="AH132" s="7">
        <f t="shared" si="39"/>
        <v>0</v>
      </c>
      <c r="AI132" s="6">
        <v>0</v>
      </c>
      <c r="AJ132" s="6">
        <v>0</v>
      </c>
      <c r="AK132" s="6">
        <v>0</v>
      </c>
      <c r="AL132" s="7">
        <f t="shared" si="40"/>
        <v>0</v>
      </c>
      <c r="AM132" s="6">
        <v>0</v>
      </c>
      <c r="AN132" s="6">
        <v>0</v>
      </c>
      <c r="AO132" s="6">
        <v>0</v>
      </c>
      <c r="AP132" s="7">
        <f t="shared" si="41"/>
        <v>0</v>
      </c>
      <c r="AQ132" s="6">
        <v>0</v>
      </c>
      <c r="AR132" s="6">
        <v>0</v>
      </c>
      <c r="AS132" s="6">
        <v>0</v>
      </c>
      <c r="AT132" s="7">
        <f t="shared" si="42"/>
        <v>0</v>
      </c>
      <c r="AU132" s="6">
        <v>-30136</v>
      </c>
      <c r="AV132" s="6">
        <v>0</v>
      </c>
      <c r="AW132" s="6">
        <v>0</v>
      </c>
      <c r="AX132" s="7">
        <f t="shared" si="43"/>
        <v>0</v>
      </c>
      <c r="AY132" s="6">
        <f t="shared" si="44"/>
        <v>-112816</v>
      </c>
      <c r="AZ132" s="6">
        <f t="shared" si="45"/>
        <v>268.7</v>
      </c>
      <c r="BA132" s="6">
        <f t="shared" si="46"/>
        <v>1875509</v>
      </c>
      <c r="BB132" s="7">
        <f t="shared" si="47"/>
        <v>-1.8647183244655186</v>
      </c>
      <c r="BC132" s="26" t="s">
        <v>791</v>
      </c>
      <c r="BD132" s="10" t="s">
        <v>789</v>
      </c>
      <c r="BE132" s="10" t="s">
        <v>862</v>
      </c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CJ132" s="18"/>
      <c r="CK132" s="18"/>
    </row>
    <row r="133" spans="1:89" x14ac:dyDescent="0.2">
      <c r="A133" s="25">
        <v>119071</v>
      </c>
      <c r="B133" s="26" t="s">
        <v>31</v>
      </c>
      <c r="C133" s="6">
        <v>0</v>
      </c>
      <c r="D133" s="6">
        <v>74.5</v>
      </c>
      <c r="E133" s="6">
        <v>516045</v>
      </c>
      <c r="F133" s="36">
        <f t="shared" si="32"/>
        <v>0</v>
      </c>
      <c r="G133" s="6">
        <v>0</v>
      </c>
      <c r="H133" s="6">
        <v>251</v>
      </c>
      <c r="I133" s="6">
        <v>0</v>
      </c>
      <c r="J133" s="36">
        <f t="shared" si="33"/>
        <v>0</v>
      </c>
      <c r="K133" s="6">
        <v>-136160.93</v>
      </c>
      <c r="L133" s="6">
        <v>261.60000000000002</v>
      </c>
      <c r="M133" s="6">
        <v>1893960</v>
      </c>
      <c r="N133" s="7">
        <f t="shared" si="34"/>
        <v>-2.1567656655895582</v>
      </c>
      <c r="O133" s="6">
        <v>-15039.77</v>
      </c>
      <c r="P133" s="6">
        <v>300.25</v>
      </c>
      <c r="Q133" s="6">
        <v>2158150</v>
      </c>
      <c r="R133" s="7">
        <f t="shared" si="35"/>
        <v>-0.21603357968630543</v>
      </c>
      <c r="S133" s="6">
        <v>125678.73</v>
      </c>
      <c r="T133" s="6">
        <v>251.5</v>
      </c>
      <c r="U133" s="6">
        <v>1791400</v>
      </c>
      <c r="V133" s="7">
        <f t="shared" si="36"/>
        <v>2.1748580049123589</v>
      </c>
      <c r="W133" s="6">
        <v>163452.76</v>
      </c>
      <c r="X133" s="6">
        <v>250.5</v>
      </c>
      <c r="Y133" s="6">
        <v>1777150</v>
      </c>
      <c r="Z133" s="7">
        <f t="shared" si="37"/>
        <v>2.759239681512534</v>
      </c>
      <c r="AA133" s="6">
        <v>851708.79</v>
      </c>
      <c r="AB133" s="6">
        <v>295.5</v>
      </c>
      <c r="AC133" s="6">
        <v>2170900</v>
      </c>
      <c r="AD133" s="7">
        <f t="shared" si="38"/>
        <v>12.162224188124741</v>
      </c>
      <c r="AE133" s="6">
        <v>727759.39</v>
      </c>
      <c r="AF133" s="6">
        <v>119.5</v>
      </c>
      <c r="AG133" s="6">
        <v>888850</v>
      </c>
      <c r="AH133" s="7">
        <f t="shared" si="39"/>
        <v>24.562954041739328</v>
      </c>
      <c r="AI133" s="6">
        <v>709896.89</v>
      </c>
      <c r="AJ133" s="6">
        <v>250</v>
      </c>
      <c r="AK133" s="6">
        <v>1750925</v>
      </c>
      <c r="AL133" s="7">
        <f t="shared" si="40"/>
        <v>12.568672895755101</v>
      </c>
      <c r="AM133" s="6">
        <v>646484.32999999996</v>
      </c>
      <c r="AN133" s="6">
        <v>305.75</v>
      </c>
      <c r="AO133" s="6">
        <v>2093900</v>
      </c>
      <c r="AP133" s="7">
        <f t="shared" si="41"/>
        <v>9.5711419981852046</v>
      </c>
      <c r="AQ133" s="6">
        <v>852247.33</v>
      </c>
      <c r="AR133" s="6">
        <v>279</v>
      </c>
      <c r="AS133" s="6">
        <v>1966575</v>
      </c>
      <c r="AT133" s="7">
        <f t="shared" si="42"/>
        <v>12.134256379746512</v>
      </c>
      <c r="AU133" s="6">
        <v>689364.73</v>
      </c>
      <c r="AV133" s="6">
        <v>332</v>
      </c>
      <c r="AW133" s="6">
        <v>2334815</v>
      </c>
      <c r="AX133" s="7">
        <f t="shared" si="43"/>
        <v>9.152890755798639</v>
      </c>
      <c r="AY133" s="6">
        <f t="shared" si="44"/>
        <v>4615392.25</v>
      </c>
      <c r="AZ133" s="6">
        <f t="shared" si="45"/>
        <v>2896.6</v>
      </c>
      <c r="BA133" s="6">
        <f t="shared" si="46"/>
        <v>18826625</v>
      </c>
      <c r="BB133" s="7">
        <f t="shared" si="47"/>
        <v>7.5997243133062877</v>
      </c>
      <c r="BC133" s="26" t="s">
        <v>803</v>
      </c>
      <c r="BD133" s="10" t="s">
        <v>803</v>
      </c>
      <c r="BE133" s="10" t="s">
        <v>862</v>
      </c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CJ133" s="18"/>
      <c r="CK133" s="18"/>
    </row>
    <row r="134" spans="1:89" x14ac:dyDescent="0.2">
      <c r="A134" s="25">
        <v>141194</v>
      </c>
      <c r="B134" s="26" t="s">
        <v>943</v>
      </c>
      <c r="C134" s="6">
        <v>0</v>
      </c>
      <c r="D134" s="6">
        <v>0</v>
      </c>
      <c r="E134" s="6">
        <v>0</v>
      </c>
      <c r="F134" s="36">
        <f t="shared" si="32"/>
        <v>0</v>
      </c>
      <c r="G134" s="6">
        <v>0</v>
      </c>
      <c r="H134" s="6">
        <v>0</v>
      </c>
      <c r="I134" s="6">
        <v>0</v>
      </c>
      <c r="J134" s="36">
        <f t="shared" si="33"/>
        <v>0</v>
      </c>
      <c r="K134" s="6">
        <v>70012.91</v>
      </c>
      <c r="L134" s="6">
        <v>0</v>
      </c>
      <c r="M134" s="6">
        <v>0</v>
      </c>
      <c r="N134" s="7">
        <f t="shared" si="34"/>
        <v>0</v>
      </c>
      <c r="O134" s="6">
        <v>215737.91</v>
      </c>
      <c r="P134" s="6">
        <v>35</v>
      </c>
      <c r="Q134" s="6">
        <v>262250</v>
      </c>
      <c r="R134" s="7">
        <f t="shared" si="35"/>
        <v>25.501907378455673</v>
      </c>
      <c r="S134" s="6">
        <v>209687.91</v>
      </c>
      <c r="T134" s="6">
        <v>5</v>
      </c>
      <c r="U134" s="6">
        <v>35000</v>
      </c>
      <c r="V134" s="7">
        <f t="shared" si="36"/>
        <v>185.72357742857145</v>
      </c>
      <c r="W134" s="6">
        <v>0</v>
      </c>
      <c r="X134" s="6">
        <v>0</v>
      </c>
      <c r="Y134" s="6">
        <v>0</v>
      </c>
      <c r="Z134" s="7">
        <f t="shared" si="37"/>
        <v>0</v>
      </c>
      <c r="AA134" s="6">
        <v>0</v>
      </c>
      <c r="AB134" s="6">
        <v>0</v>
      </c>
      <c r="AC134" s="6">
        <v>0</v>
      </c>
      <c r="AD134" s="7">
        <f t="shared" si="38"/>
        <v>0</v>
      </c>
      <c r="AE134" s="6">
        <v>0</v>
      </c>
      <c r="AF134" s="6">
        <v>0</v>
      </c>
      <c r="AG134" s="6">
        <v>0</v>
      </c>
      <c r="AH134" s="7">
        <f t="shared" si="39"/>
        <v>0</v>
      </c>
      <c r="AI134" s="6">
        <v>0</v>
      </c>
      <c r="AJ134" s="6">
        <v>0</v>
      </c>
      <c r="AK134" s="6">
        <v>0</v>
      </c>
      <c r="AL134" s="7">
        <f t="shared" si="40"/>
        <v>0</v>
      </c>
      <c r="AM134" s="6">
        <v>0</v>
      </c>
      <c r="AN134" s="6">
        <v>0</v>
      </c>
      <c r="AO134" s="6">
        <v>0</v>
      </c>
      <c r="AP134" s="7">
        <f t="shared" si="41"/>
        <v>0</v>
      </c>
      <c r="AQ134" s="6">
        <v>185538.49</v>
      </c>
      <c r="AR134" s="6">
        <v>25</v>
      </c>
      <c r="AS134" s="6">
        <v>197000</v>
      </c>
      <c r="AT134" s="7">
        <f t="shared" si="42"/>
        <v>26.370952893401014</v>
      </c>
      <c r="AU134" s="6">
        <v>212738.49</v>
      </c>
      <c r="AV134" s="6">
        <v>5</v>
      </c>
      <c r="AW134" s="6">
        <v>36500</v>
      </c>
      <c r="AX134" s="7">
        <f t="shared" si="43"/>
        <v>180.68200520547944</v>
      </c>
      <c r="AY134" s="6">
        <f t="shared" si="44"/>
        <v>893715.71</v>
      </c>
      <c r="AZ134" s="6">
        <f t="shared" si="45"/>
        <v>70</v>
      </c>
      <c r="BA134" s="6">
        <f t="shared" si="46"/>
        <v>530750</v>
      </c>
      <c r="BB134" s="7">
        <f t="shared" si="47"/>
        <v>52.200069731512009</v>
      </c>
      <c r="BC134" s="26" t="s">
        <v>803</v>
      </c>
      <c r="BD134" s="10" t="s">
        <v>803</v>
      </c>
      <c r="BE134" s="10" t="s">
        <v>862</v>
      </c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CJ134" s="18"/>
      <c r="CK134" s="18"/>
    </row>
    <row r="135" spans="1:89" x14ac:dyDescent="0.2">
      <c r="A135" s="25">
        <v>141512</v>
      </c>
      <c r="B135" s="26" t="s">
        <v>80</v>
      </c>
      <c r="C135" s="6">
        <v>0</v>
      </c>
      <c r="D135" s="6">
        <v>40</v>
      </c>
      <c r="E135" s="6">
        <v>284000</v>
      </c>
      <c r="F135" s="36">
        <f t="shared" si="32"/>
        <v>0</v>
      </c>
      <c r="G135" s="6">
        <v>0</v>
      </c>
      <c r="H135" s="6">
        <v>334.15</v>
      </c>
      <c r="I135" s="6">
        <v>0</v>
      </c>
      <c r="J135" s="36">
        <f t="shared" si="33"/>
        <v>0</v>
      </c>
      <c r="K135" s="6">
        <v>-273957.24</v>
      </c>
      <c r="L135" s="6">
        <v>416</v>
      </c>
      <c r="M135" s="6">
        <v>2968095</v>
      </c>
      <c r="N135" s="7">
        <f t="shared" si="34"/>
        <v>-2.7690209376721433</v>
      </c>
      <c r="O135" s="6">
        <v>15623.18</v>
      </c>
      <c r="P135" s="6">
        <v>500.2</v>
      </c>
      <c r="Q135" s="6">
        <v>3589115</v>
      </c>
      <c r="R135" s="7">
        <f t="shared" si="35"/>
        <v>0.13494094783811608</v>
      </c>
      <c r="S135" s="6">
        <v>-176308.32</v>
      </c>
      <c r="T135" s="6">
        <v>334.55</v>
      </c>
      <c r="U135" s="6">
        <v>2391200</v>
      </c>
      <c r="V135" s="7">
        <f t="shared" si="36"/>
        <v>-2.2856966878554701</v>
      </c>
      <c r="W135" s="6">
        <v>-381880.4</v>
      </c>
      <c r="X135" s="6">
        <v>518.55000000000007</v>
      </c>
      <c r="Y135" s="6">
        <v>3631450</v>
      </c>
      <c r="Z135" s="7">
        <f t="shared" si="37"/>
        <v>-3.154776191328533</v>
      </c>
      <c r="AA135" s="6">
        <v>-61245.43</v>
      </c>
      <c r="AB135" s="6">
        <v>320.5</v>
      </c>
      <c r="AC135" s="6">
        <v>2387810</v>
      </c>
      <c r="AD135" s="7">
        <f t="shared" si="38"/>
        <v>-0.79512537848488785</v>
      </c>
      <c r="AE135" s="6">
        <v>-118972.56</v>
      </c>
      <c r="AF135" s="6">
        <v>217.1</v>
      </c>
      <c r="AG135" s="6">
        <v>1602680</v>
      </c>
      <c r="AH135" s="7">
        <f t="shared" si="39"/>
        <v>-2.22700526617915</v>
      </c>
      <c r="AI135" s="6">
        <v>-153261.56</v>
      </c>
      <c r="AJ135" s="6">
        <v>442.15</v>
      </c>
      <c r="AK135" s="6">
        <v>3153410</v>
      </c>
      <c r="AL135" s="7">
        <f t="shared" si="40"/>
        <v>-1.5066573518825652</v>
      </c>
      <c r="AM135" s="6">
        <v>191602.04</v>
      </c>
      <c r="AN135" s="6">
        <v>504.65</v>
      </c>
      <c r="AO135" s="6">
        <v>3531535</v>
      </c>
      <c r="AP135" s="7">
        <f t="shared" si="41"/>
        <v>1.6818927859981567</v>
      </c>
      <c r="AQ135" s="6">
        <v>379257.25</v>
      </c>
      <c r="AR135" s="6">
        <v>399.9</v>
      </c>
      <c r="AS135" s="6">
        <v>2836390</v>
      </c>
      <c r="AT135" s="7">
        <f t="shared" si="42"/>
        <v>3.7439149764313089</v>
      </c>
      <c r="AU135" s="6">
        <v>-184082.84</v>
      </c>
      <c r="AV135" s="6">
        <v>527.1</v>
      </c>
      <c r="AW135" s="6">
        <v>3759966</v>
      </c>
      <c r="AX135" s="7">
        <f t="shared" si="43"/>
        <v>-1.517717990003101</v>
      </c>
      <c r="AY135" s="6">
        <f t="shared" si="44"/>
        <v>-763225.88</v>
      </c>
      <c r="AZ135" s="6">
        <f t="shared" si="45"/>
        <v>4514.8500000000004</v>
      </c>
      <c r="BA135" s="6">
        <f t="shared" si="46"/>
        <v>29851651</v>
      </c>
      <c r="BB135" s="7">
        <f t="shared" si="47"/>
        <v>-0.79258605428557372</v>
      </c>
      <c r="BC135" s="26" t="s">
        <v>803</v>
      </c>
      <c r="BD135" s="10" t="s">
        <v>803</v>
      </c>
      <c r="BE135" s="10" t="s">
        <v>862</v>
      </c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CJ135" s="18"/>
      <c r="CK135" s="18"/>
    </row>
    <row r="136" spans="1:89" x14ac:dyDescent="0.2">
      <c r="A136" s="25">
        <v>145956</v>
      </c>
      <c r="B136" s="26" t="s">
        <v>944</v>
      </c>
      <c r="C136" s="6">
        <v>0</v>
      </c>
      <c r="D136" s="6">
        <v>0</v>
      </c>
      <c r="E136" s="6">
        <v>0</v>
      </c>
      <c r="F136" s="36">
        <f t="shared" si="32"/>
        <v>0</v>
      </c>
      <c r="G136" s="6">
        <v>0</v>
      </c>
      <c r="H136" s="6">
        <v>0</v>
      </c>
      <c r="I136" s="6">
        <v>0</v>
      </c>
      <c r="J136" s="36">
        <f t="shared" si="33"/>
        <v>0</v>
      </c>
      <c r="K136" s="6">
        <v>0</v>
      </c>
      <c r="L136" s="6">
        <v>17.5</v>
      </c>
      <c r="M136" s="6">
        <v>124250</v>
      </c>
      <c r="N136" s="7">
        <f t="shared" si="34"/>
        <v>0</v>
      </c>
      <c r="O136" s="6">
        <v>0</v>
      </c>
      <c r="P136" s="6">
        <v>0</v>
      </c>
      <c r="Q136" s="6">
        <v>0</v>
      </c>
      <c r="R136" s="7">
        <f t="shared" si="35"/>
        <v>0</v>
      </c>
      <c r="S136" s="6">
        <v>0</v>
      </c>
      <c r="T136" s="6">
        <v>0</v>
      </c>
      <c r="U136" s="6">
        <v>0</v>
      </c>
      <c r="V136" s="7">
        <f t="shared" si="36"/>
        <v>0</v>
      </c>
      <c r="W136" s="6">
        <v>-725</v>
      </c>
      <c r="X136" s="6">
        <v>2.5</v>
      </c>
      <c r="Y136" s="6">
        <v>17250</v>
      </c>
      <c r="Z136" s="7">
        <f t="shared" si="37"/>
        <v>-1.2608695652173914</v>
      </c>
      <c r="AA136" s="6">
        <v>24545</v>
      </c>
      <c r="AB136" s="6">
        <v>19.5</v>
      </c>
      <c r="AC136" s="6">
        <v>138350</v>
      </c>
      <c r="AD136" s="7">
        <f t="shared" si="38"/>
        <v>5.4997831586555836</v>
      </c>
      <c r="AE136" s="6">
        <v>-8005.3</v>
      </c>
      <c r="AF136" s="6">
        <v>15</v>
      </c>
      <c r="AG136" s="6">
        <v>110500</v>
      </c>
      <c r="AH136" s="7">
        <f t="shared" si="39"/>
        <v>-2.1733846153846152</v>
      </c>
      <c r="AI136" s="6">
        <v>-6205.3</v>
      </c>
      <c r="AJ136" s="6">
        <v>2.5</v>
      </c>
      <c r="AK136" s="6">
        <v>17200</v>
      </c>
      <c r="AL136" s="7">
        <f t="shared" si="40"/>
        <v>-11.183970930232558</v>
      </c>
      <c r="AM136" s="6">
        <v>-2435.3000000000002</v>
      </c>
      <c r="AN136" s="6">
        <v>5</v>
      </c>
      <c r="AO136" s="6">
        <v>34000</v>
      </c>
      <c r="AP136" s="7">
        <f t="shared" si="41"/>
        <v>-2.2204205882352945</v>
      </c>
      <c r="AQ136" s="6">
        <v>-2400.3000000000002</v>
      </c>
      <c r="AR136" s="6">
        <v>5</v>
      </c>
      <c r="AS136" s="6">
        <v>35000</v>
      </c>
      <c r="AT136" s="7">
        <f t="shared" si="42"/>
        <v>-1.9202400000000002</v>
      </c>
      <c r="AU136" s="6">
        <v>26919.7</v>
      </c>
      <c r="AV136" s="6">
        <v>10</v>
      </c>
      <c r="AW136" s="6">
        <v>68600</v>
      </c>
      <c r="AX136" s="7">
        <f t="shared" si="43"/>
        <v>12.164879008746356</v>
      </c>
      <c r="AY136" s="6">
        <f t="shared" si="44"/>
        <v>31693.5</v>
      </c>
      <c r="AZ136" s="6">
        <f t="shared" si="45"/>
        <v>77</v>
      </c>
      <c r="BA136" s="6">
        <f t="shared" si="46"/>
        <v>545150</v>
      </c>
      <c r="BB136" s="7">
        <f t="shared" si="47"/>
        <v>1.8022535082087499</v>
      </c>
      <c r="BC136" s="26" t="s">
        <v>803</v>
      </c>
      <c r="BD136" s="10" t="s">
        <v>803</v>
      </c>
      <c r="BE136" s="10" t="s">
        <v>862</v>
      </c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CJ136" s="18"/>
      <c r="CK136" s="18"/>
    </row>
    <row r="137" spans="1:89" x14ac:dyDescent="0.2">
      <c r="A137" s="25">
        <v>146845</v>
      </c>
      <c r="B137" s="26" t="s">
        <v>125</v>
      </c>
      <c r="C137" s="6">
        <v>0</v>
      </c>
      <c r="D137" s="6">
        <v>10</v>
      </c>
      <c r="E137" s="6">
        <v>71000</v>
      </c>
      <c r="F137" s="36">
        <f t="shared" si="32"/>
        <v>0</v>
      </c>
      <c r="G137" s="6">
        <v>0</v>
      </c>
      <c r="H137" s="6">
        <v>111.9</v>
      </c>
      <c r="I137" s="6">
        <v>0</v>
      </c>
      <c r="J137" s="36">
        <f t="shared" si="33"/>
        <v>0</v>
      </c>
      <c r="K137" s="6">
        <v>-80981.679999999993</v>
      </c>
      <c r="L137" s="6">
        <v>151</v>
      </c>
      <c r="M137" s="6">
        <v>1078150</v>
      </c>
      <c r="N137" s="7">
        <f t="shared" si="34"/>
        <v>-2.2533510179474097</v>
      </c>
      <c r="O137" s="6">
        <v>74564.320000000007</v>
      </c>
      <c r="P137" s="6">
        <v>102.5</v>
      </c>
      <c r="Q137" s="6">
        <v>724400</v>
      </c>
      <c r="R137" s="7">
        <f t="shared" si="35"/>
        <v>3.1909082274986198</v>
      </c>
      <c r="S137" s="6">
        <v>43579.32</v>
      </c>
      <c r="T137" s="6">
        <v>63</v>
      </c>
      <c r="U137" s="6">
        <v>441000</v>
      </c>
      <c r="V137" s="7">
        <f t="shared" si="36"/>
        <v>3.0633989115646258</v>
      </c>
      <c r="W137" s="6">
        <v>-31318.18</v>
      </c>
      <c r="X137" s="6">
        <v>75</v>
      </c>
      <c r="Y137" s="6">
        <v>518750</v>
      </c>
      <c r="Z137" s="7">
        <f t="shared" si="37"/>
        <v>-1.8111718554216867</v>
      </c>
      <c r="AA137" s="6">
        <v>14509.32</v>
      </c>
      <c r="AB137" s="6">
        <v>122.5</v>
      </c>
      <c r="AC137" s="6">
        <v>881750</v>
      </c>
      <c r="AD137" s="7">
        <f t="shared" si="38"/>
        <v>0.51010935072299401</v>
      </c>
      <c r="AE137" s="6">
        <v>113170.38</v>
      </c>
      <c r="AF137" s="6">
        <v>121</v>
      </c>
      <c r="AG137" s="6">
        <v>889625</v>
      </c>
      <c r="AH137" s="7">
        <f t="shared" si="39"/>
        <v>3.8163399185049882</v>
      </c>
      <c r="AI137" s="6">
        <v>-62778.12</v>
      </c>
      <c r="AJ137" s="6">
        <v>75.5</v>
      </c>
      <c r="AK137" s="6">
        <v>522250</v>
      </c>
      <c r="AL137" s="7">
        <f t="shared" si="40"/>
        <v>-3.7264178458592632</v>
      </c>
      <c r="AM137" s="6">
        <v>85401.11</v>
      </c>
      <c r="AN137" s="6">
        <v>100.25</v>
      </c>
      <c r="AO137" s="6">
        <v>683200</v>
      </c>
      <c r="AP137" s="7">
        <f t="shared" si="41"/>
        <v>3.8750503659250586</v>
      </c>
      <c r="AQ137" s="6">
        <v>203193.13</v>
      </c>
      <c r="AR137" s="6">
        <v>112.25</v>
      </c>
      <c r="AS137" s="6">
        <v>784850</v>
      </c>
      <c r="AT137" s="7">
        <f t="shared" si="42"/>
        <v>7.2490382111231453</v>
      </c>
      <c r="AU137" s="6">
        <v>266484.65999999997</v>
      </c>
      <c r="AV137" s="6">
        <v>172</v>
      </c>
      <c r="AW137" s="6">
        <v>1220630</v>
      </c>
      <c r="AX137" s="7">
        <f t="shared" si="43"/>
        <v>6.7678366581191671</v>
      </c>
      <c r="AY137" s="6">
        <f t="shared" si="44"/>
        <v>625824.26</v>
      </c>
      <c r="AZ137" s="6">
        <f t="shared" si="45"/>
        <v>1206.9000000000001</v>
      </c>
      <c r="BA137" s="6">
        <f t="shared" si="46"/>
        <v>7744605</v>
      </c>
      <c r="BB137" s="7">
        <f t="shared" si="47"/>
        <v>2.5050408716777679</v>
      </c>
      <c r="BC137" s="26" t="s">
        <v>803</v>
      </c>
      <c r="BD137" s="10" t="s">
        <v>803</v>
      </c>
      <c r="BE137" s="10" t="s">
        <v>862</v>
      </c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CJ137" s="18"/>
      <c r="CK137" s="18"/>
    </row>
    <row r="138" spans="1:89" x14ac:dyDescent="0.2">
      <c r="A138" s="25">
        <v>147770</v>
      </c>
      <c r="B138" s="26" t="s">
        <v>133</v>
      </c>
      <c r="C138" s="6">
        <v>0</v>
      </c>
      <c r="D138" s="6">
        <v>0</v>
      </c>
      <c r="E138" s="6">
        <v>0</v>
      </c>
      <c r="F138" s="36">
        <f t="shared" si="32"/>
        <v>0</v>
      </c>
      <c r="G138" s="6">
        <v>0</v>
      </c>
      <c r="H138" s="6">
        <v>105</v>
      </c>
      <c r="I138" s="6">
        <v>0</v>
      </c>
      <c r="J138" s="36">
        <f t="shared" si="33"/>
        <v>0</v>
      </c>
      <c r="K138" s="6">
        <v>370858.51</v>
      </c>
      <c r="L138" s="6">
        <v>78</v>
      </c>
      <c r="M138" s="6">
        <v>559575</v>
      </c>
      <c r="N138" s="7">
        <f t="shared" si="34"/>
        <v>19.882509583165795</v>
      </c>
      <c r="O138" s="6">
        <v>360332.85</v>
      </c>
      <c r="P138" s="6">
        <v>65</v>
      </c>
      <c r="Q138" s="6">
        <v>459500</v>
      </c>
      <c r="R138" s="7">
        <f t="shared" si="35"/>
        <v>24.309724374319913</v>
      </c>
      <c r="S138" s="6">
        <v>329532.84999999998</v>
      </c>
      <c r="T138" s="6">
        <v>50</v>
      </c>
      <c r="U138" s="6">
        <v>351000</v>
      </c>
      <c r="V138" s="7">
        <f t="shared" si="36"/>
        <v>29.104040883190883</v>
      </c>
      <c r="W138" s="6">
        <v>380987.62</v>
      </c>
      <c r="X138" s="6">
        <v>54</v>
      </c>
      <c r="Y138" s="6">
        <v>390100</v>
      </c>
      <c r="Z138" s="7">
        <f t="shared" si="37"/>
        <v>29.299227377595486</v>
      </c>
      <c r="AA138" s="6">
        <v>605177.62</v>
      </c>
      <c r="AB138" s="6">
        <v>89</v>
      </c>
      <c r="AC138" s="6">
        <v>654700</v>
      </c>
      <c r="AD138" s="7">
        <f t="shared" si="38"/>
        <v>28.655118710859934</v>
      </c>
      <c r="AE138" s="6">
        <v>643992.30000000005</v>
      </c>
      <c r="AF138" s="6">
        <v>53</v>
      </c>
      <c r="AG138" s="6">
        <v>391900</v>
      </c>
      <c r="AH138" s="7">
        <f t="shared" si="39"/>
        <v>49.297700944118397</v>
      </c>
      <c r="AI138" s="6">
        <v>0</v>
      </c>
      <c r="AJ138" s="6">
        <v>0</v>
      </c>
      <c r="AK138" s="6">
        <v>0</v>
      </c>
      <c r="AL138" s="7">
        <f t="shared" si="40"/>
        <v>0</v>
      </c>
      <c r="AM138" s="6">
        <v>0</v>
      </c>
      <c r="AN138" s="6">
        <v>0</v>
      </c>
      <c r="AO138" s="6">
        <v>0</v>
      </c>
      <c r="AP138" s="7">
        <f t="shared" si="41"/>
        <v>0</v>
      </c>
      <c r="AQ138" s="6">
        <v>0</v>
      </c>
      <c r="AR138" s="6">
        <v>0</v>
      </c>
      <c r="AS138" s="6">
        <v>0</v>
      </c>
      <c r="AT138" s="7">
        <f t="shared" si="42"/>
        <v>0</v>
      </c>
      <c r="AU138" s="6">
        <v>178087.31</v>
      </c>
      <c r="AV138" s="6">
        <v>31</v>
      </c>
      <c r="AW138" s="6">
        <v>216260</v>
      </c>
      <c r="AX138" s="7">
        <f t="shared" si="43"/>
        <v>25.528098631277167</v>
      </c>
      <c r="AY138" s="6">
        <f t="shared" si="44"/>
        <v>2868969.06</v>
      </c>
      <c r="AZ138" s="6">
        <f t="shared" si="45"/>
        <v>525</v>
      </c>
      <c r="BA138" s="6">
        <f t="shared" si="46"/>
        <v>3023035</v>
      </c>
      <c r="BB138" s="7">
        <f t="shared" si="47"/>
        <v>29.420116161407325</v>
      </c>
      <c r="BC138" s="26" t="s">
        <v>803</v>
      </c>
      <c r="BD138" s="10" t="s">
        <v>803</v>
      </c>
      <c r="BE138" s="10" t="s">
        <v>862</v>
      </c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CJ138" s="18"/>
      <c r="CK138" s="18"/>
    </row>
    <row r="139" spans="1:89" x14ac:dyDescent="0.2">
      <c r="A139" s="25">
        <v>148282</v>
      </c>
      <c r="B139" s="26" t="s">
        <v>143</v>
      </c>
      <c r="C139" s="6">
        <v>0</v>
      </c>
      <c r="D139" s="6">
        <v>41.5</v>
      </c>
      <c r="E139" s="6">
        <v>291330</v>
      </c>
      <c r="F139" s="36">
        <f t="shared" si="32"/>
        <v>0</v>
      </c>
      <c r="G139" s="6">
        <v>0</v>
      </c>
      <c r="H139" s="6">
        <v>70</v>
      </c>
      <c r="I139" s="6">
        <v>0</v>
      </c>
      <c r="J139" s="36">
        <f t="shared" si="33"/>
        <v>0</v>
      </c>
      <c r="K139" s="6">
        <v>62825.69</v>
      </c>
      <c r="L139" s="6">
        <v>70</v>
      </c>
      <c r="M139" s="6">
        <v>503050</v>
      </c>
      <c r="N139" s="7">
        <f t="shared" si="34"/>
        <v>3.7466866116688204</v>
      </c>
      <c r="O139" s="6">
        <v>57615.47</v>
      </c>
      <c r="P139" s="6">
        <v>35</v>
      </c>
      <c r="Q139" s="6">
        <v>245500</v>
      </c>
      <c r="R139" s="7">
        <f t="shared" si="35"/>
        <v>7.2752731975560083</v>
      </c>
      <c r="S139" s="6">
        <v>56085.47</v>
      </c>
      <c r="T139" s="6">
        <v>35</v>
      </c>
      <c r="U139" s="6">
        <v>245275</v>
      </c>
      <c r="V139" s="7">
        <f t="shared" si="36"/>
        <v>7.0885722964019982</v>
      </c>
      <c r="W139" s="6">
        <v>60085.47</v>
      </c>
      <c r="X139" s="6">
        <v>20</v>
      </c>
      <c r="Y139" s="6">
        <v>138000</v>
      </c>
      <c r="Z139" s="7">
        <f t="shared" si="37"/>
        <v>13.062058695652174</v>
      </c>
      <c r="AA139" s="6">
        <v>27735.47</v>
      </c>
      <c r="AB139" s="6">
        <v>25</v>
      </c>
      <c r="AC139" s="6">
        <v>187750</v>
      </c>
      <c r="AD139" s="7">
        <f t="shared" si="38"/>
        <v>4.579491717709721</v>
      </c>
      <c r="AE139" s="6">
        <v>-5664.13</v>
      </c>
      <c r="AF139" s="6">
        <v>10</v>
      </c>
      <c r="AG139" s="6">
        <v>73000</v>
      </c>
      <c r="AH139" s="7">
        <f t="shared" si="39"/>
        <v>-2.3277246575342465</v>
      </c>
      <c r="AI139" s="6">
        <v>-23859.13</v>
      </c>
      <c r="AJ139" s="6">
        <v>38.5</v>
      </c>
      <c r="AK139" s="6">
        <v>270300</v>
      </c>
      <c r="AL139" s="7">
        <f t="shared" si="40"/>
        <v>-2.7363412134665186</v>
      </c>
      <c r="AM139" s="6">
        <v>14050.87</v>
      </c>
      <c r="AN139" s="6">
        <v>23</v>
      </c>
      <c r="AO139" s="6">
        <v>157400</v>
      </c>
      <c r="AP139" s="7">
        <f t="shared" si="41"/>
        <v>2.7673250952986028</v>
      </c>
      <c r="AQ139" s="6">
        <v>-1569.12</v>
      </c>
      <c r="AR139" s="6">
        <v>17</v>
      </c>
      <c r="AS139" s="6">
        <v>117800</v>
      </c>
      <c r="AT139" s="7">
        <f t="shared" si="42"/>
        <v>-0.37296570458404077</v>
      </c>
      <c r="AU139" s="6">
        <v>41330.879999999997</v>
      </c>
      <c r="AV139" s="6">
        <v>30</v>
      </c>
      <c r="AW139" s="6">
        <v>206800</v>
      </c>
      <c r="AX139" s="7">
        <f t="shared" si="43"/>
        <v>6.1956348162475816</v>
      </c>
      <c r="AY139" s="6">
        <f t="shared" si="44"/>
        <v>288636.94</v>
      </c>
      <c r="AZ139" s="6">
        <f t="shared" si="45"/>
        <v>373.5</v>
      </c>
      <c r="BA139" s="6">
        <f t="shared" si="46"/>
        <v>2144875</v>
      </c>
      <c r="BB139" s="7">
        <f t="shared" si="47"/>
        <v>4.1716860609592636</v>
      </c>
      <c r="BC139" s="26" t="s">
        <v>803</v>
      </c>
      <c r="BD139" s="10" t="s">
        <v>803</v>
      </c>
      <c r="BE139" s="10" t="s">
        <v>862</v>
      </c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CJ139" s="18"/>
      <c r="CK139" s="18"/>
    </row>
    <row r="140" spans="1:89" x14ac:dyDescent="0.2">
      <c r="A140" s="25">
        <v>149583</v>
      </c>
      <c r="B140" s="26" t="s">
        <v>157</v>
      </c>
      <c r="C140" s="6">
        <v>0</v>
      </c>
      <c r="D140" s="6">
        <v>10</v>
      </c>
      <c r="E140" s="6">
        <v>71000</v>
      </c>
      <c r="F140" s="36">
        <f t="shared" si="32"/>
        <v>0</v>
      </c>
      <c r="G140" s="6">
        <v>0</v>
      </c>
      <c r="H140" s="6">
        <v>29.6</v>
      </c>
      <c r="I140" s="6">
        <v>0</v>
      </c>
      <c r="J140" s="36">
        <f t="shared" si="33"/>
        <v>0</v>
      </c>
      <c r="K140" s="6">
        <v>-34530.230000000003</v>
      </c>
      <c r="L140" s="6">
        <v>65</v>
      </c>
      <c r="M140" s="6">
        <v>461500</v>
      </c>
      <c r="N140" s="7">
        <f t="shared" si="34"/>
        <v>-2.2446520043336946</v>
      </c>
      <c r="O140" s="6">
        <v>-7365.45</v>
      </c>
      <c r="P140" s="6">
        <v>21</v>
      </c>
      <c r="Q140" s="6">
        <v>147500</v>
      </c>
      <c r="R140" s="7">
        <f t="shared" si="35"/>
        <v>-1.5479928813559323</v>
      </c>
      <c r="S140" s="6">
        <v>-4815.45</v>
      </c>
      <c r="T140" s="6">
        <v>14</v>
      </c>
      <c r="U140" s="6">
        <v>98000</v>
      </c>
      <c r="V140" s="7">
        <f t="shared" si="36"/>
        <v>-1.5232545918367346</v>
      </c>
      <c r="W140" s="6">
        <v>-8462.9500000000007</v>
      </c>
      <c r="X140" s="6">
        <v>20.05</v>
      </c>
      <c r="Y140" s="6">
        <v>138400</v>
      </c>
      <c r="Z140" s="7">
        <f t="shared" si="37"/>
        <v>-1.8344544797687865</v>
      </c>
      <c r="AA140" s="6">
        <v>-14467.95</v>
      </c>
      <c r="AB140" s="6">
        <v>30</v>
      </c>
      <c r="AC140" s="6">
        <v>216000</v>
      </c>
      <c r="AD140" s="7">
        <f t="shared" si="38"/>
        <v>-2.0764187500000002</v>
      </c>
      <c r="AE140" s="6">
        <v>71932.929999999993</v>
      </c>
      <c r="AF140" s="6">
        <v>30</v>
      </c>
      <c r="AG140" s="6">
        <v>220000</v>
      </c>
      <c r="AH140" s="7">
        <f t="shared" si="39"/>
        <v>9.8090359090909089</v>
      </c>
      <c r="AI140" s="6">
        <v>67382.929999999993</v>
      </c>
      <c r="AJ140" s="6">
        <v>40</v>
      </c>
      <c r="AK140" s="6">
        <v>278450</v>
      </c>
      <c r="AL140" s="7">
        <f t="shared" si="40"/>
        <v>7.5017806787574068</v>
      </c>
      <c r="AM140" s="6">
        <v>36807.93</v>
      </c>
      <c r="AN140" s="6">
        <v>40.5</v>
      </c>
      <c r="AO140" s="6">
        <v>281750</v>
      </c>
      <c r="AP140" s="7">
        <f t="shared" si="41"/>
        <v>4.0498521029281278</v>
      </c>
      <c r="AQ140" s="6">
        <v>79882.929999999993</v>
      </c>
      <c r="AR140" s="6">
        <v>60.5</v>
      </c>
      <c r="AS140" s="6">
        <v>421725</v>
      </c>
      <c r="AT140" s="7">
        <f t="shared" si="42"/>
        <v>5.3037454265220223</v>
      </c>
      <c r="AU140" s="6">
        <v>-69173.08</v>
      </c>
      <c r="AV140" s="6">
        <v>55</v>
      </c>
      <c r="AW140" s="6">
        <v>389350</v>
      </c>
      <c r="AX140" s="7">
        <f t="shared" si="43"/>
        <v>-5.5075522794400928</v>
      </c>
      <c r="AY140" s="6">
        <f t="shared" si="44"/>
        <v>117191.60999999997</v>
      </c>
      <c r="AZ140" s="6">
        <f t="shared" si="45"/>
        <v>405.65</v>
      </c>
      <c r="BA140" s="6">
        <f t="shared" si="46"/>
        <v>2652675</v>
      </c>
      <c r="BB140" s="7">
        <f t="shared" si="47"/>
        <v>1.3695382623201107</v>
      </c>
      <c r="BC140" s="26" t="s">
        <v>803</v>
      </c>
      <c r="BD140" s="10" t="s">
        <v>803</v>
      </c>
      <c r="BE140" s="10" t="s">
        <v>862</v>
      </c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CJ140" s="18"/>
      <c r="CK140" s="18"/>
    </row>
    <row r="141" spans="1:89" x14ac:dyDescent="0.2">
      <c r="A141" s="25">
        <v>149825</v>
      </c>
      <c r="B141" s="26" t="s">
        <v>164</v>
      </c>
      <c r="C141" s="6">
        <v>0</v>
      </c>
      <c r="D141" s="6">
        <v>51.5</v>
      </c>
      <c r="E141" s="6">
        <v>365650</v>
      </c>
      <c r="F141" s="36">
        <f t="shared" si="32"/>
        <v>0</v>
      </c>
      <c r="G141" s="6">
        <v>0</v>
      </c>
      <c r="H141" s="6">
        <v>134.35</v>
      </c>
      <c r="I141" s="6">
        <v>0</v>
      </c>
      <c r="J141" s="36">
        <f t="shared" si="33"/>
        <v>0</v>
      </c>
      <c r="K141" s="6">
        <v>549035.22</v>
      </c>
      <c r="L141" s="6">
        <v>183.10000000000002</v>
      </c>
      <c r="M141" s="6">
        <v>1300010</v>
      </c>
      <c r="N141" s="7">
        <f t="shared" si="34"/>
        <v>12.669946077337867</v>
      </c>
      <c r="O141" s="6">
        <v>864294.72</v>
      </c>
      <c r="P141" s="6">
        <v>193</v>
      </c>
      <c r="Q141" s="6">
        <v>1388075</v>
      </c>
      <c r="R141" s="7">
        <f t="shared" si="35"/>
        <v>19.302369338832555</v>
      </c>
      <c r="S141" s="6">
        <v>760182.22</v>
      </c>
      <c r="T141" s="6">
        <v>150.75</v>
      </c>
      <c r="U141" s="6">
        <v>1085775</v>
      </c>
      <c r="V141" s="7">
        <f t="shared" si="36"/>
        <v>21.703989150606709</v>
      </c>
      <c r="W141" s="6">
        <v>377770.76</v>
      </c>
      <c r="X141" s="6">
        <v>100</v>
      </c>
      <c r="Y141" s="6">
        <v>690000</v>
      </c>
      <c r="Z141" s="7">
        <f t="shared" si="37"/>
        <v>16.424815652173912</v>
      </c>
      <c r="AA141" s="6">
        <v>834583.76</v>
      </c>
      <c r="AB141" s="6">
        <v>206</v>
      </c>
      <c r="AC141" s="6">
        <v>1487750</v>
      </c>
      <c r="AD141" s="7">
        <f t="shared" si="38"/>
        <v>17.390083387665939</v>
      </c>
      <c r="AE141" s="6">
        <v>1072631.08</v>
      </c>
      <c r="AF141" s="6">
        <v>200.25</v>
      </c>
      <c r="AG141" s="6">
        <v>1500500</v>
      </c>
      <c r="AH141" s="7">
        <f t="shared" si="39"/>
        <v>21.445473108963682</v>
      </c>
      <c r="AI141" s="6">
        <v>1153521.58</v>
      </c>
      <c r="AJ141" s="6">
        <v>218</v>
      </c>
      <c r="AK141" s="6">
        <v>1536750</v>
      </c>
      <c r="AL141" s="7">
        <f t="shared" si="40"/>
        <v>23.269346985521395</v>
      </c>
      <c r="AM141" s="6">
        <v>1198119.54</v>
      </c>
      <c r="AN141" s="6">
        <v>138</v>
      </c>
      <c r="AO141" s="6">
        <v>951700</v>
      </c>
      <c r="AP141" s="7">
        <f t="shared" si="41"/>
        <v>39.026695114006515</v>
      </c>
      <c r="AQ141" s="6">
        <v>998252.01</v>
      </c>
      <c r="AR141" s="6">
        <v>224.15</v>
      </c>
      <c r="AS141" s="6">
        <v>1564265</v>
      </c>
      <c r="AT141" s="7">
        <f t="shared" si="42"/>
        <v>17.868491770895595</v>
      </c>
      <c r="AU141" s="6">
        <v>1039668.02</v>
      </c>
      <c r="AV141" s="6">
        <v>300.25</v>
      </c>
      <c r="AW141" s="6">
        <v>2135845</v>
      </c>
      <c r="AX141" s="7">
        <f t="shared" si="43"/>
        <v>15.089909904510863</v>
      </c>
      <c r="AY141" s="6">
        <f t="shared" si="44"/>
        <v>8848058.9100000001</v>
      </c>
      <c r="AZ141" s="6">
        <f t="shared" si="45"/>
        <v>2047.8500000000001</v>
      </c>
      <c r="BA141" s="6">
        <f t="shared" si="46"/>
        <v>13640670</v>
      </c>
      <c r="BB141" s="7">
        <f t="shared" si="47"/>
        <v>20.108237074131988</v>
      </c>
      <c r="BC141" s="26" t="s">
        <v>803</v>
      </c>
      <c r="BD141" s="10" t="s">
        <v>803</v>
      </c>
      <c r="BE141" s="10" t="s">
        <v>862</v>
      </c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CJ141" s="18"/>
      <c r="CK141" s="18"/>
    </row>
    <row r="142" spans="1:89" x14ac:dyDescent="0.2">
      <c r="A142" s="25">
        <v>149982</v>
      </c>
      <c r="B142" s="26" t="s">
        <v>172</v>
      </c>
      <c r="C142" s="6">
        <v>0</v>
      </c>
      <c r="D142" s="6">
        <v>42</v>
      </c>
      <c r="E142" s="6">
        <v>294840</v>
      </c>
      <c r="F142" s="36">
        <f t="shared" si="32"/>
        <v>0</v>
      </c>
      <c r="G142" s="6">
        <v>0</v>
      </c>
      <c r="H142" s="6">
        <v>22.5</v>
      </c>
      <c r="I142" s="6">
        <v>0</v>
      </c>
      <c r="J142" s="36">
        <f t="shared" si="33"/>
        <v>0</v>
      </c>
      <c r="K142" s="6">
        <v>116641.51</v>
      </c>
      <c r="L142" s="6">
        <v>52.5</v>
      </c>
      <c r="M142" s="6">
        <v>372750</v>
      </c>
      <c r="N142" s="7">
        <f t="shared" si="34"/>
        <v>9.3876466800804828</v>
      </c>
      <c r="O142" s="6">
        <v>50823.03</v>
      </c>
      <c r="P142" s="6">
        <v>55</v>
      </c>
      <c r="Q142" s="6">
        <v>395250</v>
      </c>
      <c r="R142" s="7">
        <f t="shared" si="35"/>
        <v>3.9861200000000001</v>
      </c>
      <c r="S142" s="6">
        <v>48993.03</v>
      </c>
      <c r="T142" s="6">
        <v>51</v>
      </c>
      <c r="U142" s="6">
        <v>365250</v>
      </c>
      <c r="V142" s="7">
        <f t="shared" si="36"/>
        <v>4.1582037782340864</v>
      </c>
      <c r="W142" s="6">
        <v>-9401.9699999999993</v>
      </c>
      <c r="X142" s="6">
        <v>21</v>
      </c>
      <c r="Y142" s="6">
        <v>149300</v>
      </c>
      <c r="Z142" s="7">
        <f t="shared" si="37"/>
        <v>-1.8892103148024111</v>
      </c>
      <c r="AA142" s="6">
        <v>92538.03</v>
      </c>
      <c r="AB142" s="6">
        <v>66.5</v>
      </c>
      <c r="AC142" s="6">
        <v>482130</v>
      </c>
      <c r="AD142" s="7">
        <f t="shared" si="38"/>
        <v>5.9500112625225565</v>
      </c>
      <c r="AE142" s="6">
        <v>-32002.33</v>
      </c>
      <c r="AF142" s="6">
        <v>60</v>
      </c>
      <c r="AG142" s="6">
        <v>448000</v>
      </c>
      <c r="AH142" s="7">
        <f t="shared" si="39"/>
        <v>-2.1430131696428574</v>
      </c>
      <c r="AI142" s="6">
        <v>-38647.33</v>
      </c>
      <c r="AJ142" s="6">
        <v>27.5</v>
      </c>
      <c r="AK142" s="6">
        <v>190500</v>
      </c>
      <c r="AL142" s="7">
        <f t="shared" si="40"/>
        <v>-6.2890668241469818</v>
      </c>
      <c r="AM142" s="6">
        <v>-28107.25</v>
      </c>
      <c r="AN142" s="6">
        <v>50</v>
      </c>
      <c r="AO142" s="6">
        <v>350600</v>
      </c>
      <c r="AP142" s="7">
        <f t="shared" si="41"/>
        <v>-2.4852388762122075</v>
      </c>
      <c r="AQ142" s="6">
        <v>77632.75</v>
      </c>
      <c r="AR142" s="6">
        <v>88</v>
      </c>
      <c r="AS142" s="6">
        <v>614150</v>
      </c>
      <c r="AT142" s="7">
        <f t="shared" si="42"/>
        <v>3.5393910282504271</v>
      </c>
      <c r="AU142" s="6">
        <v>-9895.26</v>
      </c>
      <c r="AV142" s="6">
        <v>51.35</v>
      </c>
      <c r="AW142" s="6">
        <v>370031</v>
      </c>
      <c r="AX142" s="7">
        <f t="shared" si="43"/>
        <v>-0.82899286816509965</v>
      </c>
      <c r="AY142" s="6">
        <f t="shared" si="44"/>
        <v>268574.20999999996</v>
      </c>
      <c r="AZ142" s="6">
        <f t="shared" si="45"/>
        <v>545.35</v>
      </c>
      <c r="BA142" s="6">
        <f t="shared" si="46"/>
        <v>3737961</v>
      </c>
      <c r="BB142" s="7">
        <f t="shared" si="47"/>
        <v>2.2273641993589548</v>
      </c>
      <c r="BC142" s="26" t="s">
        <v>803</v>
      </c>
      <c r="BD142" s="10" t="s">
        <v>803</v>
      </c>
      <c r="BE142" s="10" t="s">
        <v>862</v>
      </c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CJ142" s="18"/>
      <c r="CK142" s="18"/>
    </row>
    <row r="143" spans="1:89" x14ac:dyDescent="0.2">
      <c r="A143" s="25">
        <v>170691</v>
      </c>
      <c r="B143" s="26" t="s">
        <v>945</v>
      </c>
      <c r="C143" s="6">
        <v>0</v>
      </c>
      <c r="D143" s="6">
        <v>0</v>
      </c>
      <c r="E143" s="6">
        <v>0</v>
      </c>
      <c r="F143" s="36">
        <f t="shared" si="32"/>
        <v>0</v>
      </c>
      <c r="G143" s="6">
        <v>0</v>
      </c>
      <c r="H143" s="6">
        <v>52.5</v>
      </c>
      <c r="I143" s="6">
        <v>0</v>
      </c>
      <c r="J143" s="36">
        <f t="shared" si="33"/>
        <v>0</v>
      </c>
      <c r="K143" s="6">
        <v>243740.46</v>
      </c>
      <c r="L143" s="6">
        <v>51.5</v>
      </c>
      <c r="M143" s="6">
        <v>368400</v>
      </c>
      <c r="N143" s="7">
        <f t="shared" si="34"/>
        <v>19.848571661237784</v>
      </c>
      <c r="O143" s="6">
        <v>223841.81</v>
      </c>
      <c r="P143" s="6">
        <v>26.25</v>
      </c>
      <c r="Q143" s="6">
        <v>193350</v>
      </c>
      <c r="R143" s="7">
        <f t="shared" si="35"/>
        <v>35.888782570468067</v>
      </c>
      <c r="S143" s="6">
        <v>393376.81</v>
      </c>
      <c r="T143" s="6">
        <v>65.5</v>
      </c>
      <c r="U143" s="6">
        <v>471200</v>
      </c>
      <c r="V143" s="7">
        <f t="shared" si="36"/>
        <v>25.880053289473683</v>
      </c>
      <c r="W143" s="6">
        <v>259931.81</v>
      </c>
      <c r="X143" s="6">
        <v>25.5</v>
      </c>
      <c r="Y143" s="6">
        <v>187950</v>
      </c>
      <c r="Z143" s="7">
        <f t="shared" si="37"/>
        <v>41.489514764565044</v>
      </c>
      <c r="AA143" s="6">
        <v>414467.31</v>
      </c>
      <c r="AB143" s="6">
        <v>60.85</v>
      </c>
      <c r="AC143" s="6">
        <v>458210</v>
      </c>
      <c r="AD143" s="7">
        <f t="shared" si="38"/>
        <v>28.040607167019491</v>
      </c>
      <c r="AE143" s="6">
        <v>444107.66</v>
      </c>
      <c r="AF143" s="6">
        <v>30</v>
      </c>
      <c r="AG143" s="6">
        <v>236400</v>
      </c>
      <c r="AH143" s="7">
        <f t="shared" si="39"/>
        <v>56.358840101522837</v>
      </c>
      <c r="AI143" s="6">
        <v>0</v>
      </c>
      <c r="AJ143" s="6">
        <v>0</v>
      </c>
      <c r="AK143" s="6">
        <v>0</v>
      </c>
      <c r="AL143" s="7">
        <f t="shared" si="40"/>
        <v>0</v>
      </c>
      <c r="AM143" s="6">
        <v>235517.66</v>
      </c>
      <c r="AN143" s="6">
        <v>58.95</v>
      </c>
      <c r="AO143" s="6">
        <v>413410</v>
      </c>
      <c r="AP143" s="7">
        <f t="shared" si="41"/>
        <v>17.66054875305387</v>
      </c>
      <c r="AQ143" s="6">
        <v>357459.19</v>
      </c>
      <c r="AR143" s="6">
        <v>41</v>
      </c>
      <c r="AS143" s="6">
        <v>282800</v>
      </c>
      <c r="AT143" s="7">
        <f t="shared" si="42"/>
        <v>35.391999009900992</v>
      </c>
      <c r="AU143" s="6">
        <v>360495.45</v>
      </c>
      <c r="AV143" s="6">
        <v>50</v>
      </c>
      <c r="AW143" s="6">
        <v>354800</v>
      </c>
      <c r="AX143" s="7">
        <f t="shared" si="43"/>
        <v>31.497629509582861</v>
      </c>
      <c r="AY143" s="6">
        <f t="shared" si="44"/>
        <v>2932938.16</v>
      </c>
      <c r="AZ143" s="6">
        <f t="shared" si="45"/>
        <v>462.05</v>
      </c>
      <c r="BA143" s="6">
        <f t="shared" si="46"/>
        <v>2966520</v>
      </c>
      <c r="BB143" s="7">
        <f t="shared" si="47"/>
        <v>30.649071288917657</v>
      </c>
      <c r="BC143" s="26" t="s">
        <v>803</v>
      </c>
      <c r="BD143" s="10" t="s">
        <v>803</v>
      </c>
      <c r="BE143" s="10" t="s">
        <v>862</v>
      </c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CJ143" s="18"/>
      <c r="CK143" s="18"/>
    </row>
    <row r="144" spans="1:89" x14ac:dyDescent="0.2">
      <c r="A144" s="25">
        <v>170858</v>
      </c>
      <c r="B144" s="26" t="s">
        <v>191</v>
      </c>
      <c r="C144" s="6">
        <v>0</v>
      </c>
      <c r="D144" s="6">
        <v>0</v>
      </c>
      <c r="E144" s="6">
        <v>0</v>
      </c>
      <c r="F144" s="36">
        <f t="shared" si="32"/>
        <v>0</v>
      </c>
      <c r="G144" s="6">
        <v>0</v>
      </c>
      <c r="H144" s="6">
        <v>5</v>
      </c>
      <c r="I144" s="6">
        <v>0</v>
      </c>
      <c r="J144" s="36">
        <f t="shared" si="33"/>
        <v>0</v>
      </c>
      <c r="K144" s="6">
        <v>23486.95</v>
      </c>
      <c r="L144" s="6">
        <v>10</v>
      </c>
      <c r="M144" s="6">
        <v>71000</v>
      </c>
      <c r="N144" s="7">
        <f t="shared" si="34"/>
        <v>9.9240633802816909</v>
      </c>
      <c r="O144" s="6">
        <v>59903.47</v>
      </c>
      <c r="P144" s="6">
        <v>15</v>
      </c>
      <c r="Q144" s="6">
        <v>106000</v>
      </c>
      <c r="R144" s="7">
        <f t="shared" si="35"/>
        <v>17.518939339622641</v>
      </c>
      <c r="S144" s="6">
        <v>70053.47</v>
      </c>
      <c r="T144" s="6">
        <v>10</v>
      </c>
      <c r="U144" s="6">
        <v>70000</v>
      </c>
      <c r="V144" s="7">
        <f t="shared" si="36"/>
        <v>31.023679571428573</v>
      </c>
      <c r="W144" s="6">
        <v>90853.47</v>
      </c>
      <c r="X144" s="6">
        <v>20</v>
      </c>
      <c r="Y144" s="6">
        <v>138000</v>
      </c>
      <c r="Z144" s="7">
        <f t="shared" si="37"/>
        <v>19.750754347826089</v>
      </c>
      <c r="AA144" s="6">
        <v>37753.47</v>
      </c>
      <c r="AB144" s="6">
        <v>5</v>
      </c>
      <c r="AC144" s="6">
        <v>36500</v>
      </c>
      <c r="AD144" s="7">
        <f t="shared" si="38"/>
        <v>32.064590958904105</v>
      </c>
      <c r="AE144" s="6">
        <v>18203.29</v>
      </c>
      <c r="AF144" s="6">
        <v>15</v>
      </c>
      <c r="AG144" s="6">
        <v>110500</v>
      </c>
      <c r="AH144" s="7">
        <f t="shared" si="39"/>
        <v>4.9420696832579187</v>
      </c>
      <c r="AI144" s="6">
        <v>48383.29</v>
      </c>
      <c r="AJ144" s="6">
        <v>22</v>
      </c>
      <c r="AK144" s="6">
        <v>152100</v>
      </c>
      <c r="AL144" s="7">
        <f t="shared" si="40"/>
        <v>9.861157067718608</v>
      </c>
      <c r="AM144" s="6">
        <v>34823.29</v>
      </c>
      <c r="AN144" s="6">
        <v>11</v>
      </c>
      <c r="AO144" s="6">
        <v>74800</v>
      </c>
      <c r="AP144" s="7">
        <f t="shared" si="41"/>
        <v>14.432112165775401</v>
      </c>
      <c r="AQ144" s="6">
        <v>73283.289999999994</v>
      </c>
      <c r="AR144" s="6">
        <v>21</v>
      </c>
      <c r="AS144" s="6">
        <v>146800</v>
      </c>
      <c r="AT144" s="7">
        <f t="shared" si="42"/>
        <v>13.977739237057218</v>
      </c>
      <c r="AU144" s="6">
        <v>70803.31</v>
      </c>
      <c r="AV144" s="6">
        <v>31</v>
      </c>
      <c r="AW144" s="6">
        <v>221200</v>
      </c>
      <c r="AX144" s="7">
        <f t="shared" si="43"/>
        <v>9.922706193490054</v>
      </c>
      <c r="AY144" s="6">
        <f t="shared" si="44"/>
        <v>527547.29999999993</v>
      </c>
      <c r="AZ144" s="6">
        <f t="shared" si="45"/>
        <v>165</v>
      </c>
      <c r="BA144" s="6">
        <f t="shared" si="46"/>
        <v>1126900</v>
      </c>
      <c r="BB144" s="7">
        <f t="shared" si="47"/>
        <v>14.51234918803798</v>
      </c>
      <c r="BC144" s="26" t="s">
        <v>803</v>
      </c>
      <c r="BD144" s="10" t="s">
        <v>803</v>
      </c>
      <c r="BE144" s="10" t="s">
        <v>862</v>
      </c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CJ144" s="18"/>
      <c r="CK144" s="18"/>
    </row>
    <row r="145" spans="1:89" x14ac:dyDescent="0.2">
      <c r="A145" s="25">
        <v>172603</v>
      </c>
      <c r="B145" s="26" t="s">
        <v>227</v>
      </c>
      <c r="C145" s="6">
        <v>0</v>
      </c>
      <c r="D145" s="6">
        <v>10</v>
      </c>
      <c r="E145" s="6">
        <v>71000</v>
      </c>
      <c r="F145" s="36">
        <f t="shared" si="32"/>
        <v>0</v>
      </c>
      <c r="G145" s="6">
        <v>0</v>
      </c>
      <c r="H145" s="6">
        <v>50</v>
      </c>
      <c r="I145" s="6">
        <v>0</v>
      </c>
      <c r="J145" s="36">
        <f t="shared" si="33"/>
        <v>0</v>
      </c>
      <c r="K145" s="6">
        <v>-25415.040000000001</v>
      </c>
      <c r="L145" s="6">
        <v>50</v>
      </c>
      <c r="M145" s="6">
        <v>355000</v>
      </c>
      <c r="N145" s="7">
        <f t="shared" si="34"/>
        <v>-2.1477498591549296</v>
      </c>
      <c r="O145" s="6">
        <v>104859.96</v>
      </c>
      <c r="P145" s="6">
        <v>50</v>
      </c>
      <c r="Q145" s="6">
        <v>352000</v>
      </c>
      <c r="R145" s="7">
        <f t="shared" si="35"/>
        <v>9.2348260227272743</v>
      </c>
      <c r="S145" s="6">
        <v>192284.96</v>
      </c>
      <c r="T145" s="6">
        <v>30</v>
      </c>
      <c r="U145" s="6">
        <v>210000</v>
      </c>
      <c r="V145" s="7">
        <f t="shared" si="36"/>
        <v>28.384922666666665</v>
      </c>
      <c r="W145" s="6">
        <v>188509.96</v>
      </c>
      <c r="X145" s="6">
        <v>27.5</v>
      </c>
      <c r="Y145" s="6">
        <v>196300</v>
      </c>
      <c r="Z145" s="7">
        <f t="shared" si="37"/>
        <v>28.809469179826795</v>
      </c>
      <c r="AA145" s="6">
        <v>305879.96000000002</v>
      </c>
      <c r="AB145" s="6">
        <v>81</v>
      </c>
      <c r="AC145" s="6">
        <v>584300</v>
      </c>
      <c r="AD145" s="7">
        <f t="shared" si="38"/>
        <v>16.228442170118093</v>
      </c>
      <c r="AE145" s="6">
        <v>386935.54</v>
      </c>
      <c r="AF145" s="6">
        <v>51.5</v>
      </c>
      <c r="AG145" s="6">
        <v>379200</v>
      </c>
      <c r="AH145" s="7">
        <f t="shared" si="39"/>
        <v>30.611988924050632</v>
      </c>
      <c r="AI145" s="6">
        <v>308310.53999999998</v>
      </c>
      <c r="AJ145" s="6">
        <v>47.5</v>
      </c>
      <c r="AK145" s="6">
        <v>327750</v>
      </c>
      <c r="AL145" s="7">
        <f t="shared" si="40"/>
        <v>29.161332540045766</v>
      </c>
      <c r="AM145" s="6">
        <v>311415.46000000002</v>
      </c>
      <c r="AN145" s="6">
        <v>32.5</v>
      </c>
      <c r="AO145" s="6">
        <v>230950</v>
      </c>
      <c r="AP145" s="7">
        <f t="shared" si="41"/>
        <v>41.800732885906044</v>
      </c>
      <c r="AQ145" s="6">
        <v>341475.44</v>
      </c>
      <c r="AR145" s="6">
        <v>57</v>
      </c>
      <c r="AS145" s="6">
        <v>393600</v>
      </c>
      <c r="AT145" s="7">
        <f t="shared" si="42"/>
        <v>24.291952032520324</v>
      </c>
      <c r="AU145" s="6">
        <v>422425.44</v>
      </c>
      <c r="AV145" s="6">
        <v>47</v>
      </c>
      <c r="AW145" s="6">
        <v>331900</v>
      </c>
      <c r="AX145" s="7">
        <f t="shared" si="43"/>
        <v>39.45522338053631</v>
      </c>
      <c r="AY145" s="6">
        <f t="shared" si="44"/>
        <v>2536682.2200000002</v>
      </c>
      <c r="AZ145" s="6">
        <f t="shared" si="45"/>
        <v>524</v>
      </c>
      <c r="BA145" s="6">
        <f t="shared" si="46"/>
        <v>3361000</v>
      </c>
      <c r="BB145" s="7">
        <f t="shared" si="47"/>
        <v>23.396949961321038</v>
      </c>
      <c r="BC145" s="26" t="s">
        <v>803</v>
      </c>
      <c r="BD145" s="10" t="s">
        <v>803</v>
      </c>
      <c r="BE145" s="10" t="s">
        <v>862</v>
      </c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CJ145" s="18"/>
      <c r="CK145" s="18"/>
    </row>
    <row r="146" spans="1:89" x14ac:dyDescent="0.2">
      <c r="A146" s="25">
        <v>172976</v>
      </c>
      <c r="B146" s="26" t="s">
        <v>243</v>
      </c>
      <c r="C146" s="6">
        <v>-38545.72</v>
      </c>
      <c r="D146" s="6">
        <v>42.5</v>
      </c>
      <c r="E146" s="6">
        <v>298350</v>
      </c>
      <c r="F146" s="36">
        <f t="shared" si="32"/>
        <v>-3.8758893916540975</v>
      </c>
      <c r="G146" s="6">
        <v>-45840.72</v>
      </c>
      <c r="H146" s="6">
        <v>72</v>
      </c>
      <c r="I146" s="6">
        <v>514635</v>
      </c>
      <c r="J146" s="36">
        <f t="shared" si="33"/>
        <v>-2.7613013495001311</v>
      </c>
      <c r="K146" s="6">
        <v>-48730.720000000001</v>
      </c>
      <c r="L146" s="6">
        <v>112.5</v>
      </c>
      <c r="M146" s="6">
        <v>798100</v>
      </c>
      <c r="N146" s="7">
        <f t="shared" si="34"/>
        <v>-1.831752411978449</v>
      </c>
      <c r="O146" s="6">
        <v>54340.27</v>
      </c>
      <c r="P146" s="6">
        <v>74</v>
      </c>
      <c r="Q146" s="6">
        <v>529200</v>
      </c>
      <c r="R146" s="7">
        <f t="shared" si="35"/>
        <v>3.1831979780801207</v>
      </c>
      <c r="S146" s="6">
        <v>-24309.73</v>
      </c>
      <c r="T146" s="6">
        <v>27</v>
      </c>
      <c r="U146" s="6">
        <v>196950</v>
      </c>
      <c r="V146" s="7">
        <f t="shared" si="36"/>
        <v>-3.8263601421680629</v>
      </c>
      <c r="W146" s="6">
        <v>-17879.73</v>
      </c>
      <c r="X146" s="6">
        <v>40</v>
      </c>
      <c r="Y146" s="6">
        <v>282600</v>
      </c>
      <c r="Z146" s="7">
        <f t="shared" si="37"/>
        <v>-1.8980605095541401</v>
      </c>
      <c r="AA146" s="6">
        <v>-39104.730000000003</v>
      </c>
      <c r="AB146" s="6">
        <v>65</v>
      </c>
      <c r="AC146" s="6">
        <v>475250</v>
      </c>
      <c r="AD146" s="7">
        <f t="shared" si="38"/>
        <v>-2.5507556654392429</v>
      </c>
      <c r="AE146" s="6">
        <v>75269.960000000006</v>
      </c>
      <c r="AF146" s="6">
        <v>50</v>
      </c>
      <c r="AG146" s="6">
        <v>382500</v>
      </c>
      <c r="AH146" s="7">
        <f t="shared" si="39"/>
        <v>5.9035262745098045</v>
      </c>
      <c r="AI146" s="6">
        <v>-46080.04</v>
      </c>
      <c r="AJ146" s="6">
        <v>55</v>
      </c>
      <c r="AK146" s="6">
        <v>379000</v>
      </c>
      <c r="AL146" s="7">
        <f t="shared" si="40"/>
        <v>-3.7690797889182059</v>
      </c>
      <c r="AM146" s="6">
        <v>-49055.02</v>
      </c>
      <c r="AN146" s="6">
        <v>70</v>
      </c>
      <c r="AO146" s="6">
        <v>490750</v>
      </c>
      <c r="AP146" s="7">
        <f t="shared" si="41"/>
        <v>-3.0987378909831889</v>
      </c>
      <c r="AQ146" s="6">
        <v>-27895</v>
      </c>
      <c r="AR146" s="6">
        <v>58</v>
      </c>
      <c r="AS146" s="6">
        <v>401000</v>
      </c>
      <c r="AT146" s="7">
        <f t="shared" si="42"/>
        <v>-1.947780548628429</v>
      </c>
      <c r="AU146" s="6">
        <v>-26800.05</v>
      </c>
      <c r="AV146" s="6">
        <v>60</v>
      </c>
      <c r="AW146" s="6">
        <v>427950</v>
      </c>
      <c r="AX146" s="7">
        <f t="shared" si="43"/>
        <v>-1.9413519102698913</v>
      </c>
      <c r="AY146" s="6">
        <f t="shared" si="44"/>
        <v>-196085.50999999998</v>
      </c>
      <c r="AZ146" s="6">
        <f t="shared" si="45"/>
        <v>683.5</v>
      </c>
      <c r="BA146" s="6">
        <f t="shared" si="46"/>
        <v>4877935</v>
      </c>
      <c r="BB146" s="7">
        <f t="shared" si="47"/>
        <v>-1.2461524825566554</v>
      </c>
      <c r="BC146" s="26" t="s">
        <v>803</v>
      </c>
      <c r="BD146" s="10" t="s">
        <v>803</v>
      </c>
      <c r="BE146" s="10" t="s">
        <v>862</v>
      </c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CJ146" s="18"/>
      <c r="CK146" s="18"/>
    </row>
    <row r="147" spans="1:89" x14ac:dyDescent="0.2">
      <c r="A147" s="25">
        <v>173141</v>
      </c>
      <c r="B147" s="26" t="s">
        <v>247</v>
      </c>
      <c r="C147" s="6">
        <v>0</v>
      </c>
      <c r="D147" s="6">
        <v>42</v>
      </c>
      <c r="E147" s="6">
        <v>294840</v>
      </c>
      <c r="F147" s="36">
        <f t="shared" si="32"/>
        <v>0</v>
      </c>
      <c r="G147" s="6">
        <v>0</v>
      </c>
      <c r="H147" s="6">
        <v>40</v>
      </c>
      <c r="I147" s="6">
        <v>0</v>
      </c>
      <c r="J147" s="36">
        <f t="shared" si="33"/>
        <v>0</v>
      </c>
      <c r="K147" s="6">
        <v>-8203</v>
      </c>
      <c r="L147" s="6">
        <v>20</v>
      </c>
      <c r="M147" s="6">
        <v>142000</v>
      </c>
      <c r="N147" s="7">
        <f t="shared" si="34"/>
        <v>-1.7330281690140845</v>
      </c>
      <c r="O147" s="6">
        <v>-6003</v>
      </c>
      <c r="P147" s="6">
        <v>20</v>
      </c>
      <c r="Q147" s="6">
        <v>141000</v>
      </c>
      <c r="R147" s="7">
        <f t="shared" si="35"/>
        <v>-1.319808510638298</v>
      </c>
      <c r="S147" s="6">
        <v>-1403</v>
      </c>
      <c r="T147" s="6">
        <v>5</v>
      </c>
      <c r="U147" s="6">
        <v>35000</v>
      </c>
      <c r="V147" s="7">
        <f t="shared" si="36"/>
        <v>-1.2426571428571429</v>
      </c>
      <c r="W147" s="6">
        <v>-3403</v>
      </c>
      <c r="X147" s="6">
        <v>10</v>
      </c>
      <c r="Y147" s="6">
        <v>69000</v>
      </c>
      <c r="Z147" s="7">
        <f t="shared" si="37"/>
        <v>-1.4795652173913043</v>
      </c>
      <c r="AA147" s="6">
        <v>-5203</v>
      </c>
      <c r="AB147" s="6">
        <v>10</v>
      </c>
      <c r="AC147" s="6">
        <v>73000</v>
      </c>
      <c r="AD147" s="7">
        <f t="shared" si="38"/>
        <v>-2.2094931506849314</v>
      </c>
      <c r="AE147" s="6">
        <v>-4902.95</v>
      </c>
      <c r="AF147" s="6">
        <v>10</v>
      </c>
      <c r="AG147" s="6">
        <v>74000</v>
      </c>
      <c r="AH147" s="7">
        <f t="shared" si="39"/>
        <v>-1.9876824324324325</v>
      </c>
      <c r="AI147" s="6">
        <v>38397.050000000003</v>
      </c>
      <c r="AJ147" s="6">
        <v>40</v>
      </c>
      <c r="AK147" s="6">
        <v>277000</v>
      </c>
      <c r="AL147" s="7">
        <f t="shared" si="40"/>
        <v>4.2971427797833934</v>
      </c>
      <c r="AM147" s="6">
        <v>-13602.95</v>
      </c>
      <c r="AN147" s="6">
        <v>30</v>
      </c>
      <c r="AO147" s="6">
        <v>205000</v>
      </c>
      <c r="AP147" s="7">
        <f t="shared" si="41"/>
        <v>-2.0570314634146341</v>
      </c>
      <c r="AQ147" s="6">
        <v>-11862.95</v>
      </c>
      <c r="AR147" s="6">
        <v>20</v>
      </c>
      <c r="AS147" s="6">
        <v>140000</v>
      </c>
      <c r="AT147" s="7">
        <f t="shared" si="42"/>
        <v>-2.3725900000000002</v>
      </c>
      <c r="AU147" s="6">
        <v>-31622.95</v>
      </c>
      <c r="AV147" s="6">
        <v>21</v>
      </c>
      <c r="AW147" s="6">
        <v>149560</v>
      </c>
      <c r="AX147" s="7">
        <f t="shared" si="43"/>
        <v>-6.5546366006953729</v>
      </c>
      <c r="AY147" s="6">
        <f t="shared" si="44"/>
        <v>-47809.75</v>
      </c>
      <c r="AZ147" s="6">
        <f t="shared" si="45"/>
        <v>226</v>
      </c>
      <c r="BA147" s="6">
        <f t="shared" si="46"/>
        <v>1305560</v>
      </c>
      <c r="BB147" s="7">
        <f t="shared" si="47"/>
        <v>-1.1352233907288827</v>
      </c>
      <c r="BC147" s="26" t="s">
        <v>803</v>
      </c>
      <c r="BD147" s="10" t="s">
        <v>803</v>
      </c>
      <c r="BE147" s="10" t="s">
        <v>862</v>
      </c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CJ147" s="18"/>
      <c r="CK147" s="18"/>
    </row>
    <row r="148" spans="1:89" x14ac:dyDescent="0.2">
      <c r="A148" s="25">
        <v>173652</v>
      </c>
      <c r="B148" s="26" t="s">
        <v>259</v>
      </c>
      <c r="C148" s="6">
        <v>-13080.29</v>
      </c>
      <c r="D148" s="6">
        <v>0</v>
      </c>
      <c r="E148" s="6">
        <v>0</v>
      </c>
      <c r="F148" s="36">
        <f t="shared" si="32"/>
        <v>0</v>
      </c>
      <c r="G148" s="6">
        <v>31557.71</v>
      </c>
      <c r="H148" s="6">
        <v>20.3</v>
      </c>
      <c r="I148" s="6">
        <v>144130</v>
      </c>
      <c r="J148" s="36">
        <f t="shared" si="33"/>
        <v>6.7875460348296679</v>
      </c>
      <c r="K148" s="6">
        <v>10774.71</v>
      </c>
      <c r="L148" s="6">
        <v>22.5</v>
      </c>
      <c r="M148" s="6">
        <v>159750</v>
      </c>
      <c r="N148" s="7">
        <f t="shared" si="34"/>
        <v>2.0234197183098588</v>
      </c>
      <c r="O148" s="6">
        <v>35137.1</v>
      </c>
      <c r="P148" s="6">
        <v>20</v>
      </c>
      <c r="Q148" s="6">
        <v>140750</v>
      </c>
      <c r="R148" s="7">
        <f t="shared" si="35"/>
        <v>7.7388994671403202</v>
      </c>
      <c r="S148" s="6">
        <v>18242.099999999999</v>
      </c>
      <c r="T148" s="6">
        <v>5.5</v>
      </c>
      <c r="U148" s="6">
        <v>38500</v>
      </c>
      <c r="V148" s="7">
        <f t="shared" si="36"/>
        <v>14.688444155844154</v>
      </c>
      <c r="W148" s="6">
        <v>-13442.9</v>
      </c>
      <c r="X148" s="6">
        <v>32.5</v>
      </c>
      <c r="Y148" s="6">
        <v>224550</v>
      </c>
      <c r="Z148" s="7">
        <f t="shared" si="37"/>
        <v>-1.7959786239144957</v>
      </c>
      <c r="AA148" s="6">
        <v>-13217.9</v>
      </c>
      <c r="AB148" s="6">
        <v>7.5</v>
      </c>
      <c r="AC148" s="6">
        <v>53500</v>
      </c>
      <c r="AD148" s="7">
        <f t="shared" si="38"/>
        <v>-7.6589700934579437</v>
      </c>
      <c r="AE148" s="6">
        <v>10981.57</v>
      </c>
      <c r="AF148" s="6">
        <v>23</v>
      </c>
      <c r="AG148" s="6">
        <v>169400</v>
      </c>
      <c r="AH148" s="7">
        <f t="shared" si="39"/>
        <v>1.9447880755608027</v>
      </c>
      <c r="AI148" s="6">
        <v>12656.57</v>
      </c>
      <c r="AJ148" s="6">
        <v>9.5</v>
      </c>
      <c r="AK148" s="6">
        <v>65100</v>
      </c>
      <c r="AL148" s="7">
        <f t="shared" si="40"/>
        <v>6.0269380952380951</v>
      </c>
      <c r="AM148" s="6">
        <v>10071.57</v>
      </c>
      <c r="AN148" s="6">
        <v>10</v>
      </c>
      <c r="AO148" s="6">
        <v>68250</v>
      </c>
      <c r="AP148" s="7">
        <f t="shared" si="41"/>
        <v>4.5746325274725272</v>
      </c>
      <c r="AQ148" s="6">
        <v>7771.57</v>
      </c>
      <c r="AR148" s="6">
        <v>25.5</v>
      </c>
      <c r="AS148" s="6">
        <v>177000</v>
      </c>
      <c r="AT148" s="7">
        <f t="shared" si="42"/>
        <v>1.2294009039548022</v>
      </c>
      <c r="AU148" s="6">
        <v>39909.57</v>
      </c>
      <c r="AV148" s="6">
        <v>51.25</v>
      </c>
      <c r="AW148" s="6">
        <v>362675</v>
      </c>
      <c r="AX148" s="7">
        <f t="shared" si="43"/>
        <v>3.4113094919693943</v>
      </c>
      <c r="AY148" s="6">
        <f t="shared" si="44"/>
        <v>150441.67000000004</v>
      </c>
      <c r="AZ148" s="6">
        <f t="shared" si="45"/>
        <v>227.55</v>
      </c>
      <c r="BA148" s="6">
        <f t="shared" si="46"/>
        <v>1603605</v>
      </c>
      <c r="BB148" s="7">
        <f t="shared" si="47"/>
        <v>2.9082546948905752</v>
      </c>
      <c r="BC148" s="26" t="s">
        <v>803</v>
      </c>
      <c r="BD148" s="10" t="s">
        <v>803</v>
      </c>
      <c r="BE148" s="10" t="s">
        <v>862</v>
      </c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CJ148" s="18"/>
      <c r="CK148" s="18"/>
    </row>
    <row r="149" spans="1:89" x14ac:dyDescent="0.2">
      <c r="A149" s="25">
        <v>174693</v>
      </c>
      <c r="B149" s="26" t="s">
        <v>946</v>
      </c>
      <c r="C149" s="6">
        <v>0</v>
      </c>
      <c r="D149" s="6">
        <v>0</v>
      </c>
      <c r="E149" s="6">
        <v>0</v>
      </c>
      <c r="F149" s="36">
        <f t="shared" si="32"/>
        <v>0</v>
      </c>
      <c r="G149" s="6">
        <v>0</v>
      </c>
      <c r="H149" s="6">
        <v>30</v>
      </c>
      <c r="I149" s="6">
        <v>0</v>
      </c>
      <c r="J149" s="36">
        <f t="shared" si="33"/>
        <v>0</v>
      </c>
      <c r="K149" s="6">
        <v>62600.03</v>
      </c>
      <c r="L149" s="6">
        <v>20</v>
      </c>
      <c r="M149" s="6">
        <v>142000</v>
      </c>
      <c r="N149" s="7">
        <f t="shared" si="34"/>
        <v>13.225358450704226</v>
      </c>
      <c r="O149" s="6">
        <v>-2899.97</v>
      </c>
      <c r="P149" s="6">
        <v>10</v>
      </c>
      <c r="Q149" s="6">
        <v>70000</v>
      </c>
      <c r="R149" s="7">
        <f t="shared" si="35"/>
        <v>-1.2842724285714284</v>
      </c>
      <c r="S149" s="6">
        <v>140704.72</v>
      </c>
      <c r="T149" s="6">
        <v>200.75</v>
      </c>
      <c r="U149" s="6">
        <v>1432220</v>
      </c>
      <c r="V149" s="7">
        <f t="shared" si="36"/>
        <v>3.0455141807822819</v>
      </c>
      <c r="W149" s="6">
        <v>56289.72</v>
      </c>
      <c r="X149" s="6">
        <v>74</v>
      </c>
      <c r="Y149" s="6">
        <v>522680</v>
      </c>
      <c r="Z149" s="7">
        <f t="shared" si="37"/>
        <v>3.2308326318206166</v>
      </c>
      <c r="AA149" s="6">
        <v>217219.72</v>
      </c>
      <c r="AB149" s="6">
        <v>190.95</v>
      </c>
      <c r="AC149" s="6">
        <v>1389250</v>
      </c>
      <c r="AD149" s="7">
        <f t="shared" si="38"/>
        <v>4.8470839085837687</v>
      </c>
      <c r="AE149" s="6">
        <v>-34056.160000000003</v>
      </c>
      <c r="AF149" s="6">
        <v>159.85</v>
      </c>
      <c r="AG149" s="6">
        <v>1202970</v>
      </c>
      <c r="AH149" s="7">
        <f t="shared" si="39"/>
        <v>-0.84930197760542669</v>
      </c>
      <c r="AI149" s="6">
        <v>174488.84</v>
      </c>
      <c r="AJ149" s="6">
        <v>189.5</v>
      </c>
      <c r="AK149" s="6">
        <v>1332860</v>
      </c>
      <c r="AL149" s="7">
        <f t="shared" si="40"/>
        <v>4.0583062287111922</v>
      </c>
      <c r="AM149" s="6">
        <v>139143.93</v>
      </c>
      <c r="AN149" s="6">
        <v>151.85</v>
      </c>
      <c r="AO149" s="6">
        <v>1104825</v>
      </c>
      <c r="AP149" s="7">
        <f t="shared" si="41"/>
        <v>3.9042036793157284</v>
      </c>
      <c r="AQ149" s="6">
        <v>62462.879999999997</v>
      </c>
      <c r="AR149" s="6">
        <v>184</v>
      </c>
      <c r="AS149" s="6">
        <v>1306610</v>
      </c>
      <c r="AT149" s="7">
        <f t="shared" si="42"/>
        <v>1.3385483350043241</v>
      </c>
      <c r="AU149" s="6">
        <v>-289655.09000000003</v>
      </c>
      <c r="AV149" s="6">
        <v>227.9</v>
      </c>
      <c r="AW149" s="6">
        <v>1669974</v>
      </c>
      <c r="AX149" s="7">
        <f t="shared" si="43"/>
        <v>-5.3769147244208595</v>
      </c>
      <c r="AY149" s="6">
        <f t="shared" si="44"/>
        <v>526298.61999999988</v>
      </c>
      <c r="AZ149" s="6">
        <f t="shared" si="45"/>
        <v>1438.8000000000002</v>
      </c>
      <c r="BA149" s="6">
        <f t="shared" si="46"/>
        <v>10173389</v>
      </c>
      <c r="BB149" s="7">
        <f t="shared" si="47"/>
        <v>1.603718998654234</v>
      </c>
      <c r="BC149" s="26" t="s">
        <v>803</v>
      </c>
      <c r="BD149" s="10" t="s">
        <v>803</v>
      </c>
      <c r="BE149" s="10" t="s">
        <v>862</v>
      </c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CJ149" s="18"/>
      <c r="CK149" s="18"/>
    </row>
    <row r="150" spans="1:89" x14ac:dyDescent="0.2">
      <c r="A150" s="25">
        <v>175160</v>
      </c>
      <c r="B150" s="26" t="s">
        <v>947</v>
      </c>
      <c r="C150" s="6">
        <v>0</v>
      </c>
      <c r="D150" s="6">
        <v>10</v>
      </c>
      <c r="E150" s="6">
        <v>71000</v>
      </c>
      <c r="F150" s="36">
        <f t="shared" si="32"/>
        <v>0</v>
      </c>
      <c r="G150" s="6">
        <v>0</v>
      </c>
      <c r="H150" s="6">
        <v>100</v>
      </c>
      <c r="I150" s="6">
        <v>0</v>
      </c>
      <c r="J150" s="36">
        <f t="shared" si="33"/>
        <v>0</v>
      </c>
      <c r="K150" s="6">
        <v>73791.039999999994</v>
      </c>
      <c r="L150" s="6">
        <v>75</v>
      </c>
      <c r="M150" s="6">
        <v>532500</v>
      </c>
      <c r="N150" s="7">
        <f t="shared" si="34"/>
        <v>4.1572416901408449</v>
      </c>
      <c r="O150" s="6">
        <v>87475.81</v>
      </c>
      <c r="P150" s="6">
        <v>100.5</v>
      </c>
      <c r="Q150" s="6">
        <v>708000</v>
      </c>
      <c r="R150" s="7">
        <f t="shared" si="35"/>
        <v>3.8301555225988699</v>
      </c>
      <c r="S150" s="6">
        <v>75555.81</v>
      </c>
      <c r="T150" s="6">
        <v>65.25</v>
      </c>
      <c r="U150" s="6">
        <v>456750</v>
      </c>
      <c r="V150" s="7">
        <f t="shared" si="36"/>
        <v>5.1280352709359605</v>
      </c>
      <c r="W150" s="6">
        <v>191938.31</v>
      </c>
      <c r="X150" s="6">
        <v>56</v>
      </c>
      <c r="Y150" s="6">
        <v>397220</v>
      </c>
      <c r="Z150" s="7">
        <f t="shared" si="37"/>
        <v>14.496121292986254</v>
      </c>
      <c r="AA150" s="6">
        <v>394488.31</v>
      </c>
      <c r="AB150" s="6">
        <v>85</v>
      </c>
      <c r="AC150" s="6">
        <v>621490</v>
      </c>
      <c r="AD150" s="7">
        <f t="shared" si="38"/>
        <v>19.677126920787138</v>
      </c>
      <c r="AE150" s="6">
        <v>395668.53</v>
      </c>
      <c r="AF150" s="6">
        <v>36</v>
      </c>
      <c r="AG150" s="6">
        <v>270900</v>
      </c>
      <c r="AH150" s="7">
        <f t="shared" si="39"/>
        <v>43.817112956810632</v>
      </c>
      <c r="AI150" s="6">
        <v>359667.53</v>
      </c>
      <c r="AJ150" s="6">
        <v>62</v>
      </c>
      <c r="AK150" s="6">
        <v>430000</v>
      </c>
      <c r="AL150" s="7">
        <f t="shared" si="40"/>
        <v>25.929519604651166</v>
      </c>
      <c r="AM150" s="6">
        <v>420027.56</v>
      </c>
      <c r="AN150" s="6">
        <v>78</v>
      </c>
      <c r="AO150" s="6">
        <v>530400</v>
      </c>
      <c r="AP150" s="7">
        <f t="shared" si="41"/>
        <v>24.549122096530922</v>
      </c>
      <c r="AQ150" s="6">
        <v>472847.55</v>
      </c>
      <c r="AR150" s="6">
        <v>51</v>
      </c>
      <c r="AS150" s="6">
        <v>356800</v>
      </c>
      <c r="AT150" s="7">
        <f t="shared" si="42"/>
        <v>37.106870515695064</v>
      </c>
      <c r="AU150" s="6">
        <v>371222.57</v>
      </c>
      <c r="AV150" s="6">
        <v>63</v>
      </c>
      <c r="AW150" s="6">
        <v>442680</v>
      </c>
      <c r="AX150" s="7">
        <f t="shared" si="43"/>
        <v>25.995978291316526</v>
      </c>
      <c r="AY150" s="6">
        <f t="shared" si="44"/>
        <v>2842683.02</v>
      </c>
      <c r="AZ150" s="6">
        <f t="shared" si="45"/>
        <v>771.75</v>
      </c>
      <c r="BA150" s="6">
        <f t="shared" si="46"/>
        <v>4746740</v>
      </c>
      <c r="BB150" s="7">
        <f t="shared" si="47"/>
        <v>18.564988522649227</v>
      </c>
      <c r="BC150" s="26" t="s">
        <v>803</v>
      </c>
      <c r="BD150" s="10" t="s">
        <v>803</v>
      </c>
      <c r="BE150" s="10" t="s">
        <v>862</v>
      </c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CJ150" s="18"/>
      <c r="CK150" s="18"/>
    </row>
    <row r="151" spans="1:89" x14ac:dyDescent="0.2">
      <c r="A151" s="25">
        <v>176276</v>
      </c>
      <c r="B151" s="26" t="s">
        <v>296</v>
      </c>
      <c r="C151" s="6">
        <v>0</v>
      </c>
      <c r="D151" s="6">
        <v>0</v>
      </c>
      <c r="E151" s="6">
        <v>0</v>
      </c>
      <c r="F151" s="36">
        <f t="shared" si="32"/>
        <v>0</v>
      </c>
      <c r="G151" s="6">
        <v>0</v>
      </c>
      <c r="H151" s="6">
        <v>34</v>
      </c>
      <c r="I151" s="6">
        <v>0</v>
      </c>
      <c r="J151" s="36">
        <f t="shared" si="33"/>
        <v>0</v>
      </c>
      <c r="K151" s="6">
        <v>-347994.9</v>
      </c>
      <c r="L151" s="6">
        <v>107.5</v>
      </c>
      <c r="M151" s="6">
        <v>773350</v>
      </c>
      <c r="N151" s="7">
        <f t="shared" si="34"/>
        <v>-13.49951121743066</v>
      </c>
      <c r="O151" s="6">
        <v>617855.1</v>
      </c>
      <c r="P151" s="6">
        <v>200.25</v>
      </c>
      <c r="Q151" s="6">
        <v>1430165</v>
      </c>
      <c r="R151" s="7">
        <f t="shared" si="35"/>
        <v>13.392516318047219</v>
      </c>
      <c r="S151" s="6">
        <v>310179.59999999998</v>
      </c>
      <c r="T151" s="6">
        <v>101</v>
      </c>
      <c r="U151" s="6">
        <v>723250</v>
      </c>
      <c r="V151" s="7">
        <f t="shared" si="36"/>
        <v>13.294943104044243</v>
      </c>
      <c r="W151" s="6">
        <v>920493.3</v>
      </c>
      <c r="X151" s="6">
        <v>303.25</v>
      </c>
      <c r="Y151" s="6">
        <v>2110265</v>
      </c>
      <c r="Z151" s="7">
        <f t="shared" si="37"/>
        <v>13.085938969750245</v>
      </c>
      <c r="AA151" s="6">
        <v>182909.31</v>
      </c>
      <c r="AB151" s="6">
        <v>101</v>
      </c>
      <c r="AC151" s="6">
        <v>731700</v>
      </c>
      <c r="AD151" s="7">
        <f t="shared" si="38"/>
        <v>7.7493352603526029</v>
      </c>
      <c r="AE151" s="6">
        <v>166028.79999999999</v>
      </c>
      <c r="AF151" s="6">
        <v>101</v>
      </c>
      <c r="AG151" s="6">
        <v>746150</v>
      </c>
      <c r="AH151" s="7">
        <f t="shared" si="39"/>
        <v>6.6754191516451105</v>
      </c>
      <c r="AI151" s="6">
        <v>944409.3</v>
      </c>
      <c r="AJ151" s="6">
        <v>401.95</v>
      </c>
      <c r="AK151" s="6">
        <v>2779130</v>
      </c>
      <c r="AL151" s="7">
        <f t="shared" si="40"/>
        <v>10.5344796033291</v>
      </c>
      <c r="AM151" s="6">
        <v>1427199.72</v>
      </c>
      <c r="AN151" s="6">
        <v>202</v>
      </c>
      <c r="AO151" s="6">
        <v>1402725</v>
      </c>
      <c r="AP151" s="7">
        <f t="shared" si="41"/>
        <v>31.540887429824089</v>
      </c>
      <c r="AQ151" s="6">
        <v>1563399.95</v>
      </c>
      <c r="AR151" s="6">
        <v>81</v>
      </c>
      <c r="AS151" s="6">
        <v>580800</v>
      </c>
      <c r="AT151" s="7">
        <f t="shared" si="42"/>
        <v>75.370521005509644</v>
      </c>
      <c r="AU151" s="6">
        <v>1248125.8400000001</v>
      </c>
      <c r="AV151" s="6">
        <v>298.5</v>
      </c>
      <c r="AW151" s="6">
        <v>2085020</v>
      </c>
      <c r="AX151" s="7">
        <f t="shared" si="43"/>
        <v>18.557088680204508</v>
      </c>
      <c r="AY151" s="6">
        <f t="shared" si="44"/>
        <v>7032606.0200000005</v>
      </c>
      <c r="AZ151" s="6">
        <f t="shared" si="45"/>
        <v>1931.45</v>
      </c>
      <c r="BA151" s="6">
        <f t="shared" si="46"/>
        <v>13362555</v>
      </c>
      <c r="BB151" s="7">
        <f t="shared" si="47"/>
        <v>16.315052519521902</v>
      </c>
      <c r="BC151" s="26" t="s">
        <v>803</v>
      </c>
      <c r="BD151" s="10" t="s">
        <v>803</v>
      </c>
      <c r="BE151" s="10" t="s">
        <v>862</v>
      </c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CJ151" s="18"/>
      <c r="CK151" s="18"/>
    </row>
    <row r="152" spans="1:89" x14ac:dyDescent="0.2">
      <c r="A152" s="25">
        <v>176303</v>
      </c>
      <c r="B152" s="26" t="s">
        <v>300</v>
      </c>
      <c r="C152" s="6">
        <v>0</v>
      </c>
      <c r="D152" s="6">
        <v>9</v>
      </c>
      <c r="E152" s="6">
        <v>63900</v>
      </c>
      <c r="F152" s="36">
        <f t="shared" si="32"/>
        <v>0</v>
      </c>
      <c r="G152" s="6">
        <v>0</v>
      </c>
      <c r="H152" s="6">
        <v>72</v>
      </c>
      <c r="I152" s="6">
        <v>0</v>
      </c>
      <c r="J152" s="36">
        <f t="shared" si="33"/>
        <v>0</v>
      </c>
      <c r="K152" s="6">
        <v>-49724.6</v>
      </c>
      <c r="L152" s="6">
        <v>100</v>
      </c>
      <c r="M152" s="6">
        <v>710000</v>
      </c>
      <c r="N152" s="7">
        <f t="shared" si="34"/>
        <v>-2.1010394366197183</v>
      </c>
      <c r="O152" s="6">
        <v>191238.19</v>
      </c>
      <c r="P152" s="6">
        <v>84</v>
      </c>
      <c r="Q152" s="6">
        <v>593050</v>
      </c>
      <c r="R152" s="7">
        <f t="shared" si="35"/>
        <v>9.9964318185650463</v>
      </c>
      <c r="S152" s="6">
        <v>60210.69</v>
      </c>
      <c r="T152" s="6">
        <v>51.25</v>
      </c>
      <c r="U152" s="6">
        <v>360125</v>
      </c>
      <c r="V152" s="7">
        <f t="shared" si="36"/>
        <v>5.1830097604998269</v>
      </c>
      <c r="W152" s="6">
        <v>92455.039999999994</v>
      </c>
      <c r="X152" s="6">
        <v>100.5</v>
      </c>
      <c r="Y152" s="6">
        <v>695950</v>
      </c>
      <c r="Z152" s="7">
        <f t="shared" si="37"/>
        <v>3.9854173431999427</v>
      </c>
      <c r="AA152" s="6">
        <v>291580.03000000003</v>
      </c>
      <c r="AB152" s="6">
        <v>105.5</v>
      </c>
      <c r="AC152" s="6">
        <v>758050</v>
      </c>
      <c r="AD152" s="7">
        <f t="shared" si="38"/>
        <v>11.923990409603588</v>
      </c>
      <c r="AE152" s="6">
        <v>483124.87</v>
      </c>
      <c r="AF152" s="6">
        <v>92.5</v>
      </c>
      <c r="AG152" s="6">
        <v>680750</v>
      </c>
      <c r="AH152" s="7">
        <f t="shared" si="39"/>
        <v>21.290849944913695</v>
      </c>
      <c r="AI152" s="6">
        <v>305382.87</v>
      </c>
      <c r="AJ152" s="6">
        <v>86.4</v>
      </c>
      <c r="AK152" s="6">
        <v>598060</v>
      </c>
      <c r="AL152" s="7">
        <f t="shared" si="40"/>
        <v>15.829296341504197</v>
      </c>
      <c r="AM152" s="6">
        <v>175662.94</v>
      </c>
      <c r="AN152" s="6">
        <v>56</v>
      </c>
      <c r="AO152" s="6">
        <v>380800</v>
      </c>
      <c r="AP152" s="7">
        <f t="shared" si="41"/>
        <v>14.300291859243698</v>
      </c>
      <c r="AQ152" s="6">
        <v>465008.96</v>
      </c>
      <c r="AR152" s="6">
        <v>115</v>
      </c>
      <c r="AS152" s="6">
        <v>809000</v>
      </c>
      <c r="AT152" s="7">
        <f t="shared" si="42"/>
        <v>16.094253250927071</v>
      </c>
      <c r="AU152" s="6">
        <v>511181.87</v>
      </c>
      <c r="AV152" s="6">
        <v>133</v>
      </c>
      <c r="AW152" s="6">
        <v>934910</v>
      </c>
      <c r="AX152" s="7">
        <f t="shared" si="43"/>
        <v>16.949907445636477</v>
      </c>
      <c r="AY152" s="6">
        <f t="shared" si="44"/>
        <v>2526120.8600000003</v>
      </c>
      <c r="AZ152" s="6">
        <f t="shared" si="45"/>
        <v>996.15</v>
      </c>
      <c r="BA152" s="6">
        <f t="shared" si="46"/>
        <v>6520695</v>
      </c>
      <c r="BB152" s="7">
        <f t="shared" si="47"/>
        <v>12.009417195559678</v>
      </c>
      <c r="BC152" s="26" t="s">
        <v>803</v>
      </c>
      <c r="BD152" s="10" t="s">
        <v>803</v>
      </c>
      <c r="BE152" s="10" t="s">
        <v>862</v>
      </c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CJ152" s="18"/>
      <c r="CK152" s="18"/>
    </row>
    <row r="153" spans="1:89" x14ac:dyDescent="0.2">
      <c r="A153" s="25">
        <v>176388</v>
      </c>
      <c r="B153" s="26" t="s">
        <v>227</v>
      </c>
      <c r="C153" s="6">
        <v>0</v>
      </c>
      <c r="D153" s="6">
        <v>0</v>
      </c>
      <c r="E153" s="6">
        <v>0</v>
      </c>
      <c r="F153" s="36">
        <f t="shared" si="32"/>
        <v>0</v>
      </c>
      <c r="G153" s="6">
        <v>0</v>
      </c>
      <c r="H153" s="6">
        <v>0</v>
      </c>
      <c r="I153" s="6">
        <v>0</v>
      </c>
      <c r="J153" s="36">
        <f t="shared" si="33"/>
        <v>0</v>
      </c>
      <c r="K153" s="6">
        <v>130374.62</v>
      </c>
      <c r="L153" s="6">
        <v>32.5</v>
      </c>
      <c r="M153" s="6">
        <v>230750</v>
      </c>
      <c r="N153" s="7">
        <f t="shared" si="34"/>
        <v>16.950113109425786</v>
      </c>
      <c r="O153" s="6">
        <v>174477.44</v>
      </c>
      <c r="P153" s="6">
        <v>51</v>
      </c>
      <c r="Q153" s="6">
        <v>359000</v>
      </c>
      <c r="R153" s="7">
        <f t="shared" si="35"/>
        <v>15.066297047353762</v>
      </c>
      <c r="S153" s="6">
        <v>152672.44</v>
      </c>
      <c r="T153" s="6">
        <v>23</v>
      </c>
      <c r="U153" s="6">
        <v>161550</v>
      </c>
      <c r="V153" s="7">
        <f t="shared" si="36"/>
        <v>29.296475642216034</v>
      </c>
      <c r="W153" s="6">
        <v>173662.44</v>
      </c>
      <c r="X153" s="6">
        <v>51</v>
      </c>
      <c r="Y153" s="6">
        <v>355500</v>
      </c>
      <c r="Z153" s="7">
        <f t="shared" si="37"/>
        <v>14.655058227848102</v>
      </c>
      <c r="AA153" s="6">
        <v>210497.44</v>
      </c>
      <c r="AB153" s="6">
        <v>56</v>
      </c>
      <c r="AC153" s="6">
        <v>399300</v>
      </c>
      <c r="AD153" s="7">
        <f t="shared" si="38"/>
        <v>16.342150363135488</v>
      </c>
      <c r="AE153" s="6">
        <v>264897.55</v>
      </c>
      <c r="AF153" s="6">
        <v>42.5</v>
      </c>
      <c r="AG153" s="6">
        <v>312500</v>
      </c>
      <c r="AH153" s="7">
        <f t="shared" si="39"/>
        <v>25.4301648</v>
      </c>
      <c r="AI153" s="6">
        <v>269187.55</v>
      </c>
      <c r="AJ153" s="6">
        <v>50</v>
      </c>
      <c r="AK153" s="6">
        <v>348500</v>
      </c>
      <c r="AL153" s="7">
        <f t="shared" si="40"/>
        <v>23.94494705882353</v>
      </c>
      <c r="AM153" s="6">
        <v>251542.55</v>
      </c>
      <c r="AN153" s="6">
        <v>35</v>
      </c>
      <c r="AO153" s="6">
        <v>239100</v>
      </c>
      <c r="AP153" s="7">
        <f t="shared" si="41"/>
        <v>32.613212254286907</v>
      </c>
      <c r="AQ153" s="6">
        <v>358652.55</v>
      </c>
      <c r="AR153" s="6">
        <v>55.75</v>
      </c>
      <c r="AS153" s="6">
        <v>388570</v>
      </c>
      <c r="AT153" s="7">
        <f t="shared" si="42"/>
        <v>25.844175824175824</v>
      </c>
      <c r="AU153" s="6">
        <v>325899.07</v>
      </c>
      <c r="AV153" s="6">
        <v>41</v>
      </c>
      <c r="AW153" s="6">
        <v>290760</v>
      </c>
      <c r="AX153" s="7">
        <f t="shared" si="43"/>
        <v>34.746427190810287</v>
      </c>
      <c r="AY153" s="6">
        <f t="shared" si="44"/>
        <v>2311863.65</v>
      </c>
      <c r="AZ153" s="6">
        <f t="shared" si="45"/>
        <v>437.75</v>
      </c>
      <c r="BA153" s="6">
        <f t="shared" si="46"/>
        <v>3085530</v>
      </c>
      <c r="BB153" s="7">
        <f t="shared" si="47"/>
        <v>23.227054395841233</v>
      </c>
      <c r="BC153" s="26" t="s">
        <v>803</v>
      </c>
      <c r="BD153" s="10" t="s">
        <v>803</v>
      </c>
      <c r="BE153" s="10" t="s">
        <v>862</v>
      </c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CJ153" s="18"/>
      <c r="CK153" s="18"/>
    </row>
    <row r="154" spans="1:89" x14ac:dyDescent="0.2">
      <c r="A154" s="25">
        <v>176390</v>
      </c>
      <c r="B154" s="26" t="s">
        <v>303</v>
      </c>
      <c r="C154" s="6">
        <v>0</v>
      </c>
      <c r="D154" s="6">
        <v>0</v>
      </c>
      <c r="E154" s="6">
        <v>0</v>
      </c>
      <c r="F154" s="36">
        <f t="shared" si="32"/>
        <v>0</v>
      </c>
      <c r="G154" s="6">
        <v>0</v>
      </c>
      <c r="H154" s="6">
        <v>0</v>
      </c>
      <c r="I154" s="6">
        <v>0</v>
      </c>
      <c r="J154" s="36">
        <f t="shared" si="33"/>
        <v>0</v>
      </c>
      <c r="K154" s="6">
        <v>125925.51</v>
      </c>
      <c r="L154" s="6">
        <v>0</v>
      </c>
      <c r="M154" s="6">
        <v>0</v>
      </c>
      <c r="N154" s="7">
        <f t="shared" si="34"/>
        <v>0</v>
      </c>
      <c r="O154" s="6">
        <v>112600.29</v>
      </c>
      <c r="P154" s="6">
        <v>25</v>
      </c>
      <c r="Q154" s="6">
        <v>176500</v>
      </c>
      <c r="R154" s="7">
        <f t="shared" si="35"/>
        <v>19.776821473087818</v>
      </c>
      <c r="S154" s="6">
        <v>154710.29</v>
      </c>
      <c r="T154" s="6">
        <v>33</v>
      </c>
      <c r="U154" s="6">
        <v>231000</v>
      </c>
      <c r="V154" s="7">
        <f t="shared" si="36"/>
        <v>20.76198696969697</v>
      </c>
      <c r="W154" s="6">
        <v>180185.29</v>
      </c>
      <c r="X154" s="6">
        <v>27.5</v>
      </c>
      <c r="Y154" s="6">
        <v>189750</v>
      </c>
      <c r="Z154" s="7">
        <f t="shared" si="37"/>
        <v>28.487792885375494</v>
      </c>
      <c r="AA154" s="6">
        <v>223075.29</v>
      </c>
      <c r="AB154" s="6">
        <v>33</v>
      </c>
      <c r="AC154" s="6">
        <v>241400</v>
      </c>
      <c r="AD154" s="7">
        <f t="shared" si="38"/>
        <v>28.646785376967689</v>
      </c>
      <c r="AE154" s="6">
        <v>211245.64</v>
      </c>
      <c r="AF154" s="6">
        <v>17</v>
      </c>
      <c r="AG154" s="6">
        <v>124600</v>
      </c>
      <c r="AH154" s="7">
        <f t="shared" si="39"/>
        <v>50.86171107544142</v>
      </c>
      <c r="AI154" s="6">
        <v>204695.64</v>
      </c>
      <c r="AJ154" s="6">
        <v>35</v>
      </c>
      <c r="AK154" s="6">
        <v>243000</v>
      </c>
      <c r="AL154" s="7">
        <f t="shared" si="40"/>
        <v>26.113435555555558</v>
      </c>
      <c r="AM154" s="6">
        <v>189495.64</v>
      </c>
      <c r="AN154" s="6">
        <v>12</v>
      </c>
      <c r="AO154" s="6">
        <v>82700</v>
      </c>
      <c r="AP154" s="7">
        <f t="shared" si="41"/>
        <v>71.032222974607024</v>
      </c>
      <c r="AQ154" s="6">
        <v>223985.62</v>
      </c>
      <c r="AR154" s="6">
        <v>34.5</v>
      </c>
      <c r="AS154" s="6">
        <v>241500</v>
      </c>
      <c r="AT154" s="7">
        <f t="shared" si="42"/>
        <v>25.96934724637681</v>
      </c>
      <c r="AU154" s="6">
        <v>247885.62</v>
      </c>
      <c r="AV154" s="6">
        <v>40</v>
      </c>
      <c r="AW154" s="6">
        <v>279800</v>
      </c>
      <c r="AX154" s="7">
        <f t="shared" si="43"/>
        <v>27.46409656897784</v>
      </c>
      <c r="AY154" s="6">
        <f t="shared" si="44"/>
        <v>1873804.8300000005</v>
      </c>
      <c r="AZ154" s="6">
        <f t="shared" si="45"/>
        <v>257</v>
      </c>
      <c r="BA154" s="6">
        <f t="shared" si="46"/>
        <v>1810250</v>
      </c>
      <c r="BB154" s="7">
        <f t="shared" si="47"/>
        <v>32.088357812456849</v>
      </c>
      <c r="BC154" s="26" t="s">
        <v>803</v>
      </c>
      <c r="BD154" s="10" t="s">
        <v>803</v>
      </c>
      <c r="BE154" s="10" t="s">
        <v>862</v>
      </c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CJ154" s="18"/>
      <c r="CK154" s="18"/>
    </row>
    <row r="155" spans="1:89" x14ac:dyDescent="0.2">
      <c r="A155" s="25">
        <v>176821</v>
      </c>
      <c r="B155" s="26" t="s">
        <v>314</v>
      </c>
      <c r="C155" s="6">
        <v>-20351.849999999999</v>
      </c>
      <c r="D155" s="6">
        <v>9</v>
      </c>
      <c r="E155" s="6">
        <v>63900</v>
      </c>
      <c r="F155" s="36">
        <f t="shared" si="32"/>
        <v>-9.5548591549295772</v>
      </c>
      <c r="G155" s="6">
        <v>145173.15</v>
      </c>
      <c r="H155" s="6">
        <v>50</v>
      </c>
      <c r="I155" s="6">
        <v>376400</v>
      </c>
      <c r="J155" s="36">
        <f t="shared" si="33"/>
        <v>11.95634338469713</v>
      </c>
      <c r="K155" s="6">
        <v>-24571.85</v>
      </c>
      <c r="L155" s="6">
        <v>50</v>
      </c>
      <c r="M155" s="6">
        <v>361250</v>
      </c>
      <c r="N155" s="7">
        <f t="shared" si="34"/>
        <v>-2.040568858131488</v>
      </c>
      <c r="O155" s="6">
        <v>-11859.35</v>
      </c>
      <c r="P155" s="6">
        <v>28.75</v>
      </c>
      <c r="Q155" s="6">
        <v>218500</v>
      </c>
      <c r="R155" s="7">
        <f t="shared" si="35"/>
        <v>-1.6825622425629292</v>
      </c>
      <c r="S155" s="6">
        <v>49069.15</v>
      </c>
      <c r="T155" s="6">
        <v>45.5</v>
      </c>
      <c r="U155" s="6">
        <v>338000</v>
      </c>
      <c r="V155" s="7">
        <f t="shared" si="36"/>
        <v>4.5004249999999999</v>
      </c>
      <c r="W155" s="6">
        <v>-37480.660000000003</v>
      </c>
      <c r="X155" s="6">
        <v>30</v>
      </c>
      <c r="Y155" s="6">
        <v>219100</v>
      </c>
      <c r="Z155" s="7">
        <f t="shared" si="37"/>
        <v>-5.1319936102236428</v>
      </c>
      <c r="AA155" s="6">
        <v>-35030.660000000003</v>
      </c>
      <c r="AB155" s="6">
        <v>68.5</v>
      </c>
      <c r="AC155" s="6">
        <v>500300</v>
      </c>
      <c r="AD155" s="7">
        <f t="shared" si="38"/>
        <v>-2.1705985608634824</v>
      </c>
      <c r="AE155" s="6">
        <v>23706.78</v>
      </c>
      <c r="AF155" s="6">
        <v>25.25</v>
      </c>
      <c r="AG155" s="6">
        <v>185825</v>
      </c>
      <c r="AH155" s="7">
        <f t="shared" si="39"/>
        <v>3.827275124445042</v>
      </c>
      <c r="AI155" s="6">
        <v>28189.279999999999</v>
      </c>
      <c r="AJ155" s="6">
        <v>29.5</v>
      </c>
      <c r="AK155" s="6">
        <v>216950</v>
      </c>
      <c r="AL155" s="7">
        <f t="shared" si="40"/>
        <v>4.0279681032495969</v>
      </c>
      <c r="AM155" s="6">
        <v>-2660.72</v>
      </c>
      <c r="AN155" s="6">
        <v>21</v>
      </c>
      <c r="AO155" s="6">
        <v>142800</v>
      </c>
      <c r="AP155" s="7">
        <f t="shared" si="41"/>
        <v>-0.57760728291316532</v>
      </c>
      <c r="AQ155" s="6">
        <v>161339.26999999999</v>
      </c>
      <c r="AR155" s="6">
        <v>25</v>
      </c>
      <c r="AS155" s="6">
        <v>175000</v>
      </c>
      <c r="AT155" s="7">
        <f t="shared" si="42"/>
        <v>25.814283199999998</v>
      </c>
      <c r="AU155" s="6">
        <v>162689.26999999999</v>
      </c>
      <c r="AV155" s="6">
        <v>28</v>
      </c>
      <c r="AW155" s="6">
        <v>202580</v>
      </c>
      <c r="AX155" s="7">
        <f t="shared" si="43"/>
        <v>24.89568254516734</v>
      </c>
      <c r="AY155" s="6">
        <f t="shared" si="44"/>
        <v>458563.65999999992</v>
      </c>
      <c r="AZ155" s="6">
        <f t="shared" si="45"/>
        <v>401.5</v>
      </c>
      <c r="BA155" s="6">
        <f t="shared" si="46"/>
        <v>2936705</v>
      </c>
      <c r="BB155" s="7">
        <f t="shared" si="47"/>
        <v>4.8406201712463446</v>
      </c>
      <c r="BC155" s="26" t="s">
        <v>803</v>
      </c>
      <c r="BD155" s="10" t="s">
        <v>803</v>
      </c>
      <c r="BE155" s="10" t="s">
        <v>862</v>
      </c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CJ155" s="18"/>
      <c r="CK155" s="18"/>
    </row>
    <row r="156" spans="1:89" x14ac:dyDescent="0.2">
      <c r="A156" s="25">
        <v>178137</v>
      </c>
      <c r="B156" s="26" t="s">
        <v>363</v>
      </c>
      <c r="C156" s="6">
        <v>176354.47</v>
      </c>
      <c r="D156" s="6">
        <v>0</v>
      </c>
      <c r="E156" s="6">
        <v>0</v>
      </c>
      <c r="F156" s="36">
        <f t="shared" si="32"/>
        <v>0</v>
      </c>
      <c r="G156" s="6">
        <v>-37250.47</v>
      </c>
      <c r="H156" s="6">
        <v>118.75</v>
      </c>
      <c r="I156" s="6">
        <v>856925</v>
      </c>
      <c r="J156" s="36">
        <f t="shared" si="33"/>
        <v>-1.3475678384922836</v>
      </c>
      <c r="K156" s="6">
        <v>-7520.47</v>
      </c>
      <c r="L156" s="6">
        <v>141.25</v>
      </c>
      <c r="M156" s="6">
        <v>1007550</v>
      </c>
      <c r="N156" s="7">
        <f t="shared" si="34"/>
        <v>-0.22392347774304006</v>
      </c>
      <c r="O156" s="6">
        <v>10711.13</v>
      </c>
      <c r="P156" s="6">
        <v>101</v>
      </c>
      <c r="Q156" s="6">
        <v>724100</v>
      </c>
      <c r="R156" s="7">
        <f t="shared" si="35"/>
        <v>0.45856239469686499</v>
      </c>
      <c r="S156" s="6">
        <v>295797.63</v>
      </c>
      <c r="T156" s="6">
        <v>136.30000000000001</v>
      </c>
      <c r="U156" s="6">
        <v>959600</v>
      </c>
      <c r="V156" s="7">
        <f t="shared" si="36"/>
        <v>9.5557800437682374</v>
      </c>
      <c r="W156" s="6">
        <v>34319.78</v>
      </c>
      <c r="X156" s="6">
        <v>101.75</v>
      </c>
      <c r="Y156" s="6">
        <v>751625</v>
      </c>
      <c r="Z156" s="7">
        <f t="shared" si="37"/>
        <v>1.3698232496258107</v>
      </c>
      <c r="AA156" s="6">
        <v>219597.27</v>
      </c>
      <c r="AB156" s="6">
        <v>144.75</v>
      </c>
      <c r="AC156" s="6">
        <v>1050175</v>
      </c>
      <c r="AD156" s="7">
        <f t="shared" si="38"/>
        <v>6.4822675934963225</v>
      </c>
      <c r="AE156" s="6">
        <v>338914.34</v>
      </c>
      <c r="AF156" s="6">
        <v>120</v>
      </c>
      <c r="AG156" s="6">
        <v>883125</v>
      </c>
      <c r="AH156" s="7">
        <f t="shared" si="39"/>
        <v>11.513013673036093</v>
      </c>
      <c r="AI156" s="6">
        <v>252996.84</v>
      </c>
      <c r="AJ156" s="6">
        <v>112</v>
      </c>
      <c r="AK156" s="6">
        <v>779600</v>
      </c>
      <c r="AL156" s="7">
        <f t="shared" si="40"/>
        <v>10.060161672652642</v>
      </c>
      <c r="AM156" s="6">
        <v>186905.31</v>
      </c>
      <c r="AN156" s="6">
        <v>79.75</v>
      </c>
      <c r="AO156" s="6">
        <v>542400</v>
      </c>
      <c r="AP156" s="7">
        <f t="shared" si="41"/>
        <v>10.682272511061948</v>
      </c>
      <c r="AQ156" s="6">
        <v>383042.81</v>
      </c>
      <c r="AR156" s="6">
        <v>107.75</v>
      </c>
      <c r="AS156" s="6">
        <v>772500</v>
      </c>
      <c r="AT156" s="7">
        <f t="shared" si="42"/>
        <v>13.883752336569579</v>
      </c>
      <c r="AU156" s="6">
        <v>395590.29</v>
      </c>
      <c r="AV156" s="6">
        <v>171.25</v>
      </c>
      <c r="AW156" s="6">
        <v>1245425</v>
      </c>
      <c r="AX156" s="7">
        <f t="shared" si="43"/>
        <v>9.846678033602986</v>
      </c>
      <c r="AY156" s="6">
        <f t="shared" si="44"/>
        <v>2073104.4600000002</v>
      </c>
      <c r="AZ156" s="6">
        <f t="shared" si="45"/>
        <v>1334.55</v>
      </c>
      <c r="BA156" s="6">
        <f t="shared" si="46"/>
        <v>9573025</v>
      </c>
      <c r="BB156" s="7">
        <f t="shared" si="47"/>
        <v>6.7132633895764409</v>
      </c>
      <c r="BC156" s="26" t="s">
        <v>803</v>
      </c>
      <c r="BD156" s="10" t="s">
        <v>803</v>
      </c>
      <c r="BE156" s="10" t="s">
        <v>862</v>
      </c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CJ156" s="18"/>
      <c r="CK156" s="18"/>
    </row>
    <row r="157" spans="1:89" x14ac:dyDescent="0.2">
      <c r="A157" s="25">
        <v>179396</v>
      </c>
      <c r="B157" s="26" t="s">
        <v>402</v>
      </c>
      <c r="C157" s="6">
        <v>0</v>
      </c>
      <c r="D157" s="6">
        <v>0</v>
      </c>
      <c r="E157" s="6">
        <v>0</v>
      </c>
      <c r="F157" s="36">
        <f t="shared" si="32"/>
        <v>0</v>
      </c>
      <c r="G157" s="6">
        <v>0</v>
      </c>
      <c r="H157" s="6">
        <v>34.25</v>
      </c>
      <c r="I157" s="6">
        <v>0</v>
      </c>
      <c r="J157" s="36">
        <f t="shared" si="33"/>
        <v>0</v>
      </c>
      <c r="K157" s="6">
        <v>134070.5</v>
      </c>
      <c r="L157" s="6">
        <v>51.25</v>
      </c>
      <c r="M157" s="6">
        <v>363875</v>
      </c>
      <c r="N157" s="7">
        <f t="shared" si="34"/>
        <v>11.053562349708004</v>
      </c>
      <c r="O157" s="6">
        <v>181850.5</v>
      </c>
      <c r="P157" s="6">
        <v>52</v>
      </c>
      <c r="Q157" s="6">
        <v>367700</v>
      </c>
      <c r="R157" s="7">
        <f t="shared" si="35"/>
        <v>15.331426434593418</v>
      </c>
      <c r="S157" s="6">
        <v>198270.5</v>
      </c>
      <c r="T157" s="6">
        <v>28</v>
      </c>
      <c r="U157" s="6">
        <v>196000</v>
      </c>
      <c r="V157" s="7">
        <f t="shared" si="36"/>
        <v>31.359109693877549</v>
      </c>
      <c r="W157" s="6">
        <v>141797.5</v>
      </c>
      <c r="X157" s="6">
        <v>16.5</v>
      </c>
      <c r="Y157" s="6">
        <v>113850</v>
      </c>
      <c r="Z157" s="7">
        <f t="shared" si="37"/>
        <v>37.364295125164688</v>
      </c>
      <c r="AA157" s="6">
        <v>0</v>
      </c>
      <c r="AB157" s="6">
        <v>0</v>
      </c>
      <c r="AC157" s="6">
        <v>0</v>
      </c>
      <c r="AD157" s="7">
        <f t="shared" si="38"/>
        <v>0</v>
      </c>
      <c r="AE157" s="6">
        <v>0</v>
      </c>
      <c r="AF157" s="6">
        <v>0</v>
      </c>
      <c r="AG157" s="6">
        <v>0</v>
      </c>
      <c r="AH157" s="7">
        <f t="shared" si="39"/>
        <v>0</v>
      </c>
      <c r="AI157" s="6">
        <v>205237.09</v>
      </c>
      <c r="AJ157" s="6">
        <v>55.5</v>
      </c>
      <c r="AK157" s="6">
        <v>387700</v>
      </c>
      <c r="AL157" s="7">
        <f t="shared" si="40"/>
        <v>16.410497265927262</v>
      </c>
      <c r="AM157" s="6">
        <v>288192.09000000003</v>
      </c>
      <c r="AN157" s="6">
        <v>65.25</v>
      </c>
      <c r="AO157" s="6">
        <v>445100</v>
      </c>
      <c r="AP157" s="7">
        <f t="shared" si="41"/>
        <v>20.071792383733996</v>
      </c>
      <c r="AQ157" s="6">
        <v>374957.13</v>
      </c>
      <c r="AR157" s="6">
        <v>80</v>
      </c>
      <c r="AS157" s="6">
        <v>555800</v>
      </c>
      <c r="AT157" s="7">
        <f t="shared" si="42"/>
        <v>18.889527959697734</v>
      </c>
      <c r="AU157" s="6">
        <v>353598.41</v>
      </c>
      <c r="AV157" s="6">
        <v>65</v>
      </c>
      <c r="AW157" s="6">
        <v>458920</v>
      </c>
      <c r="AX157" s="7">
        <f t="shared" si="43"/>
        <v>23.885537152444869</v>
      </c>
      <c r="AY157" s="6">
        <f t="shared" si="44"/>
        <v>1877973.72</v>
      </c>
      <c r="AZ157" s="6">
        <f t="shared" si="45"/>
        <v>447.75</v>
      </c>
      <c r="BA157" s="6">
        <f t="shared" si="46"/>
        <v>2888945</v>
      </c>
      <c r="BB157" s="7">
        <f t="shared" si="47"/>
        <v>20.151711202532411</v>
      </c>
      <c r="BC157" s="26" t="s">
        <v>803</v>
      </c>
      <c r="BD157" s="10" t="s">
        <v>803</v>
      </c>
      <c r="BE157" s="10" t="s">
        <v>862</v>
      </c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CJ157" s="18"/>
      <c r="CK157" s="18"/>
    </row>
    <row r="158" spans="1:89" x14ac:dyDescent="0.2">
      <c r="A158" s="25">
        <v>179927</v>
      </c>
      <c r="B158" s="26" t="s">
        <v>439</v>
      </c>
      <c r="C158" s="6">
        <v>0</v>
      </c>
      <c r="D158" s="6">
        <v>0</v>
      </c>
      <c r="E158" s="6">
        <v>0</v>
      </c>
      <c r="F158" s="36">
        <f t="shared" si="32"/>
        <v>0</v>
      </c>
      <c r="G158" s="6">
        <v>0</v>
      </c>
      <c r="H158" s="6">
        <v>0</v>
      </c>
      <c r="I158" s="6">
        <v>0</v>
      </c>
      <c r="J158" s="36">
        <f t="shared" si="33"/>
        <v>0</v>
      </c>
      <c r="K158" s="6">
        <v>81757.3</v>
      </c>
      <c r="L158" s="6">
        <v>0</v>
      </c>
      <c r="M158" s="6">
        <v>0</v>
      </c>
      <c r="N158" s="7">
        <f t="shared" si="34"/>
        <v>0</v>
      </c>
      <c r="O158" s="6">
        <v>137472.29999999999</v>
      </c>
      <c r="P158" s="6">
        <v>40.5</v>
      </c>
      <c r="Q158" s="6">
        <v>286800</v>
      </c>
      <c r="R158" s="7">
        <f t="shared" si="35"/>
        <v>14.859279288702927</v>
      </c>
      <c r="S158" s="6">
        <v>133682.29999999999</v>
      </c>
      <c r="T158" s="6">
        <v>20</v>
      </c>
      <c r="U158" s="6">
        <v>141100</v>
      </c>
      <c r="V158" s="7">
        <f t="shared" si="36"/>
        <v>29.370313961729266</v>
      </c>
      <c r="W158" s="6">
        <v>210224.8</v>
      </c>
      <c r="X158" s="6">
        <v>31.75</v>
      </c>
      <c r="Y158" s="6">
        <v>219075</v>
      </c>
      <c r="Z158" s="7">
        <f t="shared" si="37"/>
        <v>28.788058883943854</v>
      </c>
      <c r="AA158" s="6">
        <v>165899.79999999999</v>
      </c>
      <c r="AB158" s="6">
        <v>24</v>
      </c>
      <c r="AC158" s="6">
        <v>172200</v>
      </c>
      <c r="AD158" s="7">
        <f t="shared" si="38"/>
        <v>29.865817653890822</v>
      </c>
      <c r="AE158" s="6">
        <v>158270.26</v>
      </c>
      <c r="AF158" s="6">
        <v>16</v>
      </c>
      <c r="AG158" s="6">
        <v>117900</v>
      </c>
      <c r="AH158" s="7">
        <f t="shared" si="39"/>
        <v>40.272330788804076</v>
      </c>
      <c r="AI158" s="6">
        <v>259390.26</v>
      </c>
      <c r="AJ158" s="6">
        <v>42</v>
      </c>
      <c r="AK158" s="6">
        <v>287600</v>
      </c>
      <c r="AL158" s="7">
        <f t="shared" si="40"/>
        <v>27.959311752433937</v>
      </c>
      <c r="AM158" s="6">
        <v>265770.26</v>
      </c>
      <c r="AN158" s="6">
        <v>1</v>
      </c>
      <c r="AO158" s="6">
        <v>6800</v>
      </c>
      <c r="AP158" s="7">
        <f t="shared" si="41"/>
        <v>1211.5997147058824</v>
      </c>
      <c r="AQ158" s="6">
        <v>0</v>
      </c>
      <c r="AR158" s="6">
        <v>0</v>
      </c>
      <c r="AS158" s="6">
        <v>0</v>
      </c>
      <c r="AT158" s="7">
        <f t="shared" si="42"/>
        <v>0</v>
      </c>
      <c r="AU158" s="6">
        <v>156215.26</v>
      </c>
      <c r="AV158" s="6">
        <v>25.5</v>
      </c>
      <c r="AW158" s="6">
        <v>177480</v>
      </c>
      <c r="AX158" s="7">
        <f t="shared" si="43"/>
        <v>27.28573957629029</v>
      </c>
      <c r="AY158" s="6">
        <f t="shared" si="44"/>
        <v>1568682.54</v>
      </c>
      <c r="AZ158" s="6">
        <f t="shared" si="45"/>
        <v>200.75</v>
      </c>
      <c r="BA158" s="6">
        <f t="shared" si="46"/>
        <v>1408955</v>
      </c>
      <c r="BB158" s="7">
        <f t="shared" si="47"/>
        <v>34.514344844228525</v>
      </c>
      <c r="BC158" s="26" t="s">
        <v>803</v>
      </c>
      <c r="BD158" s="10" t="s">
        <v>803</v>
      </c>
      <c r="BE158" s="10" t="s">
        <v>862</v>
      </c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CJ158" s="18"/>
      <c r="CK158" s="18"/>
    </row>
    <row r="159" spans="1:89" x14ac:dyDescent="0.2">
      <c r="A159" s="25">
        <v>201417</v>
      </c>
      <c r="B159" s="26" t="s">
        <v>453</v>
      </c>
      <c r="C159" s="6">
        <v>0</v>
      </c>
      <c r="D159" s="6">
        <v>0</v>
      </c>
      <c r="E159" s="6">
        <v>0</v>
      </c>
      <c r="F159" s="36">
        <f t="shared" si="32"/>
        <v>0</v>
      </c>
      <c r="G159" s="6">
        <v>0</v>
      </c>
      <c r="H159" s="6">
        <v>0</v>
      </c>
      <c r="I159" s="6">
        <v>0</v>
      </c>
      <c r="J159" s="36">
        <f t="shared" si="33"/>
        <v>0</v>
      </c>
      <c r="K159" s="6">
        <v>0</v>
      </c>
      <c r="L159" s="6">
        <v>0</v>
      </c>
      <c r="M159" s="6">
        <v>0</v>
      </c>
      <c r="N159" s="7">
        <f t="shared" si="34"/>
        <v>0</v>
      </c>
      <c r="O159" s="6">
        <v>0</v>
      </c>
      <c r="P159" s="6">
        <v>0</v>
      </c>
      <c r="Q159" s="6">
        <v>0</v>
      </c>
      <c r="R159" s="7">
        <f t="shared" si="35"/>
        <v>0</v>
      </c>
      <c r="S159" s="6">
        <v>0</v>
      </c>
      <c r="T159" s="6">
        <v>0</v>
      </c>
      <c r="U159" s="6">
        <v>0</v>
      </c>
      <c r="V159" s="7">
        <f t="shared" si="36"/>
        <v>0</v>
      </c>
      <c r="W159" s="6">
        <v>0</v>
      </c>
      <c r="X159" s="6">
        <v>0</v>
      </c>
      <c r="Y159" s="6">
        <v>0</v>
      </c>
      <c r="Z159" s="7">
        <f t="shared" si="37"/>
        <v>0</v>
      </c>
      <c r="AA159" s="6">
        <v>0</v>
      </c>
      <c r="AB159" s="6">
        <v>0</v>
      </c>
      <c r="AC159" s="6">
        <v>0</v>
      </c>
      <c r="AD159" s="7">
        <f t="shared" si="38"/>
        <v>0</v>
      </c>
      <c r="AE159" s="6">
        <v>0</v>
      </c>
      <c r="AF159" s="6">
        <v>0</v>
      </c>
      <c r="AG159" s="6">
        <v>0</v>
      </c>
      <c r="AH159" s="7">
        <f t="shared" si="39"/>
        <v>0</v>
      </c>
      <c r="AI159" s="6">
        <v>0</v>
      </c>
      <c r="AJ159" s="6">
        <v>0</v>
      </c>
      <c r="AK159" s="6">
        <v>0</v>
      </c>
      <c r="AL159" s="7">
        <f t="shared" si="40"/>
        <v>0</v>
      </c>
      <c r="AM159" s="6">
        <v>0</v>
      </c>
      <c r="AN159" s="6">
        <v>0</v>
      </c>
      <c r="AO159" s="6">
        <v>0</v>
      </c>
      <c r="AP159" s="7">
        <f t="shared" si="41"/>
        <v>0</v>
      </c>
      <c r="AQ159" s="6">
        <v>50194.7</v>
      </c>
      <c r="AR159" s="6">
        <v>7.5</v>
      </c>
      <c r="AS159" s="6">
        <v>53750</v>
      </c>
      <c r="AT159" s="7">
        <f t="shared" si="42"/>
        <v>26.147936744186044</v>
      </c>
      <c r="AU159" s="6">
        <v>83344.7</v>
      </c>
      <c r="AV159" s="6">
        <v>5</v>
      </c>
      <c r="AW159" s="6">
        <v>36500</v>
      </c>
      <c r="AX159" s="7">
        <f t="shared" si="43"/>
        <v>70.785909589041083</v>
      </c>
      <c r="AY159" s="6">
        <f t="shared" si="44"/>
        <v>133539.4</v>
      </c>
      <c r="AZ159" s="6">
        <f t="shared" si="45"/>
        <v>12.5</v>
      </c>
      <c r="BA159" s="6">
        <f t="shared" si="46"/>
        <v>90250</v>
      </c>
      <c r="BB159" s="7">
        <f t="shared" si="47"/>
        <v>45.869489196675893</v>
      </c>
      <c r="BC159" s="26" t="s">
        <v>803</v>
      </c>
      <c r="BD159" s="10" t="s">
        <v>803</v>
      </c>
      <c r="BE159" s="10" t="s">
        <v>862</v>
      </c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CJ159" s="18"/>
      <c r="CK159" s="18"/>
    </row>
    <row r="160" spans="1:89" x14ac:dyDescent="0.2">
      <c r="A160" s="25">
        <v>202412</v>
      </c>
      <c r="B160" s="26" t="s">
        <v>144</v>
      </c>
      <c r="C160" s="6">
        <v>0</v>
      </c>
      <c r="D160" s="6">
        <v>0</v>
      </c>
      <c r="E160" s="6">
        <v>0</v>
      </c>
      <c r="F160" s="36">
        <f t="shared" si="32"/>
        <v>0</v>
      </c>
      <c r="G160" s="6">
        <v>0</v>
      </c>
      <c r="H160" s="6">
        <v>51</v>
      </c>
      <c r="I160" s="6">
        <v>0</v>
      </c>
      <c r="J160" s="36">
        <f t="shared" si="33"/>
        <v>0</v>
      </c>
      <c r="K160" s="6">
        <v>60390</v>
      </c>
      <c r="L160" s="6">
        <v>22.5</v>
      </c>
      <c r="M160" s="6">
        <v>159750</v>
      </c>
      <c r="N160" s="7">
        <f t="shared" si="34"/>
        <v>11.340845070422535</v>
      </c>
      <c r="O160" s="6">
        <v>56975</v>
      </c>
      <c r="P160" s="6">
        <v>35</v>
      </c>
      <c r="Q160" s="6">
        <v>247250</v>
      </c>
      <c r="R160" s="7">
        <f t="shared" si="35"/>
        <v>7.1434782608695651</v>
      </c>
      <c r="S160" s="6">
        <v>62527.5</v>
      </c>
      <c r="T160" s="6">
        <v>19.75</v>
      </c>
      <c r="U160" s="6">
        <v>139625</v>
      </c>
      <c r="V160" s="7">
        <f t="shared" si="36"/>
        <v>13.882560429722471</v>
      </c>
      <c r="W160" s="6">
        <v>208652.5</v>
      </c>
      <c r="X160" s="6">
        <v>37.5</v>
      </c>
      <c r="Y160" s="6">
        <v>261500</v>
      </c>
      <c r="Z160" s="7">
        <f t="shared" si="37"/>
        <v>23.937189292543021</v>
      </c>
      <c r="AA160" s="6">
        <v>201527.5</v>
      </c>
      <c r="AB160" s="6">
        <v>35</v>
      </c>
      <c r="AC160" s="6">
        <v>252500</v>
      </c>
      <c r="AD160" s="7">
        <f t="shared" si="38"/>
        <v>24.7419900990099</v>
      </c>
      <c r="AE160" s="6">
        <v>130977.27</v>
      </c>
      <c r="AF160" s="6">
        <v>5</v>
      </c>
      <c r="AG160" s="6">
        <v>37000</v>
      </c>
      <c r="AH160" s="7">
        <f t="shared" si="39"/>
        <v>106.19778648648649</v>
      </c>
      <c r="AI160" s="6">
        <v>117627.27</v>
      </c>
      <c r="AJ160" s="6">
        <v>25</v>
      </c>
      <c r="AK160" s="6">
        <v>176000</v>
      </c>
      <c r="AL160" s="7">
        <f t="shared" si="40"/>
        <v>20.718439602272728</v>
      </c>
      <c r="AM160" s="6">
        <v>188627.27</v>
      </c>
      <c r="AN160" s="6">
        <v>30</v>
      </c>
      <c r="AO160" s="6">
        <v>204000</v>
      </c>
      <c r="AP160" s="7">
        <f t="shared" si="41"/>
        <v>28.663947892156859</v>
      </c>
      <c r="AQ160" s="6">
        <v>0</v>
      </c>
      <c r="AR160" s="6">
        <v>0</v>
      </c>
      <c r="AS160" s="6">
        <v>0</v>
      </c>
      <c r="AT160" s="7">
        <f t="shared" si="42"/>
        <v>0</v>
      </c>
      <c r="AU160" s="6">
        <v>166647.26999999999</v>
      </c>
      <c r="AV160" s="6">
        <v>40</v>
      </c>
      <c r="AW160" s="6">
        <v>283200</v>
      </c>
      <c r="AX160" s="7">
        <f t="shared" si="43"/>
        <v>18.241756249999998</v>
      </c>
      <c r="AY160" s="6">
        <f t="shared" si="44"/>
        <v>1193951.58</v>
      </c>
      <c r="AZ160" s="6">
        <f t="shared" si="45"/>
        <v>300.75</v>
      </c>
      <c r="BA160" s="6">
        <f t="shared" si="46"/>
        <v>1760825</v>
      </c>
      <c r="BB160" s="7">
        <f t="shared" si="47"/>
        <v>21.01997585222836</v>
      </c>
      <c r="BC160" s="26" t="s">
        <v>803</v>
      </c>
      <c r="BD160" s="10" t="s">
        <v>803</v>
      </c>
      <c r="BE160" s="10" t="s">
        <v>862</v>
      </c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CJ160" s="18"/>
      <c r="CK160" s="18"/>
    </row>
    <row r="161" spans="1:89" x14ac:dyDescent="0.2">
      <c r="A161" s="25">
        <v>202452</v>
      </c>
      <c r="B161" s="26" t="s">
        <v>473</v>
      </c>
      <c r="C161" s="6">
        <v>0</v>
      </c>
      <c r="D161" s="6">
        <v>50.5</v>
      </c>
      <c r="E161" s="6">
        <v>346080</v>
      </c>
      <c r="F161" s="36">
        <f t="shared" si="32"/>
        <v>0</v>
      </c>
      <c r="G161" s="6">
        <v>0</v>
      </c>
      <c r="H161" s="6">
        <v>56</v>
      </c>
      <c r="I161" s="6">
        <v>0</v>
      </c>
      <c r="J161" s="36">
        <f t="shared" si="33"/>
        <v>0</v>
      </c>
      <c r="K161" s="6">
        <v>21340</v>
      </c>
      <c r="L161" s="6">
        <v>73</v>
      </c>
      <c r="M161" s="6">
        <v>522050</v>
      </c>
      <c r="N161" s="7">
        <f t="shared" si="34"/>
        <v>1.2263193180729814</v>
      </c>
      <c r="O161" s="6">
        <v>80855</v>
      </c>
      <c r="P161" s="6">
        <v>71</v>
      </c>
      <c r="Q161" s="6">
        <v>511750</v>
      </c>
      <c r="R161" s="7">
        <f t="shared" si="35"/>
        <v>4.8979091353199795</v>
      </c>
      <c r="S161" s="6">
        <v>-16305</v>
      </c>
      <c r="T161" s="6">
        <v>40</v>
      </c>
      <c r="U161" s="6">
        <v>287000</v>
      </c>
      <c r="V161" s="7">
        <f t="shared" si="36"/>
        <v>-1.7611672473867597</v>
      </c>
      <c r="W161" s="6">
        <v>11995</v>
      </c>
      <c r="X161" s="6">
        <v>15</v>
      </c>
      <c r="Y161" s="6">
        <v>106000</v>
      </c>
      <c r="Z161" s="7">
        <f t="shared" si="37"/>
        <v>3.3948113207547168</v>
      </c>
      <c r="AA161" s="6">
        <v>10359</v>
      </c>
      <c r="AB161" s="6">
        <v>39.65</v>
      </c>
      <c r="AC161" s="6">
        <v>288340</v>
      </c>
      <c r="AD161" s="7">
        <f t="shared" si="38"/>
        <v>1.1137164458625233</v>
      </c>
      <c r="AE161" s="6">
        <v>-11827.73</v>
      </c>
      <c r="AF161" s="6">
        <v>22.5</v>
      </c>
      <c r="AG161" s="6">
        <v>167000</v>
      </c>
      <c r="AH161" s="7">
        <f t="shared" si="39"/>
        <v>-2.1247419161676646</v>
      </c>
      <c r="AI161" s="6">
        <v>46452.27</v>
      </c>
      <c r="AJ161" s="6">
        <v>41.5</v>
      </c>
      <c r="AK161" s="6">
        <v>288100</v>
      </c>
      <c r="AL161" s="7">
        <f t="shared" si="40"/>
        <v>4.9983351961124605</v>
      </c>
      <c r="AM161" s="6">
        <v>72582.27</v>
      </c>
      <c r="AN161" s="6">
        <v>51</v>
      </c>
      <c r="AO161" s="6">
        <v>350300</v>
      </c>
      <c r="AP161" s="7">
        <f t="shared" si="41"/>
        <v>6.423209734513275</v>
      </c>
      <c r="AQ161" s="6">
        <v>24412.28</v>
      </c>
      <c r="AR161" s="6">
        <v>56.5</v>
      </c>
      <c r="AS161" s="6">
        <v>396300</v>
      </c>
      <c r="AT161" s="7">
        <f t="shared" si="42"/>
        <v>1.7248141307090585</v>
      </c>
      <c r="AU161" s="6">
        <v>-50106.720000000001</v>
      </c>
      <c r="AV161" s="6">
        <v>25.45</v>
      </c>
      <c r="AW161" s="6">
        <v>177472</v>
      </c>
      <c r="AX161" s="7">
        <f t="shared" si="43"/>
        <v>-8.7524134511359541</v>
      </c>
      <c r="AY161" s="6">
        <f t="shared" si="44"/>
        <v>189756.37</v>
      </c>
      <c r="AZ161" s="6">
        <f t="shared" si="45"/>
        <v>491.59999999999997</v>
      </c>
      <c r="BA161" s="6">
        <f t="shared" si="46"/>
        <v>3094312</v>
      </c>
      <c r="BB161" s="7">
        <f t="shared" si="47"/>
        <v>1.9010518234748144</v>
      </c>
      <c r="BC161" s="26" t="s">
        <v>803</v>
      </c>
      <c r="BD161" s="10" t="s">
        <v>803</v>
      </c>
      <c r="BE161" s="10" t="s">
        <v>862</v>
      </c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CJ161" s="18"/>
      <c r="CK161" s="18"/>
    </row>
    <row r="162" spans="1:89" x14ac:dyDescent="0.2">
      <c r="A162" s="25">
        <v>202470</v>
      </c>
      <c r="B162" s="26" t="s">
        <v>474</v>
      </c>
      <c r="C162" s="6">
        <v>0</v>
      </c>
      <c r="D162" s="6">
        <v>0</v>
      </c>
      <c r="E162" s="6">
        <v>0</v>
      </c>
      <c r="F162" s="36">
        <f t="shared" si="32"/>
        <v>0</v>
      </c>
      <c r="G162" s="6">
        <v>0</v>
      </c>
      <c r="H162" s="6">
        <v>0</v>
      </c>
      <c r="I162" s="6">
        <v>0</v>
      </c>
      <c r="J162" s="36">
        <f t="shared" si="33"/>
        <v>0</v>
      </c>
      <c r="K162" s="6">
        <v>88669.98</v>
      </c>
      <c r="L162" s="6">
        <v>0</v>
      </c>
      <c r="M162" s="6">
        <v>0</v>
      </c>
      <c r="N162" s="7">
        <f t="shared" si="34"/>
        <v>0</v>
      </c>
      <c r="O162" s="6">
        <v>137257.48000000001</v>
      </c>
      <c r="P162" s="6">
        <v>23.75</v>
      </c>
      <c r="Q162" s="6">
        <v>168625</v>
      </c>
      <c r="R162" s="7">
        <f t="shared" si="35"/>
        <v>25.233398843587842</v>
      </c>
      <c r="S162" s="6">
        <v>0</v>
      </c>
      <c r="T162" s="6">
        <v>0</v>
      </c>
      <c r="U162" s="6">
        <v>0</v>
      </c>
      <c r="V162" s="7">
        <f t="shared" si="36"/>
        <v>0</v>
      </c>
      <c r="W162" s="6">
        <v>155132.48000000001</v>
      </c>
      <c r="X162" s="6">
        <v>30</v>
      </c>
      <c r="Y162" s="6">
        <v>207000</v>
      </c>
      <c r="Z162" s="7">
        <f t="shared" si="37"/>
        <v>22.482968115942029</v>
      </c>
      <c r="AA162" s="6">
        <v>105507.48</v>
      </c>
      <c r="AB162" s="6">
        <v>10</v>
      </c>
      <c r="AC162" s="6">
        <v>71000</v>
      </c>
      <c r="AD162" s="7">
        <f t="shared" si="38"/>
        <v>46.066646197183097</v>
      </c>
      <c r="AE162" s="6">
        <v>116807.07</v>
      </c>
      <c r="AF162" s="6">
        <v>55</v>
      </c>
      <c r="AG162" s="6">
        <v>418000</v>
      </c>
      <c r="AH162" s="7">
        <f t="shared" si="39"/>
        <v>8.3832825358851668</v>
      </c>
      <c r="AI162" s="6">
        <v>104657.07</v>
      </c>
      <c r="AJ162" s="6">
        <v>35</v>
      </c>
      <c r="AK162" s="6">
        <v>242500</v>
      </c>
      <c r="AL162" s="7">
        <f t="shared" si="40"/>
        <v>13.37884193814433</v>
      </c>
      <c r="AM162" s="6">
        <v>184907.05</v>
      </c>
      <c r="AN162" s="6">
        <v>13</v>
      </c>
      <c r="AO162" s="6">
        <v>88400</v>
      </c>
      <c r="AP162" s="7">
        <f t="shared" si="41"/>
        <v>64.842970022624428</v>
      </c>
      <c r="AQ162" s="6">
        <v>225157.05</v>
      </c>
      <c r="AR162" s="6">
        <v>35</v>
      </c>
      <c r="AS162" s="6">
        <v>245000</v>
      </c>
      <c r="AT162" s="7">
        <f t="shared" si="42"/>
        <v>25.732234285714284</v>
      </c>
      <c r="AU162" s="6">
        <v>241837.05</v>
      </c>
      <c r="AV162" s="6">
        <v>25</v>
      </c>
      <c r="AW162" s="6">
        <v>177400</v>
      </c>
      <c r="AX162" s="7">
        <f t="shared" si="43"/>
        <v>42.260138387824121</v>
      </c>
      <c r="AY162" s="6">
        <f t="shared" si="44"/>
        <v>1359932.7100000002</v>
      </c>
      <c r="AZ162" s="6">
        <f t="shared" si="45"/>
        <v>226.75</v>
      </c>
      <c r="BA162" s="6">
        <f t="shared" si="46"/>
        <v>1617925</v>
      </c>
      <c r="BB162" s="7">
        <f t="shared" si="47"/>
        <v>26.056778905079039</v>
      </c>
      <c r="BC162" s="26" t="s">
        <v>803</v>
      </c>
      <c r="BD162" s="10" t="s">
        <v>803</v>
      </c>
      <c r="BE162" s="10" t="s">
        <v>862</v>
      </c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CJ162" s="18"/>
      <c r="CK162" s="18"/>
    </row>
    <row r="163" spans="1:89" x14ac:dyDescent="0.2">
      <c r="A163" s="25">
        <v>202870</v>
      </c>
      <c r="B163" s="26" t="s">
        <v>488</v>
      </c>
      <c r="C163" s="6">
        <v>0</v>
      </c>
      <c r="D163" s="6">
        <v>0</v>
      </c>
      <c r="E163" s="6">
        <v>0</v>
      </c>
      <c r="F163" s="36">
        <f t="shared" si="32"/>
        <v>0</v>
      </c>
      <c r="G163" s="6">
        <v>0</v>
      </c>
      <c r="H163" s="6">
        <v>20</v>
      </c>
      <c r="I163" s="6">
        <v>0</v>
      </c>
      <c r="J163" s="36">
        <f t="shared" si="33"/>
        <v>0</v>
      </c>
      <c r="K163" s="6">
        <v>4875</v>
      </c>
      <c r="L163" s="6">
        <v>22.5</v>
      </c>
      <c r="M163" s="6">
        <v>163500</v>
      </c>
      <c r="N163" s="7">
        <f t="shared" si="34"/>
        <v>0.89449541284403666</v>
      </c>
      <c r="O163" s="6">
        <v>5200</v>
      </c>
      <c r="P163" s="6">
        <v>20</v>
      </c>
      <c r="Q163" s="6">
        <v>141000</v>
      </c>
      <c r="R163" s="7">
        <f t="shared" si="35"/>
        <v>1.1432624113475178</v>
      </c>
      <c r="S163" s="6">
        <v>61800</v>
      </c>
      <c r="T163" s="6">
        <v>20</v>
      </c>
      <c r="U163" s="6">
        <v>140000</v>
      </c>
      <c r="V163" s="7">
        <f t="shared" si="36"/>
        <v>13.684285714285714</v>
      </c>
      <c r="W163" s="6">
        <v>14400</v>
      </c>
      <c r="X163" s="6">
        <v>10</v>
      </c>
      <c r="Y163" s="6">
        <v>69000</v>
      </c>
      <c r="Z163" s="7">
        <f t="shared" si="37"/>
        <v>6.2608695652173916</v>
      </c>
      <c r="AA163" s="6">
        <v>53620</v>
      </c>
      <c r="AB163" s="6">
        <v>39.5</v>
      </c>
      <c r="AC163" s="6">
        <v>281400</v>
      </c>
      <c r="AD163" s="7">
        <f t="shared" si="38"/>
        <v>5.9069651741293532</v>
      </c>
      <c r="AE163" s="6">
        <v>55800</v>
      </c>
      <c r="AF163" s="6">
        <v>29</v>
      </c>
      <c r="AG163" s="6">
        <v>213600</v>
      </c>
      <c r="AH163" s="7">
        <f t="shared" si="39"/>
        <v>7.8370786516853936</v>
      </c>
      <c r="AI163" s="6">
        <v>-8030</v>
      </c>
      <c r="AJ163" s="6">
        <v>1</v>
      </c>
      <c r="AK163" s="6">
        <v>7000</v>
      </c>
      <c r="AL163" s="7">
        <f t="shared" si="40"/>
        <v>-35.561428571428571</v>
      </c>
      <c r="AM163" s="6">
        <v>64779.99</v>
      </c>
      <c r="AN163" s="6">
        <v>28.5</v>
      </c>
      <c r="AO163" s="6">
        <v>193800</v>
      </c>
      <c r="AP163" s="7">
        <f t="shared" si="41"/>
        <v>10.362124303405572</v>
      </c>
      <c r="AQ163" s="6">
        <v>72745.009999999995</v>
      </c>
      <c r="AR163" s="6">
        <v>22</v>
      </c>
      <c r="AS163" s="6">
        <v>154000</v>
      </c>
      <c r="AT163" s="7">
        <f t="shared" si="42"/>
        <v>13.226365454545453</v>
      </c>
      <c r="AU163" s="6">
        <v>93285.01</v>
      </c>
      <c r="AV163" s="6">
        <v>40</v>
      </c>
      <c r="AW163" s="6">
        <v>281800</v>
      </c>
      <c r="AX163" s="7">
        <f t="shared" si="43"/>
        <v>10.262013165365508</v>
      </c>
      <c r="AY163" s="6">
        <f t="shared" si="44"/>
        <v>418475.01</v>
      </c>
      <c r="AZ163" s="6">
        <f t="shared" si="45"/>
        <v>252.5</v>
      </c>
      <c r="BA163" s="6">
        <f t="shared" si="46"/>
        <v>1645100</v>
      </c>
      <c r="BB163" s="7">
        <f t="shared" si="47"/>
        <v>7.8856758312564583</v>
      </c>
      <c r="BC163" s="26" t="s">
        <v>803</v>
      </c>
      <c r="BD163" s="10" t="s">
        <v>803</v>
      </c>
      <c r="BE163" s="10" t="s">
        <v>862</v>
      </c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CJ163" s="18"/>
      <c r="CK163" s="18"/>
    </row>
    <row r="164" spans="1:89" x14ac:dyDescent="0.2">
      <c r="A164" s="25">
        <v>202994</v>
      </c>
      <c r="B164" s="26" t="s">
        <v>493</v>
      </c>
      <c r="C164" s="6">
        <v>0</v>
      </c>
      <c r="D164" s="6">
        <v>0</v>
      </c>
      <c r="E164" s="6">
        <v>0</v>
      </c>
      <c r="F164" s="36">
        <f t="shared" si="32"/>
        <v>0</v>
      </c>
      <c r="G164" s="6">
        <v>0</v>
      </c>
      <c r="H164" s="6">
        <v>0</v>
      </c>
      <c r="I164" s="6">
        <v>0</v>
      </c>
      <c r="J164" s="36">
        <f t="shared" si="33"/>
        <v>0</v>
      </c>
      <c r="K164" s="6">
        <v>58200</v>
      </c>
      <c r="L164" s="6">
        <v>30</v>
      </c>
      <c r="M164" s="6">
        <v>213000</v>
      </c>
      <c r="N164" s="7">
        <f t="shared" si="34"/>
        <v>8.1971830985915499</v>
      </c>
      <c r="O164" s="6">
        <v>122660</v>
      </c>
      <c r="P164" s="6">
        <v>50</v>
      </c>
      <c r="Q164" s="6">
        <v>360525</v>
      </c>
      <c r="R164" s="7">
        <f t="shared" si="35"/>
        <v>10.547007835795021</v>
      </c>
      <c r="S164" s="6">
        <v>116160</v>
      </c>
      <c r="T164" s="6">
        <v>50</v>
      </c>
      <c r="U164" s="6">
        <v>356875</v>
      </c>
      <c r="V164" s="7">
        <f t="shared" si="36"/>
        <v>10.090255691768826</v>
      </c>
      <c r="W164" s="6">
        <v>-24180</v>
      </c>
      <c r="X164" s="6">
        <v>50</v>
      </c>
      <c r="Y164" s="6">
        <v>348300</v>
      </c>
      <c r="Z164" s="7">
        <f t="shared" si="37"/>
        <v>-2.0826873385012918</v>
      </c>
      <c r="AA164" s="6">
        <v>104730</v>
      </c>
      <c r="AB164" s="6">
        <v>75</v>
      </c>
      <c r="AC164" s="6">
        <v>544350</v>
      </c>
      <c r="AD164" s="7">
        <f t="shared" si="38"/>
        <v>5.9642325709561872</v>
      </c>
      <c r="AE164" s="6">
        <v>60970</v>
      </c>
      <c r="AF164" s="6">
        <v>52.5</v>
      </c>
      <c r="AG164" s="6">
        <v>385350</v>
      </c>
      <c r="AH164" s="7">
        <f t="shared" si="39"/>
        <v>4.746594005449591</v>
      </c>
      <c r="AI164" s="6">
        <v>-57965</v>
      </c>
      <c r="AJ164" s="6">
        <v>60.5</v>
      </c>
      <c r="AK164" s="6">
        <v>421650</v>
      </c>
      <c r="AL164" s="7">
        <f t="shared" si="40"/>
        <v>-4.2616269417763544</v>
      </c>
      <c r="AM164" s="6">
        <v>71039.98</v>
      </c>
      <c r="AN164" s="6">
        <v>24</v>
      </c>
      <c r="AO164" s="6">
        <v>163300</v>
      </c>
      <c r="AP164" s="7">
        <f t="shared" si="41"/>
        <v>13.485850459277403</v>
      </c>
      <c r="AQ164" s="6">
        <v>63329.98</v>
      </c>
      <c r="AR164" s="6">
        <v>27</v>
      </c>
      <c r="AS164" s="6">
        <v>188800</v>
      </c>
      <c r="AT164" s="7">
        <f t="shared" si="42"/>
        <v>9.392158050847458</v>
      </c>
      <c r="AU164" s="6">
        <v>5487.46</v>
      </c>
      <c r="AV164" s="6">
        <v>66</v>
      </c>
      <c r="AW164" s="6">
        <v>467790</v>
      </c>
      <c r="AX164" s="7">
        <f t="shared" si="43"/>
        <v>0.36364877402253148</v>
      </c>
      <c r="AY164" s="6">
        <f t="shared" si="44"/>
        <v>520432.42</v>
      </c>
      <c r="AZ164" s="6">
        <f t="shared" si="45"/>
        <v>485</v>
      </c>
      <c r="BA164" s="6">
        <f t="shared" si="46"/>
        <v>3449940</v>
      </c>
      <c r="BB164" s="7">
        <f t="shared" si="47"/>
        <v>4.6764306103874267</v>
      </c>
      <c r="BC164" s="26" t="s">
        <v>803</v>
      </c>
      <c r="BD164" s="10" t="s">
        <v>803</v>
      </c>
      <c r="BE164" s="10" t="s">
        <v>862</v>
      </c>
      <c r="BF164" s="18"/>
      <c r="BG164" s="18"/>
      <c r="BH164" s="18"/>
      <c r="BI164" s="18"/>
      <c r="BJ164" s="18"/>
      <c r="BK164" s="18"/>
      <c r="BL164" s="18"/>
      <c r="BM164" s="18"/>
      <c r="BN164" s="18"/>
      <c r="BO164" s="18"/>
      <c r="CJ164" s="18"/>
      <c r="CK164" s="18"/>
    </row>
    <row r="165" spans="1:89" x14ac:dyDescent="0.2">
      <c r="A165" s="25">
        <v>203154</v>
      </c>
      <c r="B165" s="26" t="s">
        <v>497</v>
      </c>
      <c r="C165" s="6">
        <v>0</v>
      </c>
      <c r="D165" s="6">
        <v>0</v>
      </c>
      <c r="E165" s="6">
        <v>0</v>
      </c>
      <c r="F165" s="36">
        <f t="shared" si="32"/>
        <v>0</v>
      </c>
      <c r="G165" s="6">
        <v>0</v>
      </c>
      <c r="H165" s="6">
        <v>0</v>
      </c>
      <c r="I165" s="6">
        <v>0</v>
      </c>
      <c r="J165" s="36">
        <f t="shared" si="33"/>
        <v>0</v>
      </c>
      <c r="K165" s="6">
        <v>410525</v>
      </c>
      <c r="L165" s="6">
        <v>151</v>
      </c>
      <c r="M165" s="6">
        <v>1092450</v>
      </c>
      <c r="N165" s="7">
        <f t="shared" si="34"/>
        <v>11.273513661952492</v>
      </c>
      <c r="O165" s="6">
        <v>370202.28</v>
      </c>
      <c r="P165" s="6">
        <v>215.25</v>
      </c>
      <c r="Q165" s="6">
        <v>1540600</v>
      </c>
      <c r="R165" s="7">
        <f t="shared" si="35"/>
        <v>7.4492215240815272</v>
      </c>
      <c r="S165" s="6">
        <v>668202.28</v>
      </c>
      <c r="T165" s="6">
        <v>141</v>
      </c>
      <c r="U165" s="6">
        <v>1009000</v>
      </c>
      <c r="V165" s="7">
        <f t="shared" si="36"/>
        <v>20.529505133795837</v>
      </c>
      <c r="W165" s="6">
        <v>766047.28</v>
      </c>
      <c r="X165" s="6">
        <v>101.5</v>
      </c>
      <c r="Y165" s="6">
        <v>716900</v>
      </c>
      <c r="Z165" s="7">
        <f t="shared" si="37"/>
        <v>32.056658390291531</v>
      </c>
      <c r="AA165" s="6">
        <v>840817.28</v>
      </c>
      <c r="AB165" s="6">
        <v>163</v>
      </c>
      <c r="AC165" s="6">
        <v>1229250</v>
      </c>
      <c r="AD165" s="7">
        <f t="shared" si="38"/>
        <v>21.204259247508645</v>
      </c>
      <c r="AE165" s="6">
        <v>822442.28</v>
      </c>
      <c r="AF165" s="6">
        <v>78.5</v>
      </c>
      <c r="AG165" s="6">
        <v>582450</v>
      </c>
      <c r="AH165" s="7">
        <f t="shared" si="39"/>
        <v>42.361178470254956</v>
      </c>
      <c r="AI165" s="6">
        <v>958219.28</v>
      </c>
      <c r="AJ165" s="6">
        <v>151.5</v>
      </c>
      <c r="AK165" s="6">
        <v>1046950</v>
      </c>
      <c r="AL165" s="7">
        <f t="shared" si="40"/>
        <v>28.372699441234065</v>
      </c>
      <c r="AM165" s="6">
        <v>850963.25</v>
      </c>
      <c r="AN165" s="6">
        <v>100.5</v>
      </c>
      <c r="AO165" s="6">
        <v>691550</v>
      </c>
      <c r="AP165" s="7">
        <f t="shared" si="41"/>
        <v>38.145991974549922</v>
      </c>
      <c r="AQ165" s="6">
        <v>1049893.25</v>
      </c>
      <c r="AR165" s="6">
        <v>175</v>
      </c>
      <c r="AS165" s="6">
        <v>1230100</v>
      </c>
      <c r="AT165" s="7">
        <f t="shared" si="42"/>
        <v>23.898066010893423</v>
      </c>
      <c r="AU165" s="6">
        <v>937172.37</v>
      </c>
      <c r="AV165" s="6">
        <v>208</v>
      </c>
      <c r="AW165" s="6">
        <v>1484120</v>
      </c>
      <c r="AX165" s="7">
        <f t="shared" si="43"/>
        <v>19.575467933859798</v>
      </c>
      <c r="AY165" s="6">
        <f t="shared" si="44"/>
        <v>7674484.5500000007</v>
      </c>
      <c r="AZ165" s="6">
        <f t="shared" si="45"/>
        <v>1485.25</v>
      </c>
      <c r="BA165" s="6">
        <f t="shared" si="46"/>
        <v>10623370</v>
      </c>
      <c r="BB165" s="7">
        <f t="shared" si="47"/>
        <v>22.394872912267953</v>
      </c>
      <c r="BC165" s="26" t="s">
        <v>803</v>
      </c>
      <c r="BD165" s="10" t="s">
        <v>803</v>
      </c>
      <c r="BE165" s="10" t="s">
        <v>862</v>
      </c>
      <c r="BF165" s="18"/>
      <c r="BG165" s="18"/>
      <c r="BH165" s="18"/>
      <c r="BI165" s="18"/>
      <c r="BJ165" s="18"/>
      <c r="BK165" s="18"/>
      <c r="BL165" s="18"/>
      <c r="BM165" s="18"/>
      <c r="BN165" s="18"/>
      <c r="BO165" s="18"/>
      <c r="CJ165" s="18"/>
      <c r="CK165" s="18"/>
    </row>
    <row r="166" spans="1:89" x14ac:dyDescent="0.2">
      <c r="A166" s="25">
        <v>203971</v>
      </c>
      <c r="B166" s="26" t="s">
        <v>520</v>
      </c>
      <c r="C166" s="6">
        <v>0</v>
      </c>
      <c r="D166" s="6">
        <v>0</v>
      </c>
      <c r="E166" s="6">
        <v>0</v>
      </c>
      <c r="F166" s="36">
        <f t="shared" si="32"/>
        <v>0</v>
      </c>
      <c r="G166" s="6">
        <v>0</v>
      </c>
      <c r="H166" s="6">
        <v>0</v>
      </c>
      <c r="I166" s="6">
        <v>0</v>
      </c>
      <c r="J166" s="36">
        <f t="shared" si="33"/>
        <v>0</v>
      </c>
      <c r="K166" s="6">
        <v>0</v>
      </c>
      <c r="L166" s="6">
        <v>0</v>
      </c>
      <c r="M166" s="6">
        <v>0</v>
      </c>
      <c r="N166" s="7">
        <f t="shared" si="34"/>
        <v>0</v>
      </c>
      <c r="O166" s="6">
        <v>16975</v>
      </c>
      <c r="P166" s="6">
        <v>2.5</v>
      </c>
      <c r="Q166" s="6">
        <v>17500</v>
      </c>
      <c r="R166" s="7">
        <f t="shared" si="35"/>
        <v>30.07</v>
      </c>
      <c r="S166" s="6">
        <v>-21770</v>
      </c>
      <c r="T166" s="6">
        <v>50</v>
      </c>
      <c r="U166" s="6">
        <v>364150</v>
      </c>
      <c r="V166" s="7">
        <f t="shared" si="36"/>
        <v>-1.8532747494164494</v>
      </c>
      <c r="W166" s="6">
        <v>-16090</v>
      </c>
      <c r="X166" s="6">
        <v>36</v>
      </c>
      <c r="Y166" s="6">
        <v>251650</v>
      </c>
      <c r="Z166" s="7">
        <f t="shared" si="37"/>
        <v>-1.9181402741903435</v>
      </c>
      <c r="AA166" s="6">
        <v>-23200</v>
      </c>
      <c r="AB166" s="6">
        <v>49</v>
      </c>
      <c r="AC166" s="6">
        <v>351900</v>
      </c>
      <c r="AD166" s="7">
        <f t="shared" si="38"/>
        <v>-2.0437624325092356</v>
      </c>
      <c r="AE166" s="6">
        <v>-16490</v>
      </c>
      <c r="AF166" s="6">
        <v>30</v>
      </c>
      <c r="AG166" s="6">
        <v>221000</v>
      </c>
      <c r="AH166" s="7">
        <f t="shared" si="39"/>
        <v>-2.2384615384615385</v>
      </c>
      <c r="AI166" s="6">
        <v>-36430</v>
      </c>
      <c r="AJ166" s="6">
        <v>55</v>
      </c>
      <c r="AK166" s="6">
        <v>382000</v>
      </c>
      <c r="AL166" s="7">
        <f t="shared" si="40"/>
        <v>-2.9563612565445028</v>
      </c>
      <c r="AM166" s="6">
        <v>11520.03</v>
      </c>
      <c r="AN166" s="6">
        <v>40</v>
      </c>
      <c r="AO166" s="6">
        <v>272000</v>
      </c>
      <c r="AP166" s="7">
        <f t="shared" si="41"/>
        <v>1.3129445955882353</v>
      </c>
      <c r="AQ166" s="6">
        <v>31985.03</v>
      </c>
      <c r="AR166" s="6">
        <v>45.5</v>
      </c>
      <c r="AS166" s="6">
        <v>331150</v>
      </c>
      <c r="AT166" s="7">
        <f t="shared" si="42"/>
        <v>2.7044567114600633</v>
      </c>
      <c r="AU166" s="6">
        <v>-56689.95</v>
      </c>
      <c r="AV166" s="6">
        <v>51</v>
      </c>
      <c r="AW166" s="6">
        <v>356700</v>
      </c>
      <c r="AX166" s="7">
        <f t="shared" si="43"/>
        <v>-4.9267968881412951</v>
      </c>
      <c r="AY166" s="6">
        <f t="shared" si="44"/>
        <v>-110189.89</v>
      </c>
      <c r="AZ166" s="6">
        <f t="shared" si="45"/>
        <v>359</v>
      </c>
      <c r="BA166" s="6">
        <f t="shared" si="46"/>
        <v>2548050</v>
      </c>
      <c r="BB166" s="7">
        <f t="shared" si="47"/>
        <v>-1.3405885245579954</v>
      </c>
      <c r="BC166" s="26" t="s">
        <v>803</v>
      </c>
      <c r="BD166" s="10" t="s">
        <v>803</v>
      </c>
      <c r="BE166" s="10" t="s">
        <v>862</v>
      </c>
      <c r="BF166" s="18"/>
      <c r="BG166" s="18"/>
      <c r="BH166" s="18"/>
      <c r="BI166" s="18"/>
      <c r="BJ166" s="18"/>
      <c r="BK166" s="18"/>
      <c r="BL166" s="18"/>
      <c r="BM166" s="18"/>
      <c r="BN166" s="18"/>
      <c r="BO166" s="18"/>
      <c r="CJ166" s="18"/>
      <c r="CK166" s="18"/>
    </row>
    <row r="167" spans="1:89" x14ac:dyDescent="0.2">
      <c r="A167" s="25">
        <v>204445</v>
      </c>
      <c r="B167" s="26" t="s">
        <v>529</v>
      </c>
      <c r="C167" s="6">
        <v>0</v>
      </c>
      <c r="D167" s="6">
        <v>0</v>
      </c>
      <c r="E167" s="6">
        <v>0</v>
      </c>
      <c r="F167" s="36">
        <f t="shared" si="32"/>
        <v>0</v>
      </c>
      <c r="G167" s="6">
        <v>0</v>
      </c>
      <c r="H167" s="6">
        <v>0</v>
      </c>
      <c r="I167" s="6">
        <v>0</v>
      </c>
      <c r="J167" s="36">
        <f t="shared" si="33"/>
        <v>0</v>
      </c>
      <c r="K167" s="6">
        <v>0</v>
      </c>
      <c r="L167" s="6">
        <v>0</v>
      </c>
      <c r="M167" s="6">
        <v>0</v>
      </c>
      <c r="N167" s="7">
        <f t="shared" si="34"/>
        <v>0</v>
      </c>
      <c r="O167" s="6">
        <v>0</v>
      </c>
      <c r="P167" s="6">
        <v>0</v>
      </c>
      <c r="Q167" s="6">
        <v>0</v>
      </c>
      <c r="R167" s="7">
        <f t="shared" si="35"/>
        <v>0</v>
      </c>
      <c r="S167" s="6">
        <v>43330</v>
      </c>
      <c r="T167" s="6">
        <v>20.5</v>
      </c>
      <c r="U167" s="6">
        <v>143500</v>
      </c>
      <c r="V167" s="7">
        <f t="shared" si="36"/>
        <v>9.3604878048780495</v>
      </c>
      <c r="W167" s="6">
        <v>13025</v>
      </c>
      <c r="X167" s="6">
        <v>12.5</v>
      </c>
      <c r="Y167" s="6">
        <v>86250</v>
      </c>
      <c r="Z167" s="7">
        <f t="shared" si="37"/>
        <v>4.5304347826086957</v>
      </c>
      <c r="AA167" s="6">
        <v>-1025</v>
      </c>
      <c r="AB167" s="6">
        <v>2.5</v>
      </c>
      <c r="AC167" s="6">
        <v>18000</v>
      </c>
      <c r="AD167" s="7">
        <f t="shared" si="38"/>
        <v>-1.7652777777777777</v>
      </c>
      <c r="AE167" s="6">
        <v>5440</v>
      </c>
      <c r="AF167" s="6">
        <v>1</v>
      </c>
      <c r="AG167" s="6">
        <v>7300</v>
      </c>
      <c r="AH167" s="7">
        <f t="shared" si="39"/>
        <v>22.356164383561644</v>
      </c>
      <c r="AI167" s="6">
        <v>-690</v>
      </c>
      <c r="AJ167" s="6">
        <v>1</v>
      </c>
      <c r="AK167" s="6">
        <v>7000</v>
      </c>
      <c r="AL167" s="7">
        <f t="shared" si="40"/>
        <v>-3.0557142857142856</v>
      </c>
      <c r="AM167" s="6">
        <v>-3455</v>
      </c>
      <c r="AN167" s="6">
        <v>7.5</v>
      </c>
      <c r="AO167" s="6">
        <v>51000</v>
      </c>
      <c r="AP167" s="7">
        <f t="shared" si="41"/>
        <v>-2.1000980392156863</v>
      </c>
      <c r="AQ167" s="6">
        <v>58345</v>
      </c>
      <c r="AR167" s="6">
        <v>30</v>
      </c>
      <c r="AS167" s="6">
        <v>209500</v>
      </c>
      <c r="AT167" s="7">
        <f t="shared" si="42"/>
        <v>7.7978997613365157</v>
      </c>
      <c r="AU167" s="6">
        <v>-42425</v>
      </c>
      <c r="AV167" s="6">
        <v>45</v>
      </c>
      <c r="AW167" s="6">
        <v>318650</v>
      </c>
      <c r="AX167" s="7">
        <f t="shared" si="43"/>
        <v>-4.1273340655892037</v>
      </c>
      <c r="AY167" s="6">
        <f t="shared" si="44"/>
        <v>72545</v>
      </c>
      <c r="AZ167" s="6">
        <f t="shared" si="45"/>
        <v>120</v>
      </c>
      <c r="BA167" s="6">
        <f t="shared" si="46"/>
        <v>841200</v>
      </c>
      <c r="BB167" s="7">
        <f t="shared" si="47"/>
        <v>2.6734367570137896</v>
      </c>
      <c r="BC167" s="26" t="s">
        <v>803</v>
      </c>
      <c r="BD167" s="10" t="s">
        <v>803</v>
      </c>
      <c r="BE167" s="10" t="s">
        <v>862</v>
      </c>
      <c r="BF167" s="18"/>
      <c r="BG167" s="18"/>
      <c r="BH167" s="18"/>
      <c r="BI167" s="18"/>
      <c r="BJ167" s="18"/>
      <c r="BK167" s="18"/>
      <c r="BL167" s="18"/>
      <c r="BM167" s="18"/>
      <c r="BN167" s="18"/>
      <c r="BO167" s="18"/>
      <c r="CJ167" s="18"/>
      <c r="CK167" s="18"/>
    </row>
    <row r="168" spans="1:89" x14ac:dyDescent="0.2">
      <c r="A168" s="25">
        <v>205266</v>
      </c>
      <c r="B168" s="26" t="s">
        <v>546</v>
      </c>
      <c r="C168" s="6">
        <v>0</v>
      </c>
      <c r="D168" s="6">
        <v>0</v>
      </c>
      <c r="E168" s="6">
        <v>0</v>
      </c>
      <c r="F168" s="36">
        <f t="shared" si="32"/>
        <v>0</v>
      </c>
      <c r="G168" s="6">
        <v>0</v>
      </c>
      <c r="H168" s="6">
        <v>0</v>
      </c>
      <c r="I168" s="6">
        <v>0</v>
      </c>
      <c r="J168" s="36">
        <f t="shared" si="33"/>
        <v>0</v>
      </c>
      <c r="K168" s="6">
        <v>0</v>
      </c>
      <c r="L168" s="6">
        <v>0</v>
      </c>
      <c r="M168" s="6">
        <v>0</v>
      </c>
      <c r="N168" s="7">
        <f t="shared" si="34"/>
        <v>0</v>
      </c>
      <c r="O168" s="6">
        <v>0</v>
      </c>
      <c r="P168" s="6">
        <v>0</v>
      </c>
      <c r="Q168" s="6">
        <v>0</v>
      </c>
      <c r="R168" s="7">
        <f t="shared" si="35"/>
        <v>0</v>
      </c>
      <c r="S168" s="6">
        <v>0</v>
      </c>
      <c r="T168" s="6">
        <v>0</v>
      </c>
      <c r="U168" s="6">
        <v>0</v>
      </c>
      <c r="V168" s="7">
        <f t="shared" si="36"/>
        <v>0</v>
      </c>
      <c r="W168" s="6">
        <v>0</v>
      </c>
      <c r="X168" s="6">
        <v>0</v>
      </c>
      <c r="Y168" s="6">
        <v>0</v>
      </c>
      <c r="Z168" s="7">
        <f t="shared" si="37"/>
        <v>0</v>
      </c>
      <c r="AA168" s="6">
        <v>-5400</v>
      </c>
      <c r="AB168" s="6">
        <v>0</v>
      </c>
      <c r="AC168" s="6">
        <v>73000</v>
      </c>
      <c r="AD168" s="7">
        <f t="shared" si="38"/>
        <v>-2.2931506849315069</v>
      </c>
      <c r="AE168" s="6">
        <v>44370</v>
      </c>
      <c r="AF168" s="6">
        <v>55</v>
      </c>
      <c r="AG168" s="6">
        <v>408300</v>
      </c>
      <c r="AH168" s="7">
        <f t="shared" si="39"/>
        <v>3.2601028655400439</v>
      </c>
      <c r="AI168" s="6">
        <v>65430</v>
      </c>
      <c r="AJ168" s="6">
        <v>50</v>
      </c>
      <c r="AK168" s="6">
        <v>345500</v>
      </c>
      <c r="AL168" s="7">
        <f t="shared" si="40"/>
        <v>5.8707091172214181</v>
      </c>
      <c r="AM168" s="6">
        <v>51300</v>
      </c>
      <c r="AN168" s="6">
        <v>34.5</v>
      </c>
      <c r="AO168" s="6">
        <v>239750</v>
      </c>
      <c r="AP168" s="7">
        <f t="shared" si="41"/>
        <v>6.6331595411887383</v>
      </c>
      <c r="AQ168" s="6">
        <v>40010</v>
      </c>
      <c r="AR168" s="6">
        <v>51</v>
      </c>
      <c r="AS168" s="6">
        <v>354800</v>
      </c>
      <c r="AT168" s="7">
        <f t="shared" si="42"/>
        <v>3.1574971815107102</v>
      </c>
      <c r="AU168" s="6">
        <v>-27940.01</v>
      </c>
      <c r="AV168" s="6">
        <v>24</v>
      </c>
      <c r="AW168" s="6">
        <v>171280</v>
      </c>
      <c r="AX168" s="7">
        <f t="shared" si="43"/>
        <v>-5.0568677603923398</v>
      </c>
      <c r="AY168" s="6">
        <f t="shared" si="44"/>
        <v>167769.99</v>
      </c>
      <c r="AZ168" s="6">
        <f t="shared" si="45"/>
        <v>214.5</v>
      </c>
      <c r="BA168" s="6">
        <f t="shared" si="46"/>
        <v>1592630</v>
      </c>
      <c r="BB168" s="7">
        <f t="shared" si="47"/>
        <v>3.2655856601972832</v>
      </c>
      <c r="BC168" s="26" t="s">
        <v>803</v>
      </c>
      <c r="BD168" s="10" t="s">
        <v>803</v>
      </c>
      <c r="BE168" s="10" t="s">
        <v>862</v>
      </c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  <c r="CJ168" s="18"/>
      <c r="CK168" s="18"/>
    </row>
    <row r="169" spans="1:89" x14ac:dyDescent="0.2">
      <c r="A169" s="25">
        <v>205655</v>
      </c>
      <c r="B169" s="26" t="s">
        <v>558</v>
      </c>
      <c r="C169" s="6">
        <v>0</v>
      </c>
      <c r="D169" s="6">
        <v>0</v>
      </c>
      <c r="E169" s="6">
        <v>0</v>
      </c>
      <c r="F169" s="36">
        <f t="shared" si="32"/>
        <v>0</v>
      </c>
      <c r="G169" s="6">
        <v>0</v>
      </c>
      <c r="H169" s="6">
        <v>0</v>
      </c>
      <c r="I169" s="6">
        <v>0</v>
      </c>
      <c r="J169" s="36">
        <f t="shared" si="33"/>
        <v>0</v>
      </c>
      <c r="K169" s="6">
        <v>0</v>
      </c>
      <c r="L169" s="6">
        <v>0</v>
      </c>
      <c r="M169" s="6">
        <v>0</v>
      </c>
      <c r="N169" s="7">
        <f t="shared" si="34"/>
        <v>0</v>
      </c>
      <c r="O169" s="6">
        <v>0</v>
      </c>
      <c r="P169" s="6">
        <v>0</v>
      </c>
      <c r="Q169" s="6">
        <v>0</v>
      </c>
      <c r="R169" s="7">
        <f t="shared" si="35"/>
        <v>0</v>
      </c>
      <c r="S169" s="6">
        <v>0</v>
      </c>
      <c r="T169" s="6">
        <v>0</v>
      </c>
      <c r="U169" s="6">
        <v>0</v>
      </c>
      <c r="V169" s="7">
        <f t="shared" si="36"/>
        <v>0</v>
      </c>
      <c r="W169" s="6">
        <v>0</v>
      </c>
      <c r="X169" s="6">
        <v>0</v>
      </c>
      <c r="Y169" s="6">
        <v>0</v>
      </c>
      <c r="Z169" s="7">
        <f t="shared" si="37"/>
        <v>0</v>
      </c>
      <c r="AA169" s="6">
        <v>0</v>
      </c>
      <c r="AB169" s="6">
        <v>0</v>
      </c>
      <c r="AC169" s="6">
        <v>0</v>
      </c>
      <c r="AD169" s="7">
        <f t="shared" si="38"/>
        <v>0</v>
      </c>
      <c r="AE169" s="6">
        <v>133700</v>
      </c>
      <c r="AF169" s="6">
        <v>20</v>
      </c>
      <c r="AG169" s="6">
        <v>146000</v>
      </c>
      <c r="AH169" s="7">
        <f t="shared" si="39"/>
        <v>27.472602739726025</v>
      </c>
      <c r="AI169" s="6">
        <v>207090</v>
      </c>
      <c r="AJ169" s="6">
        <v>21</v>
      </c>
      <c r="AK169" s="6">
        <v>146000</v>
      </c>
      <c r="AL169" s="7">
        <f t="shared" si="40"/>
        <v>43.971164383561643</v>
      </c>
      <c r="AM169" s="6">
        <v>158590</v>
      </c>
      <c r="AN169" s="6">
        <v>20</v>
      </c>
      <c r="AO169" s="6">
        <v>137400</v>
      </c>
      <c r="AP169" s="7">
        <f t="shared" si="41"/>
        <v>35.780858806404659</v>
      </c>
      <c r="AQ169" s="6">
        <v>354740</v>
      </c>
      <c r="AR169" s="6">
        <v>54</v>
      </c>
      <c r="AS169" s="6">
        <v>377900</v>
      </c>
      <c r="AT169" s="7">
        <f t="shared" si="42"/>
        <v>26.283990473670286</v>
      </c>
      <c r="AU169" s="6">
        <v>449994.98</v>
      </c>
      <c r="AV169" s="6">
        <v>60</v>
      </c>
      <c r="AW169" s="6">
        <v>440900</v>
      </c>
      <c r="AX169" s="7">
        <f t="shared" si="43"/>
        <v>31.639474665457019</v>
      </c>
      <c r="AY169" s="6">
        <f t="shared" si="44"/>
        <v>1304114.98</v>
      </c>
      <c r="AZ169" s="6">
        <f t="shared" si="45"/>
        <v>175</v>
      </c>
      <c r="BA169" s="6">
        <f t="shared" si="46"/>
        <v>1248200</v>
      </c>
      <c r="BB169" s="7">
        <f t="shared" si="47"/>
        <v>32.38869121935587</v>
      </c>
      <c r="BC169" s="26" t="s">
        <v>803</v>
      </c>
      <c r="BD169" s="10" t="s">
        <v>803</v>
      </c>
      <c r="BE169" s="10" t="s">
        <v>862</v>
      </c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CJ169" s="18"/>
      <c r="CK169" s="18"/>
    </row>
    <row r="170" spans="1:89" x14ac:dyDescent="0.2">
      <c r="A170" s="25">
        <v>206011</v>
      </c>
      <c r="B170" s="26" t="s">
        <v>564</v>
      </c>
      <c r="C170" s="6">
        <v>0</v>
      </c>
      <c r="D170" s="6">
        <v>0</v>
      </c>
      <c r="E170" s="6">
        <v>0</v>
      </c>
      <c r="F170" s="36">
        <f t="shared" si="32"/>
        <v>0</v>
      </c>
      <c r="G170" s="6">
        <v>0</v>
      </c>
      <c r="H170" s="6">
        <v>0</v>
      </c>
      <c r="I170" s="6">
        <v>0</v>
      </c>
      <c r="J170" s="36">
        <f t="shared" si="33"/>
        <v>0</v>
      </c>
      <c r="K170" s="6">
        <v>0</v>
      </c>
      <c r="L170" s="6">
        <v>0</v>
      </c>
      <c r="M170" s="6">
        <v>0</v>
      </c>
      <c r="N170" s="7">
        <f t="shared" si="34"/>
        <v>0</v>
      </c>
      <c r="O170" s="6">
        <v>0</v>
      </c>
      <c r="P170" s="6">
        <v>0</v>
      </c>
      <c r="Q170" s="6">
        <v>0</v>
      </c>
      <c r="R170" s="7">
        <f t="shared" si="35"/>
        <v>0</v>
      </c>
      <c r="S170" s="6">
        <v>0</v>
      </c>
      <c r="T170" s="6">
        <v>0</v>
      </c>
      <c r="U170" s="6">
        <v>0</v>
      </c>
      <c r="V170" s="7">
        <f t="shared" si="36"/>
        <v>0</v>
      </c>
      <c r="W170" s="6">
        <v>0</v>
      </c>
      <c r="X170" s="6">
        <v>0</v>
      </c>
      <c r="Y170" s="6">
        <v>0</v>
      </c>
      <c r="Z170" s="7">
        <f t="shared" si="37"/>
        <v>0</v>
      </c>
      <c r="AA170" s="6">
        <v>0</v>
      </c>
      <c r="AB170" s="6">
        <v>0</v>
      </c>
      <c r="AC170" s="6">
        <v>0</v>
      </c>
      <c r="AD170" s="7">
        <f t="shared" si="38"/>
        <v>0</v>
      </c>
      <c r="AE170" s="6">
        <v>0</v>
      </c>
      <c r="AF170" s="6">
        <v>0</v>
      </c>
      <c r="AG170" s="6">
        <v>0</v>
      </c>
      <c r="AH170" s="7">
        <f t="shared" si="39"/>
        <v>0</v>
      </c>
      <c r="AI170" s="6">
        <v>0</v>
      </c>
      <c r="AJ170" s="6">
        <v>0</v>
      </c>
      <c r="AK170" s="6">
        <v>0</v>
      </c>
      <c r="AL170" s="7">
        <f t="shared" si="40"/>
        <v>0</v>
      </c>
      <c r="AM170" s="6">
        <v>-123885</v>
      </c>
      <c r="AN170" s="6">
        <v>210.75</v>
      </c>
      <c r="AO170" s="6">
        <v>1443365</v>
      </c>
      <c r="AP170" s="7">
        <f t="shared" si="41"/>
        <v>-2.6607510920661093</v>
      </c>
      <c r="AQ170" s="6">
        <v>190099.99</v>
      </c>
      <c r="AR170" s="6">
        <v>354</v>
      </c>
      <c r="AS170" s="6">
        <v>2461780</v>
      </c>
      <c r="AT170" s="7">
        <f t="shared" si="42"/>
        <v>2.1621752228062618</v>
      </c>
      <c r="AU170" s="6">
        <v>-115340.09</v>
      </c>
      <c r="AV170" s="6">
        <v>326.64999999999998</v>
      </c>
      <c r="AW170" s="6">
        <v>2343844</v>
      </c>
      <c r="AX170" s="7">
        <f t="shared" si="43"/>
        <v>-1.5255037408632997</v>
      </c>
      <c r="AY170" s="6">
        <f t="shared" si="44"/>
        <v>-49125.100000000006</v>
      </c>
      <c r="AZ170" s="6">
        <f t="shared" si="45"/>
        <v>891.4</v>
      </c>
      <c r="BA170" s="6">
        <f t="shared" si="46"/>
        <v>6248989</v>
      </c>
      <c r="BB170" s="7">
        <f t="shared" si="47"/>
        <v>-0.24369991689855755</v>
      </c>
      <c r="BC170" s="26" t="s">
        <v>803</v>
      </c>
      <c r="BD170" s="10" t="s">
        <v>803</v>
      </c>
      <c r="BE170" s="10" t="s">
        <v>862</v>
      </c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CJ170" s="18"/>
      <c r="CK170" s="18"/>
    </row>
    <row r="171" spans="1:89" x14ac:dyDescent="0.2">
      <c r="A171" s="25">
        <v>206681</v>
      </c>
      <c r="B171" s="26" t="s">
        <v>324</v>
      </c>
      <c r="C171" s="6">
        <v>0</v>
      </c>
      <c r="D171" s="6">
        <v>0</v>
      </c>
      <c r="E171" s="6">
        <v>0</v>
      </c>
      <c r="F171" s="36">
        <f t="shared" si="32"/>
        <v>0</v>
      </c>
      <c r="G171" s="6">
        <v>0</v>
      </c>
      <c r="H171" s="6">
        <v>0</v>
      </c>
      <c r="I171" s="6">
        <v>0</v>
      </c>
      <c r="J171" s="36">
        <f t="shared" si="33"/>
        <v>0</v>
      </c>
      <c r="K171" s="6">
        <v>0</v>
      </c>
      <c r="L171" s="6">
        <v>0</v>
      </c>
      <c r="M171" s="6">
        <v>0</v>
      </c>
      <c r="N171" s="7">
        <f t="shared" si="34"/>
        <v>0</v>
      </c>
      <c r="O171" s="6">
        <v>0</v>
      </c>
      <c r="P171" s="6">
        <v>0</v>
      </c>
      <c r="Q171" s="6">
        <v>0</v>
      </c>
      <c r="R171" s="7">
        <f t="shared" si="35"/>
        <v>0</v>
      </c>
      <c r="S171" s="6">
        <v>0</v>
      </c>
      <c r="T171" s="6">
        <v>0</v>
      </c>
      <c r="U171" s="6">
        <v>0</v>
      </c>
      <c r="V171" s="7">
        <f t="shared" si="36"/>
        <v>0</v>
      </c>
      <c r="W171" s="6">
        <v>0</v>
      </c>
      <c r="X171" s="6">
        <v>0</v>
      </c>
      <c r="Y171" s="6">
        <v>0</v>
      </c>
      <c r="Z171" s="7">
        <f t="shared" si="37"/>
        <v>0</v>
      </c>
      <c r="AA171" s="6">
        <v>0</v>
      </c>
      <c r="AB171" s="6">
        <v>0</v>
      </c>
      <c r="AC171" s="6">
        <v>0</v>
      </c>
      <c r="AD171" s="7">
        <f t="shared" si="38"/>
        <v>0</v>
      </c>
      <c r="AE171" s="6">
        <v>0</v>
      </c>
      <c r="AF171" s="6">
        <v>0</v>
      </c>
      <c r="AG171" s="6">
        <v>0</v>
      </c>
      <c r="AH171" s="7">
        <f t="shared" si="39"/>
        <v>0</v>
      </c>
      <c r="AI171" s="6">
        <v>0</v>
      </c>
      <c r="AJ171" s="6">
        <v>0</v>
      </c>
      <c r="AK171" s="6">
        <v>0</v>
      </c>
      <c r="AL171" s="7">
        <f t="shared" si="40"/>
        <v>0</v>
      </c>
      <c r="AM171" s="6">
        <v>42365</v>
      </c>
      <c r="AN171" s="6">
        <v>51.5</v>
      </c>
      <c r="AO171" s="6">
        <v>351030</v>
      </c>
      <c r="AP171" s="7">
        <f t="shared" si="41"/>
        <v>3.7413184058342592</v>
      </c>
      <c r="AQ171" s="6">
        <v>-3727</v>
      </c>
      <c r="AR171" s="6">
        <v>10</v>
      </c>
      <c r="AS171" s="6">
        <v>69500</v>
      </c>
      <c r="AT171" s="7">
        <f t="shared" si="42"/>
        <v>-1.5015251798561149</v>
      </c>
      <c r="AU171" s="6">
        <v>-54102.01</v>
      </c>
      <c r="AV171" s="6">
        <v>66</v>
      </c>
      <c r="AW171" s="6">
        <v>453470</v>
      </c>
      <c r="AX171" s="7">
        <f t="shared" si="43"/>
        <v>-3.6985077513396698</v>
      </c>
      <c r="AY171" s="6">
        <f t="shared" si="44"/>
        <v>-15464.010000000002</v>
      </c>
      <c r="AZ171" s="6">
        <f t="shared" si="45"/>
        <v>127.5</v>
      </c>
      <c r="BA171" s="6">
        <f t="shared" si="46"/>
        <v>874000</v>
      </c>
      <c r="BB171" s="7">
        <f t="shared" si="47"/>
        <v>-0.54849463386727704</v>
      </c>
      <c r="BC171" s="26" t="s">
        <v>803</v>
      </c>
      <c r="BD171" s="10" t="s">
        <v>803</v>
      </c>
      <c r="BE171" s="10" t="s">
        <v>862</v>
      </c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CJ171" s="18"/>
      <c r="CK171" s="18"/>
    </row>
    <row r="172" spans="1:89" x14ac:dyDescent="0.2">
      <c r="A172" s="25">
        <v>206790</v>
      </c>
      <c r="B172" s="26" t="s">
        <v>480</v>
      </c>
      <c r="C172" s="6">
        <v>0</v>
      </c>
      <c r="D172" s="6">
        <v>0</v>
      </c>
      <c r="E172" s="6">
        <v>0</v>
      </c>
      <c r="F172" s="36">
        <f t="shared" si="32"/>
        <v>0</v>
      </c>
      <c r="G172" s="6">
        <v>0</v>
      </c>
      <c r="H172" s="6">
        <v>0</v>
      </c>
      <c r="I172" s="6">
        <v>0</v>
      </c>
      <c r="J172" s="36">
        <f t="shared" si="33"/>
        <v>0</v>
      </c>
      <c r="K172" s="6">
        <v>0</v>
      </c>
      <c r="L172" s="6">
        <v>0</v>
      </c>
      <c r="M172" s="6">
        <v>0</v>
      </c>
      <c r="N172" s="7">
        <f t="shared" si="34"/>
        <v>0</v>
      </c>
      <c r="O172" s="6">
        <v>0</v>
      </c>
      <c r="P172" s="6">
        <v>0</v>
      </c>
      <c r="Q172" s="6">
        <v>0</v>
      </c>
      <c r="R172" s="7">
        <f t="shared" si="35"/>
        <v>0</v>
      </c>
      <c r="S172" s="6">
        <v>0</v>
      </c>
      <c r="T172" s="6">
        <v>0</v>
      </c>
      <c r="U172" s="6">
        <v>0</v>
      </c>
      <c r="V172" s="7">
        <f t="shared" si="36"/>
        <v>0</v>
      </c>
      <c r="W172" s="6">
        <v>0</v>
      </c>
      <c r="X172" s="6">
        <v>0</v>
      </c>
      <c r="Y172" s="6">
        <v>0</v>
      </c>
      <c r="Z172" s="7">
        <f t="shared" si="37"/>
        <v>0</v>
      </c>
      <c r="AA172" s="6">
        <v>0</v>
      </c>
      <c r="AB172" s="6">
        <v>0</v>
      </c>
      <c r="AC172" s="6">
        <v>0</v>
      </c>
      <c r="AD172" s="7">
        <f t="shared" si="38"/>
        <v>0</v>
      </c>
      <c r="AE172" s="6">
        <v>0</v>
      </c>
      <c r="AF172" s="6">
        <v>0</v>
      </c>
      <c r="AG172" s="6">
        <v>0</v>
      </c>
      <c r="AH172" s="7">
        <f t="shared" si="39"/>
        <v>0</v>
      </c>
      <c r="AI172" s="6">
        <v>0</v>
      </c>
      <c r="AJ172" s="6">
        <v>0</v>
      </c>
      <c r="AK172" s="6">
        <v>0</v>
      </c>
      <c r="AL172" s="7">
        <f t="shared" si="40"/>
        <v>0</v>
      </c>
      <c r="AM172" s="6">
        <v>80000</v>
      </c>
      <c r="AN172" s="6">
        <v>12.5</v>
      </c>
      <c r="AO172" s="6">
        <v>85000</v>
      </c>
      <c r="AP172" s="7">
        <f t="shared" si="41"/>
        <v>29.176470588235293</v>
      </c>
      <c r="AQ172" s="6">
        <v>120800</v>
      </c>
      <c r="AR172" s="6">
        <v>32.5</v>
      </c>
      <c r="AS172" s="6">
        <v>231500</v>
      </c>
      <c r="AT172" s="7">
        <f t="shared" si="42"/>
        <v>14.610799136069113</v>
      </c>
      <c r="AU172" s="6">
        <v>128500</v>
      </c>
      <c r="AV172" s="6">
        <v>25</v>
      </c>
      <c r="AW172" s="6">
        <v>175700</v>
      </c>
      <c r="AX172" s="7">
        <f t="shared" si="43"/>
        <v>22.672168468981216</v>
      </c>
      <c r="AY172" s="6">
        <f t="shared" si="44"/>
        <v>329300</v>
      </c>
      <c r="AZ172" s="6">
        <f t="shared" si="45"/>
        <v>70</v>
      </c>
      <c r="BA172" s="6">
        <f t="shared" si="46"/>
        <v>492200</v>
      </c>
      <c r="BB172" s="7">
        <f t="shared" si="47"/>
        <v>20.740146281999188</v>
      </c>
      <c r="BC172" s="26" t="s">
        <v>803</v>
      </c>
      <c r="BD172" s="10" t="s">
        <v>803</v>
      </c>
      <c r="BE172" s="10" t="s">
        <v>862</v>
      </c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CJ172" s="18"/>
      <c r="CK172" s="18"/>
    </row>
    <row r="173" spans="1:89" x14ac:dyDescent="0.2">
      <c r="A173" s="25">
        <v>206928</v>
      </c>
      <c r="B173" s="26" t="s">
        <v>581</v>
      </c>
      <c r="C173" s="6">
        <v>0</v>
      </c>
      <c r="D173" s="6">
        <v>0</v>
      </c>
      <c r="E173" s="6">
        <v>0</v>
      </c>
      <c r="F173" s="36">
        <f t="shared" si="32"/>
        <v>0</v>
      </c>
      <c r="G173" s="6">
        <v>0</v>
      </c>
      <c r="H173" s="6">
        <v>0</v>
      </c>
      <c r="I173" s="6">
        <v>0</v>
      </c>
      <c r="J173" s="36">
        <f t="shared" si="33"/>
        <v>0</v>
      </c>
      <c r="K173" s="6">
        <v>0</v>
      </c>
      <c r="L173" s="6">
        <v>0</v>
      </c>
      <c r="M173" s="6">
        <v>0</v>
      </c>
      <c r="N173" s="7">
        <f t="shared" si="34"/>
        <v>0</v>
      </c>
      <c r="O173" s="6">
        <v>0</v>
      </c>
      <c r="P173" s="6">
        <v>0</v>
      </c>
      <c r="Q173" s="6">
        <v>0</v>
      </c>
      <c r="R173" s="7">
        <f t="shared" si="35"/>
        <v>0</v>
      </c>
      <c r="S173" s="6">
        <v>0</v>
      </c>
      <c r="T173" s="6">
        <v>0</v>
      </c>
      <c r="U173" s="6">
        <v>0</v>
      </c>
      <c r="V173" s="7">
        <f t="shared" si="36"/>
        <v>0</v>
      </c>
      <c r="W173" s="6">
        <v>0</v>
      </c>
      <c r="X173" s="6">
        <v>0</v>
      </c>
      <c r="Y173" s="6">
        <v>0</v>
      </c>
      <c r="Z173" s="7">
        <f t="shared" si="37"/>
        <v>0</v>
      </c>
      <c r="AA173" s="6">
        <v>0</v>
      </c>
      <c r="AB173" s="6">
        <v>0</v>
      </c>
      <c r="AC173" s="6">
        <v>0</v>
      </c>
      <c r="AD173" s="7">
        <f t="shared" si="38"/>
        <v>0</v>
      </c>
      <c r="AE173" s="6">
        <v>0</v>
      </c>
      <c r="AF173" s="6">
        <v>0</v>
      </c>
      <c r="AG173" s="6">
        <v>0</v>
      </c>
      <c r="AH173" s="7">
        <f t="shared" si="39"/>
        <v>0</v>
      </c>
      <c r="AI173" s="6">
        <v>0</v>
      </c>
      <c r="AJ173" s="6">
        <v>0</v>
      </c>
      <c r="AK173" s="6">
        <v>0</v>
      </c>
      <c r="AL173" s="7">
        <f t="shared" si="40"/>
        <v>0</v>
      </c>
      <c r="AM173" s="6">
        <v>63800</v>
      </c>
      <c r="AN173" s="6">
        <v>10</v>
      </c>
      <c r="AO173" s="6">
        <v>68000</v>
      </c>
      <c r="AP173" s="7">
        <f t="shared" si="41"/>
        <v>29.085294117647059</v>
      </c>
      <c r="AQ173" s="6">
        <v>168570</v>
      </c>
      <c r="AR173" s="6">
        <v>16</v>
      </c>
      <c r="AS173" s="6">
        <v>111800</v>
      </c>
      <c r="AT173" s="7">
        <f t="shared" si="42"/>
        <v>42.21788908765653</v>
      </c>
      <c r="AU173" s="6">
        <v>196916</v>
      </c>
      <c r="AV173" s="6">
        <v>34.549999999999997</v>
      </c>
      <c r="AW173" s="6">
        <v>246448</v>
      </c>
      <c r="AX173" s="7">
        <f t="shared" si="43"/>
        <v>24.769509186522107</v>
      </c>
      <c r="AY173" s="6">
        <f t="shared" si="44"/>
        <v>429286</v>
      </c>
      <c r="AZ173" s="6">
        <f t="shared" si="45"/>
        <v>60.55</v>
      </c>
      <c r="BA173" s="6">
        <f t="shared" si="46"/>
        <v>426248</v>
      </c>
      <c r="BB173" s="7">
        <f t="shared" si="47"/>
        <v>31.220946491244533</v>
      </c>
      <c r="BC173" s="26" t="s">
        <v>803</v>
      </c>
      <c r="BD173" s="10" t="s">
        <v>803</v>
      </c>
      <c r="BE173" s="10" t="s">
        <v>862</v>
      </c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CJ173" s="18"/>
      <c r="CK173" s="18"/>
    </row>
    <row r="174" spans="1:89" x14ac:dyDescent="0.2">
      <c r="A174" s="25">
        <v>206933</v>
      </c>
      <c r="B174" s="26" t="s">
        <v>948</v>
      </c>
      <c r="C174" s="6">
        <v>0</v>
      </c>
      <c r="D174" s="6">
        <v>0</v>
      </c>
      <c r="E174" s="6">
        <v>0</v>
      </c>
      <c r="F174" s="36">
        <f t="shared" si="32"/>
        <v>0</v>
      </c>
      <c r="G174" s="6">
        <v>0</v>
      </c>
      <c r="H174" s="6">
        <v>0</v>
      </c>
      <c r="I174" s="6">
        <v>0</v>
      </c>
      <c r="J174" s="36">
        <f t="shared" si="33"/>
        <v>0</v>
      </c>
      <c r="K174" s="6">
        <v>0</v>
      </c>
      <c r="L174" s="6">
        <v>0</v>
      </c>
      <c r="M174" s="6">
        <v>0</v>
      </c>
      <c r="N174" s="7">
        <f t="shared" si="34"/>
        <v>0</v>
      </c>
      <c r="O174" s="6">
        <v>0</v>
      </c>
      <c r="P174" s="6">
        <v>0</v>
      </c>
      <c r="Q174" s="6">
        <v>0</v>
      </c>
      <c r="R174" s="7">
        <f t="shared" si="35"/>
        <v>0</v>
      </c>
      <c r="S174" s="6">
        <v>0</v>
      </c>
      <c r="T174" s="6">
        <v>0</v>
      </c>
      <c r="U174" s="6">
        <v>0</v>
      </c>
      <c r="V174" s="7">
        <f t="shared" si="36"/>
        <v>0</v>
      </c>
      <c r="W174" s="6">
        <v>0</v>
      </c>
      <c r="X174" s="6">
        <v>0</v>
      </c>
      <c r="Y174" s="6">
        <v>0</v>
      </c>
      <c r="Z174" s="7">
        <f t="shared" si="37"/>
        <v>0</v>
      </c>
      <c r="AA174" s="6">
        <v>0</v>
      </c>
      <c r="AB174" s="6">
        <v>0</v>
      </c>
      <c r="AC174" s="6">
        <v>0</v>
      </c>
      <c r="AD174" s="7">
        <f t="shared" si="38"/>
        <v>0</v>
      </c>
      <c r="AE174" s="6">
        <v>0</v>
      </c>
      <c r="AF174" s="6">
        <v>0</v>
      </c>
      <c r="AG174" s="6">
        <v>0</v>
      </c>
      <c r="AH174" s="7">
        <f t="shared" si="39"/>
        <v>0</v>
      </c>
      <c r="AI174" s="6">
        <v>0</v>
      </c>
      <c r="AJ174" s="6">
        <v>0</v>
      </c>
      <c r="AK174" s="6">
        <v>0</v>
      </c>
      <c r="AL174" s="7">
        <f t="shared" si="40"/>
        <v>0</v>
      </c>
      <c r="AM174" s="6">
        <v>63900</v>
      </c>
      <c r="AN174" s="6">
        <v>10</v>
      </c>
      <c r="AO174" s="6">
        <v>68000</v>
      </c>
      <c r="AP174" s="7">
        <f t="shared" si="41"/>
        <v>29.130882352941178</v>
      </c>
      <c r="AQ174" s="6">
        <v>-38710</v>
      </c>
      <c r="AR174" s="6">
        <v>101</v>
      </c>
      <c r="AS174" s="6">
        <v>697000</v>
      </c>
      <c r="AT174" s="7">
        <f t="shared" si="42"/>
        <v>-1.5550645624103301</v>
      </c>
      <c r="AU174" s="6">
        <v>-42820.01</v>
      </c>
      <c r="AV174" s="6">
        <v>122</v>
      </c>
      <c r="AW174" s="6">
        <v>855920</v>
      </c>
      <c r="AX174" s="7">
        <f t="shared" si="43"/>
        <v>-1.5508696022992803</v>
      </c>
      <c r="AY174" s="6">
        <f t="shared" si="44"/>
        <v>-17630.010000000002</v>
      </c>
      <c r="AZ174" s="6">
        <f t="shared" si="45"/>
        <v>233</v>
      </c>
      <c r="BA174" s="6">
        <f t="shared" si="46"/>
        <v>1620920</v>
      </c>
      <c r="BB174" s="7">
        <f t="shared" si="47"/>
        <v>-0.33717290797818528</v>
      </c>
      <c r="BC174" s="26" t="s">
        <v>803</v>
      </c>
      <c r="BD174" s="10" t="s">
        <v>803</v>
      </c>
      <c r="BE174" s="10" t="s">
        <v>862</v>
      </c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CJ174" s="18"/>
      <c r="CK174" s="18"/>
    </row>
    <row r="175" spans="1:89" x14ac:dyDescent="0.2">
      <c r="A175" s="25">
        <v>207787</v>
      </c>
      <c r="B175" s="26" t="s">
        <v>949</v>
      </c>
      <c r="C175" s="6">
        <v>0</v>
      </c>
      <c r="D175" s="6">
        <v>0</v>
      </c>
      <c r="E175" s="6">
        <v>0</v>
      </c>
      <c r="F175" s="36">
        <f t="shared" si="32"/>
        <v>0</v>
      </c>
      <c r="G175" s="6">
        <v>0</v>
      </c>
      <c r="H175" s="6">
        <v>0</v>
      </c>
      <c r="I175" s="6">
        <v>0</v>
      </c>
      <c r="J175" s="36">
        <f t="shared" si="33"/>
        <v>0</v>
      </c>
      <c r="K175" s="6">
        <v>0</v>
      </c>
      <c r="L175" s="6">
        <v>0</v>
      </c>
      <c r="M175" s="6">
        <v>0</v>
      </c>
      <c r="N175" s="7">
        <f t="shared" si="34"/>
        <v>0</v>
      </c>
      <c r="O175" s="6">
        <v>0</v>
      </c>
      <c r="P175" s="6">
        <v>0</v>
      </c>
      <c r="Q175" s="6">
        <v>0</v>
      </c>
      <c r="R175" s="7">
        <f t="shared" si="35"/>
        <v>0</v>
      </c>
      <c r="S175" s="6">
        <v>0</v>
      </c>
      <c r="T175" s="6">
        <v>0</v>
      </c>
      <c r="U175" s="6">
        <v>0</v>
      </c>
      <c r="V175" s="7">
        <f t="shared" si="36"/>
        <v>0</v>
      </c>
      <c r="W175" s="6">
        <v>0</v>
      </c>
      <c r="X175" s="6">
        <v>0</v>
      </c>
      <c r="Y175" s="6">
        <v>0</v>
      </c>
      <c r="Z175" s="7">
        <f t="shared" si="37"/>
        <v>0</v>
      </c>
      <c r="AA175" s="6">
        <v>0</v>
      </c>
      <c r="AB175" s="6">
        <v>0</v>
      </c>
      <c r="AC175" s="6">
        <v>0</v>
      </c>
      <c r="AD175" s="7">
        <f t="shared" si="38"/>
        <v>0</v>
      </c>
      <c r="AE175" s="6">
        <v>0</v>
      </c>
      <c r="AF175" s="6">
        <v>0</v>
      </c>
      <c r="AG175" s="6">
        <v>0</v>
      </c>
      <c r="AH175" s="7">
        <f t="shared" si="39"/>
        <v>0</v>
      </c>
      <c r="AI175" s="6">
        <v>0</v>
      </c>
      <c r="AJ175" s="6">
        <v>0</v>
      </c>
      <c r="AK175" s="6">
        <v>0</v>
      </c>
      <c r="AL175" s="7">
        <f t="shared" si="40"/>
        <v>0</v>
      </c>
      <c r="AM175" s="6">
        <v>0</v>
      </c>
      <c r="AN175" s="6">
        <v>0</v>
      </c>
      <c r="AO175" s="6">
        <v>0</v>
      </c>
      <c r="AP175" s="7">
        <f t="shared" si="41"/>
        <v>0</v>
      </c>
      <c r="AQ175" s="6">
        <v>0</v>
      </c>
      <c r="AR175" s="6">
        <v>0</v>
      </c>
      <c r="AS175" s="6">
        <v>0</v>
      </c>
      <c r="AT175" s="7">
        <f t="shared" si="42"/>
        <v>0</v>
      </c>
      <c r="AU175" s="6">
        <v>55100</v>
      </c>
      <c r="AV175" s="6">
        <v>20</v>
      </c>
      <c r="AW175" s="6">
        <v>139200</v>
      </c>
      <c r="AX175" s="7">
        <f t="shared" si="43"/>
        <v>12.270833333333334</v>
      </c>
      <c r="AY175" s="6">
        <f t="shared" si="44"/>
        <v>55100</v>
      </c>
      <c r="AZ175" s="6">
        <f t="shared" si="45"/>
        <v>20</v>
      </c>
      <c r="BA175" s="6">
        <f t="shared" si="46"/>
        <v>139200</v>
      </c>
      <c r="BB175" s="7">
        <f t="shared" si="47"/>
        <v>12.270833333333334</v>
      </c>
      <c r="BC175" s="26" t="s">
        <v>803</v>
      </c>
      <c r="BD175" s="10" t="s">
        <v>803</v>
      </c>
      <c r="BE175" s="10" t="s">
        <v>862</v>
      </c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CJ175" s="18"/>
      <c r="CK175" s="18"/>
    </row>
    <row r="176" spans="1:89" x14ac:dyDescent="0.2">
      <c r="A176" s="25">
        <v>178512</v>
      </c>
      <c r="B176" s="26" t="s">
        <v>378</v>
      </c>
      <c r="C176" s="6">
        <v>89391</v>
      </c>
      <c r="D176" s="6">
        <v>0</v>
      </c>
      <c r="E176" s="6">
        <v>0</v>
      </c>
      <c r="F176" s="36">
        <f t="shared" si="32"/>
        <v>0</v>
      </c>
      <c r="G176" s="6">
        <v>-3959</v>
      </c>
      <c r="H176" s="6">
        <v>20</v>
      </c>
      <c r="I176" s="6">
        <v>142000</v>
      </c>
      <c r="J176" s="36">
        <f t="shared" si="33"/>
        <v>-0.8642887323943661</v>
      </c>
      <c r="K176" s="6">
        <v>112936</v>
      </c>
      <c r="L176" s="6">
        <v>54.25</v>
      </c>
      <c r="M176" s="6">
        <v>389975</v>
      </c>
      <c r="N176" s="7">
        <f t="shared" si="34"/>
        <v>8.6879415347137634</v>
      </c>
      <c r="O176" s="6">
        <v>149784.92000000001</v>
      </c>
      <c r="P176" s="6">
        <v>28.5</v>
      </c>
      <c r="Q176" s="6">
        <v>217650</v>
      </c>
      <c r="R176" s="7">
        <f t="shared" si="35"/>
        <v>21.333942200781074</v>
      </c>
      <c r="S176" s="6">
        <v>138749.92000000001</v>
      </c>
      <c r="T176" s="6">
        <v>5</v>
      </c>
      <c r="U176" s="6">
        <v>35000</v>
      </c>
      <c r="V176" s="7">
        <f t="shared" si="36"/>
        <v>122.89278628571429</v>
      </c>
      <c r="W176" s="6">
        <v>0</v>
      </c>
      <c r="X176" s="6">
        <v>0</v>
      </c>
      <c r="Y176" s="6">
        <v>0</v>
      </c>
      <c r="Z176" s="7">
        <f t="shared" si="37"/>
        <v>0</v>
      </c>
      <c r="AA176" s="6">
        <v>93439.92</v>
      </c>
      <c r="AB176" s="6">
        <v>18</v>
      </c>
      <c r="AC176" s="6">
        <v>131550</v>
      </c>
      <c r="AD176" s="7">
        <f t="shared" si="38"/>
        <v>22.019289395667045</v>
      </c>
      <c r="AE176" s="6">
        <v>143079.15</v>
      </c>
      <c r="AF176" s="6">
        <v>14.5</v>
      </c>
      <c r="AG176" s="6">
        <v>117750</v>
      </c>
      <c r="AH176" s="7">
        <f t="shared" si="39"/>
        <v>36.45328662420382</v>
      </c>
      <c r="AI176" s="6">
        <v>0</v>
      </c>
      <c r="AJ176" s="6">
        <v>0</v>
      </c>
      <c r="AK176" s="6">
        <v>0</v>
      </c>
      <c r="AL176" s="7">
        <f t="shared" si="40"/>
        <v>0</v>
      </c>
      <c r="AM176" s="6">
        <v>0</v>
      </c>
      <c r="AN176" s="6">
        <v>0</v>
      </c>
      <c r="AO176" s="6">
        <v>0</v>
      </c>
      <c r="AP176" s="7">
        <f t="shared" si="41"/>
        <v>0</v>
      </c>
      <c r="AQ176" s="6">
        <v>94659.15</v>
      </c>
      <c r="AR176" s="6">
        <v>13.5</v>
      </c>
      <c r="AS176" s="6">
        <v>100000</v>
      </c>
      <c r="AT176" s="7">
        <f t="shared" si="42"/>
        <v>26.504561999999996</v>
      </c>
      <c r="AU176" s="6">
        <v>87159.15</v>
      </c>
      <c r="AV176" s="6">
        <v>0</v>
      </c>
      <c r="AW176" s="6">
        <v>0</v>
      </c>
      <c r="AX176" s="7">
        <f t="shared" si="43"/>
        <v>0</v>
      </c>
      <c r="AY176" s="6">
        <f t="shared" si="44"/>
        <v>815849.21000000008</v>
      </c>
      <c r="AZ176" s="6">
        <f t="shared" si="45"/>
        <v>153.75</v>
      </c>
      <c r="BA176" s="6">
        <f t="shared" si="46"/>
        <v>1133925</v>
      </c>
      <c r="BB176" s="7">
        <f t="shared" si="47"/>
        <v>22.304231329232536</v>
      </c>
      <c r="BC176" s="26" t="s">
        <v>803</v>
      </c>
      <c r="BD176" s="10" t="s">
        <v>803</v>
      </c>
      <c r="BE176" s="10" t="s">
        <v>862</v>
      </c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CJ176" s="18"/>
      <c r="CK176" s="18"/>
    </row>
    <row r="177" spans="1:89" x14ac:dyDescent="0.2">
      <c r="A177" s="26">
        <v>179395</v>
      </c>
      <c r="B177" s="26" t="s">
        <v>159</v>
      </c>
      <c r="C177" s="6">
        <v>0</v>
      </c>
      <c r="D177" s="6">
        <v>0</v>
      </c>
      <c r="E177" s="6">
        <v>0</v>
      </c>
      <c r="F177" s="36">
        <f t="shared" si="32"/>
        <v>0</v>
      </c>
      <c r="G177" s="6">
        <v>0</v>
      </c>
      <c r="H177" s="6">
        <v>15</v>
      </c>
      <c r="I177" s="6">
        <v>0</v>
      </c>
      <c r="J177" s="36">
        <f t="shared" si="33"/>
        <v>0</v>
      </c>
      <c r="K177" s="6">
        <v>67114.600000000006</v>
      </c>
      <c r="L177" s="6">
        <v>10</v>
      </c>
      <c r="M177" s="6">
        <v>71000</v>
      </c>
      <c r="N177" s="7">
        <f t="shared" si="34"/>
        <v>28.358281690140849</v>
      </c>
      <c r="O177" s="6">
        <v>67099.600000000006</v>
      </c>
      <c r="P177" s="6">
        <v>10</v>
      </c>
      <c r="Q177" s="6">
        <v>70000</v>
      </c>
      <c r="R177" s="7">
        <f t="shared" si="35"/>
        <v>29.715537142857148</v>
      </c>
      <c r="S177" s="6">
        <v>87899.6</v>
      </c>
      <c r="T177" s="6">
        <v>10</v>
      </c>
      <c r="U177" s="6">
        <v>70000</v>
      </c>
      <c r="V177" s="7">
        <f t="shared" si="36"/>
        <v>38.926965714285721</v>
      </c>
      <c r="W177" s="6">
        <v>108599.6</v>
      </c>
      <c r="X177" s="6">
        <v>7.5</v>
      </c>
      <c r="Y177" s="6">
        <v>51750</v>
      </c>
      <c r="Z177" s="7">
        <f t="shared" si="37"/>
        <v>62.95628985507247</v>
      </c>
      <c r="AA177" s="6">
        <v>114399.6</v>
      </c>
      <c r="AB177" s="6">
        <v>10</v>
      </c>
      <c r="AC177" s="6">
        <v>72000</v>
      </c>
      <c r="AD177" s="7">
        <f t="shared" si="38"/>
        <v>49.255383333333334</v>
      </c>
      <c r="AE177" s="6">
        <v>0</v>
      </c>
      <c r="AF177" s="6">
        <v>0</v>
      </c>
      <c r="AG177" s="6">
        <v>0</v>
      </c>
      <c r="AH177" s="7">
        <f t="shared" si="39"/>
        <v>0</v>
      </c>
      <c r="AI177" s="6">
        <v>0</v>
      </c>
      <c r="AJ177" s="6">
        <v>0</v>
      </c>
      <c r="AK177" s="6">
        <v>0</v>
      </c>
      <c r="AL177" s="7">
        <f t="shared" si="40"/>
        <v>0</v>
      </c>
      <c r="AM177" s="6">
        <v>50249.13</v>
      </c>
      <c r="AN177" s="6">
        <v>10</v>
      </c>
      <c r="AO177" s="6">
        <v>70250</v>
      </c>
      <c r="AP177" s="7">
        <f t="shared" si="41"/>
        <v>22.173993309608541</v>
      </c>
      <c r="AQ177" s="6">
        <v>0</v>
      </c>
      <c r="AR177" s="6">
        <v>0</v>
      </c>
      <c r="AS177" s="6">
        <v>0</v>
      </c>
      <c r="AT177" s="7">
        <f t="shared" si="42"/>
        <v>0</v>
      </c>
      <c r="AU177" s="6">
        <v>32349.13</v>
      </c>
      <c r="AV177" s="6">
        <v>0</v>
      </c>
      <c r="AW177" s="6">
        <v>0</v>
      </c>
      <c r="AX177" s="7">
        <f t="shared" si="43"/>
        <v>0</v>
      </c>
      <c r="AY177" s="6">
        <f t="shared" si="44"/>
        <v>527711.26</v>
      </c>
      <c r="AZ177" s="6">
        <f t="shared" si="45"/>
        <v>72.5</v>
      </c>
      <c r="BA177" s="6">
        <f t="shared" si="46"/>
        <v>405000</v>
      </c>
      <c r="BB177" s="7">
        <f t="shared" si="47"/>
        <v>40.392713728395066</v>
      </c>
      <c r="BC177" s="26" t="s">
        <v>803</v>
      </c>
      <c r="BD177" s="10" t="s">
        <v>803</v>
      </c>
      <c r="BE177" s="10" t="s">
        <v>862</v>
      </c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CJ177" s="18"/>
      <c r="CK177" s="18"/>
    </row>
    <row r="178" spans="1:89" x14ac:dyDescent="0.2">
      <c r="A178" s="26">
        <v>203184</v>
      </c>
      <c r="B178" s="26" t="s">
        <v>950</v>
      </c>
      <c r="C178" s="6">
        <v>0</v>
      </c>
      <c r="D178" s="6">
        <v>0</v>
      </c>
      <c r="E178" s="6">
        <v>0</v>
      </c>
      <c r="F178" s="36">
        <f t="shared" si="32"/>
        <v>0</v>
      </c>
      <c r="G178" s="6">
        <v>0</v>
      </c>
      <c r="H178" s="6">
        <v>0</v>
      </c>
      <c r="I178" s="6">
        <v>0</v>
      </c>
      <c r="J178" s="36">
        <f t="shared" si="33"/>
        <v>0</v>
      </c>
      <c r="K178" s="6">
        <v>80113</v>
      </c>
      <c r="L178" s="6">
        <v>50.05</v>
      </c>
      <c r="M178" s="6">
        <v>356455</v>
      </c>
      <c r="N178" s="7">
        <f t="shared" si="34"/>
        <v>6.7424780126523682</v>
      </c>
      <c r="O178" s="6">
        <v>75750.539999999994</v>
      </c>
      <c r="P178" s="6">
        <v>43</v>
      </c>
      <c r="Q178" s="6">
        <v>302000</v>
      </c>
      <c r="R178" s="7">
        <f t="shared" si="35"/>
        <v>7.7757176821192049</v>
      </c>
      <c r="S178" s="6">
        <v>-8619.4599999999991</v>
      </c>
      <c r="T178" s="6">
        <v>23.5</v>
      </c>
      <c r="U178" s="6">
        <v>170250</v>
      </c>
      <c r="V178" s="7">
        <f t="shared" si="36"/>
        <v>-1.5694758296622613</v>
      </c>
      <c r="W178" s="6">
        <v>-23229.46</v>
      </c>
      <c r="X178" s="6">
        <v>50</v>
      </c>
      <c r="Y178" s="6">
        <v>353250</v>
      </c>
      <c r="Z178" s="7">
        <f t="shared" si="37"/>
        <v>-1.9727779193205943</v>
      </c>
      <c r="AA178" s="6">
        <v>-11089.46</v>
      </c>
      <c r="AB178" s="6">
        <v>10</v>
      </c>
      <c r="AC178" s="6">
        <v>74850</v>
      </c>
      <c r="AD178" s="7">
        <f t="shared" si="38"/>
        <v>-4.5928291249164994</v>
      </c>
      <c r="AE178" s="6">
        <v>0</v>
      </c>
      <c r="AF178" s="6">
        <v>0</v>
      </c>
      <c r="AG178" s="6">
        <v>0</v>
      </c>
      <c r="AH178" s="7">
        <f t="shared" si="39"/>
        <v>0</v>
      </c>
      <c r="AI178" s="6">
        <v>0</v>
      </c>
      <c r="AJ178" s="6">
        <v>0</v>
      </c>
      <c r="AK178" s="6">
        <v>0</v>
      </c>
      <c r="AL178" s="7">
        <f t="shared" si="40"/>
        <v>0</v>
      </c>
      <c r="AM178" s="6">
        <v>0</v>
      </c>
      <c r="AN178" s="6">
        <v>0</v>
      </c>
      <c r="AO178" s="6">
        <v>0</v>
      </c>
      <c r="AP178" s="7">
        <f t="shared" si="41"/>
        <v>0</v>
      </c>
      <c r="AQ178" s="6">
        <v>0</v>
      </c>
      <c r="AR178" s="6">
        <v>0</v>
      </c>
      <c r="AS178" s="6">
        <v>0</v>
      </c>
      <c r="AT178" s="7">
        <f t="shared" si="42"/>
        <v>0</v>
      </c>
      <c r="AU178" s="6">
        <v>0</v>
      </c>
      <c r="AV178" s="6">
        <v>0</v>
      </c>
      <c r="AW178" s="6">
        <v>0</v>
      </c>
      <c r="AX178" s="7">
        <f t="shared" si="43"/>
        <v>0</v>
      </c>
      <c r="AY178" s="6">
        <f t="shared" si="44"/>
        <v>112925.16</v>
      </c>
      <c r="AZ178" s="6">
        <f t="shared" si="45"/>
        <v>176.55</v>
      </c>
      <c r="BA178" s="6">
        <f t="shared" si="46"/>
        <v>1256805</v>
      </c>
      <c r="BB178" s="7">
        <f t="shared" si="47"/>
        <v>2.7853803573346703</v>
      </c>
      <c r="BC178" s="26" t="s">
        <v>803</v>
      </c>
      <c r="BD178" s="10" t="s">
        <v>803</v>
      </c>
      <c r="BE178" s="10" t="s">
        <v>862</v>
      </c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CJ178" s="18"/>
      <c r="CK178" s="18"/>
    </row>
    <row r="179" spans="1:89" x14ac:dyDescent="0.2">
      <c r="A179" s="26">
        <v>204434</v>
      </c>
      <c r="B179" s="26" t="s">
        <v>758</v>
      </c>
      <c r="C179" s="6">
        <v>0</v>
      </c>
      <c r="D179" s="6">
        <v>0</v>
      </c>
      <c r="E179" s="6">
        <v>0</v>
      </c>
      <c r="F179" s="36">
        <f t="shared" si="32"/>
        <v>0</v>
      </c>
      <c r="G179" s="6">
        <v>0</v>
      </c>
      <c r="H179" s="6">
        <v>0</v>
      </c>
      <c r="I179" s="6">
        <v>0</v>
      </c>
      <c r="J179" s="36">
        <f t="shared" si="33"/>
        <v>0</v>
      </c>
      <c r="K179" s="6">
        <v>0</v>
      </c>
      <c r="L179" s="6">
        <v>0</v>
      </c>
      <c r="M179" s="6">
        <v>0</v>
      </c>
      <c r="N179" s="7">
        <f t="shared" si="34"/>
        <v>0</v>
      </c>
      <c r="O179" s="6">
        <v>0</v>
      </c>
      <c r="P179" s="6">
        <v>0</v>
      </c>
      <c r="Q179" s="6">
        <v>0</v>
      </c>
      <c r="R179" s="7">
        <f t="shared" si="35"/>
        <v>0</v>
      </c>
      <c r="S179" s="6">
        <v>66980</v>
      </c>
      <c r="T179" s="6">
        <v>10</v>
      </c>
      <c r="U179" s="6">
        <v>71100</v>
      </c>
      <c r="V179" s="7">
        <f t="shared" si="36"/>
        <v>29.203656821378342</v>
      </c>
      <c r="W179" s="6">
        <v>6510</v>
      </c>
      <c r="X179" s="6">
        <v>1</v>
      </c>
      <c r="Y179" s="6">
        <v>6900</v>
      </c>
      <c r="Z179" s="7">
        <f t="shared" si="37"/>
        <v>28.304347826086957</v>
      </c>
      <c r="AA179" s="6">
        <v>-5960</v>
      </c>
      <c r="AB179" s="6">
        <v>9</v>
      </c>
      <c r="AC179" s="6">
        <v>73800</v>
      </c>
      <c r="AD179" s="7">
        <f t="shared" si="38"/>
        <v>-2.5035230352303524</v>
      </c>
      <c r="AE179" s="6">
        <v>0</v>
      </c>
      <c r="AF179" s="6">
        <v>0</v>
      </c>
      <c r="AG179" s="6">
        <v>0</v>
      </c>
      <c r="AH179" s="7">
        <f t="shared" si="39"/>
        <v>0</v>
      </c>
      <c r="AI179" s="6">
        <v>0</v>
      </c>
      <c r="AJ179" s="6">
        <v>0</v>
      </c>
      <c r="AK179" s="6">
        <v>0</v>
      </c>
      <c r="AL179" s="7">
        <f t="shared" si="40"/>
        <v>0</v>
      </c>
      <c r="AM179" s="6">
        <v>0</v>
      </c>
      <c r="AN179" s="6">
        <v>0</v>
      </c>
      <c r="AO179" s="6">
        <v>0</v>
      </c>
      <c r="AP179" s="7">
        <f t="shared" si="41"/>
        <v>0</v>
      </c>
      <c r="AQ179" s="6">
        <v>0</v>
      </c>
      <c r="AR179" s="6">
        <v>0</v>
      </c>
      <c r="AS179" s="6">
        <v>0</v>
      </c>
      <c r="AT179" s="7">
        <f t="shared" si="42"/>
        <v>0</v>
      </c>
      <c r="AU179" s="6">
        <v>-7770</v>
      </c>
      <c r="AV179" s="6">
        <v>0</v>
      </c>
      <c r="AW179" s="6">
        <v>0</v>
      </c>
      <c r="AX179" s="7">
        <f t="shared" si="43"/>
        <v>0</v>
      </c>
      <c r="AY179" s="6">
        <f t="shared" si="44"/>
        <v>59760</v>
      </c>
      <c r="AZ179" s="6">
        <f t="shared" si="45"/>
        <v>20</v>
      </c>
      <c r="BA179" s="6">
        <f t="shared" si="46"/>
        <v>151800</v>
      </c>
      <c r="BB179" s="7">
        <f t="shared" si="47"/>
        <v>12.20395256916996</v>
      </c>
      <c r="BC179" s="26" t="s">
        <v>803</v>
      </c>
      <c r="BD179" s="10" t="s">
        <v>803</v>
      </c>
      <c r="BE179" s="10" t="s">
        <v>862</v>
      </c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CJ179" s="18"/>
      <c r="CK179" s="18"/>
    </row>
    <row r="180" spans="1:89" x14ac:dyDescent="0.2">
      <c r="A180" s="26">
        <v>204705</v>
      </c>
      <c r="B180" s="26" t="s">
        <v>537</v>
      </c>
      <c r="C180" s="6">
        <v>0</v>
      </c>
      <c r="D180" s="6">
        <v>0</v>
      </c>
      <c r="E180" s="6">
        <v>0</v>
      </c>
      <c r="F180" s="36">
        <f t="shared" si="32"/>
        <v>0</v>
      </c>
      <c r="G180" s="6">
        <v>0</v>
      </c>
      <c r="H180" s="6">
        <v>0</v>
      </c>
      <c r="I180" s="6">
        <v>0</v>
      </c>
      <c r="J180" s="36">
        <f t="shared" si="33"/>
        <v>0</v>
      </c>
      <c r="K180" s="6">
        <v>0</v>
      </c>
      <c r="L180" s="6">
        <v>0</v>
      </c>
      <c r="M180" s="6">
        <v>0</v>
      </c>
      <c r="N180" s="7">
        <f t="shared" si="34"/>
        <v>0</v>
      </c>
      <c r="O180" s="6">
        <v>0</v>
      </c>
      <c r="P180" s="6">
        <v>0</v>
      </c>
      <c r="Q180" s="6">
        <v>0</v>
      </c>
      <c r="R180" s="7">
        <f t="shared" si="35"/>
        <v>0</v>
      </c>
      <c r="S180" s="6">
        <v>0</v>
      </c>
      <c r="T180" s="6">
        <v>0</v>
      </c>
      <c r="U180" s="6">
        <v>0</v>
      </c>
      <c r="V180" s="7">
        <f t="shared" si="36"/>
        <v>0</v>
      </c>
      <c r="W180" s="6">
        <v>67700</v>
      </c>
      <c r="X180" s="6">
        <v>20</v>
      </c>
      <c r="Y180" s="6">
        <v>138000</v>
      </c>
      <c r="Z180" s="7">
        <f t="shared" si="37"/>
        <v>14.717391304347826</v>
      </c>
      <c r="AA180" s="6">
        <v>122550</v>
      </c>
      <c r="AB180" s="6">
        <v>18</v>
      </c>
      <c r="AC180" s="6">
        <v>131050</v>
      </c>
      <c r="AD180" s="7">
        <f t="shared" si="38"/>
        <v>28.989317054559333</v>
      </c>
      <c r="AE180" s="6">
        <v>129450</v>
      </c>
      <c r="AF180" s="6">
        <v>1</v>
      </c>
      <c r="AG180" s="6">
        <v>7300</v>
      </c>
      <c r="AH180" s="7">
        <f t="shared" si="39"/>
        <v>531.98630136986299</v>
      </c>
      <c r="AI180" s="6">
        <v>0</v>
      </c>
      <c r="AJ180" s="6">
        <v>0</v>
      </c>
      <c r="AK180" s="6">
        <v>0</v>
      </c>
      <c r="AL180" s="7">
        <f t="shared" si="40"/>
        <v>0</v>
      </c>
      <c r="AM180" s="6">
        <v>138187.5</v>
      </c>
      <c r="AN180" s="6">
        <v>20.5</v>
      </c>
      <c r="AO180" s="6">
        <v>149250</v>
      </c>
      <c r="AP180" s="7">
        <f t="shared" si="41"/>
        <v>28.702261306532662</v>
      </c>
      <c r="AQ180" s="6">
        <v>162757.5</v>
      </c>
      <c r="AR180" s="6">
        <v>3.5</v>
      </c>
      <c r="AS180" s="6">
        <v>25550</v>
      </c>
      <c r="AT180" s="7">
        <f t="shared" si="42"/>
        <v>178.36438356164385</v>
      </c>
      <c r="AU180" s="6">
        <v>159682.5</v>
      </c>
      <c r="AV180" s="6">
        <v>0</v>
      </c>
      <c r="AW180" s="6">
        <v>0</v>
      </c>
      <c r="AX180" s="7">
        <f t="shared" si="43"/>
        <v>0</v>
      </c>
      <c r="AY180" s="6">
        <f t="shared" si="44"/>
        <v>780327.5</v>
      </c>
      <c r="AZ180" s="6">
        <f t="shared" si="45"/>
        <v>63</v>
      </c>
      <c r="BA180" s="6">
        <f t="shared" si="46"/>
        <v>451150</v>
      </c>
      <c r="BB180" s="7">
        <f t="shared" si="47"/>
        <v>53.618868447301338</v>
      </c>
      <c r="BC180" s="26" t="s">
        <v>803</v>
      </c>
      <c r="BD180" s="10" t="s">
        <v>803</v>
      </c>
      <c r="BE180" s="10" t="s">
        <v>862</v>
      </c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CJ180" s="18"/>
      <c r="CK180" s="18"/>
    </row>
    <row r="181" spans="1:89" x14ac:dyDescent="0.2">
      <c r="A181" s="26">
        <v>173635</v>
      </c>
      <c r="B181" s="26" t="s">
        <v>951</v>
      </c>
      <c r="C181" s="6">
        <v>0</v>
      </c>
      <c r="D181" s="6">
        <v>0</v>
      </c>
      <c r="E181" s="6">
        <v>0</v>
      </c>
      <c r="F181" s="36">
        <f t="shared" si="32"/>
        <v>0</v>
      </c>
      <c r="G181" s="6">
        <v>0</v>
      </c>
      <c r="H181" s="6">
        <v>0</v>
      </c>
      <c r="I181" s="6">
        <v>0</v>
      </c>
      <c r="J181" s="36">
        <f t="shared" si="33"/>
        <v>0</v>
      </c>
      <c r="K181" s="6">
        <v>0</v>
      </c>
      <c r="L181" s="6">
        <v>0</v>
      </c>
      <c r="M181" s="6">
        <v>0</v>
      </c>
      <c r="N181" s="7">
        <f t="shared" si="34"/>
        <v>0</v>
      </c>
      <c r="O181" s="6">
        <v>0</v>
      </c>
      <c r="P181" s="6">
        <v>0</v>
      </c>
      <c r="Q181" s="6">
        <v>0</v>
      </c>
      <c r="R181" s="7">
        <f t="shared" si="35"/>
        <v>0</v>
      </c>
      <c r="S181" s="6">
        <v>0</v>
      </c>
      <c r="T181" s="6">
        <v>0</v>
      </c>
      <c r="U181" s="6">
        <v>0</v>
      </c>
      <c r="V181" s="7">
        <f t="shared" si="36"/>
        <v>0</v>
      </c>
      <c r="W181" s="6">
        <v>-7390.31</v>
      </c>
      <c r="X181" s="6">
        <v>0</v>
      </c>
      <c r="Y181" s="6">
        <v>0</v>
      </c>
      <c r="Z181" s="7">
        <f t="shared" si="37"/>
        <v>0</v>
      </c>
      <c r="AA181" s="6">
        <v>60309.69</v>
      </c>
      <c r="AB181" s="6">
        <v>10</v>
      </c>
      <c r="AC181" s="6">
        <v>73000</v>
      </c>
      <c r="AD181" s="7">
        <f t="shared" si="38"/>
        <v>25.610964246575342</v>
      </c>
      <c r="AE181" s="6">
        <v>0</v>
      </c>
      <c r="AF181" s="6">
        <v>0</v>
      </c>
      <c r="AG181" s="6">
        <v>0</v>
      </c>
      <c r="AH181" s="7">
        <f t="shared" si="39"/>
        <v>0</v>
      </c>
      <c r="AI181" s="6">
        <v>0</v>
      </c>
      <c r="AJ181" s="6">
        <v>0</v>
      </c>
      <c r="AK181" s="6">
        <v>0</v>
      </c>
      <c r="AL181" s="7">
        <f t="shared" si="40"/>
        <v>0</v>
      </c>
      <c r="AM181" s="6">
        <v>0</v>
      </c>
      <c r="AN181" s="6">
        <v>0</v>
      </c>
      <c r="AO181" s="6">
        <v>0</v>
      </c>
      <c r="AP181" s="7">
        <f t="shared" si="41"/>
        <v>0</v>
      </c>
      <c r="AQ181" s="6">
        <v>0</v>
      </c>
      <c r="AR181" s="6">
        <v>0</v>
      </c>
      <c r="AS181" s="6">
        <v>0</v>
      </c>
      <c r="AT181" s="7">
        <f t="shared" si="42"/>
        <v>0</v>
      </c>
      <c r="AU181" s="6">
        <v>0</v>
      </c>
      <c r="AV181" s="6">
        <v>0</v>
      </c>
      <c r="AW181" s="6">
        <v>0</v>
      </c>
      <c r="AX181" s="7">
        <f t="shared" si="43"/>
        <v>0</v>
      </c>
      <c r="AY181" s="6">
        <f t="shared" si="44"/>
        <v>52919.380000000005</v>
      </c>
      <c r="AZ181" s="6">
        <f t="shared" si="45"/>
        <v>10</v>
      </c>
      <c r="BA181" s="6">
        <f t="shared" si="46"/>
        <v>73000</v>
      </c>
      <c r="BB181" s="7">
        <f t="shared" si="47"/>
        <v>22.472613424657535</v>
      </c>
      <c r="BC181" s="26" t="s">
        <v>803</v>
      </c>
      <c r="BD181" s="10" t="s">
        <v>803</v>
      </c>
      <c r="BE181" s="10" t="s">
        <v>862</v>
      </c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CJ181" s="18"/>
      <c r="CK181" s="18"/>
    </row>
    <row r="182" spans="1:89" x14ac:dyDescent="0.2">
      <c r="A182" s="25">
        <v>206545</v>
      </c>
      <c r="B182" s="26" t="s">
        <v>575</v>
      </c>
      <c r="C182" s="6">
        <v>0</v>
      </c>
      <c r="D182" s="6">
        <v>0</v>
      </c>
      <c r="E182" s="6">
        <v>0</v>
      </c>
      <c r="F182" s="36">
        <f t="shared" si="32"/>
        <v>0</v>
      </c>
      <c r="G182" s="6">
        <v>0</v>
      </c>
      <c r="H182" s="6">
        <v>0</v>
      </c>
      <c r="I182" s="6">
        <v>0</v>
      </c>
      <c r="J182" s="36">
        <f t="shared" si="33"/>
        <v>0</v>
      </c>
      <c r="K182" s="6">
        <v>0</v>
      </c>
      <c r="L182" s="6">
        <v>0</v>
      </c>
      <c r="M182" s="6">
        <v>0</v>
      </c>
      <c r="N182" s="7">
        <f t="shared" si="34"/>
        <v>0</v>
      </c>
      <c r="O182" s="6">
        <v>0</v>
      </c>
      <c r="P182" s="6">
        <v>0</v>
      </c>
      <c r="Q182" s="6">
        <v>0</v>
      </c>
      <c r="R182" s="7">
        <f t="shared" si="35"/>
        <v>0</v>
      </c>
      <c r="S182" s="6">
        <v>0</v>
      </c>
      <c r="T182" s="6">
        <v>0</v>
      </c>
      <c r="U182" s="6">
        <v>0</v>
      </c>
      <c r="V182" s="7">
        <f t="shared" si="36"/>
        <v>0</v>
      </c>
      <c r="W182" s="6">
        <v>0</v>
      </c>
      <c r="X182" s="6">
        <v>0</v>
      </c>
      <c r="Y182" s="6">
        <v>0</v>
      </c>
      <c r="Z182" s="7">
        <f t="shared" si="37"/>
        <v>0</v>
      </c>
      <c r="AA182" s="6">
        <v>0</v>
      </c>
      <c r="AB182" s="6">
        <v>0</v>
      </c>
      <c r="AC182" s="6">
        <v>0</v>
      </c>
      <c r="AD182" s="7">
        <f t="shared" si="38"/>
        <v>0</v>
      </c>
      <c r="AE182" s="6">
        <v>0</v>
      </c>
      <c r="AF182" s="6">
        <v>0</v>
      </c>
      <c r="AG182" s="6">
        <v>0</v>
      </c>
      <c r="AH182" s="7">
        <f t="shared" si="39"/>
        <v>0</v>
      </c>
      <c r="AI182" s="6">
        <v>0</v>
      </c>
      <c r="AJ182" s="6">
        <v>0</v>
      </c>
      <c r="AK182" s="6">
        <v>0</v>
      </c>
      <c r="AL182" s="7">
        <f t="shared" si="40"/>
        <v>0</v>
      </c>
      <c r="AM182" s="6">
        <v>-6350</v>
      </c>
      <c r="AN182" s="6">
        <v>15</v>
      </c>
      <c r="AO182" s="6">
        <v>102000</v>
      </c>
      <c r="AP182" s="7">
        <f t="shared" si="41"/>
        <v>-1.9299019607843135</v>
      </c>
      <c r="AQ182" s="6">
        <v>0</v>
      </c>
      <c r="AR182" s="6">
        <v>0</v>
      </c>
      <c r="AS182" s="6">
        <v>0</v>
      </c>
      <c r="AT182" s="7">
        <f t="shared" si="42"/>
        <v>0</v>
      </c>
      <c r="AU182" s="6">
        <v>-7800</v>
      </c>
      <c r="AV182" s="6">
        <v>0</v>
      </c>
      <c r="AW182" s="6">
        <v>0</v>
      </c>
      <c r="AX182" s="7">
        <f t="shared" si="43"/>
        <v>0</v>
      </c>
      <c r="AY182" s="6">
        <f t="shared" si="44"/>
        <v>-14150</v>
      </c>
      <c r="AZ182" s="6">
        <f t="shared" si="45"/>
        <v>15</v>
      </c>
      <c r="BA182" s="6">
        <f t="shared" si="46"/>
        <v>102000</v>
      </c>
      <c r="BB182" s="7">
        <f t="shared" si="47"/>
        <v>-4.3004901960784307</v>
      </c>
      <c r="BC182" s="26" t="s">
        <v>803</v>
      </c>
      <c r="BD182" s="10" t="s">
        <v>803</v>
      </c>
      <c r="BE182" s="10" t="s">
        <v>862</v>
      </c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CJ182" s="18"/>
      <c r="CK182" s="18"/>
    </row>
    <row r="183" spans="1:89" x14ac:dyDescent="0.2">
      <c r="A183" s="26">
        <v>179910</v>
      </c>
      <c r="B183" s="26" t="s">
        <v>436</v>
      </c>
      <c r="C183" s="27">
        <v>128175</v>
      </c>
      <c r="D183" s="28">
        <v>0</v>
      </c>
      <c r="E183" s="6">
        <v>0</v>
      </c>
      <c r="F183" s="36">
        <f t="shared" si="32"/>
        <v>0</v>
      </c>
      <c r="G183" s="27">
        <v>96865</v>
      </c>
      <c r="H183" s="28">
        <v>19</v>
      </c>
      <c r="I183" s="27">
        <v>150300</v>
      </c>
      <c r="J183" s="36">
        <f t="shared" si="33"/>
        <v>19.978809048569531</v>
      </c>
      <c r="K183" s="27">
        <v>96865</v>
      </c>
      <c r="L183" s="28">
        <v>0</v>
      </c>
      <c r="M183" s="26">
        <v>0</v>
      </c>
      <c r="N183" s="7">
        <f t="shared" si="34"/>
        <v>0</v>
      </c>
      <c r="O183" s="27">
        <v>96865</v>
      </c>
      <c r="P183" s="28">
        <v>0</v>
      </c>
      <c r="Q183" s="26">
        <v>0</v>
      </c>
      <c r="R183" s="7">
        <f t="shared" si="35"/>
        <v>0</v>
      </c>
      <c r="S183" s="27">
        <v>96865</v>
      </c>
      <c r="T183" s="28">
        <v>0</v>
      </c>
      <c r="U183" s="26">
        <v>0</v>
      </c>
      <c r="V183" s="7">
        <f t="shared" si="36"/>
        <v>0</v>
      </c>
      <c r="W183" s="27">
        <v>96295</v>
      </c>
      <c r="X183" s="28">
        <v>0</v>
      </c>
      <c r="Y183" s="26">
        <v>0</v>
      </c>
      <c r="Z183" s="7">
        <f t="shared" si="37"/>
        <v>0</v>
      </c>
      <c r="AA183" s="27">
        <v>96295</v>
      </c>
      <c r="AB183" s="28">
        <v>0</v>
      </c>
      <c r="AC183" s="26">
        <v>0</v>
      </c>
      <c r="AD183" s="7">
        <f t="shared" si="38"/>
        <v>0</v>
      </c>
      <c r="AE183" s="27">
        <v>96295</v>
      </c>
      <c r="AF183" s="28">
        <v>0</v>
      </c>
      <c r="AG183" s="26">
        <v>0</v>
      </c>
      <c r="AH183" s="7">
        <f t="shared" si="39"/>
        <v>0</v>
      </c>
      <c r="AI183" s="27">
        <v>96295</v>
      </c>
      <c r="AJ183" s="28">
        <v>0</v>
      </c>
      <c r="AK183" s="26">
        <v>0</v>
      </c>
      <c r="AL183" s="7">
        <f t="shared" si="40"/>
        <v>0</v>
      </c>
      <c r="AM183" s="27">
        <v>96295</v>
      </c>
      <c r="AN183" s="28">
        <v>0</v>
      </c>
      <c r="AO183" s="26">
        <v>0</v>
      </c>
      <c r="AP183" s="7">
        <f t="shared" si="41"/>
        <v>0</v>
      </c>
      <c r="AQ183" s="27">
        <v>-8538.01</v>
      </c>
      <c r="AR183" s="28">
        <v>0</v>
      </c>
      <c r="AS183" s="26">
        <v>0</v>
      </c>
      <c r="AT183" s="7">
        <f t="shared" si="42"/>
        <v>0</v>
      </c>
      <c r="AU183" s="6">
        <v>-8538.01</v>
      </c>
      <c r="AV183" s="28">
        <v>0</v>
      </c>
      <c r="AW183" s="6">
        <v>0</v>
      </c>
      <c r="AX183" s="7">
        <f t="shared" si="43"/>
        <v>0</v>
      </c>
      <c r="AY183" s="6">
        <f t="shared" si="44"/>
        <v>851858.98</v>
      </c>
      <c r="AZ183" s="6">
        <f t="shared" si="45"/>
        <v>19</v>
      </c>
      <c r="BA183" s="6">
        <f t="shared" si="46"/>
        <v>150300</v>
      </c>
      <c r="BB183" s="7">
        <f t="shared" si="47"/>
        <v>175.69945695276115</v>
      </c>
      <c r="BC183" s="26" t="s">
        <v>803</v>
      </c>
      <c r="BD183" s="10" t="s">
        <v>803</v>
      </c>
      <c r="BE183" s="10" t="s">
        <v>862</v>
      </c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CJ183" s="18"/>
      <c r="CK183" s="18"/>
    </row>
    <row r="184" spans="1:89" x14ac:dyDescent="0.2">
      <c r="A184" s="25">
        <v>119065</v>
      </c>
      <c r="B184" s="26" t="s">
        <v>30</v>
      </c>
      <c r="C184" s="6">
        <v>0</v>
      </c>
      <c r="D184" s="6">
        <v>0</v>
      </c>
      <c r="E184" s="6">
        <v>0</v>
      </c>
      <c r="F184" s="36">
        <f t="shared" si="32"/>
        <v>0</v>
      </c>
      <c r="G184" s="6">
        <v>0</v>
      </c>
      <c r="H184" s="6">
        <v>68.75</v>
      </c>
      <c r="I184" s="6">
        <v>0</v>
      </c>
      <c r="J184" s="36">
        <f t="shared" si="33"/>
        <v>0</v>
      </c>
      <c r="K184" s="6">
        <v>489981.17</v>
      </c>
      <c r="L184" s="6">
        <v>150</v>
      </c>
      <c r="M184" s="6">
        <v>1068750</v>
      </c>
      <c r="N184" s="7">
        <f t="shared" si="34"/>
        <v>13.753857403508771</v>
      </c>
      <c r="O184" s="6">
        <v>454810</v>
      </c>
      <c r="P184" s="6">
        <v>102.5</v>
      </c>
      <c r="Q184" s="6">
        <v>732825</v>
      </c>
      <c r="R184" s="7">
        <f t="shared" si="35"/>
        <v>19.239395490055607</v>
      </c>
      <c r="S184" s="6">
        <v>565348.43999999994</v>
      </c>
      <c r="T184" s="6">
        <v>100.75</v>
      </c>
      <c r="U184" s="6">
        <v>737375</v>
      </c>
      <c r="V184" s="7">
        <f t="shared" si="36"/>
        <v>23.767827279199864</v>
      </c>
      <c r="W184" s="6">
        <v>368380.18</v>
      </c>
      <c r="X184" s="6">
        <v>101.5</v>
      </c>
      <c r="Y184" s="6">
        <v>730500</v>
      </c>
      <c r="Z184" s="7">
        <f t="shared" si="37"/>
        <v>15.128549486652977</v>
      </c>
      <c r="AA184" s="6">
        <v>695451.18</v>
      </c>
      <c r="AB184" s="6">
        <v>127.9</v>
      </c>
      <c r="AC184" s="6">
        <v>958390</v>
      </c>
      <c r="AD184" s="7">
        <f t="shared" si="38"/>
        <v>22.495003683260471</v>
      </c>
      <c r="AE184" s="6">
        <v>579236.57999999996</v>
      </c>
      <c r="AF184" s="6">
        <v>52.5</v>
      </c>
      <c r="AG184" s="6">
        <v>390125</v>
      </c>
      <c r="AH184" s="7">
        <f t="shared" si="39"/>
        <v>44.542383595001603</v>
      </c>
      <c r="AI184" s="6">
        <v>337568.58</v>
      </c>
      <c r="AJ184" s="6">
        <v>55</v>
      </c>
      <c r="AK184" s="6">
        <v>390300</v>
      </c>
      <c r="AL184" s="7">
        <f t="shared" si="40"/>
        <v>26.811749884704074</v>
      </c>
      <c r="AM184" s="6">
        <v>567776.57999999996</v>
      </c>
      <c r="AN184" s="6">
        <v>111</v>
      </c>
      <c r="AO184" s="6">
        <v>767925</v>
      </c>
      <c r="AP184" s="7">
        <f t="shared" si="41"/>
        <v>22.920303389002832</v>
      </c>
      <c r="AQ184" s="6">
        <v>717497.54</v>
      </c>
      <c r="AR184" s="6">
        <v>126.5</v>
      </c>
      <c r="AS184" s="6">
        <v>883300</v>
      </c>
      <c r="AT184" s="7">
        <f t="shared" si="42"/>
        <v>22.744176519868674</v>
      </c>
      <c r="AU184" s="6">
        <v>510795.54</v>
      </c>
      <c r="AV184" s="6">
        <v>101.5</v>
      </c>
      <c r="AW184" s="6">
        <v>716380</v>
      </c>
      <c r="AX184" s="7">
        <f t="shared" si="43"/>
        <v>22.103718333845165</v>
      </c>
      <c r="AY184" s="6">
        <f t="shared" si="44"/>
        <v>5286845.79</v>
      </c>
      <c r="AZ184" s="6">
        <f t="shared" si="45"/>
        <v>1097.9000000000001</v>
      </c>
      <c r="BA184" s="6">
        <f t="shared" si="46"/>
        <v>7375870</v>
      </c>
      <c r="BB184" s="7">
        <f t="shared" si="47"/>
        <v>22.220052616165958</v>
      </c>
      <c r="BC184" s="26" t="s">
        <v>804</v>
      </c>
      <c r="BD184" s="10" t="s">
        <v>804</v>
      </c>
      <c r="BE184" s="10" t="s">
        <v>862</v>
      </c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CJ184" s="18"/>
      <c r="CK184" s="18"/>
    </row>
    <row r="185" spans="1:89" x14ac:dyDescent="0.2">
      <c r="A185" s="25">
        <v>119073</v>
      </c>
      <c r="B185" s="26" t="s">
        <v>32</v>
      </c>
      <c r="C185" s="6">
        <v>0</v>
      </c>
      <c r="D185" s="6">
        <v>0</v>
      </c>
      <c r="E185" s="6">
        <v>0</v>
      </c>
      <c r="F185" s="36">
        <f t="shared" si="32"/>
        <v>0</v>
      </c>
      <c r="G185" s="6">
        <v>0</v>
      </c>
      <c r="H185" s="6">
        <v>0</v>
      </c>
      <c r="I185" s="6">
        <v>0</v>
      </c>
      <c r="J185" s="36">
        <f t="shared" si="33"/>
        <v>0</v>
      </c>
      <c r="K185" s="6">
        <v>69066.91</v>
      </c>
      <c r="L185" s="6">
        <v>42.5</v>
      </c>
      <c r="M185" s="6">
        <v>301750</v>
      </c>
      <c r="N185" s="7">
        <f t="shared" si="34"/>
        <v>6.8666356255178123</v>
      </c>
      <c r="O185" s="6">
        <v>-26183.09</v>
      </c>
      <c r="P185" s="6">
        <v>65</v>
      </c>
      <c r="Q185" s="6">
        <v>459250</v>
      </c>
      <c r="R185" s="7">
        <f t="shared" si="35"/>
        <v>-1.7673942079477409</v>
      </c>
      <c r="S185" s="6">
        <v>131216.91</v>
      </c>
      <c r="T185" s="6">
        <v>25</v>
      </c>
      <c r="U185" s="6">
        <v>175000</v>
      </c>
      <c r="V185" s="7">
        <f t="shared" si="36"/>
        <v>23.244138342857145</v>
      </c>
      <c r="W185" s="6">
        <v>-3158.09</v>
      </c>
      <c r="X185" s="6">
        <v>10</v>
      </c>
      <c r="Y185" s="6">
        <v>69000</v>
      </c>
      <c r="Z185" s="7">
        <f t="shared" si="37"/>
        <v>-1.3730826086956522</v>
      </c>
      <c r="AA185" s="6">
        <v>47691.91</v>
      </c>
      <c r="AB185" s="6">
        <v>7.5</v>
      </c>
      <c r="AC185" s="6">
        <v>54000</v>
      </c>
      <c r="AD185" s="7">
        <f t="shared" si="38"/>
        <v>27.378689074074074</v>
      </c>
      <c r="AE185" s="6">
        <v>117192.08</v>
      </c>
      <c r="AF185" s="6">
        <v>10</v>
      </c>
      <c r="AG185" s="6">
        <v>73000</v>
      </c>
      <c r="AH185" s="7">
        <f t="shared" si="39"/>
        <v>48.161128767123287</v>
      </c>
      <c r="AI185" s="6">
        <v>0</v>
      </c>
      <c r="AJ185" s="6">
        <v>0</v>
      </c>
      <c r="AK185" s="6">
        <v>0</v>
      </c>
      <c r="AL185" s="7">
        <f t="shared" si="40"/>
        <v>0</v>
      </c>
      <c r="AM185" s="6">
        <v>39527.08</v>
      </c>
      <c r="AN185" s="6">
        <v>6.5</v>
      </c>
      <c r="AO185" s="6">
        <v>44200</v>
      </c>
      <c r="AP185" s="7">
        <f t="shared" si="41"/>
        <v>27.722612669683262</v>
      </c>
      <c r="AQ185" s="6">
        <v>24827.08</v>
      </c>
      <c r="AR185" s="6">
        <v>20</v>
      </c>
      <c r="AS185" s="6">
        <v>138500</v>
      </c>
      <c r="AT185" s="7">
        <f t="shared" si="42"/>
        <v>5.0191930685920578</v>
      </c>
      <c r="AU185" s="6">
        <v>-12127.92</v>
      </c>
      <c r="AV185" s="6">
        <v>36</v>
      </c>
      <c r="AW185" s="6">
        <v>255560</v>
      </c>
      <c r="AX185" s="7">
        <f t="shared" si="43"/>
        <v>-1.4711438409766786</v>
      </c>
      <c r="AY185" s="6">
        <f t="shared" si="44"/>
        <v>388052.87000000005</v>
      </c>
      <c r="AZ185" s="6">
        <f t="shared" si="45"/>
        <v>222.5</v>
      </c>
      <c r="BA185" s="6">
        <f t="shared" si="46"/>
        <v>1570260</v>
      </c>
      <c r="BB185" s="7">
        <f t="shared" si="47"/>
        <v>7.660921739075059</v>
      </c>
      <c r="BC185" s="26" t="s">
        <v>804</v>
      </c>
      <c r="BD185" s="10" t="s">
        <v>804</v>
      </c>
      <c r="BE185" s="10" t="s">
        <v>862</v>
      </c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CJ185" s="18"/>
      <c r="CK185" s="18"/>
    </row>
    <row r="186" spans="1:89" x14ac:dyDescent="0.2">
      <c r="A186" s="25">
        <v>119261</v>
      </c>
      <c r="B186" s="26" t="s">
        <v>47</v>
      </c>
      <c r="C186" s="6">
        <v>-2178222.9500000002</v>
      </c>
      <c r="D186" s="6">
        <v>25</v>
      </c>
      <c r="E186" s="6">
        <v>177500</v>
      </c>
      <c r="F186" s="36">
        <f t="shared" si="32"/>
        <v>-368.1503577464789</v>
      </c>
      <c r="G186" s="6">
        <v>-306892.95</v>
      </c>
      <c r="H186" s="6">
        <v>509.75</v>
      </c>
      <c r="I186" s="6">
        <v>3664475</v>
      </c>
      <c r="J186" s="36">
        <f t="shared" si="33"/>
        <v>-2.5961922103439101</v>
      </c>
      <c r="K186" s="6">
        <v>614285.55000000005</v>
      </c>
      <c r="L186" s="6">
        <v>1203.8499999999999</v>
      </c>
      <c r="M186" s="6">
        <v>8588475</v>
      </c>
      <c r="N186" s="7">
        <f t="shared" si="34"/>
        <v>2.1457321002855574</v>
      </c>
      <c r="O186" s="6">
        <v>-171506.09</v>
      </c>
      <c r="P186" s="6">
        <v>1249.8499999999999</v>
      </c>
      <c r="Q186" s="6">
        <v>8858685</v>
      </c>
      <c r="R186" s="7">
        <f t="shared" si="35"/>
        <v>-0.60016681821286111</v>
      </c>
      <c r="S186" s="6">
        <v>-263498.59000000003</v>
      </c>
      <c r="T186" s="6">
        <v>853.45</v>
      </c>
      <c r="U186" s="6">
        <v>6008595</v>
      </c>
      <c r="V186" s="7">
        <f t="shared" si="36"/>
        <v>-1.3594619524198253</v>
      </c>
      <c r="W186" s="6">
        <v>-660616.5</v>
      </c>
      <c r="X186" s="6">
        <v>1413.2</v>
      </c>
      <c r="Y186" s="6">
        <v>9776450</v>
      </c>
      <c r="Z186" s="7">
        <f t="shared" si="37"/>
        <v>-2.0271668141298731</v>
      </c>
      <c r="AA186" s="6">
        <v>-517347.58</v>
      </c>
      <c r="AB186" s="6">
        <v>1348.35</v>
      </c>
      <c r="AC186" s="6">
        <v>9840540</v>
      </c>
      <c r="AD186" s="7">
        <f t="shared" si="38"/>
        <v>-1.6297657425303897</v>
      </c>
      <c r="AE186" s="6">
        <v>1762857.51</v>
      </c>
      <c r="AF186" s="6">
        <v>1352.65</v>
      </c>
      <c r="AG186" s="6">
        <v>9973385</v>
      </c>
      <c r="AH186" s="7">
        <f t="shared" si="39"/>
        <v>5.3026856277983851</v>
      </c>
      <c r="AI186" s="6">
        <v>-404518.99</v>
      </c>
      <c r="AJ186" s="6">
        <v>1230.75</v>
      </c>
      <c r="AK186" s="6">
        <v>8479950</v>
      </c>
      <c r="AL186" s="7">
        <f t="shared" si="40"/>
        <v>-1.4787927629290267</v>
      </c>
      <c r="AM186" s="6">
        <v>109942.16</v>
      </c>
      <c r="AN186" s="6">
        <v>1590.45</v>
      </c>
      <c r="AO186" s="6">
        <v>10892835</v>
      </c>
      <c r="AP186" s="7">
        <f t="shared" si="41"/>
        <v>0.31288520940599945</v>
      </c>
      <c r="AQ186" s="6">
        <v>265059.71000000002</v>
      </c>
      <c r="AR186" s="6">
        <v>1671.65</v>
      </c>
      <c r="AS186" s="6">
        <v>11712465</v>
      </c>
      <c r="AT186" s="7">
        <f t="shared" si="42"/>
        <v>0.63365584272823872</v>
      </c>
      <c r="AU186" s="6">
        <v>-1048993.8600000001</v>
      </c>
      <c r="AV186" s="6">
        <v>1832.15</v>
      </c>
      <c r="AW186" s="6">
        <v>13022415</v>
      </c>
      <c r="AX186" s="7">
        <f t="shared" si="43"/>
        <v>-2.4971412491461842</v>
      </c>
      <c r="AY186" s="6">
        <f t="shared" si="44"/>
        <v>-621229.63</v>
      </c>
      <c r="AZ186" s="6">
        <f t="shared" si="45"/>
        <v>14256.099999999999</v>
      </c>
      <c r="BA186" s="6">
        <f t="shared" si="46"/>
        <v>100818270</v>
      </c>
      <c r="BB186" s="7">
        <f t="shared" si="47"/>
        <v>-0.19101814115635984</v>
      </c>
      <c r="BC186" s="26" t="s">
        <v>804</v>
      </c>
      <c r="BD186" s="10" t="s">
        <v>804</v>
      </c>
      <c r="BE186" s="10" t="s">
        <v>862</v>
      </c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CJ186" s="18"/>
      <c r="CK186" s="18"/>
    </row>
    <row r="187" spans="1:89" x14ac:dyDescent="0.2">
      <c r="A187" s="25">
        <v>122537</v>
      </c>
      <c r="B187" s="26" t="s">
        <v>57</v>
      </c>
      <c r="C187" s="6">
        <v>-122183.45</v>
      </c>
      <c r="D187" s="6">
        <v>0</v>
      </c>
      <c r="E187" s="6">
        <v>0</v>
      </c>
      <c r="F187" s="36">
        <f t="shared" si="32"/>
        <v>0</v>
      </c>
      <c r="G187" s="6">
        <v>56941.55</v>
      </c>
      <c r="H187" s="6">
        <v>54.5</v>
      </c>
      <c r="I187" s="6">
        <v>386950</v>
      </c>
      <c r="J187" s="36">
        <f t="shared" si="33"/>
        <v>4.5617988112159198</v>
      </c>
      <c r="K187" s="6">
        <v>-44693.45</v>
      </c>
      <c r="L187" s="6">
        <v>100.5</v>
      </c>
      <c r="M187" s="6">
        <v>713550</v>
      </c>
      <c r="N187" s="7">
        <f t="shared" si="34"/>
        <v>-1.8790603321421062</v>
      </c>
      <c r="O187" s="6">
        <v>12934.05</v>
      </c>
      <c r="P187" s="6">
        <v>108</v>
      </c>
      <c r="Q187" s="6">
        <v>761650</v>
      </c>
      <c r="R187" s="7">
        <f t="shared" si="35"/>
        <v>0.52643018446793144</v>
      </c>
      <c r="S187" s="6">
        <v>267366.55</v>
      </c>
      <c r="T187" s="6">
        <v>100</v>
      </c>
      <c r="U187" s="6">
        <v>700000</v>
      </c>
      <c r="V187" s="7">
        <f t="shared" si="36"/>
        <v>11.840518642857143</v>
      </c>
      <c r="W187" s="6">
        <v>-73369.13</v>
      </c>
      <c r="X187" s="6">
        <v>102</v>
      </c>
      <c r="Y187" s="6">
        <v>703800</v>
      </c>
      <c r="Z187" s="7">
        <f t="shared" si="37"/>
        <v>-3.1274138959931799</v>
      </c>
      <c r="AA187" s="6">
        <v>278340.87</v>
      </c>
      <c r="AB187" s="6">
        <v>56</v>
      </c>
      <c r="AC187" s="6">
        <v>408800</v>
      </c>
      <c r="AD187" s="7">
        <f t="shared" si="38"/>
        <v>21.107062059686886</v>
      </c>
      <c r="AE187" s="6">
        <v>43830.87</v>
      </c>
      <c r="AF187" s="6">
        <v>10</v>
      </c>
      <c r="AG187" s="6">
        <v>73250</v>
      </c>
      <c r="AH187" s="7">
        <f t="shared" si="39"/>
        <v>17.951209556313994</v>
      </c>
      <c r="AI187" s="6">
        <v>-93054.13</v>
      </c>
      <c r="AJ187" s="6">
        <v>100.75</v>
      </c>
      <c r="AK187" s="6">
        <v>699050</v>
      </c>
      <c r="AL187" s="7">
        <f t="shared" si="40"/>
        <v>-4.1265689578713971</v>
      </c>
      <c r="AM187" s="6">
        <v>17014.63</v>
      </c>
      <c r="AN187" s="6">
        <v>53.5</v>
      </c>
      <c r="AO187" s="6">
        <v>367925</v>
      </c>
      <c r="AP187" s="7">
        <f t="shared" si="41"/>
        <v>1.4335898077053748</v>
      </c>
      <c r="AQ187" s="6">
        <v>113279.54</v>
      </c>
      <c r="AR187" s="6">
        <v>69.75</v>
      </c>
      <c r="AS187" s="6">
        <v>484500</v>
      </c>
      <c r="AT187" s="7">
        <f t="shared" si="42"/>
        <v>6.5465988028895765</v>
      </c>
      <c r="AU187" s="6">
        <v>-126090.21</v>
      </c>
      <c r="AV187" s="6">
        <v>100</v>
      </c>
      <c r="AW187" s="6">
        <v>698360</v>
      </c>
      <c r="AX187" s="7">
        <f t="shared" si="43"/>
        <v>-5.5971082393035116</v>
      </c>
      <c r="AY187" s="6">
        <f t="shared" si="44"/>
        <v>452501.14000000007</v>
      </c>
      <c r="AZ187" s="6">
        <f t="shared" si="45"/>
        <v>855</v>
      </c>
      <c r="BA187" s="6">
        <f t="shared" si="46"/>
        <v>5997835</v>
      </c>
      <c r="BB187" s="7">
        <f t="shared" si="47"/>
        <v>2.3387664615648815</v>
      </c>
      <c r="BC187" s="26" t="s">
        <v>804</v>
      </c>
      <c r="BD187" s="10" t="s">
        <v>804</v>
      </c>
      <c r="BE187" s="10" t="s">
        <v>862</v>
      </c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CJ187" s="18"/>
      <c r="CK187" s="18"/>
    </row>
    <row r="188" spans="1:89" x14ac:dyDescent="0.2">
      <c r="A188" s="25">
        <v>125022</v>
      </c>
      <c r="B188" s="26" t="s">
        <v>59</v>
      </c>
      <c r="C188" s="6">
        <v>0</v>
      </c>
      <c r="D188" s="6">
        <v>0</v>
      </c>
      <c r="E188" s="6">
        <v>0</v>
      </c>
      <c r="F188" s="36">
        <f t="shared" si="32"/>
        <v>0</v>
      </c>
      <c r="G188" s="6">
        <v>0</v>
      </c>
      <c r="H188" s="6">
        <v>101</v>
      </c>
      <c r="I188" s="6">
        <v>0</v>
      </c>
      <c r="J188" s="36">
        <f t="shared" si="33"/>
        <v>0</v>
      </c>
      <c r="K188" s="6">
        <v>-92964.69</v>
      </c>
      <c r="L188" s="6">
        <v>182.75</v>
      </c>
      <c r="M188" s="6">
        <v>1297525</v>
      </c>
      <c r="N188" s="7">
        <f t="shared" si="34"/>
        <v>-2.1494311862969884</v>
      </c>
      <c r="O188" s="6">
        <v>-59921.09</v>
      </c>
      <c r="P188" s="6">
        <v>173.5</v>
      </c>
      <c r="Q188" s="6">
        <v>1231750</v>
      </c>
      <c r="R188" s="7">
        <f t="shared" si="35"/>
        <v>-1.5080607184899533</v>
      </c>
      <c r="S188" s="6">
        <v>110243.91</v>
      </c>
      <c r="T188" s="6">
        <v>182</v>
      </c>
      <c r="U188" s="6">
        <v>1280250</v>
      </c>
      <c r="V188" s="7">
        <f t="shared" si="36"/>
        <v>2.6694483186877562</v>
      </c>
      <c r="W188" s="6">
        <v>-58513.32</v>
      </c>
      <c r="X188" s="6">
        <v>188.25</v>
      </c>
      <c r="Y188" s="6">
        <v>1301300</v>
      </c>
      <c r="Z188" s="7">
        <f t="shared" si="37"/>
        <v>-1.3489584261891956</v>
      </c>
      <c r="AA188" s="6">
        <v>80959.179999999993</v>
      </c>
      <c r="AB188" s="6">
        <v>141</v>
      </c>
      <c r="AC188" s="6">
        <v>1011550</v>
      </c>
      <c r="AD188" s="7">
        <f t="shared" si="38"/>
        <v>2.4810781276259206</v>
      </c>
      <c r="AE188" s="6">
        <v>103569.61</v>
      </c>
      <c r="AF188" s="6">
        <v>33.75</v>
      </c>
      <c r="AG188" s="6">
        <v>247875</v>
      </c>
      <c r="AH188" s="7">
        <f t="shared" si="39"/>
        <v>12.534899848714069</v>
      </c>
      <c r="AI188" s="6">
        <v>249556.11</v>
      </c>
      <c r="AJ188" s="6">
        <v>205</v>
      </c>
      <c r="AK188" s="6">
        <v>1413250</v>
      </c>
      <c r="AL188" s="7">
        <f t="shared" si="40"/>
        <v>5.4740770635061029</v>
      </c>
      <c r="AM188" s="6">
        <v>59779.08</v>
      </c>
      <c r="AN188" s="6">
        <v>150.5</v>
      </c>
      <c r="AO188" s="6">
        <v>1026150</v>
      </c>
      <c r="AP188" s="7">
        <f t="shared" si="41"/>
        <v>1.8059265019733959</v>
      </c>
      <c r="AQ188" s="6">
        <v>-23373.97</v>
      </c>
      <c r="AR188" s="6">
        <v>166</v>
      </c>
      <c r="AS188" s="6">
        <v>1158800</v>
      </c>
      <c r="AT188" s="7">
        <f t="shared" si="42"/>
        <v>-0.5647835346910598</v>
      </c>
      <c r="AU188" s="6">
        <v>-107125.89</v>
      </c>
      <c r="AV188" s="6">
        <v>176.25</v>
      </c>
      <c r="AW188" s="6">
        <v>1223075</v>
      </c>
      <c r="AX188" s="7">
        <f t="shared" si="43"/>
        <v>-2.715207644666108</v>
      </c>
      <c r="AY188" s="6">
        <f t="shared" si="44"/>
        <v>262208.92999999993</v>
      </c>
      <c r="AZ188" s="6">
        <f t="shared" si="45"/>
        <v>1700</v>
      </c>
      <c r="BA188" s="6">
        <f t="shared" si="46"/>
        <v>11191525</v>
      </c>
      <c r="BB188" s="7">
        <f t="shared" si="47"/>
        <v>0.72630645332070454</v>
      </c>
      <c r="BC188" s="26" t="s">
        <v>804</v>
      </c>
      <c r="BD188" s="10" t="s">
        <v>804</v>
      </c>
      <c r="BE188" s="10" t="s">
        <v>862</v>
      </c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CJ188" s="18"/>
      <c r="CK188" s="18"/>
    </row>
    <row r="189" spans="1:89" x14ac:dyDescent="0.2">
      <c r="A189" s="25">
        <v>125023</v>
      </c>
      <c r="B189" s="26" t="s">
        <v>952</v>
      </c>
      <c r="C189" s="6">
        <v>-149730.97</v>
      </c>
      <c r="D189" s="6">
        <v>0</v>
      </c>
      <c r="E189" s="6">
        <v>0</v>
      </c>
      <c r="F189" s="36">
        <f t="shared" si="32"/>
        <v>0</v>
      </c>
      <c r="G189" s="6">
        <v>-5028.47</v>
      </c>
      <c r="H189" s="6">
        <v>52.25</v>
      </c>
      <c r="I189" s="6">
        <v>370975</v>
      </c>
      <c r="J189" s="36">
        <f t="shared" si="33"/>
        <v>-0.42019696745063684</v>
      </c>
      <c r="K189" s="6">
        <v>17549.03</v>
      </c>
      <c r="L189" s="6">
        <v>107.75</v>
      </c>
      <c r="M189" s="6">
        <v>765025</v>
      </c>
      <c r="N189" s="7">
        <f t="shared" si="34"/>
        <v>0.68817476553053825</v>
      </c>
      <c r="O189" s="6">
        <v>110403.27</v>
      </c>
      <c r="P189" s="6">
        <v>150</v>
      </c>
      <c r="Q189" s="6">
        <v>1058250</v>
      </c>
      <c r="R189" s="7">
        <f t="shared" si="35"/>
        <v>3.2341142168674701</v>
      </c>
      <c r="S189" s="6">
        <v>105518.27</v>
      </c>
      <c r="T189" s="6">
        <v>105.5</v>
      </c>
      <c r="U189" s="6">
        <v>742775</v>
      </c>
      <c r="V189" s="7">
        <f t="shared" si="36"/>
        <v>4.4038455386893745</v>
      </c>
      <c r="W189" s="6">
        <v>105125.09</v>
      </c>
      <c r="X189" s="6">
        <v>120.75</v>
      </c>
      <c r="Y189" s="6">
        <v>837275</v>
      </c>
      <c r="Z189" s="7">
        <f t="shared" si="37"/>
        <v>3.7666868113821619</v>
      </c>
      <c r="AA189" s="6">
        <v>-25582.41</v>
      </c>
      <c r="AB189" s="6">
        <v>53.5</v>
      </c>
      <c r="AC189" s="6">
        <v>386050</v>
      </c>
      <c r="AD189" s="7">
        <f t="shared" si="38"/>
        <v>-2.0542797824116046</v>
      </c>
      <c r="AE189" s="6">
        <v>-9467.57</v>
      </c>
      <c r="AF189" s="6">
        <v>19</v>
      </c>
      <c r="AG189" s="6">
        <v>139100</v>
      </c>
      <c r="AH189" s="7">
        <f t="shared" si="39"/>
        <v>-2.0418914450035945</v>
      </c>
      <c r="AI189" s="6">
        <v>141837.43</v>
      </c>
      <c r="AJ189" s="6">
        <v>100.75</v>
      </c>
      <c r="AK189" s="6">
        <v>691750</v>
      </c>
      <c r="AL189" s="7">
        <f t="shared" si="40"/>
        <v>6.3562852620166241</v>
      </c>
      <c r="AM189" s="6">
        <v>178954.98</v>
      </c>
      <c r="AN189" s="6">
        <v>52</v>
      </c>
      <c r="AO189" s="6">
        <v>353600</v>
      </c>
      <c r="AP189" s="7">
        <f t="shared" si="41"/>
        <v>15.688926414027151</v>
      </c>
      <c r="AQ189" s="6">
        <v>207964</v>
      </c>
      <c r="AR189" s="6">
        <v>128.75</v>
      </c>
      <c r="AS189" s="6">
        <v>897250</v>
      </c>
      <c r="AT189" s="7">
        <f t="shared" si="42"/>
        <v>6.4898211200891609</v>
      </c>
      <c r="AU189" s="6">
        <v>-36998.730000000003</v>
      </c>
      <c r="AV189" s="6">
        <v>133</v>
      </c>
      <c r="AW189" s="6">
        <v>939310</v>
      </c>
      <c r="AX189" s="7">
        <f t="shared" si="43"/>
        <v>-1.2210671982625545</v>
      </c>
      <c r="AY189" s="6">
        <f t="shared" si="44"/>
        <v>790274.89</v>
      </c>
      <c r="AZ189" s="6">
        <f t="shared" si="45"/>
        <v>1023.25</v>
      </c>
      <c r="BA189" s="6">
        <f t="shared" si="46"/>
        <v>7181360</v>
      </c>
      <c r="BB189" s="7">
        <f t="shared" si="47"/>
        <v>3.4114041894571501</v>
      </c>
      <c r="BC189" s="26" t="s">
        <v>804</v>
      </c>
      <c r="BD189" s="10" t="s">
        <v>804</v>
      </c>
      <c r="BE189" s="10" t="s">
        <v>862</v>
      </c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CJ189" s="18"/>
      <c r="CK189" s="18"/>
    </row>
    <row r="190" spans="1:89" x14ac:dyDescent="0.2">
      <c r="A190" s="25">
        <v>141145</v>
      </c>
      <c r="B190" s="26" t="s">
        <v>74</v>
      </c>
      <c r="C190" s="6">
        <v>-23547.72</v>
      </c>
      <c r="D190" s="6">
        <v>0</v>
      </c>
      <c r="E190" s="6">
        <v>0</v>
      </c>
      <c r="F190" s="36">
        <f t="shared" si="32"/>
        <v>0</v>
      </c>
      <c r="G190" s="6">
        <v>-6835.22</v>
      </c>
      <c r="H190" s="6">
        <v>31.25</v>
      </c>
      <c r="I190" s="6">
        <v>221875</v>
      </c>
      <c r="J190" s="36">
        <f t="shared" si="33"/>
        <v>-0.955005385915493</v>
      </c>
      <c r="K190" s="6">
        <v>24225.279999999999</v>
      </c>
      <c r="L190" s="6">
        <v>35</v>
      </c>
      <c r="M190" s="6">
        <v>248500</v>
      </c>
      <c r="N190" s="7">
        <f t="shared" si="34"/>
        <v>2.9245810865191144</v>
      </c>
      <c r="O190" s="6">
        <v>115375.28</v>
      </c>
      <c r="P190" s="6">
        <v>50</v>
      </c>
      <c r="Q190" s="6">
        <v>352850</v>
      </c>
      <c r="R190" s="7">
        <f t="shared" si="35"/>
        <v>10.136414000283407</v>
      </c>
      <c r="S190" s="6">
        <v>255185.28</v>
      </c>
      <c r="T190" s="6">
        <v>31</v>
      </c>
      <c r="U190" s="6">
        <v>217275</v>
      </c>
      <c r="V190" s="7">
        <f t="shared" si="36"/>
        <v>36.408899689333794</v>
      </c>
      <c r="W190" s="6">
        <v>0</v>
      </c>
      <c r="X190" s="6">
        <v>0</v>
      </c>
      <c r="Y190" s="6">
        <v>0</v>
      </c>
      <c r="Z190" s="7">
        <f t="shared" si="37"/>
        <v>0</v>
      </c>
      <c r="AA190" s="6">
        <v>0</v>
      </c>
      <c r="AB190" s="6">
        <v>0</v>
      </c>
      <c r="AC190" s="6">
        <v>0</v>
      </c>
      <c r="AD190" s="7">
        <f t="shared" si="38"/>
        <v>0</v>
      </c>
      <c r="AE190" s="6">
        <v>84.99</v>
      </c>
      <c r="AF190" s="6">
        <v>2.5</v>
      </c>
      <c r="AG190" s="6">
        <v>18500</v>
      </c>
      <c r="AH190" s="7">
        <f t="shared" si="39"/>
        <v>0.13782162162162162</v>
      </c>
      <c r="AI190" s="6">
        <v>-8540.01</v>
      </c>
      <c r="AJ190" s="6">
        <v>20</v>
      </c>
      <c r="AK190" s="6">
        <v>140000</v>
      </c>
      <c r="AL190" s="7">
        <f t="shared" si="40"/>
        <v>-1.8910022142857144</v>
      </c>
      <c r="AM190" s="6">
        <v>84369.99</v>
      </c>
      <c r="AN190" s="6">
        <v>51</v>
      </c>
      <c r="AO190" s="6">
        <v>347800</v>
      </c>
      <c r="AP190" s="7">
        <f t="shared" si="41"/>
        <v>7.5200393617021275</v>
      </c>
      <c r="AQ190" s="6">
        <v>125064.97</v>
      </c>
      <c r="AR190" s="6">
        <v>21</v>
      </c>
      <c r="AS190" s="6">
        <v>146800</v>
      </c>
      <c r="AT190" s="7">
        <f t="shared" si="42"/>
        <v>23.854353950953676</v>
      </c>
      <c r="AU190" s="6">
        <v>9044.9599999999991</v>
      </c>
      <c r="AV190" s="6">
        <v>26</v>
      </c>
      <c r="AW190" s="6">
        <v>182510</v>
      </c>
      <c r="AX190" s="7">
        <f t="shared" si="43"/>
        <v>1.5363199824667142</v>
      </c>
      <c r="AY190" s="6">
        <f t="shared" si="44"/>
        <v>597975.5199999999</v>
      </c>
      <c r="AZ190" s="6">
        <f t="shared" si="45"/>
        <v>267.75</v>
      </c>
      <c r="BA190" s="6">
        <f t="shared" si="46"/>
        <v>1876110</v>
      </c>
      <c r="BB190" s="7">
        <f t="shared" si="47"/>
        <v>9.8806792352260775</v>
      </c>
      <c r="BC190" s="26" t="s">
        <v>804</v>
      </c>
      <c r="BD190" s="10" t="s">
        <v>804</v>
      </c>
      <c r="BE190" s="10" t="s">
        <v>862</v>
      </c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CJ190" s="18"/>
      <c r="CK190" s="18"/>
    </row>
    <row r="191" spans="1:89" x14ac:dyDescent="0.2">
      <c r="A191" s="25">
        <v>141146</v>
      </c>
      <c r="B191" s="26" t="s">
        <v>75</v>
      </c>
      <c r="C191" s="6">
        <v>-71158.399999999994</v>
      </c>
      <c r="D191" s="6">
        <v>0</v>
      </c>
      <c r="E191" s="6">
        <v>0</v>
      </c>
      <c r="F191" s="36">
        <f t="shared" si="32"/>
        <v>0</v>
      </c>
      <c r="G191" s="6">
        <v>45271.6</v>
      </c>
      <c r="H191" s="6">
        <v>37</v>
      </c>
      <c r="I191" s="6">
        <v>262700</v>
      </c>
      <c r="J191" s="36">
        <f t="shared" si="33"/>
        <v>5.3422900647125999</v>
      </c>
      <c r="K191" s="6">
        <v>-20661.900000000001</v>
      </c>
      <c r="L191" s="6">
        <v>51.1</v>
      </c>
      <c r="M191" s="6">
        <v>362810</v>
      </c>
      <c r="N191" s="7">
        <f t="shared" si="34"/>
        <v>-1.7084892919158789</v>
      </c>
      <c r="O191" s="6">
        <v>-8386.3799999999992</v>
      </c>
      <c r="P191" s="6">
        <v>21</v>
      </c>
      <c r="Q191" s="6">
        <v>148000</v>
      </c>
      <c r="R191" s="7">
        <f t="shared" si="35"/>
        <v>-1.7566066216216216</v>
      </c>
      <c r="S191" s="6">
        <v>-3355.38</v>
      </c>
      <c r="T191" s="6">
        <v>12.5</v>
      </c>
      <c r="U191" s="6">
        <v>93750</v>
      </c>
      <c r="V191" s="7">
        <f t="shared" si="36"/>
        <v>-1.1095123200000001</v>
      </c>
      <c r="W191" s="6">
        <v>48094.62</v>
      </c>
      <c r="X191" s="6">
        <v>20.5</v>
      </c>
      <c r="Y191" s="6">
        <v>151700</v>
      </c>
      <c r="Z191" s="7">
        <f t="shared" si="37"/>
        <v>9.511131179960449</v>
      </c>
      <c r="AA191" s="6">
        <v>-9245.3799999999992</v>
      </c>
      <c r="AB191" s="6">
        <v>57.5</v>
      </c>
      <c r="AC191" s="6">
        <v>424450</v>
      </c>
      <c r="AD191" s="7">
        <f t="shared" si="38"/>
        <v>-0.6752427376605018</v>
      </c>
      <c r="AE191" s="6">
        <v>6912.3</v>
      </c>
      <c r="AF191" s="6">
        <v>21.5</v>
      </c>
      <c r="AG191" s="6">
        <v>161950</v>
      </c>
      <c r="AH191" s="7">
        <f t="shared" si="39"/>
        <v>1.2804507564062984</v>
      </c>
      <c r="AI191" s="6">
        <v>97494.8</v>
      </c>
      <c r="AJ191" s="6">
        <v>71.5</v>
      </c>
      <c r="AK191" s="6">
        <v>502575</v>
      </c>
      <c r="AL191" s="7">
        <f t="shared" si="40"/>
        <v>6.0137070089041433</v>
      </c>
      <c r="AM191" s="6">
        <v>58779.8</v>
      </c>
      <c r="AN191" s="6">
        <v>67.5</v>
      </c>
      <c r="AO191" s="6">
        <v>466000</v>
      </c>
      <c r="AP191" s="7">
        <f t="shared" si="41"/>
        <v>3.910244206008584</v>
      </c>
      <c r="AQ191" s="6">
        <v>161387.26</v>
      </c>
      <c r="AR191" s="6">
        <v>89.25</v>
      </c>
      <c r="AS191" s="6">
        <v>634500</v>
      </c>
      <c r="AT191" s="7">
        <f t="shared" si="42"/>
        <v>7.1218964223798267</v>
      </c>
      <c r="AU191" s="6">
        <v>-59385.49</v>
      </c>
      <c r="AV191" s="6">
        <v>59.5</v>
      </c>
      <c r="AW191" s="6">
        <v>416810</v>
      </c>
      <c r="AX191" s="7">
        <f t="shared" si="43"/>
        <v>-4.4167610901849761</v>
      </c>
      <c r="AY191" s="6">
        <f t="shared" si="44"/>
        <v>316905.85000000003</v>
      </c>
      <c r="AZ191" s="6">
        <f t="shared" si="45"/>
        <v>508.85</v>
      </c>
      <c r="BA191" s="6">
        <f t="shared" si="46"/>
        <v>3625245</v>
      </c>
      <c r="BB191" s="7">
        <f t="shared" si="47"/>
        <v>2.709908254476594</v>
      </c>
      <c r="BC191" s="26" t="s">
        <v>804</v>
      </c>
      <c r="BD191" s="10" t="s">
        <v>804</v>
      </c>
      <c r="BE191" s="10" t="s">
        <v>862</v>
      </c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CJ191" s="18"/>
      <c r="CK191" s="18"/>
    </row>
    <row r="192" spans="1:89" x14ac:dyDescent="0.2">
      <c r="A192" s="25">
        <v>141172</v>
      </c>
      <c r="B192" s="26" t="s">
        <v>727</v>
      </c>
      <c r="C192" s="6">
        <v>-36828.339999999997</v>
      </c>
      <c r="D192" s="6">
        <v>0</v>
      </c>
      <c r="E192" s="6">
        <v>0</v>
      </c>
      <c r="F192" s="36">
        <f t="shared" si="32"/>
        <v>0</v>
      </c>
      <c r="G192" s="6">
        <v>-1728.34</v>
      </c>
      <c r="H192" s="6">
        <v>10</v>
      </c>
      <c r="I192" s="6">
        <v>71000</v>
      </c>
      <c r="J192" s="36">
        <f t="shared" si="33"/>
        <v>-0.75462732394366183</v>
      </c>
      <c r="K192" s="6">
        <v>-13228.34</v>
      </c>
      <c r="L192" s="6">
        <v>35</v>
      </c>
      <c r="M192" s="6">
        <v>248500</v>
      </c>
      <c r="N192" s="7">
        <f t="shared" si="34"/>
        <v>-1.5969826961770623</v>
      </c>
      <c r="O192" s="6">
        <v>-18370.52</v>
      </c>
      <c r="P192" s="6">
        <v>51</v>
      </c>
      <c r="Q192" s="6">
        <v>359750</v>
      </c>
      <c r="R192" s="7">
        <f t="shared" si="35"/>
        <v>-1.5830051980542044</v>
      </c>
      <c r="S192" s="6">
        <v>25924.48</v>
      </c>
      <c r="T192" s="6">
        <v>25</v>
      </c>
      <c r="U192" s="6">
        <v>175000</v>
      </c>
      <c r="V192" s="7">
        <f t="shared" si="36"/>
        <v>4.5923364571428573</v>
      </c>
      <c r="W192" s="6">
        <v>-11775.52</v>
      </c>
      <c r="X192" s="6">
        <v>25</v>
      </c>
      <c r="Y192" s="6">
        <v>172500</v>
      </c>
      <c r="Z192" s="7">
        <f t="shared" si="37"/>
        <v>-2.0479165217391304</v>
      </c>
      <c r="AA192" s="6">
        <v>-10305.52</v>
      </c>
      <c r="AB192" s="6">
        <v>19</v>
      </c>
      <c r="AC192" s="6">
        <v>134900</v>
      </c>
      <c r="AD192" s="7">
        <f t="shared" si="38"/>
        <v>-2.3682069681245368</v>
      </c>
      <c r="AE192" s="6">
        <v>-2645.47</v>
      </c>
      <c r="AF192" s="6">
        <v>5</v>
      </c>
      <c r="AG192" s="6">
        <v>36500</v>
      </c>
      <c r="AH192" s="7">
        <f t="shared" si="39"/>
        <v>-2.1743589041095888</v>
      </c>
      <c r="AI192" s="6">
        <v>7082.03</v>
      </c>
      <c r="AJ192" s="6">
        <v>20.75</v>
      </c>
      <c r="AK192" s="6">
        <v>144650</v>
      </c>
      <c r="AL192" s="7">
        <f t="shared" si="40"/>
        <v>1.5177527134462496</v>
      </c>
      <c r="AM192" s="6">
        <v>-5425.47</v>
      </c>
      <c r="AN192" s="6">
        <v>12.5</v>
      </c>
      <c r="AO192" s="6">
        <v>85250</v>
      </c>
      <c r="AP192" s="7">
        <f t="shared" si="41"/>
        <v>-1.9728981818181819</v>
      </c>
      <c r="AQ192" s="6">
        <v>67217.05</v>
      </c>
      <c r="AR192" s="6">
        <v>21</v>
      </c>
      <c r="AS192" s="6">
        <v>146800</v>
      </c>
      <c r="AT192" s="7">
        <f t="shared" si="42"/>
        <v>12.820690735694823</v>
      </c>
      <c r="AU192" s="6">
        <v>-16002.95</v>
      </c>
      <c r="AV192" s="6">
        <v>4.5</v>
      </c>
      <c r="AW192" s="6">
        <v>31290</v>
      </c>
      <c r="AX192" s="7">
        <f t="shared" si="43"/>
        <v>-15.85463247043784</v>
      </c>
      <c r="AY192" s="6">
        <f t="shared" si="44"/>
        <v>20741.430000000004</v>
      </c>
      <c r="AZ192" s="6">
        <f t="shared" si="45"/>
        <v>228.75</v>
      </c>
      <c r="BA192" s="6">
        <f t="shared" si="46"/>
        <v>1606140</v>
      </c>
      <c r="BB192" s="7">
        <f t="shared" si="47"/>
        <v>0.40032894392767759</v>
      </c>
      <c r="BC192" s="26" t="s">
        <v>804</v>
      </c>
      <c r="BD192" s="10" t="s">
        <v>804</v>
      </c>
      <c r="BE192" s="10" t="s">
        <v>862</v>
      </c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CJ192" s="18"/>
      <c r="CK192" s="18"/>
    </row>
    <row r="193" spans="1:89" x14ac:dyDescent="0.2">
      <c r="A193" s="25">
        <v>141190</v>
      </c>
      <c r="B193" s="26" t="s">
        <v>76</v>
      </c>
      <c r="C193" s="6">
        <v>0</v>
      </c>
      <c r="D193" s="6">
        <v>0</v>
      </c>
      <c r="E193" s="6">
        <v>0</v>
      </c>
      <c r="F193" s="36">
        <f t="shared" si="32"/>
        <v>0</v>
      </c>
      <c r="G193" s="6">
        <v>0</v>
      </c>
      <c r="H193" s="6">
        <v>5.5</v>
      </c>
      <c r="I193" s="6">
        <v>0</v>
      </c>
      <c r="J193" s="36">
        <f t="shared" si="33"/>
        <v>0</v>
      </c>
      <c r="K193" s="6">
        <v>221457.58</v>
      </c>
      <c r="L193" s="6">
        <v>67.5</v>
      </c>
      <c r="M193" s="6">
        <v>479250</v>
      </c>
      <c r="N193" s="7">
        <f t="shared" si="34"/>
        <v>13.862759311424099</v>
      </c>
      <c r="O193" s="6">
        <v>238464.98</v>
      </c>
      <c r="P193" s="6">
        <v>52</v>
      </c>
      <c r="Q193" s="6">
        <v>366700</v>
      </c>
      <c r="R193" s="7">
        <f t="shared" si="35"/>
        <v>20.15929746386692</v>
      </c>
      <c r="S193" s="6">
        <v>239949.98</v>
      </c>
      <c r="T193" s="6">
        <v>25.75</v>
      </c>
      <c r="U193" s="6">
        <v>180250</v>
      </c>
      <c r="V193" s="7">
        <f t="shared" si="36"/>
        <v>41.267402940360611</v>
      </c>
      <c r="W193" s="6">
        <v>258079.98</v>
      </c>
      <c r="X193" s="6">
        <v>50.5</v>
      </c>
      <c r="Y193" s="6">
        <v>348450</v>
      </c>
      <c r="Z193" s="7">
        <f t="shared" si="37"/>
        <v>22.219541971588463</v>
      </c>
      <c r="AA193" s="6">
        <v>252979.98</v>
      </c>
      <c r="AB193" s="6">
        <v>46.5</v>
      </c>
      <c r="AC193" s="6">
        <v>336050</v>
      </c>
      <c r="AD193" s="7">
        <f t="shared" si="38"/>
        <v>23.336942062193128</v>
      </c>
      <c r="AE193" s="6">
        <v>284329.96000000002</v>
      </c>
      <c r="AF193" s="6">
        <v>26.25</v>
      </c>
      <c r="AG193" s="6">
        <v>192875</v>
      </c>
      <c r="AH193" s="7">
        <f t="shared" si="39"/>
        <v>44.22500998055736</v>
      </c>
      <c r="AI193" s="6">
        <v>213956.96</v>
      </c>
      <c r="AJ193" s="6">
        <v>57.2</v>
      </c>
      <c r="AK193" s="6">
        <v>396350</v>
      </c>
      <c r="AL193" s="7">
        <f t="shared" si="40"/>
        <v>16.734365485051089</v>
      </c>
      <c r="AM193" s="6">
        <v>295244.46000000002</v>
      </c>
      <c r="AN193" s="6">
        <v>61</v>
      </c>
      <c r="AO193" s="6">
        <v>415850</v>
      </c>
      <c r="AP193" s="7">
        <f t="shared" si="41"/>
        <v>22.009326103162199</v>
      </c>
      <c r="AQ193" s="6">
        <v>389198.6</v>
      </c>
      <c r="AR193" s="6">
        <v>61.5</v>
      </c>
      <c r="AS193" s="6">
        <v>426400</v>
      </c>
      <c r="AT193" s="7">
        <f t="shared" si="42"/>
        <v>25.557131332082548</v>
      </c>
      <c r="AU193" s="6">
        <v>230820.58</v>
      </c>
      <c r="AV193" s="6">
        <v>42.25</v>
      </c>
      <c r="AW193" s="6">
        <v>302745</v>
      </c>
      <c r="AX193" s="7">
        <f t="shared" si="43"/>
        <v>23.635197872797239</v>
      </c>
      <c r="AY193" s="6">
        <f t="shared" si="44"/>
        <v>2624483.06</v>
      </c>
      <c r="AZ193" s="6">
        <f t="shared" si="45"/>
        <v>495.95</v>
      </c>
      <c r="BA193" s="6">
        <f t="shared" si="46"/>
        <v>3444920</v>
      </c>
      <c r="BB193" s="7">
        <f t="shared" si="47"/>
        <v>23.617086858330527</v>
      </c>
      <c r="BC193" s="26" t="s">
        <v>804</v>
      </c>
      <c r="BD193" s="10" t="s">
        <v>804</v>
      </c>
      <c r="BE193" s="10" t="s">
        <v>862</v>
      </c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CJ193" s="18"/>
      <c r="CK193" s="18"/>
    </row>
    <row r="194" spans="1:89" x14ac:dyDescent="0.2">
      <c r="A194" s="25">
        <v>141231</v>
      </c>
      <c r="B194" s="26" t="s">
        <v>77</v>
      </c>
      <c r="C194" s="6">
        <v>0</v>
      </c>
      <c r="D194" s="6">
        <v>0</v>
      </c>
      <c r="E194" s="6">
        <v>0</v>
      </c>
      <c r="F194" s="36">
        <f t="shared" si="32"/>
        <v>0</v>
      </c>
      <c r="G194" s="6">
        <v>0</v>
      </c>
      <c r="H194" s="6">
        <v>10.25</v>
      </c>
      <c r="I194" s="6">
        <v>0</v>
      </c>
      <c r="J194" s="36">
        <f t="shared" si="33"/>
        <v>0</v>
      </c>
      <c r="K194" s="6">
        <v>71975</v>
      </c>
      <c r="L194" s="6">
        <v>86</v>
      </c>
      <c r="M194" s="6">
        <v>610600</v>
      </c>
      <c r="N194" s="7">
        <f t="shared" si="34"/>
        <v>3.5362757943006882</v>
      </c>
      <c r="O194" s="6">
        <v>41425</v>
      </c>
      <c r="P194" s="6">
        <v>45.5</v>
      </c>
      <c r="Q194" s="6">
        <v>320750</v>
      </c>
      <c r="R194" s="7">
        <f t="shared" si="35"/>
        <v>4.0036632891660178</v>
      </c>
      <c r="S194" s="6">
        <v>65300</v>
      </c>
      <c r="T194" s="6">
        <v>53</v>
      </c>
      <c r="U194" s="6">
        <v>371000</v>
      </c>
      <c r="V194" s="7">
        <f t="shared" si="36"/>
        <v>5.45633423180593</v>
      </c>
      <c r="W194" s="6">
        <v>-40004.78</v>
      </c>
      <c r="X194" s="6">
        <v>35.5</v>
      </c>
      <c r="Y194" s="6">
        <v>244950</v>
      </c>
      <c r="Z194" s="7">
        <f t="shared" si="37"/>
        <v>-4.8995443968156769</v>
      </c>
      <c r="AA194" s="6">
        <v>-22024.78</v>
      </c>
      <c r="AB194" s="6">
        <v>60.75</v>
      </c>
      <c r="AC194" s="6">
        <v>434475</v>
      </c>
      <c r="AD194" s="7">
        <f t="shared" si="38"/>
        <v>-1.5714786351343575</v>
      </c>
      <c r="AE194" s="6">
        <v>85393.17</v>
      </c>
      <c r="AF194" s="6">
        <v>53</v>
      </c>
      <c r="AG194" s="6">
        <v>388150</v>
      </c>
      <c r="AH194" s="7">
        <f t="shared" si="39"/>
        <v>6.6000131392502892</v>
      </c>
      <c r="AI194" s="6">
        <v>-70223.08</v>
      </c>
      <c r="AJ194" s="6">
        <v>70</v>
      </c>
      <c r="AK194" s="6">
        <v>480400</v>
      </c>
      <c r="AL194" s="7">
        <f t="shared" si="40"/>
        <v>-4.5314643630308078</v>
      </c>
      <c r="AM194" s="6">
        <v>118116.85</v>
      </c>
      <c r="AN194" s="6">
        <v>54.5</v>
      </c>
      <c r="AO194" s="6">
        <v>371850</v>
      </c>
      <c r="AP194" s="7">
        <f t="shared" si="41"/>
        <v>9.8470414145488778</v>
      </c>
      <c r="AQ194" s="6">
        <v>112361.8</v>
      </c>
      <c r="AR194" s="6">
        <v>107.5</v>
      </c>
      <c r="AS194" s="6">
        <v>750450</v>
      </c>
      <c r="AT194" s="7">
        <f t="shared" si="42"/>
        <v>4.192325138250383</v>
      </c>
      <c r="AU194" s="6">
        <v>-47050.67</v>
      </c>
      <c r="AV194" s="6">
        <v>130.5</v>
      </c>
      <c r="AW194" s="6">
        <v>922710</v>
      </c>
      <c r="AX194" s="7">
        <f t="shared" si="43"/>
        <v>-1.5807466809723532</v>
      </c>
      <c r="AY194" s="6">
        <f t="shared" si="44"/>
        <v>315268.51</v>
      </c>
      <c r="AZ194" s="6">
        <f t="shared" si="45"/>
        <v>706.5</v>
      </c>
      <c r="BA194" s="6">
        <f t="shared" si="46"/>
        <v>4895335</v>
      </c>
      <c r="BB194" s="7">
        <f t="shared" si="47"/>
        <v>1.9964565877514002</v>
      </c>
      <c r="BC194" s="26" t="s">
        <v>804</v>
      </c>
      <c r="BD194" s="10" t="s">
        <v>804</v>
      </c>
      <c r="BE194" s="10" t="s">
        <v>862</v>
      </c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CJ194" s="18"/>
      <c r="CK194" s="18"/>
    </row>
    <row r="195" spans="1:89" x14ac:dyDescent="0.2">
      <c r="A195" s="25">
        <v>141236</v>
      </c>
      <c r="B195" s="26" t="s">
        <v>78</v>
      </c>
      <c r="C195" s="6">
        <v>-178396.32</v>
      </c>
      <c r="D195" s="6">
        <v>0</v>
      </c>
      <c r="E195" s="6">
        <v>0</v>
      </c>
      <c r="F195" s="36">
        <f t="shared" ref="F195:F258" si="48">IFERROR(C195/(E195/30),0)</f>
        <v>0</v>
      </c>
      <c r="G195" s="6">
        <v>-8071.32</v>
      </c>
      <c r="H195" s="6">
        <v>37</v>
      </c>
      <c r="I195" s="6">
        <v>262700</v>
      </c>
      <c r="J195" s="36">
        <f t="shared" ref="J195:J258" si="49">IFERROR(G195/(I195/31),0)</f>
        <v>-0.95245877426722492</v>
      </c>
      <c r="K195" s="6">
        <v>-47646.32</v>
      </c>
      <c r="L195" s="6">
        <v>103.5</v>
      </c>
      <c r="M195" s="6">
        <v>734850</v>
      </c>
      <c r="N195" s="7">
        <f t="shared" ref="N195:N258" si="50">IFERROR(K195/(M195/30),0)</f>
        <v>-1.9451447234129413</v>
      </c>
      <c r="O195" s="6">
        <v>48017.37</v>
      </c>
      <c r="P195" s="6">
        <v>123</v>
      </c>
      <c r="Q195" s="6">
        <v>866600</v>
      </c>
      <c r="R195" s="7">
        <f t="shared" ref="R195:R258" si="51">IFERROR(O195/(Q195/31),0)</f>
        <v>1.7176765174244173</v>
      </c>
      <c r="S195" s="6">
        <v>199622.37</v>
      </c>
      <c r="T195" s="6">
        <v>100.75</v>
      </c>
      <c r="U195" s="6">
        <v>705250</v>
      </c>
      <c r="V195" s="7">
        <f t="shared" ref="V195:V258" si="52">IFERROR(S195/(U195/31),0)</f>
        <v>8.7746096703296708</v>
      </c>
      <c r="W195" s="6">
        <v>-75223.34</v>
      </c>
      <c r="X195" s="6">
        <v>67.5</v>
      </c>
      <c r="Y195" s="6">
        <v>465150</v>
      </c>
      <c r="Z195" s="7">
        <f t="shared" ref="Z195:Z258" si="53">IFERROR(W195/(Y195/30),0)</f>
        <v>-4.8515536923573039</v>
      </c>
      <c r="AA195" s="6">
        <v>33621.660000000003</v>
      </c>
      <c r="AB195" s="6">
        <v>89</v>
      </c>
      <c r="AC195" s="6">
        <v>642350</v>
      </c>
      <c r="AD195" s="7">
        <f t="shared" ref="AD195:AD258" si="54">IFERROR(AA195/(AC195/31),0)</f>
        <v>1.6225912041721804</v>
      </c>
      <c r="AE195" s="6">
        <v>116599.4</v>
      </c>
      <c r="AF195" s="6">
        <v>115.25</v>
      </c>
      <c r="AG195" s="6">
        <v>844925</v>
      </c>
      <c r="AH195" s="7">
        <f t="shared" ref="AH195:AH258" si="55">IFERROR(AE195/(AG195/30),0)</f>
        <v>4.1399911234724973</v>
      </c>
      <c r="AI195" s="6">
        <v>36794.400000000001</v>
      </c>
      <c r="AJ195" s="6">
        <v>184.75</v>
      </c>
      <c r="AK195" s="6">
        <v>1276975</v>
      </c>
      <c r="AL195" s="7">
        <f t="shared" ref="AL195:AL258" si="56">IFERROR(AI195/(AK195/31),0)</f>
        <v>0.89322531764521629</v>
      </c>
      <c r="AM195" s="6">
        <v>73301.289999999994</v>
      </c>
      <c r="AN195" s="6">
        <v>259</v>
      </c>
      <c r="AO195" s="6">
        <v>1763350</v>
      </c>
      <c r="AP195" s="7">
        <f t="shared" ref="AP195:AP258" si="57">IFERROR(AM195/(AO195/31),0)</f>
        <v>1.2886494399863895</v>
      </c>
      <c r="AQ195" s="6">
        <v>191517.78</v>
      </c>
      <c r="AR195" s="6">
        <v>160.75</v>
      </c>
      <c r="AS195" s="6">
        <v>1119000</v>
      </c>
      <c r="AT195" s="7">
        <f t="shared" ref="AT195:AT258" si="58">IFERROR(AQ195/(AS195/28),0)</f>
        <v>4.7922232707774794</v>
      </c>
      <c r="AU195" s="6">
        <v>-50457.03</v>
      </c>
      <c r="AV195" s="6">
        <v>106.25</v>
      </c>
      <c r="AW195" s="6">
        <v>758495</v>
      </c>
      <c r="AX195" s="7">
        <f t="shared" ref="AX195:AX258" si="59">IFERROR(AU195/(AW195/31),0)</f>
        <v>-2.0621993948542836</v>
      </c>
      <c r="AY195" s="6">
        <f t="shared" ref="AY195:AY258" si="60">G195+K195+O195+S195+W195+AA195+AE195+AI195+AM195+AQ195+AU195</f>
        <v>518076.26</v>
      </c>
      <c r="AZ195" s="6">
        <f t="shared" ref="AZ195:AZ258" si="61">H195+L195+P195+T195+X195+AB195+AF195+AJ195+AN195+AR195+AV195</f>
        <v>1346.75</v>
      </c>
      <c r="BA195" s="6">
        <f t="shared" ref="BA195:BA258" si="62">I195+M195+Q195+U195+Y195+AC195+AG195+AK195+AO195+AS195+AW195</f>
        <v>9439645</v>
      </c>
      <c r="BB195" s="7">
        <f t="shared" ref="BB195:BB258" si="63">IFERROR(AY195/(BA195/31),0)</f>
        <v>1.7013737338639323</v>
      </c>
      <c r="BC195" s="26" t="s">
        <v>804</v>
      </c>
      <c r="BD195" s="10" t="s">
        <v>804</v>
      </c>
      <c r="BE195" s="10" t="s">
        <v>862</v>
      </c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CJ195" s="18"/>
      <c r="CK195" s="18"/>
    </row>
    <row r="196" spans="1:89" x14ac:dyDescent="0.2">
      <c r="A196" s="25">
        <v>141540</v>
      </c>
      <c r="B196" s="26" t="s">
        <v>81</v>
      </c>
      <c r="C196" s="6">
        <v>0</v>
      </c>
      <c r="D196" s="6">
        <v>0</v>
      </c>
      <c r="E196" s="6">
        <v>0</v>
      </c>
      <c r="F196" s="36">
        <f t="shared" si="48"/>
        <v>0</v>
      </c>
      <c r="G196" s="6">
        <v>0</v>
      </c>
      <c r="H196" s="6">
        <v>0</v>
      </c>
      <c r="I196" s="6">
        <v>0</v>
      </c>
      <c r="J196" s="36">
        <f t="shared" si="49"/>
        <v>0</v>
      </c>
      <c r="K196" s="6">
        <v>183938.58</v>
      </c>
      <c r="L196" s="6">
        <v>27.5</v>
      </c>
      <c r="M196" s="6">
        <v>195250</v>
      </c>
      <c r="N196" s="7">
        <f t="shared" si="50"/>
        <v>28.262009731113956</v>
      </c>
      <c r="O196" s="6">
        <v>170327.17</v>
      </c>
      <c r="P196" s="6">
        <v>32.5</v>
      </c>
      <c r="Q196" s="6">
        <v>229750</v>
      </c>
      <c r="R196" s="7">
        <f t="shared" si="51"/>
        <v>22.982120870511427</v>
      </c>
      <c r="S196" s="6">
        <v>327064.67</v>
      </c>
      <c r="T196" s="6">
        <v>50.5</v>
      </c>
      <c r="U196" s="6">
        <v>353500</v>
      </c>
      <c r="V196" s="7">
        <f t="shared" si="52"/>
        <v>28.681767383309758</v>
      </c>
      <c r="W196" s="6">
        <v>286802.17</v>
      </c>
      <c r="X196" s="6">
        <v>21.5</v>
      </c>
      <c r="Y196" s="6">
        <v>148350</v>
      </c>
      <c r="Z196" s="7">
        <f t="shared" si="53"/>
        <v>57.99841658240647</v>
      </c>
      <c r="AA196" s="6">
        <v>293142.17</v>
      </c>
      <c r="AB196" s="6">
        <v>42.5</v>
      </c>
      <c r="AC196" s="6">
        <v>304875</v>
      </c>
      <c r="AD196" s="7">
        <f t="shared" si="54"/>
        <v>29.806993915539152</v>
      </c>
      <c r="AE196" s="6">
        <v>341777.28</v>
      </c>
      <c r="AF196" s="6">
        <v>50.5</v>
      </c>
      <c r="AG196" s="6">
        <v>370700</v>
      </c>
      <c r="AH196" s="7">
        <f t="shared" si="55"/>
        <v>27.659342864850288</v>
      </c>
      <c r="AI196" s="6">
        <v>405417.28</v>
      </c>
      <c r="AJ196" s="6">
        <v>82</v>
      </c>
      <c r="AK196" s="6">
        <v>570850</v>
      </c>
      <c r="AL196" s="7">
        <f t="shared" si="56"/>
        <v>22.016178821056322</v>
      </c>
      <c r="AM196" s="6">
        <v>395357.28</v>
      </c>
      <c r="AN196" s="6">
        <v>52</v>
      </c>
      <c r="AO196" s="6">
        <v>353600</v>
      </c>
      <c r="AP196" s="7">
        <f t="shared" si="57"/>
        <v>34.66084751131222</v>
      </c>
      <c r="AQ196" s="6">
        <v>428525.34</v>
      </c>
      <c r="AR196" s="6">
        <v>51.7</v>
      </c>
      <c r="AS196" s="6">
        <v>361900</v>
      </c>
      <c r="AT196" s="7">
        <f t="shared" si="58"/>
        <v>33.154765183752417</v>
      </c>
      <c r="AU196" s="6">
        <v>549417.09</v>
      </c>
      <c r="AV196" s="6">
        <v>100.05</v>
      </c>
      <c r="AW196" s="6">
        <v>699948</v>
      </c>
      <c r="AX196" s="7">
        <f t="shared" si="59"/>
        <v>24.333135875807915</v>
      </c>
      <c r="AY196" s="6">
        <f t="shared" si="60"/>
        <v>3381769.0299999993</v>
      </c>
      <c r="AZ196" s="6">
        <f t="shared" si="61"/>
        <v>510.75</v>
      </c>
      <c r="BA196" s="6">
        <f t="shared" si="62"/>
        <v>3588723</v>
      </c>
      <c r="BB196" s="7">
        <f t="shared" si="63"/>
        <v>29.212296387879469</v>
      </c>
      <c r="BC196" s="26" t="s">
        <v>804</v>
      </c>
      <c r="BD196" s="10" t="s">
        <v>804</v>
      </c>
      <c r="BE196" s="10" t="s">
        <v>862</v>
      </c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CJ196" s="18"/>
      <c r="CK196" s="18"/>
    </row>
    <row r="197" spans="1:89" x14ac:dyDescent="0.2">
      <c r="A197" s="25">
        <v>141910</v>
      </c>
      <c r="B197" s="26" t="s">
        <v>87</v>
      </c>
      <c r="C197" s="6">
        <v>-170769.97</v>
      </c>
      <c r="D197" s="6">
        <v>0</v>
      </c>
      <c r="E197" s="6">
        <v>0</v>
      </c>
      <c r="F197" s="36">
        <f t="shared" si="48"/>
        <v>0</v>
      </c>
      <c r="G197" s="6">
        <v>7423.53</v>
      </c>
      <c r="H197" s="6">
        <v>25.35</v>
      </c>
      <c r="I197" s="6">
        <v>182485</v>
      </c>
      <c r="J197" s="36">
        <f t="shared" si="49"/>
        <v>1.2610868290544428</v>
      </c>
      <c r="K197" s="6">
        <v>162203.03</v>
      </c>
      <c r="L197" s="6">
        <v>103.9</v>
      </c>
      <c r="M197" s="6">
        <v>737690</v>
      </c>
      <c r="N197" s="7">
        <f t="shared" si="50"/>
        <v>6.5963899469967053</v>
      </c>
      <c r="O197" s="6">
        <v>259469.58</v>
      </c>
      <c r="P197" s="6">
        <v>100</v>
      </c>
      <c r="Q197" s="6">
        <v>701000</v>
      </c>
      <c r="R197" s="7">
        <f t="shared" si="51"/>
        <v>11.47440368045649</v>
      </c>
      <c r="S197" s="6">
        <v>116469.58</v>
      </c>
      <c r="T197" s="6">
        <v>52.5</v>
      </c>
      <c r="U197" s="6">
        <v>367500</v>
      </c>
      <c r="V197" s="7">
        <f t="shared" si="52"/>
        <v>9.8246448435374152</v>
      </c>
      <c r="W197" s="6">
        <v>-62854.73</v>
      </c>
      <c r="X197" s="6">
        <v>76.25</v>
      </c>
      <c r="Y197" s="6">
        <v>526125</v>
      </c>
      <c r="Z197" s="7">
        <f t="shared" si="53"/>
        <v>-3.5840188168210978</v>
      </c>
      <c r="AA197" s="6">
        <v>196090.27</v>
      </c>
      <c r="AB197" s="6">
        <v>103.25</v>
      </c>
      <c r="AC197" s="6">
        <v>743750</v>
      </c>
      <c r="AD197" s="7">
        <f t="shared" si="54"/>
        <v>8.1731742789915973</v>
      </c>
      <c r="AE197" s="6">
        <v>37925.769999999997</v>
      </c>
      <c r="AF197" s="6">
        <v>17.25</v>
      </c>
      <c r="AG197" s="6">
        <v>126675</v>
      </c>
      <c r="AH197" s="7">
        <f t="shared" si="55"/>
        <v>8.9818283007696849</v>
      </c>
      <c r="AI197" s="6">
        <v>41947.77</v>
      </c>
      <c r="AJ197" s="6">
        <v>150.1</v>
      </c>
      <c r="AK197" s="6">
        <v>1032300</v>
      </c>
      <c r="AL197" s="7">
        <f t="shared" si="56"/>
        <v>1.2596927927927928</v>
      </c>
      <c r="AM197" s="6">
        <v>324069.3</v>
      </c>
      <c r="AN197" s="6">
        <v>165</v>
      </c>
      <c r="AO197" s="6">
        <v>1124000</v>
      </c>
      <c r="AP197" s="7">
        <f t="shared" si="57"/>
        <v>8.9378543594306059</v>
      </c>
      <c r="AQ197" s="6">
        <v>34212.57</v>
      </c>
      <c r="AR197" s="6">
        <v>51.25</v>
      </c>
      <c r="AS197" s="6">
        <v>354500</v>
      </c>
      <c r="AT197" s="7">
        <f t="shared" si="58"/>
        <v>2.7022622284908322</v>
      </c>
      <c r="AU197" s="6">
        <v>-72893.429999999993</v>
      </c>
      <c r="AV197" s="6">
        <v>18.5</v>
      </c>
      <c r="AW197" s="6">
        <v>133350</v>
      </c>
      <c r="AX197" s="7">
        <f t="shared" si="59"/>
        <v>-16.945604274465691</v>
      </c>
      <c r="AY197" s="6">
        <f t="shared" si="60"/>
        <v>1044063.2400000002</v>
      </c>
      <c r="AZ197" s="6">
        <f t="shared" si="61"/>
        <v>863.35</v>
      </c>
      <c r="BA197" s="6">
        <f t="shared" si="62"/>
        <v>6029375</v>
      </c>
      <c r="BB197" s="7">
        <f t="shared" si="63"/>
        <v>5.368045683010263</v>
      </c>
      <c r="BC197" s="26" t="s">
        <v>804</v>
      </c>
      <c r="BD197" s="10" t="s">
        <v>804</v>
      </c>
      <c r="BE197" s="10" t="s">
        <v>862</v>
      </c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CJ197" s="18"/>
      <c r="CK197" s="18"/>
    </row>
    <row r="198" spans="1:89" x14ac:dyDescent="0.2">
      <c r="A198" s="25">
        <v>143416</v>
      </c>
      <c r="B198" s="26" t="s">
        <v>96</v>
      </c>
      <c r="C198" s="6">
        <v>-163030.28</v>
      </c>
      <c r="D198" s="6">
        <v>0</v>
      </c>
      <c r="E198" s="6">
        <v>0</v>
      </c>
      <c r="F198" s="36">
        <f t="shared" si="48"/>
        <v>0</v>
      </c>
      <c r="G198" s="6">
        <v>-54360.28</v>
      </c>
      <c r="H198" s="6">
        <v>70.5</v>
      </c>
      <c r="I198" s="6">
        <v>500550</v>
      </c>
      <c r="J198" s="36">
        <f t="shared" si="49"/>
        <v>-3.3666340625312157</v>
      </c>
      <c r="K198" s="6">
        <v>-182100.28</v>
      </c>
      <c r="L198" s="6">
        <v>250</v>
      </c>
      <c r="M198" s="6">
        <v>1775550</v>
      </c>
      <c r="N198" s="7">
        <f t="shared" si="50"/>
        <v>-3.0767978372898539</v>
      </c>
      <c r="O198" s="6">
        <v>-8034.63</v>
      </c>
      <c r="P198" s="6">
        <v>130.5</v>
      </c>
      <c r="Q198" s="6">
        <v>917000</v>
      </c>
      <c r="R198" s="7">
        <f t="shared" si="51"/>
        <v>-0.2716178080697928</v>
      </c>
      <c r="S198" s="6">
        <v>-41824.629999999997</v>
      </c>
      <c r="T198" s="6">
        <v>100.25</v>
      </c>
      <c r="U198" s="6">
        <v>704500</v>
      </c>
      <c r="V198" s="7">
        <f t="shared" si="52"/>
        <v>-1.8404024556422995</v>
      </c>
      <c r="W198" s="6">
        <v>-120762.61</v>
      </c>
      <c r="X198" s="6">
        <v>207.75</v>
      </c>
      <c r="Y198" s="6">
        <v>1439500</v>
      </c>
      <c r="Z198" s="7">
        <f t="shared" si="53"/>
        <v>-2.5167615838832926</v>
      </c>
      <c r="AA198" s="6">
        <v>-40320.620000000003</v>
      </c>
      <c r="AB198" s="6">
        <v>171</v>
      </c>
      <c r="AC198" s="6">
        <v>1232900</v>
      </c>
      <c r="AD198" s="7">
        <f t="shared" si="54"/>
        <v>-1.0138204396139185</v>
      </c>
      <c r="AE198" s="6">
        <v>22078.48</v>
      </c>
      <c r="AF198" s="6">
        <v>100.5</v>
      </c>
      <c r="AG198" s="6">
        <v>742475</v>
      </c>
      <c r="AH198" s="7">
        <f t="shared" si="55"/>
        <v>0.89208983467456815</v>
      </c>
      <c r="AI198" s="6">
        <v>-134326.51999999999</v>
      </c>
      <c r="AJ198" s="6">
        <v>189.5</v>
      </c>
      <c r="AK198" s="6">
        <v>1314050</v>
      </c>
      <c r="AL198" s="7">
        <f t="shared" si="56"/>
        <v>-3.1689221262509033</v>
      </c>
      <c r="AM198" s="6">
        <v>86094.41</v>
      </c>
      <c r="AN198" s="6">
        <v>192.25</v>
      </c>
      <c r="AO198" s="6">
        <v>1311550</v>
      </c>
      <c r="AP198" s="7">
        <f t="shared" si="57"/>
        <v>2.0349408791125008</v>
      </c>
      <c r="AQ198" s="6">
        <v>160905.4</v>
      </c>
      <c r="AR198" s="6">
        <v>153.9</v>
      </c>
      <c r="AS198" s="6">
        <v>1072750</v>
      </c>
      <c r="AT198" s="7">
        <f t="shared" si="58"/>
        <v>4.1998146818923328</v>
      </c>
      <c r="AU198" s="6">
        <v>-195474.7</v>
      </c>
      <c r="AV198" s="6">
        <v>157.35</v>
      </c>
      <c r="AW198" s="6">
        <v>1121491</v>
      </c>
      <c r="AX198" s="7">
        <f t="shared" si="59"/>
        <v>-5.4032673467731795</v>
      </c>
      <c r="AY198" s="6">
        <f t="shared" si="60"/>
        <v>-508125.97999999992</v>
      </c>
      <c r="AZ198" s="6">
        <f t="shared" si="61"/>
        <v>1723.5</v>
      </c>
      <c r="BA198" s="6">
        <f t="shared" si="62"/>
        <v>12132316</v>
      </c>
      <c r="BB198" s="7">
        <f t="shared" si="63"/>
        <v>-1.2983428209420194</v>
      </c>
      <c r="BC198" s="26" t="s">
        <v>804</v>
      </c>
      <c r="BD198" s="10" t="s">
        <v>804</v>
      </c>
      <c r="BE198" s="10" t="s">
        <v>862</v>
      </c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CJ198" s="18"/>
      <c r="CK198" s="18"/>
    </row>
    <row r="199" spans="1:89" x14ac:dyDescent="0.2">
      <c r="A199" s="25">
        <v>144868</v>
      </c>
      <c r="B199" s="26" t="s">
        <v>953</v>
      </c>
      <c r="C199" s="6">
        <v>499999.5</v>
      </c>
      <c r="D199" s="6">
        <v>0</v>
      </c>
      <c r="E199" s="6">
        <v>0</v>
      </c>
      <c r="F199" s="36">
        <f t="shared" si="48"/>
        <v>0</v>
      </c>
      <c r="G199" s="6">
        <v>45255.040000000001</v>
      </c>
      <c r="H199" s="6">
        <v>35.5</v>
      </c>
      <c r="I199" s="6">
        <v>255800</v>
      </c>
      <c r="J199" s="36">
        <f t="shared" si="49"/>
        <v>5.4843871774824082</v>
      </c>
      <c r="K199" s="6">
        <v>-65894.960000000006</v>
      </c>
      <c r="L199" s="6">
        <v>128</v>
      </c>
      <c r="M199" s="6">
        <v>922550</v>
      </c>
      <c r="N199" s="7">
        <f t="shared" si="50"/>
        <v>-2.1428093870250935</v>
      </c>
      <c r="O199" s="6">
        <v>10007.51</v>
      </c>
      <c r="P199" s="6">
        <v>105.75</v>
      </c>
      <c r="Q199" s="6">
        <v>748800</v>
      </c>
      <c r="R199" s="7">
        <f t="shared" si="51"/>
        <v>0.41430663728632477</v>
      </c>
      <c r="S199" s="6">
        <v>264705.01</v>
      </c>
      <c r="T199" s="6">
        <v>150</v>
      </c>
      <c r="U199" s="6">
        <v>1050550</v>
      </c>
      <c r="V199" s="7">
        <f t="shared" si="52"/>
        <v>7.8110088144305365</v>
      </c>
      <c r="W199" s="6">
        <v>-83114.490000000005</v>
      </c>
      <c r="X199" s="6">
        <v>79</v>
      </c>
      <c r="Y199" s="6">
        <v>552450</v>
      </c>
      <c r="Z199" s="7">
        <f t="shared" si="53"/>
        <v>-4.5134124355145264</v>
      </c>
      <c r="AA199" s="6">
        <v>160.51</v>
      </c>
      <c r="AB199" s="6">
        <v>173</v>
      </c>
      <c r="AC199" s="6">
        <v>1261200</v>
      </c>
      <c r="AD199" s="7">
        <f t="shared" si="54"/>
        <v>3.9452981287662545E-3</v>
      </c>
      <c r="AE199" s="6">
        <v>317810.34999999998</v>
      </c>
      <c r="AF199" s="6">
        <v>130.80000000000001</v>
      </c>
      <c r="AG199" s="6">
        <v>960865</v>
      </c>
      <c r="AH199" s="7">
        <f t="shared" si="55"/>
        <v>9.9226327319654679</v>
      </c>
      <c r="AI199" s="6">
        <v>-58474.15</v>
      </c>
      <c r="AJ199" s="6">
        <v>77.25</v>
      </c>
      <c r="AK199" s="6">
        <v>533950</v>
      </c>
      <c r="AL199" s="7">
        <f t="shared" si="56"/>
        <v>-3.3948846333926395</v>
      </c>
      <c r="AM199" s="6">
        <v>-25614.16</v>
      </c>
      <c r="AN199" s="6">
        <v>108.25</v>
      </c>
      <c r="AO199" s="6">
        <v>742600</v>
      </c>
      <c r="AP199" s="7">
        <f t="shared" si="57"/>
        <v>-1.0692687314839753</v>
      </c>
      <c r="AQ199" s="6">
        <v>192928.33</v>
      </c>
      <c r="AR199" s="6">
        <v>87.5</v>
      </c>
      <c r="AS199" s="6">
        <v>613000</v>
      </c>
      <c r="AT199" s="7">
        <f t="shared" si="58"/>
        <v>8.8123870146818923</v>
      </c>
      <c r="AU199" s="6">
        <v>-35262.68</v>
      </c>
      <c r="AV199" s="6">
        <v>150.1</v>
      </c>
      <c r="AW199" s="6">
        <v>1073870</v>
      </c>
      <c r="AX199" s="7">
        <f t="shared" si="59"/>
        <v>-1.0179473120582565</v>
      </c>
      <c r="AY199" s="6">
        <f t="shared" si="60"/>
        <v>562506.30999999994</v>
      </c>
      <c r="AZ199" s="6">
        <f t="shared" si="61"/>
        <v>1225.1499999999999</v>
      </c>
      <c r="BA199" s="6">
        <f t="shared" si="62"/>
        <v>8715635</v>
      </c>
      <c r="BB199" s="7">
        <f t="shared" si="63"/>
        <v>2.0007372509289341</v>
      </c>
      <c r="BC199" s="26" t="s">
        <v>804</v>
      </c>
      <c r="BD199" s="10" t="s">
        <v>804</v>
      </c>
      <c r="BE199" s="10" t="s">
        <v>862</v>
      </c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CJ199" s="18"/>
      <c r="CK199" s="18"/>
    </row>
    <row r="200" spans="1:89" x14ac:dyDescent="0.2">
      <c r="A200" s="25">
        <v>145135</v>
      </c>
      <c r="B200" s="26" t="s">
        <v>108</v>
      </c>
      <c r="C200" s="6">
        <v>-186879.13</v>
      </c>
      <c r="D200" s="6">
        <v>0</v>
      </c>
      <c r="E200" s="6">
        <v>0</v>
      </c>
      <c r="F200" s="36">
        <f t="shared" si="48"/>
        <v>0</v>
      </c>
      <c r="G200" s="6">
        <v>33625.870000000003</v>
      </c>
      <c r="H200" s="6">
        <v>171.5</v>
      </c>
      <c r="I200" s="6">
        <v>1220875</v>
      </c>
      <c r="J200" s="36">
        <f t="shared" si="49"/>
        <v>0.8538154766048941</v>
      </c>
      <c r="K200" s="6">
        <v>-129116.63</v>
      </c>
      <c r="L200" s="6">
        <v>251</v>
      </c>
      <c r="M200" s="6">
        <v>1798850</v>
      </c>
      <c r="N200" s="7">
        <f t="shared" si="50"/>
        <v>-2.1533195652778168</v>
      </c>
      <c r="O200" s="6">
        <v>-89302.85</v>
      </c>
      <c r="P200" s="6">
        <v>202.5</v>
      </c>
      <c r="Q200" s="6">
        <v>1441675</v>
      </c>
      <c r="R200" s="7">
        <f t="shared" si="51"/>
        <v>-1.9202582759637228</v>
      </c>
      <c r="S200" s="6">
        <v>176334.65</v>
      </c>
      <c r="T200" s="6">
        <v>159.5</v>
      </c>
      <c r="U200" s="6">
        <v>1129200</v>
      </c>
      <c r="V200" s="7">
        <f t="shared" si="52"/>
        <v>4.8409264523556503</v>
      </c>
      <c r="W200" s="6">
        <v>-24540.1</v>
      </c>
      <c r="X200" s="6">
        <v>181.75</v>
      </c>
      <c r="Y200" s="6">
        <v>1286675</v>
      </c>
      <c r="Z200" s="7">
        <f t="shared" si="53"/>
        <v>-0.57217479161404394</v>
      </c>
      <c r="AA200" s="6">
        <v>131177.4</v>
      </c>
      <c r="AB200" s="6">
        <v>229.75</v>
      </c>
      <c r="AC200" s="6">
        <v>1663450</v>
      </c>
      <c r="AD200" s="7">
        <f t="shared" si="54"/>
        <v>2.4446177522618653</v>
      </c>
      <c r="AE200" s="6">
        <v>10500.82</v>
      </c>
      <c r="AF200" s="6">
        <v>130</v>
      </c>
      <c r="AG200" s="6">
        <v>962000</v>
      </c>
      <c r="AH200" s="7">
        <f t="shared" si="55"/>
        <v>0.32746839916839915</v>
      </c>
      <c r="AI200" s="6">
        <v>54170.32</v>
      </c>
      <c r="AJ200" s="6">
        <v>201</v>
      </c>
      <c r="AK200" s="6">
        <v>1395800</v>
      </c>
      <c r="AL200" s="7">
        <f t="shared" si="56"/>
        <v>1.2030949419687635</v>
      </c>
      <c r="AM200" s="6">
        <v>303590.14</v>
      </c>
      <c r="AN200" s="6">
        <v>251.75</v>
      </c>
      <c r="AO200" s="6">
        <v>1736450</v>
      </c>
      <c r="AP200" s="7">
        <f t="shared" si="57"/>
        <v>5.4198475855912926</v>
      </c>
      <c r="AQ200" s="6">
        <v>313574.62</v>
      </c>
      <c r="AR200" s="6">
        <v>294.5</v>
      </c>
      <c r="AS200" s="6">
        <v>2061550</v>
      </c>
      <c r="AT200" s="7">
        <f t="shared" si="58"/>
        <v>4.2589747326041083</v>
      </c>
      <c r="AU200" s="6">
        <v>99162.65</v>
      </c>
      <c r="AV200" s="6">
        <v>268.5</v>
      </c>
      <c r="AW200" s="6">
        <v>1879460</v>
      </c>
      <c r="AX200" s="7">
        <f t="shared" si="59"/>
        <v>1.635598602790163</v>
      </c>
      <c r="AY200" s="6">
        <f t="shared" si="60"/>
        <v>879176.89</v>
      </c>
      <c r="AZ200" s="6">
        <f t="shared" si="61"/>
        <v>2341.75</v>
      </c>
      <c r="BA200" s="6">
        <f t="shared" si="62"/>
        <v>16575985</v>
      </c>
      <c r="BB200" s="7">
        <f t="shared" si="63"/>
        <v>1.6442150249291367</v>
      </c>
      <c r="BC200" s="26" t="s">
        <v>804</v>
      </c>
      <c r="BD200" s="10" t="s">
        <v>804</v>
      </c>
      <c r="BE200" s="10" t="s">
        <v>862</v>
      </c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CJ200" s="18"/>
      <c r="CK200" s="18"/>
    </row>
    <row r="201" spans="1:89" x14ac:dyDescent="0.2">
      <c r="A201" s="25">
        <v>145262</v>
      </c>
      <c r="B201" s="26" t="s">
        <v>110</v>
      </c>
      <c r="C201" s="6">
        <v>-68987.58</v>
      </c>
      <c r="D201" s="6">
        <v>0</v>
      </c>
      <c r="E201" s="6">
        <v>0</v>
      </c>
      <c r="F201" s="36">
        <f t="shared" si="48"/>
        <v>0</v>
      </c>
      <c r="G201" s="6">
        <v>1322.42</v>
      </c>
      <c r="H201" s="6">
        <v>51.5</v>
      </c>
      <c r="I201" s="6">
        <v>365650</v>
      </c>
      <c r="J201" s="36">
        <f t="shared" si="49"/>
        <v>0.11211546560918911</v>
      </c>
      <c r="K201" s="6">
        <v>-21455.08</v>
      </c>
      <c r="L201" s="6">
        <v>56.25</v>
      </c>
      <c r="M201" s="6">
        <v>399375</v>
      </c>
      <c r="N201" s="7">
        <f t="shared" si="50"/>
        <v>-1.6116492018779345</v>
      </c>
      <c r="O201" s="6">
        <v>-15543.02</v>
      </c>
      <c r="P201" s="6">
        <v>50</v>
      </c>
      <c r="Q201" s="6">
        <v>352500</v>
      </c>
      <c r="R201" s="7">
        <f t="shared" si="51"/>
        <v>-1.3669038865248229</v>
      </c>
      <c r="S201" s="6">
        <v>40999.480000000003</v>
      </c>
      <c r="T201" s="6">
        <v>30.25</v>
      </c>
      <c r="U201" s="6">
        <v>212025</v>
      </c>
      <c r="V201" s="7">
        <f t="shared" si="52"/>
        <v>5.9945000825374368</v>
      </c>
      <c r="W201" s="6">
        <v>-11958.02</v>
      </c>
      <c r="X201" s="6">
        <v>31.25</v>
      </c>
      <c r="Y201" s="6">
        <v>215625</v>
      </c>
      <c r="Z201" s="7">
        <f t="shared" si="53"/>
        <v>-1.6637245217391305</v>
      </c>
      <c r="AA201" s="6">
        <v>-24520.52</v>
      </c>
      <c r="AB201" s="6">
        <v>52.5</v>
      </c>
      <c r="AC201" s="6">
        <v>376000</v>
      </c>
      <c r="AD201" s="7">
        <f t="shared" si="54"/>
        <v>-2.0216386170212766</v>
      </c>
      <c r="AE201" s="6">
        <v>-10345.65</v>
      </c>
      <c r="AF201" s="6">
        <v>20</v>
      </c>
      <c r="AG201" s="6">
        <v>146500</v>
      </c>
      <c r="AH201" s="7">
        <f t="shared" si="55"/>
        <v>-2.1185631399317408</v>
      </c>
      <c r="AI201" s="6">
        <v>-9895.65</v>
      </c>
      <c r="AJ201" s="6">
        <v>20</v>
      </c>
      <c r="AK201" s="6">
        <v>139050</v>
      </c>
      <c r="AL201" s="7">
        <f t="shared" si="56"/>
        <v>-2.2061499460625678</v>
      </c>
      <c r="AM201" s="6">
        <v>-10915.64</v>
      </c>
      <c r="AN201" s="6">
        <v>23.5</v>
      </c>
      <c r="AO201" s="6">
        <v>160300</v>
      </c>
      <c r="AP201" s="7">
        <f t="shared" si="57"/>
        <v>-2.1109472239550842</v>
      </c>
      <c r="AQ201" s="6">
        <v>7184.35</v>
      </c>
      <c r="AR201" s="6">
        <v>22</v>
      </c>
      <c r="AS201" s="6">
        <v>152800</v>
      </c>
      <c r="AT201" s="7">
        <f t="shared" si="58"/>
        <v>1.3165039267015708</v>
      </c>
      <c r="AU201" s="6">
        <v>-21448.12</v>
      </c>
      <c r="AV201" s="6">
        <v>24.25</v>
      </c>
      <c r="AW201" s="6">
        <v>172125</v>
      </c>
      <c r="AX201" s="7">
        <f t="shared" si="59"/>
        <v>-3.8628422367465505</v>
      </c>
      <c r="AY201" s="6">
        <f t="shared" si="60"/>
        <v>-76575.450000000012</v>
      </c>
      <c r="AZ201" s="6">
        <f t="shared" si="61"/>
        <v>381.5</v>
      </c>
      <c r="BA201" s="6">
        <f t="shared" si="62"/>
        <v>2691950</v>
      </c>
      <c r="BB201" s="7">
        <f t="shared" si="63"/>
        <v>-0.8818287672505063</v>
      </c>
      <c r="BC201" s="26" t="s">
        <v>804</v>
      </c>
      <c r="BD201" s="10" t="s">
        <v>804</v>
      </c>
      <c r="BE201" s="10" t="s">
        <v>862</v>
      </c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CJ201" s="18"/>
      <c r="CK201" s="18"/>
    </row>
    <row r="202" spans="1:89" x14ac:dyDescent="0.2">
      <c r="A202" s="25">
        <v>145639</v>
      </c>
      <c r="B202" s="26" t="s">
        <v>113</v>
      </c>
      <c r="C202" s="6">
        <v>-153157.6</v>
      </c>
      <c r="D202" s="6">
        <v>0</v>
      </c>
      <c r="E202" s="6">
        <v>0</v>
      </c>
      <c r="F202" s="36">
        <f t="shared" si="48"/>
        <v>0</v>
      </c>
      <c r="G202" s="6">
        <v>-23910.1</v>
      </c>
      <c r="H202" s="6">
        <v>66.849999999999994</v>
      </c>
      <c r="I202" s="6">
        <v>497995</v>
      </c>
      <c r="J202" s="36">
        <f t="shared" si="49"/>
        <v>-1.4883946625970139</v>
      </c>
      <c r="K202" s="6">
        <v>191647.9</v>
      </c>
      <c r="L202" s="6">
        <v>184.75</v>
      </c>
      <c r="M202" s="6">
        <v>1328375</v>
      </c>
      <c r="N202" s="7">
        <f t="shared" si="50"/>
        <v>4.3281731438787991</v>
      </c>
      <c r="O202" s="6">
        <v>119285.4</v>
      </c>
      <c r="P202" s="6">
        <v>100.5</v>
      </c>
      <c r="Q202" s="6">
        <v>710900</v>
      </c>
      <c r="R202" s="7">
        <f t="shared" si="51"/>
        <v>5.2016421437614291</v>
      </c>
      <c r="S202" s="6">
        <v>111644.15</v>
      </c>
      <c r="T202" s="6">
        <v>150</v>
      </c>
      <c r="U202" s="6">
        <v>1061550</v>
      </c>
      <c r="V202" s="7">
        <f t="shared" si="52"/>
        <v>3.2602973482172293</v>
      </c>
      <c r="W202" s="6">
        <v>33941.660000000003</v>
      </c>
      <c r="X202" s="6">
        <v>102.5</v>
      </c>
      <c r="Y202" s="6">
        <v>728950</v>
      </c>
      <c r="Z202" s="7">
        <f t="shared" si="53"/>
        <v>1.3968719390904729</v>
      </c>
      <c r="AA202" s="6">
        <v>181569.64</v>
      </c>
      <c r="AB202" s="6">
        <v>154.1</v>
      </c>
      <c r="AC202" s="6">
        <v>1122740</v>
      </c>
      <c r="AD202" s="7">
        <f t="shared" si="54"/>
        <v>5.0133235121221302</v>
      </c>
      <c r="AE202" s="6">
        <v>7978.53</v>
      </c>
      <c r="AF202" s="6">
        <v>86.5</v>
      </c>
      <c r="AG202" s="6">
        <v>640950</v>
      </c>
      <c r="AH202" s="7">
        <f t="shared" si="55"/>
        <v>0.3734392698338404</v>
      </c>
      <c r="AI202" s="6">
        <v>-115099.97</v>
      </c>
      <c r="AJ202" s="6">
        <v>112.25</v>
      </c>
      <c r="AK202" s="6">
        <v>776775</v>
      </c>
      <c r="AL202" s="7">
        <f t="shared" si="56"/>
        <v>-4.5934782530333749</v>
      </c>
      <c r="AM202" s="6">
        <v>96797</v>
      </c>
      <c r="AN202" s="6">
        <v>151</v>
      </c>
      <c r="AO202" s="6">
        <v>1036625</v>
      </c>
      <c r="AP202" s="7">
        <f t="shared" si="57"/>
        <v>2.8946890148317861</v>
      </c>
      <c r="AQ202" s="6">
        <v>307693.95</v>
      </c>
      <c r="AR202" s="6">
        <v>123.25</v>
      </c>
      <c r="AS202" s="6">
        <v>862050</v>
      </c>
      <c r="AT202" s="7">
        <f t="shared" si="58"/>
        <v>9.9941193666260659</v>
      </c>
      <c r="AU202" s="6">
        <v>-101848.07</v>
      </c>
      <c r="AV202" s="6">
        <v>176.75</v>
      </c>
      <c r="AW202" s="6">
        <v>1263245</v>
      </c>
      <c r="AX202" s="7">
        <f t="shared" si="59"/>
        <v>-2.4993490336395556</v>
      </c>
      <c r="AY202" s="6">
        <f t="shared" si="60"/>
        <v>809700.09000000008</v>
      </c>
      <c r="AZ202" s="6">
        <f t="shared" si="61"/>
        <v>1408.45</v>
      </c>
      <c r="BA202" s="6">
        <f t="shared" si="62"/>
        <v>10030155</v>
      </c>
      <c r="BB202" s="7">
        <f t="shared" si="63"/>
        <v>2.5025239181248948</v>
      </c>
      <c r="BC202" s="26" t="s">
        <v>804</v>
      </c>
      <c r="BD202" s="10" t="s">
        <v>804</v>
      </c>
      <c r="BE202" s="10" t="s">
        <v>862</v>
      </c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CJ202" s="18"/>
      <c r="CK202" s="18"/>
    </row>
    <row r="203" spans="1:89" x14ac:dyDescent="0.2">
      <c r="A203" s="25">
        <v>145693</v>
      </c>
      <c r="B203" s="26" t="s">
        <v>114</v>
      </c>
      <c r="C203" s="6">
        <v>-0.42</v>
      </c>
      <c r="D203" s="6">
        <v>0</v>
      </c>
      <c r="E203" s="6">
        <v>0</v>
      </c>
      <c r="F203" s="36">
        <f t="shared" si="48"/>
        <v>0</v>
      </c>
      <c r="G203" s="6">
        <v>36868.03</v>
      </c>
      <c r="H203" s="6">
        <v>23.5</v>
      </c>
      <c r="I203" s="6">
        <v>166850</v>
      </c>
      <c r="J203" s="36">
        <f t="shared" si="49"/>
        <v>6.8499186694635901</v>
      </c>
      <c r="K203" s="6">
        <v>-13964.97</v>
      </c>
      <c r="L203" s="6">
        <v>38.5</v>
      </c>
      <c r="M203" s="6">
        <v>273350</v>
      </c>
      <c r="N203" s="7">
        <f t="shared" si="50"/>
        <v>-1.5326471556612402</v>
      </c>
      <c r="O203" s="6">
        <v>87190.43</v>
      </c>
      <c r="P203" s="6">
        <v>50.5</v>
      </c>
      <c r="Q203" s="6">
        <v>356050</v>
      </c>
      <c r="R203" s="7">
        <f t="shared" si="51"/>
        <v>7.5913588821794686</v>
      </c>
      <c r="S203" s="6">
        <v>40097.93</v>
      </c>
      <c r="T203" s="6">
        <v>32</v>
      </c>
      <c r="U203" s="6">
        <v>225100</v>
      </c>
      <c r="V203" s="7">
        <f t="shared" si="52"/>
        <v>5.5221494002665485</v>
      </c>
      <c r="W203" s="6">
        <v>-27949.57</v>
      </c>
      <c r="X203" s="6">
        <v>25</v>
      </c>
      <c r="Y203" s="6">
        <v>172500</v>
      </c>
      <c r="Z203" s="7">
        <f t="shared" si="53"/>
        <v>-4.8607947826086955</v>
      </c>
      <c r="AA203" s="6">
        <v>50495.43</v>
      </c>
      <c r="AB203" s="6">
        <v>42</v>
      </c>
      <c r="AC203" s="6">
        <v>301600</v>
      </c>
      <c r="AD203" s="7">
        <f t="shared" si="54"/>
        <v>5.1901801392572944</v>
      </c>
      <c r="AE203" s="6">
        <v>76345.710000000006</v>
      </c>
      <c r="AF203" s="6">
        <v>38.5</v>
      </c>
      <c r="AG203" s="6">
        <v>282350</v>
      </c>
      <c r="AH203" s="7">
        <f t="shared" si="55"/>
        <v>8.1118161855852673</v>
      </c>
      <c r="AI203" s="6">
        <v>-19180.29</v>
      </c>
      <c r="AJ203" s="6">
        <v>28</v>
      </c>
      <c r="AK203" s="6">
        <v>193550</v>
      </c>
      <c r="AL203" s="7">
        <f t="shared" si="56"/>
        <v>-3.0720175148540427</v>
      </c>
      <c r="AM203" s="6">
        <v>52079.71</v>
      </c>
      <c r="AN203" s="6">
        <v>43</v>
      </c>
      <c r="AO203" s="6">
        <v>293650</v>
      </c>
      <c r="AP203" s="7">
        <f t="shared" si="57"/>
        <v>5.4979431636301719</v>
      </c>
      <c r="AQ203" s="6">
        <v>115554.71</v>
      </c>
      <c r="AR203" s="6">
        <v>35</v>
      </c>
      <c r="AS203" s="6">
        <v>244800</v>
      </c>
      <c r="AT203" s="7">
        <f t="shared" si="58"/>
        <v>13.217041993464052</v>
      </c>
      <c r="AU203" s="6">
        <v>17144.73</v>
      </c>
      <c r="AV203" s="6">
        <v>52</v>
      </c>
      <c r="AW203" s="6">
        <v>368250</v>
      </c>
      <c r="AX203" s="7">
        <f t="shared" si="59"/>
        <v>1.4432766598778002</v>
      </c>
      <c r="AY203" s="6">
        <f t="shared" si="60"/>
        <v>414681.85</v>
      </c>
      <c r="AZ203" s="6">
        <f t="shared" si="61"/>
        <v>408</v>
      </c>
      <c r="BA203" s="6">
        <f t="shared" si="62"/>
        <v>2878050</v>
      </c>
      <c r="BB203" s="7">
        <f t="shared" si="63"/>
        <v>4.4666136272823609</v>
      </c>
      <c r="BC203" s="26" t="s">
        <v>804</v>
      </c>
      <c r="BD203" s="10" t="s">
        <v>804</v>
      </c>
      <c r="BE203" s="10" t="s">
        <v>862</v>
      </c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CJ203" s="18"/>
      <c r="CK203" s="18"/>
    </row>
    <row r="204" spans="1:89" x14ac:dyDescent="0.2">
      <c r="A204" s="25">
        <v>145932</v>
      </c>
      <c r="B204" s="26" t="s">
        <v>116</v>
      </c>
      <c r="C204" s="6">
        <v>-54910.44</v>
      </c>
      <c r="D204" s="6">
        <v>0</v>
      </c>
      <c r="E204" s="6">
        <v>0</v>
      </c>
      <c r="F204" s="36">
        <f t="shared" si="48"/>
        <v>0</v>
      </c>
      <c r="G204" s="6">
        <v>29274.560000000001</v>
      </c>
      <c r="H204" s="6">
        <v>29</v>
      </c>
      <c r="I204" s="6">
        <v>205900</v>
      </c>
      <c r="J204" s="36">
        <f t="shared" si="49"/>
        <v>4.4075345313258865</v>
      </c>
      <c r="K204" s="6">
        <v>-23885.439999999999</v>
      </c>
      <c r="L204" s="6">
        <v>59.5</v>
      </c>
      <c r="M204" s="6">
        <v>422450</v>
      </c>
      <c r="N204" s="7">
        <f t="shared" si="50"/>
        <v>-1.6962083086755828</v>
      </c>
      <c r="O204" s="6">
        <v>79087.53</v>
      </c>
      <c r="P204" s="6">
        <v>89.95</v>
      </c>
      <c r="Q204" s="6">
        <v>632995</v>
      </c>
      <c r="R204" s="7">
        <f t="shared" si="51"/>
        <v>3.8731955702651675</v>
      </c>
      <c r="S204" s="6">
        <v>43510.03</v>
      </c>
      <c r="T204" s="6">
        <v>68</v>
      </c>
      <c r="U204" s="6">
        <v>476000</v>
      </c>
      <c r="V204" s="7">
        <f t="shared" si="52"/>
        <v>2.8336364075630254</v>
      </c>
      <c r="W204" s="6">
        <v>-25314.97</v>
      </c>
      <c r="X204" s="6">
        <v>62.5</v>
      </c>
      <c r="Y204" s="6">
        <v>431250</v>
      </c>
      <c r="Z204" s="7">
        <f t="shared" si="53"/>
        <v>-1.7610413913043479</v>
      </c>
      <c r="AA204" s="6">
        <v>90024.03</v>
      </c>
      <c r="AB204" s="6">
        <v>74</v>
      </c>
      <c r="AC204" s="6">
        <v>534000</v>
      </c>
      <c r="AD204" s="7">
        <f t="shared" si="54"/>
        <v>5.2261141011235956</v>
      </c>
      <c r="AE204" s="6">
        <v>-14199.57</v>
      </c>
      <c r="AF204" s="6">
        <v>25</v>
      </c>
      <c r="AG204" s="6">
        <v>183000</v>
      </c>
      <c r="AH204" s="7">
        <f t="shared" si="55"/>
        <v>-2.3277983606557378</v>
      </c>
      <c r="AI204" s="6">
        <v>-49709.57</v>
      </c>
      <c r="AJ204" s="6">
        <v>51</v>
      </c>
      <c r="AK204" s="6">
        <v>353800</v>
      </c>
      <c r="AL204" s="7">
        <f t="shared" si="56"/>
        <v>-4.3555587054833245</v>
      </c>
      <c r="AM204" s="6">
        <v>67870.44</v>
      </c>
      <c r="AN204" s="6">
        <v>66</v>
      </c>
      <c r="AO204" s="6">
        <v>450300</v>
      </c>
      <c r="AP204" s="7">
        <f t="shared" si="57"/>
        <v>4.6724042638241174</v>
      </c>
      <c r="AQ204" s="6">
        <v>72907.990000000005</v>
      </c>
      <c r="AR204" s="6">
        <v>68.25</v>
      </c>
      <c r="AS204" s="6">
        <v>472200</v>
      </c>
      <c r="AT204" s="7">
        <f t="shared" si="58"/>
        <v>4.3232183820415084</v>
      </c>
      <c r="AU204" s="6">
        <v>-19581.740000000002</v>
      </c>
      <c r="AV204" s="6">
        <v>60</v>
      </c>
      <c r="AW204" s="6">
        <v>422120</v>
      </c>
      <c r="AX204" s="7">
        <f t="shared" si="59"/>
        <v>-1.438060125082915</v>
      </c>
      <c r="AY204" s="6">
        <f t="shared" si="60"/>
        <v>249983.28999999998</v>
      </c>
      <c r="AZ204" s="6">
        <f t="shared" si="61"/>
        <v>653.20000000000005</v>
      </c>
      <c r="BA204" s="6">
        <f t="shared" si="62"/>
        <v>4584015</v>
      </c>
      <c r="BB204" s="7">
        <f t="shared" si="63"/>
        <v>1.6905446404516564</v>
      </c>
      <c r="BC204" s="26" t="s">
        <v>804</v>
      </c>
      <c r="BD204" s="10" t="s">
        <v>804</v>
      </c>
      <c r="BE204" s="10" t="s">
        <v>862</v>
      </c>
      <c r="BF204" s="18"/>
      <c r="BG204" s="18"/>
      <c r="BH204" s="18"/>
      <c r="BI204" s="18"/>
      <c r="BJ204" s="18"/>
      <c r="BK204" s="18"/>
      <c r="BL204" s="18"/>
      <c r="BM204" s="18"/>
      <c r="BN204" s="18"/>
      <c r="BO204" s="18"/>
      <c r="CJ204" s="18"/>
      <c r="CK204" s="18"/>
    </row>
    <row r="205" spans="1:89" x14ac:dyDescent="0.2">
      <c r="A205" s="25">
        <v>146909</v>
      </c>
      <c r="B205" s="26" t="s">
        <v>127</v>
      </c>
      <c r="C205" s="6">
        <v>-100954.86</v>
      </c>
      <c r="D205" s="6">
        <v>0</v>
      </c>
      <c r="E205" s="6">
        <v>0</v>
      </c>
      <c r="F205" s="36">
        <f t="shared" si="48"/>
        <v>0</v>
      </c>
      <c r="G205" s="6">
        <v>-119552.36</v>
      </c>
      <c r="H205" s="6">
        <v>119</v>
      </c>
      <c r="I205" s="6">
        <v>847400</v>
      </c>
      <c r="J205" s="36">
        <f t="shared" si="49"/>
        <v>-4.3735227283455274</v>
      </c>
      <c r="K205" s="6">
        <v>-74564.86</v>
      </c>
      <c r="L205" s="6">
        <v>151</v>
      </c>
      <c r="M205" s="6">
        <v>1075350</v>
      </c>
      <c r="N205" s="7">
        <f t="shared" si="50"/>
        <v>-2.0802025387083276</v>
      </c>
      <c r="O205" s="6">
        <v>213345.14</v>
      </c>
      <c r="P205" s="6">
        <v>108</v>
      </c>
      <c r="Q205" s="6">
        <v>759500</v>
      </c>
      <c r="R205" s="7">
        <f t="shared" si="51"/>
        <v>8.7079648979591848</v>
      </c>
      <c r="S205" s="6">
        <v>322550.14</v>
      </c>
      <c r="T205" s="6">
        <v>100.75</v>
      </c>
      <c r="U205" s="6">
        <v>705525</v>
      </c>
      <c r="V205" s="7">
        <f t="shared" si="52"/>
        <v>14.172501810708338</v>
      </c>
      <c r="W205" s="6">
        <v>-69227.95</v>
      </c>
      <c r="X205" s="6">
        <v>39.5</v>
      </c>
      <c r="Y205" s="6">
        <v>274750</v>
      </c>
      <c r="Z205" s="7">
        <f t="shared" si="53"/>
        <v>-7.5590118289353949</v>
      </c>
      <c r="AA205" s="6">
        <v>8134.55</v>
      </c>
      <c r="AB205" s="6">
        <v>150.25</v>
      </c>
      <c r="AC205" s="6">
        <v>1085275</v>
      </c>
      <c r="AD205" s="7">
        <f t="shared" si="54"/>
        <v>0.23235682200363966</v>
      </c>
      <c r="AE205" s="6">
        <v>181827.17</v>
      </c>
      <c r="AF205" s="6">
        <v>142.75</v>
      </c>
      <c r="AG205" s="6">
        <v>1047625</v>
      </c>
      <c r="AH205" s="7">
        <f t="shared" si="55"/>
        <v>5.2068393747762798</v>
      </c>
      <c r="AI205" s="6">
        <v>228698.42</v>
      </c>
      <c r="AJ205" s="6">
        <v>158.25</v>
      </c>
      <c r="AK205" s="6">
        <v>1112450</v>
      </c>
      <c r="AL205" s="7">
        <f t="shared" si="56"/>
        <v>6.3730064452334938</v>
      </c>
      <c r="AM205" s="6">
        <v>225482.78</v>
      </c>
      <c r="AN205" s="6">
        <v>157.15</v>
      </c>
      <c r="AO205" s="6">
        <v>1086485</v>
      </c>
      <c r="AP205" s="7">
        <f t="shared" si="57"/>
        <v>6.4335597638255466</v>
      </c>
      <c r="AQ205" s="6">
        <v>321621.26</v>
      </c>
      <c r="AR205" s="6">
        <v>161.85</v>
      </c>
      <c r="AS205" s="6">
        <v>1130515</v>
      </c>
      <c r="AT205" s="7">
        <f t="shared" si="58"/>
        <v>7.9657459476433301</v>
      </c>
      <c r="AU205" s="6">
        <v>-111162.73</v>
      </c>
      <c r="AV205" s="6">
        <v>198</v>
      </c>
      <c r="AW205" s="6">
        <v>1398130</v>
      </c>
      <c r="AX205" s="7">
        <f t="shared" si="59"/>
        <v>-2.4647526553324797</v>
      </c>
      <c r="AY205" s="6">
        <f t="shared" si="60"/>
        <v>1127151.56</v>
      </c>
      <c r="AZ205" s="6">
        <f t="shared" si="61"/>
        <v>1486.5</v>
      </c>
      <c r="BA205" s="6">
        <f t="shared" si="62"/>
        <v>10523005</v>
      </c>
      <c r="BB205" s="7">
        <f t="shared" si="63"/>
        <v>3.3205057262635536</v>
      </c>
      <c r="BC205" s="26" t="s">
        <v>804</v>
      </c>
      <c r="BD205" s="10" t="s">
        <v>804</v>
      </c>
      <c r="BE205" s="10" t="s">
        <v>862</v>
      </c>
      <c r="BF205" s="18"/>
      <c r="BG205" s="18"/>
      <c r="BH205" s="18"/>
      <c r="BI205" s="18"/>
      <c r="BJ205" s="18"/>
      <c r="BK205" s="18"/>
      <c r="BL205" s="18"/>
      <c r="BM205" s="18"/>
      <c r="BN205" s="18"/>
      <c r="BO205" s="18"/>
      <c r="CJ205" s="18"/>
      <c r="CK205" s="18"/>
    </row>
    <row r="206" spans="1:89" x14ac:dyDescent="0.2">
      <c r="A206" s="25">
        <v>146970</v>
      </c>
      <c r="B206" s="26" t="s">
        <v>128</v>
      </c>
      <c r="C206" s="6">
        <v>-167508.17000000001</v>
      </c>
      <c r="D206" s="6">
        <v>0</v>
      </c>
      <c r="E206" s="6">
        <v>0</v>
      </c>
      <c r="F206" s="36">
        <f t="shared" si="48"/>
        <v>0</v>
      </c>
      <c r="G206" s="6">
        <v>38036.83</v>
      </c>
      <c r="H206" s="6">
        <v>66</v>
      </c>
      <c r="I206" s="6">
        <v>468600</v>
      </c>
      <c r="J206" s="36">
        <f t="shared" si="49"/>
        <v>2.5163075757575757</v>
      </c>
      <c r="K206" s="6">
        <v>-56060.67</v>
      </c>
      <c r="L206" s="6">
        <v>150.25</v>
      </c>
      <c r="M206" s="6">
        <v>1066775</v>
      </c>
      <c r="N206" s="7">
        <f t="shared" si="50"/>
        <v>-1.5765462257739449</v>
      </c>
      <c r="O206" s="6">
        <v>139371.82999999999</v>
      </c>
      <c r="P206" s="6">
        <v>153.5</v>
      </c>
      <c r="Q206" s="6">
        <v>1084050</v>
      </c>
      <c r="R206" s="7">
        <f t="shared" si="51"/>
        <v>3.9855419307227526</v>
      </c>
      <c r="S206" s="6">
        <v>175586.83</v>
      </c>
      <c r="T206" s="6">
        <v>78</v>
      </c>
      <c r="U206" s="6">
        <v>546000</v>
      </c>
      <c r="V206" s="7">
        <f t="shared" si="52"/>
        <v>9.9692156227106228</v>
      </c>
      <c r="W206" s="6">
        <v>-49049.11</v>
      </c>
      <c r="X206" s="6">
        <v>58.5</v>
      </c>
      <c r="Y206" s="6">
        <v>403900</v>
      </c>
      <c r="Z206" s="7">
        <f t="shared" si="53"/>
        <v>-3.6431624164397127</v>
      </c>
      <c r="AA206" s="6">
        <v>89423.39</v>
      </c>
      <c r="AB206" s="6">
        <v>126.25</v>
      </c>
      <c r="AC206" s="6">
        <v>906925</v>
      </c>
      <c r="AD206" s="7">
        <f t="shared" si="54"/>
        <v>3.0566199961408054</v>
      </c>
      <c r="AE206" s="6">
        <v>5735.13</v>
      </c>
      <c r="AF206" s="6">
        <v>60.5</v>
      </c>
      <c r="AG206" s="6">
        <v>444200</v>
      </c>
      <c r="AH206" s="7">
        <f t="shared" si="55"/>
        <v>0.38733430886987846</v>
      </c>
      <c r="AI206" s="6">
        <v>-16199.87</v>
      </c>
      <c r="AJ206" s="6">
        <v>125</v>
      </c>
      <c r="AK206" s="6">
        <v>870000</v>
      </c>
      <c r="AL206" s="7">
        <f t="shared" si="56"/>
        <v>-0.5772367471264368</v>
      </c>
      <c r="AM206" s="6">
        <v>69050.14</v>
      </c>
      <c r="AN206" s="6">
        <v>122.25</v>
      </c>
      <c r="AO206" s="6">
        <v>834400</v>
      </c>
      <c r="AP206" s="7">
        <f t="shared" si="57"/>
        <v>2.5653815196548417</v>
      </c>
      <c r="AQ206" s="6">
        <v>165060.56</v>
      </c>
      <c r="AR206" s="6">
        <v>151</v>
      </c>
      <c r="AS206" s="6">
        <v>1047500</v>
      </c>
      <c r="AT206" s="7">
        <f t="shared" si="58"/>
        <v>4.4121199809069216</v>
      </c>
      <c r="AU206" s="6">
        <v>-140456.14000000001</v>
      </c>
      <c r="AV206" s="6">
        <v>70</v>
      </c>
      <c r="AW206" s="6">
        <v>499600</v>
      </c>
      <c r="AX206" s="7">
        <f t="shared" si="59"/>
        <v>-8.7152528823058457</v>
      </c>
      <c r="AY206" s="6">
        <f t="shared" si="60"/>
        <v>420498.92000000004</v>
      </c>
      <c r="AZ206" s="6">
        <f t="shared" si="61"/>
        <v>1161.25</v>
      </c>
      <c r="BA206" s="6">
        <f t="shared" si="62"/>
        <v>8171950</v>
      </c>
      <c r="BB206" s="7">
        <f t="shared" si="63"/>
        <v>1.5951476110353098</v>
      </c>
      <c r="BC206" s="26" t="s">
        <v>804</v>
      </c>
      <c r="BD206" s="10" t="s">
        <v>804</v>
      </c>
      <c r="BE206" s="10" t="s">
        <v>862</v>
      </c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CJ206" s="18"/>
      <c r="CK206" s="18"/>
    </row>
    <row r="207" spans="1:89" x14ac:dyDescent="0.2">
      <c r="A207" s="25">
        <v>149763</v>
      </c>
      <c r="B207" s="26" t="s">
        <v>160</v>
      </c>
      <c r="C207" s="6">
        <v>0.16</v>
      </c>
      <c r="D207" s="6">
        <v>0</v>
      </c>
      <c r="E207" s="6">
        <v>0</v>
      </c>
      <c r="F207" s="36">
        <f t="shared" si="48"/>
        <v>0</v>
      </c>
      <c r="G207" s="6">
        <v>57409.93</v>
      </c>
      <c r="H207" s="6">
        <v>21</v>
      </c>
      <c r="I207" s="6">
        <v>149100</v>
      </c>
      <c r="J207" s="36">
        <f t="shared" si="49"/>
        <v>11.936336887994633</v>
      </c>
      <c r="K207" s="6">
        <v>-28227.57</v>
      </c>
      <c r="L207" s="6">
        <v>65.5</v>
      </c>
      <c r="M207" s="6">
        <v>476050</v>
      </c>
      <c r="N207" s="7">
        <f t="shared" si="50"/>
        <v>-1.7788616741938872</v>
      </c>
      <c r="O207" s="6">
        <v>50962.43</v>
      </c>
      <c r="P207" s="6">
        <v>65</v>
      </c>
      <c r="Q207" s="6">
        <v>468450</v>
      </c>
      <c r="R207" s="7">
        <f t="shared" si="51"/>
        <v>3.3724737538691429</v>
      </c>
      <c r="S207" s="6">
        <v>210042.43</v>
      </c>
      <c r="T207" s="6">
        <v>51</v>
      </c>
      <c r="U207" s="6">
        <v>362500</v>
      </c>
      <c r="V207" s="7">
        <f t="shared" si="52"/>
        <v>17.962249186206897</v>
      </c>
      <c r="W207" s="6">
        <v>-9742.57</v>
      </c>
      <c r="X207" s="6">
        <v>25.75</v>
      </c>
      <c r="Y207" s="6">
        <v>178225</v>
      </c>
      <c r="Z207" s="7">
        <f t="shared" si="53"/>
        <v>-1.6399332304671062</v>
      </c>
      <c r="AA207" s="6">
        <v>55167.43</v>
      </c>
      <c r="AB207" s="6">
        <v>35</v>
      </c>
      <c r="AC207" s="6">
        <v>250500</v>
      </c>
      <c r="AD207" s="7">
        <f t="shared" si="54"/>
        <v>6.8271071057884232</v>
      </c>
      <c r="AE207" s="6">
        <v>167921.9</v>
      </c>
      <c r="AF207" s="6">
        <v>24.5</v>
      </c>
      <c r="AG207" s="6">
        <v>184050</v>
      </c>
      <c r="AH207" s="7">
        <f t="shared" si="55"/>
        <v>27.371132844335776</v>
      </c>
      <c r="AI207" s="6">
        <v>104279.9</v>
      </c>
      <c r="AJ207" s="6">
        <v>51</v>
      </c>
      <c r="AK207" s="6">
        <v>350800</v>
      </c>
      <c r="AL207" s="7">
        <f t="shared" si="56"/>
        <v>9.2151564994298738</v>
      </c>
      <c r="AM207" s="6">
        <v>92149.9</v>
      </c>
      <c r="AN207" s="6">
        <v>61</v>
      </c>
      <c r="AO207" s="6">
        <v>415800</v>
      </c>
      <c r="AP207" s="7">
        <f t="shared" si="57"/>
        <v>6.8702426647426647</v>
      </c>
      <c r="AQ207" s="6">
        <v>192349.9</v>
      </c>
      <c r="AR207" s="6">
        <v>51.5</v>
      </c>
      <c r="AS207" s="6">
        <v>363600</v>
      </c>
      <c r="AT207" s="7">
        <f t="shared" si="58"/>
        <v>14.812423542354235</v>
      </c>
      <c r="AU207" s="6">
        <v>22644.880000000001</v>
      </c>
      <c r="AV207" s="6">
        <v>37.1</v>
      </c>
      <c r="AW207" s="6">
        <v>263330</v>
      </c>
      <c r="AX207" s="7">
        <f t="shared" si="59"/>
        <v>2.6658234154862721</v>
      </c>
      <c r="AY207" s="6">
        <f t="shared" si="60"/>
        <v>914958.56</v>
      </c>
      <c r="AZ207" s="6">
        <f t="shared" si="61"/>
        <v>488.35</v>
      </c>
      <c r="BA207" s="6">
        <f t="shared" si="62"/>
        <v>3462405</v>
      </c>
      <c r="BB207" s="7">
        <f t="shared" si="63"/>
        <v>8.1919115065972932</v>
      </c>
      <c r="BC207" s="26" t="s">
        <v>804</v>
      </c>
      <c r="BD207" s="10" t="s">
        <v>804</v>
      </c>
      <c r="BE207" s="10" t="s">
        <v>862</v>
      </c>
      <c r="BF207" s="18"/>
      <c r="BG207" s="18"/>
      <c r="BH207" s="18"/>
      <c r="BI207" s="18"/>
      <c r="BJ207" s="18"/>
      <c r="BK207" s="18"/>
      <c r="BL207" s="18"/>
      <c r="BM207" s="18"/>
      <c r="BN207" s="18"/>
      <c r="BO207" s="18"/>
      <c r="CJ207" s="18"/>
      <c r="CK207" s="18"/>
    </row>
    <row r="208" spans="1:89" x14ac:dyDescent="0.2">
      <c r="A208" s="25">
        <v>149872</v>
      </c>
      <c r="B208" s="26" t="s">
        <v>166</v>
      </c>
      <c r="C208" s="6">
        <v>-113955.99</v>
      </c>
      <c r="D208" s="6">
        <v>0</v>
      </c>
      <c r="E208" s="6">
        <v>0</v>
      </c>
      <c r="F208" s="36">
        <f t="shared" si="48"/>
        <v>0</v>
      </c>
      <c r="G208" s="6">
        <v>-14299.99</v>
      </c>
      <c r="H208" s="6">
        <v>59</v>
      </c>
      <c r="I208" s="6">
        <v>418900</v>
      </c>
      <c r="J208" s="36">
        <f t="shared" si="49"/>
        <v>-1.0582470518023395</v>
      </c>
      <c r="K208" s="6">
        <v>97690.01</v>
      </c>
      <c r="L208" s="6">
        <v>172.5</v>
      </c>
      <c r="M208" s="6">
        <v>1233300</v>
      </c>
      <c r="N208" s="7">
        <f t="shared" si="50"/>
        <v>2.3763077110192166</v>
      </c>
      <c r="O208" s="6">
        <v>16496.560000000001</v>
      </c>
      <c r="P208" s="6">
        <v>294.5</v>
      </c>
      <c r="Q208" s="6">
        <v>2089000</v>
      </c>
      <c r="R208" s="7">
        <f t="shared" si="51"/>
        <v>0.24480294877932027</v>
      </c>
      <c r="S208" s="6">
        <v>111342.06</v>
      </c>
      <c r="T208" s="6">
        <v>203.5</v>
      </c>
      <c r="U208" s="6">
        <v>1439200</v>
      </c>
      <c r="V208" s="7">
        <f t="shared" si="52"/>
        <v>2.3982795025013899</v>
      </c>
      <c r="W208" s="6">
        <v>-185192.74</v>
      </c>
      <c r="X208" s="6">
        <v>267.10000000000002</v>
      </c>
      <c r="Y208" s="6">
        <v>1867590</v>
      </c>
      <c r="Z208" s="7">
        <f t="shared" si="53"/>
        <v>-2.9748404092975438</v>
      </c>
      <c r="AA208" s="6">
        <v>85111.26</v>
      </c>
      <c r="AB208" s="6">
        <v>388</v>
      </c>
      <c r="AC208" s="6">
        <v>2814200</v>
      </c>
      <c r="AD208" s="7">
        <f t="shared" si="54"/>
        <v>0.93754852533579702</v>
      </c>
      <c r="AE208" s="6">
        <v>16049.2</v>
      </c>
      <c r="AF208" s="6">
        <v>182.25</v>
      </c>
      <c r="AG208" s="6">
        <v>1345600</v>
      </c>
      <c r="AH208" s="7">
        <f t="shared" si="55"/>
        <v>0.35781510107015457</v>
      </c>
      <c r="AI208" s="6">
        <v>-46204.3</v>
      </c>
      <c r="AJ208" s="6">
        <v>331.5</v>
      </c>
      <c r="AK208" s="6">
        <v>2321100</v>
      </c>
      <c r="AL208" s="7">
        <f t="shared" si="56"/>
        <v>-0.61709245616302622</v>
      </c>
      <c r="AM208" s="6">
        <v>90842.64</v>
      </c>
      <c r="AN208" s="6">
        <v>282.25</v>
      </c>
      <c r="AO208" s="6">
        <v>152325</v>
      </c>
      <c r="AP208" s="7">
        <f t="shared" si="57"/>
        <v>18.487587986213686</v>
      </c>
      <c r="AQ208" s="6">
        <v>-37353.51</v>
      </c>
      <c r="AR208" s="6">
        <v>151.19999999999999</v>
      </c>
      <c r="AS208" s="6">
        <v>1058070</v>
      </c>
      <c r="AT208" s="7">
        <f t="shared" si="58"/>
        <v>-0.98849629986673859</v>
      </c>
      <c r="AU208" s="6">
        <v>-242604.54</v>
      </c>
      <c r="AV208" s="6">
        <v>184.60000000000002</v>
      </c>
      <c r="AW208" s="6">
        <v>1299436</v>
      </c>
      <c r="AX208" s="7">
        <f t="shared" si="59"/>
        <v>-5.7876961543315719</v>
      </c>
      <c r="AY208" s="6">
        <f t="shared" si="60"/>
        <v>-108123.35000000003</v>
      </c>
      <c r="AZ208" s="6">
        <f t="shared" si="61"/>
        <v>2516.3999999999996</v>
      </c>
      <c r="BA208" s="6">
        <f t="shared" si="62"/>
        <v>16038721</v>
      </c>
      <c r="BB208" s="7">
        <f t="shared" si="63"/>
        <v>-0.20898323812727965</v>
      </c>
      <c r="BC208" s="26" t="s">
        <v>804</v>
      </c>
      <c r="BD208" s="10" t="s">
        <v>804</v>
      </c>
      <c r="BE208" s="10" t="s">
        <v>862</v>
      </c>
      <c r="BF208" s="18"/>
      <c r="BG208" s="18"/>
      <c r="BH208" s="18"/>
      <c r="BI208" s="18"/>
      <c r="BJ208" s="18"/>
      <c r="BK208" s="18"/>
      <c r="BL208" s="18"/>
      <c r="BM208" s="18"/>
      <c r="BN208" s="18"/>
      <c r="BO208" s="18"/>
      <c r="CJ208" s="18"/>
      <c r="CK208" s="18"/>
    </row>
    <row r="209" spans="1:89" x14ac:dyDescent="0.2">
      <c r="A209" s="25">
        <v>149892</v>
      </c>
      <c r="B209" s="26" t="s">
        <v>168</v>
      </c>
      <c r="C209" s="6">
        <v>-94552.97</v>
      </c>
      <c r="D209" s="6">
        <v>0</v>
      </c>
      <c r="E209" s="6">
        <v>0</v>
      </c>
      <c r="F209" s="36">
        <f t="shared" si="48"/>
        <v>0</v>
      </c>
      <c r="G209" s="6">
        <v>-13485.47</v>
      </c>
      <c r="H209" s="6">
        <v>51.25</v>
      </c>
      <c r="I209" s="6">
        <v>372125</v>
      </c>
      <c r="J209" s="36">
        <f t="shared" si="49"/>
        <v>-1.1234116761840778</v>
      </c>
      <c r="K209" s="6">
        <v>-28602.97</v>
      </c>
      <c r="L209" s="6">
        <v>108</v>
      </c>
      <c r="M209" s="6">
        <v>766800</v>
      </c>
      <c r="N209" s="7">
        <f t="shared" si="50"/>
        <v>-1.1190520344287951</v>
      </c>
      <c r="O209" s="6">
        <v>-25501.66</v>
      </c>
      <c r="P209" s="6">
        <v>65</v>
      </c>
      <c r="Q209" s="6">
        <v>458000</v>
      </c>
      <c r="R209" s="7">
        <f t="shared" si="51"/>
        <v>-1.7260948908296943</v>
      </c>
      <c r="S209" s="6">
        <v>-24776.66</v>
      </c>
      <c r="T209" s="6">
        <v>57.5</v>
      </c>
      <c r="U209" s="6">
        <v>402500</v>
      </c>
      <c r="V209" s="7">
        <f t="shared" si="52"/>
        <v>-1.9082644968944098</v>
      </c>
      <c r="W209" s="6">
        <v>-45996.27</v>
      </c>
      <c r="X209" s="6">
        <v>51</v>
      </c>
      <c r="Y209" s="6">
        <v>352450</v>
      </c>
      <c r="Z209" s="7">
        <f t="shared" si="53"/>
        <v>-3.9151315080153211</v>
      </c>
      <c r="AA209" s="6">
        <v>94258.73</v>
      </c>
      <c r="AB209" s="6">
        <v>85</v>
      </c>
      <c r="AC209" s="6">
        <v>620750</v>
      </c>
      <c r="AD209" s="7">
        <f t="shared" si="54"/>
        <v>4.7072422553362863</v>
      </c>
      <c r="AE209" s="6">
        <v>79138.820000000007</v>
      </c>
      <c r="AF209" s="6">
        <v>49</v>
      </c>
      <c r="AG209" s="6">
        <v>361050</v>
      </c>
      <c r="AH209" s="7">
        <f t="shared" si="55"/>
        <v>6.5757224761113422</v>
      </c>
      <c r="AI209" s="6">
        <v>-36981.18</v>
      </c>
      <c r="AJ209" s="6">
        <v>80</v>
      </c>
      <c r="AK209" s="6">
        <v>551550</v>
      </c>
      <c r="AL209" s="7">
        <f t="shared" si="56"/>
        <v>-2.0785360892031548</v>
      </c>
      <c r="AM209" s="6">
        <v>-6976.18</v>
      </c>
      <c r="AN209" s="6">
        <v>83</v>
      </c>
      <c r="AO209" s="6">
        <v>565400</v>
      </c>
      <c r="AP209" s="7">
        <f t="shared" si="57"/>
        <v>-0.38249306685532364</v>
      </c>
      <c r="AQ209" s="6">
        <v>156996.22</v>
      </c>
      <c r="AR209" s="6">
        <v>86.75</v>
      </c>
      <c r="AS209" s="6">
        <v>606300</v>
      </c>
      <c r="AT209" s="7">
        <f t="shared" si="58"/>
        <v>7.2503614712188691</v>
      </c>
      <c r="AU209" s="6">
        <v>8843.48</v>
      </c>
      <c r="AV209" s="6">
        <v>102.5</v>
      </c>
      <c r="AW209" s="6">
        <v>717050</v>
      </c>
      <c r="AX209" s="7">
        <f t="shared" si="59"/>
        <v>0.38232742486576948</v>
      </c>
      <c r="AY209" s="6">
        <f t="shared" si="60"/>
        <v>156916.86000000002</v>
      </c>
      <c r="AZ209" s="6">
        <f t="shared" si="61"/>
        <v>819</v>
      </c>
      <c r="BA209" s="6">
        <f t="shared" si="62"/>
        <v>5773975</v>
      </c>
      <c r="BB209" s="7">
        <f t="shared" si="63"/>
        <v>0.84247380011170825</v>
      </c>
      <c r="BC209" s="26" t="s">
        <v>804</v>
      </c>
      <c r="BD209" s="10" t="s">
        <v>804</v>
      </c>
      <c r="BE209" s="10" t="s">
        <v>862</v>
      </c>
      <c r="BF209" s="18"/>
      <c r="BG209" s="18"/>
      <c r="BH209" s="18"/>
      <c r="BI209" s="18"/>
      <c r="BJ209" s="18"/>
      <c r="BK209" s="18"/>
      <c r="BL209" s="18"/>
      <c r="BM209" s="18"/>
      <c r="BN209" s="18"/>
      <c r="BO209" s="18"/>
      <c r="CJ209" s="18"/>
      <c r="CK209" s="18"/>
    </row>
    <row r="210" spans="1:89" x14ac:dyDescent="0.2">
      <c r="A210" s="25">
        <v>149893</v>
      </c>
      <c r="B210" s="26" t="s">
        <v>169</v>
      </c>
      <c r="C210" s="6">
        <v>149392.26</v>
      </c>
      <c r="D210" s="6">
        <v>0</v>
      </c>
      <c r="E210" s="6">
        <v>0</v>
      </c>
      <c r="F210" s="36">
        <f t="shared" si="48"/>
        <v>0</v>
      </c>
      <c r="G210" s="6">
        <v>62317.26</v>
      </c>
      <c r="H210" s="6">
        <v>56</v>
      </c>
      <c r="I210" s="6">
        <v>397600</v>
      </c>
      <c r="J210" s="36">
        <f t="shared" si="49"/>
        <v>4.8587400905432601</v>
      </c>
      <c r="K210" s="6">
        <v>-54457.74</v>
      </c>
      <c r="L210" s="6">
        <v>121.5</v>
      </c>
      <c r="M210" s="6">
        <v>862650</v>
      </c>
      <c r="N210" s="7">
        <f t="shared" si="50"/>
        <v>-1.8938528951486697</v>
      </c>
      <c r="O210" s="6">
        <v>-43426.97</v>
      </c>
      <c r="P210" s="6">
        <v>102.5</v>
      </c>
      <c r="Q210" s="6">
        <v>723250</v>
      </c>
      <c r="R210" s="7">
        <f t="shared" si="51"/>
        <v>-1.8613703007258902</v>
      </c>
      <c r="S210" s="6">
        <v>2360.5300000000002</v>
      </c>
      <c r="T210" s="6">
        <v>35</v>
      </c>
      <c r="U210" s="6">
        <v>245000</v>
      </c>
      <c r="V210" s="7">
        <f t="shared" si="52"/>
        <v>0.29867930612244903</v>
      </c>
      <c r="W210" s="6">
        <v>34790.53</v>
      </c>
      <c r="X210" s="6">
        <v>43.5</v>
      </c>
      <c r="Y210" s="6">
        <v>300400</v>
      </c>
      <c r="Z210" s="7">
        <f t="shared" si="53"/>
        <v>3.4744204394141143</v>
      </c>
      <c r="AA210" s="6">
        <v>48963.03</v>
      </c>
      <c r="AB210" s="6">
        <v>54.75</v>
      </c>
      <c r="AC210" s="6">
        <v>393275</v>
      </c>
      <c r="AD210" s="7">
        <f t="shared" si="54"/>
        <v>3.8595230563854805</v>
      </c>
      <c r="AE210" s="6">
        <v>53785.65</v>
      </c>
      <c r="AF210" s="6">
        <v>50.75</v>
      </c>
      <c r="AG210" s="6">
        <v>371950</v>
      </c>
      <c r="AH210" s="7">
        <f t="shared" si="55"/>
        <v>4.3381355020836132</v>
      </c>
      <c r="AI210" s="6">
        <v>-10099.35</v>
      </c>
      <c r="AJ210" s="6">
        <v>19</v>
      </c>
      <c r="AK210" s="6">
        <v>134825</v>
      </c>
      <c r="AL210" s="7">
        <f t="shared" si="56"/>
        <v>-2.3221201557574638</v>
      </c>
      <c r="AM210" s="6">
        <v>47020.61</v>
      </c>
      <c r="AN210" s="6">
        <v>42.5</v>
      </c>
      <c r="AO210" s="6">
        <v>292500</v>
      </c>
      <c r="AP210" s="7">
        <f t="shared" si="57"/>
        <v>4.9833808888888891</v>
      </c>
      <c r="AQ210" s="6">
        <v>-6554.39</v>
      </c>
      <c r="AR210" s="6">
        <v>28.5</v>
      </c>
      <c r="AS210" s="6">
        <v>205375</v>
      </c>
      <c r="AT210" s="7">
        <f t="shared" si="58"/>
        <v>-0.89359912355447357</v>
      </c>
      <c r="AU210" s="6">
        <v>-52749.41</v>
      </c>
      <c r="AV210" s="6">
        <v>39</v>
      </c>
      <c r="AW210" s="6">
        <v>277790</v>
      </c>
      <c r="AX210" s="7">
        <f t="shared" si="59"/>
        <v>-5.8865751466935468</v>
      </c>
      <c r="AY210" s="6">
        <f t="shared" si="60"/>
        <v>81949.749999999971</v>
      </c>
      <c r="AZ210" s="6">
        <f t="shared" si="61"/>
        <v>593</v>
      </c>
      <c r="BA210" s="6">
        <f t="shared" si="62"/>
        <v>4204615</v>
      </c>
      <c r="BB210" s="7">
        <f t="shared" si="63"/>
        <v>0.60420329804274564</v>
      </c>
      <c r="BC210" s="26" t="s">
        <v>804</v>
      </c>
      <c r="BD210" s="10" t="s">
        <v>804</v>
      </c>
      <c r="BE210" s="10" t="s">
        <v>862</v>
      </c>
      <c r="BF210" s="18"/>
      <c r="BG210" s="18"/>
      <c r="BH210" s="18"/>
      <c r="BI210" s="18"/>
      <c r="BJ210" s="18"/>
      <c r="BK210" s="18"/>
      <c r="BL210" s="18"/>
      <c r="BM210" s="18"/>
      <c r="BN210" s="18"/>
      <c r="BO210" s="18"/>
      <c r="CJ210" s="18"/>
      <c r="CK210" s="18"/>
    </row>
    <row r="211" spans="1:89" x14ac:dyDescent="0.2">
      <c r="A211" s="25">
        <v>170464</v>
      </c>
      <c r="B211" s="26" t="s">
        <v>182</v>
      </c>
      <c r="C211" s="6">
        <v>-25835.17</v>
      </c>
      <c r="D211" s="6">
        <v>0</v>
      </c>
      <c r="E211" s="6">
        <v>0</v>
      </c>
      <c r="F211" s="36">
        <f t="shared" si="48"/>
        <v>0</v>
      </c>
      <c r="G211" s="6">
        <v>20309.830000000002</v>
      </c>
      <c r="H211" s="6">
        <v>8</v>
      </c>
      <c r="I211" s="6">
        <v>56800</v>
      </c>
      <c r="J211" s="36">
        <f t="shared" si="49"/>
        <v>11.084590316901409</v>
      </c>
      <c r="K211" s="6">
        <v>8707.33</v>
      </c>
      <c r="L211" s="6">
        <v>24.75</v>
      </c>
      <c r="M211" s="6">
        <v>178200</v>
      </c>
      <c r="N211" s="7">
        <f t="shared" si="50"/>
        <v>1.4658804713804714</v>
      </c>
      <c r="O211" s="6">
        <v>-16755.05</v>
      </c>
      <c r="P211" s="6">
        <v>50</v>
      </c>
      <c r="Q211" s="6">
        <v>353100</v>
      </c>
      <c r="R211" s="7">
        <f t="shared" si="51"/>
        <v>-1.4709899461908806</v>
      </c>
      <c r="S211" s="6">
        <v>-13150.05</v>
      </c>
      <c r="T211" s="6">
        <v>36</v>
      </c>
      <c r="U211" s="6">
        <v>253100</v>
      </c>
      <c r="V211" s="7">
        <f t="shared" si="52"/>
        <v>-1.6106343342552349</v>
      </c>
      <c r="W211" s="6">
        <v>-31439.63</v>
      </c>
      <c r="X211" s="6">
        <v>20</v>
      </c>
      <c r="Y211" s="6">
        <v>140200</v>
      </c>
      <c r="Z211" s="7">
        <f t="shared" si="53"/>
        <v>-6.7274529243937238</v>
      </c>
      <c r="AA211" s="6">
        <v>51440.37</v>
      </c>
      <c r="AB211" s="6">
        <v>34</v>
      </c>
      <c r="AC211" s="6">
        <v>246300</v>
      </c>
      <c r="AD211" s="7">
        <f t="shared" si="54"/>
        <v>6.4744274056029241</v>
      </c>
      <c r="AE211" s="6">
        <v>-7349.65</v>
      </c>
      <c r="AF211" s="6">
        <v>10</v>
      </c>
      <c r="AG211" s="6">
        <v>74000</v>
      </c>
      <c r="AH211" s="7">
        <f t="shared" si="55"/>
        <v>-2.9795878378378378</v>
      </c>
      <c r="AI211" s="6">
        <v>-39339.65</v>
      </c>
      <c r="AJ211" s="6">
        <v>45</v>
      </c>
      <c r="AK211" s="6">
        <v>324000</v>
      </c>
      <c r="AL211" s="7">
        <f t="shared" si="56"/>
        <v>-3.7639788580246916</v>
      </c>
      <c r="AM211" s="6">
        <v>111427.85</v>
      </c>
      <c r="AN211" s="6">
        <v>52</v>
      </c>
      <c r="AO211" s="6">
        <v>363975</v>
      </c>
      <c r="AP211" s="7">
        <f t="shared" si="57"/>
        <v>9.4903862902671889</v>
      </c>
      <c r="AQ211" s="6">
        <v>-7910.13</v>
      </c>
      <c r="AR211" s="6">
        <v>25.75</v>
      </c>
      <c r="AS211" s="6">
        <v>181375</v>
      </c>
      <c r="AT211" s="7">
        <f t="shared" si="58"/>
        <v>-1.2211365403170227</v>
      </c>
      <c r="AU211" s="6">
        <v>-49157.62</v>
      </c>
      <c r="AV211" s="6">
        <v>36</v>
      </c>
      <c r="AW211" s="6">
        <v>255460</v>
      </c>
      <c r="AX211" s="7">
        <f t="shared" si="59"/>
        <v>-5.9652635246222507</v>
      </c>
      <c r="AY211" s="6">
        <f t="shared" si="60"/>
        <v>26783.599999999999</v>
      </c>
      <c r="AZ211" s="6">
        <f t="shared" si="61"/>
        <v>341.5</v>
      </c>
      <c r="BA211" s="6">
        <f t="shared" si="62"/>
        <v>2426510</v>
      </c>
      <c r="BB211" s="7">
        <f t="shared" si="63"/>
        <v>0.34217522285092578</v>
      </c>
      <c r="BC211" s="26" t="s">
        <v>804</v>
      </c>
      <c r="BD211" s="10" t="s">
        <v>804</v>
      </c>
      <c r="BE211" s="10" t="s">
        <v>862</v>
      </c>
      <c r="BF211" s="18"/>
      <c r="BG211" s="18"/>
      <c r="BH211" s="18"/>
      <c r="BI211" s="18"/>
      <c r="BJ211" s="18"/>
      <c r="BK211" s="18"/>
      <c r="BL211" s="18"/>
      <c r="BM211" s="18"/>
      <c r="BN211" s="18"/>
      <c r="BO211" s="18"/>
      <c r="CJ211" s="18"/>
      <c r="CK211" s="18"/>
    </row>
    <row r="212" spans="1:89" x14ac:dyDescent="0.2">
      <c r="A212" s="25">
        <v>171947</v>
      </c>
      <c r="B212" s="26" t="s">
        <v>207</v>
      </c>
      <c r="C212" s="6">
        <v>-251494.23</v>
      </c>
      <c r="D212" s="6">
        <v>0</v>
      </c>
      <c r="E212" s="6">
        <v>0</v>
      </c>
      <c r="F212" s="36">
        <f t="shared" si="48"/>
        <v>0</v>
      </c>
      <c r="G212" s="6">
        <v>-149134.23000000001</v>
      </c>
      <c r="H212" s="6">
        <v>33.5</v>
      </c>
      <c r="I212" s="6">
        <v>253200</v>
      </c>
      <c r="J212" s="36">
        <f t="shared" si="49"/>
        <v>-18.258930213270144</v>
      </c>
      <c r="K212" s="6">
        <v>-44459.23</v>
      </c>
      <c r="L212" s="6">
        <v>158</v>
      </c>
      <c r="M212" s="6">
        <v>1127850</v>
      </c>
      <c r="N212" s="7">
        <f t="shared" si="50"/>
        <v>-1.1825835882431175</v>
      </c>
      <c r="O212" s="6">
        <v>127534.16</v>
      </c>
      <c r="P212" s="6">
        <v>251</v>
      </c>
      <c r="Q212" s="6">
        <v>1777075</v>
      </c>
      <c r="R212" s="7">
        <f t="shared" si="51"/>
        <v>2.2247563890100306</v>
      </c>
      <c r="S212" s="6">
        <v>318649.15999999997</v>
      </c>
      <c r="T212" s="6">
        <v>150.25</v>
      </c>
      <c r="U212" s="6">
        <v>1061250</v>
      </c>
      <c r="V212" s="7">
        <f t="shared" si="52"/>
        <v>9.3080084428739696</v>
      </c>
      <c r="W212" s="6">
        <v>-82386.789999999994</v>
      </c>
      <c r="X212" s="6">
        <v>182.3</v>
      </c>
      <c r="Y212" s="6">
        <v>1277475</v>
      </c>
      <c r="Z212" s="7">
        <f t="shared" si="53"/>
        <v>-1.9347570011154815</v>
      </c>
      <c r="AA212" s="6">
        <v>194375.72</v>
      </c>
      <c r="AB212" s="6">
        <v>310.05</v>
      </c>
      <c r="AC212" s="6">
        <v>2229265</v>
      </c>
      <c r="AD212" s="7">
        <f t="shared" si="54"/>
        <v>2.7029748908272455</v>
      </c>
      <c r="AE212" s="6">
        <v>343831.16</v>
      </c>
      <c r="AF212" s="6">
        <v>161.25</v>
      </c>
      <c r="AG212" s="6">
        <v>1186250</v>
      </c>
      <c r="AH212" s="7">
        <f t="shared" si="55"/>
        <v>8.6954139515279234</v>
      </c>
      <c r="AI212" s="6">
        <v>-60118.34</v>
      </c>
      <c r="AJ212" s="6">
        <v>103.5</v>
      </c>
      <c r="AK212" s="6">
        <v>716000</v>
      </c>
      <c r="AL212" s="7">
        <f t="shared" si="56"/>
        <v>-2.6028890223463685</v>
      </c>
      <c r="AM212" s="6">
        <v>271778.68</v>
      </c>
      <c r="AN212" s="6">
        <v>186.5</v>
      </c>
      <c r="AO212" s="6">
        <v>1280075</v>
      </c>
      <c r="AP212" s="7">
        <f t="shared" si="57"/>
        <v>6.5817542565865281</v>
      </c>
      <c r="AQ212" s="6">
        <v>224830.68</v>
      </c>
      <c r="AR212" s="6">
        <v>221.55</v>
      </c>
      <c r="AS212" s="6">
        <v>1562000</v>
      </c>
      <c r="AT212" s="7">
        <f t="shared" si="58"/>
        <v>4.0302554673495523</v>
      </c>
      <c r="AU212" s="6">
        <v>-24354.27</v>
      </c>
      <c r="AV212" s="6">
        <v>251</v>
      </c>
      <c r="AW212" s="6">
        <v>1791000</v>
      </c>
      <c r="AX212" s="7">
        <f t="shared" si="59"/>
        <v>-0.4215423618090452</v>
      </c>
      <c r="AY212" s="6">
        <f t="shared" si="60"/>
        <v>1120546.7</v>
      </c>
      <c r="AZ212" s="6">
        <f t="shared" si="61"/>
        <v>2008.8999999999999</v>
      </c>
      <c r="BA212" s="6">
        <f t="shared" si="62"/>
        <v>14261440</v>
      </c>
      <c r="BB212" s="7">
        <f t="shared" si="63"/>
        <v>2.4357251231292212</v>
      </c>
      <c r="BC212" s="26" t="s">
        <v>804</v>
      </c>
      <c r="BD212" s="10" t="s">
        <v>804</v>
      </c>
      <c r="BE212" s="10" t="s">
        <v>862</v>
      </c>
      <c r="BF212" s="18"/>
      <c r="BG212" s="18"/>
      <c r="BH212" s="18"/>
      <c r="BI212" s="18"/>
      <c r="BJ212" s="18"/>
      <c r="BK212" s="18"/>
      <c r="BL212" s="18"/>
      <c r="BM212" s="18"/>
      <c r="BN212" s="18"/>
      <c r="BO212" s="18"/>
      <c r="CJ212" s="18"/>
      <c r="CK212" s="18"/>
    </row>
    <row r="213" spans="1:89" x14ac:dyDescent="0.2">
      <c r="A213" s="25">
        <v>172055</v>
      </c>
      <c r="B213" s="26" t="s">
        <v>209</v>
      </c>
      <c r="C213" s="6">
        <v>-3932.41</v>
      </c>
      <c r="D213" s="6">
        <v>0</v>
      </c>
      <c r="E213" s="6">
        <v>0</v>
      </c>
      <c r="F213" s="36">
        <f t="shared" si="48"/>
        <v>0</v>
      </c>
      <c r="G213" s="6">
        <v>83864.94</v>
      </c>
      <c r="H213" s="6">
        <v>51.25</v>
      </c>
      <c r="I213" s="6">
        <v>363875</v>
      </c>
      <c r="J213" s="36">
        <f t="shared" si="49"/>
        <v>7.1447973617313645</v>
      </c>
      <c r="K213" s="6">
        <v>223359.94</v>
      </c>
      <c r="L213" s="6">
        <v>100.75</v>
      </c>
      <c r="M213" s="6">
        <v>717825</v>
      </c>
      <c r="N213" s="7">
        <f t="shared" si="50"/>
        <v>9.3348632326820606</v>
      </c>
      <c r="O213" s="6">
        <v>233202.91</v>
      </c>
      <c r="P213" s="6">
        <v>83.25</v>
      </c>
      <c r="Q213" s="6">
        <v>587575</v>
      </c>
      <c r="R213" s="7">
        <f t="shared" si="51"/>
        <v>12.303604152661363</v>
      </c>
      <c r="S213" s="6">
        <v>262692.90999999997</v>
      </c>
      <c r="T213" s="6">
        <v>60</v>
      </c>
      <c r="U213" s="6">
        <v>420550</v>
      </c>
      <c r="V213" s="7">
        <f t="shared" si="52"/>
        <v>19.363881131851144</v>
      </c>
      <c r="W213" s="6">
        <v>236657.91</v>
      </c>
      <c r="X213" s="6">
        <v>40.25</v>
      </c>
      <c r="Y213" s="6">
        <v>278275</v>
      </c>
      <c r="Z213" s="7">
        <f t="shared" si="53"/>
        <v>25.513385320276704</v>
      </c>
      <c r="AA213" s="6">
        <v>187715.41</v>
      </c>
      <c r="AB213" s="6">
        <v>28.5</v>
      </c>
      <c r="AC213" s="6">
        <v>203100</v>
      </c>
      <c r="AD213" s="7">
        <f t="shared" si="54"/>
        <v>28.651785869030032</v>
      </c>
      <c r="AE213" s="6">
        <v>137565.28</v>
      </c>
      <c r="AF213" s="6">
        <v>5</v>
      </c>
      <c r="AG213" s="6">
        <v>37000</v>
      </c>
      <c r="AH213" s="7">
        <f t="shared" si="55"/>
        <v>111.53941621621622</v>
      </c>
      <c r="AI213" s="6">
        <v>269255.28000000003</v>
      </c>
      <c r="AJ213" s="6">
        <v>65</v>
      </c>
      <c r="AK213" s="6">
        <v>449250</v>
      </c>
      <c r="AL213" s="7">
        <f t="shared" si="56"/>
        <v>18.579663171953257</v>
      </c>
      <c r="AM213" s="6">
        <v>263177.15000000002</v>
      </c>
      <c r="AN213" s="6">
        <v>57.5</v>
      </c>
      <c r="AO213" s="6">
        <v>393000</v>
      </c>
      <c r="AP213" s="7">
        <f t="shared" si="57"/>
        <v>20.759520737913487</v>
      </c>
      <c r="AQ213" s="6">
        <v>296852.15000000002</v>
      </c>
      <c r="AR213" s="6">
        <v>46.5</v>
      </c>
      <c r="AS213" s="6">
        <v>322500</v>
      </c>
      <c r="AT213" s="7">
        <f t="shared" si="58"/>
        <v>25.773209922480621</v>
      </c>
      <c r="AU213" s="6">
        <v>226285.57</v>
      </c>
      <c r="AV213" s="6">
        <v>27.5</v>
      </c>
      <c r="AW213" s="6">
        <v>195650</v>
      </c>
      <c r="AX213" s="7">
        <f t="shared" si="59"/>
        <v>35.854089803220042</v>
      </c>
      <c r="AY213" s="6">
        <f t="shared" si="60"/>
        <v>2420629.4499999997</v>
      </c>
      <c r="AZ213" s="6">
        <f t="shared" si="61"/>
        <v>565.5</v>
      </c>
      <c r="BA213" s="6">
        <f t="shared" si="62"/>
        <v>3968600</v>
      </c>
      <c r="BB213" s="7">
        <f t="shared" si="63"/>
        <v>18.908308458902383</v>
      </c>
      <c r="BC213" s="26" t="s">
        <v>804</v>
      </c>
      <c r="BD213" s="10" t="s">
        <v>804</v>
      </c>
      <c r="BE213" s="10" t="s">
        <v>862</v>
      </c>
      <c r="BF213" s="18"/>
      <c r="BG213" s="18"/>
      <c r="BH213" s="18"/>
      <c r="BI213" s="18"/>
      <c r="BJ213" s="18"/>
      <c r="BK213" s="18"/>
      <c r="BL213" s="18"/>
      <c r="BM213" s="18"/>
      <c r="BN213" s="18"/>
      <c r="BO213" s="18"/>
      <c r="CJ213" s="18"/>
      <c r="CK213" s="18"/>
    </row>
    <row r="214" spans="1:89" x14ac:dyDescent="0.2">
      <c r="A214" s="25">
        <v>172150</v>
      </c>
      <c r="B214" s="26" t="s">
        <v>210</v>
      </c>
      <c r="C214" s="6">
        <v>0</v>
      </c>
      <c r="D214" s="6">
        <v>0</v>
      </c>
      <c r="E214" s="6">
        <v>0</v>
      </c>
      <c r="F214" s="36">
        <f t="shared" si="48"/>
        <v>0</v>
      </c>
      <c r="G214" s="6">
        <v>0</v>
      </c>
      <c r="H214" s="6">
        <v>51.8</v>
      </c>
      <c r="I214" s="6">
        <v>0</v>
      </c>
      <c r="J214" s="36">
        <f t="shared" si="49"/>
        <v>0</v>
      </c>
      <c r="K214" s="6">
        <v>213112.07</v>
      </c>
      <c r="L214" s="6">
        <v>150.30000000000001</v>
      </c>
      <c r="M214" s="6">
        <v>1069080</v>
      </c>
      <c r="N214" s="7">
        <f t="shared" si="50"/>
        <v>5.9802466606802112</v>
      </c>
      <c r="O214" s="6">
        <v>143172.07</v>
      </c>
      <c r="P214" s="6">
        <v>182.25</v>
      </c>
      <c r="Q214" s="6">
        <v>1301675</v>
      </c>
      <c r="R214" s="7">
        <f t="shared" si="51"/>
        <v>3.4097099275932936</v>
      </c>
      <c r="S214" s="6">
        <v>114870.82</v>
      </c>
      <c r="T214" s="6">
        <v>165.05</v>
      </c>
      <c r="U214" s="6">
        <v>1171600</v>
      </c>
      <c r="V214" s="7">
        <f t="shared" si="52"/>
        <v>3.0394293444861731</v>
      </c>
      <c r="W214" s="6">
        <v>246217.77</v>
      </c>
      <c r="X214" s="6">
        <v>253.1</v>
      </c>
      <c r="Y214" s="6">
        <v>1760690</v>
      </c>
      <c r="Z214" s="7">
        <f t="shared" si="53"/>
        <v>4.1952490784862748</v>
      </c>
      <c r="AA214" s="6">
        <v>173297.77</v>
      </c>
      <c r="AB214" s="6">
        <v>118.75</v>
      </c>
      <c r="AC214" s="6">
        <v>866175</v>
      </c>
      <c r="AD214" s="7">
        <f t="shared" si="54"/>
        <v>6.2022465090772645</v>
      </c>
      <c r="AE214" s="6">
        <v>155759.32999999999</v>
      </c>
      <c r="AF214" s="6">
        <v>150.80000000000001</v>
      </c>
      <c r="AG214" s="6">
        <v>1125195</v>
      </c>
      <c r="AH214" s="7">
        <f t="shared" si="55"/>
        <v>4.1528623038673294</v>
      </c>
      <c r="AI214" s="6">
        <v>224474.83</v>
      </c>
      <c r="AJ214" s="6">
        <v>270.25</v>
      </c>
      <c r="AK214" s="6">
        <v>1873350</v>
      </c>
      <c r="AL214" s="7">
        <f t="shared" si="56"/>
        <v>3.7145860250353642</v>
      </c>
      <c r="AM214" s="6">
        <v>412509.81</v>
      </c>
      <c r="AN214" s="6">
        <v>214</v>
      </c>
      <c r="AO214" s="6">
        <v>1474100</v>
      </c>
      <c r="AP214" s="7">
        <f t="shared" si="57"/>
        <v>8.674990916491419</v>
      </c>
      <c r="AQ214" s="6">
        <v>174145.74</v>
      </c>
      <c r="AR214" s="6">
        <v>159.25</v>
      </c>
      <c r="AS214" s="6">
        <v>1134200</v>
      </c>
      <c r="AT214" s="7">
        <f t="shared" si="58"/>
        <v>4.2991365896667251</v>
      </c>
      <c r="AU214" s="6">
        <v>469207.31</v>
      </c>
      <c r="AV214" s="6">
        <v>286</v>
      </c>
      <c r="AW214" s="6">
        <v>2130385</v>
      </c>
      <c r="AX214" s="7">
        <f t="shared" si="59"/>
        <v>6.8276046864768576</v>
      </c>
      <c r="AY214" s="6">
        <f t="shared" si="60"/>
        <v>2326767.52</v>
      </c>
      <c r="AZ214" s="6">
        <f t="shared" si="61"/>
        <v>2001.5500000000002</v>
      </c>
      <c r="BA214" s="6">
        <f t="shared" si="62"/>
        <v>13906450</v>
      </c>
      <c r="BB214" s="7">
        <f t="shared" si="63"/>
        <v>5.1867869312441348</v>
      </c>
      <c r="BC214" s="26" t="s">
        <v>804</v>
      </c>
      <c r="BD214" s="10" t="s">
        <v>804</v>
      </c>
      <c r="BE214" s="10" t="s">
        <v>862</v>
      </c>
      <c r="BF214" s="18"/>
      <c r="BG214" s="18"/>
      <c r="BH214" s="18"/>
      <c r="BI214" s="18"/>
      <c r="BJ214" s="18"/>
      <c r="BK214" s="18"/>
      <c r="BL214" s="18"/>
      <c r="BM214" s="18"/>
      <c r="BN214" s="18"/>
      <c r="BO214" s="18"/>
      <c r="CJ214" s="18"/>
      <c r="CK214" s="18"/>
    </row>
    <row r="215" spans="1:89" x14ac:dyDescent="0.2">
      <c r="A215" s="25">
        <v>172408</v>
      </c>
      <c r="B215" s="26" t="s">
        <v>221</v>
      </c>
      <c r="C215" s="6">
        <v>0</v>
      </c>
      <c r="D215" s="6">
        <v>0</v>
      </c>
      <c r="E215" s="6">
        <v>0</v>
      </c>
      <c r="F215" s="36">
        <f t="shared" si="48"/>
        <v>0</v>
      </c>
      <c r="G215" s="6">
        <v>0</v>
      </c>
      <c r="H215" s="6">
        <v>31.25</v>
      </c>
      <c r="I215" s="6">
        <v>0</v>
      </c>
      <c r="J215" s="36">
        <f t="shared" si="49"/>
        <v>0</v>
      </c>
      <c r="K215" s="6">
        <v>-9888.51</v>
      </c>
      <c r="L215" s="6">
        <v>50</v>
      </c>
      <c r="M215" s="6">
        <v>355000</v>
      </c>
      <c r="N215" s="7">
        <f t="shared" si="50"/>
        <v>-0.83564873239436621</v>
      </c>
      <c r="O215" s="6">
        <v>47166.49</v>
      </c>
      <c r="P215" s="6">
        <v>50.75</v>
      </c>
      <c r="Q215" s="6">
        <v>358125</v>
      </c>
      <c r="R215" s="7">
        <f t="shared" si="51"/>
        <v>4.0828235671902267</v>
      </c>
      <c r="S215" s="6">
        <v>-11041.01</v>
      </c>
      <c r="T215" s="6">
        <v>33</v>
      </c>
      <c r="U215" s="6">
        <v>231000</v>
      </c>
      <c r="V215" s="7">
        <f t="shared" si="52"/>
        <v>-1.4816939826839826</v>
      </c>
      <c r="W215" s="6">
        <v>-13866.01</v>
      </c>
      <c r="X215" s="6">
        <v>35</v>
      </c>
      <c r="Y215" s="6">
        <v>241500</v>
      </c>
      <c r="Z215" s="7">
        <f t="shared" si="53"/>
        <v>-1.7224857142857144</v>
      </c>
      <c r="AA215" s="6">
        <v>6433.99</v>
      </c>
      <c r="AB215" s="6">
        <v>30</v>
      </c>
      <c r="AC215" s="6">
        <v>213500</v>
      </c>
      <c r="AD215" s="7">
        <f t="shared" si="54"/>
        <v>0.93420932084309127</v>
      </c>
      <c r="AE215" s="6">
        <v>-37366.97</v>
      </c>
      <c r="AF215" s="6">
        <v>18.5</v>
      </c>
      <c r="AG215" s="6">
        <v>136050</v>
      </c>
      <c r="AH215" s="7">
        <f t="shared" si="55"/>
        <v>-8.2396846747519294</v>
      </c>
      <c r="AI215" s="6">
        <v>10813.03</v>
      </c>
      <c r="AJ215" s="6">
        <v>50</v>
      </c>
      <c r="AK215" s="6">
        <v>346000</v>
      </c>
      <c r="AL215" s="7">
        <f t="shared" si="56"/>
        <v>0.96879748554913292</v>
      </c>
      <c r="AM215" s="6">
        <v>-5201.97</v>
      </c>
      <c r="AN215" s="6">
        <v>11</v>
      </c>
      <c r="AO215" s="6">
        <v>75050</v>
      </c>
      <c r="AP215" s="7">
        <f t="shared" si="57"/>
        <v>-2.1487151232511659</v>
      </c>
      <c r="AQ215" s="6">
        <v>46405.53</v>
      </c>
      <c r="AR215" s="6">
        <v>51.75</v>
      </c>
      <c r="AS215" s="6">
        <v>359875</v>
      </c>
      <c r="AT215" s="7">
        <f t="shared" si="58"/>
        <v>3.6105726710663424</v>
      </c>
      <c r="AU215" s="6">
        <v>769.77</v>
      </c>
      <c r="AV215" s="6">
        <v>50.3</v>
      </c>
      <c r="AW215" s="6">
        <v>360815</v>
      </c>
      <c r="AX215" s="7">
        <f t="shared" si="59"/>
        <v>6.6136025386971165E-2</v>
      </c>
      <c r="AY215" s="6">
        <f t="shared" si="60"/>
        <v>34224.339999999989</v>
      </c>
      <c r="AZ215" s="6">
        <f t="shared" si="61"/>
        <v>411.55</v>
      </c>
      <c r="BA215" s="6">
        <f t="shared" si="62"/>
        <v>2676915</v>
      </c>
      <c r="BB215" s="7">
        <f t="shared" si="63"/>
        <v>0.39633478836645902</v>
      </c>
      <c r="BC215" s="26" t="s">
        <v>804</v>
      </c>
      <c r="BD215" s="10" t="s">
        <v>804</v>
      </c>
      <c r="BE215" s="10" t="s">
        <v>862</v>
      </c>
      <c r="BF215" s="18"/>
      <c r="BG215" s="18"/>
      <c r="BH215" s="18"/>
      <c r="BI215" s="18"/>
      <c r="BJ215" s="18"/>
      <c r="BK215" s="18"/>
      <c r="BL215" s="18"/>
      <c r="BM215" s="18"/>
      <c r="BN215" s="18"/>
      <c r="BO215" s="18"/>
      <c r="CJ215" s="18"/>
      <c r="CK215" s="18"/>
    </row>
    <row r="216" spans="1:89" x14ac:dyDescent="0.2">
      <c r="A216" s="25">
        <v>172742</v>
      </c>
      <c r="B216" s="26" t="s">
        <v>233</v>
      </c>
      <c r="C216" s="6">
        <v>-112333.32</v>
      </c>
      <c r="D216" s="6">
        <v>0</v>
      </c>
      <c r="E216" s="6">
        <v>0</v>
      </c>
      <c r="F216" s="36">
        <f t="shared" si="48"/>
        <v>0</v>
      </c>
      <c r="G216" s="6">
        <v>-7841.32</v>
      </c>
      <c r="H216" s="6">
        <v>40</v>
      </c>
      <c r="I216" s="6">
        <v>284000</v>
      </c>
      <c r="J216" s="36">
        <f t="shared" si="49"/>
        <v>-0.85591873239436611</v>
      </c>
      <c r="K216" s="6">
        <v>-29251.32</v>
      </c>
      <c r="L216" s="6">
        <v>72.5</v>
      </c>
      <c r="M216" s="6">
        <v>514750</v>
      </c>
      <c r="N216" s="7">
        <f t="shared" si="50"/>
        <v>-1.7047879553181158</v>
      </c>
      <c r="O216" s="6">
        <v>61331.95</v>
      </c>
      <c r="P216" s="6">
        <v>113</v>
      </c>
      <c r="Q216" s="6">
        <v>799750</v>
      </c>
      <c r="R216" s="7">
        <f t="shared" si="51"/>
        <v>2.3773559862457017</v>
      </c>
      <c r="S216" s="6">
        <v>115361.95</v>
      </c>
      <c r="T216" s="6">
        <v>67.5</v>
      </c>
      <c r="U216" s="6">
        <v>477500</v>
      </c>
      <c r="V216" s="7">
        <f t="shared" si="52"/>
        <v>7.4894669109947642</v>
      </c>
      <c r="W216" s="6">
        <v>-49328.32</v>
      </c>
      <c r="X216" s="6">
        <v>59.75</v>
      </c>
      <c r="Y216" s="6">
        <v>415400</v>
      </c>
      <c r="Z216" s="7">
        <f t="shared" si="53"/>
        <v>-3.5624689455946079</v>
      </c>
      <c r="AA216" s="6">
        <v>-29260.82</v>
      </c>
      <c r="AB216" s="6">
        <v>61.5</v>
      </c>
      <c r="AC216" s="6">
        <v>441350</v>
      </c>
      <c r="AD216" s="7">
        <f t="shared" si="54"/>
        <v>-2.0552518862580715</v>
      </c>
      <c r="AE216" s="6">
        <v>53059.37</v>
      </c>
      <c r="AF216" s="6">
        <v>50.5</v>
      </c>
      <c r="AG216" s="6">
        <v>371300</v>
      </c>
      <c r="AH216" s="7">
        <f t="shared" si="55"/>
        <v>4.2870484783194183</v>
      </c>
      <c r="AI216" s="6">
        <v>-15295.63</v>
      </c>
      <c r="AJ216" s="6">
        <v>6</v>
      </c>
      <c r="AK216" s="6">
        <v>42000</v>
      </c>
      <c r="AL216" s="7">
        <f t="shared" si="56"/>
        <v>-11.289631666666667</v>
      </c>
      <c r="AM216" s="6">
        <v>0</v>
      </c>
      <c r="AN216" s="6">
        <v>0</v>
      </c>
      <c r="AO216" s="6">
        <v>0</v>
      </c>
      <c r="AP216" s="7">
        <f t="shared" si="57"/>
        <v>0</v>
      </c>
      <c r="AQ216" s="6">
        <v>0</v>
      </c>
      <c r="AR216" s="6">
        <v>0</v>
      </c>
      <c r="AS216" s="6">
        <v>0</v>
      </c>
      <c r="AT216" s="7">
        <f t="shared" si="58"/>
        <v>0</v>
      </c>
      <c r="AU216" s="6">
        <v>-32605.66</v>
      </c>
      <c r="AV216" s="6">
        <v>1</v>
      </c>
      <c r="AW216" s="6">
        <v>6960</v>
      </c>
      <c r="AX216" s="7">
        <f t="shared" si="59"/>
        <v>-145.2263591954023</v>
      </c>
      <c r="AY216" s="6">
        <f t="shared" si="60"/>
        <v>66170.2</v>
      </c>
      <c r="AZ216" s="6">
        <f t="shared" si="61"/>
        <v>471.75</v>
      </c>
      <c r="BA216" s="6">
        <f t="shared" si="62"/>
        <v>3353010</v>
      </c>
      <c r="BB216" s="7">
        <f t="shared" si="63"/>
        <v>0.61177157240807511</v>
      </c>
      <c r="BC216" s="26" t="s">
        <v>804</v>
      </c>
      <c r="BD216" s="10" t="s">
        <v>804</v>
      </c>
      <c r="BE216" s="10" t="s">
        <v>862</v>
      </c>
      <c r="BF216" s="18"/>
      <c r="BG216" s="18"/>
      <c r="BH216" s="18"/>
      <c r="BI216" s="18"/>
      <c r="BJ216" s="18"/>
      <c r="BK216" s="18"/>
      <c r="BL216" s="18"/>
      <c r="BM216" s="18"/>
      <c r="BN216" s="18"/>
      <c r="BO216" s="18"/>
      <c r="CJ216" s="18"/>
      <c r="CK216" s="18"/>
    </row>
    <row r="217" spans="1:89" x14ac:dyDescent="0.2">
      <c r="A217" s="25">
        <v>173548</v>
      </c>
      <c r="B217" s="26" t="s">
        <v>258</v>
      </c>
      <c r="C217" s="6">
        <v>0</v>
      </c>
      <c r="D217" s="6">
        <v>0</v>
      </c>
      <c r="E217" s="6">
        <v>0</v>
      </c>
      <c r="F217" s="36">
        <f t="shared" si="48"/>
        <v>0</v>
      </c>
      <c r="G217" s="6">
        <v>0</v>
      </c>
      <c r="H217" s="6">
        <v>0</v>
      </c>
      <c r="I217" s="6">
        <v>0</v>
      </c>
      <c r="J217" s="36">
        <f t="shared" si="49"/>
        <v>0</v>
      </c>
      <c r="K217" s="6">
        <v>-1040.19</v>
      </c>
      <c r="L217" s="6">
        <v>3.5</v>
      </c>
      <c r="M217" s="6">
        <v>24850</v>
      </c>
      <c r="N217" s="7">
        <f t="shared" si="50"/>
        <v>-1.2557625754527164</v>
      </c>
      <c r="O217" s="6">
        <v>-1575.19</v>
      </c>
      <c r="P217" s="6">
        <v>7.5</v>
      </c>
      <c r="Q217" s="6">
        <v>52750</v>
      </c>
      <c r="R217" s="7">
        <f t="shared" si="51"/>
        <v>-0.92570407582938397</v>
      </c>
      <c r="S217" s="6">
        <v>-1825.19</v>
      </c>
      <c r="T217" s="6">
        <v>7.5</v>
      </c>
      <c r="U217" s="6">
        <v>52500</v>
      </c>
      <c r="V217" s="7">
        <f t="shared" si="52"/>
        <v>-1.0777312380952382</v>
      </c>
      <c r="W217" s="6">
        <v>-4875.1899999999996</v>
      </c>
      <c r="X217" s="6">
        <v>15</v>
      </c>
      <c r="Y217" s="6">
        <v>103750</v>
      </c>
      <c r="Z217" s="7">
        <f t="shared" si="53"/>
        <v>-1.4096934939759034</v>
      </c>
      <c r="AA217" s="6">
        <v>-6350.19</v>
      </c>
      <c r="AB217" s="6">
        <v>12.5</v>
      </c>
      <c r="AC217" s="6">
        <v>89250</v>
      </c>
      <c r="AD217" s="7">
        <f t="shared" si="54"/>
        <v>-2.2056682352941177</v>
      </c>
      <c r="AE217" s="6">
        <v>12050.04</v>
      </c>
      <c r="AF217" s="6">
        <v>12.5</v>
      </c>
      <c r="AG217" s="6">
        <v>92000</v>
      </c>
      <c r="AH217" s="7">
        <f t="shared" si="55"/>
        <v>3.929360869565218</v>
      </c>
      <c r="AI217" s="6">
        <v>-15664.96</v>
      </c>
      <c r="AJ217" s="6">
        <v>30.5</v>
      </c>
      <c r="AK217" s="6">
        <v>210150</v>
      </c>
      <c r="AL217" s="7">
        <f t="shared" si="56"/>
        <v>-2.3107959076849869</v>
      </c>
      <c r="AM217" s="6">
        <v>2705.04</v>
      </c>
      <c r="AN217" s="6">
        <v>32.5</v>
      </c>
      <c r="AO217" s="6">
        <v>221000</v>
      </c>
      <c r="AP217" s="7">
        <f t="shared" si="57"/>
        <v>0.37944</v>
      </c>
      <c r="AQ217" s="6">
        <v>57869.98</v>
      </c>
      <c r="AR217" s="6">
        <v>41.5</v>
      </c>
      <c r="AS217" s="6">
        <v>288000</v>
      </c>
      <c r="AT217" s="7">
        <f t="shared" si="58"/>
        <v>5.6262480555555552</v>
      </c>
      <c r="AU217" s="6">
        <v>-21365.03</v>
      </c>
      <c r="AV217" s="6">
        <v>26.5</v>
      </c>
      <c r="AW217" s="6">
        <v>187970</v>
      </c>
      <c r="AX217" s="7">
        <f t="shared" si="59"/>
        <v>-3.5235193381922643</v>
      </c>
      <c r="AY217" s="6">
        <f t="shared" si="60"/>
        <v>19929.12000000001</v>
      </c>
      <c r="AZ217" s="6">
        <f t="shared" si="61"/>
        <v>189.5</v>
      </c>
      <c r="BA217" s="6">
        <f t="shared" si="62"/>
        <v>1322220</v>
      </c>
      <c r="BB217" s="7">
        <f t="shared" si="63"/>
        <v>0.46724653991015136</v>
      </c>
      <c r="BC217" s="26" t="s">
        <v>804</v>
      </c>
      <c r="BD217" s="10" t="s">
        <v>804</v>
      </c>
      <c r="BE217" s="10" t="s">
        <v>862</v>
      </c>
      <c r="BF217" s="18"/>
      <c r="BG217" s="18"/>
      <c r="BH217" s="18"/>
      <c r="BI217" s="18"/>
      <c r="BJ217" s="18"/>
      <c r="BK217" s="18"/>
      <c r="BL217" s="18"/>
      <c r="BM217" s="18"/>
      <c r="BN217" s="18"/>
      <c r="BO217" s="18"/>
      <c r="CJ217" s="18"/>
      <c r="CK217" s="18"/>
    </row>
    <row r="218" spans="1:89" x14ac:dyDescent="0.2">
      <c r="A218" s="25">
        <v>174445</v>
      </c>
      <c r="B218" s="26" t="s">
        <v>954</v>
      </c>
      <c r="C218" s="6">
        <v>-265188.32</v>
      </c>
      <c r="D218" s="6">
        <v>0</v>
      </c>
      <c r="E218" s="6">
        <v>0</v>
      </c>
      <c r="F218" s="36">
        <f t="shared" si="48"/>
        <v>0</v>
      </c>
      <c r="G218" s="6">
        <v>-32648.82</v>
      </c>
      <c r="H218" s="6">
        <v>101</v>
      </c>
      <c r="I218" s="6">
        <v>733875</v>
      </c>
      <c r="J218" s="36">
        <f t="shared" si="49"/>
        <v>-1.3791359836484416</v>
      </c>
      <c r="K218" s="6">
        <v>-133361.32</v>
      </c>
      <c r="L218" s="6">
        <v>251.4</v>
      </c>
      <c r="M218" s="6">
        <v>1816490</v>
      </c>
      <c r="N218" s="7">
        <f t="shared" si="50"/>
        <v>-2.2025112166871277</v>
      </c>
      <c r="O218" s="6">
        <v>-131600.32000000001</v>
      </c>
      <c r="P218" s="6">
        <v>251.25</v>
      </c>
      <c r="Q218" s="6">
        <v>1794550</v>
      </c>
      <c r="R218" s="7">
        <f t="shared" si="51"/>
        <v>-2.2733331030063249</v>
      </c>
      <c r="S218" s="6">
        <v>-134415.32</v>
      </c>
      <c r="T218" s="6">
        <v>251.25</v>
      </c>
      <c r="U218" s="6">
        <v>1756415</v>
      </c>
      <c r="V218" s="7">
        <f t="shared" si="52"/>
        <v>-2.3723749341698861</v>
      </c>
      <c r="W218" s="6">
        <v>-202608.59</v>
      </c>
      <c r="X218" s="6">
        <v>293</v>
      </c>
      <c r="Y218" s="6">
        <v>2033185</v>
      </c>
      <c r="Z218" s="7">
        <f t="shared" si="53"/>
        <v>-2.9895251538841769</v>
      </c>
      <c r="AA218" s="6">
        <v>377086.44</v>
      </c>
      <c r="AB218" s="6">
        <v>240.89999999999998</v>
      </c>
      <c r="AC218" s="6">
        <v>1771645</v>
      </c>
      <c r="AD218" s="7">
        <f t="shared" si="54"/>
        <v>6.5982065481515768</v>
      </c>
      <c r="AE218" s="6">
        <v>-66356.41</v>
      </c>
      <c r="AF218" s="6">
        <v>110</v>
      </c>
      <c r="AG218" s="6">
        <v>815450</v>
      </c>
      <c r="AH218" s="7">
        <f t="shared" si="55"/>
        <v>-2.4412193267521003</v>
      </c>
      <c r="AI218" s="6">
        <v>-16891.41</v>
      </c>
      <c r="AJ218" s="6">
        <v>250.5</v>
      </c>
      <c r="AK218" s="6">
        <v>1735925</v>
      </c>
      <c r="AL218" s="7">
        <f t="shared" si="56"/>
        <v>-0.30164535334187825</v>
      </c>
      <c r="AM218" s="6">
        <v>-70428.320000000007</v>
      </c>
      <c r="AN218" s="6">
        <v>226.65</v>
      </c>
      <c r="AO218" s="6">
        <v>1566410</v>
      </c>
      <c r="AP218" s="7">
        <f t="shared" si="57"/>
        <v>-1.3938099986593551</v>
      </c>
      <c r="AQ218" s="6">
        <v>474680.9</v>
      </c>
      <c r="AR218" s="6">
        <v>267.60000000000002</v>
      </c>
      <c r="AS218" s="6">
        <v>1885500</v>
      </c>
      <c r="AT218" s="7">
        <f t="shared" si="58"/>
        <v>7.0490931848316105</v>
      </c>
      <c r="AU218" s="6">
        <v>-48207.62</v>
      </c>
      <c r="AV218" s="6">
        <v>301.75</v>
      </c>
      <c r="AW218" s="6">
        <v>2140705</v>
      </c>
      <c r="AX218" s="7">
        <f t="shared" si="59"/>
        <v>-0.69810469915284923</v>
      </c>
      <c r="AY218" s="6">
        <f t="shared" si="60"/>
        <v>15249.210000000072</v>
      </c>
      <c r="AZ218" s="6">
        <f t="shared" si="61"/>
        <v>2545.3000000000002</v>
      </c>
      <c r="BA218" s="6">
        <f t="shared" si="62"/>
        <v>18050150</v>
      </c>
      <c r="BB218" s="7">
        <f t="shared" si="63"/>
        <v>2.6189561305584842E-2</v>
      </c>
      <c r="BC218" s="26" t="s">
        <v>804</v>
      </c>
      <c r="BD218" s="10" t="s">
        <v>804</v>
      </c>
      <c r="BE218" s="10" t="s">
        <v>862</v>
      </c>
      <c r="BF218" s="18"/>
      <c r="BG218" s="18"/>
      <c r="BH218" s="18"/>
      <c r="BI218" s="18"/>
      <c r="BJ218" s="18"/>
      <c r="BK218" s="18"/>
      <c r="BL218" s="18"/>
      <c r="BM218" s="18"/>
      <c r="BN218" s="18"/>
      <c r="BO218" s="18"/>
      <c r="CJ218" s="18"/>
      <c r="CK218" s="18"/>
    </row>
    <row r="219" spans="1:89" x14ac:dyDescent="0.2">
      <c r="A219" s="25">
        <v>176279</v>
      </c>
      <c r="B219" s="26" t="s">
        <v>299</v>
      </c>
      <c r="C219" s="6">
        <v>0</v>
      </c>
      <c r="D219" s="6">
        <v>0</v>
      </c>
      <c r="E219" s="6">
        <v>0</v>
      </c>
      <c r="F219" s="36">
        <f t="shared" si="48"/>
        <v>0</v>
      </c>
      <c r="G219" s="6">
        <v>0</v>
      </c>
      <c r="H219" s="6">
        <v>0</v>
      </c>
      <c r="I219" s="6">
        <v>0</v>
      </c>
      <c r="J219" s="36">
        <f t="shared" si="49"/>
        <v>0</v>
      </c>
      <c r="K219" s="6">
        <v>97282.35</v>
      </c>
      <c r="L219" s="6">
        <v>86.5</v>
      </c>
      <c r="M219" s="6">
        <v>615800</v>
      </c>
      <c r="N219" s="7">
        <f t="shared" si="50"/>
        <v>4.739315524520948</v>
      </c>
      <c r="O219" s="6">
        <v>32782.99</v>
      </c>
      <c r="P219" s="6">
        <v>106</v>
      </c>
      <c r="Q219" s="6">
        <v>752800</v>
      </c>
      <c r="R219" s="7">
        <f t="shared" si="51"/>
        <v>1.3499902895855471</v>
      </c>
      <c r="S219" s="6">
        <v>101762.99</v>
      </c>
      <c r="T219" s="6">
        <v>50</v>
      </c>
      <c r="U219" s="6">
        <v>350000</v>
      </c>
      <c r="V219" s="7">
        <f t="shared" si="52"/>
        <v>9.0132934000000002</v>
      </c>
      <c r="W219" s="6">
        <v>156277.57</v>
      </c>
      <c r="X219" s="6">
        <v>86.1</v>
      </c>
      <c r="Y219" s="6">
        <v>601890</v>
      </c>
      <c r="Z219" s="7">
        <f t="shared" si="53"/>
        <v>7.7893420724717144</v>
      </c>
      <c r="AA219" s="6">
        <v>-42380.43</v>
      </c>
      <c r="AB219" s="6">
        <v>128</v>
      </c>
      <c r="AC219" s="6">
        <v>939100</v>
      </c>
      <c r="AD219" s="7">
        <f t="shared" si="54"/>
        <v>-1.3989919390906187</v>
      </c>
      <c r="AE219" s="6">
        <v>149534.31</v>
      </c>
      <c r="AF219" s="6">
        <v>173.25</v>
      </c>
      <c r="AG219" s="6">
        <v>1347625</v>
      </c>
      <c r="AH219" s="7">
        <f t="shared" si="55"/>
        <v>3.3288409609498189</v>
      </c>
      <c r="AI219" s="6">
        <v>141371.06</v>
      </c>
      <c r="AJ219" s="6">
        <v>226.5</v>
      </c>
      <c r="AK219" s="6">
        <v>1598125</v>
      </c>
      <c r="AL219" s="7">
        <f t="shared" si="56"/>
        <v>2.7422778944075086</v>
      </c>
      <c r="AM219" s="6">
        <v>24062.16</v>
      </c>
      <c r="AN219" s="6">
        <v>158</v>
      </c>
      <c r="AO219" s="6">
        <v>1084400</v>
      </c>
      <c r="AP219" s="7">
        <f t="shared" si="57"/>
        <v>0.68787067502766497</v>
      </c>
      <c r="AQ219" s="6">
        <v>358555.34</v>
      </c>
      <c r="AR219" s="6">
        <v>196.75</v>
      </c>
      <c r="AS219" s="6">
        <v>1371825</v>
      </c>
      <c r="AT219" s="7">
        <f t="shared" si="58"/>
        <v>7.3183893864013276</v>
      </c>
      <c r="AU219" s="6">
        <v>271829.73</v>
      </c>
      <c r="AV219" s="6">
        <v>302.5</v>
      </c>
      <c r="AW219" s="6">
        <v>2147950</v>
      </c>
      <c r="AX219" s="7">
        <f t="shared" si="59"/>
        <v>3.9231460834749412</v>
      </c>
      <c r="AY219" s="6">
        <f t="shared" si="60"/>
        <v>1291078.07</v>
      </c>
      <c r="AZ219" s="6">
        <f t="shared" si="61"/>
        <v>1513.6</v>
      </c>
      <c r="BA219" s="6">
        <f t="shared" si="62"/>
        <v>10809515</v>
      </c>
      <c r="BB219" s="7">
        <f t="shared" si="63"/>
        <v>3.7026101698364817</v>
      </c>
      <c r="BC219" s="26" t="s">
        <v>804</v>
      </c>
      <c r="BD219" s="10" t="s">
        <v>804</v>
      </c>
      <c r="BE219" s="10" t="s">
        <v>862</v>
      </c>
      <c r="BF219" s="18"/>
      <c r="BG219" s="18"/>
      <c r="BH219" s="18"/>
      <c r="BI219" s="18"/>
      <c r="BJ219" s="18"/>
      <c r="BK219" s="18"/>
      <c r="BL219" s="18"/>
      <c r="BM219" s="18"/>
      <c r="BN219" s="18"/>
      <c r="BO219" s="18"/>
      <c r="CJ219" s="18"/>
      <c r="CK219" s="18"/>
    </row>
    <row r="220" spans="1:89" x14ac:dyDescent="0.2">
      <c r="A220" s="25">
        <v>176647</v>
      </c>
      <c r="B220" s="26" t="s">
        <v>310</v>
      </c>
      <c r="C220" s="6">
        <v>-249614.58</v>
      </c>
      <c r="D220" s="6">
        <v>0</v>
      </c>
      <c r="E220" s="6">
        <v>0</v>
      </c>
      <c r="F220" s="36">
        <f t="shared" si="48"/>
        <v>0</v>
      </c>
      <c r="G220" s="6">
        <v>47932.92</v>
      </c>
      <c r="H220" s="6">
        <v>72.25</v>
      </c>
      <c r="I220" s="6">
        <v>516725</v>
      </c>
      <c r="J220" s="36">
        <f t="shared" si="49"/>
        <v>2.8756505297788961</v>
      </c>
      <c r="K220" s="6">
        <v>-37122.080000000002</v>
      </c>
      <c r="L220" s="6">
        <v>150.25</v>
      </c>
      <c r="M220" s="6">
        <v>1066775</v>
      </c>
      <c r="N220" s="7">
        <f t="shared" si="50"/>
        <v>-1.0439524735769026</v>
      </c>
      <c r="O220" s="6">
        <v>52580.42</v>
      </c>
      <c r="P220" s="6">
        <v>168.5</v>
      </c>
      <c r="Q220" s="6">
        <v>1186000</v>
      </c>
      <c r="R220" s="7">
        <f t="shared" si="51"/>
        <v>1.3743617369308601</v>
      </c>
      <c r="S220" s="6">
        <v>-38769.58</v>
      </c>
      <c r="T220" s="6">
        <v>118.5</v>
      </c>
      <c r="U220" s="6">
        <v>829500</v>
      </c>
      <c r="V220" s="7">
        <f t="shared" si="52"/>
        <v>-1.4488932851115128</v>
      </c>
      <c r="W220" s="6">
        <v>-86000.12</v>
      </c>
      <c r="X220" s="6">
        <v>80</v>
      </c>
      <c r="Y220" s="6">
        <v>557500</v>
      </c>
      <c r="Z220" s="7">
        <f t="shared" si="53"/>
        <v>-4.6278091479820631</v>
      </c>
      <c r="AA220" s="6">
        <v>161666.38</v>
      </c>
      <c r="AB220" s="6">
        <v>176.05</v>
      </c>
      <c r="AC220" s="6">
        <v>1274180</v>
      </c>
      <c r="AD220" s="7">
        <f t="shared" si="54"/>
        <v>3.9332415985182632</v>
      </c>
      <c r="AE220" s="6">
        <v>-8104.6</v>
      </c>
      <c r="AF220" s="6">
        <v>15.5</v>
      </c>
      <c r="AG220" s="6">
        <v>117000</v>
      </c>
      <c r="AH220" s="7">
        <f t="shared" si="55"/>
        <v>-2.0781025641025641</v>
      </c>
      <c r="AI220" s="6">
        <v>-77297.600000000006</v>
      </c>
      <c r="AJ220" s="6">
        <v>154.75</v>
      </c>
      <c r="AK220" s="6">
        <v>1099650</v>
      </c>
      <c r="AL220" s="7">
        <f t="shared" si="56"/>
        <v>-2.179080252807712</v>
      </c>
      <c r="AM220" s="6">
        <v>-11330.09</v>
      </c>
      <c r="AN220" s="6">
        <v>263.75</v>
      </c>
      <c r="AO220" s="6">
        <v>1811125</v>
      </c>
      <c r="AP220" s="7">
        <f t="shared" si="57"/>
        <v>-0.19393072813858789</v>
      </c>
      <c r="AQ220" s="6">
        <v>355170.42</v>
      </c>
      <c r="AR220" s="6">
        <v>271.05</v>
      </c>
      <c r="AS220" s="6">
        <v>1939125</v>
      </c>
      <c r="AT220" s="7">
        <f t="shared" si="58"/>
        <v>5.1284841152581704</v>
      </c>
      <c r="AU220" s="6">
        <v>98774.39</v>
      </c>
      <c r="AV220" s="6">
        <v>253.95</v>
      </c>
      <c r="AW220" s="6">
        <v>1788150</v>
      </c>
      <c r="AX220" s="7">
        <f t="shared" si="59"/>
        <v>1.712387713558706</v>
      </c>
      <c r="AY220" s="6">
        <f t="shared" si="60"/>
        <v>457500.45999999996</v>
      </c>
      <c r="AZ220" s="6">
        <f t="shared" si="61"/>
        <v>1724.55</v>
      </c>
      <c r="BA220" s="6">
        <f t="shared" si="62"/>
        <v>12185730</v>
      </c>
      <c r="BB220" s="7">
        <f t="shared" si="63"/>
        <v>1.1638625063906716</v>
      </c>
      <c r="BC220" s="26" t="s">
        <v>804</v>
      </c>
      <c r="BD220" s="10" t="s">
        <v>804</v>
      </c>
      <c r="BE220" s="10" t="s">
        <v>862</v>
      </c>
      <c r="BF220" s="18"/>
      <c r="BG220" s="18"/>
      <c r="BH220" s="18"/>
      <c r="BI220" s="18"/>
      <c r="BJ220" s="18"/>
      <c r="BK220" s="18"/>
      <c r="BL220" s="18"/>
      <c r="BM220" s="18"/>
      <c r="BN220" s="18"/>
      <c r="BO220" s="18"/>
      <c r="CJ220" s="18"/>
      <c r="CK220" s="18"/>
    </row>
    <row r="221" spans="1:89" x14ac:dyDescent="0.2">
      <c r="A221" s="25">
        <v>177184</v>
      </c>
      <c r="B221" s="26" t="s">
        <v>326</v>
      </c>
      <c r="C221" s="6">
        <v>-39333.629999999997</v>
      </c>
      <c r="D221" s="6">
        <v>0</v>
      </c>
      <c r="E221" s="6">
        <v>0</v>
      </c>
      <c r="F221" s="36">
        <f t="shared" si="48"/>
        <v>0</v>
      </c>
      <c r="G221" s="6">
        <v>-6283.63</v>
      </c>
      <c r="H221" s="6">
        <v>12.5</v>
      </c>
      <c r="I221" s="6">
        <v>88750</v>
      </c>
      <c r="J221" s="36">
        <f t="shared" si="49"/>
        <v>-2.1948454084507043</v>
      </c>
      <c r="K221" s="6">
        <v>27441.37</v>
      </c>
      <c r="L221" s="6">
        <v>22.5</v>
      </c>
      <c r="M221" s="6">
        <v>159750</v>
      </c>
      <c r="N221" s="7">
        <f t="shared" si="50"/>
        <v>5.1533089201877935</v>
      </c>
      <c r="O221" s="6">
        <v>-9808.85</v>
      </c>
      <c r="P221" s="6">
        <v>30</v>
      </c>
      <c r="Q221" s="6">
        <v>211250</v>
      </c>
      <c r="R221" s="7">
        <f t="shared" si="51"/>
        <v>-1.4394052071005916</v>
      </c>
      <c r="S221" s="6">
        <v>39391.15</v>
      </c>
      <c r="T221" s="6">
        <v>35</v>
      </c>
      <c r="U221" s="6">
        <v>245000</v>
      </c>
      <c r="V221" s="7">
        <f t="shared" si="52"/>
        <v>4.9841863265306126</v>
      </c>
      <c r="W221" s="6">
        <v>-2883.85</v>
      </c>
      <c r="X221" s="6">
        <v>7.5</v>
      </c>
      <c r="Y221" s="6">
        <v>51750</v>
      </c>
      <c r="Z221" s="7">
        <f t="shared" si="53"/>
        <v>-1.6717971014492754</v>
      </c>
      <c r="AA221" s="6">
        <v>41266.15</v>
      </c>
      <c r="AB221" s="6">
        <v>30</v>
      </c>
      <c r="AC221" s="6">
        <v>216000</v>
      </c>
      <c r="AD221" s="7">
        <f t="shared" si="54"/>
        <v>5.9224567129629628</v>
      </c>
      <c r="AE221" s="6">
        <v>8891.31</v>
      </c>
      <c r="AF221" s="6">
        <v>20</v>
      </c>
      <c r="AG221" s="6">
        <v>146750</v>
      </c>
      <c r="AH221" s="7">
        <f t="shared" si="55"/>
        <v>1.817644293015332</v>
      </c>
      <c r="AI221" s="6">
        <v>-7253.69</v>
      </c>
      <c r="AJ221" s="6">
        <v>31</v>
      </c>
      <c r="AK221" s="6">
        <v>213550</v>
      </c>
      <c r="AL221" s="7">
        <f t="shared" si="56"/>
        <v>-1.0529823928822288</v>
      </c>
      <c r="AM221" s="6">
        <v>-5544.94</v>
      </c>
      <c r="AN221" s="6">
        <v>25.75</v>
      </c>
      <c r="AO221" s="6">
        <v>175625</v>
      </c>
      <c r="AP221" s="7">
        <f t="shared" si="57"/>
        <v>-0.97875097508896791</v>
      </c>
      <c r="AQ221" s="6">
        <v>35872.58</v>
      </c>
      <c r="AR221" s="6">
        <v>35</v>
      </c>
      <c r="AS221" s="6">
        <v>243000</v>
      </c>
      <c r="AT221" s="7">
        <f t="shared" si="58"/>
        <v>4.1334660082304522</v>
      </c>
      <c r="AU221" s="6">
        <v>-45309.91</v>
      </c>
      <c r="AV221" s="6">
        <v>35.5</v>
      </c>
      <c r="AW221" s="6">
        <v>252010</v>
      </c>
      <c r="AX221" s="7">
        <f t="shared" si="59"/>
        <v>-5.5736169596444594</v>
      </c>
      <c r="AY221" s="6">
        <f t="shared" si="60"/>
        <v>75777.689999999988</v>
      </c>
      <c r="AZ221" s="6">
        <f t="shared" si="61"/>
        <v>284.75</v>
      </c>
      <c r="BA221" s="6">
        <f t="shared" si="62"/>
        <v>2003435</v>
      </c>
      <c r="BB221" s="7">
        <f t="shared" si="63"/>
        <v>1.1725403569369606</v>
      </c>
      <c r="BC221" s="26" t="s">
        <v>804</v>
      </c>
      <c r="BD221" s="10" t="s">
        <v>804</v>
      </c>
      <c r="BE221" s="10" t="s">
        <v>862</v>
      </c>
      <c r="BF221" s="18"/>
      <c r="BG221" s="18"/>
      <c r="BH221" s="18"/>
      <c r="BI221" s="18"/>
      <c r="BJ221" s="18"/>
      <c r="BK221" s="18"/>
      <c r="BL221" s="18"/>
      <c r="BM221" s="18"/>
      <c r="BN221" s="18"/>
      <c r="BO221" s="18"/>
      <c r="CJ221" s="18"/>
      <c r="CK221" s="18"/>
    </row>
    <row r="222" spans="1:89" x14ac:dyDescent="0.2">
      <c r="A222" s="25">
        <v>177382</v>
      </c>
      <c r="B222" s="26" t="s">
        <v>337</v>
      </c>
      <c r="C222" s="6">
        <v>-17787.75</v>
      </c>
      <c r="D222" s="6">
        <v>0</v>
      </c>
      <c r="E222" s="6">
        <v>0</v>
      </c>
      <c r="F222" s="36">
        <f t="shared" si="48"/>
        <v>0</v>
      </c>
      <c r="G222" s="6">
        <v>1592.25</v>
      </c>
      <c r="H222" s="6">
        <v>41</v>
      </c>
      <c r="I222" s="6">
        <v>291100</v>
      </c>
      <c r="J222" s="36">
        <f t="shared" si="49"/>
        <v>0.16956286499484713</v>
      </c>
      <c r="K222" s="6">
        <v>-47507.75</v>
      </c>
      <c r="L222" s="6">
        <v>102.25</v>
      </c>
      <c r="M222" s="6">
        <v>725975</v>
      </c>
      <c r="N222" s="7">
        <f t="shared" si="50"/>
        <v>-1.9631977685181996</v>
      </c>
      <c r="O222" s="6">
        <v>34752.25</v>
      </c>
      <c r="P222" s="6">
        <v>58.5</v>
      </c>
      <c r="Q222" s="6">
        <v>419700</v>
      </c>
      <c r="R222" s="7">
        <f t="shared" si="51"/>
        <v>2.5668805098880152</v>
      </c>
      <c r="S222" s="6">
        <v>-12182.75</v>
      </c>
      <c r="T222" s="6">
        <v>34.5</v>
      </c>
      <c r="U222" s="6">
        <v>244250</v>
      </c>
      <c r="V222" s="7">
        <f t="shared" si="52"/>
        <v>-1.546224155578301</v>
      </c>
      <c r="W222" s="6">
        <v>34322.25</v>
      </c>
      <c r="X222" s="6">
        <v>33.75</v>
      </c>
      <c r="Y222" s="6">
        <v>241375</v>
      </c>
      <c r="Z222" s="7">
        <f t="shared" si="53"/>
        <v>4.2658415328845161</v>
      </c>
      <c r="AA222" s="6">
        <v>82164.75</v>
      </c>
      <c r="AB222" s="6">
        <v>59</v>
      </c>
      <c r="AC222" s="6">
        <v>426050</v>
      </c>
      <c r="AD222" s="7">
        <f t="shared" si="54"/>
        <v>5.9784233071235766</v>
      </c>
      <c r="AE222" s="6">
        <v>15259.08</v>
      </c>
      <c r="AF222" s="6">
        <v>6.5</v>
      </c>
      <c r="AG222" s="6">
        <v>47550</v>
      </c>
      <c r="AH222" s="7">
        <f t="shared" si="55"/>
        <v>9.6271798107255524</v>
      </c>
      <c r="AI222" s="6">
        <v>39519.08</v>
      </c>
      <c r="AJ222" s="6">
        <v>48</v>
      </c>
      <c r="AK222" s="6">
        <v>332150</v>
      </c>
      <c r="AL222" s="7">
        <f t="shared" si="56"/>
        <v>3.6883681469215719</v>
      </c>
      <c r="AM222" s="6">
        <v>-10292.17</v>
      </c>
      <c r="AN222" s="6">
        <v>19.25</v>
      </c>
      <c r="AO222" s="6">
        <v>131875</v>
      </c>
      <c r="AP222" s="7">
        <f t="shared" si="57"/>
        <v>-2.4193916208530806</v>
      </c>
      <c r="AQ222" s="6">
        <v>50682.79</v>
      </c>
      <c r="AR222" s="6">
        <v>40.75</v>
      </c>
      <c r="AS222" s="6">
        <v>283250</v>
      </c>
      <c r="AT222" s="7">
        <f t="shared" si="58"/>
        <v>5.0101257546337159</v>
      </c>
      <c r="AU222" s="6">
        <v>23999.040000000001</v>
      </c>
      <c r="AV222" s="6">
        <v>31.25</v>
      </c>
      <c r="AW222" s="6">
        <v>219370</v>
      </c>
      <c r="AX222" s="7">
        <f t="shared" si="59"/>
        <v>3.391394630077039</v>
      </c>
      <c r="AY222" s="6">
        <f t="shared" si="60"/>
        <v>212308.82</v>
      </c>
      <c r="AZ222" s="6">
        <f t="shared" si="61"/>
        <v>474.75</v>
      </c>
      <c r="BA222" s="6">
        <f t="shared" si="62"/>
        <v>3362645</v>
      </c>
      <c r="BB222" s="7">
        <f t="shared" si="63"/>
        <v>1.9572608526918542</v>
      </c>
      <c r="BC222" s="26" t="s">
        <v>804</v>
      </c>
      <c r="BD222" s="10" t="s">
        <v>804</v>
      </c>
      <c r="BE222" s="10" t="s">
        <v>862</v>
      </c>
      <c r="BF222" s="18"/>
      <c r="BG222" s="18"/>
      <c r="BH222" s="18"/>
      <c r="BI222" s="18"/>
      <c r="BJ222" s="18"/>
      <c r="BK222" s="18"/>
      <c r="BL222" s="18"/>
      <c r="BM222" s="18"/>
      <c r="BN222" s="18"/>
      <c r="BO222" s="18"/>
      <c r="CJ222" s="18"/>
      <c r="CK222" s="18"/>
    </row>
    <row r="223" spans="1:89" x14ac:dyDescent="0.2">
      <c r="A223" s="25">
        <v>177603</v>
      </c>
      <c r="B223" s="26" t="s">
        <v>955</v>
      </c>
      <c r="C223" s="6">
        <v>-8282.56</v>
      </c>
      <c r="D223" s="6">
        <v>0</v>
      </c>
      <c r="E223" s="6">
        <v>0</v>
      </c>
      <c r="F223" s="36">
        <f t="shared" si="48"/>
        <v>0</v>
      </c>
      <c r="G223" s="6">
        <v>-40692.559999999998</v>
      </c>
      <c r="H223" s="6">
        <v>21.5</v>
      </c>
      <c r="I223" s="6">
        <v>152650</v>
      </c>
      <c r="J223" s="36">
        <f t="shared" si="49"/>
        <v>-8.2638018997707174</v>
      </c>
      <c r="K223" s="6">
        <v>-14337.56</v>
      </c>
      <c r="L223" s="6">
        <v>38</v>
      </c>
      <c r="M223" s="6">
        <v>269800</v>
      </c>
      <c r="N223" s="7">
        <f t="shared" si="50"/>
        <v>-1.5942431430689399</v>
      </c>
      <c r="O223" s="6">
        <v>17165.259999999998</v>
      </c>
      <c r="P223" s="6">
        <v>56</v>
      </c>
      <c r="Q223" s="6">
        <v>394750</v>
      </c>
      <c r="R223" s="7">
        <f t="shared" si="51"/>
        <v>1.3480001519949334</v>
      </c>
      <c r="S223" s="6">
        <v>-6764.74</v>
      </c>
      <c r="T223" s="6">
        <v>55</v>
      </c>
      <c r="U223" s="6">
        <v>385000</v>
      </c>
      <c r="V223" s="7">
        <f t="shared" si="52"/>
        <v>-0.54469335064935065</v>
      </c>
      <c r="W223" s="6">
        <v>12585.26</v>
      </c>
      <c r="X223" s="6">
        <v>50</v>
      </c>
      <c r="Y223" s="6">
        <v>345250</v>
      </c>
      <c r="Z223" s="7">
        <f t="shared" si="53"/>
        <v>1.0935779869659668</v>
      </c>
      <c r="AA223" s="6">
        <v>-11914.74</v>
      </c>
      <c r="AB223" s="6">
        <v>30</v>
      </c>
      <c r="AC223" s="6">
        <v>215500</v>
      </c>
      <c r="AD223" s="7">
        <f t="shared" si="54"/>
        <v>-1.7139533178654291</v>
      </c>
      <c r="AE223" s="6">
        <v>-13264.69</v>
      </c>
      <c r="AF223" s="6">
        <v>30</v>
      </c>
      <c r="AG223" s="6">
        <v>220000</v>
      </c>
      <c r="AH223" s="7">
        <f t="shared" si="55"/>
        <v>-1.8088213636363637</v>
      </c>
      <c r="AI223" s="6">
        <v>-17754.689999999999</v>
      </c>
      <c r="AJ223" s="6">
        <v>59</v>
      </c>
      <c r="AK223" s="6">
        <v>407200</v>
      </c>
      <c r="AL223" s="7">
        <f t="shared" si="56"/>
        <v>-1.3516586198428289</v>
      </c>
      <c r="AM223" s="6">
        <v>74525.31</v>
      </c>
      <c r="AN223" s="6">
        <v>44</v>
      </c>
      <c r="AO223" s="6">
        <v>300200</v>
      </c>
      <c r="AP223" s="7">
        <f t="shared" si="57"/>
        <v>7.6958181545636242</v>
      </c>
      <c r="AQ223" s="6">
        <v>-20269.7</v>
      </c>
      <c r="AR223" s="6">
        <v>33.5</v>
      </c>
      <c r="AS223" s="6">
        <v>232300</v>
      </c>
      <c r="AT223" s="7">
        <f t="shared" si="58"/>
        <v>-2.4431838140335778</v>
      </c>
      <c r="AU223" s="6">
        <v>4095.27</v>
      </c>
      <c r="AV223" s="6">
        <v>52</v>
      </c>
      <c r="AW223" s="6">
        <v>370300</v>
      </c>
      <c r="AX223" s="7">
        <f t="shared" si="59"/>
        <v>0.34283923845530651</v>
      </c>
      <c r="AY223" s="6">
        <f t="shared" si="60"/>
        <v>-16627.579999999994</v>
      </c>
      <c r="AZ223" s="6">
        <f t="shared" si="61"/>
        <v>469</v>
      </c>
      <c r="BA223" s="6">
        <f t="shared" si="62"/>
        <v>3292950</v>
      </c>
      <c r="BB223" s="7">
        <f t="shared" si="63"/>
        <v>-0.15653288996188824</v>
      </c>
      <c r="BC223" s="26" t="s">
        <v>804</v>
      </c>
      <c r="BD223" s="10" t="s">
        <v>804</v>
      </c>
      <c r="BE223" s="10" t="s">
        <v>862</v>
      </c>
      <c r="BF223" s="18"/>
      <c r="BG223" s="18"/>
      <c r="BH223" s="18"/>
      <c r="BI223" s="18"/>
      <c r="BJ223" s="18"/>
      <c r="BK223" s="18"/>
      <c r="BL223" s="18"/>
      <c r="BM223" s="18"/>
      <c r="BN223" s="18"/>
      <c r="BO223" s="18"/>
      <c r="CJ223" s="18"/>
      <c r="CK223" s="18"/>
    </row>
    <row r="224" spans="1:89" x14ac:dyDescent="0.2">
      <c r="A224" s="25">
        <v>177957</v>
      </c>
      <c r="B224" s="26" t="s">
        <v>356</v>
      </c>
      <c r="C224" s="6">
        <v>-208319.03</v>
      </c>
      <c r="D224" s="6">
        <v>0</v>
      </c>
      <c r="E224" s="6">
        <v>0</v>
      </c>
      <c r="F224" s="36">
        <f t="shared" si="48"/>
        <v>0</v>
      </c>
      <c r="G224" s="6">
        <v>-76520.03</v>
      </c>
      <c r="H224" s="6">
        <v>50.8</v>
      </c>
      <c r="I224" s="6">
        <v>360680</v>
      </c>
      <c r="J224" s="36">
        <f t="shared" si="49"/>
        <v>-6.5768019574137746</v>
      </c>
      <c r="K224" s="6">
        <v>41325.47</v>
      </c>
      <c r="L224" s="6">
        <v>100.89999999999999</v>
      </c>
      <c r="M224" s="6">
        <v>716555</v>
      </c>
      <c r="N224" s="7">
        <f t="shared" si="50"/>
        <v>1.7301729804411385</v>
      </c>
      <c r="O224" s="6">
        <v>106936.34</v>
      </c>
      <c r="P224" s="6">
        <v>105.75</v>
      </c>
      <c r="Q224" s="6">
        <v>745425</v>
      </c>
      <c r="R224" s="7">
        <f t="shared" si="51"/>
        <v>4.4471630814635938</v>
      </c>
      <c r="S224" s="6">
        <v>119429.84</v>
      </c>
      <c r="T224" s="6">
        <v>53.15</v>
      </c>
      <c r="U224" s="6">
        <v>372130</v>
      </c>
      <c r="V224" s="7">
        <f t="shared" si="52"/>
        <v>9.9490098621449494</v>
      </c>
      <c r="W224" s="6">
        <v>-55332.959999999999</v>
      </c>
      <c r="X224" s="6">
        <v>71.599999999999994</v>
      </c>
      <c r="Y224" s="6">
        <v>494265</v>
      </c>
      <c r="Z224" s="7">
        <f t="shared" si="53"/>
        <v>-3.3584995903007497</v>
      </c>
      <c r="AA224" s="6">
        <v>64677.54</v>
      </c>
      <c r="AB224" s="6">
        <v>136.04999999999998</v>
      </c>
      <c r="AC224" s="6">
        <v>1009315</v>
      </c>
      <c r="AD224" s="7">
        <f t="shared" si="54"/>
        <v>1.9864994971837335</v>
      </c>
      <c r="AE224" s="6">
        <v>-8553.26</v>
      </c>
      <c r="AF224" s="6">
        <v>18.850000000000001</v>
      </c>
      <c r="AG224" s="6">
        <v>138090</v>
      </c>
      <c r="AH224" s="7">
        <f t="shared" si="55"/>
        <v>-1.8581924831631544</v>
      </c>
      <c r="AI224" s="6">
        <v>35616.239999999998</v>
      </c>
      <c r="AJ224" s="6">
        <v>156.14999999999998</v>
      </c>
      <c r="AK224" s="6">
        <v>1075600</v>
      </c>
      <c r="AL224" s="7">
        <f t="shared" si="56"/>
        <v>1.026500037188546</v>
      </c>
      <c r="AM224" s="6">
        <v>104721.3</v>
      </c>
      <c r="AN224" s="6">
        <v>150.35</v>
      </c>
      <c r="AO224" s="6">
        <v>1034130</v>
      </c>
      <c r="AP224" s="7">
        <f t="shared" si="57"/>
        <v>3.1392187635983873</v>
      </c>
      <c r="AQ224" s="6">
        <v>124384.19</v>
      </c>
      <c r="AR224" s="6">
        <v>167.75</v>
      </c>
      <c r="AS224" s="6">
        <v>1167670</v>
      </c>
      <c r="AT224" s="7">
        <f t="shared" si="58"/>
        <v>2.9826554762903905</v>
      </c>
      <c r="AU224" s="6">
        <v>-47568.35</v>
      </c>
      <c r="AV224" s="6">
        <v>171.6</v>
      </c>
      <c r="AW224" s="6">
        <v>1219286</v>
      </c>
      <c r="AX224" s="7">
        <f t="shared" si="59"/>
        <v>-1.2094117786967127</v>
      </c>
      <c r="AY224" s="6">
        <f t="shared" si="60"/>
        <v>409116.32</v>
      </c>
      <c r="AZ224" s="6">
        <f t="shared" si="61"/>
        <v>1182.9499999999998</v>
      </c>
      <c r="BA224" s="6">
        <f t="shared" si="62"/>
        <v>8333146</v>
      </c>
      <c r="BB224" s="7">
        <f t="shared" si="63"/>
        <v>1.5219469237668461</v>
      </c>
      <c r="BC224" s="26" t="s">
        <v>804</v>
      </c>
      <c r="BD224" s="10" t="s">
        <v>804</v>
      </c>
      <c r="BE224" s="10" t="s">
        <v>862</v>
      </c>
      <c r="BF224" s="18"/>
      <c r="BG224" s="18"/>
      <c r="BH224" s="18"/>
      <c r="BI224" s="18"/>
      <c r="BJ224" s="18"/>
      <c r="BK224" s="18"/>
      <c r="BL224" s="18"/>
      <c r="BM224" s="18"/>
      <c r="BN224" s="18"/>
      <c r="BO224" s="18"/>
      <c r="CJ224" s="18"/>
      <c r="CK224" s="18"/>
    </row>
    <row r="225" spans="1:89" x14ac:dyDescent="0.2">
      <c r="A225" s="25">
        <v>178056</v>
      </c>
      <c r="B225" s="26" t="s">
        <v>361</v>
      </c>
      <c r="C225" s="6">
        <v>-11686.56</v>
      </c>
      <c r="D225" s="6">
        <v>0</v>
      </c>
      <c r="E225" s="6">
        <v>0</v>
      </c>
      <c r="F225" s="36">
        <f t="shared" si="48"/>
        <v>0</v>
      </c>
      <c r="G225" s="6">
        <v>-3781.56</v>
      </c>
      <c r="H225" s="6">
        <v>21</v>
      </c>
      <c r="I225" s="6">
        <v>149100</v>
      </c>
      <c r="J225" s="36">
        <f t="shared" si="49"/>
        <v>-0.78623983903420513</v>
      </c>
      <c r="K225" s="6">
        <v>-9821.56</v>
      </c>
      <c r="L225" s="6">
        <v>27</v>
      </c>
      <c r="M225" s="6">
        <v>191700</v>
      </c>
      <c r="N225" s="7">
        <f t="shared" si="50"/>
        <v>-1.5370203442879498</v>
      </c>
      <c r="O225" s="6">
        <v>-8357.64</v>
      </c>
      <c r="P225" s="6">
        <v>25</v>
      </c>
      <c r="Q225" s="6">
        <v>176750</v>
      </c>
      <c r="R225" s="7">
        <f t="shared" si="51"/>
        <v>-1.4658378500707212</v>
      </c>
      <c r="S225" s="6">
        <v>-2757.64</v>
      </c>
      <c r="T225" s="6">
        <v>10</v>
      </c>
      <c r="U225" s="6">
        <v>70000</v>
      </c>
      <c r="V225" s="7">
        <f t="shared" si="52"/>
        <v>-1.2212405714285715</v>
      </c>
      <c r="W225" s="6">
        <v>-2357.64</v>
      </c>
      <c r="X225" s="6">
        <v>7.5</v>
      </c>
      <c r="Y225" s="6">
        <v>51750</v>
      </c>
      <c r="Z225" s="7">
        <f t="shared" si="53"/>
        <v>-1.3667478260869566</v>
      </c>
      <c r="AA225" s="6">
        <v>0</v>
      </c>
      <c r="AB225" s="6">
        <v>0</v>
      </c>
      <c r="AC225" s="6">
        <v>0</v>
      </c>
      <c r="AD225" s="7">
        <f t="shared" si="54"/>
        <v>0</v>
      </c>
      <c r="AE225" s="6">
        <v>3607.94</v>
      </c>
      <c r="AF225" s="6">
        <v>1</v>
      </c>
      <c r="AG225" s="6">
        <v>7300</v>
      </c>
      <c r="AH225" s="7">
        <f t="shared" si="55"/>
        <v>14.827150684931507</v>
      </c>
      <c r="AI225" s="6">
        <v>13137.94</v>
      </c>
      <c r="AJ225" s="6">
        <v>9</v>
      </c>
      <c r="AK225" s="6">
        <v>63750</v>
      </c>
      <c r="AL225" s="7">
        <f t="shared" si="56"/>
        <v>6.3886453333333337</v>
      </c>
      <c r="AM225" s="6">
        <v>-1157.06</v>
      </c>
      <c r="AN225" s="6">
        <v>2.5</v>
      </c>
      <c r="AO225" s="6">
        <v>17150</v>
      </c>
      <c r="AP225" s="7">
        <f t="shared" si="57"/>
        <v>-2.091478717201166</v>
      </c>
      <c r="AQ225" s="6">
        <v>14042.94</v>
      </c>
      <c r="AR225" s="6">
        <v>10</v>
      </c>
      <c r="AS225" s="6">
        <v>71750</v>
      </c>
      <c r="AT225" s="7">
        <f t="shared" si="58"/>
        <v>5.4801717073170737</v>
      </c>
      <c r="AU225" s="6">
        <v>-10072.06</v>
      </c>
      <c r="AV225" s="6">
        <v>7.5</v>
      </c>
      <c r="AW225" s="6">
        <v>51700</v>
      </c>
      <c r="AX225" s="7">
        <f t="shared" si="59"/>
        <v>-6.0393396518375235</v>
      </c>
      <c r="AY225" s="6">
        <f t="shared" si="60"/>
        <v>-7516.3399999999965</v>
      </c>
      <c r="AZ225" s="6">
        <f t="shared" si="61"/>
        <v>120.5</v>
      </c>
      <c r="BA225" s="6">
        <f t="shared" si="62"/>
        <v>850950</v>
      </c>
      <c r="BB225" s="7">
        <f t="shared" si="63"/>
        <v>-0.27381930783242248</v>
      </c>
      <c r="BC225" s="26" t="s">
        <v>804</v>
      </c>
      <c r="BD225" s="10" t="s">
        <v>804</v>
      </c>
      <c r="BE225" s="10" t="s">
        <v>862</v>
      </c>
      <c r="BF225" s="18"/>
      <c r="BG225" s="18"/>
      <c r="BH225" s="18"/>
      <c r="BI225" s="18"/>
      <c r="BJ225" s="18"/>
      <c r="BK225" s="18"/>
      <c r="BL225" s="18"/>
      <c r="BM225" s="18"/>
      <c r="BN225" s="18"/>
      <c r="BO225" s="18"/>
      <c r="CJ225" s="18"/>
      <c r="CK225" s="18"/>
    </row>
    <row r="226" spans="1:89" x14ac:dyDescent="0.2">
      <c r="A226" s="25">
        <v>178105</v>
      </c>
      <c r="B226" s="26" t="s">
        <v>362</v>
      </c>
      <c r="C226" s="6">
        <v>14247.68</v>
      </c>
      <c r="D226" s="6">
        <v>0</v>
      </c>
      <c r="E226" s="6">
        <v>0</v>
      </c>
      <c r="F226" s="36">
        <f t="shared" si="48"/>
        <v>0</v>
      </c>
      <c r="G226" s="6">
        <v>-32365.32</v>
      </c>
      <c r="H226" s="6">
        <v>52.5</v>
      </c>
      <c r="I226" s="6">
        <v>372750</v>
      </c>
      <c r="J226" s="36">
        <f t="shared" si="49"/>
        <v>-2.6916832193158955</v>
      </c>
      <c r="K226" s="6">
        <v>25059.68</v>
      </c>
      <c r="L226" s="6">
        <v>72.5</v>
      </c>
      <c r="M226" s="6">
        <v>514750</v>
      </c>
      <c r="N226" s="7">
        <f t="shared" si="50"/>
        <v>1.4604961631860127</v>
      </c>
      <c r="O226" s="6">
        <v>37564.239999999998</v>
      </c>
      <c r="P226" s="6">
        <v>87</v>
      </c>
      <c r="Q226" s="6">
        <v>613650</v>
      </c>
      <c r="R226" s="7">
        <f t="shared" si="51"/>
        <v>1.89764758412776</v>
      </c>
      <c r="S226" s="6">
        <v>-21815.759999999998</v>
      </c>
      <c r="T226" s="6">
        <v>50.25</v>
      </c>
      <c r="U226" s="6">
        <v>351750</v>
      </c>
      <c r="V226" s="7">
        <f t="shared" si="52"/>
        <v>-1.922639829424307</v>
      </c>
      <c r="W226" s="6">
        <v>4252.3900000000003</v>
      </c>
      <c r="X226" s="6">
        <v>52.75</v>
      </c>
      <c r="Y226" s="6">
        <v>363975</v>
      </c>
      <c r="Z226" s="7">
        <f t="shared" si="53"/>
        <v>0.35049577580877811</v>
      </c>
      <c r="AA226" s="6">
        <v>95599.89</v>
      </c>
      <c r="AB226" s="6">
        <v>54.5</v>
      </c>
      <c r="AC226" s="6">
        <v>394100</v>
      </c>
      <c r="AD226" s="7">
        <f t="shared" si="54"/>
        <v>7.5199101497081964</v>
      </c>
      <c r="AE226" s="6">
        <v>13324.95</v>
      </c>
      <c r="AF226" s="6">
        <v>8</v>
      </c>
      <c r="AG226" s="6">
        <v>58400</v>
      </c>
      <c r="AH226" s="7">
        <f t="shared" si="55"/>
        <v>6.8450085616438354</v>
      </c>
      <c r="AI226" s="6">
        <v>11135.45</v>
      </c>
      <c r="AJ226" s="6">
        <v>51.45</v>
      </c>
      <c r="AK226" s="6">
        <v>352940</v>
      </c>
      <c r="AL226" s="7">
        <f t="shared" si="56"/>
        <v>0.97806695188983961</v>
      </c>
      <c r="AM226" s="6">
        <v>-15971.55</v>
      </c>
      <c r="AN226" s="6">
        <v>65</v>
      </c>
      <c r="AO226" s="6">
        <v>443750</v>
      </c>
      <c r="AP226" s="7">
        <f t="shared" si="57"/>
        <v>-1.1157589859154931</v>
      </c>
      <c r="AQ226" s="6">
        <v>107575.92</v>
      </c>
      <c r="AR226" s="6">
        <v>101.75</v>
      </c>
      <c r="AS226" s="6">
        <v>707300</v>
      </c>
      <c r="AT226" s="7">
        <f t="shared" si="58"/>
        <v>4.2586254206136012</v>
      </c>
      <c r="AU226" s="6">
        <v>-37020.800000000003</v>
      </c>
      <c r="AV226" s="6">
        <v>100.5</v>
      </c>
      <c r="AW226" s="6">
        <v>707920</v>
      </c>
      <c r="AX226" s="7">
        <f t="shared" si="59"/>
        <v>-1.6211504124759861</v>
      </c>
      <c r="AY226" s="6">
        <f t="shared" si="60"/>
        <v>187339.08999999997</v>
      </c>
      <c r="AZ226" s="6">
        <f t="shared" si="61"/>
        <v>696.2</v>
      </c>
      <c r="BA226" s="6">
        <f t="shared" si="62"/>
        <v>4881285</v>
      </c>
      <c r="BB226" s="7">
        <f t="shared" si="63"/>
        <v>1.1897506066537804</v>
      </c>
      <c r="BC226" s="26" t="s">
        <v>804</v>
      </c>
      <c r="BD226" s="10" t="s">
        <v>804</v>
      </c>
      <c r="BE226" s="10" t="s">
        <v>862</v>
      </c>
      <c r="BF226" s="18"/>
      <c r="BG226" s="18"/>
      <c r="BH226" s="18"/>
      <c r="BI226" s="18"/>
      <c r="BJ226" s="18"/>
      <c r="BK226" s="18"/>
      <c r="BL226" s="18"/>
      <c r="BM226" s="18"/>
      <c r="BN226" s="18"/>
      <c r="BO226" s="18"/>
      <c r="CJ226" s="18"/>
      <c r="CK226" s="18"/>
    </row>
    <row r="227" spans="1:89" x14ac:dyDescent="0.2">
      <c r="A227" s="25">
        <v>179209</v>
      </c>
      <c r="B227" s="26" t="s">
        <v>396</v>
      </c>
      <c r="C227" s="6">
        <v>-605.16999999999996</v>
      </c>
      <c r="D227" s="6">
        <v>0</v>
      </c>
      <c r="E227" s="6">
        <v>0</v>
      </c>
      <c r="F227" s="36">
        <f t="shared" si="48"/>
        <v>0</v>
      </c>
      <c r="G227" s="6">
        <v>17494.830000000002</v>
      </c>
      <c r="H227" s="6">
        <v>12.5</v>
      </c>
      <c r="I227" s="6">
        <v>88750</v>
      </c>
      <c r="J227" s="36">
        <f t="shared" si="49"/>
        <v>6.1108701971830994</v>
      </c>
      <c r="K227" s="6">
        <v>0</v>
      </c>
      <c r="L227" s="6">
        <v>22.5</v>
      </c>
      <c r="M227" s="6">
        <v>159750</v>
      </c>
      <c r="N227" s="7">
        <f t="shared" si="50"/>
        <v>0</v>
      </c>
      <c r="O227" s="6">
        <v>0</v>
      </c>
      <c r="P227" s="6">
        <v>0</v>
      </c>
      <c r="Q227" s="6">
        <v>0</v>
      </c>
      <c r="R227" s="7">
        <f t="shared" si="51"/>
        <v>0</v>
      </c>
      <c r="S227" s="6">
        <v>14949.83</v>
      </c>
      <c r="T227" s="6">
        <v>10</v>
      </c>
      <c r="U227" s="6">
        <v>70000</v>
      </c>
      <c r="V227" s="7">
        <f t="shared" si="52"/>
        <v>6.6206389999999997</v>
      </c>
      <c r="W227" s="6">
        <v>31889.83</v>
      </c>
      <c r="X227" s="6">
        <v>8.5</v>
      </c>
      <c r="Y227" s="6">
        <v>58650</v>
      </c>
      <c r="Z227" s="7">
        <f t="shared" si="53"/>
        <v>16.311933503836318</v>
      </c>
      <c r="AA227" s="6">
        <v>14264.83</v>
      </c>
      <c r="AB227" s="6">
        <v>9.5</v>
      </c>
      <c r="AC227" s="6">
        <v>68350</v>
      </c>
      <c r="AD227" s="7">
        <f t="shared" si="54"/>
        <v>6.4697839063643006</v>
      </c>
      <c r="AE227" s="6">
        <v>16250.18</v>
      </c>
      <c r="AF227" s="6">
        <v>5</v>
      </c>
      <c r="AG227" s="6">
        <v>36750</v>
      </c>
      <c r="AH227" s="7">
        <f t="shared" si="55"/>
        <v>13.265453061224489</v>
      </c>
      <c r="AI227" s="6">
        <v>-2449.8200000000002</v>
      </c>
      <c r="AJ227" s="6">
        <v>5</v>
      </c>
      <c r="AK227" s="6">
        <v>35000</v>
      </c>
      <c r="AL227" s="7">
        <f t="shared" si="56"/>
        <v>-2.1698405714285718</v>
      </c>
      <c r="AM227" s="6">
        <v>-40069.82</v>
      </c>
      <c r="AN227" s="6">
        <v>36</v>
      </c>
      <c r="AO227" s="6">
        <v>245300</v>
      </c>
      <c r="AP227" s="7">
        <f t="shared" si="57"/>
        <v>-5.0638582144313089</v>
      </c>
      <c r="AQ227" s="6">
        <v>3345.2</v>
      </c>
      <c r="AR227" s="6">
        <v>7</v>
      </c>
      <c r="AS227" s="6">
        <v>48700</v>
      </c>
      <c r="AT227" s="7">
        <f t="shared" si="58"/>
        <v>1.9233182751540041</v>
      </c>
      <c r="AU227" s="6">
        <v>8620.2000000000007</v>
      </c>
      <c r="AV227" s="6">
        <v>4.5</v>
      </c>
      <c r="AW227" s="6">
        <v>32000</v>
      </c>
      <c r="AX227" s="7">
        <f t="shared" si="59"/>
        <v>8.3508187500000002</v>
      </c>
      <c r="AY227" s="6">
        <f t="shared" si="60"/>
        <v>64295.259999999995</v>
      </c>
      <c r="AZ227" s="6">
        <f t="shared" si="61"/>
        <v>120.5</v>
      </c>
      <c r="BA227" s="6">
        <f t="shared" si="62"/>
        <v>843250</v>
      </c>
      <c r="BB227" s="7">
        <f t="shared" si="63"/>
        <v>2.3636561636525344</v>
      </c>
      <c r="BC227" s="26" t="s">
        <v>804</v>
      </c>
      <c r="BD227" s="10" t="s">
        <v>804</v>
      </c>
      <c r="BE227" s="10" t="s">
        <v>862</v>
      </c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CJ227" s="18"/>
      <c r="CK227" s="18"/>
    </row>
    <row r="228" spans="1:89" x14ac:dyDescent="0.2">
      <c r="A228" s="25">
        <v>179436</v>
      </c>
      <c r="B228" s="26" t="s">
        <v>956</v>
      </c>
      <c r="C228" s="6">
        <v>-88173.73</v>
      </c>
      <c r="D228" s="6">
        <v>0</v>
      </c>
      <c r="E228" s="6">
        <v>0</v>
      </c>
      <c r="F228" s="36">
        <f t="shared" si="48"/>
        <v>0</v>
      </c>
      <c r="G228" s="6">
        <v>-9893.73</v>
      </c>
      <c r="H228" s="6">
        <v>33</v>
      </c>
      <c r="I228" s="6">
        <v>238700</v>
      </c>
      <c r="J228" s="36">
        <f t="shared" si="49"/>
        <v>-1.2848999999999999</v>
      </c>
      <c r="K228" s="6">
        <v>26813.77</v>
      </c>
      <c r="L228" s="6">
        <v>21.25</v>
      </c>
      <c r="M228" s="6">
        <v>150875</v>
      </c>
      <c r="N228" s="7">
        <f t="shared" si="50"/>
        <v>5.3316526926263457</v>
      </c>
      <c r="O228" s="6">
        <v>-6873.73</v>
      </c>
      <c r="P228" s="6">
        <v>20</v>
      </c>
      <c r="Q228" s="6">
        <v>140250</v>
      </c>
      <c r="R228" s="7">
        <f t="shared" si="51"/>
        <v>-1.519327130124777</v>
      </c>
      <c r="S228" s="6">
        <v>-8793.73</v>
      </c>
      <c r="T228" s="6">
        <v>21.5</v>
      </c>
      <c r="U228" s="6">
        <v>150500</v>
      </c>
      <c r="V228" s="7">
        <f t="shared" si="52"/>
        <v>-1.8113330897009965</v>
      </c>
      <c r="W228" s="6">
        <v>-25113.73</v>
      </c>
      <c r="X228" s="6">
        <v>59.25</v>
      </c>
      <c r="Y228" s="6">
        <v>412200</v>
      </c>
      <c r="Z228" s="7">
        <f t="shared" si="53"/>
        <v>-1.8277823871906842</v>
      </c>
      <c r="AA228" s="6">
        <v>105163.77</v>
      </c>
      <c r="AB228" s="6">
        <v>40.25</v>
      </c>
      <c r="AC228" s="6">
        <v>290175</v>
      </c>
      <c r="AD228" s="7">
        <f t="shared" si="54"/>
        <v>11.234864719565779</v>
      </c>
      <c r="AE228" s="6">
        <v>-12603.09</v>
      </c>
      <c r="AF228" s="6">
        <v>22.5</v>
      </c>
      <c r="AG228" s="6">
        <v>168350</v>
      </c>
      <c r="AH228" s="7">
        <f t="shared" si="55"/>
        <v>-2.2458728838728836</v>
      </c>
      <c r="AI228" s="6">
        <v>-14173.09</v>
      </c>
      <c r="AJ228" s="6">
        <v>8</v>
      </c>
      <c r="AK228" s="6">
        <v>56000</v>
      </c>
      <c r="AL228" s="7">
        <f t="shared" si="56"/>
        <v>-7.8458176785714286</v>
      </c>
      <c r="AM228" s="6">
        <v>39496.9</v>
      </c>
      <c r="AN228" s="6">
        <v>45</v>
      </c>
      <c r="AO228" s="6">
        <v>307000</v>
      </c>
      <c r="AP228" s="7">
        <f t="shared" si="57"/>
        <v>3.9882863192182407</v>
      </c>
      <c r="AQ228" s="6">
        <v>99771.9</v>
      </c>
      <c r="AR228" s="6">
        <v>33.5</v>
      </c>
      <c r="AS228" s="6">
        <v>234300</v>
      </c>
      <c r="AT228" s="7">
        <f t="shared" si="58"/>
        <v>11.92323175416133</v>
      </c>
      <c r="AU228" s="6">
        <v>-42328.1</v>
      </c>
      <c r="AV228" s="6">
        <v>31</v>
      </c>
      <c r="AW228" s="6">
        <v>219880</v>
      </c>
      <c r="AX228" s="7">
        <f t="shared" si="59"/>
        <v>-5.9676691831908313</v>
      </c>
      <c r="AY228" s="6">
        <f t="shared" si="60"/>
        <v>151467.14000000001</v>
      </c>
      <c r="AZ228" s="6">
        <f t="shared" si="61"/>
        <v>335.25</v>
      </c>
      <c r="BA228" s="6">
        <f t="shared" si="62"/>
        <v>2368230</v>
      </c>
      <c r="BB228" s="7">
        <f t="shared" si="63"/>
        <v>1.9826965032957105</v>
      </c>
      <c r="BC228" s="26" t="s">
        <v>804</v>
      </c>
      <c r="BD228" s="10" t="s">
        <v>804</v>
      </c>
      <c r="BE228" s="10" t="s">
        <v>862</v>
      </c>
      <c r="BF228" s="18"/>
      <c r="BG228" s="18"/>
      <c r="BH228" s="18"/>
      <c r="BI228" s="18"/>
      <c r="BJ228" s="18"/>
      <c r="BK228" s="18"/>
      <c r="BL228" s="18"/>
      <c r="BM228" s="18"/>
      <c r="BN228" s="18"/>
      <c r="BO228" s="18"/>
      <c r="CJ228" s="18"/>
      <c r="CK228" s="18"/>
    </row>
    <row r="229" spans="1:89" x14ac:dyDescent="0.2">
      <c r="A229" s="25">
        <v>179796</v>
      </c>
      <c r="B229" s="26" t="s">
        <v>415</v>
      </c>
      <c r="C229" s="6">
        <v>83828.39</v>
      </c>
      <c r="D229" s="6">
        <v>0</v>
      </c>
      <c r="E229" s="6">
        <v>0</v>
      </c>
      <c r="F229" s="36">
        <f t="shared" si="48"/>
        <v>0</v>
      </c>
      <c r="G229" s="6">
        <v>33628.39</v>
      </c>
      <c r="H229" s="6">
        <v>92.5</v>
      </c>
      <c r="I229" s="6">
        <v>656750</v>
      </c>
      <c r="J229" s="36">
        <f t="shared" si="49"/>
        <v>1.5873316939474684</v>
      </c>
      <c r="K229" s="6">
        <v>97233.39</v>
      </c>
      <c r="L229" s="6">
        <v>111</v>
      </c>
      <c r="M229" s="6">
        <v>789350</v>
      </c>
      <c r="N229" s="7">
        <f t="shared" si="50"/>
        <v>3.6954477734845126</v>
      </c>
      <c r="O229" s="6">
        <v>24410.78</v>
      </c>
      <c r="P229" s="6">
        <v>106</v>
      </c>
      <c r="Q229" s="6">
        <v>748750</v>
      </c>
      <c r="R229" s="7">
        <f t="shared" si="51"/>
        <v>1.0106633455759599</v>
      </c>
      <c r="S229" s="6">
        <v>219865.78</v>
      </c>
      <c r="T229" s="6">
        <v>100.5</v>
      </c>
      <c r="U229" s="6">
        <v>707100</v>
      </c>
      <c r="V229" s="7">
        <f t="shared" si="52"/>
        <v>9.6391446471503333</v>
      </c>
      <c r="W229" s="6">
        <v>-42054.239999999998</v>
      </c>
      <c r="X229" s="6">
        <v>40.5</v>
      </c>
      <c r="Y229" s="6">
        <v>280000</v>
      </c>
      <c r="Z229" s="7">
        <f t="shared" si="53"/>
        <v>-4.5058114285714277</v>
      </c>
      <c r="AA229" s="6">
        <v>149073.26</v>
      </c>
      <c r="AB229" s="6">
        <v>113.75</v>
      </c>
      <c r="AC229" s="6">
        <v>826725</v>
      </c>
      <c r="AD229" s="7">
        <f t="shared" si="54"/>
        <v>5.5898528047416018</v>
      </c>
      <c r="AE229" s="6">
        <v>268816.40000000002</v>
      </c>
      <c r="AF229" s="6">
        <v>88</v>
      </c>
      <c r="AG229" s="6">
        <v>646825</v>
      </c>
      <c r="AH229" s="7">
        <f t="shared" si="55"/>
        <v>12.467811231786033</v>
      </c>
      <c r="AI229" s="6">
        <v>242882.65</v>
      </c>
      <c r="AJ229" s="6">
        <v>88.5</v>
      </c>
      <c r="AK229" s="6">
        <v>613000</v>
      </c>
      <c r="AL229" s="7">
        <f t="shared" si="56"/>
        <v>12.282809380097879</v>
      </c>
      <c r="AM229" s="6">
        <v>33530.14</v>
      </c>
      <c r="AN229" s="6">
        <v>51</v>
      </c>
      <c r="AO229" s="6">
        <v>347800</v>
      </c>
      <c r="AP229" s="7">
        <f t="shared" si="57"/>
        <v>2.9885978723404252</v>
      </c>
      <c r="AQ229" s="6">
        <v>132242.09</v>
      </c>
      <c r="AR229" s="6">
        <v>89</v>
      </c>
      <c r="AS229" s="6">
        <v>618600</v>
      </c>
      <c r="AT229" s="7">
        <f t="shared" si="58"/>
        <v>5.9857396055609442</v>
      </c>
      <c r="AU229" s="6">
        <v>107422.07</v>
      </c>
      <c r="AV229" s="6">
        <v>126</v>
      </c>
      <c r="AW229" s="6">
        <v>885420</v>
      </c>
      <c r="AX229" s="7">
        <f t="shared" si="59"/>
        <v>3.7610220799168759</v>
      </c>
      <c r="AY229" s="6">
        <f t="shared" si="60"/>
        <v>1267050.7100000002</v>
      </c>
      <c r="AZ229" s="6">
        <f t="shared" si="61"/>
        <v>1006.75</v>
      </c>
      <c r="BA229" s="6">
        <f t="shared" si="62"/>
        <v>7120320</v>
      </c>
      <c r="BB229" s="7">
        <f t="shared" si="63"/>
        <v>5.5164054438564563</v>
      </c>
      <c r="BC229" s="26" t="s">
        <v>804</v>
      </c>
      <c r="BD229" s="10" t="s">
        <v>804</v>
      </c>
      <c r="BE229" s="10" t="s">
        <v>862</v>
      </c>
      <c r="BF229" s="18"/>
      <c r="BG229" s="18"/>
      <c r="BH229" s="18"/>
      <c r="BI229" s="18"/>
      <c r="BJ229" s="18"/>
      <c r="BK229" s="18"/>
      <c r="BL229" s="18"/>
      <c r="BM229" s="18"/>
      <c r="BN229" s="18"/>
      <c r="BO229" s="18"/>
      <c r="CJ229" s="18"/>
      <c r="CK229" s="18"/>
    </row>
    <row r="230" spans="1:89" x14ac:dyDescent="0.2">
      <c r="A230" s="25">
        <v>179911</v>
      </c>
      <c r="B230" s="26" t="s">
        <v>957</v>
      </c>
      <c r="C230" s="6">
        <v>-7418.12</v>
      </c>
      <c r="D230" s="6">
        <v>10</v>
      </c>
      <c r="E230" s="6">
        <v>72250</v>
      </c>
      <c r="F230" s="36">
        <f t="shared" si="48"/>
        <v>-3.0801882352941172</v>
      </c>
      <c r="G230" s="6">
        <v>53511.6</v>
      </c>
      <c r="H230" s="6">
        <v>79.5</v>
      </c>
      <c r="I230" s="6">
        <v>567775</v>
      </c>
      <c r="J230" s="36">
        <f t="shared" si="49"/>
        <v>2.9216848223327898</v>
      </c>
      <c r="K230" s="6">
        <v>16227.6</v>
      </c>
      <c r="L230" s="6">
        <v>133.25</v>
      </c>
      <c r="M230" s="6">
        <v>988325</v>
      </c>
      <c r="N230" s="7">
        <f t="shared" si="50"/>
        <v>0.49257885816912456</v>
      </c>
      <c r="O230" s="6">
        <v>45101.71</v>
      </c>
      <c r="P230" s="6">
        <v>105</v>
      </c>
      <c r="Q230" s="6">
        <v>746650</v>
      </c>
      <c r="R230" s="7">
        <f t="shared" si="51"/>
        <v>1.8725681510748007</v>
      </c>
      <c r="S230" s="6">
        <v>107339.71</v>
      </c>
      <c r="T230" s="6">
        <v>104</v>
      </c>
      <c r="U230" s="6">
        <v>749125</v>
      </c>
      <c r="V230" s="7">
        <f t="shared" si="52"/>
        <v>4.4418902185883526</v>
      </c>
      <c r="W230" s="6">
        <v>52054.71</v>
      </c>
      <c r="X230" s="6">
        <v>50</v>
      </c>
      <c r="Y230" s="6">
        <v>356625</v>
      </c>
      <c r="Z230" s="7">
        <f t="shared" si="53"/>
        <v>4.3789451104100943</v>
      </c>
      <c r="AA230" s="6">
        <v>45044.71</v>
      </c>
      <c r="AB230" s="6">
        <v>26.5</v>
      </c>
      <c r="AC230" s="6">
        <v>194500</v>
      </c>
      <c r="AD230" s="7">
        <f t="shared" si="54"/>
        <v>7.1793625192802057</v>
      </c>
      <c r="AE230" s="6">
        <v>96974.77</v>
      </c>
      <c r="AF230" s="6">
        <v>36</v>
      </c>
      <c r="AG230" s="6">
        <v>271150</v>
      </c>
      <c r="AH230" s="7">
        <f t="shared" si="55"/>
        <v>10.729275677669186</v>
      </c>
      <c r="AI230" s="6">
        <v>-16725.73</v>
      </c>
      <c r="AJ230" s="6">
        <v>122.7</v>
      </c>
      <c r="AK230" s="6">
        <v>867505</v>
      </c>
      <c r="AL230" s="7">
        <f t="shared" si="56"/>
        <v>-0.59768834761759304</v>
      </c>
      <c r="AM230" s="6">
        <v>91690.27</v>
      </c>
      <c r="AN230" s="6">
        <v>89.8</v>
      </c>
      <c r="AO230" s="6">
        <v>636445</v>
      </c>
      <c r="AP230" s="7">
        <f t="shared" si="57"/>
        <v>4.4660549929687559</v>
      </c>
      <c r="AQ230" s="6">
        <v>73427.320000000007</v>
      </c>
      <c r="AR230" s="6">
        <v>100.9</v>
      </c>
      <c r="AS230" s="6">
        <v>737675</v>
      </c>
      <c r="AT230" s="7">
        <f t="shared" si="58"/>
        <v>2.7870877554478604</v>
      </c>
      <c r="AU230" s="6">
        <v>-54609.7</v>
      </c>
      <c r="AV230" s="6">
        <v>113.5</v>
      </c>
      <c r="AW230" s="6">
        <v>808820</v>
      </c>
      <c r="AX230" s="7">
        <f t="shared" si="59"/>
        <v>-2.0930499987636306</v>
      </c>
      <c r="AY230" s="6">
        <f t="shared" si="60"/>
        <v>510036.97000000015</v>
      </c>
      <c r="AZ230" s="6">
        <f t="shared" si="61"/>
        <v>961.15</v>
      </c>
      <c r="BA230" s="6">
        <f t="shared" si="62"/>
        <v>6924595</v>
      </c>
      <c r="BB230" s="7">
        <f t="shared" si="63"/>
        <v>2.283331526248106</v>
      </c>
      <c r="BC230" s="26" t="s">
        <v>804</v>
      </c>
      <c r="BD230" s="10" t="s">
        <v>804</v>
      </c>
      <c r="BE230" s="10" t="s">
        <v>862</v>
      </c>
      <c r="BF230" s="18"/>
      <c r="BG230" s="18"/>
      <c r="BH230" s="18"/>
      <c r="BI230" s="18"/>
      <c r="BJ230" s="18"/>
      <c r="BK230" s="18"/>
      <c r="BL230" s="18"/>
      <c r="BM230" s="18"/>
      <c r="BN230" s="18"/>
      <c r="BO230" s="18"/>
      <c r="CJ230" s="18"/>
      <c r="CK230" s="18"/>
    </row>
    <row r="231" spans="1:89" x14ac:dyDescent="0.2">
      <c r="A231" s="25">
        <v>201064</v>
      </c>
      <c r="B231" s="26" t="s">
        <v>445</v>
      </c>
      <c r="C231" s="6">
        <v>-999.95</v>
      </c>
      <c r="D231" s="6">
        <v>10</v>
      </c>
      <c r="E231" s="6">
        <v>71000</v>
      </c>
      <c r="F231" s="36">
        <f t="shared" si="48"/>
        <v>-0.42251408450704231</v>
      </c>
      <c r="G231" s="6">
        <v>-2776.65</v>
      </c>
      <c r="H231" s="6">
        <v>11</v>
      </c>
      <c r="I231" s="6">
        <v>78100</v>
      </c>
      <c r="J231" s="36">
        <f t="shared" si="49"/>
        <v>-1.1021274007682458</v>
      </c>
      <c r="K231" s="6">
        <v>-4334.6499999999996</v>
      </c>
      <c r="L231" s="6">
        <v>7.5</v>
      </c>
      <c r="M231" s="6">
        <v>53250</v>
      </c>
      <c r="N231" s="7">
        <f t="shared" si="50"/>
        <v>-2.442056338028169</v>
      </c>
      <c r="O231" s="6">
        <v>-2304.65</v>
      </c>
      <c r="P231" s="6">
        <v>7.5</v>
      </c>
      <c r="Q231" s="6">
        <v>53250</v>
      </c>
      <c r="R231" s="7">
        <f t="shared" si="51"/>
        <v>-1.341674178403756</v>
      </c>
      <c r="S231" s="6">
        <v>-1279.6500000000001</v>
      </c>
      <c r="T231" s="6">
        <v>2.5</v>
      </c>
      <c r="U231" s="6">
        <v>17500</v>
      </c>
      <c r="V231" s="7">
        <f t="shared" si="52"/>
        <v>-2.2668085714285717</v>
      </c>
      <c r="W231" s="6">
        <v>-879.65</v>
      </c>
      <c r="X231" s="6">
        <v>2.5</v>
      </c>
      <c r="Y231" s="6">
        <v>17250</v>
      </c>
      <c r="Z231" s="7">
        <f t="shared" si="53"/>
        <v>-1.5298260869565217</v>
      </c>
      <c r="AA231" s="6">
        <v>15945.35</v>
      </c>
      <c r="AB231" s="6">
        <v>5</v>
      </c>
      <c r="AC231" s="6">
        <v>36000</v>
      </c>
      <c r="AD231" s="7">
        <f t="shared" si="54"/>
        <v>13.730718055555556</v>
      </c>
      <c r="AE231" s="6">
        <v>17320.759999999998</v>
      </c>
      <c r="AF231" s="6">
        <v>2.5</v>
      </c>
      <c r="AG231" s="6">
        <v>18250</v>
      </c>
      <c r="AH231" s="7">
        <f t="shared" si="55"/>
        <v>28.472482191780816</v>
      </c>
      <c r="AI231" s="6">
        <v>16989.759999999998</v>
      </c>
      <c r="AJ231" s="6">
        <v>17.5</v>
      </c>
      <c r="AK231" s="6">
        <v>121500</v>
      </c>
      <c r="AL231" s="7">
        <f t="shared" si="56"/>
        <v>4.3348358847736623</v>
      </c>
      <c r="AM231" s="6">
        <v>-2845.24</v>
      </c>
      <c r="AN231" s="6">
        <v>21</v>
      </c>
      <c r="AO231" s="6">
        <v>146050</v>
      </c>
      <c r="AP231" s="7">
        <f t="shared" si="57"/>
        <v>-0.6039194796302636</v>
      </c>
      <c r="AQ231" s="6">
        <v>20284.75</v>
      </c>
      <c r="AR231" s="6">
        <v>21.5</v>
      </c>
      <c r="AS231" s="6">
        <v>150700</v>
      </c>
      <c r="AT231" s="7">
        <f t="shared" si="58"/>
        <v>3.768898473788985</v>
      </c>
      <c r="AU231" s="6">
        <v>1827.25</v>
      </c>
      <c r="AV231" s="6">
        <v>24.85</v>
      </c>
      <c r="AW231" s="6">
        <v>185964</v>
      </c>
      <c r="AX231" s="7">
        <f t="shared" si="59"/>
        <v>0.30460062162569096</v>
      </c>
      <c r="AY231" s="6">
        <f t="shared" si="60"/>
        <v>57947.38</v>
      </c>
      <c r="AZ231" s="6">
        <f t="shared" si="61"/>
        <v>123.35</v>
      </c>
      <c r="BA231" s="6">
        <f t="shared" si="62"/>
        <v>877814</v>
      </c>
      <c r="BB231" s="7">
        <f t="shared" si="63"/>
        <v>2.046411631621277</v>
      </c>
      <c r="BC231" s="26" t="s">
        <v>804</v>
      </c>
      <c r="BD231" s="10" t="s">
        <v>804</v>
      </c>
      <c r="BE231" s="10" t="s">
        <v>862</v>
      </c>
      <c r="BF231" s="18"/>
      <c r="BG231" s="18"/>
      <c r="BH231" s="18"/>
      <c r="BI231" s="18"/>
      <c r="BJ231" s="18"/>
      <c r="BK231" s="18"/>
      <c r="BL231" s="18"/>
      <c r="BM231" s="18"/>
      <c r="BN231" s="18"/>
      <c r="BO231" s="18"/>
      <c r="CJ231" s="18"/>
      <c r="CK231" s="18"/>
    </row>
    <row r="232" spans="1:89" x14ac:dyDescent="0.2">
      <c r="A232" s="25">
        <v>201172</v>
      </c>
      <c r="B232" s="26" t="s">
        <v>449</v>
      </c>
      <c r="C232" s="6">
        <v>0</v>
      </c>
      <c r="D232" s="6">
        <v>0</v>
      </c>
      <c r="E232" s="6">
        <v>0</v>
      </c>
      <c r="F232" s="36">
        <f t="shared" si="48"/>
        <v>0</v>
      </c>
      <c r="G232" s="6">
        <v>0</v>
      </c>
      <c r="H232" s="6">
        <v>22.25</v>
      </c>
      <c r="I232" s="6">
        <v>0</v>
      </c>
      <c r="J232" s="36">
        <f t="shared" si="49"/>
        <v>0</v>
      </c>
      <c r="K232" s="6">
        <v>153040.6</v>
      </c>
      <c r="L232" s="6">
        <v>134.44999999999999</v>
      </c>
      <c r="M232" s="6">
        <v>965570</v>
      </c>
      <c r="N232" s="7">
        <f t="shared" si="50"/>
        <v>4.754930248454281</v>
      </c>
      <c r="O232" s="6">
        <v>81784.37</v>
      </c>
      <c r="P232" s="6">
        <v>157.25</v>
      </c>
      <c r="Q232" s="6">
        <v>1111500</v>
      </c>
      <c r="R232" s="7">
        <f t="shared" si="51"/>
        <v>2.2809855780476833</v>
      </c>
      <c r="S232" s="6">
        <v>206651.87</v>
      </c>
      <c r="T232" s="6">
        <v>145</v>
      </c>
      <c r="U232" s="6">
        <v>1015000</v>
      </c>
      <c r="V232" s="7">
        <f t="shared" si="52"/>
        <v>6.3115349458128085</v>
      </c>
      <c r="W232" s="6">
        <v>86574.37</v>
      </c>
      <c r="X232" s="6">
        <v>100.5</v>
      </c>
      <c r="Y232" s="6">
        <v>695075</v>
      </c>
      <c r="Z232" s="7">
        <f t="shared" si="53"/>
        <v>3.7366199331007439</v>
      </c>
      <c r="AA232" s="6">
        <v>95346.87</v>
      </c>
      <c r="AB232" s="6">
        <v>122.5</v>
      </c>
      <c r="AC232" s="6">
        <v>884875</v>
      </c>
      <c r="AD232" s="7">
        <f t="shared" si="54"/>
        <v>3.3403056589913827</v>
      </c>
      <c r="AE232" s="6">
        <v>151445.98000000001</v>
      </c>
      <c r="AF232" s="6">
        <v>83</v>
      </c>
      <c r="AG232" s="6">
        <v>610400</v>
      </c>
      <c r="AH232" s="7">
        <f t="shared" si="55"/>
        <v>7.4432821100917428</v>
      </c>
      <c r="AI232" s="6">
        <v>67336.98</v>
      </c>
      <c r="AJ232" s="6">
        <v>186</v>
      </c>
      <c r="AK232" s="6">
        <v>1305150</v>
      </c>
      <c r="AL232" s="7">
        <f t="shared" si="56"/>
        <v>1.5993919319618435</v>
      </c>
      <c r="AM232" s="6">
        <v>339078.35</v>
      </c>
      <c r="AN232" s="6">
        <v>232</v>
      </c>
      <c r="AO232" s="6">
        <v>1598200</v>
      </c>
      <c r="AP232" s="7">
        <f t="shared" si="57"/>
        <v>6.5770422037291949</v>
      </c>
      <c r="AQ232" s="6">
        <v>671304.41</v>
      </c>
      <c r="AR232" s="6">
        <v>357.3</v>
      </c>
      <c r="AS232" s="6">
        <v>2511100</v>
      </c>
      <c r="AT232" s="7">
        <f t="shared" si="58"/>
        <v>7.4853743299749116</v>
      </c>
      <c r="AU232" s="6">
        <v>38562.01</v>
      </c>
      <c r="AV232" s="6">
        <v>394.75</v>
      </c>
      <c r="AW232" s="6">
        <v>2819940</v>
      </c>
      <c r="AX232" s="7">
        <f t="shared" si="59"/>
        <v>0.42391764009163313</v>
      </c>
      <c r="AY232" s="6">
        <f t="shared" si="60"/>
        <v>1891125.8099999998</v>
      </c>
      <c r="AZ232" s="6">
        <f t="shared" si="61"/>
        <v>1935</v>
      </c>
      <c r="BA232" s="6">
        <f t="shared" si="62"/>
        <v>13516810</v>
      </c>
      <c r="BB232" s="7">
        <f t="shared" si="63"/>
        <v>4.3371845953298145</v>
      </c>
      <c r="BC232" s="26" t="s">
        <v>804</v>
      </c>
      <c r="BD232" s="10" t="s">
        <v>804</v>
      </c>
      <c r="BE232" s="10" t="s">
        <v>862</v>
      </c>
      <c r="BF232" s="18"/>
      <c r="BG232" s="18"/>
      <c r="BH232" s="18"/>
      <c r="BI232" s="18"/>
      <c r="BJ232" s="18"/>
      <c r="BK232" s="18"/>
      <c r="BL232" s="18"/>
      <c r="BM232" s="18"/>
      <c r="BN232" s="18"/>
      <c r="BO232" s="18"/>
      <c r="CJ232" s="18"/>
      <c r="CK232" s="18"/>
    </row>
    <row r="233" spans="1:89" x14ac:dyDescent="0.2">
      <c r="A233" s="25">
        <v>201237</v>
      </c>
      <c r="B233" s="26" t="s">
        <v>635</v>
      </c>
      <c r="C233" s="6">
        <v>0</v>
      </c>
      <c r="D233" s="6">
        <v>0</v>
      </c>
      <c r="E233" s="6">
        <v>0</v>
      </c>
      <c r="F233" s="36">
        <f t="shared" si="48"/>
        <v>0</v>
      </c>
      <c r="G233" s="6">
        <v>0</v>
      </c>
      <c r="H233" s="6">
        <v>0</v>
      </c>
      <c r="I233" s="6">
        <v>0</v>
      </c>
      <c r="J233" s="36">
        <f t="shared" si="49"/>
        <v>0</v>
      </c>
      <c r="K233" s="6">
        <v>0</v>
      </c>
      <c r="L233" s="6">
        <v>0</v>
      </c>
      <c r="M233" s="6">
        <v>0</v>
      </c>
      <c r="N233" s="7">
        <f t="shared" si="50"/>
        <v>0</v>
      </c>
      <c r="O233" s="6">
        <v>0</v>
      </c>
      <c r="P233" s="6">
        <v>0</v>
      </c>
      <c r="Q233" s="6">
        <v>0</v>
      </c>
      <c r="R233" s="7">
        <f t="shared" si="51"/>
        <v>0</v>
      </c>
      <c r="S233" s="6">
        <v>0</v>
      </c>
      <c r="T233" s="6">
        <v>0</v>
      </c>
      <c r="U233" s="6">
        <v>0</v>
      </c>
      <c r="V233" s="7">
        <f t="shared" si="52"/>
        <v>0</v>
      </c>
      <c r="W233" s="6">
        <v>0</v>
      </c>
      <c r="X233" s="6">
        <v>0</v>
      </c>
      <c r="Y233" s="6">
        <v>0</v>
      </c>
      <c r="Z233" s="7">
        <f t="shared" si="53"/>
        <v>0</v>
      </c>
      <c r="AA233" s="6">
        <v>0</v>
      </c>
      <c r="AB233" s="6">
        <v>0</v>
      </c>
      <c r="AC233" s="6">
        <v>0</v>
      </c>
      <c r="AD233" s="7">
        <f t="shared" si="54"/>
        <v>0</v>
      </c>
      <c r="AE233" s="6">
        <v>7767.5</v>
      </c>
      <c r="AF233" s="6">
        <v>2.5</v>
      </c>
      <c r="AG233" s="6">
        <v>18250</v>
      </c>
      <c r="AH233" s="7">
        <f t="shared" si="55"/>
        <v>12.768493150684931</v>
      </c>
      <c r="AI233" s="6">
        <v>-43015.5</v>
      </c>
      <c r="AJ233" s="6">
        <v>3.5</v>
      </c>
      <c r="AK233" s="6">
        <v>24500</v>
      </c>
      <c r="AL233" s="7">
        <f t="shared" si="56"/>
        <v>-54.427775510204079</v>
      </c>
      <c r="AM233" s="6">
        <v>62084.5</v>
      </c>
      <c r="AN233" s="6">
        <v>20.5</v>
      </c>
      <c r="AO233" s="6">
        <v>139650</v>
      </c>
      <c r="AP233" s="7">
        <f t="shared" si="57"/>
        <v>13.781736484067311</v>
      </c>
      <c r="AQ233" s="6">
        <v>-1063</v>
      </c>
      <c r="AR233" s="6">
        <v>2.75</v>
      </c>
      <c r="AS233" s="6">
        <v>19200</v>
      </c>
      <c r="AT233" s="7">
        <f t="shared" si="58"/>
        <v>-1.5502083333333334</v>
      </c>
      <c r="AU233" s="6">
        <v>-5100.5</v>
      </c>
      <c r="AV233" s="6">
        <v>3.75</v>
      </c>
      <c r="AW233" s="6">
        <v>27375</v>
      </c>
      <c r="AX233" s="7">
        <f t="shared" si="59"/>
        <v>-5.7759086757990863</v>
      </c>
      <c r="AY233" s="6">
        <f t="shared" si="60"/>
        <v>20673</v>
      </c>
      <c r="AZ233" s="6">
        <f t="shared" si="61"/>
        <v>33</v>
      </c>
      <c r="BA233" s="6">
        <f t="shared" si="62"/>
        <v>228975</v>
      </c>
      <c r="BB233" s="7">
        <f t="shared" si="63"/>
        <v>2.7988339338355717</v>
      </c>
      <c r="BC233" s="26" t="s">
        <v>804</v>
      </c>
      <c r="BD233" s="10" t="s">
        <v>804</v>
      </c>
      <c r="BE233" s="10" t="s">
        <v>862</v>
      </c>
      <c r="BF233" s="18"/>
      <c r="BG233" s="18"/>
      <c r="BH233" s="18"/>
      <c r="BI233" s="18"/>
      <c r="BJ233" s="18"/>
      <c r="BK233" s="18"/>
      <c r="BL233" s="18"/>
      <c r="BM233" s="18"/>
      <c r="BN233" s="18"/>
      <c r="BO233" s="18"/>
      <c r="CJ233" s="18"/>
      <c r="CK233" s="18"/>
    </row>
    <row r="234" spans="1:89" x14ac:dyDescent="0.2">
      <c r="A234" s="25">
        <v>203773</v>
      </c>
      <c r="B234" s="26" t="s">
        <v>752</v>
      </c>
      <c r="C234" s="6">
        <v>0</v>
      </c>
      <c r="D234" s="6">
        <v>0</v>
      </c>
      <c r="E234" s="6">
        <v>0</v>
      </c>
      <c r="F234" s="36">
        <f t="shared" si="48"/>
        <v>0</v>
      </c>
      <c r="G234" s="6">
        <v>0</v>
      </c>
      <c r="H234" s="6">
        <v>0</v>
      </c>
      <c r="I234" s="6">
        <v>0</v>
      </c>
      <c r="J234" s="36">
        <f t="shared" si="49"/>
        <v>0</v>
      </c>
      <c r="K234" s="6">
        <v>0</v>
      </c>
      <c r="L234" s="6">
        <v>0</v>
      </c>
      <c r="M234" s="6">
        <v>0</v>
      </c>
      <c r="N234" s="7">
        <f t="shared" si="50"/>
        <v>0</v>
      </c>
      <c r="O234" s="6">
        <v>17050</v>
      </c>
      <c r="P234" s="6">
        <v>2.5</v>
      </c>
      <c r="Q234" s="6">
        <v>17500</v>
      </c>
      <c r="R234" s="7">
        <f t="shared" si="51"/>
        <v>30.202857142857145</v>
      </c>
      <c r="S234" s="6">
        <v>-1250</v>
      </c>
      <c r="T234" s="6">
        <v>5</v>
      </c>
      <c r="U234" s="6">
        <v>35000</v>
      </c>
      <c r="V234" s="7">
        <f t="shared" si="52"/>
        <v>-1.1071428571428572</v>
      </c>
      <c r="W234" s="6">
        <v>4935</v>
      </c>
      <c r="X234" s="6">
        <v>1</v>
      </c>
      <c r="Y234" s="6">
        <v>6900</v>
      </c>
      <c r="Z234" s="7">
        <f t="shared" si="53"/>
        <v>21.456521739130434</v>
      </c>
      <c r="AA234" s="6">
        <v>-1600</v>
      </c>
      <c r="AB234" s="6">
        <v>4</v>
      </c>
      <c r="AC234" s="6">
        <v>27600</v>
      </c>
      <c r="AD234" s="7">
        <f t="shared" si="54"/>
        <v>-1.7971014492753623</v>
      </c>
      <c r="AE234" s="6">
        <v>0</v>
      </c>
      <c r="AF234" s="6">
        <v>0</v>
      </c>
      <c r="AG234" s="6">
        <v>0</v>
      </c>
      <c r="AH234" s="7">
        <f t="shared" si="55"/>
        <v>0</v>
      </c>
      <c r="AI234" s="6">
        <v>0</v>
      </c>
      <c r="AJ234" s="6">
        <v>0</v>
      </c>
      <c r="AK234" s="6">
        <v>0</v>
      </c>
      <c r="AL234" s="7">
        <f t="shared" si="56"/>
        <v>0</v>
      </c>
      <c r="AM234" s="6">
        <v>0</v>
      </c>
      <c r="AN234" s="6">
        <v>0</v>
      </c>
      <c r="AO234" s="6">
        <v>0</v>
      </c>
      <c r="AP234" s="7">
        <f t="shared" si="57"/>
        <v>0</v>
      </c>
      <c r="AQ234" s="6">
        <v>0</v>
      </c>
      <c r="AR234" s="6">
        <v>0</v>
      </c>
      <c r="AS234" s="6">
        <v>0</v>
      </c>
      <c r="AT234" s="7">
        <f t="shared" si="58"/>
        <v>0</v>
      </c>
      <c r="AU234" s="6">
        <v>-2025</v>
      </c>
      <c r="AV234" s="6">
        <v>2.5</v>
      </c>
      <c r="AW234" s="6">
        <v>17400</v>
      </c>
      <c r="AX234" s="7">
        <f t="shared" si="59"/>
        <v>-3.6077586206896552</v>
      </c>
      <c r="AY234" s="6">
        <f t="shared" si="60"/>
        <v>17110</v>
      </c>
      <c r="AZ234" s="6">
        <f t="shared" si="61"/>
        <v>15</v>
      </c>
      <c r="BA234" s="6">
        <f t="shared" si="62"/>
        <v>104400</v>
      </c>
      <c r="BB234" s="7">
        <f t="shared" si="63"/>
        <v>5.0805555555555557</v>
      </c>
      <c r="BC234" s="26" t="s">
        <v>804</v>
      </c>
      <c r="BD234" s="10" t="s">
        <v>804</v>
      </c>
      <c r="BE234" s="10" t="s">
        <v>862</v>
      </c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CJ234" s="18"/>
      <c r="CK234" s="18"/>
    </row>
    <row r="235" spans="1:89" x14ac:dyDescent="0.2">
      <c r="A235" s="25">
        <v>204307</v>
      </c>
      <c r="B235" s="26" t="s">
        <v>526</v>
      </c>
      <c r="C235" s="6">
        <v>0</v>
      </c>
      <c r="D235" s="6">
        <v>0</v>
      </c>
      <c r="E235" s="6">
        <v>0</v>
      </c>
      <c r="F235" s="36">
        <f t="shared" si="48"/>
        <v>0</v>
      </c>
      <c r="G235" s="6">
        <v>0</v>
      </c>
      <c r="H235" s="6">
        <v>0</v>
      </c>
      <c r="I235" s="6">
        <v>0</v>
      </c>
      <c r="J235" s="36">
        <f t="shared" si="49"/>
        <v>0</v>
      </c>
      <c r="K235" s="6">
        <v>0</v>
      </c>
      <c r="L235" s="6">
        <v>0</v>
      </c>
      <c r="M235" s="6">
        <v>0</v>
      </c>
      <c r="N235" s="7">
        <f t="shared" si="50"/>
        <v>0</v>
      </c>
      <c r="O235" s="6">
        <v>0</v>
      </c>
      <c r="P235" s="6">
        <v>0</v>
      </c>
      <c r="Q235" s="6">
        <v>0</v>
      </c>
      <c r="R235" s="7">
        <f t="shared" si="51"/>
        <v>0</v>
      </c>
      <c r="S235" s="6">
        <v>0</v>
      </c>
      <c r="T235" s="6">
        <v>0</v>
      </c>
      <c r="U235" s="6">
        <v>0</v>
      </c>
      <c r="V235" s="7">
        <f t="shared" si="52"/>
        <v>0</v>
      </c>
      <c r="W235" s="6">
        <v>-79347.5</v>
      </c>
      <c r="X235" s="6">
        <v>201.25</v>
      </c>
      <c r="Y235" s="6">
        <v>1401125</v>
      </c>
      <c r="Z235" s="7">
        <f t="shared" si="53"/>
        <v>-1.6989383531091089</v>
      </c>
      <c r="AA235" s="6">
        <v>-29232.5</v>
      </c>
      <c r="AB235" s="6">
        <v>321</v>
      </c>
      <c r="AC235" s="6">
        <v>2355950</v>
      </c>
      <c r="AD235" s="7">
        <f t="shared" si="54"/>
        <v>-0.38464632101699947</v>
      </c>
      <c r="AE235" s="6">
        <v>64374.5</v>
      </c>
      <c r="AF235" s="6">
        <v>150</v>
      </c>
      <c r="AG235" s="6">
        <v>1144050</v>
      </c>
      <c r="AH235" s="7">
        <f t="shared" si="55"/>
        <v>1.6880687032909401</v>
      </c>
      <c r="AI235" s="6">
        <v>-192979</v>
      </c>
      <c r="AJ235" s="6">
        <v>217.75</v>
      </c>
      <c r="AK235" s="6">
        <v>1532375</v>
      </c>
      <c r="AL235" s="7">
        <f t="shared" si="56"/>
        <v>-3.9039719389836036</v>
      </c>
      <c r="AM235" s="6">
        <v>-226864.93</v>
      </c>
      <c r="AN235" s="6">
        <v>307.7</v>
      </c>
      <c r="AO235" s="6">
        <v>2113960</v>
      </c>
      <c r="AP235" s="7">
        <f t="shared" si="57"/>
        <v>-3.3268429062044689</v>
      </c>
      <c r="AQ235" s="6">
        <v>59560.4</v>
      </c>
      <c r="AR235" s="6">
        <v>497.15</v>
      </c>
      <c r="AS235" s="6">
        <v>3494835</v>
      </c>
      <c r="AT235" s="7">
        <f t="shared" si="58"/>
        <v>0.47718739225170864</v>
      </c>
      <c r="AU235" s="6">
        <v>-540790.06000000006</v>
      </c>
      <c r="AV235" s="6">
        <v>546</v>
      </c>
      <c r="AW235" s="6">
        <v>3919880</v>
      </c>
      <c r="AX235" s="7">
        <f t="shared" si="59"/>
        <v>-4.2767870087859841</v>
      </c>
      <c r="AY235" s="6">
        <f t="shared" si="60"/>
        <v>-945279.09000000008</v>
      </c>
      <c r="AZ235" s="6">
        <f t="shared" si="61"/>
        <v>2240.85</v>
      </c>
      <c r="BA235" s="6">
        <f t="shared" si="62"/>
        <v>15962175</v>
      </c>
      <c r="BB235" s="7">
        <f t="shared" si="63"/>
        <v>-1.835818225899666</v>
      </c>
      <c r="BC235" s="26" t="s">
        <v>804</v>
      </c>
      <c r="BD235" s="10" t="s">
        <v>804</v>
      </c>
      <c r="BE235" s="10" t="s">
        <v>862</v>
      </c>
      <c r="BF235" s="18"/>
      <c r="BG235" s="18"/>
      <c r="BH235" s="18"/>
      <c r="BI235" s="18"/>
      <c r="BJ235" s="18"/>
      <c r="BK235" s="18"/>
      <c r="BL235" s="18"/>
      <c r="BM235" s="18"/>
      <c r="BN235" s="18"/>
      <c r="BO235" s="18"/>
      <c r="CJ235" s="18"/>
      <c r="CK235" s="18"/>
    </row>
    <row r="236" spans="1:89" x14ac:dyDescent="0.2">
      <c r="A236" s="25">
        <v>205225</v>
      </c>
      <c r="B236" s="26" t="s">
        <v>544</v>
      </c>
      <c r="C236" s="6">
        <v>0</v>
      </c>
      <c r="D236" s="6">
        <v>0</v>
      </c>
      <c r="E236" s="6">
        <v>0</v>
      </c>
      <c r="F236" s="36">
        <f t="shared" si="48"/>
        <v>0</v>
      </c>
      <c r="G236" s="6">
        <v>0</v>
      </c>
      <c r="H236" s="6">
        <v>0</v>
      </c>
      <c r="I236" s="6">
        <v>0</v>
      </c>
      <c r="J236" s="36">
        <f t="shared" si="49"/>
        <v>0</v>
      </c>
      <c r="K236" s="6">
        <v>0</v>
      </c>
      <c r="L236" s="6">
        <v>0</v>
      </c>
      <c r="M236" s="6">
        <v>0</v>
      </c>
      <c r="N236" s="7">
        <f t="shared" si="50"/>
        <v>0</v>
      </c>
      <c r="O236" s="6">
        <v>0</v>
      </c>
      <c r="P236" s="6">
        <v>0</v>
      </c>
      <c r="Q236" s="6">
        <v>0</v>
      </c>
      <c r="R236" s="7">
        <f t="shared" si="51"/>
        <v>0</v>
      </c>
      <c r="S236" s="6">
        <v>0</v>
      </c>
      <c r="T236" s="6">
        <v>0</v>
      </c>
      <c r="U236" s="6">
        <v>0</v>
      </c>
      <c r="V236" s="7">
        <f t="shared" si="52"/>
        <v>0</v>
      </c>
      <c r="W236" s="6">
        <v>0</v>
      </c>
      <c r="X236" s="6">
        <v>0</v>
      </c>
      <c r="Y236" s="6">
        <v>0</v>
      </c>
      <c r="Z236" s="7">
        <f t="shared" si="53"/>
        <v>0</v>
      </c>
      <c r="AA236" s="6">
        <v>2120</v>
      </c>
      <c r="AB236" s="6">
        <v>0</v>
      </c>
      <c r="AC236" s="6">
        <v>231775</v>
      </c>
      <c r="AD236" s="7">
        <f t="shared" si="54"/>
        <v>0.28355085751267389</v>
      </c>
      <c r="AE236" s="6">
        <v>-36052.5</v>
      </c>
      <c r="AF236" s="6">
        <v>74.5</v>
      </c>
      <c r="AG236" s="6">
        <v>546700</v>
      </c>
      <c r="AH236" s="7">
        <f t="shared" si="55"/>
        <v>-1.9783702213279679</v>
      </c>
      <c r="AI236" s="6">
        <v>39419.5</v>
      </c>
      <c r="AJ236" s="6">
        <v>126.5</v>
      </c>
      <c r="AK236" s="6">
        <v>886500</v>
      </c>
      <c r="AL236" s="7">
        <f t="shared" si="56"/>
        <v>1.3784596728708405</v>
      </c>
      <c r="AM236" s="6">
        <v>-33708.03</v>
      </c>
      <c r="AN236" s="6">
        <v>100</v>
      </c>
      <c r="AO236" s="6">
        <v>688875</v>
      </c>
      <c r="AP236" s="7">
        <f t="shared" si="57"/>
        <v>-1.5168919324986392</v>
      </c>
      <c r="AQ236" s="6">
        <v>162634.85</v>
      </c>
      <c r="AR236" s="6">
        <v>156.5</v>
      </c>
      <c r="AS236" s="6">
        <v>1097375</v>
      </c>
      <c r="AT236" s="7">
        <f t="shared" si="58"/>
        <v>4.1496988723089192</v>
      </c>
      <c r="AU236" s="6">
        <v>22559.81</v>
      </c>
      <c r="AV236" s="6">
        <v>107.5</v>
      </c>
      <c r="AW236" s="6">
        <v>752000</v>
      </c>
      <c r="AX236" s="7">
        <f t="shared" si="59"/>
        <v>0.92999216755319147</v>
      </c>
      <c r="AY236" s="6">
        <f t="shared" si="60"/>
        <v>156973.63</v>
      </c>
      <c r="AZ236" s="6">
        <f t="shared" si="61"/>
        <v>565</v>
      </c>
      <c r="BA236" s="6">
        <f t="shared" si="62"/>
        <v>4203225</v>
      </c>
      <c r="BB236" s="7">
        <f t="shared" si="63"/>
        <v>1.157725919978112</v>
      </c>
      <c r="BC236" s="26" t="s">
        <v>804</v>
      </c>
      <c r="BD236" s="10" t="s">
        <v>804</v>
      </c>
      <c r="BE236" s="10" t="s">
        <v>862</v>
      </c>
      <c r="BF236" s="18"/>
      <c r="BG236" s="18"/>
      <c r="BH236" s="18"/>
      <c r="BI236" s="18"/>
      <c r="BJ236" s="18"/>
      <c r="BK236" s="18"/>
      <c r="BL236" s="18"/>
      <c r="BM236" s="18"/>
      <c r="BN236" s="18"/>
      <c r="BO236" s="18"/>
      <c r="CJ236" s="18"/>
      <c r="CK236" s="18"/>
    </row>
    <row r="237" spans="1:89" x14ac:dyDescent="0.2">
      <c r="A237" s="25">
        <v>205244</v>
      </c>
      <c r="B237" s="26" t="s">
        <v>545</v>
      </c>
      <c r="C237" s="6">
        <v>0</v>
      </c>
      <c r="D237" s="6">
        <v>0</v>
      </c>
      <c r="E237" s="6">
        <v>0</v>
      </c>
      <c r="F237" s="36">
        <f t="shared" si="48"/>
        <v>0</v>
      </c>
      <c r="G237" s="6">
        <v>0</v>
      </c>
      <c r="H237" s="6">
        <v>0</v>
      </c>
      <c r="I237" s="6">
        <v>0</v>
      </c>
      <c r="J237" s="36">
        <f t="shared" si="49"/>
        <v>0</v>
      </c>
      <c r="K237" s="6">
        <v>0</v>
      </c>
      <c r="L237" s="6">
        <v>0</v>
      </c>
      <c r="M237" s="6">
        <v>0</v>
      </c>
      <c r="N237" s="7">
        <f t="shared" si="50"/>
        <v>0</v>
      </c>
      <c r="O237" s="6">
        <v>0</v>
      </c>
      <c r="P237" s="6">
        <v>0</v>
      </c>
      <c r="Q237" s="6">
        <v>0</v>
      </c>
      <c r="R237" s="7">
        <f t="shared" si="51"/>
        <v>0</v>
      </c>
      <c r="S237" s="6">
        <v>0</v>
      </c>
      <c r="T237" s="6">
        <v>0</v>
      </c>
      <c r="U237" s="6">
        <v>0</v>
      </c>
      <c r="V237" s="7">
        <f t="shared" si="52"/>
        <v>0</v>
      </c>
      <c r="W237" s="6">
        <v>0</v>
      </c>
      <c r="X237" s="6">
        <v>0</v>
      </c>
      <c r="Y237" s="6">
        <v>0</v>
      </c>
      <c r="Z237" s="7">
        <f t="shared" si="53"/>
        <v>0</v>
      </c>
      <c r="AA237" s="6">
        <v>-5475</v>
      </c>
      <c r="AB237" s="6">
        <v>0</v>
      </c>
      <c r="AC237" s="6">
        <v>91250</v>
      </c>
      <c r="AD237" s="7">
        <f t="shared" si="54"/>
        <v>-1.86</v>
      </c>
      <c r="AE237" s="6">
        <v>-6335</v>
      </c>
      <c r="AF237" s="6">
        <v>15.5</v>
      </c>
      <c r="AG237" s="6">
        <v>113700</v>
      </c>
      <c r="AH237" s="7">
        <f t="shared" si="55"/>
        <v>-1.6715039577836412</v>
      </c>
      <c r="AI237" s="6">
        <v>28475</v>
      </c>
      <c r="AJ237" s="6">
        <v>12.5</v>
      </c>
      <c r="AK237" s="6">
        <v>86600</v>
      </c>
      <c r="AL237" s="7">
        <f t="shared" si="56"/>
        <v>10.193129330254042</v>
      </c>
      <c r="AM237" s="6">
        <v>-8155</v>
      </c>
      <c r="AN237" s="6">
        <v>17.5</v>
      </c>
      <c r="AO237" s="6">
        <v>122250</v>
      </c>
      <c r="AP237" s="7">
        <f t="shared" si="57"/>
        <v>-2.0679345603271986</v>
      </c>
      <c r="AQ237" s="6">
        <v>7345</v>
      </c>
      <c r="AR237" s="6">
        <v>2.5</v>
      </c>
      <c r="AS237" s="6">
        <v>17300</v>
      </c>
      <c r="AT237" s="7">
        <f t="shared" si="58"/>
        <v>11.8878612716763</v>
      </c>
      <c r="AU237" s="6">
        <v>3550</v>
      </c>
      <c r="AV237" s="6">
        <v>1</v>
      </c>
      <c r="AW237" s="6">
        <v>6960</v>
      </c>
      <c r="AX237" s="7">
        <f t="shared" si="59"/>
        <v>15.811781609195402</v>
      </c>
      <c r="AY237" s="6">
        <f t="shared" si="60"/>
        <v>19405</v>
      </c>
      <c r="AZ237" s="6">
        <f t="shared" si="61"/>
        <v>49</v>
      </c>
      <c r="BA237" s="6">
        <f t="shared" si="62"/>
        <v>438060</v>
      </c>
      <c r="BB237" s="7">
        <f t="shared" si="63"/>
        <v>1.3732251289777657</v>
      </c>
      <c r="BC237" s="26" t="s">
        <v>804</v>
      </c>
      <c r="BD237" s="10" t="s">
        <v>804</v>
      </c>
      <c r="BE237" s="10" t="s">
        <v>862</v>
      </c>
      <c r="BF237" s="18"/>
      <c r="BG237" s="18"/>
      <c r="BH237" s="18"/>
      <c r="BI237" s="18"/>
      <c r="BJ237" s="18"/>
      <c r="BK237" s="18"/>
      <c r="BL237" s="18"/>
      <c r="BM237" s="18"/>
      <c r="BN237" s="18"/>
      <c r="BO237" s="18"/>
      <c r="CJ237" s="18"/>
      <c r="CK237" s="18"/>
    </row>
    <row r="238" spans="1:89" x14ac:dyDescent="0.2">
      <c r="A238" s="25">
        <v>205270</v>
      </c>
      <c r="B238" s="26" t="s">
        <v>547</v>
      </c>
      <c r="C238" s="6">
        <v>0</v>
      </c>
      <c r="D238" s="6">
        <v>0</v>
      </c>
      <c r="E238" s="6">
        <v>0</v>
      </c>
      <c r="F238" s="36">
        <f t="shared" si="48"/>
        <v>0</v>
      </c>
      <c r="G238" s="6">
        <v>0</v>
      </c>
      <c r="H238" s="6">
        <v>0</v>
      </c>
      <c r="I238" s="6">
        <v>0</v>
      </c>
      <c r="J238" s="36">
        <f t="shared" si="49"/>
        <v>0</v>
      </c>
      <c r="K238" s="6">
        <v>0</v>
      </c>
      <c r="L238" s="6">
        <v>0</v>
      </c>
      <c r="M238" s="6">
        <v>0</v>
      </c>
      <c r="N238" s="7">
        <f t="shared" si="50"/>
        <v>0</v>
      </c>
      <c r="O238" s="6">
        <v>0</v>
      </c>
      <c r="P238" s="6">
        <v>0</v>
      </c>
      <c r="Q238" s="6">
        <v>0</v>
      </c>
      <c r="R238" s="7">
        <f t="shared" si="51"/>
        <v>0</v>
      </c>
      <c r="S238" s="6">
        <v>0</v>
      </c>
      <c r="T238" s="6">
        <v>0</v>
      </c>
      <c r="U238" s="6">
        <v>0</v>
      </c>
      <c r="V238" s="7">
        <f t="shared" si="52"/>
        <v>0</v>
      </c>
      <c r="W238" s="6">
        <v>0</v>
      </c>
      <c r="X238" s="6">
        <v>0</v>
      </c>
      <c r="Y238" s="6">
        <v>0</v>
      </c>
      <c r="Z238" s="7">
        <f t="shared" si="53"/>
        <v>0</v>
      </c>
      <c r="AA238" s="6">
        <v>-2260</v>
      </c>
      <c r="AB238" s="6">
        <v>0</v>
      </c>
      <c r="AC238" s="6">
        <v>36865</v>
      </c>
      <c r="AD238" s="7">
        <f t="shared" si="54"/>
        <v>-1.9004475790044757</v>
      </c>
      <c r="AE238" s="6">
        <v>27536</v>
      </c>
      <c r="AF238" s="6">
        <v>30</v>
      </c>
      <c r="AG238" s="6">
        <v>220500</v>
      </c>
      <c r="AH238" s="7">
        <f t="shared" si="55"/>
        <v>3.7463945578231295</v>
      </c>
      <c r="AI238" s="6">
        <v>41606</v>
      </c>
      <c r="AJ238" s="6">
        <v>36</v>
      </c>
      <c r="AK238" s="6">
        <v>247350</v>
      </c>
      <c r="AL238" s="7">
        <f t="shared" si="56"/>
        <v>5.2144168182737012</v>
      </c>
      <c r="AM238" s="6">
        <v>2395</v>
      </c>
      <c r="AN238" s="6">
        <v>52.5</v>
      </c>
      <c r="AO238" s="6">
        <v>358350</v>
      </c>
      <c r="AP238" s="7">
        <f t="shared" si="57"/>
        <v>0.2071857122924515</v>
      </c>
      <c r="AQ238" s="6">
        <v>242395</v>
      </c>
      <c r="AR238" s="6">
        <v>70</v>
      </c>
      <c r="AS238" s="6">
        <v>486700</v>
      </c>
      <c r="AT238" s="7">
        <f t="shared" si="58"/>
        <v>13.945058557633038</v>
      </c>
      <c r="AU238" s="6">
        <v>81350.5</v>
      </c>
      <c r="AV238" s="6">
        <v>80</v>
      </c>
      <c r="AW238" s="6">
        <v>566965</v>
      </c>
      <c r="AX238" s="7">
        <f t="shared" si="59"/>
        <v>4.4480091363664416</v>
      </c>
      <c r="AY238" s="6">
        <f t="shared" si="60"/>
        <v>393022.5</v>
      </c>
      <c r="AZ238" s="6">
        <f t="shared" si="61"/>
        <v>268.5</v>
      </c>
      <c r="BA238" s="6">
        <f t="shared" si="62"/>
        <v>1916730</v>
      </c>
      <c r="BB238" s="7">
        <f t="shared" si="63"/>
        <v>6.3565016982047551</v>
      </c>
      <c r="BC238" s="26" t="s">
        <v>804</v>
      </c>
      <c r="BD238" s="10" t="s">
        <v>804</v>
      </c>
      <c r="BE238" s="10" t="s">
        <v>862</v>
      </c>
      <c r="BF238" s="18"/>
      <c r="BG238" s="18"/>
      <c r="BH238" s="18"/>
      <c r="BI238" s="18"/>
      <c r="BJ238" s="18"/>
      <c r="BK238" s="18"/>
      <c r="BL238" s="18"/>
      <c r="BM238" s="18"/>
      <c r="BN238" s="18"/>
      <c r="BO238" s="18"/>
      <c r="CJ238" s="18"/>
      <c r="CK238" s="18"/>
    </row>
    <row r="239" spans="1:89" x14ac:dyDescent="0.2">
      <c r="A239" s="25">
        <v>205345</v>
      </c>
      <c r="B239" s="26" t="s">
        <v>550</v>
      </c>
      <c r="C239" s="6">
        <v>0</v>
      </c>
      <c r="D239" s="6">
        <v>0</v>
      </c>
      <c r="E239" s="6">
        <v>0</v>
      </c>
      <c r="F239" s="36">
        <f t="shared" si="48"/>
        <v>0</v>
      </c>
      <c r="G239" s="6">
        <v>0</v>
      </c>
      <c r="H239" s="6">
        <v>0</v>
      </c>
      <c r="I239" s="6">
        <v>0</v>
      </c>
      <c r="J239" s="36">
        <f t="shared" si="49"/>
        <v>0</v>
      </c>
      <c r="K239" s="6">
        <v>0</v>
      </c>
      <c r="L239" s="6">
        <v>0</v>
      </c>
      <c r="M239" s="6">
        <v>0</v>
      </c>
      <c r="N239" s="7">
        <f t="shared" si="50"/>
        <v>0</v>
      </c>
      <c r="O239" s="6">
        <v>0</v>
      </c>
      <c r="P239" s="6">
        <v>0</v>
      </c>
      <c r="Q239" s="6">
        <v>0</v>
      </c>
      <c r="R239" s="7">
        <f t="shared" si="51"/>
        <v>0</v>
      </c>
      <c r="S239" s="6">
        <v>0</v>
      </c>
      <c r="T239" s="6">
        <v>0</v>
      </c>
      <c r="U239" s="6">
        <v>0</v>
      </c>
      <c r="V239" s="7">
        <f t="shared" si="52"/>
        <v>0</v>
      </c>
      <c r="W239" s="6">
        <v>0</v>
      </c>
      <c r="X239" s="6">
        <v>0</v>
      </c>
      <c r="Y239" s="6">
        <v>0</v>
      </c>
      <c r="Z239" s="7">
        <f t="shared" si="53"/>
        <v>0</v>
      </c>
      <c r="AA239" s="6">
        <v>34000</v>
      </c>
      <c r="AB239" s="6">
        <v>0</v>
      </c>
      <c r="AC239" s="6">
        <v>36500</v>
      </c>
      <c r="AD239" s="7">
        <f t="shared" si="54"/>
        <v>28.876712328767123</v>
      </c>
      <c r="AE239" s="6">
        <v>94085</v>
      </c>
      <c r="AF239" s="6">
        <v>30</v>
      </c>
      <c r="AG239" s="6">
        <v>221900</v>
      </c>
      <c r="AH239" s="7">
        <f t="shared" si="55"/>
        <v>12.719918882379449</v>
      </c>
      <c r="AI239" s="6">
        <v>-11690</v>
      </c>
      <c r="AJ239" s="6">
        <v>25</v>
      </c>
      <c r="AK239" s="6">
        <v>172500</v>
      </c>
      <c r="AL239" s="7">
        <f t="shared" si="56"/>
        <v>-2.1008115942028982</v>
      </c>
      <c r="AM239" s="6">
        <v>55385</v>
      </c>
      <c r="AN239" s="6">
        <v>26.25</v>
      </c>
      <c r="AO239" s="6">
        <v>179625</v>
      </c>
      <c r="AP239" s="7">
        <f t="shared" si="57"/>
        <v>9.558441196938066</v>
      </c>
      <c r="AQ239" s="6">
        <v>185765</v>
      </c>
      <c r="AR239" s="6">
        <v>60</v>
      </c>
      <c r="AS239" s="6">
        <v>417000</v>
      </c>
      <c r="AT239" s="7">
        <f t="shared" si="58"/>
        <v>12.473429256594724</v>
      </c>
      <c r="AU239" s="6">
        <v>56657.5</v>
      </c>
      <c r="AV239" s="6">
        <v>86</v>
      </c>
      <c r="AW239" s="6">
        <v>610160</v>
      </c>
      <c r="AX239" s="7">
        <f t="shared" si="59"/>
        <v>2.8785605414973121</v>
      </c>
      <c r="AY239" s="6">
        <f t="shared" si="60"/>
        <v>414202.5</v>
      </c>
      <c r="AZ239" s="6">
        <f t="shared" si="61"/>
        <v>227.25</v>
      </c>
      <c r="BA239" s="6">
        <f t="shared" si="62"/>
        <v>1637685</v>
      </c>
      <c r="BB239" s="7">
        <f t="shared" si="63"/>
        <v>7.8405050421784415</v>
      </c>
      <c r="BC239" s="26" t="s">
        <v>804</v>
      </c>
      <c r="BD239" s="10" t="s">
        <v>804</v>
      </c>
      <c r="BE239" s="10" t="s">
        <v>862</v>
      </c>
      <c r="BF239" s="18"/>
      <c r="BG239" s="18"/>
      <c r="BH239" s="18"/>
      <c r="BI239" s="18"/>
      <c r="BJ239" s="18"/>
      <c r="BK239" s="18"/>
      <c r="BL239" s="18"/>
      <c r="BM239" s="18"/>
      <c r="BN239" s="18"/>
      <c r="BO239" s="18"/>
      <c r="CJ239" s="18"/>
      <c r="CK239" s="18"/>
    </row>
    <row r="240" spans="1:89" x14ac:dyDescent="0.2">
      <c r="A240" s="25">
        <v>205558</v>
      </c>
      <c r="B240" s="26" t="s">
        <v>958</v>
      </c>
      <c r="C240" s="6">
        <v>0</v>
      </c>
      <c r="D240" s="6">
        <v>0</v>
      </c>
      <c r="E240" s="6">
        <v>0</v>
      </c>
      <c r="F240" s="36">
        <f t="shared" si="48"/>
        <v>0</v>
      </c>
      <c r="G240" s="6">
        <v>0</v>
      </c>
      <c r="H240" s="6">
        <v>0</v>
      </c>
      <c r="I240" s="6">
        <v>0</v>
      </c>
      <c r="J240" s="36">
        <f t="shared" si="49"/>
        <v>0</v>
      </c>
      <c r="K240" s="6">
        <v>0</v>
      </c>
      <c r="L240" s="6">
        <v>0</v>
      </c>
      <c r="M240" s="6">
        <v>0</v>
      </c>
      <c r="N240" s="7">
        <f t="shared" si="50"/>
        <v>0</v>
      </c>
      <c r="O240" s="6">
        <v>0</v>
      </c>
      <c r="P240" s="6">
        <v>0</v>
      </c>
      <c r="Q240" s="6">
        <v>0</v>
      </c>
      <c r="R240" s="7">
        <f t="shared" si="51"/>
        <v>0</v>
      </c>
      <c r="S240" s="6">
        <v>0</v>
      </c>
      <c r="T240" s="6">
        <v>0</v>
      </c>
      <c r="U240" s="6">
        <v>0</v>
      </c>
      <c r="V240" s="7">
        <f t="shared" si="52"/>
        <v>0</v>
      </c>
      <c r="W240" s="6">
        <v>0</v>
      </c>
      <c r="X240" s="6">
        <v>0</v>
      </c>
      <c r="Y240" s="6">
        <v>0</v>
      </c>
      <c r="Z240" s="7">
        <f t="shared" si="53"/>
        <v>0</v>
      </c>
      <c r="AA240" s="6">
        <v>0</v>
      </c>
      <c r="AB240" s="6">
        <v>0</v>
      </c>
      <c r="AC240" s="6">
        <v>0</v>
      </c>
      <c r="AD240" s="7">
        <f t="shared" si="54"/>
        <v>0</v>
      </c>
      <c r="AE240" s="6">
        <v>33400</v>
      </c>
      <c r="AF240" s="6">
        <v>5</v>
      </c>
      <c r="AG240" s="6">
        <v>36500</v>
      </c>
      <c r="AH240" s="7">
        <f t="shared" si="55"/>
        <v>27.452054794520546</v>
      </c>
      <c r="AI240" s="6">
        <v>11800</v>
      </c>
      <c r="AJ240" s="6">
        <v>12.5</v>
      </c>
      <c r="AK240" s="6">
        <v>86000</v>
      </c>
      <c r="AL240" s="7">
        <f t="shared" si="56"/>
        <v>4.2534883720930239</v>
      </c>
      <c r="AM240" s="6">
        <v>27400</v>
      </c>
      <c r="AN240" s="6">
        <v>2.5</v>
      </c>
      <c r="AO240" s="6">
        <v>17000</v>
      </c>
      <c r="AP240" s="7">
        <f t="shared" si="57"/>
        <v>49.964705882352945</v>
      </c>
      <c r="AQ240" s="6">
        <v>15375</v>
      </c>
      <c r="AR240" s="6">
        <v>2.5</v>
      </c>
      <c r="AS240" s="6">
        <v>17500</v>
      </c>
      <c r="AT240" s="7">
        <f t="shared" si="58"/>
        <v>24.6</v>
      </c>
      <c r="AU240" s="6">
        <v>10825</v>
      </c>
      <c r="AV240" s="6">
        <v>5</v>
      </c>
      <c r="AW240" s="6">
        <v>35650</v>
      </c>
      <c r="AX240" s="7">
        <f t="shared" si="59"/>
        <v>9.4130434782608692</v>
      </c>
      <c r="AY240" s="6">
        <f t="shared" si="60"/>
        <v>98800</v>
      </c>
      <c r="AZ240" s="6">
        <f t="shared" si="61"/>
        <v>27.5</v>
      </c>
      <c r="BA240" s="6">
        <f t="shared" si="62"/>
        <v>192650</v>
      </c>
      <c r="BB240" s="7">
        <f t="shared" si="63"/>
        <v>15.898261095250453</v>
      </c>
      <c r="BC240" s="26" t="s">
        <v>804</v>
      </c>
      <c r="BD240" s="10" t="s">
        <v>804</v>
      </c>
      <c r="BE240" s="10" t="s">
        <v>862</v>
      </c>
      <c r="BF240" s="18"/>
      <c r="BG240" s="18"/>
      <c r="BH240" s="18"/>
      <c r="BI240" s="18"/>
      <c r="BJ240" s="18"/>
      <c r="BK240" s="18"/>
      <c r="BL240" s="18"/>
      <c r="BM240" s="18"/>
      <c r="BN240" s="18"/>
      <c r="BO240" s="18"/>
      <c r="CJ240" s="18"/>
      <c r="CK240" s="18"/>
    </row>
    <row r="241" spans="1:89" x14ac:dyDescent="0.2">
      <c r="A241" s="25">
        <v>206049</v>
      </c>
      <c r="B241" s="26" t="s">
        <v>565</v>
      </c>
      <c r="C241" s="6">
        <v>0</v>
      </c>
      <c r="D241" s="6">
        <v>0</v>
      </c>
      <c r="E241" s="6">
        <v>0</v>
      </c>
      <c r="F241" s="36">
        <f t="shared" si="48"/>
        <v>0</v>
      </c>
      <c r="G241" s="6">
        <v>0</v>
      </c>
      <c r="H241" s="6">
        <v>0</v>
      </c>
      <c r="I241" s="6">
        <v>0</v>
      </c>
      <c r="J241" s="36">
        <f t="shared" si="49"/>
        <v>0</v>
      </c>
      <c r="K241" s="6">
        <v>0</v>
      </c>
      <c r="L241" s="6">
        <v>0</v>
      </c>
      <c r="M241" s="6">
        <v>0</v>
      </c>
      <c r="N241" s="7">
        <f t="shared" si="50"/>
        <v>0</v>
      </c>
      <c r="O241" s="6">
        <v>0</v>
      </c>
      <c r="P241" s="6">
        <v>0</v>
      </c>
      <c r="Q241" s="6">
        <v>0</v>
      </c>
      <c r="R241" s="7">
        <f t="shared" si="51"/>
        <v>0</v>
      </c>
      <c r="S241" s="6">
        <v>0</v>
      </c>
      <c r="T241" s="6">
        <v>0</v>
      </c>
      <c r="U241" s="6">
        <v>0</v>
      </c>
      <c r="V241" s="7">
        <f t="shared" si="52"/>
        <v>0</v>
      </c>
      <c r="W241" s="6">
        <v>0</v>
      </c>
      <c r="X241" s="6">
        <v>0</v>
      </c>
      <c r="Y241" s="6">
        <v>0</v>
      </c>
      <c r="Z241" s="7">
        <f t="shared" si="53"/>
        <v>0</v>
      </c>
      <c r="AA241" s="6">
        <v>0</v>
      </c>
      <c r="AB241" s="6">
        <v>0</v>
      </c>
      <c r="AC241" s="6">
        <v>0</v>
      </c>
      <c r="AD241" s="7">
        <f t="shared" si="54"/>
        <v>0</v>
      </c>
      <c r="AE241" s="6">
        <v>0</v>
      </c>
      <c r="AF241" s="6">
        <v>0</v>
      </c>
      <c r="AG241" s="6">
        <v>0</v>
      </c>
      <c r="AH241" s="7">
        <f t="shared" si="55"/>
        <v>0</v>
      </c>
      <c r="AI241" s="6">
        <v>29570</v>
      </c>
      <c r="AJ241" s="6">
        <v>251</v>
      </c>
      <c r="AK241" s="6">
        <v>1741325</v>
      </c>
      <c r="AL241" s="7">
        <f t="shared" si="56"/>
        <v>0.52642097253528208</v>
      </c>
      <c r="AM241" s="6">
        <v>39921.5</v>
      </c>
      <c r="AN241" s="6">
        <v>351.05</v>
      </c>
      <c r="AO241" s="6">
        <v>2406265</v>
      </c>
      <c r="AP241" s="7">
        <f t="shared" si="57"/>
        <v>0.51431014456013779</v>
      </c>
      <c r="AQ241" s="6">
        <v>-154672.4</v>
      </c>
      <c r="AR241" s="6">
        <v>259.05</v>
      </c>
      <c r="AS241" s="6">
        <v>1839290</v>
      </c>
      <c r="AT241" s="7">
        <f t="shared" si="58"/>
        <v>-2.3546190105964802</v>
      </c>
      <c r="AU241" s="6">
        <v>-303273.25</v>
      </c>
      <c r="AV241" s="6">
        <v>419.75</v>
      </c>
      <c r="AW241" s="6">
        <v>2977165</v>
      </c>
      <c r="AX241" s="7">
        <f t="shared" si="59"/>
        <v>-3.157860162268467</v>
      </c>
      <c r="AY241" s="6">
        <f t="shared" si="60"/>
        <v>-388454.15</v>
      </c>
      <c r="AZ241" s="6">
        <f t="shared" si="61"/>
        <v>1280.8499999999999</v>
      </c>
      <c r="BA241" s="6">
        <f t="shared" si="62"/>
        <v>8964045</v>
      </c>
      <c r="BB241" s="7">
        <f t="shared" si="63"/>
        <v>-1.3433755241076992</v>
      </c>
      <c r="BC241" s="26" t="s">
        <v>804</v>
      </c>
      <c r="BD241" s="10" t="s">
        <v>804</v>
      </c>
      <c r="BE241" s="10" t="s">
        <v>862</v>
      </c>
      <c r="BF241" s="18"/>
      <c r="BG241" s="18"/>
      <c r="BH241" s="18"/>
      <c r="BI241" s="18"/>
      <c r="BJ241" s="18"/>
      <c r="BK241" s="18"/>
      <c r="BL241" s="18"/>
      <c r="BM241" s="18"/>
      <c r="BN241" s="18"/>
      <c r="BO241" s="18"/>
      <c r="CJ241" s="18"/>
      <c r="CK241" s="18"/>
    </row>
    <row r="242" spans="1:89" x14ac:dyDescent="0.2">
      <c r="A242" s="25">
        <v>206793</v>
      </c>
      <c r="B242" s="26" t="s">
        <v>772</v>
      </c>
      <c r="C242" s="6">
        <v>0</v>
      </c>
      <c r="D242" s="6">
        <v>0</v>
      </c>
      <c r="E242" s="6">
        <v>0</v>
      </c>
      <c r="F242" s="36">
        <f t="shared" si="48"/>
        <v>0</v>
      </c>
      <c r="G242" s="6">
        <v>0</v>
      </c>
      <c r="H242" s="6">
        <v>0</v>
      </c>
      <c r="I242" s="6">
        <v>0</v>
      </c>
      <c r="J242" s="36">
        <f t="shared" si="49"/>
        <v>0</v>
      </c>
      <c r="K242" s="6">
        <v>0</v>
      </c>
      <c r="L242" s="6">
        <v>0</v>
      </c>
      <c r="M242" s="6">
        <v>0</v>
      </c>
      <c r="N242" s="7">
        <f t="shared" si="50"/>
        <v>0</v>
      </c>
      <c r="O242" s="6">
        <v>0</v>
      </c>
      <c r="P242" s="6">
        <v>0</v>
      </c>
      <c r="Q242" s="6">
        <v>0</v>
      </c>
      <c r="R242" s="7">
        <f t="shared" si="51"/>
        <v>0</v>
      </c>
      <c r="S242" s="6">
        <v>0</v>
      </c>
      <c r="T242" s="6">
        <v>0</v>
      </c>
      <c r="U242" s="6">
        <v>0</v>
      </c>
      <c r="V242" s="7">
        <f t="shared" si="52"/>
        <v>0</v>
      </c>
      <c r="W242" s="6">
        <v>0</v>
      </c>
      <c r="X242" s="6">
        <v>0</v>
      </c>
      <c r="Y242" s="6">
        <v>0</v>
      </c>
      <c r="Z242" s="7">
        <f t="shared" si="53"/>
        <v>0</v>
      </c>
      <c r="AA242" s="6">
        <v>0</v>
      </c>
      <c r="AB242" s="6">
        <v>0</v>
      </c>
      <c r="AC242" s="6">
        <v>0</v>
      </c>
      <c r="AD242" s="7">
        <f t="shared" si="54"/>
        <v>0</v>
      </c>
      <c r="AE242" s="6">
        <v>0</v>
      </c>
      <c r="AF242" s="6">
        <v>0</v>
      </c>
      <c r="AG242" s="6">
        <v>0</v>
      </c>
      <c r="AH242" s="7">
        <f t="shared" si="55"/>
        <v>0</v>
      </c>
      <c r="AI242" s="6">
        <v>0</v>
      </c>
      <c r="AJ242" s="6">
        <v>0</v>
      </c>
      <c r="AK242" s="6">
        <v>0</v>
      </c>
      <c r="AL242" s="7">
        <f t="shared" si="56"/>
        <v>0</v>
      </c>
      <c r="AM242" s="6">
        <v>91000</v>
      </c>
      <c r="AN242" s="6">
        <v>25</v>
      </c>
      <c r="AO242" s="6">
        <v>170000</v>
      </c>
      <c r="AP242" s="7">
        <f t="shared" si="57"/>
        <v>16.594117647058823</v>
      </c>
      <c r="AQ242" s="6">
        <v>13567.5</v>
      </c>
      <c r="AR242" s="6">
        <v>11.75</v>
      </c>
      <c r="AS242" s="6">
        <v>81000</v>
      </c>
      <c r="AT242" s="7">
        <f t="shared" si="58"/>
        <v>4.6900000000000004</v>
      </c>
      <c r="AU242" s="6">
        <v>-5927.5</v>
      </c>
      <c r="AV242" s="6">
        <v>0.25</v>
      </c>
      <c r="AW242" s="6">
        <v>1825</v>
      </c>
      <c r="AX242" s="7">
        <f t="shared" si="59"/>
        <v>-100.68630136986302</v>
      </c>
      <c r="AY242" s="6">
        <f t="shared" si="60"/>
        <v>98640</v>
      </c>
      <c r="AZ242" s="6">
        <f t="shared" si="61"/>
        <v>37</v>
      </c>
      <c r="BA242" s="6">
        <f t="shared" si="62"/>
        <v>252825</v>
      </c>
      <c r="BB242" s="7">
        <f t="shared" si="63"/>
        <v>12.094690002966479</v>
      </c>
      <c r="BC242" s="26" t="s">
        <v>804</v>
      </c>
      <c r="BD242" s="10" t="s">
        <v>804</v>
      </c>
      <c r="BE242" s="10" t="s">
        <v>862</v>
      </c>
      <c r="BF242" s="18"/>
      <c r="BG242" s="18"/>
      <c r="BH242" s="18"/>
      <c r="BI242" s="18"/>
      <c r="BJ242" s="18"/>
      <c r="BK242" s="18"/>
      <c r="BL242" s="18"/>
      <c r="BM242" s="18"/>
      <c r="BN242" s="18"/>
      <c r="BO242" s="18"/>
      <c r="CJ242" s="18"/>
      <c r="CK242" s="18"/>
    </row>
    <row r="243" spans="1:89" x14ac:dyDescent="0.2">
      <c r="A243" s="25">
        <v>206807</v>
      </c>
      <c r="B243" s="26" t="s">
        <v>579</v>
      </c>
      <c r="C243" s="6">
        <v>0</v>
      </c>
      <c r="D243" s="6">
        <v>0</v>
      </c>
      <c r="E243" s="6">
        <v>0</v>
      </c>
      <c r="F243" s="36">
        <f t="shared" si="48"/>
        <v>0</v>
      </c>
      <c r="G243" s="6">
        <v>0</v>
      </c>
      <c r="H243" s="6">
        <v>0</v>
      </c>
      <c r="I243" s="6">
        <v>0</v>
      </c>
      <c r="J243" s="36">
        <f t="shared" si="49"/>
        <v>0</v>
      </c>
      <c r="K243" s="6">
        <v>0</v>
      </c>
      <c r="L243" s="6">
        <v>0</v>
      </c>
      <c r="M243" s="6">
        <v>0</v>
      </c>
      <c r="N243" s="7">
        <f t="shared" si="50"/>
        <v>0</v>
      </c>
      <c r="O243" s="6">
        <v>0</v>
      </c>
      <c r="P243" s="6">
        <v>0</v>
      </c>
      <c r="Q243" s="6">
        <v>0</v>
      </c>
      <c r="R243" s="7">
        <f t="shared" si="51"/>
        <v>0</v>
      </c>
      <c r="S243" s="6">
        <v>0</v>
      </c>
      <c r="T243" s="6">
        <v>0</v>
      </c>
      <c r="U243" s="6">
        <v>0</v>
      </c>
      <c r="V243" s="7">
        <f t="shared" si="52"/>
        <v>0</v>
      </c>
      <c r="W243" s="6">
        <v>0</v>
      </c>
      <c r="X243" s="6">
        <v>0</v>
      </c>
      <c r="Y243" s="6">
        <v>0</v>
      </c>
      <c r="Z243" s="7">
        <f t="shared" si="53"/>
        <v>0</v>
      </c>
      <c r="AA243" s="6">
        <v>0</v>
      </c>
      <c r="AB243" s="6">
        <v>0</v>
      </c>
      <c r="AC243" s="6">
        <v>0</v>
      </c>
      <c r="AD243" s="7">
        <f t="shared" si="54"/>
        <v>0</v>
      </c>
      <c r="AE243" s="6">
        <v>0</v>
      </c>
      <c r="AF243" s="6">
        <v>0</v>
      </c>
      <c r="AG243" s="6">
        <v>0</v>
      </c>
      <c r="AH243" s="7">
        <f t="shared" si="55"/>
        <v>0</v>
      </c>
      <c r="AI243" s="6">
        <v>0</v>
      </c>
      <c r="AJ243" s="6">
        <v>0</v>
      </c>
      <c r="AK243" s="6">
        <v>0</v>
      </c>
      <c r="AL243" s="7">
        <f t="shared" si="56"/>
        <v>0</v>
      </c>
      <c r="AM243" s="6">
        <v>-4100</v>
      </c>
      <c r="AN243" s="6">
        <v>10</v>
      </c>
      <c r="AO243" s="6">
        <v>68000</v>
      </c>
      <c r="AP243" s="7">
        <f t="shared" si="57"/>
        <v>-1.8691176470588236</v>
      </c>
      <c r="AQ243" s="6">
        <v>15100</v>
      </c>
      <c r="AR243" s="6">
        <v>38.5</v>
      </c>
      <c r="AS243" s="6">
        <v>264000</v>
      </c>
      <c r="AT243" s="7">
        <f t="shared" si="58"/>
        <v>1.6015151515151513</v>
      </c>
      <c r="AU243" s="6">
        <v>43777.5</v>
      </c>
      <c r="AV243" s="6">
        <v>16.5</v>
      </c>
      <c r="AW243" s="6">
        <v>115690</v>
      </c>
      <c r="AX243" s="7">
        <f t="shared" si="59"/>
        <v>11.730508254818913</v>
      </c>
      <c r="AY243" s="6">
        <f t="shared" si="60"/>
        <v>54777.5</v>
      </c>
      <c r="AZ243" s="6">
        <f t="shared" si="61"/>
        <v>65</v>
      </c>
      <c r="BA243" s="6">
        <f t="shared" si="62"/>
        <v>447690</v>
      </c>
      <c r="BB243" s="7">
        <f t="shared" si="63"/>
        <v>3.7930320087560587</v>
      </c>
      <c r="BC243" s="26" t="s">
        <v>804</v>
      </c>
      <c r="BD243" s="10" t="s">
        <v>804</v>
      </c>
      <c r="BE243" s="10" t="s">
        <v>862</v>
      </c>
      <c r="BF243" s="18"/>
      <c r="BG243" s="18"/>
      <c r="BH243" s="18"/>
      <c r="BI243" s="18"/>
      <c r="BJ243" s="18"/>
      <c r="BK243" s="18"/>
      <c r="BL243" s="18"/>
      <c r="BM243" s="18"/>
      <c r="BN243" s="18"/>
      <c r="BO243" s="18"/>
      <c r="CJ243" s="18"/>
      <c r="CK243" s="18"/>
    </row>
    <row r="244" spans="1:89" x14ac:dyDescent="0.2">
      <c r="A244" s="25">
        <v>143790</v>
      </c>
      <c r="B244" s="26" t="s">
        <v>101</v>
      </c>
      <c r="C244" s="6">
        <v>-70367.5</v>
      </c>
      <c r="D244" s="6">
        <v>0</v>
      </c>
      <c r="E244" s="6">
        <v>0</v>
      </c>
      <c r="F244" s="36">
        <f t="shared" si="48"/>
        <v>0</v>
      </c>
      <c r="G244" s="6">
        <v>-14630</v>
      </c>
      <c r="H244" s="6">
        <v>57.75</v>
      </c>
      <c r="I244" s="6">
        <v>410025</v>
      </c>
      <c r="J244" s="36">
        <f t="shared" si="49"/>
        <v>-1.1061032863849765</v>
      </c>
      <c r="K244" s="6">
        <v>-22752.5</v>
      </c>
      <c r="L244" s="6">
        <v>54</v>
      </c>
      <c r="M244" s="6">
        <v>383400</v>
      </c>
      <c r="N244" s="7">
        <f t="shared" si="50"/>
        <v>-1.7803208137715181</v>
      </c>
      <c r="O244" s="6">
        <v>105499.5</v>
      </c>
      <c r="P244" s="6">
        <v>52.5</v>
      </c>
      <c r="Q244" s="6">
        <v>369500</v>
      </c>
      <c r="R244" s="7">
        <f t="shared" si="51"/>
        <v>8.8511082543978343</v>
      </c>
      <c r="S244" s="6">
        <v>-540.5</v>
      </c>
      <c r="T244" s="6">
        <v>0.75</v>
      </c>
      <c r="U244" s="6">
        <v>5250</v>
      </c>
      <c r="V244" s="7">
        <f t="shared" si="52"/>
        <v>-3.1915238095238099</v>
      </c>
      <c r="W244" s="6">
        <v>42197</v>
      </c>
      <c r="X244" s="6">
        <v>21.25</v>
      </c>
      <c r="Y244" s="6">
        <v>146625</v>
      </c>
      <c r="Z244" s="7">
        <f t="shared" si="53"/>
        <v>8.6336572890025582</v>
      </c>
      <c r="AA244" s="6">
        <v>-4005.5</v>
      </c>
      <c r="AB244" s="6">
        <v>2.5</v>
      </c>
      <c r="AC244" s="6">
        <v>17750</v>
      </c>
      <c r="AD244" s="7">
        <f t="shared" si="54"/>
        <v>-6.995521126760563</v>
      </c>
      <c r="AE244" s="6">
        <v>12769.63</v>
      </c>
      <c r="AF244" s="6">
        <v>2.5</v>
      </c>
      <c r="AG244" s="6">
        <v>18250</v>
      </c>
      <c r="AH244" s="7">
        <f t="shared" si="55"/>
        <v>20.991172602739724</v>
      </c>
      <c r="AI244" s="6">
        <v>-4690.37</v>
      </c>
      <c r="AJ244" s="6">
        <v>3.5</v>
      </c>
      <c r="AK244" s="6">
        <v>24250</v>
      </c>
      <c r="AL244" s="7">
        <f t="shared" si="56"/>
        <v>-5.9959369072164952</v>
      </c>
      <c r="AM244" s="6">
        <v>0</v>
      </c>
      <c r="AN244" s="6">
        <v>0</v>
      </c>
      <c r="AO244" s="6">
        <v>0</v>
      </c>
      <c r="AP244" s="7">
        <f t="shared" si="57"/>
        <v>0</v>
      </c>
      <c r="AQ244" s="6">
        <v>0</v>
      </c>
      <c r="AR244" s="6">
        <v>0</v>
      </c>
      <c r="AS244" s="6">
        <v>0</v>
      </c>
      <c r="AT244" s="7">
        <f t="shared" si="58"/>
        <v>0</v>
      </c>
      <c r="AU244" s="6">
        <v>-12790.37</v>
      </c>
      <c r="AV244" s="6">
        <v>0</v>
      </c>
      <c r="AW244" s="6">
        <v>0</v>
      </c>
      <c r="AX244" s="7">
        <f t="shared" si="59"/>
        <v>0</v>
      </c>
      <c r="AY244" s="6">
        <f t="shared" si="60"/>
        <v>101056.89000000001</v>
      </c>
      <c r="AZ244" s="6">
        <f t="shared" si="61"/>
        <v>194.75</v>
      </c>
      <c r="BA244" s="6">
        <f t="shared" si="62"/>
        <v>1375050</v>
      </c>
      <c r="BB244" s="7">
        <f t="shared" si="63"/>
        <v>2.2782906730664343</v>
      </c>
      <c r="BC244" s="26" t="s">
        <v>804</v>
      </c>
      <c r="BD244" s="10" t="s">
        <v>804</v>
      </c>
      <c r="BE244" s="10" t="s">
        <v>862</v>
      </c>
      <c r="BF244" s="18"/>
      <c r="BG244" s="18"/>
      <c r="BH244" s="18"/>
      <c r="BI244" s="18"/>
      <c r="BJ244" s="18"/>
      <c r="BK244" s="18"/>
      <c r="BL244" s="18"/>
      <c r="BM244" s="18"/>
      <c r="BN244" s="18"/>
      <c r="BO244" s="18"/>
      <c r="CJ244" s="18"/>
      <c r="CK244" s="18"/>
    </row>
    <row r="245" spans="1:89" x14ac:dyDescent="0.2">
      <c r="A245" s="25">
        <v>146291</v>
      </c>
      <c r="B245" s="26" t="s">
        <v>119</v>
      </c>
      <c r="C245" s="6">
        <v>-132215.07</v>
      </c>
      <c r="D245" s="6">
        <v>0</v>
      </c>
      <c r="E245" s="6">
        <v>0</v>
      </c>
      <c r="F245" s="36">
        <f t="shared" si="48"/>
        <v>0</v>
      </c>
      <c r="G245" s="6">
        <v>14985.43</v>
      </c>
      <c r="H245" s="6">
        <v>32.549999999999997</v>
      </c>
      <c r="I245" s="6">
        <v>231105</v>
      </c>
      <c r="J245" s="36">
        <f t="shared" si="49"/>
        <v>2.0101180415828304</v>
      </c>
      <c r="K245" s="6">
        <v>0</v>
      </c>
      <c r="L245" s="6">
        <v>7</v>
      </c>
      <c r="M245" s="6">
        <v>49700</v>
      </c>
      <c r="N245" s="7">
        <f t="shared" si="50"/>
        <v>0</v>
      </c>
      <c r="O245" s="6">
        <v>0</v>
      </c>
      <c r="P245" s="6">
        <v>0</v>
      </c>
      <c r="Q245" s="6">
        <v>0</v>
      </c>
      <c r="R245" s="7">
        <f t="shared" si="51"/>
        <v>0</v>
      </c>
      <c r="S245" s="6">
        <v>0</v>
      </c>
      <c r="T245" s="6">
        <v>0</v>
      </c>
      <c r="U245" s="6">
        <v>0</v>
      </c>
      <c r="V245" s="7">
        <f t="shared" si="52"/>
        <v>0</v>
      </c>
      <c r="W245" s="6">
        <v>0</v>
      </c>
      <c r="X245" s="6">
        <v>0</v>
      </c>
      <c r="Y245" s="6">
        <v>0</v>
      </c>
      <c r="Z245" s="7">
        <f t="shared" si="53"/>
        <v>0</v>
      </c>
      <c r="AA245" s="6">
        <v>0</v>
      </c>
      <c r="AB245" s="6">
        <v>0</v>
      </c>
      <c r="AC245" s="6">
        <v>0</v>
      </c>
      <c r="AD245" s="7">
        <f t="shared" si="54"/>
        <v>0</v>
      </c>
      <c r="AE245" s="6">
        <v>0</v>
      </c>
      <c r="AF245" s="6">
        <v>0</v>
      </c>
      <c r="AG245" s="6">
        <v>0</v>
      </c>
      <c r="AH245" s="7">
        <f t="shared" si="55"/>
        <v>0</v>
      </c>
      <c r="AI245" s="6">
        <v>0</v>
      </c>
      <c r="AJ245" s="6">
        <v>0</v>
      </c>
      <c r="AK245" s="6">
        <v>0</v>
      </c>
      <c r="AL245" s="7">
        <f t="shared" si="56"/>
        <v>0</v>
      </c>
      <c r="AM245" s="6">
        <v>0</v>
      </c>
      <c r="AN245" s="6">
        <v>0</v>
      </c>
      <c r="AO245" s="6">
        <v>0</v>
      </c>
      <c r="AP245" s="7">
        <f t="shared" si="57"/>
        <v>0</v>
      </c>
      <c r="AQ245" s="6">
        <v>0</v>
      </c>
      <c r="AR245" s="6">
        <v>0</v>
      </c>
      <c r="AS245" s="6">
        <v>0</v>
      </c>
      <c r="AT245" s="7">
        <f t="shared" si="58"/>
        <v>0</v>
      </c>
      <c r="AU245" s="6">
        <v>-32171.73</v>
      </c>
      <c r="AV245" s="6">
        <v>0</v>
      </c>
      <c r="AW245" s="6">
        <v>0</v>
      </c>
      <c r="AX245" s="7">
        <f t="shared" si="59"/>
        <v>0</v>
      </c>
      <c r="AY245" s="6">
        <f t="shared" si="60"/>
        <v>-17186.3</v>
      </c>
      <c r="AZ245" s="6">
        <f t="shared" si="61"/>
        <v>39.549999999999997</v>
      </c>
      <c r="BA245" s="6">
        <f t="shared" si="62"/>
        <v>280805</v>
      </c>
      <c r="BB245" s="7">
        <f t="shared" si="63"/>
        <v>-1.8973141503890598</v>
      </c>
      <c r="BC245" s="26" t="s">
        <v>804</v>
      </c>
      <c r="BD245" s="10" t="s">
        <v>804</v>
      </c>
      <c r="BE245" s="10" t="s">
        <v>862</v>
      </c>
      <c r="BF245" s="18"/>
      <c r="BG245" s="18"/>
      <c r="BH245" s="18"/>
      <c r="BI245" s="18"/>
      <c r="BJ245" s="18"/>
      <c r="BK245" s="18"/>
      <c r="BL245" s="18"/>
      <c r="BM245" s="18"/>
      <c r="BN245" s="18"/>
      <c r="BO245" s="18"/>
      <c r="CJ245" s="18"/>
      <c r="CK245" s="18"/>
    </row>
    <row r="246" spans="1:89" x14ac:dyDescent="0.2">
      <c r="A246" s="25">
        <v>146876</v>
      </c>
      <c r="B246" s="26" t="s">
        <v>126</v>
      </c>
      <c r="C246" s="6">
        <v>-9032.82</v>
      </c>
      <c r="D246" s="6">
        <v>0</v>
      </c>
      <c r="E246" s="6">
        <v>0</v>
      </c>
      <c r="F246" s="36">
        <f t="shared" si="48"/>
        <v>0</v>
      </c>
      <c r="G246" s="6">
        <v>8567.18</v>
      </c>
      <c r="H246" s="6">
        <v>2.5</v>
      </c>
      <c r="I246" s="6">
        <v>17750</v>
      </c>
      <c r="J246" s="36">
        <f t="shared" si="49"/>
        <v>14.962398873239437</v>
      </c>
      <c r="K246" s="6">
        <v>-2832.82</v>
      </c>
      <c r="L246" s="6">
        <v>10</v>
      </c>
      <c r="M246" s="6">
        <v>71000</v>
      </c>
      <c r="N246" s="7">
        <f t="shared" si="50"/>
        <v>-1.1969661971830987</v>
      </c>
      <c r="O246" s="6">
        <v>-11406.52</v>
      </c>
      <c r="P246" s="6">
        <v>33</v>
      </c>
      <c r="Q246" s="6">
        <v>233000</v>
      </c>
      <c r="R246" s="7">
        <f t="shared" si="51"/>
        <v>-1.5176056652360517</v>
      </c>
      <c r="S246" s="6">
        <v>-981.52</v>
      </c>
      <c r="T246" s="6">
        <v>5</v>
      </c>
      <c r="U246" s="6">
        <v>35000</v>
      </c>
      <c r="V246" s="7">
        <f t="shared" si="52"/>
        <v>-0.86934628571428574</v>
      </c>
      <c r="W246" s="6">
        <v>14768.48</v>
      </c>
      <c r="X246" s="6">
        <v>2.5</v>
      </c>
      <c r="Y246" s="6">
        <v>17250</v>
      </c>
      <c r="Z246" s="7">
        <f t="shared" si="53"/>
        <v>25.684313043478259</v>
      </c>
      <c r="AA246" s="6">
        <v>15943.48</v>
      </c>
      <c r="AB246" s="6">
        <v>2.5</v>
      </c>
      <c r="AC246" s="6">
        <v>18250</v>
      </c>
      <c r="AD246" s="7">
        <f t="shared" si="54"/>
        <v>27.082075616438352</v>
      </c>
      <c r="AE246" s="6">
        <v>16668.59</v>
      </c>
      <c r="AF246" s="6">
        <v>2.5</v>
      </c>
      <c r="AG246" s="6">
        <v>18250</v>
      </c>
      <c r="AH246" s="7">
        <f t="shared" si="55"/>
        <v>27.400421917808217</v>
      </c>
      <c r="AI246" s="6">
        <v>-686.41</v>
      </c>
      <c r="AJ246" s="6">
        <v>1</v>
      </c>
      <c r="AK246" s="6">
        <v>7000</v>
      </c>
      <c r="AL246" s="7">
        <f t="shared" si="56"/>
        <v>-3.0398157142857141</v>
      </c>
      <c r="AM246" s="6">
        <v>0</v>
      </c>
      <c r="AN246" s="6">
        <v>0</v>
      </c>
      <c r="AO246" s="6">
        <v>0</v>
      </c>
      <c r="AP246" s="7">
        <f t="shared" si="57"/>
        <v>0</v>
      </c>
      <c r="AQ246" s="6">
        <v>0</v>
      </c>
      <c r="AR246" s="6">
        <v>0</v>
      </c>
      <c r="AS246" s="6">
        <v>0</v>
      </c>
      <c r="AT246" s="7">
        <f t="shared" si="58"/>
        <v>0</v>
      </c>
      <c r="AU246" s="6">
        <v>-3126.41</v>
      </c>
      <c r="AV246" s="6">
        <v>0</v>
      </c>
      <c r="AW246" s="6">
        <v>0</v>
      </c>
      <c r="AX246" s="7">
        <f t="shared" si="59"/>
        <v>0</v>
      </c>
      <c r="AY246" s="6">
        <f t="shared" si="60"/>
        <v>36914.049999999988</v>
      </c>
      <c r="AZ246" s="6">
        <f t="shared" si="61"/>
        <v>59</v>
      </c>
      <c r="BA246" s="6">
        <f t="shared" si="62"/>
        <v>417500</v>
      </c>
      <c r="BB246" s="7">
        <f t="shared" si="63"/>
        <v>2.7409234730538912</v>
      </c>
      <c r="BC246" s="26" t="s">
        <v>804</v>
      </c>
      <c r="BD246" s="10" t="s">
        <v>804</v>
      </c>
      <c r="BE246" s="10" t="s">
        <v>862</v>
      </c>
      <c r="BF246" s="18"/>
      <c r="BG246" s="18"/>
      <c r="BH246" s="18"/>
      <c r="BI246" s="18"/>
      <c r="BJ246" s="18"/>
      <c r="BK246" s="18"/>
      <c r="BL246" s="18"/>
      <c r="BM246" s="18"/>
      <c r="BN246" s="18"/>
      <c r="BO246" s="18"/>
      <c r="CJ246" s="18"/>
      <c r="CK246" s="18"/>
    </row>
    <row r="247" spans="1:89" x14ac:dyDescent="0.2">
      <c r="A247" s="25">
        <v>172182</v>
      </c>
      <c r="B247" s="26" t="s">
        <v>211</v>
      </c>
      <c r="C247" s="6">
        <v>41099.69</v>
      </c>
      <c r="D247" s="6">
        <v>0</v>
      </c>
      <c r="E247" s="6">
        <v>0</v>
      </c>
      <c r="F247" s="36">
        <f t="shared" si="48"/>
        <v>0</v>
      </c>
      <c r="G247" s="6">
        <v>17749.689999999999</v>
      </c>
      <c r="H247" s="6">
        <v>22.5</v>
      </c>
      <c r="I247" s="6">
        <v>159750</v>
      </c>
      <c r="J247" s="36">
        <f t="shared" si="49"/>
        <v>3.4443842879499216</v>
      </c>
      <c r="K247" s="6">
        <v>45674.69</v>
      </c>
      <c r="L247" s="6">
        <v>12.5</v>
      </c>
      <c r="M247" s="6">
        <v>88750</v>
      </c>
      <c r="N247" s="7">
        <f t="shared" si="50"/>
        <v>15.439331830985916</v>
      </c>
      <c r="O247" s="6">
        <v>62699.69</v>
      </c>
      <c r="P247" s="6">
        <v>2.5</v>
      </c>
      <c r="Q247" s="6">
        <v>17750</v>
      </c>
      <c r="R247" s="7">
        <f t="shared" si="51"/>
        <v>109.50368394366197</v>
      </c>
      <c r="S247" s="6">
        <v>49899.69</v>
      </c>
      <c r="T247" s="6">
        <v>7.5</v>
      </c>
      <c r="U247" s="6">
        <v>52500</v>
      </c>
      <c r="V247" s="7">
        <f t="shared" si="52"/>
        <v>29.464578857142858</v>
      </c>
      <c r="W247" s="6">
        <v>91549.69</v>
      </c>
      <c r="X247" s="6">
        <v>10</v>
      </c>
      <c r="Y247" s="6">
        <v>69000</v>
      </c>
      <c r="Z247" s="7">
        <f t="shared" si="53"/>
        <v>39.804213043478264</v>
      </c>
      <c r="AA247" s="6">
        <v>0</v>
      </c>
      <c r="AB247" s="6">
        <v>0</v>
      </c>
      <c r="AC247" s="6">
        <v>0</v>
      </c>
      <c r="AD247" s="7">
        <f t="shared" si="54"/>
        <v>0</v>
      </c>
      <c r="AE247" s="6">
        <v>0</v>
      </c>
      <c r="AF247" s="6">
        <v>0</v>
      </c>
      <c r="AG247" s="6">
        <v>0</v>
      </c>
      <c r="AH247" s="7">
        <f t="shared" si="55"/>
        <v>0</v>
      </c>
      <c r="AI247" s="6">
        <v>59449.22</v>
      </c>
      <c r="AJ247" s="6">
        <v>10</v>
      </c>
      <c r="AK247" s="6">
        <v>69000</v>
      </c>
      <c r="AL247" s="7">
        <f t="shared" si="56"/>
        <v>26.709069855072464</v>
      </c>
      <c r="AM247" s="6">
        <v>75424.22</v>
      </c>
      <c r="AN247" s="6">
        <v>2.5</v>
      </c>
      <c r="AO247" s="6">
        <v>17000</v>
      </c>
      <c r="AP247" s="7">
        <f t="shared" si="57"/>
        <v>137.53828352941176</v>
      </c>
      <c r="AQ247" s="6">
        <v>0</v>
      </c>
      <c r="AR247" s="6">
        <v>0</v>
      </c>
      <c r="AS247" s="6">
        <v>0</v>
      </c>
      <c r="AT247" s="7">
        <f t="shared" si="58"/>
        <v>0</v>
      </c>
      <c r="AU247" s="6">
        <v>-7086.82</v>
      </c>
      <c r="AV247" s="6">
        <v>0</v>
      </c>
      <c r="AW247" s="6">
        <v>0</v>
      </c>
      <c r="AX247" s="7">
        <f t="shared" si="59"/>
        <v>0</v>
      </c>
      <c r="AY247" s="6">
        <f t="shared" si="60"/>
        <v>395360.07</v>
      </c>
      <c r="AZ247" s="6">
        <f t="shared" si="61"/>
        <v>67.5</v>
      </c>
      <c r="BA247" s="6">
        <f t="shared" si="62"/>
        <v>473750</v>
      </c>
      <c r="BB247" s="7">
        <f t="shared" si="63"/>
        <v>25.87052700791557</v>
      </c>
      <c r="BC247" s="26" t="s">
        <v>804</v>
      </c>
      <c r="BD247" s="10" t="s">
        <v>804</v>
      </c>
      <c r="BE247" s="10" t="s">
        <v>862</v>
      </c>
      <c r="BF247" s="18"/>
      <c r="BG247" s="18"/>
      <c r="BH247" s="18"/>
      <c r="BI247" s="18"/>
      <c r="BJ247" s="18"/>
      <c r="BK247" s="18"/>
      <c r="BL247" s="18"/>
      <c r="BM247" s="18"/>
      <c r="BN247" s="18"/>
      <c r="BO247" s="18"/>
      <c r="CJ247" s="18"/>
      <c r="CK247" s="18"/>
    </row>
    <row r="248" spans="1:89" x14ac:dyDescent="0.2">
      <c r="A248" s="25">
        <v>177154</v>
      </c>
      <c r="B248" s="26" t="s">
        <v>325</v>
      </c>
      <c r="C248" s="6">
        <v>13682.5</v>
      </c>
      <c r="D248" s="6">
        <v>0</v>
      </c>
      <c r="E248" s="6">
        <v>0</v>
      </c>
      <c r="F248" s="36">
        <f t="shared" si="48"/>
        <v>0</v>
      </c>
      <c r="G248" s="6">
        <v>17282.5</v>
      </c>
      <c r="H248" s="6">
        <v>2.5</v>
      </c>
      <c r="I248" s="6">
        <v>17750</v>
      </c>
      <c r="J248" s="36">
        <f t="shared" si="49"/>
        <v>30.18352112676056</v>
      </c>
      <c r="K248" s="6">
        <v>-767.5</v>
      </c>
      <c r="L248" s="6">
        <v>5</v>
      </c>
      <c r="M248" s="6">
        <v>35500</v>
      </c>
      <c r="N248" s="7">
        <f t="shared" si="50"/>
        <v>-0.64859154929577467</v>
      </c>
      <c r="O248" s="6">
        <v>-2327.5</v>
      </c>
      <c r="P248" s="6">
        <v>9</v>
      </c>
      <c r="Q248" s="6">
        <v>63400</v>
      </c>
      <c r="R248" s="7">
        <f t="shared" si="51"/>
        <v>-1.1380520504731861</v>
      </c>
      <c r="S248" s="6">
        <v>3407.5</v>
      </c>
      <c r="T248" s="6">
        <v>1</v>
      </c>
      <c r="U248" s="6">
        <v>7000</v>
      </c>
      <c r="V248" s="7">
        <f t="shared" si="52"/>
        <v>15.090357142857142</v>
      </c>
      <c r="W248" s="6">
        <v>16527.5</v>
      </c>
      <c r="X248" s="6">
        <v>2</v>
      </c>
      <c r="Y248" s="6">
        <v>13800</v>
      </c>
      <c r="Z248" s="7">
        <f t="shared" si="53"/>
        <v>35.929347826086953</v>
      </c>
      <c r="AA248" s="6">
        <v>0</v>
      </c>
      <c r="AB248" s="6">
        <v>0</v>
      </c>
      <c r="AC248" s="6">
        <v>0</v>
      </c>
      <c r="AD248" s="7">
        <f t="shared" si="54"/>
        <v>0</v>
      </c>
      <c r="AE248" s="6">
        <v>0</v>
      </c>
      <c r="AF248" s="6">
        <v>0</v>
      </c>
      <c r="AG248" s="6">
        <v>0</v>
      </c>
      <c r="AH248" s="7">
        <f t="shared" si="55"/>
        <v>0</v>
      </c>
      <c r="AI248" s="6">
        <v>0</v>
      </c>
      <c r="AJ248" s="6">
        <v>0</v>
      </c>
      <c r="AK248" s="6">
        <v>0</v>
      </c>
      <c r="AL248" s="7">
        <f t="shared" si="56"/>
        <v>0</v>
      </c>
      <c r="AM248" s="6">
        <v>0</v>
      </c>
      <c r="AN248" s="6">
        <v>0</v>
      </c>
      <c r="AO248" s="6">
        <v>0</v>
      </c>
      <c r="AP248" s="7">
        <f t="shared" si="57"/>
        <v>0</v>
      </c>
      <c r="AQ248" s="6">
        <v>0</v>
      </c>
      <c r="AR248" s="6">
        <v>0</v>
      </c>
      <c r="AS248" s="6">
        <v>0</v>
      </c>
      <c r="AT248" s="7">
        <f t="shared" si="58"/>
        <v>0</v>
      </c>
      <c r="AU248" s="6">
        <v>-94492.84</v>
      </c>
      <c r="AV248" s="6">
        <v>0</v>
      </c>
      <c r="AW248" s="6">
        <v>0</v>
      </c>
      <c r="AX248" s="7">
        <f t="shared" si="59"/>
        <v>0</v>
      </c>
      <c r="AY248" s="6">
        <f t="shared" si="60"/>
        <v>-60370.34</v>
      </c>
      <c r="AZ248" s="6">
        <f t="shared" si="61"/>
        <v>19.5</v>
      </c>
      <c r="BA248" s="6">
        <f t="shared" si="62"/>
        <v>137450</v>
      </c>
      <c r="BB248" s="7">
        <f t="shared" si="63"/>
        <v>-13.615718734085121</v>
      </c>
      <c r="BC248" s="26" t="s">
        <v>804</v>
      </c>
      <c r="BD248" s="10" t="s">
        <v>804</v>
      </c>
      <c r="BE248" s="10" t="s">
        <v>862</v>
      </c>
      <c r="BF248" s="18"/>
      <c r="BG248" s="18"/>
      <c r="BH248" s="18"/>
      <c r="BI248" s="18"/>
      <c r="BJ248" s="18"/>
      <c r="BK248" s="18"/>
      <c r="BL248" s="18"/>
      <c r="BM248" s="18"/>
      <c r="BN248" s="18"/>
      <c r="BO248" s="18"/>
      <c r="CJ248" s="18"/>
      <c r="CK248" s="18"/>
    </row>
    <row r="249" spans="1:89" x14ac:dyDescent="0.2">
      <c r="A249" s="25">
        <v>178513</v>
      </c>
      <c r="B249" s="26" t="s">
        <v>739</v>
      </c>
      <c r="C249" s="6">
        <v>-21856.17</v>
      </c>
      <c r="D249" s="6">
        <v>0</v>
      </c>
      <c r="E249" s="6">
        <v>0</v>
      </c>
      <c r="F249" s="36">
        <f t="shared" si="48"/>
        <v>0</v>
      </c>
      <c r="G249" s="6">
        <v>-5651.17</v>
      </c>
      <c r="H249" s="6">
        <v>22.5</v>
      </c>
      <c r="I249" s="6">
        <v>166900</v>
      </c>
      <c r="J249" s="36">
        <f t="shared" si="49"/>
        <v>-1.0496481126423007</v>
      </c>
      <c r="K249" s="6">
        <v>-19201.169999999998</v>
      </c>
      <c r="L249" s="6">
        <v>38.5</v>
      </c>
      <c r="M249" s="6">
        <v>273350</v>
      </c>
      <c r="N249" s="7">
        <f t="shared" si="50"/>
        <v>-2.1073169928662887</v>
      </c>
      <c r="O249" s="6">
        <v>-20668.23</v>
      </c>
      <c r="P249" s="6">
        <v>50.5</v>
      </c>
      <c r="Q249" s="6">
        <v>368825</v>
      </c>
      <c r="R249" s="7">
        <f t="shared" si="51"/>
        <v>-1.7371792313427779</v>
      </c>
      <c r="S249" s="6">
        <v>43976.77</v>
      </c>
      <c r="T249" s="6">
        <v>20</v>
      </c>
      <c r="U249" s="6">
        <v>140000</v>
      </c>
      <c r="V249" s="7">
        <f t="shared" si="52"/>
        <v>9.7377133571428569</v>
      </c>
      <c r="W249" s="6">
        <v>-19398.23</v>
      </c>
      <c r="X249" s="6">
        <v>26.5</v>
      </c>
      <c r="Y249" s="6">
        <v>185600</v>
      </c>
      <c r="Z249" s="7">
        <f t="shared" si="53"/>
        <v>-3.1354897629310341</v>
      </c>
      <c r="AA249" s="6">
        <v>7026.77</v>
      </c>
      <c r="AB249" s="6">
        <v>12.5</v>
      </c>
      <c r="AC249" s="6">
        <v>91000</v>
      </c>
      <c r="AD249" s="7">
        <f t="shared" si="54"/>
        <v>2.3937348351648353</v>
      </c>
      <c r="AE249" s="6">
        <v>-10648.66</v>
      </c>
      <c r="AF249" s="6">
        <v>2.5</v>
      </c>
      <c r="AG249" s="6">
        <v>18500</v>
      </c>
      <c r="AH249" s="7">
        <f t="shared" si="55"/>
        <v>-17.268097297297299</v>
      </c>
      <c r="AI249" s="6">
        <v>-11357.66</v>
      </c>
      <c r="AJ249" s="6">
        <v>6</v>
      </c>
      <c r="AK249" s="6">
        <v>42000</v>
      </c>
      <c r="AL249" s="7">
        <f t="shared" si="56"/>
        <v>-8.3830347619047618</v>
      </c>
      <c r="AM249" s="6">
        <v>-11042.66</v>
      </c>
      <c r="AN249" s="6">
        <v>2.5</v>
      </c>
      <c r="AO249" s="6">
        <v>17000</v>
      </c>
      <c r="AP249" s="7">
        <f t="shared" si="57"/>
        <v>-20.136615294117647</v>
      </c>
      <c r="AQ249" s="6">
        <v>0</v>
      </c>
      <c r="AR249" s="6">
        <v>0</v>
      </c>
      <c r="AS249" s="6">
        <v>0</v>
      </c>
      <c r="AT249" s="7">
        <f t="shared" si="58"/>
        <v>0</v>
      </c>
      <c r="AU249" s="6">
        <v>-19377.66</v>
      </c>
      <c r="AV249" s="6">
        <v>0</v>
      </c>
      <c r="AW249" s="6">
        <v>0</v>
      </c>
      <c r="AX249" s="7">
        <f t="shared" si="59"/>
        <v>0</v>
      </c>
      <c r="AY249" s="6">
        <f t="shared" si="60"/>
        <v>-66341.899999999994</v>
      </c>
      <c r="AZ249" s="6">
        <f t="shared" si="61"/>
        <v>181.5</v>
      </c>
      <c r="BA249" s="6">
        <f t="shared" si="62"/>
        <v>1303175</v>
      </c>
      <c r="BB249" s="7">
        <f t="shared" si="63"/>
        <v>-1.5781448385673449</v>
      </c>
      <c r="BC249" s="26" t="s">
        <v>804</v>
      </c>
      <c r="BD249" s="10" t="s">
        <v>804</v>
      </c>
      <c r="BE249" s="10" t="s">
        <v>862</v>
      </c>
      <c r="BF249" s="18"/>
      <c r="BG249" s="18"/>
      <c r="BH249" s="18"/>
      <c r="BI249" s="18"/>
      <c r="BJ249" s="18"/>
      <c r="BK249" s="18"/>
      <c r="BL249" s="18"/>
      <c r="BM249" s="18"/>
      <c r="BN249" s="18"/>
      <c r="BO249" s="18"/>
      <c r="CJ249" s="18"/>
      <c r="CK249" s="18"/>
    </row>
    <row r="250" spans="1:89" x14ac:dyDescent="0.2">
      <c r="A250" s="25">
        <v>179437</v>
      </c>
      <c r="B250" s="26" t="s">
        <v>407</v>
      </c>
      <c r="C250" s="6">
        <v>146281.99</v>
      </c>
      <c r="D250" s="6">
        <v>0</v>
      </c>
      <c r="E250" s="6">
        <v>0</v>
      </c>
      <c r="F250" s="36">
        <f t="shared" si="48"/>
        <v>0</v>
      </c>
      <c r="G250" s="6">
        <v>69156.990000000005</v>
      </c>
      <c r="H250" s="6">
        <v>10</v>
      </c>
      <c r="I250" s="6">
        <v>71000</v>
      </c>
      <c r="J250" s="36">
        <f t="shared" si="49"/>
        <v>30.195305492957747</v>
      </c>
      <c r="K250" s="6">
        <v>111106.99</v>
      </c>
      <c r="L250" s="6">
        <v>50</v>
      </c>
      <c r="M250" s="6">
        <v>355000</v>
      </c>
      <c r="N250" s="7">
        <f t="shared" si="50"/>
        <v>9.3893230985915501</v>
      </c>
      <c r="O250" s="6">
        <v>182006.99</v>
      </c>
      <c r="P250" s="6">
        <v>50</v>
      </c>
      <c r="Q250" s="6">
        <v>353250</v>
      </c>
      <c r="R250" s="7">
        <f t="shared" si="51"/>
        <v>15.972304854918612</v>
      </c>
      <c r="S250" s="6">
        <v>165556.99</v>
      </c>
      <c r="T250" s="6">
        <v>29</v>
      </c>
      <c r="U250" s="6">
        <v>203000</v>
      </c>
      <c r="V250" s="7">
        <f t="shared" si="52"/>
        <v>25.282101921182267</v>
      </c>
      <c r="W250" s="6">
        <v>0</v>
      </c>
      <c r="X250" s="6">
        <v>0</v>
      </c>
      <c r="Y250" s="6">
        <v>0</v>
      </c>
      <c r="Z250" s="7">
        <f t="shared" si="53"/>
        <v>0</v>
      </c>
      <c r="AA250" s="6">
        <v>0</v>
      </c>
      <c r="AB250" s="6">
        <v>0</v>
      </c>
      <c r="AC250" s="6">
        <v>0</v>
      </c>
      <c r="AD250" s="7">
        <f t="shared" si="54"/>
        <v>0</v>
      </c>
      <c r="AE250" s="6">
        <v>0</v>
      </c>
      <c r="AF250" s="6">
        <v>0</v>
      </c>
      <c r="AG250" s="6">
        <v>0</v>
      </c>
      <c r="AH250" s="7">
        <f t="shared" si="55"/>
        <v>0</v>
      </c>
      <c r="AI250" s="6">
        <v>0</v>
      </c>
      <c r="AJ250" s="6">
        <v>0</v>
      </c>
      <c r="AK250" s="6">
        <v>0</v>
      </c>
      <c r="AL250" s="7">
        <f t="shared" si="56"/>
        <v>0</v>
      </c>
      <c r="AM250" s="6">
        <v>0</v>
      </c>
      <c r="AN250" s="6">
        <v>0</v>
      </c>
      <c r="AO250" s="6">
        <v>0</v>
      </c>
      <c r="AP250" s="7">
        <f t="shared" si="57"/>
        <v>0</v>
      </c>
      <c r="AQ250" s="6">
        <v>0</v>
      </c>
      <c r="AR250" s="6">
        <v>0</v>
      </c>
      <c r="AS250" s="6">
        <v>0</v>
      </c>
      <c r="AT250" s="7">
        <f t="shared" si="58"/>
        <v>0</v>
      </c>
      <c r="AU250" s="6">
        <v>139097.28</v>
      </c>
      <c r="AV250" s="6">
        <v>0</v>
      </c>
      <c r="AW250" s="6">
        <v>0</v>
      </c>
      <c r="AX250" s="7">
        <f t="shared" si="59"/>
        <v>0</v>
      </c>
      <c r="AY250" s="6">
        <f t="shared" si="60"/>
        <v>666925.24</v>
      </c>
      <c r="AZ250" s="6">
        <f t="shared" si="61"/>
        <v>139</v>
      </c>
      <c r="BA250" s="6">
        <f t="shared" si="62"/>
        <v>982250</v>
      </c>
      <c r="BB250" s="7">
        <f t="shared" si="63"/>
        <v>21.048289580045811</v>
      </c>
      <c r="BC250" s="26" t="s">
        <v>804</v>
      </c>
      <c r="BD250" s="10" t="s">
        <v>804</v>
      </c>
      <c r="BE250" s="10" t="s">
        <v>862</v>
      </c>
      <c r="BF250" s="18"/>
      <c r="BG250" s="18"/>
      <c r="BH250" s="18"/>
      <c r="BI250" s="18"/>
      <c r="BJ250" s="18"/>
      <c r="BK250" s="18"/>
      <c r="BL250" s="18"/>
      <c r="BM250" s="18"/>
      <c r="BN250" s="18"/>
      <c r="BO250" s="18"/>
      <c r="CJ250" s="18"/>
      <c r="CK250" s="18"/>
    </row>
    <row r="251" spans="1:89" x14ac:dyDescent="0.2">
      <c r="A251" s="25">
        <v>201079</v>
      </c>
      <c r="B251" s="26" t="s">
        <v>741</v>
      </c>
      <c r="C251" s="6">
        <v>-29840.01</v>
      </c>
      <c r="D251" s="6">
        <v>0</v>
      </c>
      <c r="E251" s="6">
        <v>0</v>
      </c>
      <c r="F251" s="36">
        <f t="shared" si="48"/>
        <v>0</v>
      </c>
      <c r="G251" s="6">
        <v>-1252.51</v>
      </c>
      <c r="H251" s="6">
        <v>10.25</v>
      </c>
      <c r="I251" s="6">
        <v>72775</v>
      </c>
      <c r="J251" s="36">
        <f t="shared" si="49"/>
        <v>-0.53353225695637241</v>
      </c>
      <c r="K251" s="6">
        <v>-26180.01</v>
      </c>
      <c r="L251" s="6">
        <v>25</v>
      </c>
      <c r="M251" s="6">
        <v>177500</v>
      </c>
      <c r="N251" s="7">
        <f t="shared" si="50"/>
        <v>-4.424790422535211</v>
      </c>
      <c r="O251" s="6">
        <v>-9455.01</v>
      </c>
      <c r="P251" s="6">
        <v>27.5</v>
      </c>
      <c r="Q251" s="6">
        <v>194000</v>
      </c>
      <c r="R251" s="7">
        <f t="shared" si="51"/>
        <v>-1.5108521134020618</v>
      </c>
      <c r="S251" s="6">
        <v>-7705.01</v>
      </c>
      <c r="T251" s="6">
        <v>23.75</v>
      </c>
      <c r="U251" s="6">
        <v>166250</v>
      </c>
      <c r="V251" s="7">
        <f t="shared" si="52"/>
        <v>-1.4367236691729324</v>
      </c>
      <c r="W251" s="6">
        <v>-10195.01</v>
      </c>
      <c r="X251" s="6">
        <v>26.5</v>
      </c>
      <c r="Y251" s="6">
        <v>187850</v>
      </c>
      <c r="Z251" s="7">
        <f t="shared" si="53"/>
        <v>-1.6281623635879692</v>
      </c>
      <c r="AA251" s="6">
        <v>-7735.01</v>
      </c>
      <c r="AB251" s="6">
        <v>10</v>
      </c>
      <c r="AC251" s="6">
        <v>70000</v>
      </c>
      <c r="AD251" s="7">
        <f t="shared" si="54"/>
        <v>-3.4255044285714287</v>
      </c>
      <c r="AE251" s="6">
        <v>-2014.73</v>
      </c>
      <c r="AF251" s="6">
        <v>1</v>
      </c>
      <c r="AG251" s="6">
        <v>7300</v>
      </c>
      <c r="AH251" s="7">
        <f t="shared" si="55"/>
        <v>-8.2797123287671237</v>
      </c>
      <c r="AI251" s="6">
        <v>0</v>
      </c>
      <c r="AJ251" s="6">
        <v>0</v>
      </c>
      <c r="AK251" s="6">
        <v>0</v>
      </c>
      <c r="AL251" s="7">
        <f t="shared" si="56"/>
        <v>0</v>
      </c>
      <c r="AM251" s="6">
        <v>0</v>
      </c>
      <c r="AN251" s="6">
        <v>0</v>
      </c>
      <c r="AO251" s="6">
        <v>0</v>
      </c>
      <c r="AP251" s="7">
        <f t="shared" si="57"/>
        <v>0</v>
      </c>
      <c r="AQ251" s="6">
        <v>0</v>
      </c>
      <c r="AR251" s="6">
        <v>0</v>
      </c>
      <c r="AS251" s="6">
        <v>0</v>
      </c>
      <c r="AT251" s="7">
        <f t="shared" si="58"/>
        <v>0</v>
      </c>
      <c r="AU251" s="6">
        <v>-7414.73</v>
      </c>
      <c r="AV251" s="6">
        <v>0</v>
      </c>
      <c r="AW251" s="6">
        <v>0</v>
      </c>
      <c r="AX251" s="7">
        <f t="shared" si="59"/>
        <v>0</v>
      </c>
      <c r="AY251" s="6">
        <f t="shared" si="60"/>
        <v>-71952.02</v>
      </c>
      <c r="AZ251" s="6">
        <f t="shared" si="61"/>
        <v>124</v>
      </c>
      <c r="BA251" s="6">
        <f t="shared" si="62"/>
        <v>875675</v>
      </c>
      <c r="BB251" s="7">
        <f t="shared" si="63"/>
        <v>-2.5471923030804806</v>
      </c>
      <c r="BC251" s="26" t="s">
        <v>804</v>
      </c>
      <c r="BD251" s="10" t="s">
        <v>804</v>
      </c>
      <c r="BE251" s="10" t="s">
        <v>862</v>
      </c>
      <c r="BF251" s="18"/>
      <c r="BG251" s="18"/>
      <c r="BH251" s="18"/>
      <c r="BI251" s="18"/>
      <c r="BJ251" s="18"/>
      <c r="BK251" s="18"/>
      <c r="BL251" s="18"/>
      <c r="BM251" s="18"/>
      <c r="BN251" s="18"/>
      <c r="BO251" s="18"/>
      <c r="CJ251" s="18"/>
      <c r="CK251" s="18"/>
    </row>
    <row r="252" spans="1:89" x14ac:dyDescent="0.2">
      <c r="A252" s="25">
        <v>201205</v>
      </c>
      <c r="B252" s="26" t="s">
        <v>959</v>
      </c>
      <c r="C252" s="6">
        <v>-4288.55</v>
      </c>
      <c r="D252" s="6">
        <v>0</v>
      </c>
      <c r="E252" s="6">
        <v>0</v>
      </c>
      <c r="F252" s="36">
        <f t="shared" si="48"/>
        <v>0</v>
      </c>
      <c r="G252" s="6">
        <v>17511.45</v>
      </c>
      <c r="H252" s="6">
        <v>15</v>
      </c>
      <c r="I252" s="6">
        <v>106500</v>
      </c>
      <c r="J252" s="36">
        <f t="shared" si="49"/>
        <v>5.0972295774647893</v>
      </c>
      <c r="K252" s="6">
        <v>0</v>
      </c>
      <c r="L252" s="6">
        <v>10</v>
      </c>
      <c r="M252" s="6">
        <v>71000</v>
      </c>
      <c r="N252" s="7">
        <f t="shared" si="50"/>
        <v>0</v>
      </c>
      <c r="O252" s="6">
        <v>0</v>
      </c>
      <c r="P252" s="6">
        <v>0</v>
      </c>
      <c r="Q252" s="6">
        <v>0</v>
      </c>
      <c r="R252" s="7">
        <f t="shared" si="51"/>
        <v>0</v>
      </c>
      <c r="S252" s="6">
        <v>0</v>
      </c>
      <c r="T252" s="6">
        <v>0</v>
      </c>
      <c r="U252" s="6">
        <v>0</v>
      </c>
      <c r="V252" s="7">
        <f t="shared" si="52"/>
        <v>0</v>
      </c>
      <c r="W252" s="6">
        <v>0</v>
      </c>
      <c r="X252" s="6">
        <v>0</v>
      </c>
      <c r="Y252" s="6">
        <v>0</v>
      </c>
      <c r="Z252" s="7">
        <f t="shared" si="53"/>
        <v>0</v>
      </c>
      <c r="AA252" s="6">
        <v>0</v>
      </c>
      <c r="AB252" s="6">
        <v>0</v>
      </c>
      <c r="AC252" s="6">
        <v>0</v>
      </c>
      <c r="AD252" s="7">
        <f t="shared" si="54"/>
        <v>0</v>
      </c>
      <c r="AE252" s="6">
        <v>0</v>
      </c>
      <c r="AF252" s="6">
        <v>0</v>
      </c>
      <c r="AG252" s="6">
        <v>0</v>
      </c>
      <c r="AH252" s="7">
        <f t="shared" si="55"/>
        <v>0</v>
      </c>
      <c r="AI252" s="6">
        <v>0</v>
      </c>
      <c r="AJ252" s="6">
        <v>0</v>
      </c>
      <c r="AK252" s="6">
        <v>0</v>
      </c>
      <c r="AL252" s="7">
        <f t="shared" si="56"/>
        <v>0</v>
      </c>
      <c r="AM252" s="6">
        <v>0</v>
      </c>
      <c r="AN252" s="6">
        <v>0</v>
      </c>
      <c r="AO252" s="6">
        <v>0</v>
      </c>
      <c r="AP252" s="7">
        <f t="shared" si="57"/>
        <v>0</v>
      </c>
      <c r="AQ252" s="6">
        <v>0</v>
      </c>
      <c r="AR252" s="6">
        <v>0</v>
      </c>
      <c r="AS252" s="6">
        <v>0</v>
      </c>
      <c r="AT252" s="7">
        <f t="shared" si="58"/>
        <v>0</v>
      </c>
      <c r="AU252" s="6">
        <v>0</v>
      </c>
      <c r="AV252" s="6">
        <v>0</v>
      </c>
      <c r="AW252" s="6">
        <v>0</v>
      </c>
      <c r="AX252" s="7">
        <f t="shared" si="59"/>
        <v>0</v>
      </c>
      <c r="AY252" s="6">
        <f t="shared" si="60"/>
        <v>17511.45</v>
      </c>
      <c r="AZ252" s="6">
        <f t="shared" si="61"/>
        <v>25</v>
      </c>
      <c r="BA252" s="6">
        <f t="shared" si="62"/>
        <v>177500</v>
      </c>
      <c r="BB252" s="7">
        <f t="shared" si="63"/>
        <v>3.0583377464788732</v>
      </c>
      <c r="BC252" s="26" t="s">
        <v>804</v>
      </c>
      <c r="BD252" s="10" t="s">
        <v>804</v>
      </c>
      <c r="BE252" s="10" t="s">
        <v>862</v>
      </c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  <c r="CJ252" s="18"/>
      <c r="CK252" s="18"/>
    </row>
    <row r="253" spans="1:89" x14ac:dyDescent="0.2">
      <c r="A253" s="25">
        <v>201658</v>
      </c>
      <c r="B253" s="26" t="s">
        <v>960</v>
      </c>
      <c r="C253" s="6">
        <v>-34100.49</v>
      </c>
      <c r="D253" s="6">
        <v>0</v>
      </c>
      <c r="E253" s="6">
        <v>0</v>
      </c>
      <c r="F253" s="36">
        <f t="shared" si="48"/>
        <v>0</v>
      </c>
      <c r="G253" s="6">
        <v>33559.51</v>
      </c>
      <c r="H253" s="6">
        <v>15.5</v>
      </c>
      <c r="I253" s="6">
        <v>111300</v>
      </c>
      <c r="J253" s="36">
        <f t="shared" si="49"/>
        <v>9.34721302785265</v>
      </c>
      <c r="K253" s="6">
        <v>26659.51</v>
      </c>
      <c r="L253" s="6">
        <v>26.5</v>
      </c>
      <c r="M253" s="6">
        <v>188150</v>
      </c>
      <c r="N253" s="7">
        <f t="shared" si="50"/>
        <v>4.2507855434493749</v>
      </c>
      <c r="O253" s="6">
        <v>27775.16</v>
      </c>
      <c r="P253" s="6">
        <v>21.5</v>
      </c>
      <c r="Q253" s="6">
        <v>151750</v>
      </c>
      <c r="R253" s="7">
        <f t="shared" si="51"/>
        <v>5.6740030313014831</v>
      </c>
      <c r="S253" s="6">
        <v>83675.16</v>
      </c>
      <c r="T253" s="6">
        <v>8.5</v>
      </c>
      <c r="U253" s="6">
        <v>59500</v>
      </c>
      <c r="V253" s="7">
        <f t="shared" si="52"/>
        <v>43.595461512605048</v>
      </c>
      <c r="W253" s="6">
        <v>0</v>
      </c>
      <c r="X253" s="6">
        <v>0</v>
      </c>
      <c r="Y253" s="6">
        <v>0</v>
      </c>
      <c r="Z253" s="7">
        <f t="shared" si="53"/>
        <v>0</v>
      </c>
      <c r="AA253" s="6">
        <v>0</v>
      </c>
      <c r="AB253" s="6">
        <v>0</v>
      </c>
      <c r="AC253" s="6">
        <v>0</v>
      </c>
      <c r="AD253" s="7">
        <f t="shared" si="54"/>
        <v>0</v>
      </c>
      <c r="AE253" s="6">
        <v>0</v>
      </c>
      <c r="AF253" s="6">
        <v>0</v>
      </c>
      <c r="AG253" s="6">
        <v>0</v>
      </c>
      <c r="AH253" s="7">
        <f t="shared" si="55"/>
        <v>0</v>
      </c>
      <c r="AI253" s="6">
        <v>0</v>
      </c>
      <c r="AJ253" s="6">
        <v>0</v>
      </c>
      <c r="AK253" s="6">
        <v>0</v>
      </c>
      <c r="AL253" s="7">
        <f t="shared" si="56"/>
        <v>0</v>
      </c>
      <c r="AM253" s="6">
        <v>0</v>
      </c>
      <c r="AN253" s="6">
        <v>0</v>
      </c>
      <c r="AO253" s="6">
        <v>0</v>
      </c>
      <c r="AP253" s="7">
        <f t="shared" si="57"/>
        <v>0</v>
      </c>
      <c r="AQ253" s="6">
        <v>0</v>
      </c>
      <c r="AR253" s="6">
        <v>0</v>
      </c>
      <c r="AS253" s="6">
        <v>0</v>
      </c>
      <c r="AT253" s="7">
        <f t="shared" si="58"/>
        <v>0</v>
      </c>
      <c r="AU253" s="6">
        <v>0</v>
      </c>
      <c r="AV253" s="6">
        <v>0</v>
      </c>
      <c r="AW253" s="6">
        <v>0</v>
      </c>
      <c r="AX253" s="7">
        <f t="shared" si="59"/>
        <v>0</v>
      </c>
      <c r="AY253" s="6">
        <f t="shared" si="60"/>
        <v>171669.34000000003</v>
      </c>
      <c r="AZ253" s="6">
        <f t="shared" si="61"/>
        <v>72</v>
      </c>
      <c r="BA253" s="6">
        <f t="shared" si="62"/>
        <v>510700</v>
      </c>
      <c r="BB253" s="7">
        <f t="shared" si="63"/>
        <v>10.420500372038379</v>
      </c>
      <c r="BC253" s="26" t="s">
        <v>804</v>
      </c>
      <c r="BD253" s="10" t="s">
        <v>804</v>
      </c>
      <c r="BE253" s="10" t="s">
        <v>862</v>
      </c>
      <c r="BF253" s="18"/>
      <c r="BG253" s="18"/>
      <c r="BH253" s="18"/>
      <c r="BI253" s="18"/>
      <c r="BJ253" s="18"/>
      <c r="BK253" s="18"/>
      <c r="BL253" s="18"/>
      <c r="BM253" s="18"/>
      <c r="BN253" s="18"/>
      <c r="BO253" s="18"/>
      <c r="CJ253" s="18"/>
      <c r="CK253" s="18"/>
    </row>
    <row r="254" spans="1:89" x14ac:dyDescent="0.2">
      <c r="A254" s="25">
        <v>202229</v>
      </c>
      <c r="B254" s="26" t="s">
        <v>961</v>
      </c>
      <c r="C254" s="6">
        <v>-72916.990000000005</v>
      </c>
      <c r="D254" s="6">
        <v>0</v>
      </c>
      <c r="E254" s="6">
        <v>0</v>
      </c>
      <c r="F254" s="36">
        <f t="shared" si="48"/>
        <v>0</v>
      </c>
      <c r="G254" s="6">
        <v>15613.01</v>
      </c>
      <c r="H254" s="6">
        <v>15</v>
      </c>
      <c r="I254" s="6">
        <v>106500</v>
      </c>
      <c r="J254" s="36">
        <f t="shared" si="49"/>
        <v>4.5446320187793425</v>
      </c>
      <c r="K254" s="6">
        <v>0</v>
      </c>
      <c r="L254" s="6">
        <v>0</v>
      </c>
      <c r="M254" s="6">
        <v>0</v>
      </c>
      <c r="N254" s="7">
        <f t="shared" si="50"/>
        <v>0</v>
      </c>
      <c r="O254" s="6">
        <v>0</v>
      </c>
      <c r="P254" s="6">
        <v>0</v>
      </c>
      <c r="Q254" s="6">
        <v>0</v>
      </c>
      <c r="R254" s="7">
        <f t="shared" si="51"/>
        <v>0</v>
      </c>
      <c r="S254" s="6">
        <v>0</v>
      </c>
      <c r="T254" s="6">
        <v>0</v>
      </c>
      <c r="U254" s="6">
        <v>0</v>
      </c>
      <c r="V254" s="7">
        <f t="shared" si="52"/>
        <v>0</v>
      </c>
      <c r="W254" s="6">
        <v>0</v>
      </c>
      <c r="X254" s="6">
        <v>0</v>
      </c>
      <c r="Y254" s="6">
        <v>0</v>
      </c>
      <c r="Z254" s="7">
        <f t="shared" si="53"/>
        <v>0</v>
      </c>
      <c r="AA254" s="6">
        <v>0</v>
      </c>
      <c r="AB254" s="6">
        <v>0</v>
      </c>
      <c r="AC254" s="6">
        <v>0</v>
      </c>
      <c r="AD254" s="7">
        <f t="shared" si="54"/>
        <v>0</v>
      </c>
      <c r="AE254" s="6">
        <v>0</v>
      </c>
      <c r="AF254" s="6">
        <v>0</v>
      </c>
      <c r="AG254" s="6">
        <v>0</v>
      </c>
      <c r="AH254" s="7">
        <f t="shared" si="55"/>
        <v>0</v>
      </c>
      <c r="AI254" s="6">
        <v>0</v>
      </c>
      <c r="AJ254" s="6">
        <v>0</v>
      </c>
      <c r="AK254" s="6">
        <v>0</v>
      </c>
      <c r="AL254" s="7">
        <f t="shared" si="56"/>
        <v>0</v>
      </c>
      <c r="AM254" s="6">
        <v>0</v>
      </c>
      <c r="AN254" s="6">
        <v>0</v>
      </c>
      <c r="AO254" s="6">
        <v>0</v>
      </c>
      <c r="AP254" s="7">
        <f t="shared" si="57"/>
        <v>0</v>
      </c>
      <c r="AQ254" s="6">
        <v>0</v>
      </c>
      <c r="AR254" s="6">
        <v>0</v>
      </c>
      <c r="AS254" s="6">
        <v>0</v>
      </c>
      <c r="AT254" s="7">
        <f t="shared" si="58"/>
        <v>0</v>
      </c>
      <c r="AU254" s="6">
        <v>0</v>
      </c>
      <c r="AV254" s="6">
        <v>0</v>
      </c>
      <c r="AW254" s="6">
        <v>0</v>
      </c>
      <c r="AX254" s="7">
        <f t="shared" si="59"/>
        <v>0</v>
      </c>
      <c r="AY254" s="6">
        <f t="shared" si="60"/>
        <v>15613.01</v>
      </c>
      <c r="AZ254" s="6">
        <f t="shared" si="61"/>
        <v>15</v>
      </c>
      <c r="BA254" s="6">
        <f t="shared" si="62"/>
        <v>106500</v>
      </c>
      <c r="BB254" s="7">
        <f t="shared" si="63"/>
        <v>4.5446320187793425</v>
      </c>
      <c r="BC254" s="26" t="s">
        <v>804</v>
      </c>
      <c r="BD254" s="10" t="s">
        <v>804</v>
      </c>
      <c r="BE254" s="10" t="s">
        <v>862</v>
      </c>
      <c r="BF254" s="18"/>
      <c r="BG254" s="18"/>
      <c r="BH254" s="18"/>
      <c r="BI254" s="18"/>
      <c r="BJ254" s="18"/>
      <c r="BK254" s="18"/>
      <c r="BL254" s="18"/>
      <c r="BM254" s="18"/>
      <c r="BN254" s="18"/>
      <c r="BO254" s="18"/>
      <c r="CJ254" s="18"/>
      <c r="CK254" s="18"/>
    </row>
    <row r="255" spans="1:89" x14ac:dyDescent="0.2">
      <c r="A255" s="25">
        <v>202477</v>
      </c>
      <c r="B255" s="26" t="s">
        <v>962</v>
      </c>
      <c r="C255" s="6">
        <v>43286.98</v>
      </c>
      <c r="D255" s="6">
        <v>0</v>
      </c>
      <c r="E255" s="6">
        <v>0</v>
      </c>
      <c r="F255" s="36">
        <f t="shared" si="48"/>
        <v>0</v>
      </c>
      <c r="G255" s="6">
        <v>85039.98</v>
      </c>
      <c r="H255" s="6">
        <v>21.5</v>
      </c>
      <c r="I255" s="6">
        <v>157050</v>
      </c>
      <c r="J255" s="36">
        <f t="shared" si="49"/>
        <v>16.785987774594076</v>
      </c>
      <c r="K255" s="6">
        <v>33749.980000000003</v>
      </c>
      <c r="L255" s="6">
        <v>41</v>
      </c>
      <c r="M255" s="6">
        <v>291100</v>
      </c>
      <c r="N255" s="7">
        <f t="shared" si="50"/>
        <v>3.4781841291652356</v>
      </c>
      <c r="O255" s="6">
        <v>50989.98</v>
      </c>
      <c r="P255" s="6">
        <v>9</v>
      </c>
      <c r="Q255" s="6">
        <v>63150</v>
      </c>
      <c r="R255" s="7">
        <f t="shared" si="51"/>
        <v>25.030710688836106</v>
      </c>
      <c r="S255" s="6">
        <v>0</v>
      </c>
      <c r="T255" s="6">
        <v>0</v>
      </c>
      <c r="U255" s="6">
        <v>0</v>
      </c>
      <c r="V255" s="7">
        <f t="shared" si="52"/>
        <v>0</v>
      </c>
      <c r="W255" s="6">
        <v>58389.98</v>
      </c>
      <c r="X255" s="6">
        <v>11.5</v>
      </c>
      <c r="Y255" s="6">
        <v>79350</v>
      </c>
      <c r="Z255" s="7">
        <f t="shared" si="53"/>
        <v>22.075606805293006</v>
      </c>
      <c r="AA255" s="6">
        <v>0</v>
      </c>
      <c r="AB255" s="6">
        <v>0</v>
      </c>
      <c r="AC255" s="6">
        <v>0</v>
      </c>
      <c r="AD255" s="7">
        <f t="shared" si="54"/>
        <v>0</v>
      </c>
      <c r="AE255" s="6">
        <v>0</v>
      </c>
      <c r="AF255" s="6">
        <v>0</v>
      </c>
      <c r="AG255" s="6">
        <v>0</v>
      </c>
      <c r="AH255" s="7">
        <f t="shared" si="55"/>
        <v>0</v>
      </c>
      <c r="AI255" s="6">
        <v>0</v>
      </c>
      <c r="AJ255" s="6">
        <v>0</v>
      </c>
      <c r="AK255" s="6">
        <v>0</v>
      </c>
      <c r="AL255" s="7">
        <f t="shared" si="56"/>
        <v>0</v>
      </c>
      <c r="AM255" s="6">
        <v>0</v>
      </c>
      <c r="AN255" s="6">
        <v>0</v>
      </c>
      <c r="AO255" s="6">
        <v>0</v>
      </c>
      <c r="AP255" s="7">
        <f t="shared" si="57"/>
        <v>0</v>
      </c>
      <c r="AQ255" s="6">
        <v>0</v>
      </c>
      <c r="AR255" s="6">
        <v>0</v>
      </c>
      <c r="AS255" s="6">
        <v>0</v>
      </c>
      <c r="AT255" s="7">
        <f t="shared" si="58"/>
        <v>0</v>
      </c>
      <c r="AU255" s="6">
        <v>0</v>
      </c>
      <c r="AV255" s="6">
        <v>0</v>
      </c>
      <c r="AW255" s="6">
        <v>0</v>
      </c>
      <c r="AX255" s="7">
        <f t="shared" si="59"/>
        <v>0</v>
      </c>
      <c r="AY255" s="6">
        <f t="shared" si="60"/>
        <v>228169.92</v>
      </c>
      <c r="AZ255" s="6">
        <f t="shared" si="61"/>
        <v>83</v>
      </c>
      <c r="BA255" s="6">
        <f t="shared" si="62"/>
        <v>590650</v>
      </c>
      <c r="BB255" s="7">
        <f t="shared" si="63"/>
        <v>11.975395784305427</v>
      </c>
      <c r="BC255" s="26" t="s">
        <v>804</v>
      </c>
      <c r="BD255" s="10" t="s">
        <v>804</v>
      </c>
      <c r="BE255" s="10" t="s">
        <v>862</v>
      </c>
      <c r="BF255" s="18"/>
      <c r="BG255" s="18"/>
      <c r="BH255" s="18"/>
      <c r="BI255" s="18"/>
      <c r="BJ255" s="18"/>
      <c r="BK255" s="18"/>
      <c r="BL255" s="18"/>
      <c r="BM255" s="18"/>
      <c r="BN255" s="18"/>
      <c r="BO255" s="18"/>
      <c r="CJ255" s="18"/>
      <c r="CK255" s="18"/>
    </row>
    <row r="256" spans="1:89" x14ac:dyDescent="0.2">
      <c r="A256" s="26">
        <v>149111</v>
      </c>
      <c r="B256" s="26" t="s">
        <v>151</v>
      </c>
      <c r="C256" s="6">
        <v>0</v>
      </c>
      <c r="D256" s="6">
        <v>0</v>
      </c>
      <c r="E256" s="6">
        <v>0</v>
      </c>
      <c r="F256" s="36">
        <f t="shared" si="48"/>
        <v>0</v>
      </c>
      <c r="G256" s="6">
        <v>-9564.9599999999991</v>
      </c>
      <c r="H256" s="6">
        <v>0</v>
      </c>
      <c r="I256" s="6">
        <v>0</v>
      </c>
      <c r="J256" s="36">
        <f t="shared" si="49"/>
        <v>0</v>
      </c>
      <c r="K256" s="6">
        <v>-614.96</v>
      </c>
      <c r="L256" s="6">
        <v>2.5</v>
      </c>
      <c r="M256" s="6">
        <v>17750</v>
      </c>
      <c r="N256" s="7">
        <f t="shared" si="50"/>
        <v>-1.0393690140845071</v>
      </c>
      <c r="O256" s="6">
        <v>16160.04</v>
      </c>
      <c r="P256" s="6">
        <v>2.5</v>
      </c>
      <c r="Q256" s="6">
        <v>17500</v>
      </c>
      <c r="R256" s="7">
        <f t="shared" si="51"/>
        <v>28.626356571428573</v>
      </c>
      <c r="S256" s="6">
        <v>-259.95999999999998</v>
      </c>
      <c r="T256" s="6">
        <v>1</v>
      </c>
      <c r="U256" s="6">
        <v>7000</v>
      </c>
      <c r="V256" s="7">
        <f t="shared" si="52"/>
        <v>-1.1512514285714284</v>
      </c>
      <c r="W256" s="6">
        <v>0</v>
      </c>
      <c r="X256" s="6">
        <v>0</v>
      </c>
      <c r="Y256" s="6">
        <v>0</v>
      </c>
      <c r="Z256" s="7">
        <f t="shared" si="53"/>
        <v>0</v>
      </c>
      <c r="AA256" s="6">
        <v>0</v>
      </c>
      <c r="AB256" s="6">
        <v>0</v>
      </c>
      <c r="AC256" s="6">
        <v>0</v>
      </c>
      <c r="AD256" s="7">
        <f t="shared" si="54"/>
        <v>0</v>
      </c>
      <c r="AE256" s="6">
        <v>0</v>
      </c>
      <c r="AF256" s="6">
        <v>0</v>
      </c>
      <c r="AG256" s="6">
        <v>0</v>
      </c>
      <c r="AH256" s="7">
        <f t="shared" si="55"/>
        <v>0</v>
      </c>
      <c r="AI256" s="6">
        <v>0</v>
      </c>
      <c r="AJ256" s="6">
        <v>0</v>
      </c>
      <c r="AK256" s="6">
        <v>0</v>
      </c>
      <c r="AL256" s="7">
        <f t="shared" si="56"/>
        <v>0</v>
      </c>
      <c r="AM256" s="6">
        <v>0</v>
      </c>
      <c r="AN256" s="6">
        <v>0</v>
      </c>
      <c r="AO256" s="6">
        <v>0</v>
      </c>
      <c r="AP256" s="7">
        <f t="shared" si="57"/>
        <v>0</v>
      </c>
      <c r="AQ256" s="6">
        <v>0</v>
      </c>
      <c r="AR256" s="6">
        <v>0</v>
      </c>
      <c r="AS256" s="6">
        <v>0</v>
      </c>
      <c r="AT256" s="7">
        <f t="shared" si="58"/>
        <v>0</v>
      </c>
      <c r="AU256" s="6">
        <v>-630.26</v>
      </c>
      <c r="AV256" s="6">
        <v>0</v>
      </c>
      <c r="AW256" s="6">
        <v>0</v>
      </c>
      <c r="AX256" s="7">
        <f t="shared" si="59"/>
        <v>0</v>
      </c>
      <c r="AY256" s="6">
        <f t="shared" si="60"/>
        <v>5089.9000000000024</v>
      </c>
      <c r="AZ256" s="6">
        <f t="shared" si="61"/>
        <v>6</v>
      </c>
      <c r="BA256" s="6">
        <f t="shared" si="62"/>
        <v>42250</v>
      </c>
      <c r="BB256" s="7">
        <f t="shared" si="63"/>
        <v>3.7346011834319541</v>
      </c>
      <c r="BC256" s="26" t="s">
        <v>804</v>
      </c>
      <c r="BD256" s="10" t="s">
        <v>804</v>
      </c>
      <c r="BE256" s="10" t="s">
        <v>862</v>
      </c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CJ256" s="18"/>
      <c r="CK256" s="18"/>
    </row>
    <row r="257" spans="1:89" x14ac:dyDescent="0.2">
      <c r="A257" s="26">
        <v>171701</v>
      </c>
      <c r="B257" s="26" t="s">
        <v>963</v>
      </c>
      <c r="C257" s="6">
        <v>0</v>
      </c>
      <c r="D257" s="6">
        <v>0</v>
      </c>
      <c r="E257" s="6">
        <v>0</v>
      </c>
      <c r="F257" s="36">
        <f t="shared" si="48"/>
        <v>0</v>
      </c>
      <c r="G257" s="6">
        <v>39822.9</v>
      </c>
      <c r="H257" s="6">
        <v>0</v>
      </c>
      <c r="I257" s="6">
        <v>0</v>
      </c>
      <c r="J257" s="36">
        <f t="shared" si="49"/>
        <v>0</v>
      </c>
      <c r="K257" s="6">
        <v>0</v>
      </c>
      <c r="L257" s="6">
        <v>21.35</v>
      </c>
      <c r="M257" s="6">
        <v>151585</v>
      </c>
      <c r="N257" s="7">
        <f t="shared" si="50"/>
        <v>0</v>
      </c>
      <c r="O257" s="6">
        <v>0</v>
      </c>
      <c r="P257" s="6">
        <v>0</v>
      </c>
      <c r="Q257" s="6">
        <v>0</v>
      </c>
      <c r="R257" s="7">
        <f t="shared" si="51"/>
        <v>0</v>
      </c>
      <c r="S257" s="6">
        <v>-457.1</v>
      </c>
      <c r="T257" s="6">
        <v>2.5</v>
      </c>
      <c r="U257" s="6">
        <v>18750</v>
      </c>
      <c r="V257" s="7">
        <f t="shared" si="52"/>
        <v>-0.75573866666666667</v>
      </c>
      <c r="W257" s="6">
        <v>104692.9</v>
      </c>
      <c r="X257" s="6">
        <v>20</v>
      </c>
      <c r="Y257" s="6">
        <v>138000</v>
      </c>
      <c r="Z257" s="7">
        <f t="shared" si="53"/>
        <v>22.75932608695652</v>
      </c>
      <c r="AA257" s="6">
        <v>0</v>
      </c>
      <c r="AB257" s="6">
        <v>0</v>
      </c>
      <c r="AC257" s="6">
        <v>0</v>
      </c>
      <c r="AD257" s="7">
        <f t="shared" si="54"/>
        <v>0</v>
      </c>
      <c r="AE257" s="6">
        <v>0</v>
      </c>
      <c r="AF257" s="6">
        <v>0</v>
      </c>
      <c r="AG257" s="6">
        <v>0</v>
      </c>
      <c r="AH257" s="7">
        <f t="shared" si="55"/>
        <v>0</v>
      </c>
      <c r="AI257" s="6">
        <v>0</v>
      </c>
      <c r="AJ257" s="6">
        <v>0</v>
      </c>
      <c r="AK257" s="6">
        <v>0</v>
      </c>
      <c r="AL257" s="7">
        <f t="shared" si="56"/>
        <v>0</v>
      </c>
      <c r="AM257" s="6">
        <v>0</v>
      </c>
      <c r="AN257" s="6">
        <v>0</v>
      </c>
      <c r="AO257" s="6">
        <v>0</v>
      </c>
      <c r="AP257" s="7">
        <f t="shared" si="57"/>
        <v>0</v>
      </c>
      <c r="AQ257" s="6">
        <v>0</v>
      </c>
      <c r="AR257" s="6">
        <v>0</v>
      </c>
      <c r="AS257" s="6">
        <v>0</v>
      </c>
      <c r="AT257" s="7">
        <f t="shared" si="58"/>
        <v>0</v>
      </c>
      <c r="AU257" s="6">
        <v>-1811.05</v>
      </c>
      <c r="AV257" s="6">
        <v>0</v>
      </c>
      <c r="AW257" s="6">
        <v>0</v>
      </c>
      <c r="AX257" s="7">
        <f t="shared" si="59"/>
        <v>0</v>
      </c>
      <c r="AY257" s="6">
        <f t="shared" si="60"/>
        <v>142247.65000000002</v>
      </c>
      <c r="AZ257" s="6">
        <f t="shared" si="61"/>
        <v>43.85</v>
      </c>
      <c r="BA257" s="6">
        <f t="shared" si="62"/>
        <v>308335</v>
      </c>
      <c r="BB257" s="7">
        <f t="shared" si="63"/>
        <v>14.30157831579289</v>
      </c>
      <c r="BC257" s="26" t="s">
        <v>804</v>
      </c>
      <c r="BD257" s="10" t="s">
        <v>804</v>
      </c>
      <c r="BE257" s="10" t="s">
        <v>862</v>
      </c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  <c r="CJ257" s="18"/>
      <c r="CK257" s="18"/>
    </row>
    <row r="258" spans="1:89" x14ac:dyDescent="0.2">
      <c r="A258" s="26">
        <v>175539</v>
      </c>
      <c r="B258" s="26" t="s">
        <v>766</v>
      </c>
      <c r="C258" s="6">
        <v>0</v>
      </c>
      <c r="D258" s="6">
        <v>0</v>
      </c>
      <c r="E258" s="6">
        <v>0</v>
      </c>
      <c r="F258" s="36">
        <f t="shared" si="48"/>
        <v>0</v>
      </c>
      <c r="G258" s="6">
        <v>-22982.17</v>
      </c>
      <c r="H258" s="6">
        <v>0</v>
      </c>
      <c r="I258" s="6">
        <v>0</v>
      </c>
      <c r="J258" s="36">
        <f t="shared" si="49"/>
        <v>0</v>
      </c>
      <c r="K258" s="6">
        <v>-1332.17</v>
      </c>
      <c r="L258" s="6">
        <v>5</v>
      </c>
      <c r="M258" s="6">
        <v>35500</v>
      </c>
      <c r="N258" s="7">
        <f t="shared" si="50"/>
        <v>-1.1257774647887324</v>
      </c>
      <c r="O258" s="6">
        <v>-1050.17</v>
      </c>
      <c r="P258" s="6">
        <v>7.5</v>
      </c>
      <c r="Q258" s="6">
        <v>52500</v>
      </c>
      <c r="R258" s="7">
        <f t="shared" si="51"/>
        <v>-0.62010038095238096</v>
      </c>
      <c r="S258" s="6">
        <v>-260.17</v>
      </c>
      <c r="T258" s="6">
        <v>1</v>
      </c>
      <c r="U258" s="6">
        <v>7000</v>
      </c>
      <c r="V258" s="7">
        <f t="shared" si="52"/>
        <v>-1.1521814285714287</v>
      </c>
      <c r="W258" s="6">
        <v>-1690.17</v>
      </c>
      <c r="X258" s="6">
        <v>5</v>
      </c>
      <c r="Y258" s="6">
        <v>35000</v>
      </c>
      <c r="Z258" s="7">
        <f t="shared" si="53"/>
        <v>-1.4487171428571428</v>
      </c>
      <c r="AA258" s="6">
        <v>0</v>
      </c>
      <c r="AB258" s="6">
        <v>0</v>
      </c>
      <c r="AC258" s="6">
        <v>0</v>
      </c>
      <c r="AD258" s="7">
        <f t="shared" si="54"/>
        <v>0</v>
      </c>
      <c r="AE258" s="6">
        <v>4479.76</v>
      </c>
      <c r="AF258" s="6">
        <v>1</v>
      </c>
      <c r="AG258" s="6">
        <v>7300</v>
      </c>
      <c r="AH258" s="7">
        <f t="shared" si="55"/>
        <v>18.409972602739725</v>
      </c>
      <c r="AI258" s="6">
        <v>0</v>
      </c>
      <c r="AJ258" s="6">
        <v>0</v>
      </c>
      <c r="AK258" s="6">
        <v>0</v>
      </c>
      <c r="AL258" s="7">
        <f t="shared" si="56"/>
        <v>0</v>
      </c>
      <c r="AM258" s="6">
        <v>0</v>
      </c>
      <c r="AN258" s="6">
        <v>0</v>
      </c>
      <c r="AO258" s="6">
        <v>0</v>
      </c>
      <c r="AP258" s="7">
        <f t="shared" si="57"/>
        <v>0</v>
      </c>
      <c r="AQ258" s="6">
        <v>0</v>
      </c>
      <c r="AR258" s="6">
        <v>0</v>
      </c>
      <c r="AS258" s="6">
        <v>0</v>
      </c>
      <c r="AT258" s="7">
        <f t="shared" si="58"/>
        <v>0</v>
      </c>
      <c r="AU258" s="6">
        <v>-1470.24</v>
      </c>
      <c r="AV258" s="6">
        <v>0</v>
      </c>
      <c r="AW258" s="6">
        <v>0</v>
      </c>
      <c r="AX258" s="7">
        <f t="shared" si="59"/>
        <v>0</v>
      </c>
      <c r="AY258" s="6">
        <f t="shared" si="60"/>
        <v>-24305.329999999991</v>
      </c>
      <c r="AZ258" s="6">
        <f t="shared" si="61"/>
        <v>19.5</v>
      </c>
      <c r="BA258" s="6">
        <f t="shared" si="62"/>
        <v>137300</v>
      </c>
      <c r="BB258" s="7">
        <f t="shared" si="63"/>
        <v>-5.4877292789511998</v>
      </c>
      <c r="BC258" s="26" t="s">
        <v>804</v>
      </c>
      <c r="BD258" s="10" t="s">
        <v>804</v>
      </c>
      <c r="BE258" s="10" t="s">
        <v>862</v>
      </c>
      <c r="BF258" s="18"/>
      <c r="BG258" s="18"/>
      <c r="BH258" s="18"/>
      <c r="BI258" s="18"/>
      <c r="BJ258" s="18"/>
      <c r="BK258" s="18"/>
      <c r="BL258" s="18"/>
      <c r="BM258" s="18"/>
      <c r="BN258" s="18"/>
      <c r="BO258" s="18"/>
      <c r="CJ258" s="18"/>
      <c r="CK258" s="18"/>
    </row>
    <row r="259" spans="1:89" x14ac:dyDescent="0.2">
      <c r="A259" s="26">
        <v>175821</v>
      </c>
      <c r="B259" s="26" t="s">
        <v>288</v>
      </c>
      <c r="C259" s="6">
        <v>0</v>
      </c>
      <c r="D259" s="6">
        <v>10</v>
      </c>
      <c r="E259" s="6">
        <v>71000</v>
      </c>
      <c r="F259" s="36">
        <f t="shared" ref="F259:F322" si="64">IFERROR(C259/(E259/30),0)</f>
        <v>0</v>
      </c>
      <c r="G259" s="6">
        <v>-1893.99</v>
      </c>
      <c r="H259" s="6">
        <v>0</v>
      </c>
      <c r="I259" s="6">
        <v>0</v>
      </c>
      <c r="J259" s="36">
        <f t="shared" ref="J259:J322" si="65">IFERROR(G259/(I259/31),0)</f>
        <v>0</v>
      </c>
      <c r="K259" s="6">
        <v>40306.01</v>
      </c>
      <c r="L259" s="6">
        <v>10</v>
      </c>
      <c r="M259" s="6">
        <v>71000</v>
      </c>
      <c r="N259" s="7">
        <f t="shared" ref="N259:N322" si="66">IFERROR(K259/(M259/30),0)</f>
        <v>17.030708450704228</v>
      </c>
      <c r="O259" s="6">
        <v>86921.01</v>
      </c>
      <c r="P259" s="6">
        <v>21</v>
      </c>
      <c r="Q259" s="6">
        <v>147000</v>
      </c>
      <c r="R259" s="7">
        <f t="shared" ref="R259:R322" si="67">IFERROR(O259/(Q259/31),0)</f>
        <v>18.330281020408162</v>
      </c>
      <c r="S259" s="6">
        <v>78558.509999999995</v>
      </c>
      <c r="T259" s="6">
        <v>10</v>
      </c>
      <c r="U259" s="6">
        <v>75500</v>
      </c>
      <c r="V259" s="7">
        <f t="shared" ref="V259:V322" si="68">IFERROR(S259/(U259/31),0)</f>
        <v>32.255812052980133</v>
      </c>
      <c r="W259" s="6">
        <v>0</v>
      </c>
      <c r="X259" s="6">
        <v>0</v>
      </c>
      <c r="Y259" s="6">
        <v>0</v>
      </c>
      <c r="Z259" s="7">
        <f t="shared" ref="Z259:Z322" si="69">IFERROR(W259/(Y259/30),0)</f>
        <v>0</v>
      </c>
      <c r="AA259" s="6">
        <v>0</v>
      </c>
      <c r="AB259" s="6">
        <v>0</v>
      </c>
      <c r="AC259" s="6">
        <v>0</v>
      </c>
      <c r="AD259" s="7">
        <f t="shared" ref="AD259:AD322" si="70">IFERROR(AA259/(AC259/31),0)</f>
        <v>0</v>
      </c>
      <c r="AE259" s="6">
        <v>0</v>
      </c>
      <c r="AF259" s="6">
        <v>0</v>
      </c>
      <c r="AG259" s="6">
        <v>0</v>
      </c>
      <c r="AH259" s="7">
        <f t="shared" ref="AH259:AH322" si="71">IFERROR(AE259/(AG259/30),0)</f>
        <v>0</v>
      </c>
      <c r="AI259" s="6">
        <v>82377.740000000005</v>
      </c>
      <c r="AJ259" s="6">
        <v>12</v>
      </c>
      <c r="AK259" s="6">
        <v>90300</v>
      </c>
      <c r="AL259" s="7">
        <f t="shared" ref="AL259:AL322" si="72">IFERROR(AI259/(AK259/31),0)</f>
        <v>28.280287264673312</v>
      </c>
      <c r="AM259" s="6">
        <v>67577.740000000005</v>
      </c>
      <c r="AN259" s="6">
        <v>5.5</v>
      </c>
      <c r="AO259" s="6">
        <v>37650</v>
      </c>
      <c r="AP259" s="7">
        <f t="shared" ref="AP259:AP322" si="73">IFERROR(AM259/(AO259/31),0)</f>
        <v>55.641698273572381</v>
      </c>
      <c r="AQ259" s="6">
        <v>0</v>
      </c>
      <c r="AR259" s="6">
        <v>0</v>
      </c>
      <c r="AS259" s="6">
        <v>0</v>
      </c>
      <c r="AT259" s="7">
        <f t="shared" ref="AT259:AT322" si="74">IFERROR(AQ259/(AS259/28),0)</f>
        <v>0</v>
      </c>
      <c r="AU259" s="6">
        <v>-15920.66</v>
      </c>
      <c r="AV259" s="6">
        <v>0</v>
      </c>
      <c r="AW259" s="6">
        <v>0</v>
      </c>
      <c r="AX259" s="7">
        <f t="shared" ref="AX259:AX322" si="75">IFERROR(AU259/(AW259/31),0)</f>
        <v>0</v>
      </c>
      <c r="AY259" s="6">
        <f t="shared" ref="AY259:AY322" si="76">G259+K259+O259+S259+W259+AA259+AE259+AI259+AM259+AQ259+AU259</f>
        <v>337926.36</v>
      </c>
      <c r="AZ259" s="6">
        <f t="shared" ref="AZ259:AZ322" si="77">H259+L259+P259+T259+X259+AB259+AF259+AJ259+AN259+AR259+AV259</f>
        <v>58.5</v>
      </c>
      <c r="BA259" s="6">
        <f t="shared" ref="BA259:BA322" si="78">I259+M259+Q259+U259+Y259+AC259+AG259+AK259+AO259+AS259+AW259</f>
        <v>421450</v>
      </c>
      <c r="BB259" s="7">
        <f t="shared" ref="BB259:BB322" si="79">IFERROR(AY259/(BA259/31),0)</f>
        <v>24.856370055759875</v>
      </c>
      <c r="BC259" s="26" t="s">
        <v>804</v>
      </c>
      <c r="BD259" s="10" t="s">
        <v>804</v>
      </c>
      <c r="BE259" s="10" t="s">
        <v>862</v>
      </c>
      <c r="BF259" s="18"/>
      <c r="BG259" s="18"/>
      <c r="BH259" s="18"/>
      <c r="BI259" s="18"/>
      <c r="BJ259" s="18"/>
      <c r="BK259" s="18"/>
      <c r="BL259" s="18"/>
      <c r="BM259" s="18"/>
      <c r="BN259" s="18"/>
      <c r="BO259" s="18"/>
      <c r="CJ259" s="18"/>
      <c r="CK259" s="18"/>
    </row>
    <row r="260" spans="1:89" x14ac:dyDescent="0.2">
      <c r="A260" s="26">
        <v>202228</v>
      </c>
      <c r="B260" s="26" t="s">
        <v>465</v>
      </c>
      <c r="C260" s="6">
        <v>0</v>
      </c>
      <c r="D260" s="6">
        <v>0</v>
      </c>
      <c r="E260" s="6">
        <v>0</v>
      </c>
      <c r="F260" s="36">
        <f t="shared" si="64"/>
        <v>0</v>
      </c>
      <c r="G260" s="6">
        <v>-95</v>
      </c>
      <c r="H260" s="6">
        <v>0</v>
      </c>
      <c r="I260" s="6">
        <v>0</v>
      </c>
      <c r="J260" s="36">
        <f t="shared" si="65"/>
        <v>0</v>
      </c>
      <c r="K260" s="6">
        <v>29685</v>
      </c>
      <c r="L260" s="6">
        <v>20.5</v>
      </c>
      <c r="M260" s="6">
        <v>145550</v>
      </c>
      <c r="N260" s="7">
        <f t="shared" si="66"/>
        <v>6.1185159738921326</v>
      </c>
      <c r="O260" s="6">
        <v>113020</v>
      </c>
      <c r="P260" s="6">
        <v>21</v>
      </c>
      <c r="Q260" s="6">
        <v>147350</v>
      </c>
      <c r="R260" s="7">
        <f t="shared" si="67"/>
        <v>23.77753647777401</v>
      </c>
      <c r="S260" s="6">
        <v>67245</v>
      </c>
      <c r="T260" s="6">
        <v>27</v>
      </c>
      <c r="U260" s="6">
        <v>189000</v>
      </c>
      <c r="V260" s="7">
        <f t="shared" si="68"/>
        <v>11.029603174603174</v>
      </c>
      <c r="W260" s="6">
        <v>66345</v>
      </c>
      <c r="X260" s="6">
        <v>15</v>
      </c>
      <c r="Y260" s="6">
        <v>103500</v>
      </c>
      <c r="Z260" s="7">
        <f t="shared" si="69"/>
        <v>19.230434782608697</v>
      </c>
      <c r="AA260" s="6">
        <v>52695</v>
      </c>
      <c r="AB260" s="6">
        <v>10</v>
      </c>
      <c r="AC260" s="6">
        <v>71500</v>
      </c>
      <c r="AD260" s="7">
        <f t="shared" si="70"/>
        <v>22.846783216783216</v>
      </c>
      <c r="AE260" s="6">
        <v>0</v>
      </c>
      <c r="AF260" s="6">
        <v>0</v>
      </c>
      <c r="AG260" s="6">
        <v>0</v>
      </c>
      <c r="AH260" s="7">
        <f t="shared" si="71"/>
        <v>0</v>
      </c>
      <c r="AI260" s="6">
        <v>0</v>
      </c>
      <c r="AJ260" s="6">
        <v>0</v>
      </c>
      <c r="AK260" s="6">
        <v>0</v>
      </c>
      <c r="AL260" s="7">
        <f t="shared" si="72"/>
        <v>0</v>
      </c>
      <c r="AM260" s="6">
        <v>0</v>
      </c>
      <c r="AN260" s="6">
        <v>0</v>
      </c>
      <c r="AO260" s="6">
        <v>0</v>
      </c>
      <c r="AP260" s="7">
        <f t="shared" si="73"/>
        <v>0</v>
      </c>
      <c r="AQ260" s="6">
        <v>0</v>
      </c>
      <c r="AR260" s="6">
        <v>0</v>
      </c>
      <c r="AS260" s="6">
        <v>0</v>
      </c>
      <c r="AT260" s="7">
        <f t="shared" si="74"/>
        <v>0</v>
      </c>
      <c r="AU260" s="6">
        <v>-3745</v>
      </c>
      <c r="AV260" s="6">
        <v>0</v>
      </c>
      <c r="AW260" s="6">
        <v>0</v>
      </c>
      <c r="AX260" s="7">
        <f t="shared" si="75"/>
        <v>0</v>
      </c>
      <c r="AY260" s="6">
        <f t="shared" si="76"/>
        <v>325150</v>
      </c>
      <c r="AZ260" s="6">
        <f t="shared" si="77"/>
        <v>93.5</v>
      </c>
      <c r="BA260" s="6">
        <f t="shared" si="78"/>
        <v>656900</v>
      </c>
      <c r="BB260" s="7">
        <f t="shared" si="79"/>
        <v>15.344268534023442</v>
      </c>
      <c r="BC260" s="26" t="s">
        <v>804</v>
      </c>
      <c r="BD260" s="10" t="s">
        <v>804</v>
      </c>
      <c r="BE260" s="10" t="s">
        <v>862</v>
      </c>
      <c r="BF260" s="18"/>
      <c r="BG260" s="18"/>
      <c r="BH260" s="18"/>
      <c r="BI260" s="18"/>
      <c r="BJ260" s="18"/>
      <c r="BK260" s="18"/>
      <c r="BL260" s="18"/>
      <c r="BM260" s="18"/>
      <c r="BN260" s="18"/>
      <c r="BO260" s="18"/>
      <c r="CJ260" s="18"/>
      <c r="CK260" s="18"/>
    </row>
    <row r="261" spans="1:89" x14ac:dyDescent="0.2">
      <c r="A261" s="26">
        <v>203023</v>
      </c>
      <c r="B261" s="26" t="s">
        <v>964</v>
      </c>
      <c r="C261" s="6">
        <v>0</v>
      </c>
      <c r="D261" s="6">
        <v>0</v>
      </c>
      <c r="E261" s="6">
        <v>0</v>
      </c>
      <c r="F261" s="36">
        <f t="shared" si="64"/>
        <v>0</v>
      </c>
      <c r="G261" s="6">
        <v>0</v>
      </c>
      <c r="H261" s="6">
        <v>0</v>
      </c>
      <c r="I261" s="6">
        <v>0</v>
      </c>
      <c r="J261" s="36">
        <f t="shared" si="65"/>
        <v>0</v>
      </c>
      <c r="K261" s="6">
        <v>-3380</v>
      </c>
      <c r="L261" s="6">
        <v>28.5</v>
      </c>
      <c r="M261" s="6">
        <v>202350</v>
      </c>
      <c r="N261" s="7">
        <f t="shared" si="66"/>
        <v>-0.50111193476649374</v>
      </c>
      <c r="O261" s="6">
        <v>-8600</v>
      </c>
      <c r="P261" s="6">
        <v>14</v>
      </c>
      <c r="Q261" s="6">
        <v>98900</v>
      </c>
      <c r="R261" s="7">
        <f t="shared" si="67"/>
        <v>-2.6956521739130435</v>
      </c>
      <c r="S261" s="6">
        <v>-9345</v>
      </c>
      <c r="T261" s="6">
        <v>2.5</v>
      </c>
      <c r="U261" s="6">
        <v>18750</v>
      </c>
      <c r="V261" s="7">
        <f t="shared" si="68"/>
        <v>-15.450399999999998</v>
      </c>
      <c r="W261" s="6">
        <v>0</v>
      </c>
      <c r="X261" s="6">
        <v>0</v>
      </c>
      <c r="Y261" s="6">
        <v>0</v>
      </c>
      <c r="Z261" s="7">
        <f t="shared" si="69"/>
        <v>0</v>
      </c>
      <c r="AA261" s="6">
        <v>0</v>
      </c>
      <c r="AB261" s="6">
        <v>0</v>
      </c>
      <c r="AC261" s="6">
        <v>0</v>
      </c>
      <c r="AD261" s="7">
        <f t="shared" si="70"/>
        <v>0</v>
      </c>
      <c r="AE261" s="6">
        <v>-2900</v>
      </c>
      <c r="AF261" s="6">
        <v>1</v>
      </c>
      <c r="AG261" s="6">
        <v>7300</v>
      </c>
      <c r="AH261" s="7">
        <f t="shared" si="71"/>
        <v>-11.917808219178081</v>
      </c>
      <c r="AI261" s="6">
        <v>0</v>
      </c>
      <c r="AJ261" s="6">
        <v>0</v>
      </c>
      <c r="AK261" s="6">
        <v>0</v>
      </c>
      <c r="AL261" s="7">
        <f t="shared" si="72"/>
        <v>0</v>
      </c>
      <c r="AM261" s="6">
        <v>0</v>
      </c>
      <c r="AN261" s="6">
        <v>0</v>
      </c>
      <c r="AO261" s="6">
        <v>0</v>
      </c>
      <c r="AP261" s="7">
        <f t="shared" si="73"/>
        <v>0</v>
      </c>
      <c r="AQ261" s="6">
        <v>0</v>
      </c>
      <c r="AR261" s="6">
        <v>0</v>
      </c>
      <c r="AS261" s="6">
        <v>0</v>
      </c>
      <c r="AT261" s="7">
        <f t="shared" si="74"/>
        <v>0</v>
      </c>
      <c r="AU261" s="6">
        <v>-4950</v>
      </c>
      <c r="AV261" s="6">
        <v>0</v>
      </c>
      <c r="AW261" s="6">
        <v>0</v>
      </c>
      <c r="AX261" s="7">
        <f t="shared" si="75"/>
        <v>0</v>
      </c>
      <c r="AY261" s="6">
        <f t="shared" si="76"/>
        <v>-29175</v>
      </c>
      <c r="AZ261" s="6">
        <f t="shared" si="77"/>
        <v>46</v>
      </c>
      <c r="BA261" s="6">
        <f t="shared" si="78"/>
        <v>327300</v>
      </c>
      <c r="BB261" s="7">
        <f t="shared" si="79"/>
        <v>-2.7632905591200734</v>
      </c>
      <c r="BC261" s="26" t="s">
        <v>804</v>
      </c>
      <c r="BD261" s="10" t="s">
        <v>804</v>
      </c>
      <c r="BE261" s="10" t="s">
        <v>862</v>
      </c>
      <c r="BF261" s="18"/>
      <c r="BG261" s="18"/>
      <c r="BH261" s="18"/>
      <c r="BI261" s="18"/>
      <c r="BJ261" s="18"/>
      <c r="BK261" s="18"/>
      <c r="BL261" s="18"/>
      <c r="BM261" s="18"/>
      <c r="BN261" s="18"/>
      <c r="BO261" s="18"/>
      <c r="CJ261" s="18"/>
      <c r="CK261" s="18"/>
    </row>
    <row r="262" spans="1:89" x14ac:dyDescent="0.2">
      <c r="A262" s="26">
        <v>146015</v>
      </c>
      <c r="B262" s="26" t="s">
        <v>118</v>
      </c>
      <c r="C262" s="6">
        <v>0</v>
      </c>
      <c r="D262" s="6">
        <v>0</v>
      </c>
      <c r="E262" s="6">
        <v>0</v>
      </c>
      <c r="F262" s="36">
        <f t="shared" si="64"/>
        <v>0</v>
      </c>
      <c r="G262" s="6">
        <v>0</v>
      </c>
      <c r="H262" s="6">
        <v>0</v>
      </c>
      <c r="I262" s="6">
        <v>0</v>
      </c>
      <c r="J262" s="36">
        <f t="shared" si="65"/>
        <v>0</v>
      </c>
      <c r="K262" s="6">
        <v>46292.21</v>
      </c>
      <c r="L262" s="6">
        <v>0</v>
      </c>
      <c r="M262" s="6">
        <v>0</v>
      </c>
      <c r="N262" s="7">
        <f t="shared" si="66"/>
        <v>0</v>
      </c>
      <c r="O262" s="6">
        <v>37286.21</v>
      </c>
      <c r="P262" s="6">
        <v>10.1</v>
      </c>
      <c r="Q262" s="6">
        <v>71810</v>
      </c>
      <c r="R262" s="7">
        <f t="shared" si="67"/>
        <v>16.096261105695586</v>
      </c>
      <c r="S262" s="6">
        <v>13466.21</v>
      </c>
      <c r="T262" s="6">
        <v>2</v>
      </c>
      <c r="U262" s="6">
        <v>14000</v>
      </c>
      <c r="V262" s="7">
        <f t="shared" si="68"/>
        <v>29.818036428571425</v>
      </c>
      <c r="W262" s="6">
        <v>0</v>
      </c>
      <c r="X262" s="6">
        <v>0</v>
      </c>
      <c r="Y262" s="6">
        <v>0</v>
      </c>
      <c r="Z262" s="7">
        <f t="shared" si="69"/>
        <v>0</v>
      </c>
      <c r="AA262" s="6">
        <v>0</v>
      </c>
      <c r="AB262" s="6">
        <v>0</v>
      </c>
      <c r="AC262" s="6">
        <v>0</v>
      </c>
      <c r="AD262" s="7">
        <f t="shared" si="70"/>
        <v>0</v>
      </c>
      <c r="AE262" s="6">
        <v>0</v>
      </c>
      <c r="AF262" s="6">
        <v>0</v>
      </c>
      <c r="AG262" s="6">
        <v>0</v>
      </c>
      <c r="AH262" s="7">
        <f t="shared" si="71"/>
        <v>0</v>
      </c>
      <c r="AI262" s="6">
        <v>0</v>
      </c>
      <c r="AJ262" s="6">
        <v>0</v>
      </c>
      <c r="AK262" s="6">
        <v>0</v>
      </c>
      <c r="AL262" s="7">
        <f t="shared" si="72"/>
        <v>0</v>
      </c>
      <c r="AM262" s="6">
        <v>31916.91</v>
      </c>
      <c r="AN262" s="6">
        <v>5</v>
      </c>
      <c r="AO262" s="6">
        <v>34000</v>
      </c>
      <c r="AP262" s="7">
        <f t="shared" si="73"/>
        <v>29.100712058823529</v>
      </c>
      <c r="AQ262" s="6">
        <v>0</v>
      </c>
      <c r="AR262" s="6">
        <v>0</v>
      </c>
      <c r="AS262" s="6">
        <v>0</v>
      </c>
      <c r="AT262" s="7">
        <f t="shared" si="74"/>
        <v>0</v>
      </c>
      <c r="AU262" s="6">
        <v>-240462.86</v>
      </c>
      <c r="AV262" s="6">
        <v>0</v>
      </c>
      <c r="AW262" s="6">
        <v>0</v>
      </c>
      <c r="AX262" s="7">
        <f t="shared" si="75"/>
        <v>0</v>
      </c>
      <c r="AY262" s="6">
        <f t="shared" si="76"/>
        <v>-111501.31999999998</v>
      </c>
      <c r="AZ262" s="6">
        <f t="shared" si="77"/>
        <v>17.100000000000001</v>
      </c>
      <c r="BA262" s="6">
        <f t="shared" si="78"/>
        <v>119810</v>
      </c>
      <c r="BB262" s="7">
        <f t="shared" si="79"/>
        <v>-28.850187129621894</v>
      </c>
      <c r="BC262" s="26" t="s">
        <v>804</v>
      </c>
      <c r="BD262" s="10" t="s">
        <v>804</v>
      </c>
      <c r="BE262" s="10" t="s">
        <v>862</v>
      </c>
      <c r="BF262" s="18"/>
      <c r="BG262" s="18"/>
      <c r="BH262" s="18"/>
      <c r="BI262" s="18"/>
      <c r="BJ262" s="18"/>
      <c r="BK262" s="18"/>
      <c r="BL262" s="18"/>
      <c r="BM262" s="18"/>
      <c r="BN262" s="18"/>
      <c r="BO262" s="18"/>
      <c r="CJ262" s="18"/>
      <c r="CK262" s="18"/>
    </row>
    <row r="263" spans="1:89" x14ac:dyDescent="0.2">
      <c r="A263" s="26">
        <v>204135</v>
      </c>
      <c r="B263" s="26" t="s">
        <v>774</v>
      </c>
      <c r="C263" s="6">
        <v>0</v>
      </c>
      <c r="D263" s="6">
        <v>0</v>
      </c>
      <c r="E263" s="6">
        <v>0</v>
      </c>
      <c r="F263" s="36">
        <f t="shared" si="64"/>
        <v>0</v>
      </c>
      <c r="G263" s="6">
        <v>0</v>
      </c>
      <c r="H263" s="6">
        <v>0</v>
      </c>
      <c r="I263" s="6">
        <v>0</v>
      </c>
      <c r="J263" s="36">
        <f t="shared" si="65"/>
        <v>0</v>
      </c>
      <c r="K263" s="6">
        <v>0</v>
      </c>
      <c r="L263" s="6">
        <v>0</v>
      </c>
      <c r="M263" s="6">
        <v>0</v>
      </c>
      <c r="N263" s="7">
        <f t="shared" si="66"/>
        <v>0</v>
      </c>
      <c r="O263" s="6">
        <v>0</v>
      </c>
      <c r="P263" s="6">
        <v>0</v>
      </c>
      <c r="Q263" s="6">
        <v>0</v>
      </c>
      <c r="R263" s="7">
        <f t="shared" si="67"/>
        <v>0</v>
      </c>
      <c r="S263" s="6">
        <v>28150</v>
      </c>
      <c r="T263" s="6">
        <v>20</v>
      </c>
      <c r="U263" s="6">
        <v>140000</v>
      </c>
      <c r="V263" s="7">
        <f t="shared" si="68"/>
        <v>6.2332142857142863</v>
      </c>
      <c r="W263" s="6">
        <v>-1020</v>
      </c>
      <c r="X263" s="6">
        <v>3</v>
      </c>
      <c r="Y263" s="6">
        <v>20700</v>
      </c>
      <c r="Z263" s="7">
        <f t="shared" si="69"/>
        <v>-1.4782608695652173</v>
      </c>
      <c r="AA263" s="6">
        <v>-5835</v>
      </c>
      <c r="AB263" s="6">
        <v>13.5</v>
      </c>
      <c r="AC263" s="6">
        <v>96350</v>
      </c>
      <c r="AD263" s="7">
        <f t="shared" si="70"/>
        <v>-1.8773741567202906</v>
      </c>
      <c r="AE263" s="6">
        <v>9605</v>
      </c>
      <c r="AF263" s="6">
        <v>2.5</v>
      </c>
      <c r="AG263" s="6">
        <v>18250</v>
      </c>
      <c r="AH263" s="7">
        <f t="shared" si="71"/>
        <v>15.789041095890409</v>
      </c>
      <c r="AI263" s="6">
        <v>0</v>
      </c>
      <c r="AJ263" s="6">
        <v>0</v>
      </c>
      <c r="AK263" s="6">
        <v>0</v>
      </c>
      <c r="AL263" s="7">
        <f t="shared" si="72"/>
        <v>0</v>
      </c>
      <c r="AM263" s="6">
        <v>0</v>
      </c>
      <c r="AN263" s="6">
        <v>0</v>
      </c>
      <c r="AO263" s="6">
        <v>0</v>
      </c>
      <c r="AP263" s="7">
        <f t="shared" si="73"/>
        <v>0</v>
      </c>
      <c r="AQ263" s="6">
        <v>0</v>
      </c>
      <c r="AR263" s="6">
        <v>0</v>
      </c>
      <c r="AS263" s="6">
        <v>0</v>
      </c>
      <c r="AT263" s="7">
        <f t="shared" si="74"/>
        <v>0</v>
      </c>
      <c r="AU263" s="6">
        <v>-2190</v>
      </c>
      <c r="AV263" s="6">
        <v>0</v>
      </c>
      <c r="AW263" s="6">
        <v>0</v>
      </c>
      <c r="AX263" s="7">
        <f t="shared" si="75"/>
        <v>0</v>
      </c>
      <c r="AY263" s="6">
        <f t="shared" si="76"/>
        <v>28710</v>
      </c>
      <c r="AZ263" s="6">
        <f t="shared" si="77"/>
        <v>39</v>
      </c>
      <c r="BA263" s="6">
        <f t="shared" si="78"/>
        <v>275300</v>
      </c>
      <c r="BB263" s="7">
        <f t="shared" si="79"/>
        <v>3.2328732292045044</v>
      </c>
      <c r="BC263" s="26" t="s">
        <v>804</v>
      </c>
      <c r="BD263" s="10" t="s">
        <v>804</v>
      </c>
      <c r="BE263" s="10" t="s">
        <v>862</v>
      </c>
      <c r="BF263" s="18"/>
      <c r="BG263" s="18"/>
      <c r="BH263" s="18"/>
      <c r="BI263" s="18"/>
      <c r="BJ263" s="18"/>
      <c r="BK263" s="18"/>
      <c r="BL263" s="18"/>
      <c r="BM263" s="18"/>
      <c r="BN263" s="18"/>
      <c r="BO263" s="18"/>
      <c r="CJ263" s="18"/>
      <c r="CK263" s="18"/>
    </row>
    <row r="264" spans="1:89" x14ac:dyDescent="0.2">
      <c r="A264" s="26">
        <v>204267</v>
      </c>
      <c r="B264" s="26" t="s">
        <v>775</v>
      </c>
      <c r="C264" s="6">
        <v>0</v>
      </c>
      <c r="D264" s="6">
        <v>0</v>
      </c>
      <c r="E264" s="6">
        <v>0</v>
      </c>
      <c r="F264" s="36">
        <f t="shared" si="64"/>
        <v>0</v>
      </c>
      <c r="G264" s="6">
        <v>0</v>
      </c>
      <c r="H264" s="6">
        <v>0</v>
      </c>
      <c r="I264" s="6">
        <v>0</v>
      </c>
      <c r="J264" s="36">
        <f t="shared" si="65"/>
        <v>0</v>
      </c>
      <c r="K264" s="6">
        <v>0</v>
      </c>
      <c r="L264" s="6">
        <v>0</v>
      </c>
      <c r="M264" s="6">
        <v>0</v>
      </c>
      <c r="N264" s="7">
        <f t="shared" si="66"/>
        <v>0</v>
      </c>
      <c r="O264" s="6">
        <v>0</v>
      </c>
      <c r="P264" s="6">
        <v>0</v>
      </c>
      <c r="Q264" s="6">
        <v>0</v>
      </c>
      <c r="R264" s="7">
        <f t="shared" si="67"/>
        <v>0</v>
      </c>
      <c r="S264" s="6">
        <v>-18225</v>
      </c>
      <c r="T264" s="6">
        <v>2.5</v>
      </c>
      <c r="U264" s="6">
        <v>17500</v>
      </c>
      <c r="V264" s="7">
        <f t="shared" si="68"/>
        <v>-32.284285714285716</v>
      </c>
      <c r="W264" s="6">
        <v>-2025</v>
      </c>
      <c r="X264" s="6">
        <v>2.5</v>
      </c>
      <c r="Y264" s="6">
        <v>17250</v>
      </c>
      <c r="Z264" s="7">
        <f t="shared" si="69"/>
        <v>-3.5217391304347827</v>
      </c>
      <c r="AA264" s="6">
        <v>-17725</v>
      </c>
      <c r="AB264" s="6">
        <v>36.5</v>
      </c>
      <c r="AC264" s="6">
        <v>264300</v>
      </c>
      <c r="AD264" s="7">
        <f t="shared" si="70"/>
        <v>-2.0789822171774497</v>
      </c>
      <c r="AE264" s="6">
        <v>-14430</v>
      </c>
      <c r="AF264" s="6">
        <v>1</v>
      </c>
      <c r="AG264" s="6">
        <v>7300</v>
      </c>
      <c r="AH264" s="7">
        <f t="shared" si="71"/>
        <v>-59.301369863013697</v>
      </c>
      <c r="AI264" s="6">
        <v>-8040</v>
      </c>
      <c r="AJ264" s="6">
        <v>1</v>
      </c>
      <c r="AK264" s="6">
        <v>7000</v>
      </c>
      <c r="AL264" s="7">
        <f t="shared" si="72"/>
        <v>-35.605714285714285</v>
      </c>
      <c r="AM264" s="6">
        <v>0</v>
      </c>
      <c r="AN264" s="6">
        <v>0</v>
      </c>
      <c r="AO264" s="6">
        <v>0</v>
      </c>
      <c r="AP264" s="7">
        <f t="shared" si="73"/>
        <v>0</v>
      </c>
      <c r="AQ264" s="6">
        <v>-4890</v>
      </c>
      <c r="AR264" s="6">
        <v>0.5</v>
      </c>
      <c r="AS264" s="6">
        <v>3500</v>
      </c>
      <c r="AT264" s="7">
        <f t="shared" si="74"/>
        <v>-39.119999999999997</v>
      </c>
      <c r="AU264" s="6">
        <v>-6750</v>
      </c>
      <c r="AV264" s="6">
        <v>0</v>
      </c>
      <c r="AW264" s="6">
        <v>0</v>
      </c>
      <c r="AX264" s="7">
        <f t="shared" si="75"/>
        <v>0</v>
      </c>
      <c r="AY264" s="6">
        <f t="shared" si="76"/>
        <v>-72085</v>
      </c>
      <c r="AZ264" s="6">
        <f t="shared" si="77"/>
        <v>44</v>
      </c>
      <c r="BA264" s="6">
        <f t="shared" si="78"/>
        <v>316850</v>
      </c>
      <c r="BB264" s="7">
        <f t="shared" si="79"/>
        <v>-7.05265898690232</v>
      </c>
      <c r="BC264" s="26" t="s">
        <v>804</v>
      </c>
      <c r="BD264" s="10" t="s">
        <v>804</v>
      </c>
      <c r="BE264" s="10" t="s">
        <v>862</v>
      </c>
      <c r="BF264" s="18"/>
      <c r="BG264" s="18"/>
      <c r="BH264" s="18"/>
      <c r="BI264" s="18"/>
      <c r="BJ264" s="18"/>
      <c r="BK264" s="18"/>
      <c r="BL264" s="18"/>
      <c r="BM264" s="18"/>
      <c r="BN264" s="18"/>
      <c r="BO264" s="18"/>
      <c r="CJ264" s="18"/>
      <c r="CK264" s="18"/>
    </row>
    <row r="265" spans="1:89" x14ac:dyDescent="0.2">
      <c r="A265" s="26">
        <v>205229</v>
      </c>
      <c r="B265" s="26" t="s">
        <v>769</v>
      </c>
      <c r="C265" s="6">
        <v>0</v>
      </c>
      <c r="D265" s="6">
        <v>0</v>
      </c>
      <c r="E265" s="6">
        <v>0</v>
      </c>
      <c r="F265" s="36">
        <f t="shared" si="64"/>
        <v>0</v>
      </c>
      <c r="G265" s="6">
        <v>0</v>
      </c>
      <c r="H265" s="6">
        <v>0</v>
      </c>
      <c r="I265" s="6">
        <v>0</v>
      </c>
      <c r="J265" s="36">
        <f t="shared" si="65"/>
        <v>0</v>
      </c>
      <c r="K265" s="6">
        <v>0</v>
      </c>
      <c r="L265" s="6">
        <v>0</v>
      </c>
      <c r="M265" s="6">
        <v>0</v>
      </c>
      <c r="N265" s="7">
        <f t="shared" si="66"/>
        <v>0</v>
      </c>
      <c r="O265" s="6">
        <v>0</v>
      </c>
      <c r="P265" s="6">
        <v>0</v>
      </c>
      <c r="Q265" s="6">
        <v>0</v>
      </c>
      <c r="R265" s="7">
        <f t="shared" si="67"/>
        <v>0</v>
      </c>
      <c r="S265" s="6">
        <v>0</v>
      </c>
      <c r="T265" s="6">
        <v>0</v>
      </c>
      <c r="U265" s="6">
        <v>0</v>
      </c>
      <c r="V265" s="7">
        <f t="shared" si="68"/>
        <v>0</v>
      </c>
      <c r="W265" s="6">
        <v>0</v>
      </c>
      <c r="X265" s="6">
        <v>0</v>
      </c>
      <c r="Y265" s="6">
        <v>0</v>
      </c>
      <c r="Z265" s="7">
        <f t="shared" si="69"/>
        <v>0</v>
      </c>
      <c r="AA265" s="6">
        <v>-1175</v>
      </c>
      <c r="AB265" s="6">
        <v>0</v>
      </c>
      <c r="AC265" s="6">
        <v>18250</v>
      </c>
      <c r="AD265" s="7">
        <f t="shared" si="70"/>
        <v>-1.995890410958904</v>
      </c>
      <c r="AE265" s="6">
        <v>-2350</v>
      </c>
      <c r="AF265" s="6">
        <v>5</v>
      </c>
      <c r="AG265" s="6">
        <v>36500</v>
      </c>
      <c r="AH265" s="7">
        <f t="shared" si="71"/>
        <v>-1.9315068493150684</v>
      </c>
      <c r="AI265" s="6">
        <v>-3225</v>
      </c>
      <c r="AJ265" s="6">
        <v>7.5</v>
      </c>
      <c r="AK265" s="6">
        <v>52500</v>
      </c>
      <c r="AL265" s="7">
        <f t="shared" si="72"/>
        <v>-1.9042857142857144</v>
      </c>
      <c r="AM265" s="6">
        <v>-1025</v>
      </c>
      <c r="AN265" s="6">
        <v>2.5</v>
      </c>
      <c r="AO265" s="6">
        <v>17000</v>
      </c>
      <c r="AP265" s="7">
        <f t="shared" si="73"/>
        <v>-1.8691176470588236</v>
      </c>
      <c r="AQ265" s="6">
        <v>-725</v>
      </c>
      <c r="AR265" s="6">
        <v>2.5</v>
      </c>
      <c r="AS265" s="6">
        <v>17000</v>
      </c>
      <c r="AT265" s="7">
        <f t="shared" si="74"/>
        <v>-1.1941176470588235</v>
      </c>
      <c r="AU265" s="6">
        <v>-1775</v>
      </c>
      <c r="AV265" s="6">
        <v>0</v>
      </c>
      <c r="AW265" s="6">
        <v>0</v>
      </c>
      <c r="AX265" s="7">
        <f t="shared" si="75"/>
        <v>0</v>
      </c>
      <c r="AY265" s="6">
        <f t="shared" si="76"/>
        <v>-10275</v>
      </c>
      <c r="AZ265" s="6">
        <f t="shared" si="77"/>
        <v>17.5</v>
      </c>
      <c r="BA265" s="6">
        <f t="shared" si="78"/>
        <v>141250</v>
      </c>
      <c r="BB265" s="7">
        <f t="shared" si="79"/>
        <v>-2.2550442477876107</v>
      </c>
      <c r="BC265" s="26" t="s">
        <v>804</v>
      </c>
      <c r="BD265" s="10" t="s">
        <v>804</v>
      </c>
      <c r="BE265" s="10" t="s">
        <v>862</v>
      </c>
      <c r="BF265" s="18"/>
      <c r="BG265" s="18"/>
      <c r="BH265" s="18"/>
      <c r="BI265" s="18"/>
      <c r="BJ265" s="18"/>
      <c r="BK265" s="18"/>
      <c r="BL265" s="18"/>
      <c r="BM265" s="18"/>
      <c r="BN265" s="18"/>
      <c r="BO265" s="18"/>
      <c r="CJ265" s="18"/>
      <c r="CK265" s="18"/>
    </row>
    <row r="266" spans="1:89" x14ac:dyDescent="0.2">
      <c r="A266" s="26">
        <v>202227</v>
      </c>
      <c r="B266" s="26" t="s">
        <v>730</v>
      </c>
      <c r="C266" s="27">
        <v>-39625.1</v>
      </c>
      <c r="D266" s="28">
        <v>0</v>
      </c>
      <c r="E266" s="6">
        <v>0</v>
      </c>
      <c r="F266" s="36">
        <f t="shared" si="64"/>
        <v>0</v>
      </c>
      <c r="G266" s="27">
        <v>-4525.1000000000004</v>
      </c>
      <c r="H266" s="28">
        <v>5</v>
      </c>
      <c r="I266" s="27">
        <v>35500</v>
      </c>
      <c r="J266" s="36">
        <f t="shared" si="65"/>
        <v>-3.9514957746478871</v>
      </c>
      <c r="K266" s="27">
        <v>-4525.1000000000004</v>
      </c>
      <c r="L266" s="28">
        <v>0</v>
      </c>
      <c r="M266" s="26">
        <v>0</v>
      </c>
      <c r="N266" s="7">
        <f t="shared" si="66"/>
        <v>0</v>
      </c>
      <c r="O266" s="27">
        <v>-5075.1000000000004</v>
      </c>
      <c r="P266" s="28">
        <v>0</v>
      </c>
      <c r="Q266" s="26">
        <v>0</v>
      </c>
      <c r="R266" s="7">
        <f t="shared" si="67"/>
        <v>0</v>
      </c>
      <c r="S266" s="27">
        <v>-5075.1000000000004</v>
      </c>
      <c r="T266" s="28">
        <v>0</v>
      </c>
      <c r="U266" s="26">
        <v>0</v>
      </c>
      <c r="V266" s="7">
        <f t="shared" si="68"/>
        <v>0</v>
      </c>
      <c r="W266" s="27">
        <v>-5075.1000000000004</v>
      </c>
      <c r="X266" s="28">
        <v>0</v>
      </c>
      <c r="Y266" s="26">
        <v>0</v>
      </c>
      <c r="Z266" s="7">
        <f t="shared" si="69"/>
        <v>0</v>
      </c>
      <c r="AA266" s="27">
        <v>-5075.1000000000004</v>
      </c>
      <c r="AB266" s="28">
        <v>0</v>
      </c>
      <c r="AC266" s="26">
        <v>0</v>
      </c>
      <c r="AD266" s="7">
        <f t="shared" si="70"/>
        <v>0</v>
      </c>
      <c r="AE266" s="27">
        <v>-5075.1000000000004</v>
      </c>
      <c r="AF266" s="28">
        <v>0</v>
      </c>
      <c r="AG266" s="26">
        <v>0</v>
      </c>
      <c r="AH266" s="7">
        <f t="shared" si="71"/>
        <v>0</v>
      </c>
      <c r="AI266" s="27">
        <v>-5075.1000000000004</v>
      </c>
      <c r="AJ266" s="28">
        <v>0</v>
      </c>
      <c r="AK266" s="26">
        <v>0</v>
      </c>
      <c r="AL266" s="7">
        <f t="shared" si="72"/>
        <v>0</v>
      </c>
      <c r="AM266" s="27">
        <v>-5075.1000000000004</v>
      </c>
      <c r="AN266" s="28">
        <v>0</v>
      </c>
      <c r="AO266" s="26">
        <v>0</v>
      </c>
      <c r="AP266" s="7">
        <f t="shared" si="73"/>
        <v>0</v>
      </c>
      <c r="AQ266" s="27">
        <v>-5075.1000000000004</v>
      </c>
      <c r="AR266" s="28">
        <v>0</v>
      </c>
      <c r="AS266" s="26">
        <v>0</v>
      </c>
      <c r="AT266" s="7">
        <f t="shared" si="74"/>
        <v>0</v>
      </c>
      <c r="AU266" s="6">
        <v>-5274.62</v>
      </c>
      <c r="AV266" s="28">
        <v>0</v>
      </c>
      <c r="AW266" s="6">
        <v>0</v>
      </c>
      <c r="AX266" s="7">
        <f t="shared" si="75"/>
        <v>0</v>
      </c>
      <c r="AY266" s="6">
        <f t="shared" si="76"/>
        <v>-54925.619999999995</v>
      </c>
      <c r="AZ266" s="6">
        <f t="shared" si="77"/>
        <v>5</v>
      </c>
      <c r="BA266" s="6">
        <f t="shared" si="78"/>
        <v>35500</v>
      </c>
      <c r="BB266" s="7">
        <f t="shared" si="79"/>
        <v>-47.963217464788727</v>
      </c>
      <c r="BC266" s="26" t="s">
        <v>804</v>
      </c>
      <c r="BD266" s="10" t="s">
        <v>804</v>
      </c>
      <c r="BE266" s="10" t="s">
        <v>862</v>
      </c>
      <c r="BF266" s="18"/>
      <c r="BG266" s="18"/>
      <c r="BH266" s="18"/>
      <c r="BI266" s="18"/>
      <c r="BJ266" s="18"/>
      <c r="BK266" s="18"/>
      <c r="BL266" s="18"/>
      <c r="BM266" s="18"/>
      <c r="BN266" s="18"/>
      <c r="BO266" s="18"/>
      <c r="CJ266" s="18"/>
      <c r="CK266" s="18"/>
    </row>
    <row r="267" spans="1:89" x14ac:dyDescent="0.2">
      <c r="A267" s="25">
        <v>119109</v>
      </c>
      <c r="B267" s="26" t="s">
        <v>922</v>
      </c>
      <c r="C267" s="6">
        <v>-91.36</v>
      </c>
      <c r="D267" s="6">
        <v>35</v>
      </c>
      <c r="E267" s="6">
        <v>245700</v>
      </c>
      <c r="F267" s="36">
        <f t="shared" si="64"/>
        <v>-1.1155067155067155E-2</v>
      </c>
      <c r="G267" s="6">
        <v>177758.64</v>
      </c>
      <c r="H267" s="6">
        <v>135</v>
      </c>
      <c r="I267" s="6">
        <v>947700</v>
      </c>
      <c r="J267" s="36">
        <f t="shared" si="65"/>
        <v>5.8146226020892691</v>
      </c>
      <c r="K267" s="6">
        <v>-51141.36</v>
      </c>
      <c r="L267" s="6">
        <v>157.5</v>
      </c>
      <c r="M267" s="6">
        <v>1127775</v>
      </c>
      <c r="N267" s="7">
        <f t="shared" si="66"/>
        <v>-1.3604139123495378</v>
      </c>
      <c r="O267" s="6">
        <v>70896.92</v>
      </c>
      <c r="P267" s="6">
        <v>102.5</v>
      </c>
      <c r="Q267" s="6">
        <v>727375</v>
      </c>
      <c r="R267" s="7">
        <f t="shared" si="67"/>
        <v>3.0215563086440969</v>
      </c>
      <c r="S267" s="6">
        <v>-9977.08</v>
      </c>
      <c r="T267" s="6">
        <v>38</v>
      </c>
      <c r="U267" s="6">
        <v>268860</v>
      </c>
      <c r="V267" s="7">
        <f t="shared" si="68"/>
        <v>-1.1503737261028046</v>
      </c>
      <c r="W267" s="6">
        <v>-48717.11</v>
      </c>
      <c r="X267" s="6">
        <v>75</v>
      </c>
      <c r="Y267" s="6">
        <v>522500</v>
      </c>
      <c r="Z267" s="7">
        <f t="shared" si="69"/>
        <v>-2.797154641148325</v>
      </c>
      <c r="AA267" s="6">
        <v>-16467.11</v>
      </c>
      <c r="AB267" s="6">
        <v>45</v>
      </c>
      <c r="AC267" s="6">
        <v>317400</v>
      </c>
      <c r="AD267" s="7">
        <f t="shared" si="70"/>
        <v>-1.6083188720856965</v>
      </c>
      <c r="AE267" s="6">
        <v>221682.99</v>
      </c>
      <c r="AF267" s="6">
        <v>80</v>
      </c>
      <c r="AG267" s="6">
        <v>593100</v>
      </c>
      <c r="AH267" s="7">
        <f t="shared" si="71"/>
        <v>11.213100151745067</v>
      </c>
      <c r="AI267" s="6">
        <v>-74949.009999999995</v>
      </c>
      <c r="AJ267" s="6">
        <v>140</v>
      </c>
      <c r="AK267" s="6">
        <v>986050</v>
      </c>
      <c r="AL267" s="7">
        <f t="shared" si="72"/>
        <v>-2.3562895492115001</v>
      </c>
      <c r="AM267" s="6">
        <v>80798.990000000005</v>
      </c>
      <c r="AN267" s="6">
        <v>135</v>
      </c>
      <c r="AO267" s="6">
        <v>915200</v>
      </c>
      <c r="AP267" s="7">
        <f t="shared" si="73"/>
        <v>2.7368539007867132</v>
      </c>
      <c r="AQ267" s="6">
        <v>196285.97</v>
      </c>
      <c r="AR267" s="6">
        <v>120</v>
      </c>
      <c r="AS267" s="6">
        <v>828000</v>
      </c>
      <c r="AT267" s="7">
        <f t="shared" si="74"/>
        <v>6.6376898067632846</v>
      </c>
      <c r="AU267" s="6">
        <v>207806.73</v>
      </c>
      <c r="AV267" s="6">
        <v>135.75</v>
      </c>
      <c r="AW267" s="6">
        <v>1000967.5</v>
      </c>
      <c r="AX267" s="7">
        <f t="shared" si="75"/>
        <v>6.4357820109044503</v>
      </c>
      <c r="AY267" s="6">
        <f t="shared" si="76"/>
        <v>753978.57</v>
      </c>
      <c r="AZ267" s="6">
        <f t="shared" si="77"/>
        <v>1163.75</v>
      </c>
      <c r="BA267" s="6">
        <f t="shared" si="78"/>
        <v>8234927.5</v>
      </c>
      <c r="BB267" s="7">
        <f t="shared" si="79"/>
        <v>2.8383171157244553</v>
      </c>
      <c r="BC267" s="26" t="s">
        <v>792</v>
      </c>
      <c r="BD267" s="10" t="s">
        <v>792</v>
      </c>
      <c r="BE267" s="10" t="s">
        <v>863</v>
      </c>
      <c r="BF267" s="18"/>
      <c r="BG267" s="18"/>
      <c r="BH267" s="18"/>
      <c r="BI267" s="18"/>
      <c r="BJ267" s="18"/>
      <c r="BK267" s="18"/>
      <c r="BL267" s="18"/>
      <c r="BM267" s="18"/>
      <c r="BN267" s="18"/>
      <c r="BO267" s="18"/>
      <c r="CJ267" s="18"/>
      <c r="CK267" s="18"/>
    </row>
    <row r="268" spans="1:89" x14ac:dyDescent="0.2">
      <c r="A268" s="25">
        <v>119117</v>
      </c>
      <c r="B268" s="26" t="s">
        <v>35</v>
      </c>
      <c r="C268" s="6">
        <v>-297447.90000000002</v>
      </c>
      <c r="D268" s="6">
        <v>40.950000000000003</v>
      </c>
      <c r="E268" s="6">
        <v>321061.5</v>
      </c>
      <c r="F268" s="36">
        <f t="shared" si="64"/>
        <v>-27.793544227507819</v>
      </c>
      <c r="G268" s="6">
        <v>270133.99</v>
      </c>
      <c r="H268" s="6">
        <v>257.3</v>
      </c>
      <c r="I268" s="6">
        <v>1813746</v>
      </c>
      <c r="J268" s="36">
        <f t="shared" si="65"/>
        <v>4.6170487433190752</v>
      </c>
      <c r="K268" s="6">
        <v>392093.99</v>
      </c>
      <c r="L268" s="6">
        <v>255</v>
      </c>
      <c r="M268" s="6">
        <v>1842100</v>
      </c>
      <c r="N268" s="7">
        <f t="shared" si="66"/>
        <v>6.3855489387112527</v>
      </c>
      <c r="O268" s="6">
        <v>815207.05</v>
      </c>
      <c r="P268" s="6">
        <v>316.85000000000002</v>
      </c>
      <c r="Q268" s="6">
        <v>2264379.5</v>
      </c>
      <c r="R268" s="7">
        <f t="shared" si="67"/>
        <v>11.160416595363101</v>
      </c>
      <c r="S268" s="6">
        <v>911715.04</v>
      </c>
      <c r="T268" s="6">
        <v>219</v>
      </c>
      <c r="U268" s="6">
        <v>1578130</v>
      </c>
      <c r="V268" s="7">
        <f t="shared" si="68"/>
        <v>17.909276320708688</v>
      </c>
      <c r="W268" s="6">
        <v>708628.72</v>
      </c>
      <c r="X268" s="6">
        <v>250.6</v>
      </c>
      <c r="Y268" s="6">
        <v>1787722</v>
      </c>
      <c r="Z268" s="7">
        <f t="shared" si="69"/>
        <v>11.891592540674669</v>
      </c>
      <c r="AA268" s="6">
        <v>903509.21</v>
      </c>
      <c r="AB268" s="6">
        <v>302.14999999999998</v>
      </c>
      <c r="AC268" s="6">
        <v>2193710.5</v>
      </c>
      <c r="AD268" s="7">
        <f t="shared" si="70"/>
        <v>12.767767446980811</v>
      </c>
      <c r="AE268" s="6">
        <v>1071881.6499999999</v>
      </c>
      <c r="AF268" s="6">
        <v>205</v>
      </c>
      <c r="AG268" s="6">
        <v>1489100</v>
      </c>
      <c r="AH268" s="7">
        <f t="shared" si="71"/>
        <v>21.594553421529781</v>
      </c>
      <c r="AI268" s="6">
        <v>740750.15</v>
      </c>
      <c r="AJ268" s="6">
        <v>255</v>
      </c>
      <c r="AK268" s="6">
        <v>1822100</v>
      </c>
      <c r="AL268" s="7">
        <f t="shared" si="72"/>
        <v>12.602631386861313</v>
      </c>
      <c r="AM268" s="6">
        <v>1149011.68</v>
      </c>
      <c r="AN268" s="6">
        <v>295</v>
      </c>
      <c r="AO268" s="6">
        <v>2015400</v>
      </c>
      <c r="AP268" s="7">
        <f t="shared" si="73"/>
        <v>17.673594363401804</v>
      </c>
      <c r="AQ268" s="6">
        <v>1297451.6499999999</v>
      </c>
      <c r="AR268" s="6">
        <v>200</v>
      </c>
      <c r="AS268" s="6">
        <v>1454500</v>
      </c>
      <c r="AT268" s="7">
        <f t="shared" si="74"/>
        <v>24.976724785149532</v>
      </c>
      <c r="AU268" s="6">
        <v>1516587.68</v>
      </c>
      <c r="AV268" s="6">
        <v>362</v>
      </c>
      <c r="AW268" s="6">
        <v>2597630</v>
      </c>
      <c r="AX268" s="7">
        <f t="shared" si="75"/>
        <v>18.098889403032764</v>
      </c>
      <c r="AY268" s="6">
        <f t="shared" si="76"/>
        <v>9776970.8100000005</v>
      </c>
      <c r="AZ268" s="6">
        <f t="shared" si="77"/>
        <v>2917.9</v>
      </c>
      <c r="BA268" s="6">
        <f t="shared" si="78"/>
        <v>20858518</v>
      </c>
      <c r="BB268" s="7">
        <f t="shared" si="79"/>
        <v>14.530567085830356</v>
      </c>
      <c r="BC268" s="26" t="s">
        <v>792</v>
      </c>
      <c r="BD268" s="10" t="s">
        <v>792</v>
      </c>
      <c r="BE268" s="10" t="s">
        <v>863</v>
      </c>
      <c r="BF268" s="18"/>
      <c r="BG268" s="18"/>
      <c r="BH268" s="18"/>
      <c r="BI268" s="18"/>
      <c r="BJ268" s="18"/>
      <c r="BK268" s="18"/>
      <c r="BL268" s="18"/>
      <c r="BM268" s="18"/>
      <c r="BN268" s="18"/>
      <c r="BO268" s="18"/>
      <c r="CJ268" s="18"/>
      <c r="CK268" s="18"/>
    </row>
    <row r="269" spans="1:89" x14ac:dyDescent="0.2">
      <c r="A269" s="25">
        <v>120662</v>
      </c>
      <c r="B269" s="26" t="s">
        <v>53</v>
      </c>
      <c r="C269" s="6">
        <v>-432167.18</v>
      </c>
      <c r="D269" s="6">
        <v>60</v>
      </c>
      <c r="E269" s="6">
        <v>421200</v>
      </c>
      <c r="F269" s="36">
        <f t="shared" si="64"/>
        <v>-30.781138176638176</v>
      </c>
      <c r="G269" s="6">
        <v>397342</v>
      </c>
      <c r="H269" s="6">
        <v>252</v>
      </c>
      <c r="I269" s="6">
        <v>1791540</v>
      </c>
      <c r="J269" s="36">
        <f t="shared" si="65"/>
        <v>6.8754267278430854</v>
      </c>
      <c r="K269" s="6">
        <v>397892</v>
      </c>
      <c r="L269" s="6">
        <v>102</v>
      </c>
      <c r="M269" s="6">
        <v>716040</v>
      </c>
      <c r="N269" s="7">
        <f t="shared" si="66"/>
        <v>16.670521199932963</v>
      </c>
      <c r="O269" s="6">
        <v>163175</v>
      </c>
      <c r="P269" s="6">
        <v>91.5</v>
      </c>
      <c r="Q269" s="6">
        <v>650205</v>
      </c>
      <c r="R269" s="7">
        <f t="shared" si="67"/>
        <v>7.7797386977953105</v>
      </c>
      <c r="S269" s="6">
        <v>437425</v>
      </c>
      <c r="T269" s="6">
        <v>140</v>
      </c>
      <c r="U269" s="6">
        <v>968800</v>
      </c>
      <c r="V269" s="7">
        <f t="shared" si="68"/>
        <v>13.996877580511974</v>
      </c>
      <c r="W269" s="6">
        <v>313599.94</v>
      </c>
      <c r="X269" s="6">
        <v>110</v>
      </c>
      <c r="Y269" s="6">
        <v>756200</v>
      </c>
      <c r="Z269" s="7">
        <f t="shared" si="69"/>
        <v>12.441150753768843</v>
      </c>
      <c r="AA269" s="6">
        <v>333238.94</v>
      </c>
      <c r="AB269" s="6">
        <v>35</v>
      </c>
      <c r="AC269" s="6">
        <v>238700</v>
      </c>
      <c r="AD269" s="7">
        <f t="shared" si="70"/>
        <v>43.277784415584414</v>
      </c>
      <c r="AE269" s="6">
        <v>647748.56000000006</v>
      </c>
      <c r="AF269" s="6">
        <v>95</v>
      </c>
      <c r="AG269" s="6">
        <v>688900</v>
      </c>
      <c r="AH269" s="7">
        <f t="shared" si="71"/>
        <v>28.20795006532153</v>
      </c>
      <c r="AI269" s="6">
        <v>441607.56</v>
      </c>
      <c r="AJ269" s="6">
        <v>55</v>
      </c>
      <c r="AK269" s="6">
        <v>379600</v>
      </c>
      <c r="AL269" s="7">
        <f t="shared" si="72"/>
        <v>36.063841833508953</v>
      </c>
      <c r="AM269" s="6">
        <v>535846.56999999995</v>
      </c>
      <c r="AN269" s="6">
        <v>126</v>
      </c>
      <c r="AO269" s="6">
        <v>857720</v>
      </c>
      <c r="AP269" s="7">
        <f t="shared" si="73"/>
        <v>19.366744007368371</v>
      </c>
      <c r="AQ269" s="6">
        <v>635949.56999999995</v>
      </c>
      <c r="AR269" s="6">
        <v>110</v>
      </c>
      <c r="AS269" s="6">
        <v>790200</v>
      </c>
      <c r="AT269" s="7">
        <f t="shared" si="74"/>
        <v>22.534279878511768</v>
      </c>
      <c r="AU269" s="6">
        <v>447728.57</v>
      </c>
      <c r="AV269" s="6">
        <v>61</v>
      </c>
      <c r="AW269" s="6">
        <v>423140</v>
      </c>
      <c r="AX269" s="7">
        <f t="shared" si="75"/>
        <v>32.80140301082384</v>
      </c>
      <c r="AY269" s="6">
        <f t="shared" si="76"/>
        <v>4751553.71</v>
      </c>
      <c r="AZ269" s="6">
        <f t="shared" si="77"/>
        <v>1177.5</v>
      </c>
      <c r="BA269" s="6">
        <f t="shared" si="78"/>
        <v>8261045</v>
      </c>
      <c r="BB269" s="7">
        <f t="shared" si="79"/>
        <v>17.830451838720162</v>
      </c>
      <c r="BC269" s="26" t="s">
        <v>792</v>
      </c>
      <c r="BD269" s="10" t="s">
        <v>792</v>
      </c>
      <c r="BE269" s="10" t="s">
        <v>863</v>
      </c>
      <c r="BF269" s="18"/>
      <c r="BG269" s="18"/>
      <c r="BH269" s="18"/>
      <c r="BI269" s="18"/>
      <c r="BJ269" s="18"/>
      <c r="BK269" s="18"/>
      <c r="BL269" s="18"/>
      <c r="BM269" s="18"/>
      <c r="BN269" s="18"/>
      <c r="BO269" s="18"/>
      <c r="CJ269" s="18"/>
      <c r="CK269" s="18"/>
    </row>
    <row r="270" spans="1:89" x14ac:dyDescent="0.2">
      <c r="A270" s="25">
        <v>140025</v>
      </c>
      <c r="B270" s="26" t="s">
        <v>63</v>
      </c>
      <c r="C270" s="6">
        <v>-17489.78</v>
      </c>
      <c r="D270" s="6">
        <v>0</v>
      </c>
      <c r="E270" s="6">
        <v>0</v>
      </c>
      <c r="F270" s="36">
        <f t="shared" si="64"/>
        <v>0</v>
      </c>
      <c r="G270" s="6">
        <v>116622.77</v>
      </c>
      <c r="H270" s="6">
        <v>70</v>
      </c>
      <c r="I270" s="6">
        <v>491400</v>
      </c>
      <c r="J270" s="36">
        <f t="shared" si="65"/>
        <v>7.3571548026048026</v>
      </c>
      <c r="K270" s="6">
        <v>276222.77</v>
      </c>
      <c r="L270" s="6">
        <v>100</v>
      </c>
      <c r="M270" s="6">
        <v>702000</v>
      </c>
      <c r="N270" s="7">
        <f t="shared" si="66"/>
        <v>11.804391880341882</v>
      </c>
      <c r="O270" s="6">
        <v>321822.77</v>
      </c>
      <c r="P270" s="6">
        <v>70</v>
      </c>
      <c r="Q270" s="6">
        <v>494150</v>
      </c>
      <c r="R270" s="7">
        <f t="shared" si="67"/>
        <v>20.189225680461401</v>
      </c>
      <c r="S270" s="6">
        <v>226622.77</v>
      </c>
      <c r="T270" s="6">
        <v>30</v>
      </c>
      <c r="U270" s="6">
        <v>207600</v>
      </c>
      <c r="V270" s="7">
        <f t="shared" si="68"/>
        <v>33.84058704238921</v>
      </c>
      <c r="W270" s="6">
        <v>404072.77</v>
      </c>
      <c r="X270" s="6">
        <v>70</v>
      </c>
      <c r="Y270" s="6">
        <v>477400</v>
      </c>
      <c r="Z270" s="7">
        <f t="shared" si="69"/>
        <v>25.392088604943442</v>
      </c>
      <c r="AA270" s="6">
        <v>467242.77</v>
      </c>
      <c r="AB270" s="6">
        <v>34.5</v>
      </c>
      <c r="AC270" s="6">
        <v>249090</v>
      </c>
      <c r="AD270" s="7">
        <f t="shared" si="70"/>
        <v>58.149768637841746</v>
      </c>
      <c r="AE270" s="6">
        <v>441942.23</v>
      </c>
      <c r="AF270" s="6">
        <v>60</v>
      </c>
      <c r="AG270" s="6">
        <v>433200</v>
      </c>
      <c r="AH270" s="7">
        <f t="shared" si="71"/>
        <v>30.605417590027699</v>
      </c>
      <c r="AI270" s="6">
        <v>561640.23</v>
      </c>
      <c r="AJ270" s="6">
        <v>140</v>
      </c>
      <c r="AK270" s="6">
        <v>963300</v>
      </c>
      <c r="AL270" s="7">
        <f t="shared" si="72"/>
        <v>18.074169137340391</v>
      </c>
      <c r="AM270" s="6">
        <v>675260.21</v>
      </c>
      <c r="AN270" s="6">
        <v>107.5</v>
      </c>
      <c r="AO270" s="6">
        <v>727025</v>
      </c>
      <c r="AP270" s="7">
        <f t="shared" si="73"/>
        <v>28.792773989890307</v>
      </c>
      <c r="AQ270" s="6">
        <v>636785.23</v>
      </c>
      <c r="AR270" s="6">
        <v>111</v>
      </c>
      <c r="AS270" s="6">
        <v>767070</v>
      </c>
      <c r="AT270" s="7">
        <f t="shared" si="74"/>
        <v>23.244275541997471</v>
      </c>
      <c r="AU270" s="6">
        <v>475245.21</v>
      </c>
      <c r="AV270" s="6">
        <v>107.5</v>
      </c>
      <c r="AW270" s="6">
        <v>749225</v>
      </c>
      <c r="AX270" s="7">
        <f t="shared" si="75"/>
        <v>19.66378792752511</v>
      </c>
      <c r="AY270" s="6">
        <f t="shared" si="76"/>
        <v>4603479.7300000004</v>
      </c>
      <c r="AZ270" s="6">
        <f t="shared" si="77"/>
        <v>900.5</v>
      </c>
      <c r="BA270" s="6">
        <f t="shared" si="78"/>
        <v>6261460</v>
      </c>
      <c r="BB270" s="7">
        <f t="shared" si="79"/>
        <v>22.791469023199063</v>
      </c>
      <c r="BC270" s="26" t="s">
        <v>792</v>
      </c>
      <c r="BD270" s="10" t="s">
        <v>792</v>
      </c>
      <c r="BE270" s="10" t="s">
        <v>863</v>
      </c>
      <c r="BF270" s="18"/>
      <c r="BG270" s="18"/>
      <c r="BH270" s="18"/>
      <c r="BI270" s="18"/>
      <c r="BJ270" s="18"/>
      <c r="BK270" s="18"/>
      <c r="BL270" s="18"/>
      <c r="BM270" s="18"/>
      <c r="BN270" s="18"/>
      <c r="BO270" s="18"/>
      <c r="CJ270" s="18"/>
      <c r="CK270" s="18"/>
    </row>
    <row r="271" spans="1:89" x14ac:dyDescent="0.2">
      <c r="A271" s="25">
        <v>141714</v>
      </c>
      <c r="B271" s="26" t="s">
        <v>84</v>
      </c>
      <c r="C271" s="6">
        <v>-681290.91</v>
      </c>
      <c r="D271" s="6">
        <v>69</v>
      </c>
      <c r="E271" s="6">
        <v>484380</v>
      </c>
      <c r="F271" s="36">
        <f t="shared" si="64"/>
        <v>-42.195646599777035</v>
      </c>
      <c r="G271" s="6">
        <v>163637.54999999999</v>
      </c>
      <c r="H271" s="6">
        <v>190</v>
      </c>
      <c r="I271" s="6">
        <v>1333800</v>
      </c>
      <c r="J271" s="36">
        <f t="shared" si="65"/>
        <v>3.8032419028340079</v>
      </c>
      <c r="K271" s="6">
        <v>-26449.29</v>
      </c>
      <c r="L271" s="6">
        <v>64.5</v>
      </c>
      <c r="M271" s="6">
        <v>452790</v>
      </c>
      <c r="N271" s="7">
        <f t="shared" si="66"/>
        <v>-1.7524209898628504</v>
      </c>
      <c r="O271" s="6">
        <v>-6695.13</v>
      </c>
      <c r="P271" s="6">
        <v>30</v>
      </c>
      <c r="Q271" s="6">
        <v>207600</v>
      </c>
      <c r="R271" s="7">
        <f t="shared" si="67"/>
        <v>-0.99975447976878606</v>
      </c>
      <c r="S271" s="6">
        <v>-16395.13</v>
      </c>
      <c r="T271" s="6">
        <v>50</v>
      </c>
      <c r="U271" s="6">
        <v>346000</v>
      </c>
      <c r="V271" s="7">
        <f t="shared" si="68"/>
        <v>-1.4689278323699422</v>
      </c>
      <c r="W271" s="6">
        <v>-36395.24</v>
      </c>
      <c r="X271" s="6">
        <v>35</v>
      </c>
      <c r="Y271" s="6">
        <v>238700</v>
      </c>
      <c r="Z271" s="7">
        <f t="shared" si="69"/>
        <v>-4.5741818181818177</v>
      </c>
      <c r="AA271" s="6">
        <v>-20745.240000000002</v>
      </c>
      <c r="AB271" s="6">
        <v>65</v>
      </c>
      <c r="AC271" s="6">
        <v>450300</v>
      </c>
      <c r="AD271" s="7">
        <f t="shared" si="70"/>
        <v>-1.4281644237175217</v>
      </c>
      <c r="AE271" s="6">
        <v>-15844.86</v>
      </c>
      <c r="AF271" s="6">
        <v>30</v>
      </c>
      <c r="AG271" s="6">
        <v>219600</v>
      </c>
      <c r="AH271" s="7">
        <f t="shared" si="71"/>
        <v>-2.164598360655738</v>
      </c>
      <c r="AI271" s="6">
        <v>-33394.86</v>
      </c>
      <c r="AJ271" s="6">
        <v>65</v>
      </c>
      <c r="AK271" s="6">
        <v>450300</v>
      </c>
      <c r="AL271" s="7">
        <f t="shared" si="72"/>
        <v>-2.2990021319120588</v>
      </c>
      <c r="AM271" s="6">
        <v>194455.14</v>
      </c>
      <c r="AN271" s="6">
        <v>100</v>
      </c>
      <c r="AO271" s="6">
        <v>684000</v>
      </c>
      <c r="AP271" s="7">
        <f t="shared" si="73"/>
        <v>8.8130253508771936</v>
      </c>
      <c r="AQ271" s="6">
        <v>207405.14</v>
      </c>
      <c r="AR271" s="6">
        <v>100</v>
      </c>
      <c r="AS271" s="6">
        <v>703000</v>
      </c>
      <c r="AT271" s="7">
        <f t="shared" si="74"/>
        <v>8.2608021621621628</v>
      </c>
      <c r="AU271" s="6">
        <v>56022.14</v>
      </c>
      <c r="AV271" s="6">
        <v>135</v>
      </c>
      <c r="AW271" s="6">
        <v>933400</v>
      </c>
      <c r="AX271" s="7">
        <f t="shared" si="75"/>
        <v>1.8606024641097065</v>
      </c>
      <c r="AY271" s="6">
        <f t="shared" si="76"/>
        <v>465600.22000000003</v>
      </c>
      <c r="AZ271" s="6">
        <f t="shared" si="77"/>
        <v>864.5</v>
      </c>
      <c r="BA271" s="6">
        <f t="shared" si="78"/>
        <v>6019490</v>
      </c>
      <c r="BB271" s="7">
        <f t="shared" si="79"/>
        <v>2.3978122432299083</v>
      </c>
      <c r="BC271" s="26" t="s">
        <v>792</v>
      </c>
      <c r="BD271" s="10" t="s">
        <v>792</v>
      </c>
      <c r="BE271" s="10" t="s">
        <v>863</v>
      </c>
      <c r="BF271" s="18"/>
      <c r="BG271" s="18"/>
      <c r="BH271" s="18"/>
      <c r="BI271" s="18"/>
      <c r="BJ271" s="18"/>
      <c r="BK271" s="18"/>
      <c r="BL271" s="18"/>
      <c r="BM271" s="18"/>
      <c r="BN271" s="18"/>
      <c r="BO271" s="18"/>
      <c r="CJ271" s="18"/>
      <c r="CK271" s="18"/>
    </row>
    <row r="272" spans="1:89" x14ac:dyDescent="0.2">
      <c r="A272" s="25">
        <v>143085</v>
      </c>
      <c r="B272" s="26" t="s">
        <v>94</v>
      </c>
      <c r="C272" s="6">
        <v>-12793.08</v>
      </c>
      <c r="D272" s="6">
        <v>63</v>
      </c>
      <c r="E272" s="6">
        <v>442260</v>
      </c>
      <c r="F272" s="36">
        <f t="shared" si="64"/>
        <v>-0.86779812779812782</v>
      </c>
      <c r="G272" s="6">
        <v>-41528.080000000002</v>
      </c>
      <c r="H272" s="6">
        <v>142.5</v>
      </c>
      <c r="I272" s="6">
        <v>1001225</v>
      </c>
      <c r="J272" s="36">
        <f t="shared" si="65"/>
        <v>-1.285795380658693</v>
      </c>
      <c r="K272" s="6">
        <v>-38958.080000000002</v>
      </c>
      <c r="L272" s="6">
        <v>124.5</v>
      </c>
      <c r="M272" s="6">
        <v>873990</v>
      </c>
      <c r="N272" s="7">
        <f t="shared" si="66"/>
        <v>-1.3372491676106135</v>
      </c>
      <c r="O272" s="6">
        <v>-34453.08</v>
      </c>
      <c r="P272" s="6">
        <v>90</v>
      </c>
      <c r="Q272" s="6">
        <v>628800</v>
      </c>
      <c r="R272" s="7">
        <f t="shared" si="67"/>
        <v>-1.6985456106870229</v>
      </c>
      <c r="S272" s="6">
        <v>-38753.08</v>
      </c>
      <c r="T272" s="6">
        <v>90</v>
      </c>
      <c r="U272" s="6">
        <v>622800</v>
      </c>
      <c r="V272" s="7">
        <f t="shared" si="68"/>
        <v>-1.9289426461143224</v>
      </c>
      <c r="W272" s="6">
        <v>-41352.94</v>
      </c>
      <c r="X272" s="6">
        <v>60</v>
      </c>
      <c r="Y272" s="6">
        <v>409200</v>
      </c>
      <c r="Z272" s="7">
        <f t="shared" si="69"/>
        <v>-3.0317404692082115</v>
      </c>
      <c r="AA272" s="6">
        <v>-25652.94</v>
      </c>
      <c r="AB272" s="6">
        <v>65</v>
      </c>
      <c r="AC272" s="6">
        <v>462300</v>
      </c>
      <c r="AD272" s="7">
        <f t="shared" si="70"/>
        <v>-1.7201841661258923</v>
      </c>
      <c r="AE272" s="6">
        <v>209886.91</v>
      </c>
      <c r="AF272" s="6">
        <v>96</v>
      </c>
      <c r="AG272" s="6">
        <v>696150</v>
      </c>
      <c r="AH272" s="7">
        <f t="shared" si="71"/>
        <v>9.0449002370178846</v>
      </c>
      <c r="AI272" s="6">
        <v>149983.91</v>
      </c>
      <c r="AJ272" s="6">
        <v>85</v>
      </c>
      <c r="AK272" s="6">
        <v>584200</v>
      </c>
      <c r="AL272" s="7">
        <f t="shared" si="72"/>
        <v>7.9587490756590213</v>
      </c>
      <c r="AM272" s="6">
        <v>-5086.1000000000004</v>
      </c>
      <c r="AN272" s="6">
        <v>66</v>
      </c>
      <c r="AO272" s="6">
        <v>443570</v>
      </c>
      <c r="AP272" s="7">
        <f t="shared" si="73"/>
        <v>-0.35545483238271303</v>
      </c>
      <c r="AQ272" s="6">
        <v>206740.88</v>
      </c>
      <c r="AR272" s="6">
        <v>100</v>
      </c>
      <c r="AS272" s="6">
        <v>685000</v>
      </c>
      <c r="AT272" s="7">
        <f t="shared" si="74"/>
        <v>8.4507221021897809</v>
      </c>
      <c r="AU272" s="6">
        <v>-98812.12</v>
      </c>
      <c r="AV272" s="6">
        <v>100</v>
      </c>
      <c r="AW272" s="6">
        <v>695400</v>
      </c>
      <c r="AX272" s="7">
        <f t="shared" si="75"/>
        <v>-4.4049118780557954</v>
      </c>
      <c r="AY272" s="6">
        <f t="shared" si="76"/>
        <v>242015.28000000003</v>
      </c>
      <c r="AZ272" s="6">
        <f t="shared" si="77"/>
        <v>1019</v>
      </c>
      <c r="BA272" s="6">
        <f t="shared" si="78"/>
        <v>7102635</v>
      </c>
      <c r="BB272" s="7">
        <f t="shared" si="79"/>
        <v>1.0562944146784963</v>
      </c>
      <c r="BC272" s="26" t="s">
        <v>792</v>
      </c>
      <c r="BD272" s="10" t="s">
        <v>792</v>
      </c>
      <c r="BE272" s="10" t="s">
        <v>863</v>
      </c>
      <c r="BF272" s="18"/>
      <c r="BG272" s="18"/>
      <c r="BH272" s="18"/>
      <c r="BI272" s="18"/>
      <c r="BJ272" s="18"/>
      <c r="BK272" s="18"/>
      <c r="BL272" s="18"/>
      <c r="BM272" s="18"/>
      <c r="BN272" s="18"/>
      <c r="BO272" s="18"/>
      <c r="CJ272" s="18"/>
      <c r="CK272" s="18"/>
    </row>
    <row r="273" spans="1:89" x14ac:dyDescent="0.2">
      <c r="A273" s="25">
        <v>146861</v>
      </c>
      <c r="B273" s="26" t="s">
        <v>126</v>
      </c>
      <c r="C273" s="6">
        <v>-587100.43999999994</v>
      </c>
      <c r="D273" s="6">
        <v>30</v>
      </c>
      <c r="E273" s="6">
        <v>210600</v>
      </c>
      <c r="F273" s="36">
        <f t="shared" si="64"/>
        <v>-83.632541310541299</v>
      </c>
      <c r="G273" s="6">
        <v>142154.56</v>
      </c>
      <c r="H273" s="6">
        <v>305</v>
      </c>
      <c r="I273" s="6">
        <v>2261100</v>
      </c>
      <c r="J273" s="36">
        <f t="shared" si="65"/>
        <v>1.9489590730175579</v>
      </c>
      <c r="K273" s="6">
        <v>523034.56</v>
      </c>
      <c r="L273" s="6">
        <v>298</v>
      </c>
      <c r="M273" s="6">
        <v>2202460</v>
      </c>
      <c r="N273" s="7">
        <f t="shared" si="66"/>
        <v>7.1243231659144781</v>
      </c>
      <c r="O273" s="6">
        <v>543426.88</v>
      </c>
      <c r="P273" s="6">
        <v>220</v>
      </c>
      <c r="Q273" s="6">
        <v>1619600</v>
      </c>
      <c r="R273" s="7">
        <f t="shared" si="67"/>
        <v>10.401477698197086</v>
      </c>
      <c r="S273" s="6">
        <v>320166.88</v>
      </c>
      <c r="T273" s="6">
        <v>180</v>
      </c>
      <c r="U273" s="6">
        <v>1343100</v>
      </c>
      <c r="V273" s="7">
        <f t="shared" si="68"/>
        <v>7.389750040950041</v>
      </c>
      <c r="W273" s="6">
        <v>1104747</v>
      </c>
      <c r="X273" s="6">
        <v>249</v>
      </c>
      <c r="Y273" s="6">
        <v>1810680</v>
      </c>
      <c r="Z273" s="7">
        <f t="shared" si="69"/>
        <v>18.303847173437603</v>
      </c>
      <c r="AA273" s="6">
        <v>1046065</v>
      </c>
      <c r="AB273" s="6">
        <v>200</v>
      </c>
      <c r="AC273" s="6">
        <v>1515000</v>
      </c>
      <c r="AD273" s="7">
        <f t="shared" si="70"/>
        <v>21.404630363036304</v>
      </c>
      <c r="AE273" s="6">
        <v>932021.31</v>
      </c>
      <c r="AF273" s="6">
        <v>115</v>
      </c>
      <c r="AG273" s="6">
        <v>865800</v>
      </c>
      <c r="AH273" s="7">
        <f t="shared" si="71"/>
        <v>32.294570686070685</v>
      </c>
      <c r="AI273" s="6">
        <v>261009.31</v>
      </c>
      <c r="AJ273" s="6">
        <v>156</v>
      </c>
      <c r="AK273" s="6">
        <v>1098220</v>
      </c>
      <c r="AL273" s="7">
        <f t="shared" si="72"/>
        <v>7.3676390978128241</v>
      </c>
      <c r="AM273" s="6">
        <v>1259392.31</v>
      </c>
      <c r="AN273" s="6">
        <v>319.5</v>
      </c>
      <c r="AO273" s="6">
        <v>2307815</v>
      </c>
      <c r="AP273" s="7">
        <f t="shared" si="73"/>
        <v>16.916937280501255</v>
      </c>
      <c r="AQ273" s="6">
        <v>983175.31</v>
      </c>
      <c r="AR273" s="6">
        <v>246</v>
      </c>
      <c r="AS273" s="6">
        <v>1771820</v>
      </c>
      <c r="AT273" s="7">
        <f t="shared" si="74"/>
        <v>15.537079771082842</v>
      </c>
      <c r="AU273" s="6">
        <v>228684.3</v>
      </c>
      <c r="AV273" s="6">
        <v>201</v>
      </c>
      <c r="AW273" s="6">
        <v>1480440</v>
      </c>
      <c r="AX273" s="7">
        <f t="shared" si="75"/>
        <v>4.7885853530031603</v>
      </c>
      <c r="AY273" s="6">
        <f t="shared" si="76"/>
        <v>7343877.419999999</v>
      </c>
      <c r="AZ273" s="6">
        <f t="shared" si="77"/>
        <v>2489.5</v>
      </c>
      <c r="BA273" s="6">
        <f t="shared" si="78"/>
        <v>18276035</v>
      </c>
      <c r="BB273" s="7">
        <f t="shared" si="79"/>
        <v>12.45676099985582</v>
      </c>
      <c r="BC273" s="26" t="s">
        <v>792</v>
      </c>
      <c r="BD273" s="10" t="s">
        <v>792</v>
      </c>
      <c r="BE273" s="10" t="s">
        <v>863</v>
      </c>
      <c r="BF273" s="18"/>
      <c r="BG273" s="18"/>
      <c r="BH273" s="18"/>
      <c r="BI273" s="18"/>
      <c r="BJ273" s="18"/>
      <c r="BK273" s="18"/>
      <c r="BL273" s="18"/>
      <c r="BM273" s="18"/>
      <c r="BN273" s="18"/>
      <c r="BO273" s="18"/>
      <c r="CJ273" s="18"/>
      <c r="CK273" s="18"/>
    </row>
    <row r="274" spans="1:89" x14ac:dyDescent="0.2">
      <c r="A274" s="25">
        <v>148935</v>
      </c>
      <c r="B274" s="26" t="s">
        <v>149</v>
      </c>
      <c r="C274" s="6">
        <v>-343120.22</v>
      </c>
      <c r="D274" s="6">
        <v>30</v>
      </c>
      <c r="E274" s="6">
        <v>210600</v>
      </c>
      <c r="F274" s="36">
        <f t="shared" si="64"/>
        <v>-48.877524216524215</v>
      </c>
      <c r="G274" s="6">
        <v>-64003.81</v>
      </c>
      <c r="H274" s="6">
        <v>170</v>
      </c>
      <c r="I274" s="6">
        <v>1225900</v>
      </c>
      <c r="J274" s="36">
        <f t="shared" si="65"/>
        <v>-1.6184991516436902</v>
      </c>
      <c r="K274" s="6">
        <v>-83649.81</v>
      </c>
      <c r="L274" s="6">
        <v>199</v>
      </c>
      <c r="M274" s="6">
        <v>1429480</v>
      </c>
      <c r="N274" s="7">
        <f t="shared" si="66"/>
        <v>-1.7555294932422978</v>
      </c>
      <c r="O274" s="6">
        <v>-47379.81</v>
      </c>
      <c r="P274" s="6">
        <v>124</v>
      </c>
      <c r="Q274" s="6">
        <v>880780</v>
      </c>
      <c r="R274" s="7">
        <f t="shared" si="67"/>
        <v>-1.6675834033470331</v>
      </c>
      <c r="S274" s="6">
        <v>-25609.81</v>
      </c>
      <c r="T274" s="6">
        <v>35</v>
      </c>
      <c r="U274" s="6">
        <v>249700</v>
      </c>
      <c r="V274" s="7">
        <f t="shared" si="68"/>
        <v>-3.179431758109732</v>
      </c>
      <c r="W274" s="6">
        <v>-41100.03</v>
      </c>
      <c r="X274" s="6">
        <v>35</v>
      </c>
      <c r="Y274" s="6">
        <v>252200</v>
      </c>
      <c r="Z274" s="7">
        <f t="shared" si="69"/>
        <v>-4.8889805709754164</v>
      </c>
      <c r="AA274" s="6">
        <v>199949.97</v>
      </c>
      <c r="AB274" s="6">
        <v>65</v>
      </c>
      <c r="AC274" s="6">
        <v>477300</v>
      </c>
      <c r="AD274" s="7">
        <f t="shared" si="70"/>
        <v>12.986484538026399</v>
      </c>
      <c r="AE274" s="6">
        <v>671300.24</v>
      </c>
      <c r="AF274" s="6">
        <v>65</v>
      </c>
      <c r="AG274" s="6">
        <v>504800</v>
      </c>
      <c r="AH274" s="7">
        <f t="shared" si="71"/>
        <v>39.895022187004749</v>
      </c>
      <c r="AI274" s="6">
        <v>359922.24</v>
      </c>
      <c r="AJ274" s="6">
        <v>55</v>
      </c>
      <c r="AK274" s="6">
        <v>397100</v>
      </c>
      <c r="AL274" s="7">
        <f t="shared" si="72"/>
        <v>28.097681792999243</v>
      </c>
      <c r="AM274" s="6">
        <v>477700.26</v>
      </c>
      <c r="AN274" s="6">
        <v>75</v>
      </c>
      <c r="AO274" s="6">
        <v>516500</v>
      </c>
      <c r="AP274" s="7">
        <f t="shared" si="73"/>
        <v>28.671264394966119</v>
      </c>
      <c r="AQ274" s="6">
        <v>323628.26</v>
      </c>
      <c r="AR274" s="6">
        <v>60</v>
      </c>
      <c r="AS274" s="6">
        <v>437700</v>
      </c>
      <c r="AT274" s="7">
        <f t="shared" si="74"/>
        <v>20.702744528215675</v>
      </c>
      <c r="AU274" s="6">
        <v>590397.26</v>
      </c>
      <c r="AV274" s="6">
        <v>106</v>
      </c>
      <c r="AW274" s="6">
        <v>797790</v>
      </c>
      <c r="AX274" s="7">
        <f t="shared" si="75"/>
        <v>22.941269080835809</v>
      </c>
      <c r="AY274" s="6">
        <f t="shared" si="76"/>
        <v>2361154.96</v>
      </c>
      <c r="AZ274" s="6">
        <f t="shared" si="77"/>
        <v>989</v>
      </c>
      <c r="BA274" s="6">
        <f t="shared" si="78"/>
        <v>7169250</v>
      </c>
      <c r="BB274" s="7">
        <f t="shared" si="79"/>
        <v>10.209687730236775</v>
      </c>
      <c r="BC274" s="26" t="s">
        <v>792</v>
      </c>
      <c r="BD274" s="10" t="s">
        <v>792</v>
      </c>
      <c r="BE274" s="10" t="s">
        <v>863</v>
      </c>
      <c r="BF274" s="18"/>
      <c r="BG274" s="18"/>
      <c r="BH274" s="18"/>
      <c r="BI274" s="18"/>
      <c r="BJ274" s="18"/>
      <c r="BK274" s="18"/>
      <c r="BL274" s="18"/>
      <c r="BM274" s="18"/>
      <c r="BN274" s="18"/>
      <c r="BO274" s="18"/>
      <c r="CJ274" s="18"/>
      <c r="CK274" s="18"/>
    </row>
    <row r="275" spans="1:89" x14ac:dyDescent="0.2">
      <c r="A275" s="25">
        <v>172250</v>
      </c>
      <c r="B275" s="26" t="s">
        <v>205</v>
      </c>
      <c r="C275" s="6">
        <v>-700.33</v>
      </c>
      <c r="D275" s="6">
        <v>0</v>
      </c>
      <c r="E275" s="6">
        <v>0</v>
      </c>
      <c r="F275" s="36">
        <f t="shared" si="64"/>
        <v>0</v>
      </c>
      <c r="G275" s="6">
        <v>-10057.36</v>
      </c>
      <c r="H275" s="6">
        <v>30</v>
      </c>
      <c r="I275" s="6">
        <v>225600</v>
      </c>
      <c r="J275" s="36">
        <f t="shared" si="65"/>
        <v>-1.3819953900709221</v>
      </c>
      <c r="K275" s="6">
        <v>-32857.360000000001</v>
      </c>
      <c r="L275" s="6">
        <v>60</v>
      </c>
      <c r="M275" s="6">
        <v>451200</v>
      </c>
      <c r="N275" s="7">
        <f t="shared" si="66"/>
        <v>-2.1846648936170214</v>
      </c>
      <c r="O275" s="6">
        <v>-21500.36</v>
      </c>
      <c r="P275" s="6">
        <v>75</v>
      </c>
      <c r="Q275" s="6">
        <v>565500</v>
      </c>
      <c r="R275" s="7">
        <f t="shared" si="67"/>
        <v>-1.1786227409372239</v>
      </c>
      <c r="S275" s="6">
        <v>-12750.36</v>
      </c>
      <c r="T275" s="6">
        <v>45</v>
      </c>
      <c r="U275" s="6">
        <v>339900</v>
      </c>
      <c r="V275" s="7">
        <f t="shared" si="68"/>
        <v>-1.1628748455428068</v>
      </c>
      <c r="W275" s="6">
        <v>-23700.36</v>
      </c>
      <c r="X275" s="6">
        <v>75</v>
      </c>
      <c r="Y275" s="6">
        <v>558000</v>
      </c>
      <c r="Z275" s="7">
        <f t="shared" si="69"/>
        <v>-1.2742129032258065</v>
      </c>
      <c r="AA275" s="6">
        <v>163699.64000000001</v>
      </c>
      <c r="AB275" s="6">
        <v>60</v>
      </c>
      <c r="AC275" s="6">
        <v>456200</v>
      </c>
      <c r="AD275" s="7">
        <f t="shared" si="70"/>
        <v>11.123824725997371</v>
      </c>
      <c r="AE275" s="6">
        <v>107849.69</v>
      </c>
      <c r="AF275" s="6">
        <v>45</v>
      </c>
      <c r="AG275" s="6">
        <v>357900</v>
      </c>
      <c r="AH275" s="7">
        <f t="shared" si="71"/>
        <v>9.0402087175188601</v>
      </c>
      <c r="AI275" s="6">
        <v>-21180.31</v>
      </c>
      <c r="AJ275" s="6">
        <v>31</v>
      </c>
      <c r="AK275" s="6">
        <v>226920</v>
      </c>
      <c r="AL275" s="7">
        <f t="shared" si="72"/>
        <v>-2.8934849726775957</v>
      </c>
      <c r="AM275" s="6">
        <v>-27270.31</v>
      </c>
      <c r="AN275" s="6">
        <v>59</v>
      </c>
      <c r="AO275" s="6">
        <v>440280</v>
      </c>
      <c r="AP275" s="7">
        <f t="shared" si="73"/>
        <v>-1.9200954165531028</v>
      </c>
      <c r="AQ275" s="6">
        <v>22779.69</v>
      </c>
      <c r="AR275" s="6">
        <v>77</v>
      </c>
      <c r="AS275" s="6">
        <v>573390</v>
      </c>
      <c r="AT275" s="7">
        <f t="shared" si="74"/>
        <v>1.1123865431904985</v>
      </c>
      <c r="AU275" s="6">
        <v>127019.68</v>
      </c>
      <c r="AV275" s="6">
        <v>30</v>
      </c>
      <c r="AW275" s="6">
        <v>220200</v>
      </c>
      <c r="AX275" s="7">
        <f t="shared" si="75"/>
        <v>17.881971298819256</v>
      </c>
      <c r="AY275" s="6">
        <f t="shared" si="76"/>
        <v>272032.28000000003</v>
      </c>
      <c r="AZ275" s="6">
        <f t="shared" si="77"/>
        <v>587</v>
      </c>
      <c r="BA275" s="6">
        <f t="shared" si="78"/>
        <v>4415090</v>
      </c>
      <c r="BB275" s="7">
        <f t="shared" si="79"/>
        <v>1.9100404929457839</v>
      </c>
      <c r="BC275" s="26" t="s">
        <v>792</v>
      </c>
      <c r="BD275" s="10" t="s">
        <v>792</v>
      </c>
      <c r="BE275" s="10" t="s">
        <v>863</v>
      </c>
      <c r="BF275" s="18"/>
      <c r="BG275" s="18"/>
      <c r="BH275" s="18"/>
      <c r="BI275" s="18"/>
      <c r="BJ275" s="18"/>
      <c r="BK275" s="18"/>
      <c r="BL275" s="18"/>
      <c r="BM275" s="18"/>
      <c r="BN275" s="18"/>
      <c r="BO275" s="18"/>
      <c r="CJ275" s="18"/>
      <c r="CK275" s="18"/>
    </row>
    <row r="276" spans="1:89" x14ac:dyDescent="0.2">
      <c r="A276" s="25">
        <v>175565</v>
      </c>
      <c r="B276" s="26" t="s">
        <v>284</v>
      </c>
      <c r="C276" s="6">
        <v>-155281.04</v>
      </c>
      <c r="D276" s="6">
        <v>50</v>
      </c>
      <c r="E276" s="6">
        <v>356500</v>
      </c>
      <c r="F276" s="36">
        <f t="shared" si="64"/>
        <v>-13.067128190743338</v>
      </c>
      <c r="G276" s="6">
        <v>-35381.040000000001</v>
      </c>
      <c r="H276" s="6">
        <v>50</v>
      </c>
      <c r="I276" s="6">
        <v>361000</v>
      </c>
      <c r="J276" s="36">
        <f t="shared" si="65"/>
        <v>-3.038261052631579</v>
      </c>
      <c r="K276" s="6">
        <v>-13131.04</v>
      </c>
      <c r="L276" s="6">
        <v>15</v>
      </c>
      <c r="M276" s="6">
        <v>105300</v>
      </c>
      <c r="N276" s="7">
        <f t="shared" si="66"/>
        <v>-3.7410370370370374</v>
      </c>
      <c r="O276" s="6">
        <v>-20331.04</v>
      </c>
      <c r="P276" s="6">
        <v>20</v>
      </c>
      <c r="Q276" s="6">
        <v>139400</v>
      </c>
      <c r="R276" s="7">
        <f t="shared" si="67"/>
        <v>-4.5212499282639884</v>
      </c>
      <c r="S276" s="6">
        <v>-15481.04</v>
      </c>
      <c r="T276" s="6">
        <v>15</v>
      </c>
      <c r="U276" s="6">
        <v>115550</v>
      </c>
      <c r="V276" s="7">
        <f t="shared" si="68"/>
        <v>-4.153286369536997</v>
      </c>
      <c r="W276" s="6">
        <v>-71711.039999999994</v>
      </c>
      <c r="X276" s="6">
        <v>23</v>
      </c>
      <c r="Y276" s="6">
        <v>180010</v>
      </c>
      <c r="Z276" s="7">
        <f t="shared" si="69"/>
        <v>-11.951176045775235</v>
      </c>
      <c r="AA276" s="6">
        <v>-32851.040000000001</v>
      </c>
      <c r="AB276" s="6">
        <v>35</v>
      </c>
      <c r="AC276" s="6">
        <v>249200</v>
      </c>
      <c r="AD276" s="7">
        <f t="shared" si="70"/>
        <v>-4.086606099518459</v>
      </c>
      <c r="AE276" s="6">
        <v>-11400.64</v>
      </c>
      <c r="AF276" s="6">
        <v>25</v>
      </c>
      <c r="AG276" s="6">
        <v>194000</v>
      </c>
      <c r="AH276" s="7">
        <f t="shared" si="71"/>
        <v>-1.7629855670103092</v>
      </c>
      <c r="AI276" s="6">
        <v>-30770.639999999999</v>
      </c>
      <c r="AJ276" s="6">
        <v>14</v>
      </c>
      <c r="AK276" s="6">
        <v>94080</v>
      </c>
      <c r="AL276" s="7">
        <f t="shared" si="72"/>
        <v>-10.139135204081631</v>
      </c>
      <c r="AM276" s="6">
        <v>-5600.64</v>
      </c>
      <c r="AN276" s="6">
        <v>15</v>
      </c>
      <c r="AO276" s="6">
        <v>102550</v>
      </c>
      <c r="AP276" s="7">
        <f t="shared" si="73"/>
        <v>-1.6930262311067774</v>
      </c>
      <c r="AQ276" s="6">
        <v>192899.36</v>
      </c>
      <c r="AR276" s="6">
        <v>30</v>
      </c>
      <c r="AS276" s="6">
        <v>209600</v>
      </c>
      <c r="AT276" s="7">
        <f t="shared" si="74"/>
        <v>25.768998473282441</v>
      </c>
      <c r="AU276" s="6">
        <v>263064.36</v>
      </c>
      <c r="AV276" s="6">
        <v>53</v>
      </c>
      <c r="AW276" s="6">
        <v>369170</v>
      </c>
      <c r="AX276" s="7">
        <f t="shared" si="75"/>
        <v>22.090080884145515</v>
      </c>
      <c r="AY276" s="6">
        <f t="shared" si="76"/>
        <v>219305.55999999994</v>
      </c>
      <c r="AZ276" s="6">
        <f t="shared" si="77"/>
        <v>295</v>
      </c>
      <c r="BA276" s="6">
        <f t="shared" si="78"/>
        <v>2119860</v>
      </c>
      <c r="BB276" s="7">
        <f t="shared" si="79"/>
        <v>3.2070383704584255</v>
      </c>
      <c r="BC276" s="26" t="s">
        <v>792</v>
      </c>
      <c r="BD276" s="10" t="s">
        <v>792</v>
      </c>
      <c r="BE276" s="10" t="s">
        <v>863</v>
      </c>
      <c r="BF276" s="18"/>
      <c r="BG276" s="18"/>
      <c r="BH276" s="18"/>
      <c r="BI276" s="18"/>
      <c r="BJ276" s="18"/>
      <c r="BK276" s="18"/>
      <c r="BL276" s="18"/>
      <c r="BM276" s="18"/>
      <c r="BN276" s="18"/>
      <c r="BO276" s="18"/>
      <c r="CJ276" s="18"/>
      <c r="CK276" s="18"/>
    </row>
    <row r="277" spans="1:89" x14ac:dyDescent="0.2">
      <c r="A277" s="25">
        <v>176833</v>
      </c>
      <c r="B277" s="26" t="s">
        <v>315</v>
      </c>
      <c r="C277" s="6">
        <v>-2334929.9500000002</v>
      </c>
      <c r="D277" s="6">
        <v>318.75</v>
      </c>
      <c r="E277" s="6">
        <v>2270687.5</v>
      </c>
      <c r="F277" s="36">
        <f t="shared" si="64"/>
        <v>-30.848762103988335</v>
      </c>
      <c r="G277" s="6">
        <v>-477355.97</v>
      </c>
      <c r="H277" s="6">
        <v>1201.5</v>
      </c>
      <c r="I277" s="6">
        <v>8774780</v>
      </c>
      <c r="J277" s="36">
        <f t="shared" si="65"/>
        <v>-1.6864280437800148</v>
      </c>
      <c r="K277" s="6">
        <v>-8800.9699999999993</v>
      </c>
      <c r="L277" s="6">
        <v>671</v>
      </c>
      <c r="M277" s="6">
        <v>4977420</v>
      </c>
      <c r="N277" s="7">
        <f t="shared" si="66"/>
        <v>-5.3045372904034618E-2</v>
      </c>
      <c r="O277" s="6">
        <v>216839.16</v>
      </c>
      <c r="P277" s="6">
        <v>671</v>
      </c>
      <c r="Q277" s="6">
        <v>4972520</v>
      </c>
      <c r="R277" s="7">
        <f t="shared" si="67"/>
        <v>1.3518324632178453</v>
      </c>
      <c r="S277" s="6">
        <v>-85580.84</v>
      </c>
      <c r="T277" s="6">
        <v>205</v>
      </c>
      <c r="U277" s="6">
        <v>1501100</v>
      </c>
      <c r="V277" s="7">
        <f t="shared" si="68"/>
        <v>-1.767374618613017</v>
      </c>
      <c r="W277" s="6">
        <v>167108.15</v>
      </c>
      <c r="X277" s="6">
        <v>479.5</v>
      </c>
      <c r="Y277" s="6">
        <v>3492565</v>
      </c>
      <c r="Z277" s="7">
        <f t="shared" si="69"/>
        <v>1.4354047812997037</v>
      </c>
      <c r="AA277" s="6">
        <v>158926.15</v>
      </c>
      <c r="AB277" s="6">
        <v>300</v>
      </c>
      <c r="AC277" s="6">
        <v>2270500</v>
      </c>
      <c r="AD277" s="7">
        <f t="shared" si="70"/>
        <v>2.1698791675842326</v>
      </c>
      <c r="AE277" s="6">
        <v>768811.48</v>
      </c>
      <c r="AF277" s="6">
        <v>353</v>
      </c>
      <c r="AG277" s="6">
        <v>2713960</v>
      </c>
      <c r="AH277" s="7">
        <f t="shared" si="71"/>
        <v>8.498409851287418</v>
      </c>
      <c r="AI277" s="6">
        <v>-102198.52</v>
      </c>
      <c r="AJ277" s="6">
        <v>460</v>
      </c>
      <c r="AK277" s="6">
        <v>3344700</v>
      </c>
      <c r="AL277" s="7">
        <f t="shared" si="72"/>
        <v>-0.94721622866026856</v>
      </c>
      <c r="AM277" s="6">
        <v>164250.42000000001</v>
      </c>
      <c r="AN277" s="6">
        <v>583</v>
      </c>
      <c r="AO277" s="6">
        <v>4157560</v>
      </c>
      <c r="AP277" s="7">
        <f t="shared" si="73"/>
        <v>1.2246998287457067</v>
      </c>
      <c r="AQ277" s="6">
        <v>492678.59</v>
      </c>
      <c r="AR277" s="6">
        <v>558</v>
      </c>
      <c r="AS277" s="6">
        <v>4032810</v>
      </c>
      <c r="AT277" s="7">
        <f t="shared" si="74"/>
        <v>3.4206919046520912</v>
      </c>
      <c r="AU277" s="6">
        <v>-317729.40000000002</v>
      </c>
      <c r="AV277" s="6">
        <v>539</v>
      </c>
      <c r="AW277" s="6">
        <v>4021640</v>
      </c>
      <c r="AX277" s="7">
        <f t="shared" si="75"/>
        <v>-2.4491529326344477</v>
      </c>
      <c r="AY277" s="6">
        <f t="shared" si="76"/>
        <v>976948.25000000012</v>
      </c>
      <c r="AZ277" s="6">
        <f t="shared" si="77"/>
        <v>6021</v>
      </c>
      <c r="BA277" s="6">
        <f t="shared" si="78"/>
        <v>44259555</v>
      </c>
      <c r="BB277" s="7">
        <f t="shared" si="79"/>
        <v>0.68426796767387299</v>
      </c>
      <c r="BC277" s="26" t="s">
        <v>792</v>
      </c>
      <c r="BD277" s="10" t="s">
        <v>792</v>
      </c>
      <c r="BE277" s="10" t="s">
        <v>863</v>
      </c>
      <c r="BF277" s="18"/>
      <c r="BG277" s="18"/>
      <c r="BH277" s="18"/>
      <c r="BI277" s="18"/>
      <c r="BJ277" s="18"/>
      <c r="BK277" s="18"/>
      <c r="BL277" s="18"/>
      <c r="BM277" s="18"/>
      <c r="BN277" s="18"/>
      <c r="BO277" s="18"/>
      <c r="CJ277" s="18"/>
      <c r="CK277" s="18"/>
    </row>
    <row r="278" spans="1:89" x14ac:dyDescent="0.2">
      <c r="A278" s="25">
        <v>177295</v>
      </c>
      <c r="B278" s="26" t="s">
        <v>328</v>
      </c>
      <c r="C278" s="6">
        <v>-95001.41</v>
      </c>
      <c r="D278" s="6">
        <v>146.19999999999999</v>
      </c>
      <c r="E278" s="6">
        <v>1073314</v>
      </c>
      <c r="F278" s="36">
        <f t="shared" si="64"/>
        <v>-2.6553667426307683</v>
      </c>
      <c r="G278" s="6">
        <v>614542.03</v>
      </c>
      <c r="H278" s="6">
        <v>222</v>
      </c>
      <c r="I278" s="6">
        <v>1623940</v>
      </c>
      <c r="J278" s="36">
        <f t="shared" si="65"/>
        <v>11.731223401110878</v>
      </c>
      <c r="K278" s="6">
        <v>918992.03</v>
      </c>
      <c r="L278" s="6">
        <v>365</v>
      </c>
      <c r="M278" s="6">
        <v>2787050</v>
      </c>
      <c r="N278" s="7">
        <f t="shared" si="66"/>
        <v>9.8920941138479748</v>
      </c>
      <c r="O278" s="6">
        <v>910919.26</v>
      </c>
      <c r="P278" s="6">
        <v>241</v>
      </c>
      <c r="Q278" s="6">
        <v>1836670</v>
      </c>
      <c r="R278" s="7">
        <f t="shared" si="67"/>
        <v>15.374834379610926</v>
      </c>
      <c r="S278" s="6">
        <v>599239.26</v>
      </c>
      <c r="T278" s="6">
        <v>99</v>
      </c>
      <c r="U278" s="6">
        <v>738030</v>
      </c>
      <c r="V278" s="7">
        <f t="shared" si="68"/>
        <v>25.17027364741271</v>
      </c>
      <c r="W278" s="6">
        <v>631959.37</v>
      </c>
      <c r="X278" s="6">
        <v>135</v>
      </c>
      <c r="Y278" s="6">
        <v>992050</v>
      </c>
      <c r="Z278" s="7">
        <f t="shared" si="69"/>
        <v>19.11071125447306</v>
      </c>
      <c r="AA278" s="6">
        <v>784567.37</v>
      </c>
      <c r="AB278" s="6">
        <v>125</v>
      </c>
      <c r="AC278" s="6">
        <v>982500</v>
      </c>
      <c r="AD278" s="7">
        <f t="shared" si="70"/>
        <v>24.754797424936388</v>
      </c>
      <c r="AE278" s="6">
        <v>995728.23</v>
      </c>
      <c r="AF278" s="6">
        <v>165</v>
      </c>
      <c r="AG278" s="6">
        <v>1313300</v>
      </c>
      <c r="AH278" s="7">
        <f t="shared" si="71"/>
        <v>22.745638391837357</v>
      </c>
      <c r="AI278" s="6">
        <v>1069037.23</v>
      </c>
      <c r="AJ278" s="6">
        <v>125</v>
      </c>
      <c r="AK278" s="6">
        <v>914500</v>
      </c>
      <c r="AL278" s="7">
        <f t="shared" si="72"/>
        <v>36.238550169491525</v>
      </c>
      <c r="AM278" s="6">
        <v>1038889.22</v>
      </c>
      <c r="AN278" s="6">
        <v>415</v>
      </c>
      <c r="AO278" s="6">
        <v>2919750</v>
      </c>
      <c r="AP278" s="7">
        <f t="shared" si="73"/>
        <v>11.030247733538831</v>
      </c>
      <c r="AQ278" s="6">
        <v>768819.13</v>
      </c>
      <c r="AR278" s="6">
        <v>242</v>
      </c>
      <c r="AS278" s="6">
        <v>1816740</v>
      </c>
      <c r="AT278" s="7">
        <f t="shared" si="74"/>
        <v>11.849211026343891</v>
      </c>
      <c r="AU278" s="6">
        <v>1685830.95</v>
      </c>
      <c r="AV278" s="6">
        <v>728</v>
      </c>
      <c r="AW278" s="6">
        <v>5539620</v>
      </c>
      <c r="AX278" s="7">
        <f t="shared" si="75"/>
        <v>9.4339971785068286</v>
      </c>
      <c r="AY278" s="6">
        <f t="shared" si="76"/>
        <v>10018524.08</v>
      </c>
      <c r="AZ278" s="6">
        <f t="shared" si="77"/>
        <v>2862</v>
      </c>
      <c r="BA278" s="6">
        <f t="shared" si="78"/>
        <v>21464150</v>
      </c>
      <c r="BB278" s="7">
        <f t="shared" si="79"/>
        <v>14.469440740956433</v>
      </c>
      <c r="BC278" s="26" t="s">
        <v>792</v>
      </c>
      <c r="BD278" s="10" t="s">
        <v>792</v>
      </c>
      <c r="BE278" s="10" t="s">
        <v>863</v>
      </c>
      <c r="BF278" s="18"/>
      <c r="BG278" s="18"/>
      <c r="BH278" s="18"/>
      <c r="BI278" s="18"/>
      <c r="BJ278" s="18"/>
      <c r="BK278" s="18"/>
      <c r="BL278" s="18"/>
      <c r="BM278" s="18"/>
      <c r="BN278" s="18"/>
      <c r="BO278" s="18"/>
      <c r="CJ278" s="18"/>
      <c r="CK278" s="18"/>
    </row>
    <row r="279" spans="1:89" x14ac:dyDescent="0.2">
      <c r="A279" s="25">
        <v>177595</v>
      </c>
      <c r="B279" s="26" t="s">
        <v>345</v>
      </c>
      <c r="C279" s="6">
        <v>-49252.68</v>
      </c>
      <c r="D279" s="6">
        <v>48</v>
      </c>
      <c r="E279" s="6">
        <v>342710</v>
      </c>
      <c r="F279" s="36">
        <f t="shared" si="64"/>
        <v>-4.3114598348457882</v>
      </c>
      <c r="G279" s="6">
        <v>-18012.68</v>
      </c>
      <c r="H279" s="6">
        <v>65</v>
      </c>
      <c r="I279" s="6">
        <v>456300</v>
      </c>
      <c r="J279" s="36">
        <f t="shared" si="65"/>
        <v>-1.2237411352180583</v>
      </c>
      <c r="K279" s="6">
        <v>-17512.68</v>
      </c>
      <c r="L279" s="6">
        <v>30</v>
      </c>
      <c r="M279" s="6">
        <v>210600</v>
      </c>
      <c r="N279" s="7">
        <f t="shared" si="66"/>
        <v>-2.4946837606837606</v>
      </c>
      <c r="O279" s="6">
        <v>-42452.68</v>
      </c>
      <c r="P279" s="6">
        <v>106.5</v>
      </c>
      <c r="Q279" s="6">
        <v>749505</v>
      </c>
      <c r="R279" s="7">
        <f t="shared" si="67"/>
        <v>-1.7558696473005515</v>
      </c>
      <c r="S279" s="6">
        <v>-35652.68</v>
      </c>
      <c r="T279" s="6">
        <v>101</v>
      </c>
      <c r="U279" s="6">
        <v>698920</v>
      </c>
      <c r="V279" s="7">
        <f t="shared" si="68"/>
        <v>-1.5813441881760433</v>
      </c>
      <c r="W279" s="6">
        <v>179467.51</v>
      </c>
      <c r="X279" s="6">
        <v>105</v>
      </c>
      <c r="Y279" s="6">
        <v>716100</v>
      </c>
      <c r="Z279" s="7">
        <f t="shared" si="69"/>
        <v>7.5185383326351074</v>
      </c>
      <c r="AA279" s="6">
        <v>-138001.5</v>
      </c>
      <c r="AB279" s="6">
        <v>340</v>
      </c>
      <c r="AC279" s="6">
        <v>2410300</v>
      </c>
      <c r="AD279" s="7">
        <f t="shared" si="70"/>
        <v>-1.7749020868771523</v>
      </c>
      <c r="AE279" s="6">
        <v>0</v>
      </c>
      <c r="AF279" s="6">
        <v>0</v>
      </c>
      <c r="AG279" s="6">
        <v>0</v>
      </c>
      <c r="AH279" s="7">
        <f t="shared" si="71"/>
        <v>0</v>
      </c>
      <c r="AI279" s="6">
        <v>-147031.17000000001</v>
      </c>
      <c r="AJ279" s="6">
        <v>210</v>
      </c>
      <c r="AK279" s="6">
        <v>1458200</v>
      </c>
      <c r="AL279" s="7">
        <f t="shared" si="72"/>
        <v>-3.1257483678507749</v>
      </c>
      <c r="AM279" s="6">
        <v>-79333.210000000006</v>
      </c>
      <c r="AN279" s="6">
        <v>296.5</v>
      </c>
      <c r="AO279" s="6">
        <v>2021830</v>
      </c>
      <c r="AP279" s="7">
        <f t="shared" si="73"/>
        <v>-1.2163878812758739</v>
      </c>
      <c r="AQ279" s="6">
        <v>346654.81</v>
      </c>
      <c r="AR279" s="6">
        <v>320.5</v>
      </c>
      <c r="AS279" s="6">
        <v>2270835</v>
      </c>
      <c r="AT279" s="7">
        <f t="shared" si="74"/>
        <v>4.2743460797459969</v>
      </c>
      <c r="AU279" s="6">
        <v>-363575.88</v>
      </c>
      <c r="AV279" s="6">
        <v>520.25</v>
      </c>
      <c r="AW279" s="6">
        <v>3621697.5</v>
      </c>
      <c r="AX279" s="7">
        <f t="shared" si="75"/>
        <v>-3.1120358008917091</v>
      </c>
      <c r="AY279" s="6">
        <f t="shared" si="76"/>
        <v>-315450.16000000003</v>
      </c>
      <c r="AZ279" s="6">
        <f t="shared" si="77"/>
        <v>2094.75</v>
      </c>
      <c r="BA279" s="6">
        <f t="shared" si="78"/>
        <v>14614287.5</v>
      </c>
      <c r="BB279" s="7">
        <f t="shared" si="79"/>
        <v>-0.66913662126874141</v>
      </c>
      <c r="BC279" s="26" t="s">
        <v>792</v>
      </c>
      <c r="BD279" s="10" t="s">
        <v>792</v>
      </c>
      <c r="BE279" s="10" t="s">
        <v>863</v>
      </c>
      <c r="BF279" s="18"/>
      <c r="BG279" s="18"/>
      <c r="BH279" s="18"/>
      <c r="BI279" s="18"/>
      <c r="BJ279" s="18"/>
      <c r="BK279" s="18"/>
      <c r="BL279" s="18"/>
      <c r="BM279" s="18"/>
      <c r="BN279" s="18"/>
      <c r="BO279" s="18"/>
      <c r="CJ279" s="18"/>
      <c r="CK279" s="18"/>
    </row>
    <row r="280" spans="1:89" x14ac:dyDescent="0.2">
      <c r="A280" s="25">
        <v>177982</v>
      </c>
      <c r="B280" s="26" t="s">
        <v>357</v>
      </c>
      <c r="C280" s="6">
        <v>-100049.64</v>
      </c>
      <c r="D280" s="6">
        <v>0</v>
      </c>
      <c r="E280" s="6">
        <v>0</v>
      </c>
      <c r="F280" s="36">
        <f t="shared" si="64"/>
        <v>0</v>
      </c>
      <c r="G280" s="6">
        <v>39264.11</v>
      </c>
      <c r="H280" s="6">
        <v>120</v>
      </c>
      <c r="I280" s="6">
        <v>857400</v>
      </c>
      <c r="J280" s="36">
        <f t="shared" si="65"/>
        <v>1.4196260905061815</v>
      </c>
      <c r="K280" s="6">
        <v>-21400.89</v>
      </c>
      <c r="L280" s="6">
        <v>60</v>
      </c>
      <c r="M280" s="6">
        <v>442200</v>
      </c>
      <c r="N280" s="7">
        <f t="shared" si="66"/>
        <v>-1.4518921302578018</v>
      </c>
      <c r="O280" s="6">
        <v>-25670.89</v>
      </c>
      <c r="P280" s="6">
        <v>74</v>
      </c>
      <c r="Q280" s="6">
        <v>536130</v>
      </c>
      <c r="R280" s="7">
        <f t="shared" si="67"/>
        <v>-1.4843369891630762</v>
      </c>
      <c r="S280" s="6">
        <v>-15930.89</v>
      </c>
      <c r="T280" s="6">
        <v>35</v>
      </c>
      <c r="U280" s="6">
        <v>249700</v>
      </c>
      <c r="V280" s="7">
        <f t="shared" si="68"/>
        <v>-1.9778037244693631</v>
      </c>
      <c r="W280" s="6">
        <v>355889.11</v>
      </c>
      <c r="X280" s="6">
        <v>98</v>
      </c>
      <c r="Y280" s="6">
        <v>732760</v>
      </c>
      <c r="Z280" s="7">
        <f t="shared" si="69"/>
        <v>14.570491429663191</v>
      </c>
      <c r="AA280" s="6">
        <v>281739.09999999998</v>
      </c>
      <c r="AB280" s="6">
        <v>55</v>
      </c>
      <c r="AC280" s="6">
        <v>394600</v>
      </c>
      <c r="AD280" s="7">
        <f t="shared" si="70"/>
        <v>22.133583628991381</v>
      </c>
      <c r="AE280" s="6">
        <v>306338.32</v>
      </c>
      <c r="AF280" s="6">
        <v>55</v>
      </c>
      <c r="AG280" s="6">
        <v>410600</v>
      </c>
      <c r="AH280" s="7">
        <f t="shared" si="71"/>
        <v>22.382244520214321</v>
      </c>
      <c r="AI280" s="6">
        <v>598977.31999999995</v>
      </c>
      <c r="AJ280" s="6">
        <v>88</v>
      </c>
      <c r="AK280" s="6">
        <v>652860</v>
      </c>
      <c r="AL280" s="7">
        <f t="shared" si="72"/>
        <v>28.441468186134852</v>
      </c>
      <c r="AM280" s="6">
        <v>556050.30000000005</v>
      </c>
      <c r="AN280" s="6">
        <v>95</v>
      </c>
      <c r="AO280" s="6">
        <v>653400</v>
      </c>
      <c r="AP280" s="7">
        <f t="shared" si="73"/>
        <v>26.38132736455464</v>
      </c>
      <c r="AQ280" s="6">
        <v>653400.30000000005</v>
      </c>
      <c r="AR280" s="6">
        <v>110</v>
      </c>
      <c r="AS280" s="6">
        <v>778200</v>
      </c>
      <c r="AT280" s="7">
        <f t="shared" si="74"/>
        <v>23.509648419429457</v>
      </c>
      <c r="AU280" s="6">
        <v>500272.3</v>
      </c>
      <c r="AV280" s="6">
        <v>111</v>
      </c>
      <c r="AW280" s="6">
        <v>788740</v>
      </c>
      <c r="AX280" s="7">
        <f t="shared" si="75"/>
        <v>19.66229847605041</v>
      </c>
      <c r="AY280" s="6">
        <f t="shared" si="76"/>
        <v>3228928.19</v>
      </c>
      <c r="AZ280" s="6">
        <f t="shared" si="77"/>
        <v>901</v>
      </c>
      <c r="BA280" s="6">
        <f t="shared" si="78"/>
        <v>6496590</v>
      </c>
      <c r="BB280" s="7">
        <f t="shared" si="79"/>
        <v>15.407586732424242</v>
      </c>
      <c r="BC280" s="26" t="s">
        <v>792</v>
      </c>
      <c r="BD280" s="10" t="s">
        <v>792</v>
      </c>
      <c r="BE280" s="10" t="s">
        <v>863</v>
      </c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CJ280" s="18"/>
      <c r="CK280" s="18"/>
    </row>
    <row r="281" spans="1:89" x14ac:dyDescent="0.2">
      <c r="A281" s="25">
        <v>178031</v>
      </c>
      <c r="B281" s="26" t="s">
        <v>186</v>
      </c>
      <c r="C281" s="6">
        <v>-341541.91</v>
      </c>
      <c r="D281" s="6">
        <v>0</v>
      </c>
      <c r="E281" s="6">
        <v>0</v>
      </c>
      <c r="F281" s="36">
        <f t="shared" si="64"/>
        <v>0</v>
      </c>
      <c r="G281" s="6">
        <v>136198.09</v>
      </c>
      <c r="H281" s="6">
        <v>106</v>
      </c>
      <c r="I281" s="6">
        <v>786620</v>
      </c>
      <c r="J281" s="36">
        <f t="shared" si="65"/>
        <v>5.367446530726399</v>
      </c>
      <c r="K281" s="6">
        <v>-31961.91</v>
      </c>
      <c r="L281" s="6">
        <v>95</v>
      </c>
      <c r="M281" s="6">
        <v>699400</v>
      </c>
      <c r="N281" s="7">
        <f t="shared" si="66"/>
        <v>-1.3709712610809266</v>
      </c>
      <c r="O281" s="6">
        <v>-28361.91</v>
      </c>
      <c r="P281" s="6">
        <v>100</v>
      </c>
      <c r="Q281" s="6">
        <v>731500</v>
      </c>
      <c r="R281" s="7">
        <f t="shared" si="67"/>
        <v>-1.2019401367053999</v>
      </c>
      <c r="S281" s="6">
        <v>-10961.91</v>
      </c>
      <c r="T281" s="6">
        <v>35</v>
      </c>
      <c r="U281" s="6">
        <v>242200</v>
      </c>
      <c r="V281" s="7">
        <f t="shared" si="68"/>
        <v>-1.4030520644095787</v>
      </c>
      <c r="W281" s="6">
        <v>-35111.83</v>
      </c>
      <c r="X281" s="6">
        <v>30</v>
      </c>
      <c r="Y281" s="6">
        <v>214600</v>
      </c>
      <c r="Z281" s="7">
        <f t="shared" si="69"/>
        <v>-4.9084571295433372</v>
      </c>
      <c r="AA281" s="6">
        <v>219338.17</v>
      </c>
      <c r="AB281" s="6">
        <v>110</v>
      </c>
      <c r="AC281" s="6">
        <v>793700</v>
      </c>
      <c r="AD281" s="7">
        <f t="shared" si="70"/>
        <v>8.5668177774977963</v>
      </c>
      <c r="AE281" s="6">
        <v>214688.08</v>
      </c>
      <c r="AF281" s="6">
        <v>100</v>
      </c>
      <c r="AG281" s="6">
        <v>743000</v>
      </c>
      <c r="AH281" s="7">
        <f t="shared" si="71"/>
        <v>8.6684285329744277</v>
      </c>
      <c r="AI281" s="6">
        <v>99655.58</v>
      </c>
      <c r="AJ281" s="6">
        <v>204.5</v>
      </c>
      <c r="AK281" s="6">
        <v>1445240</v>
      </c>
      <c r="AL281" s="7">
        <f t="shared" si="72"/>
        <v>2.13758474717002</v>
      </c>
      <c r="AM281" s="6">
        <v>-95599.42</v>
      </c>
      <c r="AN281" s="6">
        <v>207</v>
      </c>
      <c r="AO281" s="6">
        <v>1448040</v>
      </c>
      <c r="AP281" s="7">
        <f t="shared" si="73"/>
        <v>-2.0466161293886906</v>
      </c>
      <c r="AQ281" s="6">
        <v>148076.56</v>
      </c>
      <c r="AR281" s="6">
        <v>202</v>
      </c>
      <c r="AS281" s="6">
        <v>1462840</v>
      </c>
      <c r="AT281" s="7">
        <f t="shared" si="74"/>
        <v>2.8343111208334473</v>
      </c>
      <c r="AU281" s="6">
        <v>19212.5</v>
      </c>
      <c r="AV281" s="6">
        <v>200</v>
      </c>
      <c r="AW281" s="6">
        <v>1457200</v>
      </c>
      <c r="AX281" s="7">
        <f t="shared" si="75"/>
        <v>0.40872049135328026</v>
      </c>
      <c r="AY281" s="6">
        <f t="shared" si="76"/>
        <v>635172</v>
      </c>
      <c r="AZ281" s="6">
        <f t="shared" si="77"/>
        <v>1389.5</v>
      </c>
      <c r="BA281" s="6">
        <f t="shared" si="78"/>
        <v>10024340</v>
      </c>
      <c r="BB281" s="7">
        <f t="shared" si="79"/>
        <v>1.9642522101205666</v>
      </c>
      <c r="BC281" s="26" t="s">
        <v>792</v>
      </c>
      <c r="BD281" s="10" t="s">
        <v>792</v>
      </c>
      <c r="BE281" s="10" t="s">
        <v>863</v>
      </c>
      <c r="BF281" s="18"/>
      <c r="BG281" s="18"/>
      <c r="BH281" s="18"/>
      <c r="BI281" s="18"/>
      <c r="BJ281" s="18"/>
      <c r="BK281" s="18"/>
      <c r="BL281" s="18"/>
      <c r="BM281" s="18"/>
      <c r="BN281" s="18"/>
      <c r="BO281" s="18"/>
      <c r="CJ281" s="18"/>
      <c r="CK281" s="18"/>
    </row>
    <row r="282" spans="1:89" x14ac:dyDescent="0.2">
      <c r="A282" s="25">
        <v>178267</v>
      </c>
      <c r="B282" s="26" t="s">
        <v>371</v>
      </c>
      <c r="C282" s="6">
        <v>-162115.99</v>
      </c>
      <c r="D282" s="6">
        <v>50</v>
      </c>
      <c r="E282" s="6">
        <v>351000</v>
      </c>
      <c r="F282" s="36">
        <f t="shared" si="64"/>
        <v>-13.856067521367521</v>
      </c>
      <c r="G282" s="6">
        <v>-44544.06</v>
      </c>
      <c r="H282" s="6">
        <v>124.5</v>
      </c>
      <c r="I282" s="6">
        <v>881490</v>
      </c>
      <c r="J282" s="36">
        <f t="shared" si="65"/>
        <v>-1.5665133580641868</v>
      </c>
      <c r="K282" s="6">
        <v>39960.94</v>
      </c>
      <c r="L282" s="6">
        <v>80</v>
      </c>
      <c r="M282" s="6">
        <v>574100</v>
      </c>
      <c r="N282" s="7">
        <f t="shared" si="66"/>
        <v>2.0881870754224003</v>
      </c>
      <c r="O282" s="6">
        <v>-21865.49</v>
      </c>
      <c r="P282" s="6">
        <v>65</v>
      </c>
      <c r="Q282" s="6">
        <v>457800</v>
      </c>
      <c r="R282" s="7">
        <f t="shared" si="67"/>
        <v>-1.4806251419833989</v>
      </c>
      <c r="S282" s="6">
        <v>-2890.49</v>
      </c>
      <c r="T282" s="6">
        <v>17</v>
      </c>
      <c r="U282" s="6">
        <v>120140</v>
      </c>
      <c r="V282" s="7">
        <f t="shared" si="68"/>
        <v>-0.74583977026802062</v>
      </c>
      <c r="W282" s="6">
        <v>-13300.49</v>
      </c>
      <c r="X282" s="6">
        <v>35</v>
      </c>
      <c r="Y282" s="6">
        <v>243700</v>
      </c>
      <c r="Z282" s="7">
        <f t="shared" si="69"/>
        <v>-1.6373192449733278</v>
      </c>
      <c r="AA282" s="6">
        <v>0</v>
      </c>
      <c r="AB282" s="6">
        <v>0</v>
      </c>
      <c r="AC282" s="6">
        <v>0</v>
      </c>
      <c r="AD282" s="7">
        <f t="shared" si="70"/>
        <v>0</v>
      </c>
      <c r="AE282" s="6">
        <v>-20750.5</v>
      </c>
      <c r="AF282" s="6">
        <v>55</v>
      </c>
      <c r="AG282" s="6">
        <v>405600</v>
      </c>
      <c r="AH282" s="7">
        <f t="shared" si="71"/>
        <v>-1.5348002958579883</v>
      </c>
      <c r="AI282" s="6">
        <v>-30250.5</v>
      </c>
      <c r="AJ282" s="6">
        <v>65</v>
      </c>
      <c r="AK282" s="6">
        <v>450300</v>
      </c>
      <c r="AL282" s="7">
        <f t="shared" si="72"/>
        <v>-2.0825349766822119</v>
      </c>
      <c r="AM282" s="6">
        <v>168049.5</v>
      </c>
      <c r="AN282" s="6">
        <v>75</v>
      </c>
      <c r="AO282" s="6">
        <v>532500</v>
      </c>
      <c r="AP282" s="7">
        <f t="shared" si="73"/>
        <v>9.7831633802816906</v>
      </c>
      <c r="AQ282" s="6">
        <v>205949.5</v>
      </c>
      <c r="AR282" s="6">
        <v>100</v>
      </c>
      <c r="AS282" s="6">
        <v>707500</v>
      </c>
      <c r="AT282" s="7">
        <f t="shared" si="74"/>
        <v>8.1506515901060084</v>
      </c>
      <c r="AU282" s="6">
        <v>-83935.5</v>
      </c>
      <c r="AV282" s="6">
        <v>60</v>
      </c>
      <c r="AW282" s="6">
        <v>422800</v>
      </c>
      <c r="AX282" s="7">
        <f t="shared" si="75"/>
        <v>-6.1542112109744567</v>
      </c>
      <c r="AY282" s="6">
        <f t="shared" si="76"/>
        <v>196422.91000000003</v>
      </c>
      <c r="AZ282" s="6">
        <f t="shared" si="77"/>
        <v>676.5</v>
      </c>
      <c r="BA282" s="6">
        <f t="shared" si="78"/>
        <v>4795930</v>
      </c>
      <c r="BB282" s="7">
        <f t="shared" si="79"/>
        <v>1.2696411769979965</v>
      </c>
      <c r="BC282" s="26" t="s">
        <v>792</v>
      </c>
      <c r="BD282" s="10" t="s">
        <v>792</v>
      </c>
      <c r="BE282" s="10" t="s">
        <v>863</v>
      </c>
      <c r="BF282" s="18"/>
      <c r="BG282" s="18"/>
      <c r="BH282" s="18"/>
      <c r="BI282" s="18"/>
      <c r="BJ282" s="18"/>
      <c r="BK282" s="18"/>
      <c r="BL282" s="18"/>
      <c r="BM282" s="18"/>
      <c r="BN282" s="18"/>
      <c r="BO282" s="18"/>
      <c r="CJ282" s="18"/>
      <c r="CK282" s="18"/>
    </row>
    <row r="283" spans="1:89" x14ac:dyDescent="0.2">
      <c r="A283" s="25">
        <v>178626</v>
      </c>
      <c r="B283" s="26" t="s">
        <v>382</v>
      </c>
      <c r="C283" s="6">
        <v>-113.21</v>
      </c>
      <c r="D283" s="6">
        <v>0</v>
      </c>
      <c r="E283" s="6">
        <v>0</v>
      </c>
      <c r="F283" s="36">
        <f t="shared" si="64"/>
        <v>0</v>
      </c>
      <c r="G283" s="6">
        <v>-10823.77</v>
      </c>
      <c r="H283" s="6">
        <v>30</v>
      </c>
      <c r="I283" s="6">
        <v>220600</v>
      </c>
      <c r="J283" s="36">
        <f t="shared" si="65"/>
        <v>-1.5210193563009973</v>
      </c>
      <c r="K283" s="6">
        <v>201476.23</v>
      </c>
      <c r="L283" s="6">
        <v>30</v>
      </c>
      <c r="M283" s="6">
        <v>225850</v>
      </c>
      <c r="N283" s="7">
        <f t="shared" si="66"/>
        <v>26.76239495240204</v>
      </c>
      <c r="O283" s="6">
        <v>107976.23</v>
      </c>
      <c r="P283" s="6">
        <v>25</v>
      </c>
      <c r="Q283" s="6">
        <v>185750</v>
      </c>
      <c r="R283" s="7">
        <f t="shared" si="67"/>
        <v>18.020259111709287</v>
      </c>
      <c r="S283" s="6">
        <v>138376.23000000001</v>
      </c>
      <c r="T283" s="6">
        <v>30</v>
      </c>
      <c r="U283" s="6">
        <v>223100</v>
      </c>
      <c r="V283" s="7">
        <f t="shared" si="68"/>
        <v>19.22753532048409</v>
      </c>
      <c r="W283" s="6">
        <v>55071.23</v>
      </c>
      <c r="X283" s="6">
        <v>7.5</v>
      </c>
      <c r="Y283" s="6">
        <v>57025</v>
      </c>
      <c r="Z283" s="7">
        <f t="shared" si="69"/>
        <v>28.97215081104779</v>
      </c>
      <c r="AA283" s="6">
        <v>165921.23000000001</v>
      </c>
      <c r="AB283" s="6">
        <v>15</v>
      </c>
      <c r="AC283" s="6">
        <v>115800</v>
      </c>
      <c r="AD283" s="7">
        <f t="shared" si="70"/>
        <v>44.417600431778929</v>
      </c>
      <c r="AE283" s="6">
        <v>294621.64</v>
      </c>
      <c r="AF283" s="6">
        <v>40</v>
      </c>
      <c r="AG283" s="6">
        <v>313300</v>
      </c>
      <c r="AH283" s="7">
        <f t="shared" si="71"/>
        <v>28.211456112352376</v>
      </c>
      <c r="AI283" s="6">
        <v>0</v>
      </c>
      <c r="AJ283" s="6">
        <v>0</v>
      </c>
      <c r="AK283" s="6">
        <v>0</v>
      </c>
      <c r="AL283" s="7">
        <f t="shared" si="72"/>
        <v>0</v>
      </c>
      <c r="AM283" s="6">
        <v>0</v>
      </c>
      <c r="AN283" s="6">
        <v>0</v>
      </c>
      <c r="AO283" s="6">
        <v>0</v>
      </c>
      <c r="AP283" s="7">
        <f t="shared" si="73"/>
        <v>0</v>
      </c>
      <c r="AQ283" s="6">
        <v>219521.64</v>
      </c>
      <c r="AR283" s="6">
        <v>30</v>
      </c>
      <c r="AS283" s="6">
        <v>228600</v>
      </c>
      <c r="AT283" s="7">
        <f t="shared" si="74"/>
        <v>26.888039895013122</v>
      </c>
      <c r="AU283" s="6">
        <v>233446.64</v>
      </c>
      <c r="AV283" s="6">
        <v>50</v>
      </c>
      <c r="AW283" s="6">
        <v>385750</v>
      </c>
      <c r="AX283" s="7">
        <f t="shared" si="75"/>
        <v>18.76045583927414</v>
      </c>
      <c r="AY283" s="6">
        <f t="shared" si="76"/>
        <v>1405587.3000000003</v>
      </c>
      <c r="AZ283" s="6">
        <f t="shared" si="77"/>
        <v>257.5</v>
      </c>
      <c r="BA283" s="6">
        <f t="shared" si="78"/>
        <v>1955775</v>
      </c>
      <c r="BB283" s="7">
        <f t="shared" si="79"/>
        <v>22.279253134946508</v>
      </c>
      <c r="BC283" s="26" t="s">
        <v>792</v>
      </c>
      <c r="BD283" s="10" t="s">
        <v>792</v>
      </c>
      <c r="BE283" s="10" t="s">
        <v>863</v>
      </c>
      <c r="BF283" s="18"/>
      <c r="BG283" s="18"/>
      <c r="BH283" s="18"/>
      <c r="BI283" s="18"/>
      <c r="BJ283" s="18"/>
      <c r="BK283" s="18"/>
      <c r="BL283" s="18"/>
      <c r="BM283" s="18"/>
      <c r="BN283" s="18"/>
      <c r="BO283" s="18"/>
      <c r="CJ283" s="18"/>
      <c r="CK283" s="18"/>
    </row>
    <row r="284" spans="1:89" x14ac:dyDescent="0.2">
      <c r="A284" s="25">
        <v>179841</v>
      </c>
      <c r="B284" s="26" t="s">
        <v>120</v>
      </c>
      <c r="C284" s="6">
        <v>-178344.82</v>
      </c>
      <c r="D284" s="6">
        <v>60</v>
      </c>
      <c r="E284" s="6">
        <v>421200</v>
      </c>
      <c r="F284" s="36">
        <f t="shared" si="64"/>
        <v>-12.702622507122507</v>
      </c>
      <c r="G284" s="6">
        <v>-5844.82</v>
      </c>
      <c r="H284" s="6">
        <v>102</v>
      </c>
      <c r="I284" s="6">
        <v>716040</v>
      </c>
      <c r="J284" s="36">
        <f t="shared" si="65"/>
        <v>-0.25304371264175185</v>
      </c>
      <c r="K284" s="6">
        <v>-16404.82</v>
      </c>
      <c r="L284" s="6">
        <v>42</v>
      </c>
      <c r="M284" s="6">
        <v>294840</v>
      </c>
      <c r="N284" s="7">
        <f t="shared" si="66"/>
        <v>-1.6691921041921041</v>
      </c>
      <c r="O284" s="6">
        <v>-5249.82</v>
      </c>
      <c r="P284" s="6">
        <v>35</v>
      </c>
      <c r="Q284" s="6">
        <v>242200</v>
      </c>
      <c r="R284" s="7">
        <f t="shared" si="67"/>
        <v>-0.67194227910817506</v>
      </c>
      <c r="S284" s="6">
        <v>24660.18</v>
      </c>
      <c r="T284" s="6">
        <v>45</v>
      </c>
      <c r="U284" s="6">
        <v>322900</v>
      </c>
      <c r="V284" s="7">
        <f t="shared" si="68"/>
        <v>2.3674994735212143</v>
      </c>
      <c r="W284" s="6">
        <v>157240.15</v>
      </c>
      <c r="X284" s="6">
        <v>90</v>
      </c>
      <c r="Y284" s="6">
        <v>613800</v>
      </c>
      <c r="Z284" s="7">
        <f t="shared" si="69"/>
        <v>7.6852468230694031</v>
      </c>
      <c r="AA284" s="6">
        <v>227440.15</v>
      </c>
      <c r="AB284" s="6">
        <v>50</v>
      </c>
      <c r="AC284" s="6">
        <v>358000</v>
      </c>
      <c r="AD284" s="7">
        <f t="shared" si="70"/>
        <v>19.694538128491619</v>
      </c>
      <c r="AE284" s="6">
        <v>-4710.45</v>
      </c>
      <c r="AF284" s="6">
        <v>20</v>
      </c>
      <c r="AG284" s="6">
        <v>146400</v>
      </c>
      <c r="AH284" s="7">
        <f t="shared" si="71"/>
        <v>-0.96525614754098354</v>
      </c>
      <c r="AI284" s="6">
        <v>-14410.45</v>
      </c>
      <c r="AJ284" s="6">
        <v>35</v>
      </c>
      <c r="AK284" s="6">
        <v>240200</v>
      </c>
      <c r="AL284" s="7">
        <f t="shared" si="72"/>
        <v>-1.8597999583680269</v>
      </c>
      <c r="AM284" s="6">
        <v>169339.56</v>
      </c>
      <c r="AN284" s="6">
        <v>30</v>
      </c>
      <c r="AO284" s="6">
        <v>201600</v>
      </c>
      <c r="AP284" s="7">
        <f t="shared" si="73"/>
        <v>26.039317261904763</v>
      </c>
      <c r="AQ284" s="6">
        <v>206199.56</v>
      </c>
      <c r="AR284" s="6">
        <v>30</v>
      </c>
      <c r="AS284" s="6">
        <v>216600</v>
      </c>
      <c r="AT284" s="7">
        <f t="shared" si="74"/>
        <v>26.655529455216993</v>
      </c>
      <c r="AU284" s="6">
        <v>192239.56</v>
      </c>
      <c r="AV284" s="6">
        <v>35</v>
      </c>
      <c r="AW284" s="6">
        <v>241400</v>
      </c>
      <c r="AX284" s="7">
        <f t="shared" si="75"/>
        <v>24.686936039768021</v>
      </c>
      <c r="AY284" s="6">
        <f t="shared" si="76"/>
        <v>930498.8</v>
      </c>
      <c r="AZ284" s="6">
        <f t="shared" si="77"/>
        <v>514</v>
      </c>
      <c r="BA284" s="6">
        <f t="shared" si="78"/>
        <v>3593980</v>
      </c>
      <c r="BB284" s="7">
        <f t="shared" si="79"/>
        <v>8.0260498945458796</v>
      </c>
      <c r="BC284" s="26" t="s">
        <v>792</v>
      </c>
      <c r="BD284" s="10" t="s">
        <v>792</v>
      </c>
      <c r="BE284" s="10" t="s">
        <v>863</v>
      </c>
      <c r="BF284" s="18"/>
      <c r="BG284" s="18"/>
      <c r="BH284" s="18"/>
      <c r="BI284" s="18"/>
      <c r="BJ284" s="18"/>
      <c r="BK284" s="18"/>
      <c r="BL284" s="18"/>
      <c r="BM284" s="18"/>
      <c r="BN284" s="18"/>
      <c r="BO284" s="18"/>
      <c r="CJ284" s="18"/>
      <c r="CK284" s="18"/>
    </row>
    <row r="285" spans="1:89" x14ac:dyDescent="0.2">
      <c r="A285" s="25">
        <v>179879</v>
      </c>
      <c r="B285" s="26" t="s">
        <v>424</v>
      </c>
      <c r="C285" s="6">
        <v>-433725.08</v>
      </c>
      <c r="D285" s="6">
        <v>30</v>
      </c>
      <c r="E285" s="6">
        <v>210600</v>
      </c>
      <c r="F285" s="36">
        <f t="shared" si="64"/>
        <v>-61.784199430199429</v>
      </c>
      <c r="G285" s="6">
        <v>-26085.08</v>
      </c>
      <c r="H285" s="6">
        <v>62</v>
      </c>
      <c r="I285" s="6">
        <v>451240</v>
      </c>
      <c r="J285" s="36">
        <f t="shared" si="65"/>
        <v>-1.792034128180126</v>
      </c>
      <c r="K285" s="6">
        <v>210700.52</v>
      </c>
      <c r="L285" s="6">
        <v>97</v>
      </c>
      <c r="M285" s="6">
        <v>715940</v>
      </c>
      <c r="N285" s="7">
        <f t="shared" si="66"/>
        <v>8.828973936363381</v>
      </c>
      <c r="O285" s="6">
        <v>-86702.09</v>
      </c>
      <c r="P285" s="6">
        <v>100</v>
      </c>
      <c r="Q285" s="6">
        <v>738500</v>
      </c>
      <c r="R285" s="7">
        <f t="shared" si="67"/>
        <v>-3.6394919295870003</v>
      </c>
      <c r="S285" s="6">
        <v>-29832.09</v>
      </c>
      <c r="T285" s="6">
        <v>92</v>
      </c>
      <c r="U285" s="6">
        <v>675140</v>
      </c>
      <c r="V285" s="7">
        <f t="shared" si="68"/>
        <v>-1.3697822525698373</v>
      </c>
      <c r="W285" s="6">
        <v>-68192.160000000003</v>
      </c>
      <c r="X285" s="6">
        <v>30</v>
      </c>
      <c r="Y285" s="6">
        <v>204600</v>
      </c>
      <c r="Z285" s="7">
        <f t="shared" si="69"/>
        <v>-9.9988504398826983</v>
      </c>
      <c r="AA285" s="6">
        <v>-31553.16</v>
      </c>
      <c r="AB285" s="6">
        <v>95</v>
      </c>
      <c r="AC285" s="6">
        <v>673900</v>
      </c>
      <c r="AD285" s="7">
        <f t="shared" si="70"/>
        <v>-1.4514734530345748</v>
      </c>
      <c r="AE285" s="6">
        <v>196300.36</v>
      </c>
      <c r="AF285" s="6">
        <v>90</v>
      </c>
      <c r="AG285" s="6">
        <v>682300</v>
      </c>
      <c r="AH285" s="7">
        <f t="shared" si="71"/>
        <v>8.6311165176608533</v>
      </c>
      <c r="AI285" s="6">
        <v>169860.36</v>
      </c>
      <c r="AJ285" s="6">
        <v>66</v>
      </c>
      <c r="AK285" s="6">
        <v>463920</v>
      </c>
      <c r="AL285" s="7">
        <f t="shared" si="72"/>
        <v>11.350386187273667</v>
      </c>
      <c r="AM285" s="6">
        <v>233300.37</v>
      </c>
      <c r="AN285" s="6">
        <v>46</v>
      </c>
      <c r="AO285" s="6">
        <v>323320</v>
      </c>
      <c r="AP285" s="7">
        <f t="shared" si="73"/>
        <v>22.368896047259678</v>
      </c>
      <c r="AQ285" s="6">
        <v>114578.37</v>
      </c>
      <c r="AR285" s="6">
        <v>100</v>
      </c>
      <c r="AS285" s="6">
        <v>718000</v>
      </c>
      <c r="AT285" s="7">
        <f t="shared" si="74"/>
        <v>4.4682372701949857</v>
      </c>
      <c r="AU285" s="6">
        <v>472342.37</v>
      </c>
      <c r="AV285" s="6">
        <v>115</v>
      </c>
      <c r="AW285" s="6">
        <v>825250</v>
      </c>
      <c r="AX285" s="7">
        <f t="shared" si="75"/>
        <v>17.743245646773705</v>
      </c>
      <c r="AY285" s="6">
        <f t="shared" si="76"/>
        <v>1154717.77</v>
      </c>
      <c r="AZ285" s="6">
        <f t="shared" si="77"/>
        <v>893</v>
      </c>
      <c r="BA285" s="6">
        <f t="shared" si="78"/>
        <v>6472110</v>
      </c>
      <c r="BB285" s="7">
        <f t="shared" si="79"/>
        <v>5.530847107048551</v>
      </c>
      <c r="BC285" s="26" t="s">
        <v>792</v>
      </c>
      <c r="BD285" s="10" t="s">
        <v>792</v>
      </c>
      <c r="BE285" s="10" t="s">
        <v>863</v>
      </c>
      <c r="BF285" s="18"/>
      <c r="BG285" s="18"/>
      <c r="BH285" s="18"/>
      <c r="BI285" s="18"/>
      <c r="BJ285" s="18"/>
      <c r="BK285" s="18"/>
      <c r="BL285" s="18"/>
      <c r="BM285" s="18"/>
      <c r="BN285" s="18"/>
      <c r="BO285" s="18"/>
      <c r="CJ285" s="18"/>
      <c r="CK285" s="18"/>
    </row>
    <row r="286" spans="1:89" x14ac:dyDescent="0.2">
      <c r="A286" s="25">
        <v>179882</v>
      </c>
      <c r="B286" s="26" t="s">
        <v>425</v>
      </c>
      <c r="C286" s="6">
        <v>-19240</v>
      </c>
      <c r="D286" s="6">
        <v>0</v>
      </c>
      <c r="E286" s="6">
        <v>0</v>
      </c>
      <c r="F286" s="36">
        <f t="shared" si="64"/>
        <v>0</v>
      </c>
      <c r="G286" s="6">
        <v>83560</v>
      </c>
      <c r="H286" s="6">
        <v>30</v>
      </c>
      <c r="I286" s="6">
        <v>210600</v>
      </c>
      <c r="J286" s="36">
        <f t="shared" si="65"/>
        <v>12.299905033238366</v>
      </c>
      <c r="K286" s="6">
        <v>371940</v>
      </c>
      <c r="L286" s="6">
        <v>69.5</v>
      </c>
      <c r="M286" s="6">
        <v>500140</v>
      </c>
      <c r="N286" s="7">
        <f t="shared" si="66"/>
        <v>22.310153157116009</v>
      </c>
      <c r="O286" s="6">
        <v>204688</v>
      </c>
      <c r="P286" s="6">
        <v>35</v>
      </c>
      <c r="Q286" s="6">
        <v>245700</v>
      </c>
      <c r="R286" s="7">
        <f t="shared" si="67"/>
        <v>25.825510785510787</v>
      </c>
      <c r="S286" s="6">
        <v>0</v>
      </c>
      <c r="T286" s="6">
        <v>0</v>
      </c>
      <c r="U286" s="6">
        <v>0</v>
      </c>
      <c r="V286" s="7">
        <f t="shared" si="68"/>
        <v>0</v>
      </c>
      <c r="W286" s="6">
        <v>364850</v>
      </c>
      <c r="X286" s="6">
        <v>55</v>
      </c>
      <c r="Y286" s="6">
        <v>382600</v>
      </c>
      <c r="Z286" s="7">
        <f t="shared" si="69"/>
        <v>28.608207004704649</v>
      </c>
      <c r="AA286" s="6">
        <v>0</v>
      </c>
      <c r="AB286" s="6">
        <v>0</v>
      </c>
      <c r="AC286" s="6">
        <v>0</v>
      </c>
      <c r="AD286" s="7">
        <f t="shared" si="70"/>
        <v>0</v>
      </c>
      <c r="AE286" s="6">
        <v>317250.64</v>
      </c>
      <c r="AF286" s="6">
        <v>60</v>
      </c>
      <c r="AG286" s="6">
        <v>440200</v>
      </c>
      <c r="AH286" s="7">
        <f t="shared" si="71"/>
        <v>21.620897773739209</v>
      </c>
      <c r="AI286" s="6">
        <v>235250.64</v>
      </c>
      <c r="AJ286" s="6">
        <v>35</v>
      </c>
      <c r="AK286" s="6">
        <v>247200</v>
      </c>
      <c r="AL286" s="7">
        <f t="shared" si="72"/>
        <v>29.501496116504857</v>
      </c>
      <c r="AM286" s="6">
        <v>220750.64</v>
      </c>
      <c r="AN286" s="6">
        <v>35</v>
      </c>
      <c r="AO286" s="6">
        <v>240200</v>
      </c>
      <c r="AP286" s="7">
        <f t="shared" si="73"/>
        <v>28.489882764363035</v>
      </c>
      <c r="AQ286" s="6">
        <v>234650.64</v>
      </c>
      <c r="AR286" s="6">
        <v>35</v>
      </c>
      <c r="AS286" s="6">
        <v>247200</v>
      </c>
      <c r="AT286" s="7">
        <f t="shared" si="74"/>
        <v>26.578551456310677</v>
      </c>
      <c r="AU286" s="6">
        <v>368105.64</v>
      </c>
      <c r="AV286" s="6">
        <v>61</v>
      </c>
      <c r="AW286" s="6">
        <v>441740</v>
      </c>
      <c r="AX286" s="7">
        <f t="shared" si="75"/>
        <v>25.832559514646626</v>
      </c>
      <c r="AY286" s="6">
        <f t="shared" si="76"/>
        <v>2401046.2000000007</v>
      </c>
      <c r="AZ286" s="6">
        <f t="shared" si="77"/>
        <v>415.5</v>
      </c>
      <c r="BA286" s="6">
        <f t="shared" si="78"/>
        <v>2955580</v>
      </c>
      <c r="BB286" s="7">
        <f t="shared" si="79"/>
        <v>25.183697345360308</v>
      </c>
      <c r="BC286" s="26" t="s">
        <v>792</v>
      </c>
      <c r="BD286" s="10" t="s">
        <v>792</v>
      </c>
      <c r="BE286" s="10" t="s">
        <v>863</v>
      </c>
      <c r="BF286" s="18"/>
      <c r="BG286" s="18"/>
      <c r="BH286" s="18"/>
      <c r="BI286" s="18"/>
      <c r="BJ286" s="18"/>
      <c r="BK286" s="18"/>
      <c r="BL286" s="18"/>
      <c r="BM286" s="18"/>
      <c r="BN286" s="18"/>
      <c r="BO286" s="18"/>
      <c r="CJ286" s="18"/>
      <c r="CK286" s="18"/>
    </row>
    <row r="287" spans="1:89" x14ac:dyDescent="0.2">
      <c r="A287" s="25">
        <v>201578</v>
      </c>
      <c r="B287" s="26" t="s">
        <v>923</v>
      </c>
      <c r="C287" s="6">
        <v>-179502.6</v>
      </c>
      <c r="D287" s="6">
        <v>35</v>
      </c>
      <c r="E287" s="6">
        <v>245700</v>
      </c>
      <c r="F287" s="36">
        <f t="shared" si="64"/>
        <v>-21.917289377289379</v>
      </c>
      <c r="G287" s="6">
        <v>251688.89</v>
      </c>
      <c r="H287" s="6">
        <v>90</v>
      </c>
      <c r="I287" s="6">
        <v>661800</v>
      </c>
      <c r="J287" s="36">
        <f t="shared" si="65"/>
        <v>11.789597446358417</v>
      </c>
      <c r="K287" s="6">
        <v>444813.89</v>
      </c>
      <c r="L287" s="6">
        <v>72.5</v>
      </c>
      <c r="M287" s="6">
        <v>523325</v>
      </c>
      <c r="N287" s="7">
        <f t="shared" si="66"/>
        <v>25.499291453685569</v>
      </c>
      <c r="O287" s="6">
        <v>141113.89000000001</v>
      </c>
      <c r="P287" s="6">
        <v>35</v>
      </c>
      <c r="Q287" s="6">
        <v>258200</v>
      </c>
      <c r="R287" s="7">
        <f t="shared" si="67"/>
        <v>16.942411270333075</v>
      </c>
      <c r="S287" s="6">
        <v>106463.89</v>
      </c>
      <c r="T287" s="6">
        <v>15</v>
      </c>
      <c r="U287" s="6">
        <v>110050</v>
      </c>
      <c r="V287" s="7">
        <f t="shared" si="68"/>
        <v>29.989828169014086</v>
      </c>
      <c r="W287" s="6">
        <v>236463.89</v>
      </c>
      <c r="X287" s="6">
        <v>35</v>
      </c>
      <c r="Y287" s="6">
        <v>247700</v>
      </c>
      <c r="Z287" s="7">
        <f t="shared" si="69"/>
        <v>28.639146951958018</v>
      </c>
      <c r="AA287" s="6">
        <v>212363.89</v>
      </c>
      <c r="AB287" s="6">
        <v>30</v>
      </c>
      <c r="AC287" s="6">
        <v>224100</v>
      </c>
      <c r="AD287" s="7">
        <f t="shared" si="70"/>
        <v>29.376530968317716</v>
      </c>
      <c r="AE287" s="6">
        <v>180614.17</v>
      </c>
      <c r="AF287" s="6">
        <v>25</v>
      </c>
      <c r="AG287" s="6">
        <v>187000</v>
      </c>
      <c r="AH287" s="7">
        <f t="shared" si="71"/>
        <v>28.975535294117652</v>
      </c>
      <c r="AI287" s="6">
        <v>215664.17</v>
      </c>
      <c r="AJ287" s="6">
        <v>55</v>
      </c>
      <c r="AK287" s="6">
        <v>399100</v>
      </c>
      <c r="AL287" s="7">
        <f t="shared" si="72"/>
        <v>16.751664419944877</v>
      </c>
      <c r="AM287" s="6">
        <v>230364.17</v>
      </c>
      <c r="AN287" s="6">
        <v>35</v>
      </c>
      <c r="AO287" s="6">
        <v>245200</v>
      </c>
      <c r="AP287" s="7">
        <f t="shared" si="73"/>
        <v>29.124344494290376</v>
      </c>
      <c r="AQ287" s="6">
        <v>190514.17</v>
      </c>
      <c r="AR287" s="6">
        <v>65</v>
      </c>
      <c r="AS287" s="6">
        <v>464800</v>
      </c>
      <c r="AT287" s="7">
        <f t="shared" si="74"/>
        <v>11.476757228915664</v>
      </c>
      <c r="AU287" s="6">
        <v>362939.17</v>
      </c>
      <c r="AV287" s="6">
        <v>60</v>
      </c>
      <c r="AW287" s="6">
        <v>432900</v>
      </c>
      <c r="AX287" s="7">
        <f t="shared" si="75"/>
        <v>25.990099953799952</v>
      </c>
      <c r="AY287" s="6">
        <f t="shared" si="76"/>
        <v>2573004.19</v>
      </c>
      <c r="AZ287" s="6">
        <f t="shared" si="77"/>
        <v>517.5</v>
      </c>
      <c r="BA287" s="6">
        <f t="shared" si="78"/>
        <v>3754175</v>
      </c>
      <c r="BB287" s="7">
        <f t="shared" si="79"/>
        <v>21.246513518948902</v>
      </c>
      <c r="BC287" s="26" t="s">
        <v>792</v>
      </c>
      <c r="BD287" s="10" t="s">
        <v>792</v>
      </c>
      <c r="BE287" s="10" t="s">
        <v>863</v>
      </c>
      <c r="BF287" s="18"/>
      <c r="BG287" s="18"/>
      <c r="BH287" s="18"/>
      <c r="BI287" s="18"/>
      <c r="BJ287" s="18"/>
      <c r="BK287" s="18"/>
      <c r="BL287" s="18"/>
      <c r="BM287" s="18"/>
      <c r="BN287" s="18"/>
      <c r="BO287" s="18"/>
      <c r="CJ287" s="18"/>
      <c r="CK287" s="18"/>
    </row>
    <row r="288" spans="1:89" x14ac:dyDescent="0.2">
      <c r="A288" s="25">
        <v>202839</v>
      </c>
      <c r="B288" s="26" t="s">
        <v>480</v>
      </c>
      <c r="C288" s="6">
        <v>22200</v>
      </c>
      <c r="D288" s="6">
        <v>35</v>
      </c>
      <c r="E288" s="6">
        <v>245700</v>
      </c>
      <c r="F288" s="36">
        <f t="shared" si="64"/>
        <v>2.7106227106227108</v>
      </c>
      <c r="G288" s="6">
        <v>-64870</v>
      </c>
      <c r="H288" s="6">
        <v>222.3</v>
      </c>
      <c r="I288" s="6">
        <v>1597046</v>
      </c>
      <c r="J288" s="36">
        <f t="shared" si="65"/>
        <v>-1.2591810129451502</v>
      </c>
      <c r="K288" s="6">
        <v>86550</v>
      </c>
      <c r="L288" s="6">
        <v>82</v>
      </c>
      <c r="M288" s="6">
        <v>617140</v>
      </c>
      <c r="N288" s="7">
        <f t="shared" si="66"/>
        <v>4.2073111449590046</v>
      </c>
      <c r="O288" s="6">
        <v>314324.56</v>
      </c>
      <c r="P288" s="6">
        <v>77.5</v>
      </c>
      <c r="Q288" s="6">
        <v>583175</v>
      </c>
      <c r="R288" s="7">
        <f t="shared" si="67"/>
        <v>16.708640390963261</v>
      </c>
      <c r="S288" s="6">
        <v>0</v>
      </c>
      <c r="T288" s="6">
        <v>0</v>
      </c>
      <c r="U288" s="6">
        <v>0</v>
      </c>
      <c r="V288" s="7">
        <f t="shared" si="68"/>
        <v>0</v>
      </c>
      <c r="W288" s="6">
        <v>142159.56</v>
      </c>
      <c r="X288" s="6">
        <v>35</v>
      </c>
      <c r="Y288" s="6">
        <v>253900</v>
      </c>
      <c r="Z288" s="7">
        <f t="shared" si="69"/>
        <v>16.797112248916896</v>
      </c>
      <c r="AA288" s="6">
        <v>434759.56</v>
      </c>
      <c r="AB288" s="6">
        <v>85</v>
      </c>
      <c r="AC288" s="6">
        <v>644200</v>
      </c>
      <c r="AD288" s="7">
        <f t="shared" si="70"/>
        <v>20.92136969885129</v>
      </c>
      <c r="AE288" s="6">
        <v>444759.56</v>
      </c>
      <c r="AF288" s="6">
        <v>35</v>
      </c>
      <c r="AG288" s="6">
        <v>270200</v>
      </c>
      <c r="AH288" s="7">
        <f t="shared" si="71"/>
        <v>49.381150259067361</v>
      </c>
      <c r="AI288" s="6">
        <v>638479.56000000006</v>
      </c>
      <c r="AJ288" s="6">
        <v>133.5</v>
      </c>
      <c r="AK288" s="6">
        <v>959370</v>
      </c>
      <c r="AL288" s="7">
        <f t="shared" si="72"/>
        <v>20.631108289815195</v>
      </c>
      <c r="AM288" s="6">
        <v>536324.56000000006</v>
      </c>
      <c r="AN288" s="6">
        <v>66</v>
      </c>
      <c r="AO288" s="6">
        <v>480020</v>
      </c>
      <c r="AP288" s="7">
        <f t="shared" si="73"/>
        <v>34.636184658972546</v>
      </c>
      <c r="AQ288" s="6">
        <v>295631.86</v>
      </c>
      <c r="AR288" s="6">
        <v>60</v>
      </c>
      <c r="AS288" s="6">
        <v>436700</v>
      </c>
      <c r="AT288" s="7">
        <f t="shared" si="74"/>
        <v>18.955099793908861</v>
      </c>
      <c r="AU288" s="6">
        <v>536619.86</v>
      </c>
      <c r="AV288" s="6">
        <v>130</v>
      </c>
      <c r="AW288" s="6">
        <v>982900</v>
      </c>
      <c r="AX288" s="7">
        <f t="shared" si="75"/>
        <v>16.924626777902127</v>
      </c>
      <c r="AY288" s="6">
        <f t="shared" si="76"/>
        <v>3364739.08</v>
      </c>
      <c r="AZ288" s="6">
        <f t="shared" si="77"/>
        <v>926.3</v>
      </c>
      <c r="BA288" s="6">
        <f t="shared" si="78"/>
        <v>6824651</v>
      </c>
      <c r="BB288" s="7">
        <f t="shared" si="79"/>
        <v>15.283845500671024</v>
      </c>
      <c r="BC288" s="26" t="s">
        <v>792</v>
      </c>
      <c r="BD288" s="10" t="s">
        <v>792</v>
      </c>
      <c r="BE288" s="10" t="s">
        <v>863</v>
      </c>
      <c r="BF288" s="18"/>
      <c r="BG288" s="18"/>
      <c r="BH288" s="18"/>
      <c r="BI288" s="18"/>
      <c r="BJ288" s="18"/>
      <c r="BK288" s="18"/>
      <c r="BL288" s="18"/>
      <c r="BM288" s="18"/>
      <c r="BN288" s="18"/>
      <c r="BO288" s="18"/>
      <c r="CJ288" s="18"/>
      <c r="CK288" s="18"/>
    </row>
    <row r="289" spans="1:89" x14ac:dyDescent="0.2">
      <c r="A289" s="25">
        <v>202840</v>
      </c>
      <c r="B289" s="26" t="s">
        <v>481</v>
      </c>
      <c r="C289" s="6">
        <v>-200000</v>
      </c>
      <c r="D289" s="6">
        <v>0</v>
      </c>
      <c r="E289" s="6">
        <v>0</v>
      </c>
      <c r="F289" s="36">
        <f t="shared" si="64"/>
        <v>0</v>
      </c>
      <c r="G289" s="6">
        <v>-27510</v>
      </c>
      <c r="H289" s="6">
        <v>101</v>
      </c>
      <c r="I289" s="6">
        <v>709020</v>
      </c>
      <c r="J289" s="36">
        <f t="shared" si="65"/>
        <v>-1.2028010493357029</v>
      </c>
      <c r="K289" s="6">
        <v>-14660</v>
      </c>
      <c r="L289" s="6">
        <v>35</v>
      </c>
      <c r="M289" s="6">
        <v>245700</v>
      </c>
      <c r="N289" s="7">
        <f t="shared" si="66"/>
        <v>-1.7899877899877901</v>
      </c>
      <c r="O289" s="6">
        <v>-10460</v>
      </c>
      <c r="P289" s="6">
        <v>30</v>
      </c>
      <c r="Q289" s="6">
        <v>210600</v>
      </c>
      <c r="R289" s="7">
        <f t="shared" si="67"/>
        <v>-1.539696106362773</v>
      </c>
      <c r="S289" s="6">
        <v>-13110</v>
      </c>
      <c r="T289" s="6">
        <v>35</v>
      </c>
      <c r="U289" s="6">
        <v>242200</v>
      </c>
      <c r="V289" s="7">
        <f t="shared" si="68"/>
        <v>-1.6779933938893477</v>
      </c>
      <c r="W289" s="6">
        <v>0</v>
      </c>
      <c r="X289" s="6">
        <v>0</v>
      </c>
      <c r="Y289" s="6">
        <v>0</v>
      </c>
      <c r="Z289" s="7">
        <f t="shared" si="69"/>
        <v>0</v>
      </c>
      <c r="AA289" s="6">
        <v>0</v>
      </c>
      <c r="AB289" s="6">
        <v>0</v>
      </c>
      <c r="AC289" s="6">
        <v>0</v>
      </c>
      <c r="AD289" s="7">
        <f t="shared" si="70"/>
        <v>0</v>
      </c>
      <c r="AE289" s="6">
        <v>206740</v>
      </c>
      <c r="AF289" s="6">
        <v>30</v>
      </c>
      <c r="AG289" s="6">
        <v>234600</v>
      </c>
      <c r="AH289" s="7">
        <f t="shared" si="71"/>
        <v>26.437340153452684</v>
      </c>
      <c r="AI289" s="6">
        <v>302740</v>
      </c>
      <c r="AJ289" s="6">
        <v>15</v>
      </c>
      <c r="AK289" s="6">
        <v>103800</v>
      </c>
      <c r="AL289" s="7">
        <f t="shared" si="72"/>
        <v>90.413680154142583</v>
      </c>
      <c r="AM289" s="6">
        <v>0</v>
      </c>
      <c r="AN289" s="6">
        <v>0</v>
      </c>
      <c r="AO289" s="6">
        <v>0</v>
      </c>
      <c r="AP289" s="7">
        <f t="shared" si="73"/>
        <v>0</v>
      </c>
      <c r="AQ289" s="6">
        <v>-3510</v>
      </c>
      <c r="AR289" s="6">
        <v>15</v>
      </c>
      <c r="AS289" s="6">
        <v>100800</v>
      </c>
      <c r="AT289" s="7">
        <f t="shared" si="74"/>
        <v>-0.97499999999999998</v>
      </c>
      <c r="AU289" s="6">
        <v>-20000</v>
      </c>
      <c r="AV289" s="6">
        <v>35</v>
      </c>
      <c r="AW289" s="6">
        <v>245900</v>
      </c>
      <c r="AX289" s="7">
        <f t="shared" si="75"/>
        <v>-2.5213501423342821</v>
      </c>
      <c r="AY289" s="6">
        <f t="shared" si="76"/>
        <v>420230</v>
      </c>
      <c r="AZ289" s="6">
        <f t="shared" si="77"/>
        <v>296</v>
      </c>
      <c r="BA289" s="6">
        <f t="shared" si="78"/>
        <v>2092620</v>
      </c>
      <c r="BB289" s="7">
        <f t="shared" si="79"/>
        <v>6.2252726247479231</v>
      </c>
      <c r="BC289" s="26" t="s">
        <v>792</v>
      </c>
      <c r="BD289" s="10" t="s">
        <v>792</v>
      </c>
      <c r="BE289" s="10" t="s">
        <v>863</v>
      </c>
      <c r="BF289" s="18"/>
      <c r="BG289" s="18"/>
      <c r="BH289" s="18"/>
      <c r="BI289" s="18"/>
      <c r="BJ289" s="18"/>
      <c r="BK289" s="18"/>
      <c r="BL289" s="18"/>
      <c r="BM289" s="18"/>
      <c r="BN289" s="18"/>
      <c r="BO289" s="18"/>
      <c r="CJ289" s="18"/>
      <c r="CK289" s="18"/>
    </row>
    <row r="290" spans="1:89" x14ac:dyDescent="0.2">
      <c r="A290" s="25">
        <v>202850</v>
      </c>
      <c r="B290" s="26" t="s">
        <v>483</v>
      </c>
      <c r="C290" s="6">
        <v>0</v>
      </c>
      <c r="D290" s="6">
        <v>0</v>
      </c>
      <c r="E290" s="6">
        <v>0</v>
      </c>
      <c r="F290" s="36">
        <f t="shared" si="64"/>
        <v>0</v>
      </c>
      <c r="G290" s="6">
        <v>-45223.6</v>
      </c>
      <c r="H290" s="6">
        <v>162</v>
      </c>
      <c r="I290" s="6">
        <v>1190740</v>
      </c>
      <c r="J290" s="36">
        <f t="shared" si="65"/>
        <v>-1.1773616406604295</v>
      </c>
      <c r="K290" s="6">
        <v>214009.4</v>
      </c>
      <c r="L290" s="6">
        <v>117</v>
      </c>
      <c r="M290" s="6">
        <v>879840</v>
      </c>
      <c r="N290" s="7">
        <f t="shared" si="66"/>
        <v>7.2971017457719585</v>
      </c>
      <c r="O290" s="6">
        <v>261496.06</v>
      </c>
      <c r="P290" s="6">
        <v>142</v>
      </c>
      <c r="Q290" s="6">
        <v>1060640</v>
      </c>
      <c r="R290" s="7">
        <f t="shared" si="67"/>
        <v>7.6429116948257647</v>
      </c>
      <c r="S290" s="6">
        <v>-24533.54</v>
      </c>
      <c r="T290" s="6">
        <v>70</v>
      </c>
      <c r="U290" s="6">
        <v>519400</v>
      </c>
      <c r="V290" s="7">
        <f t="shared" si="68"/>
        <v>-1.4642659607239121</v>
      </c>
      <c r="W290" s="6">
        <v>182699.46</v>
      </c>
      <c r="X290" s="6">
        <v>172</v>
      </c>
      <c r="Y290" s="6">
        <v>1254540</v>
      </c>
      <c r="Z290" s="7">
        <f t="shared" si="69"/>
        <v>4.3689191257353288</v>
      </c>
      <c r="AA290" s="6">
        <v>170196.46</v>
      </c>
      <c r="AB290" s="6">
        <v>150</v>
      </c>
      <c r="AC290" s="6">
        <v>1138500</v>
      </c>
      <c r="AD290" s="7">
        <f t="shared" si="70"/>
        <v>4.6342470443566093</v>
      </c>
      <c r="AE290" s="6">
        <v>190378.46</v>
      </c>
      <c r="AF290" s="6">
        <v>200</v>
      </c>
      <c r="AG290" s="6">
        <v>1549000</v>
      </c>
      <c r="AH290" s="7">
        <f t="shared" si="71"/>
        <v>3.687123176242737</v>
      </c>
      <c r="AI290" s="6">
        <v>657245.46</v>
      </c>
      <c r="AJ290" s="6">
        <v>438</v>
      </c>
      <c r="AK290" s="6">
        <v>3165560</v>
      </c>
      <c r="AL290" s="7">
        <f t="shared" si="72"/>
        <v>6.4363364649540671</v>
      </c>
      <c r="AM290" s="6">
        <v>75682.38</v>
      </c>
      <c r="AN290" s="6">
        <v>335</v>
      </c>
      <c r="AO290" s="6">
        <v>2394200</v>
      </c>
      <c r="AP290" s="7">
        <f t="shared" si="73"/>
        <v>0.97993224459109507</v>
      </c>
      <c r="AQ290" s="6">
        <v>413081.41</v>
      </c>
      <c r="AR290" s="6">
        <v>575</v>
      </c>
      <c r="AS290" s="6">
        <v>4210000</v>
      </c>
      <c r="AT290" s="7">
        <f t="shared" si="74"/>
        <v>2.7473347933491681</v>
      </c>
      <c r="AU290" s="6">
        <v>-387710.63</v>
      </c>
      <c r="AV290" s="6">
        <v>461</v>
      </c>
      <c r="AW290" s="6">
        <v>3428040</v>
      </c>
      <c r="AX290" s="7">
        <f t="shared" si="75"/>
        <v>-3.5060937241105705</v>
      </c>
      <c r="AY290" s="6">
        <f t="shared" si="76"/>
        <v>1707321.3199999998</v>
      </c>
      <c r="AZ290" s="6">
        <f t="shared" si="77"/>
        <v>2822</v>
      </c>
      <c r="BA290" s="6">
        <f t="shared" si="78"/>
        <v>20790460</v>
      </c>
      <c r="BB290" s="7">
        <f t="shared" si="79"/>
        <v>2.5457330390958157</v>
      </c>
      <c r="BC290" s="26" t="s">
        <v>792</v>
      </c>
      <c r="BD290" s="10" t="s">
        <v>792</v>
      </c>
      <c r="BE290" s="10" t="s">
        <v>863</v>
      </c>
      <c r="BF290" s="18"/>
      <c r="BG290" s="18"/>
      <c r="BH290" s="18"/>
      <c r="BI290" s="18"/>
      <c r="BJ290" s="18"/>
      <c r="BK290" s="18"/>
      <c r="BL290" s="18"/>
      <c r="BM290" s="18"/>
      <c r="BN290" s="18"/>
      <c r="BO290" s="18"/>
      <c r="CJ290" s="18"/>
      <c r="CK290" s="18"/>
    </row>
    <row r="291" spans="1:89" x14ac:dyDescent="0.2">
      <c r="A291" s="25">
        <v>202852</v>
      </c>
      <c r="B291" s="26" t="s">
        <v>484</v>
      </c>
      <c r="C291" s="6">
        <v>0</v>
      </c>
      <c r="D291" s="6">
        <v>0</v>
      </c>
      <c r="E291" s="6">
        <v>0</v>
      </c>
      <c r="F291" s="36">
        <f t="shared" si="64"/>
        <v>0</v>
      </c>
      <c r="G291" s="6">
        <v>77200</v>
      </c>
      <c r="H291" s="6">
        <v>105</v>
      </c>
      <c r="I291" s="6">
        <v>754600</v>
      </c>
      <c r="J291" s="36">
        <f t="shared" si="65"/>
        <v>3.171481579644845</v>
      </c>
      <c r="K291" s="6">
        <v>87950</v>
      </c>
      <c r="L291" s="6">
        <v>15</v>
      </c>
      <c r="M291" s="6">
        <v>111050</v>
      </c>
      <c r="N291" s="7">
        <f t="shared" si="66"/>
        <v>23.759567762269249</v>
      </c>
      <c r="O291" s="6">
        <v>215107.83</v>
      </c>
      <c r="P291" s="6">
        <v>107.5</v>
      </c>
      <c r="Q291" s="6">
        <v>787525</v>
      </c>
      <c r="R291" s="7">
        <f t="shared" si="67"/>
        <v>8.4674679914923328</v>
      </c>
      <c r="S291" s="6">
        <v>-26087.17</v>
      </c>
      <c r="T291" s="6">
        <v>76</v>
      </c>
      <c r="U291" s="6">
        <v>539220</v>
      </c>
      <c r="V291" s="7">
        <f t="shared" si="68"/>
        <v>-1.4997631208041242</v>
      </c>
      <c r="W291" s="6">
        <v>-17007.169999999998</v>
      </c>
      <c r="X291" s="6">
        <v>50</v>
      </c>
      <c r="Y291" s="6">
        <v>348500</v>
      </c>
      <c r="Z291" s="7">
        <f t="shared" si="69"/>
        <v>-1.4640318507890961</v>
      </c>
      <c r="AA291" s="6">
        <v>-13157.17</v>
      </c>
      <c r="AB291" s="6">
        <v>20</v>
      </c>
      <c r="AC291" s="6">
        <v>154400</v>
      </c>
      <c r="AD291" s="7">
        <f t="shared" si="70"/>
        <v>-2.6416597797927461</v>
      </c>
      <c r="AE291" s="6">
        <v>201142.83</v>
      </c>
      <c r="AF291" s="6">
        <v>60</v>
      </c>
      <c r="AG291" s="6">
        <v>448700</v>
      </c>
      <c r="AH291" s="7">
        <f t="shared" si="71"/>
        <v>13.448372854914195</v>
      </c>
      <c r="AI291" s="6">
        <v>-23207.17</v>
      </c>
      <c r="AJ291" s="6">
        <v>65</v>
      </c>
      <c r="AK291" s="6">
        <v>475300</v>
      </c>
      <c r="AL291" s="7">
        <f t="shared" si="72"/>
        <v>-1.5136172312223857</v>
      </c>
      <c r="AM291" s="6">
        <v>191732.83</v>
      </c>
      <c r="AN291" s="6">
        <v>34.5</v>
      </c>
      <c r="AO291" s="6">
        <v>231840</v>
      </c>
      <c r="AP291" s="7">
        <f t="shared" si="73"/>
        <v>25.637153769841266</v>
      </c>
      <c r="AQ291" s="6">
        <v>-19581.169999999998</v>
      </c>
      <c r="AR291" s="6">
        <v>60</v>
      </c>
      <c r="AS291" s="6">
        <v>421700</v>
      </c>
      <c r="AT291" s="7">
        <f t="shared" si="74"/>
        <v>-1.3001488261797485</v>
      </c>
      <c r="AU291" s="6">
        <v>139523.82999999999</v>
      </c>
      <c r="AV291" s="6">
        <v>30</v>
      </c>
      <c r="AW291" s="6">
        <v>215200</v>
      </c>
      <c r="AX291" s="7">
        <f t="shared" si="75"/>
        <v>20.098692983271373</v>
      </c>
      <c r="AY291" s="6">
        <f t="shared" si="76"/>
        <v>813617.47</v>
      </c>
      <c r="AZ291" s="6">
        <f t="shared" si="77"/>
        <v>623</v>
      </c>
      <c r="BA291" s="6">
        <f t="shared" si="78"/>
        <v>4488035</v>
      </c>
      <c r="BB291" s="7">
        <f t="shared" si="79"/>
        <v>5.6198629400171791</v>
      </c>
      <c r="BC291" s="26" t="s">
        <v>792</v>
      </c>
      <c r="BD291" s="10" t="s">
        <v>792</v>
      </c>
      <c r="BE291" s="10" t="s">
        <v>863</v>
      </c>
      <c r="BF291" s="18"/>
      <c r="BG291" s="18"/>
      <c r="BH291" s="18"/>
      <c r="BI291" s="18"/>
      <c r="BJ291" s="18"/>
      <c r="BK291" s="18"/>
      <c r="BL291" s="18"/>
      <c r="BM291" s="18"/>
      <c r="BN291" s="18"/>
      <c r="BO291" s="18"/>
      <c r="CJ291" s="18"/>
      <c r="CK291" s="18"/>
    </row>
    <row r="292" spans="1:89" x14ac:dyDescent="0.2">
      <c r="A292" s="25">
        <v>203165</v>
      </c>
      <c r="B292" s="26" t="s">
        <v>499</v>
      </c>
      <c r="C292" s="6">
        <v>0</v>
      </c>
      <c r="D292" s="6">
        <v>0</v>
      </c>
      <c r="E292" s="6">
        <v>0</v>
      </c>
      <c r="F292" s="36">
        <f t="shared" si="64"/>
        <v>0</v>
      </c>
      <c r="G292" s="6">
        <v>0</v>
      </c>
      <c r="H292" s="6">
        <v>0</v>
      </c>
      <c r="I292" s="6">
        <v>0</v>
      </c>
      <c r="J292" s="36">
        <f t="shared" si="65"/>
        <v>0</v>
      </c>
      <c r="K292" s="6">
        <v>-13300</v>
      </c>
      <c r="L292" s="6">
        <v>35</v>
      </c>
      <c r="M292" s="6">
        <v>255700</v>
      </c>
      <c r="N292" s="7">
        <f t="shared" si="66"/>
        <v>-1.5604223699648023</v>
      </c>
      <c r="O292" s="6">
        <v>81550</v>
      </c>
      <c r="P292" s="6">
        <v>35</v>
      </c>
      <c r="Q292" s="6">
        <v>255700</v>
      </c>
      <c r="R292" s="7">
        <f t="shared" si="67"/>
        <v>9.8867813844348849</v>
      </c>
      <c r="S292" s="6">
        <v>250550</v>
      </c>
      <c r="T292" s="6">
        <v>35</v>
      </c>
      <c r="U292" s="6">
        <v>259700</v>
      </c>
      <c r="V292" s="7">
        <f t="shared" si="68"/>
        <v>29.90777820562187</v>
      </c>
      <c r="W292" s="6">
        <v>0</v>
      </c>
      <c r="X292" s="6">
        <v>0</v>
      </c>
      <c r="Y292" s="6">
        <v>0</v>
      </c>
      <c r="Z292" s="7">
        <f t="shared" si="69"/>
        <v>0</v>
      </c>
      <c r="AA292" s="6">
        <v>250450</v>
      </c>
      <c r="AB292" s="6">
        <v>35</v>
      </c>
      <c r="AC292" s="6">
        <v>265200</v>
      </c>
      <c r="AD292" s="7">
        <f t="shared" si="70"/>
        <v>29.275829562594271</v>
      </c>
      <c r="AE292" s="6">
        <v>0</v>
      </c>
      <c r="AF292" s="6">
        <v>0</v>
      </c>
      <c r="AG292" s="6">
        <v>0</v>
      </c>
      <c r="AH292" s="7">
        <f t="shared" si="71"/>
        <v>0</v>
      </c>
      <c r="AI292" s="6">
        <v>233950</v>
      </c>
      <c r="AJ292" s="6">
        <v>35</v>
      </c>
      <c r="AK292" s="6">
        <v>252200</v>
      </c>
      <c r="AL292" s="7">
        <f t="shared" si="72"/>
        <v>28.756740681998416</v>
      </c>
      <c r="AM292" s="6">
        <v>0</v>
      </c>
      <c r="AN292" s="6">
        <v>0</v>
      </c>
      <c r="AO292" s="6">
        <v>0</v>
      </c>
      <c r="AP292" s="7">
        <f t="shared" si="73"/>
        <v>0</v>
      </c>
      <c r="AQ292" s="6">
        <v>0</v>
      </c>
      <c r="AR292" s="6">
        <v>0</v>
      </c>
      <c r="AS292" s="6">
        <v>0</v>
      </c>
      <c r="AT292" s="7">
        <f t="shared" si="74"/>
        <v>0</v>
      </c>
      <c r="AU292" s="6">
        <v>194900</v>
      </c>
      <c r="AV292" s="6">
        <v>30</v>
      </c>
      <c r="AW292" s="6">
        <v>224100</v>
      </c>
      <c r="AX292" s="7">
        <f t="shared" si="75"/>
        <v>26.960731816153505</v>
      </c>
      <c r="AY292" s="6">
        <f t="shared" si="76"/>
        <v>998100</v>
      </c>
      <c r="AZ292" s="6">
        <f t="shared" si="77"/>
        <v>205</v>
      </c>
      <c r="BA292" s="6">
        <f t="shared" si="78"/>
        <v>1512600</v>
      </c>
      <c r="BB292" s="7">
        <f t="shared" si="79"/>
        <v>20.455573185243953</v>
      </c>
      <c r="BC292" s="26" t="s">
        <v>792</v>
      </c>
      <c r="BD292" s="10" t="s">
        <v>792</v>
      </c>
      <c r="BE292" s="10" t="s">
        <v>863</v>
      </c>
      <c r="BF292" s="18"/>
      <c r="BG292" s="18"/>
      <c r="BH292" s="18"/>
      <c r="BI292" s="18"/>
      <c r="BJ292" s="18"/>
      <c r="BK292" s="18"/>
      <c r="BL292" s="18"/>
      <c r="BM292" s="18"/>
      <c r="BN292" s="18"/>
      <c r="BO292" s="18"/>
      <c r="CJ292" s="18"/>
      <c r="CK292" s="18"/>
    </row>
    <row r="293" spans="1:89" x14ac:dyDescent="0.2">
      <c r="A293" s="25">
        <v>203329</v>
      </c>
      <c r="B293" s="26" t="s">
        <v>502</v>
      </c>
      <c r="C293" s="6">
        <v>0</v>
      </c>
      <c r="D293" s="6">
        <v>0</v>
      </c>
      <c r="E293" s="6">
        <v>0</v>
      </c>
      <c r="F293" s="36">
        <f t="shared" si="64"/>
        <v>0</v>
      </c>
      <c r="G293" s="6">
        <v>0</v>
      </c>
      <c r="H293" s="6">
        <v>0</v>
      </c>
      <c r="I293" s="6">
        <v>0</v>
      </c>
      <c r="J293" s="36">
        <f t="shared" si="65"/>
        <v>0</v>
      </c>
      <c r="K293" s="6">
        <v>-9100</v>
      </c>
      <c r="L293" s="6">
        <v>35</v>
      </c>
      <c r="M293" s="6">
        <v>255700</v>
      </c>
      <c r="N293" s="7">
        <f t="shared" si="66"/>
        <v>-1.0676574110285491</v>
      </c>
      <c r="O293" s="6">
        <v>-7200</v>
      </c>
      <c r="P293" s="6">
        <v>30</v>
      </c>
      <c r="Q293" s="6">
        <v>215100</v>
      </c>
      <c r="R293" s="7">
        <f t="shared" si="67"/>
        <v>-1.0376569037656904</v>
      </c>
      <c r="S293" s="6">
        <v>0</v>
      </c>
      <c r="T293" s="6">
        <v>0</v>
      </c>
      <c r="U293" s="6">
        <v>0</v>
      </c>
      <c r="V293" s="7">
        <f t="shared" si="68"/>
        <v>0</v>
      </c>
      <c r="W293" s="6">
        <v>-12250</v>
      </c>
      <c r="X293" s="6">
        <v>35</v>
      </c>
      <c r="Y293" s="6">
        <v>257200</v>
      </c>
      <c r="Z293" s="7">
        <f t="shared" si="69"/>
        <v>-1.4288491446345255</v>
      </c>
      <c r="AA293" s="6">
        <v>0</v>
      </c>
      <c r="AB293" s="6">
        <v>0</v>
      </c>
      <c r="AC293" s="6">
        <v>0</v>
      </c>
      <c r="AD293" s="7">
        <f t="shared" si="70"/>
        <v>0</v>
      </c>
      <c r="AE293" s="6">
        <v>-10200</v>
      </c>
      <c r="AF293" s="6">
        <v>30</v>
      </c>
      <c r="AG293" s="6">
        <v>232100</v>
      </c>
      <c r="AH293" s="7">
        <f t="shared" si="71"/>
        <v>-1.3183972425678587</v>
      </c>
      <c r="AI293" s="6">
        <v>405900</v>
      </c>
      <c r="AJ293" s="6">
        <v>105</v>
      </c>
      <c r="AK293" s="6">
        <v>749600</v>
      </c>
      <c r="AL293" s="7">
        <f t="shared" si="72"/>
        <v>16.786152614727854</v>
      </c>
      <c r="AM293" s="6">
        <v>476500</v>
      </c>
      <c r="AN293" s="6">
        <v>70</v>
      </c>
      <c r="AO293" s="6">
        <v>506400</v>
      </c>
      <c r="AP293" s="7">
        <f t="shared" si="73"/>
        <v>29.169628751974724</v>
      </c>
      <c r="AQ293" s="6">
        <v>164300</v>
      </c>
      <c r="AR293" s="6">
        <v>45</v>
      </c>
      <c r="AS293" s="6">
        <v>337900</v>
      </c>
      <c r="AT293" s="7">
        <f t="shared" si="74"/>
        <v>13.614678899082568</v>
      </c>
      <c r="AU293" s="6">
        <v>96225.02</v>
      </c>
      <c r="AV293" s="6">
        <v>135</v>
      </c>
      <c r="AW293" s="6">
        <v>1037000</v>
      </c>
      <c r="AX293" s="7">
        <f t="shared" si="75"/>
        <v>2.8765435101253622</v>
      </c>
      <c r="AY293" s="6">
        <f t="shared" si="76"/>
        <v>1104175.02</v>
      </c>
      <c r="AZ293" s="6">
        <f t="shared" si="77"/>
        <v>485</v>
      </c>
      <c r="BA293" s="6">
        <f t="shared" si="78"/>
        <v>3591000</v>
      </c>
      <c r="BB293" s="7">
        <f t="shared" si="79"/>
        <v>9.532003792815372</v>
      </c>
      <c r="BC293" s="26" t="s">
        <v>792</v>
      </c>
      <c r="BD293" s="10" t="s">
        <v>792</v>
      </c>
      <c r="BE293" s="10" t="s">
        <v>863</v>
      </c>
      <c r="BF293" s="18"/>
      <c r="BG293" s="18"/>
      <c r="BH293" s="18"/>
      <c r="BI293" s="18"/>
      <c r="BJ293" s="18"/>
      <c r="BK293" s="18"/>
      <c r="BL293" s="18"/>
      <c r="BM293" s="18"/>
      <c r="BN293" s="18"/>
      <c r="BO293" s="18"/>
      <c r="CJ293" s="18"/>
      <c r="CK293" s="18"/>
    </row>
    <row r="294" spans="1:89" x14ac:dyDescent="0.2">
      <c r="A294" s="25">
        <v>203708</v>
      </c>
      <c r="B294" s="26" t="s">
        <v>516</v>
      </c>
      <c r="C294" s="6">
        <v>0</v>
      </c>
      <c r="D294" s="6">
        <v>0</v>
      </c>
      <c r="E294" s="6">
        <v>0</v>
      </c>
      <c r="F294" s="36">
        <f t="shared" si="64"/>
        <v>0</v>
      </c>
      <c r="G294" s="6">
        <v>0</v>
      </c>
      <c r="H294" s="6">
        <v>0</v>
      </c>
      <c r="I294" s="6">
        <v>0</v>
      </c>
      <c r="J294" s="36">
        <f t="shared" si="65"/>
        <v>0</v>
      </c>
      <c r="K294" s="6">
        <v>0</v>
      </c>
      <c r="L294" s="6">
        <v>0</v>
      </c>
      <c r="M294" s="6">
        <v>0</v>
      </c>
      <c r="N294" s="7">
        <f t="shared" si="66"/>
        <v>0</v>
      </c>
      <c r="O294" s="6">
        <v>0</v>
      </c>
      <c r="P294" s="6">
        <v>0</v>
      </c>
      <c r="Q294" s="6">
        <v>0</v>
      </c>
      <c r="R294" s="7">
        <f t="shared" si="67"/>
        <v>0</v>
      </c>
      <c r="S294" s="6">
        <v>-9660</v>
      </c>
      <c r="T294" s="6">
        <v>34.5</v>
      </c>
      <c r="U294" s="6">
        <v>238740</v>
      </c>
      <c r="V294" s="7">
        <f t="shared" si="68"/>
        <v>-1.254335260115607</v>
      </c>
      <c r="W294" s="6">
        <v>216450</v>
      </c>
      <c r="X294" s="6">
        <v>35</v>
      </c>
      <c r="Y294" s="6">
        <v>238700</v>
      </c>
      <c r="Z294" s="7">
        <f t="shared" si="69"/>
        <v>27.203602848764138</v>
      </c>
      <c r="AA294" s="6">
        <v>204900</v>
      </c>
      <c r="AB294" s="6">
        <v>30</v>
      </c>
      <c r="AC294" s="6">
        <v>216600</v>
      </c>
      <c r="AD294" s="7">
        <f t="shared" si="70"/>
        <v>29.325484764542935</v>
      </c>
      <c r="AE294" s="6">
        <v>362400</v>
      </c>
      <c r="AF294" s="6">
        <v>70</v>
      </c>
      <c r="AG294" s="6">
        <v>508900</v>
      </c>
      <c r="AH294" s="7">
        <f t="shared" si="71"/>
        <v>21.363725682845356</v>
      </c>
      <c r="AI294" s="6">
        <v>0</v>
      </c>
      <c r="AJ294" s="6">
        <v>0</v>
      </c>
      <c r="AK294" s="6">
        <v>0</v>
      </c>
      <c r="AL294" s="7">
        <f t="shared" si="72"/>
        <v>0</v>
      </c>
      <c r="AM294" s="6">
        <v>455274.99</v>
      </c>
      <c r="AN294" s="6">
        <v>95</v>
      </c>
      <c r="AO294" s="6">
        <v>638400</v>
      </c>
      <c r="AP294" s="7">
        <f t="shared" si="73"/>
        <v>22.10765145676692</v>
      </c>
      <c r="AQ294" s="6">
        <v>207599.99</v>
      </c>
      <c r="AR294" s="6">
        <v>30</v>
      </c>
      <c r="AS294" s="6">
        <v>207600</v>
      </c>
      <c r="AT294" s="7">
        <f t="shared" si="74"/>
        <v>27.999998651252405</v>
      </c>
      <c r="AU294" s="6">
        <v>413842.17</v>
      </c>
      <c r="AV294" s="6">
        <v>65</v>
      </c>
      <c r="AW294" s="6">
        <v>450500</v>
      </c>
      <c r="AX294" s="7">
        <f t="shared" si="75"/>
        <v>28.477485615982243</v>
      </c>
      <c r="AY294" s="6">
        <f t="shared" si="76"/>
        <v>1850807.15</v>
      </c>
      <c r="AZ294" s="6">
        <f t="shared" si="77"/>
        <v>359.5</v>
      </c>
      <c r="BA294" s="6">
        <f t="shared" si="78"/>
        <v>2499440</v>
      </c>
      <c r="BB294" s="7">
        <f t="shared" si="79"/>
        <v>22.955150613737477</v>
      </c>
      <c r="BC294" s="26" t="s">
        <v>792</v>
      </c>
      <c r="BD294" s="10" t="s">
        <v>792</v>
      </c>
      <c r="BE294" s="10" t="s">
        <v>863</v>
      </c>
      <c r="BF294" s="18"/>
      <c r="BG294" s="18"/>
      <c r="BH294" s="18"/>
      <c r="BI294" s="18"/>
      <c r="BJ294" s="18"/>
      <c r="BK294" s="18"/>
      <c r="BL294" s="18"/>
      <c r="BM294" s="18"/>
      <c r="BN294" s="18"/>
      <c r="BO294" s="18"/>
      <c r="CJ294" s="18"/>
      <c r="CK294" s="18"/>
    </row>
    <row r="295" spans="1:89" x14ac:dyDescent="0.2">
      <c r="A295" s="25">
        <v>204496</v>
      </c>
      <c r="B295" s="26" t="s">
        <v>531</v>
      </c>
      <c r="C295" s="6">
        <v>0</v>
      </c>
      <c r="D295" s="6">
        <v>0</v>
      </c>
      <c r="E295" s="6">
        <v>0</v>
      </c>
      <c r="F295" s="36">
        <f t="shared" si="64"/>
        <v>0</v>
      </c>
      <c r="G295" s="6">
        <v>0</v>
      </c>
      <c r="H295" s="6">
        <v>0</v>
      </c>
      <c r="I295" s="6">
        <v>0</v>
      </c>
      <c r="J295" s="36">
        <f t="shared" si="65"/>
        <v>0</v>
      </c>
      <c r="K295" s="6">
        <v>0</v>
      </c>
      <c r="L295" s="6">
        <v>0</v>
      </c>
      <c r="M295" s="6">
        <v>0</v>
      </c>
      <c r="N295" s="7">
        <f t="shared" si="66"/>
        <v>0</v>
      </c>
      <c r="O295" s="6">
        <v>0</v>
      </c>
      <c r="P295" s="6">
        <v>0</v>
      </c>
      <c r="Q295" s="6">
        <v>0</v>
      </c>
      <c r="R295" s="7">
        <f t="shared" si="67"/>
        <v>0</v>
      </c>
      <c r="S295" s="6">
        <v>0</v>
      </c>
      <c r="T295" s="6">
        <v>0</v>
      </c>
      <c r="U295" s="6">
        <v>0</v>
      </c>
      <c r="V295" s="7">
        <f t="shared" si="68"/>
        <v>0</v>
      </c>
      <c r="W295" s="6">
        <v>307450</v>
      </c>
      <c r="X295" s="6">
        <v>70</v>
      </c>
      <c r="Y295" s="6">
        <v>477400</v>
      </c>
      <c r="Z295" s="7">
        <f t="shared" si="69"/>
        <v>19.320276497695851</v>
      </c>
      <c r="AA295" s="6">
        <v>443590</v>
      </c>
      <c r="AB295" s="6">
        <v>66</v>
      </c>
      <c r="AC295" s="6">
        <v>470320</v>
      </c>
      <c r="AD295" s="7">
        <f t="shared" si="70"/>
        <v>29.238156999489707</v>
      </c>
      <c r="AE295" s="6">
        <v>350290</v>
      </c>
      <c r="AF295" s="6">
        <v>35</v>
      </c>
      <c r="AG295" s="6">
        <v>252700</v>
      </c>
      <c r="AH295" s="7">
        <f t="shared" si="71"/>
        <v>41.585674713098534</v>
      </c>
      <c r="AI295" s="6">
        <v>520610</v>
      </c>
      <c r="AJ295" s="6">
        <v>105</v>
      </c>
      <c r="AK295" s="6">
        <v>723100</v>
      </c>
      <c r="AL295" s="7">
        <f t="shared" si="72"/>
        <v>22.319056838611534</v>
      </c>
      <c r="AM295" s="6">
        <v>461110</v>
      </c>
      <c r="AN295" s="6">
        <v>72.5</v>
      </c>
      <c r="AO295" s="6">
        <v>491325</v>
      </c>
      <c r="AP295" s="7">
        <f t="shared" si="73"/>
        <v>29.093593853355721</v>
      </c>
      <c r="AQ295" s="6">
        <v>556560.01</v>
      </c>
      <c r="AR295" s="6">
        <v>82.5</v>
      </c>
      <c r="AS295" s="6">
        <v>570275</v>
      </c>
      <c r="AT295" s="7">
        <f t="shared" si="74"/>
        <v>27.326606076015956</v>
      </c>
      <c r="AU295" s="6">
        <v>266182.52</v>
      </c>
      <c r="AV295" s="6">
        <v>35</v>
      </c>
      <c r="AW295" s="6">
        <v>242200</v>
      </c>
      <c r="AX295" s="7">
        <f t="shared" si="75"/>
        <v>34.069604128819158</v>
      </c>
      <c r="AY295" s="6">
        <f t="shared" si="76"/>
        <v>2905792.53</v>
      </c>
      <c r="AZ295" s="6">
        <f t="shared" si="77"/>
        <v>466</v>
      </c>
      <c r="BA295" s="6">
        <f t="shared" si="78"/>
        <v>3227320</v>
      </c>
      <c r="BB295" s="7">
        <f t="shared" si="79"/>
        <v>27.911570104606916</v>
      </c>
      <c r="BC295" s="26" t="s">
        <v>792</v>
      </c>
      <c r="BD295" s="10" t="s">
        <v>792</v>
      </c>
      <c r="BE295" s="10" t="s">
        <v>863</v>
      </c>
      <c r="BF295" s="18"/>
      <c r="BG295" s="18"/>
      <c r="BH295" s="18"/>
      <c r="BI295" s="18"/>
      <c r="BJ295" s="18"/>
      <c r="BK295" s="18"/>
      <c r="BL295" s="18"/>
      <c r="BM295" s="18"/>
      <c r="BN295" s="18"/>
      <c r="BO295" s="18"/>
      <c r="CJ295" s="18"/>
      <c r="CK295" s="18"/>
    </row>
    <row r="296" spans="1:89" x14ac:dyDescent="0.2">
      <c r="A296" s="25">
        <v>205283</v>
      </c>
      <c r="B296" s="26" t="s">
        <v>548</v>
      </c>
      <c r="C296" s="6">
        <v>0</v>
      </c>
      <c r="D296" s="6">
        <v>0</v>
      </c>
      <c r="E296" s="6">
        <v>0</v>
      </c>
      <c r="F296" s="36">
        <f t="shared" si="64"/>
        <v>0</v>
      </c>
      <c r="G296" s="6">
        <v>0</v>
      </c>
      <c r="H296" s="6">
        <v>0</v>
      </c>
      <c r="I296" s="6">
        <v>0</v>
      </c>
      <c r="J296" s="36">
        <f t="shared" si="65"/>
        <v>0</v>
      </c>
      <c r="K296" s="6">
        <v>0</v>
      </c>
      <c r="L296" s="6">
        <v>0</v>
      </c>
      <c r="M296" s="6">
        <v>0</v>
      </c>
      <c r="N296" s="7">
        <f t="shared" si="66"/>
        <v>0</v>
      </c>
      <c r="O296" s="6">
        <v>0</v>
      </c>
      <c r="P296" s="6">
        <v>0</v>
      </c>
      <c r="Q296" s="6">
        <v>0</v>
      </c>
      <c r="R296" s="7">
        <f t="shared" si="67"/>
        <v>0</v>
      </c>
      <c r="S296" s="6">
        <v>0</v>
      </c>
      <c r="T296" s="6">
        <v>0</v>
      </c>
      <c r="U296" s="6">
        <v>0</v>
      </c>
      <c r="V296" s="7">
        <f t="shared" si="68"/>
        <v>0</v>
      </c>
      <c r="W296" s="6">
        <v>0</v>
      </c>
      <c r="X296" s="6">
        <v>0</v>
      </c>
      <c r="Y296" s="6">
        <v>0</v>
      </c>
      <c r="Z296" s="7">
        <f t="shared" si="69"/>
        <v>0</v>
      </c>
      <c r="AA296" s="6">
        <v>-12000</v>
      </c>
      <c r="AB296" s="6">
        <v>0</v>
      </c>
      <c r="AC296" s="6">
        <v>216600</v>
      </c>
      <c r="AD296" s="7">
        <f t="shared" si="70"/>
        <v>-1.7174515235457064</v>
      </c>
      <c r="AE296" s="6">
        <v>119500</v>
      </c>
      <c r="AF296" s="6">
        <v>20</v>
      </c>
      <c r="AG296" s="6">
        <v>144400</v>
      </c>
      <c r="AH296" s="7">
        <f t="shared" si="71"/>
        <v>24.826869806094184</v>
      </c>
      <c r="AI296" s="6">
        <v>47400</v>
      </c>
      <c r="AJ296" s="6">
        <v>10</v>
      </c>
      <c r="AK296" s="6">
        <v>67700</v>
      </c>
      <c r="AL296" s="7">
        <f t="shared" si="72"/>
        <v>21.704579025110782</v>
      </c>
      <c r="AM296" s="6">
        <v>-9500</v>
      </c>
      <c r="AN296" s="6">
        <v>20</v>
      </c>
      <c r="AO296" s="6">
        <v>137400</v>
      </c>
      <c r="AP296" s="7">
        <f t="shared" si="73"/>
        <v>-2.1433770014556042</v>
      </c>
      <c r="AQ296" s="6">
        <v>214775</v>
      </c>
      <c r="AR296" s="6">
        <v>92.5</v>
      </c>
      <c r="AS296" s="6">
        <v>645975</v>
      </c>
      <c r="AT296" s="7">
        <f t="shared" si="74"/>
        <v>9.3094934014474244</v>
      </c>
      <c r="AU296" s="6">
        <v>-75172.509999999995</v>
      </c>
      <c r="AV296" s="6">
        <v>54</v>
      </c>
      <c r="AW296" s="6">
        <v>382560</v>
      </c>
      <c r="AX296" s="7">
        <f t="shared" si="75"/>
        <v>-6.0914570524884981</v>
      </c>
      <c r="AY296" s="6">
        <f t="shared" si="76"/>
        <v>285002.49</v>
      </c>
      <c r="AZ296" s="6">
        <f t="shared" si="77"/>
        <v>196.5</v>
      </c>
      <c r="BA296" s="6">
        <f t="shared" si="78"/>
        <v>1594635</v>
      </c>
      <c r="BB296" s="7">
        <f t="shared" si="79"/>
        <v>5.540501236960182</v>
      </c>
      <c r="BC296" s="26" t="s">
        <v>792</v>
      </c>
      <c r="BD296" s="10" t="s">
        <v>792</v>
      </c>
      <c r="BE296" s="10" t="s">
        <v>863</v>
      </c>
      <c r="BF296" s="18"/>
      <c r="BG296" s="18"/>
      <c r="BH296" s="18"/>
      <c r="BI296" s="18"/>
      <c r="BJ296" s="18"/>
      <c r="BK296" s="18"/>
      <c r="BL296" s="18"/>
      <c r="BM296" s="18"/>
      <c r="BN296" s="18"/>
      <c r="BO296" s="18"/>
      <c r="CJ296" s="18"/>
      <c r="CK296" s="18"/>
    </row>
    <row r="297" spans="1:89" x14ac:dyDescent="0.2">
      <c r="A297" s="25">
        <v>206398</v>
      </c>
      <c r="B297" s="26" t="s">
        <v>570</v>
      </c>
      <c r="C297" s="6">
        <v>0</v>
      </c>
      <c r="D297" s="6">
        <v>0</v>
      </c>
      <c r="E297" s="6">
        <v>0</v>
      </c>
      <c r="F297" s="36">
        <f t="shared" si="64"/>
        <v>0</v>
      </c>
      <c r="G297" s="6">
        <v>0</v>
      </c>
      <c r="H297" s="6">
        <v>0</v>
      </c>
      <c r="I297" s="6">
        <v>0</v>
      </c>
      <c r="J297" s="36">
        <f t="shared" si="65"/>
        <v>0</v>
      </c>
      <c r="K297" s="6">
        <v>0</v>
      </c>
      <c r="L297" s="6">
        <v>0</v>
      </c>
      <c r="M297" s="6">
        <v>0</v>
      </c>
      <c r="N297" s="7">
        <f t="shared" si="66"/>
        <v>0</v>
      </c>
      <c r="O297" s="6">
        <v>0</v>
      </c>
      <c r="P297" s="6">
        <v>0</v>
      </c>
      <c r="Q297" s="6">
        <v>0</v>
      </c>
      <c r="R297" s="7">
        <f t="shared" si="67"/>
        <v>0</v>
      </c>
      <c r="S297" s="6">
        <v>0</v>
      </c>
      <c r="T297" s="6">
        <v>0</v>
      </c>
      <c r="U297" s="6">
        <v>0</v>
      </c>
      <c r="V297" s="7">
        <f t="shared" si="68"/>
        <v>0</v>
      </c>
      <c r="W297" s="6">
        <v>0</v>
      </c>
      <c r="X297" s="6">
        <v>0</v>
      </c>
      <c r="Y297" s="6">
        <v>0</v>
      </c>
      <c r="Z297" s="7">
        <f t="shared" si="69"/>
        <v>0</v>
      </c>
      <c r="AA297" s="6">
        <v>0</v>
      </c>
      <c r="AB297" s="6">
        <v>0</v>
      </c>
      <c r="AC297" s="6">
        <v>0</v>
      </c>
      <c r="AD297" s="7">
        <f t="shared" si="70"/>
        <v>0</v>
      </c>
      <c r="AE297" s="6">
        <v>0</v>
      </c>
      <c r="AF297" s="6">
        <v>0</v>
      </c>
      <c r="AG297" s="6">
        <v>0</v>
      </c>
      <c r="AH297" s="7">
        <f t="shared" si="71"/>
        <v>0</v>
      </c>
      <c r="AI297" s="6">
        <v>0</v>
      </c>
      <c r="AJ297" s="6">
        <v>0</v>
      </c>
      <c r="AK297" s="6">
        <v>0</v>
      </c>
      <c r="AL297" s="7">
        <f t="shared" si="72"/>
        <v>0</v>
      </c>
      <c r="AM297" s="6">
        <v>123200</v>
      </c>
      <c r="AN297" s="6">
        <v>50</v>
      </c>
      <c r="AO297" s="6">
        <v>348500</v>
      </c>
      <c r="AP297" s="7">
        <f t="shared" si="73"/>
        <v>10.95896700143472</v>
      </c>
      <c r="AQ297" s="6">
        <v>194450</v>
      </c>
      <c r="AR297" s="6">
        <v>55</v>
      </c>
      <c r="AS297" s="6">
        <v>401600</v>
      </c>
      <c r="AT297" s="7">
        <f t="shared" si="74"/>
        <v>13.557270916334661</v>
      </c>
      <c r="AU297" s="6">
        <v>-190460.01</v>
      </c>
      <c r="AV297" s="6">
        <v>226</v>
      </c>
      <c r="AW297" s="6">
        <v>1605920</v>
      </c>
      <c r="AX297" s="7">
        <f t="shared" si="75"/>
        <v>-3.6765594238816384</v>
      </c>
      <c r="AY297" s="6">
        <f t="shared" si="76"/>
        <v>127189.98999999999</v>
      </c>
      <c r="AZ297" s="6">
        <f t="shared" si="77"/>
        <v>331</v>
      </c>
      <c r="BA297" s="6">
        <f t="shared" si="78"/>
        <v>2356020</v>
      </c>
      <c r="BB297" s="7">
        <f t="shared" si="79"/>
        <v>1.6735382933930951</v>
      </c>
      <c r="BC297" s="26" t="s">
        <v>792</v>
      </c>
      <c r="BD297" s="10" t="s">
        <v>792</v>
      </c>
      <c r="BE297" s="10" t="s">
        <v>863</v>
      </c>
      <c r="BF297" s="18"/>
      <c r="BG297" s="18"/>
      <c r="BH297" s="18"/>
      <c r="BI297" s="18"/>
      <c r="BJ297" s="18"/>
      <c r="BK297" s="18"/>
      <c r="BL297" s="18"/>
      <c r="BM297" s="18"/>
      <c r="BN297" s="18"/>
      <c r="BO297" s="18"/>
      <c r="CJ297" s="18"/>
      <c r="CK297" s="18"/>
    </row>
    <row r="298" spans="1:89" x14ac:dyDescent="0.2">
      <c r="A298" s="25">
        <v>206400</v>
      </c>
      <c r="B298" s="26" t="s">
        <v>742</v>
      </c>
      <c r="C298" s="6">
        <v>0</v>
      </c>
      <c r="D298" s="6">
        <v>0</v>
      </c>
      <c r="E298" s="6">
        <v>0</v>
      </c>
      <c r="F298" s="36">
        <f t="shared" si="64"/>
        <v>0</v>
      </c>
      <c r="G298" s="6">
        <v>0</v>
      </c>
      <c r="H298" s="6">
        <v>0</v>
      </c>
      <c r="I298" s="6">
        <v>0</v>
      </c>
      <c r="J298" s="36">
        <f t="shared" si="65"/>
        <v>0</v>
      </c>
      <c r="K298" s="6">
        <v>0</v>
      </c>
      <c r="L298" s="6">
        <v>0</v>
      </c>
      <c r="M298" s="6">
        <v>0</v>
      </c>
      <c r="N298" s="7">
        <f t="shared" si="66"/>
        <v>0</v>
      </c>
      <c r="O298" s="6">
        <v>0</v>
      </c>
      <c r="P298" s="6">
        <v>0</v>
      </c>
      <c r="Q298" s="6">
        <v>0</v>
      </c>
      <c r="R298" s="7">
        <f t="shared" si="67"/>
        <v>0</v>
      </c>
      <c r="S298" s="6">
        <v>0</v>
      </c>
      <c r="T298" s="6">
        <v>0</v>
      </c>
      <c r="U298" s="6">
        <v>0</v>
      </c>
      <c r="V298" s="7">
        <f t="shared" si="68"/>
        <v>0</v>
      </c>
      <c r="W298" s="6">
        <v>0</v>
      </c>
      <c r="X298" s="6">
        <v>0</v>
      </c>
      <c r="Y298" s="6">
        <v>0</v>
      </c>
      <c r="Z298" s="7">
        <f t="shared" si="69"/>
        <v>0</v>
      </c>
      <c r="AA298" s="6">
        <v>0</v>
      </c>
      <c r="AB298" s="6">
        <v>0</v>
      </c>
      <c r="AC298" s="6">
        <v>0</v>
      </c>
      <c r="AD298" s="7">
        <f t="shared" si="70"/>
        <v>0</v>
      </c>
      <c r="AE298" s="6">
        <v>0</v>
      </c>
      <c r="AF298" s="6">
        <v>0</v>
      </c>
      <c r="AG298" s="6">
        <v>0</v>
      </c>
      <c r="AH298" s="7">
        <f t="shared" si="71"/>
        <v>0</v>
      </c>
      <c r="AI298" s="6">
        <v>0</v>
      </c>
      <c r="AJ298" s="6">
        <v>0</v>
      </c>
      <c r="AK298" s="6">
        <v>0</v>
      </c>
      <c r="AL298" s="7">
        <f t="shared" si="72"/>
        <v>0</v>
      </c>
      <c r="AM298" s="6">
        <v>403900</v>
      </c>
      <c r="AN298" s="6">
        <v>60</v>
      </c>
      <c r="AO298" s="6">
        <v>427200</v>
      </c>
      <c r="AP298" s="7">
        <f t="shared" si="73"/>
        <v>29.309222846441948</v>
      </c>
      <c r="AQ298" s="6">
        <v>0</v>
      </c>
      <c r="AR298" s="6">
        <v>0</v>
      </c>
      <c r="AS298" s="6">
        <v>0</v>
      </c>
      <c r="AT298" s="7">
        <f t="shared" si="74"/>
        <v>0</v>
      </c>
      <c r="AU298" s="6">
        <v>174350</v>
      </c>
      <c r="AV298" s="6">
        <v>105</v>
      </c>
      <c r="AW298" s="6">
        <v>717500</v>
      </c>
      <c r="AX298" s="7">
        <f t="shared" si="75"/>
        <v>7.5328919860627179</v>
      </c>
      <c r="AY298" s="6">
        <f t="shared" si="76"/>
        <v>578250</v>
      </c>
      <c r="AZ298" s="6">
        <f t="shared" si="77"/>
        <v>165</v>
      </c>
      <c r="BA298" s="6">
        <f t="shared" si="78"/>
        <v>1144700</v>
      </c>
      <c r="BB298" s="7">
        <f t="shared" si="79"/>
        <v>15.659779854983839</v>
      </c>
      <c r="BC298" s="26" t="s">
        <v>792</v>
      </c>
      <c r="BD298" s="10" t="s">
        <v>792</v>
      </c>
      <c r="BE298" s="10" t="s">
        <v>863</v>
      </c>
      <c r="BF298" s="18"/>
      <c r="BG298" s="18"/>
      <c r="BH298" s="18"/>
      <c r="BI298" s="18"/>
      <c r="BJ298" s="18"/>
      <c r="BK298" s="18"/>
      <c r="BL298" s="18"/>
      <c r="BM298" s="18"/>
      <c r="BN298" s="18"/>
      <c r="BO298" s="18"/>
      <c r="CJ298" s="18"/>
      <c r="CK298" s="18"/>
    </row>
    <row r="299" spans="1:89" x14ac:dyDescent="0.2">
      <c r="A299" s="25">
        <v>207782</v>
      </c>
      <c r="B299" s="26" t="s">
        <v>924</v>
      </c>
      <c r="C299" s="6">
        <v>0</v>
      </c>
      <c r="D299" s="6">
        <v>0</v>
      </c>
      <c r="E299" s="6">
        <v>0</v>
      </c>
      <c r="F299" s="36">
        <f t="shared" si="64"/>
        <v>0</v>
      </c>
      <c r="G299" s="6">
        <v>0</v>
      </c>
      <c r="H299" s="6">
        <v>0</v>
      </c>
      <c r="I299" s="6">
        <v>0</v>
      </c>
      <c r="J299" s="36">
        <f t="shared" si="65"/>
        <v>0</v>
      </c>
      <c r="K299" s="6">
        <v>0</v>
      </c>
      <c r="L299" s="6">
        <v>0</v>
      </c>
      <c r="M299" s="6">
        <v>0</v>
      </c>
      <c r="N299" s="7">
        <f t="shared" si="66"/>
        <v>0</v>
      </c>
      <c r="O299" s="6">
        <v>0</v>
      </c>
      <c r="P299" s="6">
        <v>0</v>
      </c>
      <c r="Q299" s="6">
        <v>0</v>
      </c>
      <c r="R299" s="7">
        <f t="shared" si="67"/>
        <v>0</v>
      </c>
      <c r="S299" s="6">
        <v>0</v>
      </c>
      <c r="T299" s="6">
        <v>0</v>
      </c>
      <c r="U299" s="6">
        <v>0</v>
      </c>
      <c r="V299" s="7">
        <f t="shared" si="68"/>
        <v>0</v>
      </c>
      <c r="W299" s="6">
        <v>0</v>
      </c>
      <c r="X299" s="6">
        <v>0</v>
      </c>
      <c r="Y299" s="6">
        <v>0</v>
      </c>
      <c r="Z299" s="7">
        <f t="shared" si="69"/>
        <v>0</v>
      </c>
      <c r="AA299" s="6">
        <v>0</v>
      </c>
      <c r="AB299" s="6">
        <v>0</v>
      </c>
      <c r="AC299" s="6">
        <v>0</v>
      </c>
      <c r="AD299" s="7">
        <f t="shared" si="70"/>
        <v>0</v>
      </c>
      <c r="AE299" s="6">
        <v>0</v>
      </c>
      <c r="AF299" s="6">
        <v>0</v>
      </c>
      <c r="AG299" s="6">
        <v>0</v>
      </c>
      <c r="AH299" s="7">
        <f t="shared" si="71"/>
        <v>0</v>
      </c>
      <c r="AI299" s="6">
        <v>0</v>
      </c>
      <c r="AJ299" s="6">
        <v>0</v>
      </c>
      <c r="AK299" s="6">
        <v>0</v>
      </c>
      <c r="AL299" s="7">
        <f t="shared" si="72"/>
        <v>0</v>
      </c>
      <c r="AM299" s="6">
        <v>0</v>
      </c>
      <c r="AN299" s="6">
        <v>0</v>
      </c>
      <c r="AO299" s="6">
        <v>0</v>
      </c>
      <c r="AP299" s="7">
        <f t="shared" si="73"/>
        <v>0</v>
      </c>
      <c r="AQ299" s="6">
        <v>0</v>
      </c>
      <c r="AR299" s="6">
        <v>0</v>
      </c>
      <c r="AS299" s="6">
        <v>0</v>
      </c>
      <c r="AT299" s="7">
        <f t="shared" si="74"/>
        <v>0</v>
      </c>
      <c r="AU299" s="6">
        <v>224350</v>
      </c>
      <c r="AV299" s="6">
        <v>35</v>
      </c>
      <c r="AW299" s="6">
        <v>242900</v>
      </c>
      <c r="AX299" s="7">
        <f t="shared" si="75"/>
        <v>28.63256484149856</v>
      </c>
      <c r="AY299" s="6">
        <f t="shared" si="76"/>
        <v>224350</v>
      </c>
      <c r="AZ299" s="6">
        <f t="shared" si="77"/>
        <v>35</v>
      </c>
      <c r="BA299" s="6">
        <f t="shared" si="78"/>
        <v>242900</v>
      </c>
      <c r="BB299" s="7">
        <f t="shared" si="79"/>
        <v>28.63256484149856</v>
      </c>
      <c r="BC299" s="26" t="s">
        <v>792</v>
      </c>
      <c r="BD299" s="10" t="s">
        <v>792</v>
      </c>
      <c r="BE299" s="10" t="s">
        <v>863</v>
      </c>
      <c r="BF299" s="18"/>
      <c r="BG299" s="18"/>
      <c r="BH299" s="18"/>
      <c r="BI299" s="18"/>
      <c r="BJ299" s="18"/>
      <c r="BK299" s="18"/>
      <c r="BL299" s="18"/>
      <c r="BM299" s="18"/>
      <c r="BN299" s="18"/>
      <c r="BO299" s="18"/>
      <c r="CJ299" s="18"/>
      <c r="CK299" s="18"/>
    </row>
    <row r="300" spans="1:89" x14ac:dyDescent="0.2">
      <c r="A300" s="25">
        <v>129727</v>
      </c>
      <c r="B300" s="26" t="s">
        <v>62</v>
      </c>
      <c r="C300" s="6">
        <v>79683.820000000007</v>
      </c>
      <c r="D300" s="6">
        <v>0</v>
      </c>
      <c r="E300" s="6">
        <v>0</v>
      </c>
      <c r="F300" s="36">
        <f t="shared" si="64"/>
        <v>0</v>
      </c>
      <c r="G300" s="6">
        <v>291683.83</v>
      </c>
      <c r="H300" s="6">
        <v>55</v>
      </c>
      <c r="I300" s="6">
        <v>386100</v>
      </c>
      <c r="J300" s="36">
        <f t="shared" si="65"/>
        <v>23.419318130018134</v>
      </c>
      <c r="K300" s="6">
        <v>263833.83</v>
      </c>
      <c r="L300" s="6">
        <v>30</v>
      </c>
      <c r="M300" s="6">
        <v>219600</v>
      </c>
      <c r="N300" s="7">
        <f t="shared" si="66"/>
        <v>36.042872950819671</v>
      </c>
      <c r="O300" s="6">
        <v>207703.83</v>
      </c>
      <c r="P300" s="6">
        <v>27</v>
      </c>
      <c r="Q300" s="6">
        <v>188190</v>
      </c>
      <c r="R300" s="7">
        <f t="shared" si="67"/>
        <v>34.214457356926509</v>
      </c>
      <c r="S300" s="6">
        <v>134053.82999999999</v>
      </c>
      <c r="T300" s="6">
        <v>15</v>
      </c>
      <c r="U300" s="6">
        <v>103800</v>
      </c>
      <c r="V300" s="7">
        <f t="shared" si="68"/>
        <v>40.035344219653176</v>
      </c>
      <c r="W300" s="6">
        <v>383953.83</v>
      </c>
      <c r="X300" s="6">
        <v>75</v>
      </c>
      <c r="Y300" s="6">
        <v>511500</v>
      </c>
      <c r="Z300" s="7">
        <f t="shared" si="69"/>
        <v>22.519286217008798</v>
      </c>
      <c r="AA300" s="6">
        <v>0</v>
      </c>
      <c r="AB300" s="6">
        <v>0</v>
      </c>
      <c r="AC300" s="6">
        <v>0</v>
      </c>
      <c r="AD300" s="7">
        <f t="shared" si="70"/>
        <v>0</v>
      </c>
      <c r="AE300" s="6">
        <v>167803.51999999999</v>
      </c>
      <c r="AF300" s="6">
        <v>25</v>
      </c>
      <c r="AG300" s="6">
        <v>180500</v>
      </c>
      <c r="AH300" s="7">
        <f t="shared" si="71"/>
        <v>27.88978171745152</v>
      </c>
      <c r="AI300" s="6">
        <v>182903.52</v>
      </c>
      <c r="AJ300" s="6">
        <v>30</v>
      </c>
      <c r="AK300" s="6">
        <v>207600</v>
      </c>
      <c r="AL300" s="7">
        <f t="shared" si="72"/>
        <v>27.312182658959536</v>
      </c>
      <c r="AM300" s="6">
        <v>0</v>
      </c>
      <c r="AN300" s="6">
        <v>0</v>
      </c>
      <c r="AO300" s="6">
        <v>0</v>
      </c>
      <c r="AP300" s="7">
        <f t="shared" si="73"/>
        <v>0</v>
      </c>
      <c r="AQ300" s="6">
        <v>0</v>
      </c>
      <c r="AR300" s="6">
        <v>0</v>
      </c>
      <c r="AS300" s="6">
        <v>0</v>
      </c>
      <c r="AT300" s="7">
        <f t="shared" si="74"/>
        <v>0</v>
      </c>
      <c r="AU300" s="6">
        <v>-10280.48</v>
      </c>
      <c r="AV300" s="6">
        <v>0</v>
      </c>
      <c r="AW300" s="6">
        <v>0</v>
      </c>
      <c r="AX300" s="7">
        <f t="shared" si="75"/>
        <v>0</v>
      </c>
      <c r="AY300" s="6">
        <f t="shared" si="76"/>
        <v>1621655.71</v>
      </c>
      <c r="AZ300" s="6">
        <f t="shared" si="77"/>
        <v>257</v>
      </c>
      <c r="BA300" s="6">
        <f t="shared" si="78"/>
        <v>1797290</v>
      </c>
      <c r="BB300" s="7">
        <f t="shared" si="79"/>
        <v>27.970626337430243</v>
      </c>
      <c r="BC300" s="26" t="s">
        <v>792</v>
      </c>
      <c r="BD300" s="10" t="s">
        <v>792</v>
      </c>
      <c r="BE300" s="10" t="s">
        <v>863</v>
      </c>
      <c r="BF300" s="18"/>
      <c r="BG300" s="18"/>
      <c r="BH300" s="18"/>
      <c r="BI300" s="18"/>
      <c r="BJ300" s="18"/>
      <c r="BK300" s="18"/>
      <c r="BL300" s="18"/>
      <c r="BM300" s="18"/>
      <c r="BN300" s="18"/>
      <c r="BO300" s="18"/>
      <c r="CJ300" s="18"/>
      <c r="CK300" s="18"/>
    </row>
    <row r="301" spans="1:89" x14ac:dyDescent="0.2">
      <c r="A301" s="25">
        <v>177314</v>
      </c>
      <c r="B301" s="26" t="s">
        <v>333</v>
      </c>
      <c r="C301" s="6">
        <v>-12542.9</v>
      </c>
      <c r="D301" s="6">
        <v>6.25</v>
      </c>
      <c r="E301" s="6">
        <v>44812.5</v>
      </c>
      <c r="F301" s="36">
        <f t="shared" si="64"/>
        <v>-8.3969205020920494</v>
      </c>
      <c r="G301" s="6">
        <v>36399.599999999999</v>
      </c>
      <c r="H301" s="6">
        <v>50</v>
      </c>
      <c r="I301" s="6">
        <v>376000</v>
      </c>
      <c r="J301" s="36">
        <f t="shared" si="65"/>
        <v>3.0010308510638293</v>
      </c>
      <c r="K301" s="6">
        <v>7519.6</v>
      </c>
      <c r="L301" s="6">
        <v>71</v>
      </c>
      <c r="M301" s="6">
        <v>534020</v>
      </c>
      <c r="N301" s="7">
        <f t="shared" si="66"/>
        <v>0.42243361671847496</v>
      </c>
      <c r="O301" s="6">
        <v>-120.4</v>
      </c>
      <c r="P301" s="6">
        <v>2</v>
      </c>
      <c r="Q301" s="6">
        <v>14940</v>
      </c>
      <c r="R301" s="7">
        <f t="shared" si="67"/>
        <v>-0.24982597054886213</v>
      </c>
      <c r="S301" s="6">
        <v>-5400.4</v>
      </c>
      <c r="T301" s="6">
        <v>20</v>
      </c>
      <c r="U301" s="6">
        <v>148400</v>
      </c>
      <c r="V301" s="7">
        <f t="shared" si="68"/>
        <v>-1.1281159029649594</v>
      </c>
      <c r="W301" s="6">
        <v>0</v>
      </c>
      <c r="X301" s="6">
        <v>0</v>
      </c>
      <c r="Y301" s="6">
        <v>0</v>
      </c>
      <c r="Z301" s="7">
        <f t="shared" si="69"/>
        <v>0</v>
      </c>
      <c r="AA301" s="6">
        <v>0</v>
      </c>
      <c r="AB301" s="6">
        <v>0</v>
      </c>
      <c r="AC301" s="6">
        <v>0</v>
      </c>
      <c r="AD301" s="7">
        <f t="shared" si="70"/>
        <v>0</v>
      </c>
      <c r="AE301" s="6">
        <v>0</v>
      </c>
      <c r="AF301" s="6">
        <v>0</v>
      </c>
      <c r="AG301" s="6">
        <v>0</v>
      </c>
      <c r="AH301" s="7">
        <f t="shared" si="71"/>
        <v>0</v>
      </c>
      <c r="AI301" s="6">
        <v>0</v>
      </c>
      <c r="AJ301" s="6">
        <v>0</v>
      </c>
      <c r="AK301" s="6">
        <v>0</v>
      </c>
      <c r="AL301" s="7">
        <f t="shared" si="72"/>
        <v>0</v>
      </c>
      <c r="AM301" s="6">
        <v>0</v>
      </c>
      <c r="AN301" s="6">
        <v>0</v>
      </c>
      <c r="AO301" s="6">
        <v>0</v>
      </c>
      <c r="AP301" s="7">
        <f t="shared" si="73"/>
        <v>0</v>
      </c>
      <c r="AQ301" s="6">
        <v>0</v>
      </c>
      <c r="AR301" s="6">
        <v>0</v>
      </c>
      <c r="AS301" s="6">
        <v>0</v>
      </c>
      <c r="AT301" s="7">
        <f t="shared" si="74"/>
        <v>0</v>
      </c>
      <c r="AU301" s="6">
        <v>-11770.18</v>
      </c>
      <c r="AV301" s="6">
        <v>0</v>
      </c>
      <c r="AW301" s="6">
        <v>0</v>
      </c>
      <c r="AX301" s="7">
        <f t="shared" si="75"/>
        <v>0</v>
      </c>
      <c r="AY301" s="6">
        <f t="shared" si="76"/>
        <v>26628.219999999994</v>
      </c>
      <c r="AZ301" s="6">
        <f t="shared" si="77"/>
        <v>143</v>
      </c>
      <c r="BA301" s="6">
        <f t="shared" si="78"/>
        <v>1073360</v>
      </c>
      <c r="BB301" s="7">
        <f t="shared" si="79"/>
        <v>0.76905681225311151</v>
      </c>
      <c r="BC301" s="26" t="s">
        <v>792</v>
      </c>
      <c r="BD301" s="10" t="s">
        <v>792</v>
      </c>
      <c r="BE301" s="10" t="s">
        <v>863</v>
      </c>
      <c r="BF301" s="18"/>
      <c r="BG301" s="18"/>
      <c r="BH301" s="18"/>
      <c r="BI301" s="18"/>
      <c r="BJ301" s="18"/>
      <c r="BK301" s="18"/>
      <c r="BL301" s="18"/>
      <c r="BM301" s="18"/>
      <c r="BN301" s="18"/>
      <c r="BO301" s="18"/>
      <c r="CJ301" s="18"/>
      <c r="CK301" s="18"/>
    </row>
    <row r="302" spans="1:89" x14ac:dyDescent="0.2">
      <c r="A302" s="25">
        <v>177959</v>
      </c>
      <c r="B302" s="26" t="s">
        <v>262</v>
      </c>
      <c r="C302" s="6">
        <v>63760</v>
      </c>
      <c r="D302" s="6">
        <v>25</v>
      </c>
      <c r="E302" s="6">
        <v>175500</v>
      </c>
      <c r="F302" s="36">
        <f t="shared" si="64"/>
        <v>10.8991452991453</v>
      </c>
      <c r="G302" s="6">
        <v>117997.48</v>
      </c>
      <c r="H302" s="6">
        <v>77</v>
      </c>
      <c r="I302" s="6">
        <v>564040</v>
      </c>
      <c r="J302" s="36">
        <f t="shared" si="65"/>
        <v>6.4852171477200189</v>
      </c>
      <c r="K302" s="6">
        <v>0</v>
      </c>
      <c r="L302" s="6">
        <v>60</v>
      </c>
      <c r="M302" s="6">
        <v>441200</v>
      </c>
      <c r="N302" s="7">
        <f t="shared" si="66"/>
        <v>0</v>
      </c>
      <c r="O302" s="6">
        <v>0</v>
      </c>
      <c r="P302" s="6">
        <v>0</v>
      </c>
      <c r="Q302" s="6">
        <v>0</v>
      </c>
      <c r="R302" s="7">
        <f t="shared" si="67"/>
        <v>0</v>
      </c>
      <c r="S302" s="6">
        <v>130500.48</v>
      </c>
      <c r="T302" s="6">
        <v>18</v>
      </c>
      <c r="U302" s="6">
        <v>133560</v>
      </c>
      <c r="V302" s="7">
        <f t="shared" si="68"/>
        <v>30.289868823000901</v>
      </c>
      <c r="W302" s="6">
        <v>139800.48000000001</v>
      </c>
      <c r="X302" s="6">
        <v>20</v>
      </c>
      <c r="Y302" s="6">
        <v>146400</v>
      </c>
      <c r="Z302" s="7">
        <f t="shared" si="69"/>
        <v>28.647639344262299</v>
      </c>
      <c r="AA302" s="6">
        <v>0</v>
      </c>
      <c r="AB302" s="6">
        <v>0</v>
      </c>
      <c r="AC302" s="6">
        <v>0</v>
      </c>
      <c r="AD302" s="7">
        <f t="shared" si="70"/>
        <v>0</v>
      </c>
      <c r="AE302" s="6">
        <v>0</v>
      </c>
      <c r="AF302" s="6">
        <v>0</v>
      </c>
      <c r="AG302" s="6">
        <v>0</v>
      </c>
      <c r="AH302" s="7">
        <f t="shared" si="71"/>
        <v>0</v>
      </c>
      <c r="AI302" s="6">
        <v>0</v>
      </c>
      <c r="AJ302" s="6">
        <v>0</v>
      </c>
      <c r="AK302" s="6">
        <v>0</v>
      </c>
      <c r="AL302" s="7">
        <f t="shared" si="72"/>
        <v>0</v>
      </c>
      <c r="AM302" s="6">
        <v>0</v>
      </c>
      <c r="AN302" s="6">
        <v>0</v>
      </c>
      <c r="AO302" s="6">
        <v>0</v>
      </c>
      <c r="AP302" s="7">
        <f t="shared" si="73"/>
        <v>0</v>
      </c>
      <c r="AQ302" s="6">
        <v>0</v>
      </c>
      <c r="AR302" s="6">
        <v>0</v>
      </c>
      <c r="AS302" s="6">
        <v>0</v>
      </c>
      <c r="AT302" s="7">
        <f t="shared" si="74"/>
        <v>0</v>
      </c>
      <c r="AU302" s="6">
        <v>-8000.29</v>
      </c>
      <c r="AV302" s="6">
        <v>0</v>
      </c>
      <c r="AW302" s="6">
        <v>0</v>
      </c>
      <c r="AX302" s="7">
        <f t="shared" si="75"/>
        <v>0</v>
      </c>
      <c r="AY302" s="6">
        <f t="shared" si="76"/>
        <v>380298.15</v>
      </c>
      <c r="AZ302" s="6">
        <f t="shared" si="77"/>
        <v>175</v>
      </c>
      <c r="BA302" s="6">
        <f t="shared" si="78"/>
        <v>1285200</v>
      </c>
      <c r="BB302" s="7">
        <f t="shared" si="79"/>
        <v>9.1730801820728303</v>
      </c>
      <c r="BC302" s="26" t="s">
        <v>792</v>
      </c>
      <c r="BD302" s="10" t="s">
        <v>792</v>
      </c>
      <c r="BE302" s="10" t="s">
        <v>863</v>
      </c>
      <c r="BF302" s="18"/>
      <c r="BG302" s="18"/>
      <c r="BH302" s="18"/>
      <c r="BI302" s="18"/>
      <c r="BJ302" s="18"/>
      <c r="BK302" s="18"/>
      <c r="BL302" s="18"/>
      <c r="BM302" s="18"/>
      <c r="BN302" s="18"/>
      <c r="BO302" s="18"/>
      <c r="CJ302" s="18"/>
      <c r="CK302" s="18"/>
    </row>
    <row r="303" spans="1:89" x14ac:dyDescent="0.2">
      <c r="A303" s="25">
        <v>178228</v>
      </c>
      <c r="B303" s="26" t="s">
        <v>721</v>
      </c>
      <c r="C303" s="6">
        <v>-5634.99</v>
      </c>
      <c r="D303" s="6">
        <v>34.5</v>
      </c>
      <c r="E303" s="6">
        <v>248865</v>
      </c>
      <c r="F303" s="36">
        <f t="shared" si="64"/>
        <v>-0.67928274365619912</v>
      </c>
      <c r="G303" s="6">
        <v>-46959.37</v>
      </c>
      <c r="H303" s="6">
        <v>30</v>
      </c>
      <c r="I303" s="6">
        <v>210600</v>
      </c>
      <c r="J303" s="36">
        <f t="shared" si="65"/>
        <v>-6.9123479107312438</v>
      </c>
      <c r="K303" s="6">
        <v>0</v>
      </c>
      <c r="L303" s="6">
        <v>0</v>
      </c>
      <c r="M303" s="6">
        <v>0</v>
      </c>
      <c r="N303" s="7">
        <f t="shared" si="66"/>
        <v>0</v>
      </c>
      <c r="O303" s="6">
        <v>0</v>
      </c>
      <c r="P303" s="6">
        <v>0</v>
      </c>
      <c r="Q303" s="6">
        <v>0</v>
      </c>
      <c r="R303" s="7">
        <f t="shared" si="67"/>
        <v>0</v>
      </c>
      <c r="S303" s="6">
        <v>0</v>
      </c>
      <c r="T303" s="6">
        <v>0</v>
      </c>
      <c r="U303" s="6">
        <v>0</v>
      </c>
      <c r="V303" s="7">
        <f t="shared" si="68"/>
        <v>0</v>
      </c>
      <c r="W303" s="6">
        <v>0</v>
      </c>
      <c r="X303" s="6">
        <v>0</v>
      </c>
      <c r="Y303" s="6">
        <v>0</v>
      </c>
      <c r="Z303" s="7">
        <f t="shared" si="69"/>
        <v>0</v>
      </c>
      <c r="AA303" s="6">
        <v>0</v>
      </c>
      <c r="AB303" s="6">
        <v>0</v>
      </c>
      <c r="AC303" s="6">
        <v>0</v>
      </c>
      <c r="AD303" s="7">
        <f t="shared" si="70"/>
        <v>0</v>
      </c>
      <c r="AE303" s="6">
        <v>0</v>
      </c>
      <c r="AF303" s="6">
        <v>0</v>
      </c>
      <c r="AG303" s="6">
        <v>0</v>
      </c>
      <c r="AH303" s="7">
        <f t="shared" si="71"/>
        <v>0</v>
      </c>
      <c r="AI303" s="6">
        <v>0</v>
      </c>
      <c r="AJ303" s="6">
        <v>0</v>
      </c>
      <c r="AK303" s="6">
        <v>0</v>
      </c>
      <c r="AL303" s="7">
        <f t="shared" si="72"/>
        <v>0</v>
      </c>
      <c r="AM303" s="6">
        <v>0</v>
      </c>
      <c r="AN303" s="6">
        <v>0</v>
      </c>
      <c r="AO303" s="6">
        <v>0</v>
      </c>
      <c r="AP303" s="7">
        <f t="shared" si="73"/>
        <v>0</v>
      </c>
      <c r="AQ303" s="6">
        <v>0</v>
      </c>
      <c r="AR303" s="6">
        <v>0</v>
      </c>
      <c r="AS303" s="6">
        <v>0</v>
      </c>
      <c r="AT303" s="7">
        <f t="shared" si="74"/>
        <v>0</v>
      </c>
      <c r="AU303" s="6">
        <v>-52838.97</v>
      </c>
      <c r="AV303" s="6">
        <v>0</v>
      </c>
      <c r="AW303" s="6">
        <v>0</v>
      </c>
      <c r="AX303" s="7">
        <f t="shared" si="75"/>
        <v>0</v>
      </c>
      <c r="AY303" s="6">
        <f t="shared" si="76"/>
        <v>-99798.34</v>
      </c>
      <c r="AZ303" s="6">
        <f t="shared" si="77"/>
        <v>30</v>
      </c>
      <c r="BA303" s="6">
        <f t="shared" si="78"/>
        <v>210600</v>
      </c>
      <c r="BB303" s="7">
        <f t="shared" si="79"/>
        <v>-14.690164007597339</v>
      </c>
      <c r="BC303" s="26" t="s">
        <v>792</v>
      </c>
      <c r="BD303" s="10" t="s">
        <v>792</v>
      </c>
      <c r="BE303" s="10" t="s">
        <v>863</v>
      </c>
      <c r="BF303" s="18"/>
      <c r="BG303" s="18"/>
      <c r="BH303" s="18"/>
      <c r="BI303" s="18"/>
      <c r="BJ303" s="18"/>
      <c r="BK303" s="18"/>
      <c r="BL303" s="18"/>
      <c r="BM303" s="18"/>
      <c r="BN303" s="18"/>
      <c r="BO303" s="18"/>
      <c r="CJ303" s="18"/>
      <c r="CK303" s="18"/>
    </row>
    <row r="304" spans="1:89" x14ac:dyDescent="0.2">
      <c r="A304" s="25">
        <v>179883</v>
      </c>
      <c r="B304" s="26" t="s">
        <v>426</v>
      </c>
      <c r="C304" s="6">
        <v>-533231.17000000004</v>
      </c>
      <c r="D304" s="6">
        <v>136.94999999999999</v>
      </c>
      <c r="E304" s="6">
        <v>998881.5</v>
      </c>
      <c r="F304" s="36">
        <f t="shared" si="64"/>
        <v>-16.01484770716046</v>
      </c>
      <c r="G304" s="6">
        <v>182396.55</v>
      </c>
      <c r="H304" s="6">
        <v>521.29999999999995</v>
      </c>
      <c r="I304" s="6">
        <v>3677026</v>
      </c>
      <c r="J304" s="36">
        <f t="shared" si="65"/>
        <v>1.5377354008375246</v>
      </c>
      <c r="K304" s="6">
        <v>546383.55000000005</v>
      </c>
      <c r="L304" s="6">
        <v>300</v>
      </c>
      <c r="M304" s="6">
        <v>2139650</v>
      </c>
      <c r="N304" s="7">
        <f t="shared" si="66"/>
        <v>7.6608354170074549</v>
      </c>
      <c r="O304" s="6">
        <v>70339.45</v>
      </c>
      <c r="P304" s="6">
        <v>106</v>
      </c>
      <c r="Q304" s="6">
        <v>772420</v>
      </c>
      <c r="R304" s="7">
        <f t="shared" si="67"/>
        <v>2.8229757774267883</v>
      </c>
      <c r="S304" s="6">
        <v>942318.95</v>
      </c>
      <c r="T304" s="6">
        <v>170.35</v>
      </c>
      <c r="U304" s="6">
        <v>1224339.5</v>
      </c>
      <c r="V304" s="7">
        <f t="shared" si="68"/>
        <v>23.859303281483609</v>
      </c>
      <c r="W304" s="6">
        <v>0</v>
      </c>
      <c r="X304" s="6">
        <v>0</v>
      </c>
      <c r="Y304" s="6">
        <v>0</v>
      </c>
      <c r="Z304" s="7">
        <f t="shared" si="69"/>
        <v>0</v>
      </c>
      <c r="AA304" s="6">
        <v>0</v>
      </c>
      <c r="AB304" s="6">
        <v>0</v>
      </c>
      <c r="AC304" s="6">
        <v>0</v>
      </c>
      <c r="AD304" s="7">
        <f t="shared" si="70"/>
        <v>0</v>
      </c>
      <c r="AE304" s="6">
        <v>0</v>
      </c>
      <c r="AF304" s="6">
        <v>0</v>
      </c>
      <c r="AG304" s="6">
        <v>0</v>
      </c>
      <c r="AH304" s="7">
        <f t="shared" si="71"/>
        <v>0</v>
      </c>
      <c r="AI304" s="6">
        <v>0</v>
      </c>
      <c r="AJ304" s="6">
        <v>0</v>
      </c>
      <c r="AK304" s="6">
        <v>0</v>
      </c>
      <c r="AL304" s="7">
        <f t="shared" si="72"/>
        <v>0</v>
      </c>
      <c r="AM304" s="6">
        <v>0</v>
      </c>
      <c r="AN304" s="6">
        <v>0</v>
      </c>
      <c r="AO304" s="6">
        <v>0</v>
      </c>
      <c r="AP304" s="7">
        <f t="shared" si="73"/>
        <v>0</v>
      </c>
      <c r="AQ304" s="6">
        <v>0</v>
      </c>
      <c r="AR304" s="6">
        <v>0</v>
      </c>
      <c r="AS304" s="6">
        <v>0</v>
      </c>
      <c r="AT304" s="7">
        <f t="shared" si="74"/>
        <v>0</v>
      </c>
      <c r="AU304" s="6">
        <v>-49384.47</v>
      </c>
      <c r="AV304" s="6">
        <v>0</v>
      </c>
      <c r="AW304" s="6">
        <v>0</v>
      </c>
      <c r="AX304" s="7">
        <f t="shared" si="75"/>
        <v>0</v>
      </c>
      <c r="AY304" s="6">
        <f t="shared" si="76"/>
        <v>1692054.03</v>
      </c>
      <c r="AZ304" s="6">
        <f t="shared" si="77"/>
        <v>1097.6499999999999</v>
      </c>
      <c r="BA304" s="6">
        <f t="shared" si="78"/>
        <v>7813435.5</v>
      </c>
      <c r="BB304" s="7">
        <f t="shared" si="79"/>
        <v>6.7132665176541098</v>
      </c>
      <c r="BC304" s="26" t="s">
        <v>792</v>
      </c>
      <c r="BD304" s="10" t="s">
        <v>792</v>
      </c>
      <c r="BE304" s="10" t="s">
        <v>863</v>
      </c>
      <c r="BF304" s="18"/>
      <c r="BG304" s="18"/>
      <c r="BH304" s="18"/>
      <c r="BI304" s="18"/>
      <c r="BJ304" s="18"/>
      <c r="BK304" s="18"/>
      <c r="BL304" s="18"/>
      <c r="BM304" s="18"/>
      <c r="BN304" s="18"/>
      <c r="BO304" s="18"/>
      <c r="CJ304" s="18"/>
      <c r="CK304" s="18"/>
    </row>
    <row r="305" spans="1:89" x14ac:dyDescent="0.2">
      <c r="A305" s="25">
        <v>179884</v>
      </c>
      <c r="B305" s="26" t="s">
        <v>427</v>
      </c>
      <c r="C305" s="6">
        <v>-114402.58</v>
      </c>
      <c r="D305" s="6">
        <v>34</v>
      </c>
      <c r="E305" s="6">
        <v>238680</v>
      </c>
      <c r="F305" s="36">
        <f t="shared" si="64"/>
        <v>-14.379409250879839</v>
      </c>
      <c r="G305" s="6">
        <v>-8982.58</v>
      </c>
      <c r="H305" s="6">
        <v>30</v>
      </c>
      <c r="I305" s="6">
        <v>225600</v>
      </c>
      <c r="J305" s="36">
        <f t="shared" si="65"/>
        <v>-1.2343084219858156</v>
      </c>
      <c r="K305" s="6">
        <v>-25432.58</v>
      </c>
      <c r="L305" s="6">
        <v>75</v>
      </c>
      <c r="M305" s="6">
        <v>549500</v>
      </c>
      <c r="N305" s="7">
        <f t="shared" si="66"/>
        <v>-1.3884939035486805</v>
      </c>
      <c r="O305" s="6">
        <v>105232.42</v>
      </c>
      <c r="P305" s="6">
        <v>94.5</v>
      </c>
      <c r="Q305" s="6">
        <v>691315</v>
      </c>
      <c r="R305" s="7">
        <f t="shared" si="67"/>
        <v>4.718840210323803</v>
      </c>
      <c r="S305" s="6">
        <v>130882.42</v>
      </c>
      <c r="T305" s="6">
        <v>36</v>
      </c>
      <c r="U305" s="6">
        <v>262920</v>
      </c>
      <c r="V305" s="7">
        <f t="shared" si="68"/>
        <v>15.431899513159895</v>
      </c>
      <c r="W305" s="6">
        <v>-7217.58</v>
      </c>
      <c r="X305" s="6">
        <v>30</v>
      </c>
      <c r="Y305" s="6">
        <v>214600</v>
      </c>
      <c r="Z305" s="7">
        <f t="shared" si="69"/>
        <v>-1.0089813606710158</v>
      </c>
      <c r="AA305" s="6">
        <v>0</v>
      </c>
      <c r="AB305" s="6">
        <v>0</v>
      </c>
      <c r="AC305" s="6">
        <v>0</v>
      </c>
      <c r="AD305" s="7">
        <f t="shared" si="70"/>
        <v>0</v>
      </c>
      <c r="AE305" s="6">
        <v>168532.23</v>
      </c>
      <c r="AF305" s="6">
        <v>25</v>
      </c>
      <c r="AG305" s="6">
        <v>190500</v>
      </c>
      <c r="AH305" s="7">
        <f t="shared" si="71"/>
        <v>26.540508661417324</v>
      </c>
      <c r="AI305" s="6">
        <v>0</v>
      </c>
      <c r="AJ305" s="6">
        <v>0</v>
      </c>
      <c r="AK305" s="6">
        <v>0</v>
      </c>
      <c r="AL305" s="7">
        <f t="shared" si="72"/>
        <v>0</v>
      </c>
      <c r="AM305" s="6">
        <v>0</v>
      </c>
      <c r="AN305" s="6">
        <v>0</v>
      </c>
      <c r="AO305" s="6">
        <v>0</v>
      </c>
      <c r="AP305" s="7">
        <f t="shared" si="73"/>
        <v>0</v>
      </c>
      <c r="AQ305" s="6">
        <v>0</v>
      </c>
      <c r="AR305" s="6">
        <v>0</v>
      </c>
      <c r="AS305" s="6">
        <v>0</v>
      </c>
      <c r="AT305" s="7">
        <f t="shared" si="74"/>
        <v>0</v>
      </c>
      <c r="AU305" s="6">
        <v>-12979.77</v>
      </c>
      <c r="AV305" s="6">
        <v>0</v>
      </c>
      <c r="AW305" s="6">
        <v>0</v>
      </c>
      <c r="AX305" s="7">
        <f t="shared" si="75"/>
        <v>0</v>
      </c>
      <c r="AY305" s="6">
        <f t="shared" si="76"/>
        <v>350034.56</v>
      </c>
      <c r="AZ305" s="6">
        <f t="shared" si="77"/>
        <v>290.5</v>
      </c>
      <c r="BA305" s="6">
        <f t="shared" si="78"/>
        <v>2134435</v>
      </c>
      <c r="BB305" s="7">
        <f t="shared" si="79"/>
        <v>5.083814386476984</v>
      </c>
      <c r="BC305" s="26" t="s">
        <v>792</v>
      </c>
      <c r="BD305" s="10" t="s">
        <v>792</v>
      </c>
      <c r="BE305" s="10" t="s">
        <v>863</v>
      </c>
      <c r="BF305" s="18"/>
      <c r="BG305" s="18"/>
      <c r="BH305" s="18"/>
      <c r="BI305" s="18"/>
      <c r="BJ305" s="18"/>
      <c r="BK305" s="18"/>
      <c r="BL305" s="18"/>
      <c r="BM305" s="18"/>
      <c r="BN305" s="18"/>
      <c r="BO305" s="18"/>
      <c r="CJ305" s="18"/>
      <c r="CK305" s="18"/>
    </row>
    <row r="306" spans="1:89" x14ac:dyDescent="0.2">
      <c r="A306" s="25">
        <v>202579</v>
      </c>
      <c r="B306" s="26" t="s">
        <v>476</v>
      </c>
      <c r="C306" s="6">
        <v>-240200</v>
      </c>
      <c r="D306" s="6">
        <v>0</v>
      </c>
      <c r="E306" s="6">
        <v>0</v>
      </c>
      <c r="F306" s="36">
        <f t="shared" si="64"/>
        <v>0</v>
      </c>
      <c r="G306" s="6">
        <v>-48360</v>
      </c>
      <c r="H306" s="6">
        <v>164</v>
      </c>
      <c r="I306" s="6">
        <v>1166280</v>
      </c>
      <c r="J306" s="36">
        <f t="shared" si="65"/>
        <v>-1.2854203107315567</v>
      </c>
      <c r="K306" s="6">
        <v>-26000</v>
      </c>
      <c r="L306" s="6">
        <v>65</v>
      </c>
      <c r="M306" s="6">
        <v>463800</v>
      </c>
      <c r="N306" s="7">
        <f t="shared" si="66"/>
        <v>-1.6817593790426908</v>
      </c>
      <c r="O306" s="6">
        <v>-24480</v>
      </c>
      <c r="P306" s="6">
        <v>99.5</v>
      </c>
      <c r="Q306" s="6">
        <v>700490</v>
      </c>
      <c r="R306" s="7">
        <f t="shared" si="67"/>
        <v>-1.0833559365586947</v>
      </c>
      <c r="S306" s="6">
        <v>122400</v>
      </c>
      <c r="T306" s="6">
        <v>50</v>
      </c>
      <c r="U306" s="6">
        <v>346000</v>
      </c>
      <c r="V306" s="7">
        <f t="shared" si="68"/>
        <v>10.966473988439306</v>
      </c>
      <c r="W306" s="6">
        <v>0</v>
      </c>
      <c r="X306" s="6">
        <v>0</v>
      </c>
      <c r="Y306" s="6">
        <v>0</v>
      </c>
      <c r="Z306" s="7">
        <f t="shared" si="69"/>
        <v>0</v>
      </c>
      <c r="AA306" s="6">
        <v>0</v>
      </c>
      <c r="AB306" s="6">
        <v>0</v>
      </c>
      <c r="AC306" s="6">
        <v>0</v>
      </c>
      <c r="AD306" s="7">
        <f t="shared" si="70"/>
        <v>0</v>
      </c>
      <c r="AE306" s="6">
        <v>0</v>
      </c>
      <c r="AF306" s="6">
        <v>0</v>
      </c>
      <c r="AG306" s="6">
        <v>0</v>
      </c>
      <c r="AH306" s="7">
        <f t="shared" si="71"/>
        <v>0</v>
      </c>
      <c r="AI306" s="6">
        <v>0</v>
      </c>
      <c r="AJ306" s="6">
        <v>0</v>
      </c>
      <c r="AK306" s="6">
        <v>0</v>
      </c>
      <c r="AL306" s="7">
        <f t="shared" si="72"/>
        <v>0</v>
      </c>
      <c r="AM306" s="6">
        <v>0</v>
      </c>
      <c r="AN306" s="6">
        <v>0</v>
      </c>
      <c r="AO306" s="6">
        <v>0</v>
      </c>
      <c r="AP306" s="7">
        <f t="shared" si="73"/>
        <v>0</v>
      </c>
      <c r="AQ306" s="6">
        <v>0</v>
      </c>
      <c r="AR306" s="6">
        <v>0</v>
      </c>
      <c r="AS306" s="6">
        <v>0</v>
      </c>
      <c r="AT306" s="7">
        <f t="shared" si="74"/>
        <v>0</v>
      </c>
      <c r="AU306" s="6">
        <v>-15139.75</v>
      </c>
      <c r="AV306" s="6">
        <v>0</v>
      </c>
      <c r="AW306" s="6">
        <v>0</v>
      </c>
      <c r="AX306" s="7">
        <f t="shared" si="75"/>
        <v>0</v>
      </c>
      <c r="AY306" s="6">
        <f t="shared" si="76"/>
        <v>8420.25</v>
      </c>
      <c r="AZ306" s="6">
        <f t="shared" si="77"/>
        <v>378.5</v>
      </c>
      <c r="BA306" s="6">
        <f t="shared" si="78"/>
        <v>2676570</v>
      </c>
      <c r="BB306" s="7">
        <f t="shared" si="79"/>
        <v>9.7523229356975535E-2</v>
      </c>
      <c r="BC306" s="26" t="s">
        <v>792</v>
      </c>
      <c r="BD306" s="10" t="s">
        <v>792</v>
      </c>
      <c r="BE306" s="10" t="s">
        <v>863</v>
      </c>
      <c r="BF306" s="18"/>
      <c r="BG306" s="18"/>
      <c r="BH306" s="18"/>
      <c r="BI306" s="18"/>
      <c r="BJ306" s="18"/>
      <c r="BK306" s="18"/>
      <c r="BL306" s="18"/>
      <c r="BM306" s="18"/>
      <c r="BN306" s="18"/>
      <c r="BO306" s="18"/>
      <c r="CJ306" s="18"/>
      <c r="CK306" s="18"/>
    </row>
    <row r="307" spans="1:89" x14ac:dyDescent="0.2">
      <c r="A307" s="26">
        <v>119115</v>
      </c>
      <c r="B307" s="26" t="s">
        <v>34</v>
      </c>
      <c r="C307" s="6">
        <v>0</v>
      </c>
      <c r="D307" s="6">
        <v>0</v>
      </c>
      <c r="E307" s="6">
        <v>0</v>
      </c>
      <c r="F307" s="36">
        <f t="shared" si="64"/>
        <v>0</v>
      </c>
      <c r="G307" s="6">
        <v>194785.39</v>
      </c>
      <c r="H307" s="6">
        <v>0</v>
      </c>
      <c r="I307" s="6">
        <v>0</v>
      </c>
      <c r="J307" s="36">
        <f t="shared" si="65"/>
        <v>0</v>
      </c>
      <c r="K307" s="6">
        <v>73805.39</v>
      </c>
      <c r="L307" s="6">
        <v>26</v>
      </c>
      <c r="M307" s="6">
        <v>182820</v>
      </c>
      <c r="N307" s="7">
        <f t="shared" si="66"/>
        <v>12.111156875615359</v>
      </c>
      <c r="O307" s="6">
        <v>142525.39000000001</v>
      </c>
      <c r="P307" s="6">
        <v>55</v>
      </c>
      <c r="Q307" s="6">
        <v>390350</v>
      </c>
      <c r="R307" s="7">
        <f t="shared" si="67"/>
        <v>11.318783373895224</v>
      </c>
      <c r="S307" s="6">
        <v>435084.39</v>
      </c>
      <c r="T307" s="6">
        <v>110.5</v>
      </c>
      <c r="U307" s="6">
        <v>773835</v>
      </c>
      <c r="V307" s="7">
        <f t="shared" si="68"/>
        <v>17.429576188722404</v>
      </c>
      <c r="W307" s="6">
        <v>546384.39</v>
      </c>
      <c r="X307" s="6">
        <v>75</v>
      </c>
      <c r="Y307" s="6">
        <v>539000</v>
      </c>
      <c r="Z307" s="7">
        <f t="shared" si="69"/>
        <v>30.411005009276437</v>
      </c>
      <c r="AA307" s="6">
        <v>399884.39</v>
      </c>
      <c r="AB307" s="6">
        <v>90</v>
      </c>
      <c r="AC307" s="6">
        <v>637800</v>
      </c>
      <c r="AD307" s="7">
        <f t="shared" si="70"/>
        <v>19.436212119786767</v>
      </c>
      <c r="AE307" s="6">
        <v>765784.33</v>
      </c>
      <c r="AF307" s="6">
        <v>75</v>
      </c>
      <c r="AG307" s="6">
        <v>559500</v>
      </c>
      <c r="AH307" s="7">
        <f t="shared" si="71"/>
        <v>41.060821983914209</v>
      </c>
      <c r="AI307" s="6">
        <v>274934.33</v>
      </c>
      <c r="AJ307" s="6">
        <v>45</v>
      </c>
      <c r="AK307" s="6">
        <v>307150</v>
      </c>
      <c r="AL307" s="7">
        <f t="shared" si="72"/>
        <v>27.748540550219765</v>
      </c>
      <c r="AM307" s="6">
        <v>224384.35</v>
      </c>
      <c r="AN307" s="6">
        <v>35</v>
      </c>
      <c r="AO307" s="6">
        <v>238450</v>
      </c>
      <c r="AP307" s="7">
        <f t="shared" si="73"/>
        <v>29.171377018242818</v>
      </c>
      <c r="AQ307" s="6">
        <v>450134.34</v>
      </c>
      <c r="AR307" s="6">
        <v>50</v>
      </c>
      <c r="AS307" s="6">
        <v>343750</v>
      </c>
      <c r="AT307" s="7">
        <f t="shared" si="74"/>
        <v>36.665488058181822</v>
      </c>
      <c r="AU307" s="6">
        <v>353424.34</v>
      </c>
      <c r="AV307" s="6">
        <v>0</v>
      </c>
      <c r="AW307" s="6">
        <v>0</v>
      </c>
      <c r="AX307" s="7">
        <f t="shared" si="75"/>
        <v>0</v>
      </c>
      <c r="AY307" s="6">
        <f t="shared" si="76"/>
        <v>3861131.0300000003</v>
      </c>
      <c r="AZ307" s="6">
        <f t="shared" si="77"/>
        <v>561.5</v>
      </c>
      <c r="BA307" s="6">
        <f t="shared" si="78"/>
        <v>3972655</v>
      </c>
      <c r="BB307" s="7">
        <f t="shared" si="79"/>
        <v>30.129739917007647</v>
      </c>
      <c r="BC307" s="26" t="s">
        <v>792</v>
      </c>
      <c r="BD307" s="10" t="s">
        <v>792</v>
      </c>
      <c r="BE307" s="10" t="s">
        <v>863</v>
      </c>
      <c r="BF307" s="18"/>
      <c r="BG307" s="18"/>
      <c r="BH307" s="18"/>
      <c r="BI307" s="18"/>
      <c r="BJ307" s="18"/>
      <c r="BK307" s="18"/>
      <c r="BL307" s="18"/>
      <c r="BM307" s="18"/>
      <c r="BN307" s="18"/>
      <c r="BO307" s="18"/>
      <c r="CJ307" s="18"/>
      <c r="CK307" s="18"/>
    </row>
    <row r="308" spans="1:89" x14ac:dyDescent="0.2">
      <c r="A308" s="26">
        <v>204146</v>
      </c>
      <c r="B308" s="26" t="s">
        <v>925</v>
      </c>
      <c r="C308" s="6">
        <v>0</v>
      </c>
      <c r="D308" s="6">
        <v>0</v>
      </c>
      <c r="E308" s="6">
        <v>0</v>
      </c>
      <c r="F308" s="36">
        <f t="shared" si="64"/>
        <v>0</v>
      </c>
      <c r="G308" s="6">
        <v>0</v>
      </c>
      <c r="H308" s="6">
        <v>0</v>
      </c>
      <c r="I308" s="6">
        <v>0</v>
      </c>
      <c r="J308" s="36">
        <f t="shared" si="65"/>
        <v>0</v>
      </c>
      <c r="K308" s="6">
        <v>0</v>
      </c>
      <c r="L308" s="6">
        <v>0</v>
      </c>
      <c r="M308" s="6">
        <v>0</v>
      </c>
      <c r="N308" s="7">
        <f t="shared" si="66"/>
        <v>0</v>
      </c>
      <c r="O308" s="6">
        <v>0</v>
      </c>
      <c r="P308" s="6">
        <v>0</v>
      </c>
      <c r="Q308" s="6">
        <v>0</v>
      </c>
      <c r="R308" s="7">
        <f t="shared" si="67"/>
        <v>0</v>
      </c>
      <c r="S308" s="6">
        <v>235486.25</v>
      </c>
      <c r="T308" s="6">
        <v>63.5</v>
      </c>
      <c r="U308" s="6">
        <v>473995</v>
      </c>
      <c r="V308" s="7">
        <f t="shared" si="68"/>
        <v>15.40116193208789</v>
      </c>
      <c r="W308" s="6">
        <v>375786.25</v>
      </c>
      <c r="X308" s="6">
        <v>35</v>
      </c>
      <c r="Y308" s="6">
        <v>248700</v>
      </c>
      <c r="Z308" s="7">
        <f t="shared" si="69"/>
        <v>45.330066344993966</v>
      </c>
      <c r="AA308" s="6">
        <v>0</v>
      </c>
      <c r="AB308" s="6">
        <v>0</v>
      </c>
      <c r="AC308" s="6">
        <v>0</v>
      </c>
      <c r="AD308" s="7">
        <f t="shared" si="70"/>
        <v>0</v>
      </c>
      <c r="AE308" s="6">
        <v>0</v>
      </c>
      <c r="AF308" s="6">
        <v>0</v>
      </c>
      <c r="AG308" s="6">
        <v>0</v>
      </c>
      <c r="AH308" s="7">
        <f t="shared" si="71"/>
        <v>0</v>
      </c>
      <c r="AI308" s="6">
        <v>0</v>
      </c>
      <c r="AJ308" s="6">
        <v>0</v>
      </c>
      <c r="AK308" s="6">
        <v>0</v>
      </c>
      <c r="AL308" s="7">
        <f t="shared" si="72"/>
        <v>0</v>
      </c>
      <c r="AM308" s="6">
        <v>0</v>
      </c>
      <c r="AN308" s="6">
        <v>0</v>
      </c>
      <c r="AO308" s="6">
        <v>0</v>
      </c>
      <c r="AP308" s="7">
        <f t="shared" si="73"/>
        <v>0</v>
      </c>
      <c r="AQ308" s="6">
        <v>0</v>
      </c>
      <c r="AR308" s="6">
        <v>0</v>
      </c>
      <c r="AS308" s="6">
        <v>0</v>
      </c>
      <c r="AT308" s="7">
        <f t="shared" si="74"/>
        <v>0</v>
      </c>
      <c r="AU308" s="6">
        <v>0</v>
      </c>
      <c r="AV308" s="6">
        <v>0</v>
      </c>
      <c r="AW308" s="6">
        <v>0</v>
      </c>
      <c r="AX308" s="7">
        <f t="shared" si="75"/>
        <v>0</v>
      </c>
      <c r="AY308" s="6">
        <f t="shared" si="76"/>
        <v>611272.5</v>
      </c>
      <c r="AZ308" s="6">
        <f t="shared" si="77"/>
        <v>98.5</v>
      </c>
      <c r="BA308" s="6">
        <f t="shared" si="78"/>
        <v>722695</v>
      </c>
      <c r="BB308" s="7">
        <f t="shared" si="79"/>
        <v>26.220532174707174</v>
      </c>
      <c r="BC308" s="26" t="s">
        <v>792</v>
      </c>
      <c r="BD308" s="10" t="s">
        <v>792</v>
      </c>
      <c r="BE308" s="10" t="s">
        <v>863</v>
      </c>
      <c r="BF308" s="18"/>
      <c r="BG308" s="18"/>
      <c r="BH308" s="18"/>
      <c r="BI308" s="18"/>
      <c r="BJ308" s="18"/>
      <c r="BK308" s="18"/>
      <c r="BL308" s="18"/>
      <c r="BM308" s="18"/>
      <c r="BN308" s="18"/>
      <c r="BO308" s="18"/>
      <c r="CJ308" s="18"/>
      <c r="CK308" s="18"/>
    </row>
    <row r="309" spans="1:89" x14ac:dyDescent="0.2">
      <c r="A309" s="26">
        <v>173872</v>
      </c>
      <c r="B309" s="26" t="s">
        <v>263</v>
      </c>
      <c r="C309" s="6">
        <v>0</v>
      </c>
      <c r="D309" s="6">
        <v>20</v>
      </c>
      <c r="E309" s="6">
        <v>140400</v>
      </c>
      <c r="F309" s="36">
        <f t="shared" si="64"/>
        <v>0</v>
      </c>
      <c r="G309" s="6">
        <v>0</v>
      </c>
      <c r="H309" s="6">
        <v>0</v>
      </c>
      <c r="I309" s="6">
        <v>0</v>
      </c>
      <c r="J309" s="36">
        <f t="shared" si="65"/>
        <v>0</v>
      </c>
      <c r="K309" s="6">
        <v>0</v>
      </c>
      <c r="L309" s="6">
        <v>0</v>
      </c>
      <c r="M309" s="6">
        <v>0</v>
      </c>
      <c r="N309" s="7">
        <f t="shared" si="66"/>
        <v>0</v>
      </c>
      <c r="O309" s="6">
        <v>0</v>
      </c>
      <c r="P309" s="6">
        <v>0</v>
      </c>
      <c r="Q309" s="6">
        <v>0</v>
      </c>
      <c r="R309" s="7">
        <f t="shared" si="67"/>
        <v>0</v>
      </c>
      <c r="S309" s="6">
        <v>0</v>
      </c>
      <c r="T309" s="6">
        <v>0</v>
      </c>
      <c r="U309" s="6">
        <v>0</v>
      </c>
      <c r="V309" s="7">
        <f t="shared" si="68"/>
        <v>0</v>
      </c>
      <c r="W309" s="6">
        <v>0</v>
      </c>
      <c r="X309" s="6">
        <v>0</v>
      </c>
      <c r="Y309" s="6">
        <v>0</v>
      </c>
      <c r="Z309" s="7">
        <f t="shared" si="69"/>
        <v>0</v>
      </c>
      <c r="AA309" s="6">
        <v>-1486.42</v>
      </c>
      <c r="AB309" s="6">
        <v>0</v>
      </c>
      <c r="AC309" s="6">
        <v>0</v>
      </c>
      <c r="AD309" s="7">
        <f t="shared" si="70"/>
        <v>0</v>
      </c>
      <c r="AE309" s="6">
        <v>104914.4</v>
      </c>
      <c r="AF309" s="6">
        <v>15</v>
      </c>
      <c r="AG309" s="6">
        <v>113300</v>
      </c>
      <c r="AH309" s="7">
        <f t="shared" si="71"/>
        <v>27.779629302736097</v>
      </c>
      <c r="AI309" s="6">
        <v>0</v>
      </c>
      <c r="AJ309" s="6">
        <v>0</v>
      </c>
      <c r="AK309" s="6">
        <v>0</v>
      </c>
      <c r="AL309" s="7">
        <f t="shared" si="72"/>
        <v>0</v>
      </c>
      <c r="AM309" s="6">
        <v>0</v>
      </c>
      <c r="AN309" s="6">
        <v>0</v>
      </c>
      <c r="AO309" s="6">
        <v>0</v>
      </c>
      <c r="AP309" s="7">
        <f t="shared" si="73"/>
        <v>0</v>
      </c>
      <c r="AQ309" s="6">
        <v>0</v>
      </c>
      <c r="AR309" s="6">
        <v>0</v>
      </c>
      <c r="AS309" s="6">
        <v>0</v>
      </c>
      <c r="AT309" s="7">
        <f t="shared" si="74"/>
        <v>0</v>
      </c>
      <c r="AU309" s="6">
        <v>102014.39999999999</v>
      </c>
      <c r="AV309" s="6">
        <v>0</v>
      </c>
      <c r="AW309" s="6">
        <v>0</v>
      </c>
      <c r="AX309" s="7">
        <f t="shared" si="75"/>
        <v>0</v>
      </c>
      <c r="AY309" s="6">
        <f t="shared" si="76"/>
        <v>205442.38</v>
      </c>
      <c r="AZ309" s="6">
        <f t="shared" si="77"/>
        <v>15</v>
      </c>
      <c r="BA309" s="6">
        <f t="shared" si="78"/>
        <v>113300</v>
      </c>
      <c r="BB309" s="7">
        <f t="shared" si="79"/>
        <v>56.211066019417473</v>
      </c>
      <c r="BC309" s="26" t="s">
        <v>792</v>
      </c>
      <c r="BD309" s="10" t="s">
        <v>792</v>
      </c>
      <c r="BE309" s="10" t="s">
        <v>863</v>
      </c>
      <c r="BF309" s="18"/>
      <c r="BG309" s="18"/>
      <c r="BH309" s="18"/>
      <c r="BI309" s="18"/>
      <c r="BJ309" s="18"/>
      <c r="BK309" s="18"/>
      <c r="BL309" s="18"/>
      <c r="BM309" s="18"/>
      <c r="BN309" s="18"/>
      <c r="BO309" s="18"/>
      <c r="CJ309" s="18"/>
      <c r="CK309" s="18"/>
    </row>
    <row r="310" spans="1:89" x14ac:dyDescent="0.2">
      <c r="A310" s="26">
        <v>204269</v>
      </c>
      <c r="B310" s="26" t="s">
        <v>525</v>
      </c>
      <c r="C310" s="6">
        <v>0</v>
      </c>
      <c r="D310" s="6">
        <v>0</v>
      </c>
      <c r="E310" s="6">
        <v>0</v>
      </c>
      <c r="F310" s="36">
        <f t="shared" si="64"/>
        <v>0</v>
      </c>
      <c r="G310" s="6">
        <v>0</v>
      </c>
      <c r="H310" s="6">
        <v>0</v>
      </c>
      <c r="I310" s="6">
        <v>0</v>
      </c>
      <c r="J310" s="36">
        <f t="shared" si="65"/>
        <v>0</v>
      </c>
      <c r="K310" s="6">
        <v>0</v>
      </c>
      <c r="L310" s="6">
        <v>0</v>
      </c>
      <c r="M310" s="6">
        <v>0</v>
      </c>
      <c r="N310" s="7">
        <f t="shared" si="66"/>
        <v>0</v>
      </c>
      <c r="O310" s="6">
        <v>0</v>
      </c>
      <c r="P310" s="6">
        <v>0</v>
      </c>
      <c r="Q310" s="6">
        <v>0</v>
      </c>
      <c r="R310" s="7">
        <f t="shared" si="67"/>
        <v>0</v>
      </c>
      <c r="S310" s="6">
        <v>0</v>
      </c>
      <c r="T310" s="6">
        <v>0</v>
      </c>
      <c r="U310" s="6">
        <v>0</v>
      </c>
      <c r="V310" s="7">
        <f t="shared" si="68"/>
        <v>0</v>
      </c>
      <c r="W310" s="6">
        <v>0</v>
      </c>
      <c r="X310" s="6">
        <v>0</v>
      </c>
      <c r="Y310" s="6">
        <v>0</v>
      </c>
      <c r="Z310" s="7">
        <f t="shared" si="69"/>
        <v>0</v>
      </c>
      <c r="AA310" s="6">
        <v>0</v>
      </c>
      <c r="AB310" s="6">
        <v>0</v>
      </c>
      <c r="AC310" s="6">
        <v>0</v>
      </c>
      <c r="AD310" s="7">
        <f t="shared" si="70"/>
        <v>0</v>
      </c>
      <c r="AE310" s="6">
        <v>101250</v>
      </c>
      <c r="AF310" s="6">
        <v>15</v>
      </c>
      <c r="AG310" s="6">
        <v>108300</v>
      </c>
      <c r="AH310" s="7">
        <f t="shared" si="71"/>
        <v>28.047091412742382</v>
      </c>
      <c r="AI310" s="6">
        <v>0</v>
      </c>
      <c r="AJ310" s="6">
        <v>0</v>
      </c>
      <c r="AK310" s="6">
        <v>0</v>
      </c>
      <c r="AL310" s="7">
        <f t="shared" si="72"/>
        <v>0</v>
      </c>
      <c r="AM310" s="6">
        <v>0</v>
      </c>
      <c r="AN310" s="6">
        <v>0</v>
      </c>
      <c r="AO310" s="6">
        <v>0</v>
      </c>
      <c r="AP310" s="7">
        <f t="shared" si="73"/>
        <v>0</v>
      </c>
      <c r="AQ310" s="6">
        <v>0</v>
      </c>
      <c r="AR310" s="6">
        <v>0</v>
      </c>
      <c r="AS310" s="6">
        <v>0</v>
      </c>
      <c r="AT310" s="7">
        <f t="shared" si="74"/>
        <v>0</v>
      </c>
      <c r="AU310" s="6">
        <v>98400</v>
      </c>
      <c r="AV310" s="6">
        <v>0</v>
      </c>
      <c r="AW310" s="6">
        <v>0</v>
      </c>
      <c r="AX310" s="7">
        <f t="shared" si="75"/>
        <v>0</v>
      </c>
      <c r="AY310" s="6">
        <f t="shared" si="76"/>
        <v>199650</v>
      </c>
      <c r="AZ310" s="6">
        <f t="shared" si="77"/>
        <v>15</v>
      </c>
      <c r="BA310" s="6">
        <f t="shared" si="78"/>
        <v>108300</v>
      </c>
      <c r="BB310" s="7">
        <f t="shared" si="79"/>
        <v>57.14819944598338</v>
      </c>
      <c r="BC310" s="26" t="s">
        <v>792</v>
      </c>
      <c r="BD310" s="10" t="s">
        <v>792</v>
      </c>
      <c r="BE310" s="10" t="s">
        <v>863</v>
      </c>
      <c r="BF310" s="18"/>
      <c r="BG310" s="18"/>
      <c r="BH310" s="18"/>
      <c r="BI310" s="18"/>
      <c r="BJ310" s="18"/>
      <c r="BK310" s="18"/>
      <c r="BL310" s="18"/>
      <c r="BM310" s="18"/>
      <c r="BN310" s="18"/>
      <c r="BO310" s="18"/>
      <c r="CJ310" s="18"/>
      <c r="CK310" s="18"/>
    </row>
    <row r="311" spans="1:89" x14ac:dyDescent="0.2">
      <c r="A311" s="25">
        <v>144170</v>
      </c>
      <c r="B311" s="26" t="s">
        <v>104</v>
      </c>
      <c r="C311" s="6">
        <v>138808.65</v>
      </c>
      <c r="D311" s="6">
        <v>0</v>
      </c>
      <c r="E311" s="6">
        <v>0</v>
      </c>
      <c r="F311" s="36">
        <f t="shared" si="64"/>
        <v>0</v>
      </c>
      <c r="G311" s="6">
        <v>184049.65</v>
      </c>
      <c r="H311" s="6">
        <v>125</v>
      </c>
      <c r="I311" s="6">
        <v>915000</v>
      </c>
      <c r="J311" s="36">
        <f t="shared" si="65"/>
        <v>6.2355619125683059</v>
      </c>
      <c r="K311" s="6">
        <v>-126800.35</v>
      </c>
      <c r="L311" s="6">
        <v>195</v>
      </c>
      <c r="M311" s="6">
        <v>1411400</v>
      </c>
      <c r="N311" s="7">
        <f t="shared" si="66"/>
        <v>-2.6952036984554346</v>
      </c>
      <c r="O311" s="6">
        <v>33279.22</v>
      </c>
      <c r="P311" s="6">
        <v>186</v>
      </c>
      <c r="Q311" s="6">
        <v>1344120</v>
      </c>
      <c r="R311" s="7">
        <f t="shared" si="67"/>
        <v>0.767532526857721</v>
      </c>
      <c r="S311" s="6">
        <v>418339.22</v>
      </c>
      <c r="T311" s="6">
        <v>156</v>
      </c>
      <c r="U311" s="6">
        <v>1110020</v>
      </c>
      <c r="V311" s="7">
        <f t="shared" si="68"/>
        <v>11.683137078611196</v>
      </c>
      <c r="W311" s="6">
        <v>114018.99</v>
      </c>
      <c r="X311" s="6">
        <v>120</v>
      </c>
      <c r="Y311" s="6">
        <v>854900</v>
      </c>
      <c r="Z311" s="7">
        <f t="shared" si="69"/>
        <v>4.0011342847116618</v>
      </c>
      <c r="AA311" s="6">
        <v>623273.99</v>
      </c>
      <c r="AB311" s="6">
        <v>105</v>
      </c>
      <c r="AC311" s="6">
        <v>760100</v>
      </c>
      <c r="AD311" s="7">
        <f t="shared" si="70"/>
        <v>25.419673319300092</v>
      </c>
      <c r="AE311" s="6">
        <v>712634.01</v>
      </c>
      <c r="AF311" s="6">
        <v>77</v>
      </c>
      <c r="AG311" s="6">
        <v>573440</v>
      </c>
      <c r="AH311" s="7">
        <f t="shared" si="71"/>
        <v>37.282052699497768</v>
      </c>
      <c r="AI311" s="6">
        <v>628560.01</v>
      </c>
      <c r="AJ311" s="6">
        <v>186</v>
      </c>
      <c r="AK311" s="6">
        <v>1318120</v>
      </c>
      <c r="AL311" s="7">
        <f t="shared" si="72"/>
        <v>14.782690733772343</v>
      </c>
      <c r="AM311" s="6">
        <v>165473.01</v>
      </c>
      <c r="AN311" s="6">
        <v>130</v>
      </c>
      <c r="AO311" s="6">
        <v>915600</v>
      </c>
      <c r="AP311" s="7">
        <f t="shared" si="73"/>
        <v>5.6025156290956755</v>
      </c>
      <c r="AQ311" s="6">
        <v>340784.04</v>
      </c>
      <c r="AR311" s="6">
        <v>132</v>
      </c>
      <c r="AS311" s="6">
        <v>936940</v>
      </c>
      <c r="AT311" s="7">
        <f t="shared" si="74"/>
        <v>10.184166670224347</v>
      </c>
      <c r="AU311" s="6">
        <v>208496.02</v>
      </c>
      <c r="AV311" s="6">
        <v>136</v>
      </c>
      <c r="AW311" s="6">
        <v>979140</v>
      </c>
      <c r="AX311" s="7">
        <f t="shared" si="75"/>
        <v>6.601075045448046</v>
      </c>
      <c r="AY311" s="6">
        <f t="shared" si="76"/>
        <v>3302107.81</v>
      </c>
      <c r="AZ311" s="6">
        <f t="shared" si="77"/>
        <v>1548</v>
      </c>
      <c r="BA311" s="6">
        <f t="shared" si="78"/>
        <v>11118780</v>
      </c>
      <c r="BB311" s="7">
        <f t="shared" si="79"/>
        <v>9.2065264453474214</v>
      </c>
      <c r="BC311" s="26" t="s">
        <v>800</v>
      </c>
      <c r="BD311" s="10" t="s">
        <v>792</v>
      </c>
      <c r="BE311" s="10" t="s">
        <v>863</v>
      </c>
      <c r="BF311" s="18"/>
      <c r="BG311" s="18"/>
      <c r="BH311" s="18"/>
      <c r="BI311" s="18"/>
      <c r="BJ311" s="18"/>
      <c r="BK311" s="18"/>
      <c r="BL311" s="18"/>
      <c r="BM311" s="18"/>
      <c r="BN311" s="18"/>
      <c r="BO311" s="18"/>
      <c r="CJ311" s="18"/>
      <c r="CK311" s="18"/>
    </row>
    <row r="312" spans="1:89" x14ac:dyDescent="0.2">
      <c r="A312" s="25">
        <v>172601</v>
      </c>
      <c r="B312" s="26" t="s">
        <v>225</v>
      </c>
      <c r="C312" s="6">
        <v>0</v>
      </c>
      <c r="D312" s="6">
        <v>0</v>
      </c>
      <c r="E312" s="6">
        <v>0</v>
      </c>
      <c r="F312" s="36">
        <f t="shared" si="64"/>
        <v>0</v>
      </c>
      <c r="G312" s="6">
        <v>0</v>
      </c>
      <c r="H312" s="6">
        <v>0</v>
      </c>
      <c r="I312" s="6">
        <v>0</v>
      </c>
      <c r="J312" s="36">
        <f t="shared" si="65"/>
        <v>0</v>
      </c>
      <c r="K312" s="6">
        <v>0</v>
      </c>
      <c r="L312" s="6">
        <v>30</v>
      </c>
      <c r="M312" s="6">
        <v>210600</v>
      </c>
      <c r="N312" s="7">
        <f t="shared" si="66"/>
        <v>0</v>
      </c>
      <c r="O312" s="6">
        <v>0</v>
      </c>
      <c r="P312" s="6">
        <v>0</v>
      </c>
      <c r="Q312" s="6">
        <v>0</v>
      </c>
      <c r="R312" s="7">
        <f t="shared" si="67"/>
        <v>0</v>
      </c>
      <c r="S312" s="6">
        <v>-7499.51</v>
      </c>
      <c r="T312" s="6">
        <v>30</v>
      </c>
      <c r="U312" s="6">
        <v>207600</v>
      </c>
      <c r="V312" s="7">
        <f t="shared" si="68"/>
        <v>-1.1198690269749518</v>
      </c>
      <c r="W312" s="6">
        <v>0</v>
      </c>
      <c r="X312" s="6">
        <v>0</v>
      </c>
      <c r="Y312" s="6">
        <v>0</v>
      </c>
      <c r="Z312" s="7">
        <f t="shared" si="69"/>
        <v>0</v>
      </c>
      <c r="AA312" s="6">
        <v>0</v>
      </c>
      <c r="AB312" s="6">
        <v>0</v>
      </c>
      <c r="AC312" s="6">
        <v>0</v>
      </c>
      <c r="AD312" s="7">
        <f t="shared" si="70"/>
        <v>0</v>
      </c>
      <c r="AE312" s="6">
        <v>-4499.46</v>
      </c>
      <c r="AF312" s="6">
        <v>30</v>
      </c>
      <c r="AG312" s="6">
        <v>216600</v>
      </c>
      <c r="AH312" s="7">
        <f t="shared" si="71"/>
        <v>-0.62319390581717449</v>
      </c>
      <c r="AI312" s="6">
        <v>0</v>
      </c>
      <c r="AJ312" s="6">
        <v>0</v>
      </c>
      <c r="AK312" s="6">
        <v>0</v>
      </c>
      <c r="AL312" s="7">
        <f t="shared" si="72"/>
        <v>0</v>
      </c>
      <c r="AM312" s="6">
        <v>-13099.46</v>
      </c>
      <c r="AN312" s="6">
        <v>30</v>
      </c>
      <c r="AO312" s="6">
        <v>204600</v>
      </c>
      <c r="AP312" s="7">
        <f t="shared" si="73"/>
        <v>-1.9847666666666666</v>
      </c>
      <c r="AQ312" s="6">
        <v>0</v>
      </c>
      <c r="AR312" s="6">
        <v>0</v>
      </c>
      <c r="AS312" s="6">
        <v>0</v>
      </c>
      <c r="AT312" s="7">
        <f t="shared" si="74"/>
        <v>0</v>
      </c>
      <c r="AU312" s="6">
        <v>-34049.46</v>
      </c>
      <c r="AV312" s="6">
        <v>35</v>
      </c>
      <c r="AW312" s="6">
        <v>252700</v>
      </c>
      <c r="AX312" s="7">
        <f t="shared" si="75"/>
        <v>-4.1770212109220415</v>
      </c>
      <c r="AY312" s="6">
        <f t="shared" si="76"/>
        <v>-59147.89</v>
      </c>
      <c r="AZ312" s="6">
        <f t="shared" si="77"/>
        <v>155</v>
      </c>
      <c r="BA312" s="6">
        <f t="shared" si="78"/>
        <v>1092100</v>
      </c>
      <c r="BB312" s="7">
        <f t="shared" si="79"/>
        <v>-1.6789530171229741</v>
      </c>
      <c r="BC312" s="26" t="s">
        <v>800</v>
      </c>
      <c r="BD312" s="10" t="s">
        <v>792</v>
      </c>
      <c r="BE312" s="10" t="s">
        <v>863</v>
      </c>
      <c r="BF312" s="18"/>
      <c r="BG312" s="18"/>
      <c r="BH312" s="18"/>
      <c r="BI312" s="18"/>
      <c r="BJ312" s="18"/>
      <c r="BK312" s="18"/>
      <c r="BL312" s="18"/>
      <c r="BM312" s="18"/>
      <c r="BN312" s="18"/>
      <c r="BO312" s="18"/>
      <c r="CJ312" s="18"/>
      <c r="CK312" s="18"/>
    </row>
    <row r="313" spans="1:89" x14ac:dyDescent="0.2">
      <c r="A313" s="25">
        <v>172832</v>
      </c>
      <c r="B313" s="26" t="s">
        <v>234</v>
      </c>
      <c r="C313" s="6">
        <v>-900463.83</v>
      </c>
      <c r="D313" s="6">
        <v>0</v>
      </c>
      <c r="E313" s="6">
        <v>0</v>
      </c>
      <c r="F313" s="36">
        <f t="shared" si="64"/>
        <v>0</v>
      </c>
      <c r="G313" s="6">
        <v>-139248.32999999999</v>
      </c>
      <c r="H313" s="6">
        <v>110</v>
      </c>
      <c r="I313" s="6">
        <v>792200</v>
      </c>
      <c r="J313" s="36">
        <f t="shared" si="65"/>
        <v>-5.4490005427922235</v>
      </c>
      <c r="K313" s="6">
        <v>-51658.33</v>
      </c>
      <c r="L313" s="6">
        <v>139</v>
      </c>
      <c r="M313" s="6">
        <v>1028680</v>
      </c>
      <c r="N313" s="7">
        <f t="shared" si="66"/>
        <v>-1.5065422677606253</v>
      </c>
      <c r="O313" s="6">
        <v>-77882.67</v>
      </c>
      <c r="P313" s="6">
        <v>105</v>
      </c>
      <c r="Q313" s="6">
        <v>753600</v>
      </c>
      <c r="R313" s="7">
        <f t="shared" si="67"/>
        <v>-3.2037722531847135</v>
      </c>
      <c r="S313" s="6">
        <v>-25032.67</v>
      </c>
      <c r="T313" s="6">
        <v>95</v>
      </c>
      <c r="U313" s="6">
        <v>673900</v>
      </c>
      <c r="V313" s="7">
        <f t="shared" si="68"/>
        <v>-1.1515251075827273</v>
      </c>
      <c r="W313" s="6">
        <v>-59882.75</v>
      </c>
      <c r="X313" s="6">
        <v>111</v>
      </c>
      <c r="Y313" s="6">
        <v>807020</v>
      </c>
      <c r="Z313" s="7">
        <f t="shared" si="69"/>
        <v>-2.2260693663106244</v>
      </c>
      <c r="AA313" s="6">
        <v>-8582.75</v>
      </c>
      <c r="AB313" s="6">
        <v>30</v>
      </c>
      <c r="AC313" s="6">
        <v>216600</v>
      </c>
      <c r="AD313" s="7">
        <f t="shared" si="70"/>
        <v>-1.2283714219759927</v>
      </c>
      <c r="AE313" s="6">
        <v>211917.11</v>
      </c>
      <c r="AF313" s="6">
        <v>30</v>
      </c>
      <c r="AG313" s="6">
        <v>231600</v>
      </c>
      <c r="AH313" s="7">
        <f t="shared" si="71"/>
        <v>27.450402849740932</v>
      </c>
      <c r="AI313" s="6">
        <v>-22682.89</v>
      </c>
      <c r="AJ313" s="6">
        <v>50</v>
      </c>
      <c r="AK313" s="6">
        <v>345000</v>
      </c>
      <c r="AL313" s="7">
        <f t="shared" si="72"/>
        <v>-2.0381727246376808</v>
      </c>
      <c r="AM313" s="6">
        <v>-20282.89</v>
      </c>
      <c r="AN313" s="6">
        <v>65</v>
      </c>
      <c r="AO313" s="6">
        <v>457300</v>
      </c>
      <c r="AP313" s="7">
        <f t="shared" si="73"/>
        <v>-1.3749608353378526</v>
      </c>
      <c r="AQ313" s="6">
        <v>218027.11</v>
      </c>
      <c r="AR313" s="6">
        <v>105</v>
      </c>
      <c r="AS313" s="6">
        <v>744600</v>
      </c>
      <c r="AT313" s="7">
        <f t="shared" si="74"/>
        <v>8.1987094816008597</v>
      </c>
      <c r="AU313" s="6">
        <v>-108698.89</v>
      </c>
      <c r="AV313" s="6">
        <v>70</v>
      </c>
      <c r="AW313" s="6">
        <v>523100</v>
      </c>
      <c r="AX313" s="7">
        <f t="shared" si="75"/>
        <v>-6.441723551902121</v>
      </c>
      <c r="AY313" s="6">
        <f t="shared" si="76"/>
        <v>-84007.95</v>
      </c>
      <c r="AZ313" s="6">
        <f t="shared" si="77"/>
        <v>910</v>
      </c>
      <c r="BA313" s="6">
        <f t="shared" si="78"/>
        <v>6573600</v>
      </c>
      <c r="BB313" s="7">
        <f t="shared" si="79"/>
        <v>-0.39616746531580865</v>
      </c>
      <c r="BC313" s="26" t="s">
        <v>800</v>
      </c>
      <c r="BD313" s="10" t="s">
        <v>792</v>
      </c>
      <c r="BE313" s="10" t="s">
        <v>863</v>
      </c>
      <c r="BF313" s="18"/>
      <c r="BG313" s="18"/>
      <c r="BH313" s="18"/>
      <c r="BI313" s="18"/>
      <c r="BJ313" s="18"/>
      <c r="BK313" s="18"/>
      <c r="BL313" s="18"/>
      <c r="BM313" s="18"/>
      <c r="BN313" s="18"/>
      <c r="BO313" s="18"/>
      <c r="CJ313" s="18"/>
      <c r="CK313" s="18"/>
    </row>
    <row r="314" spans="1:89" x14ac:dyDescent="0.2">
      <c r="A314" s="25">
        <v>175547</v>
      </c>
      <c r="B314" s="26" t="s">
        <v>283</v>
      </c>
      <c r="C314" s="6">
        <v>173206.2</v>
      </c>
      <c r="D314" s="6">
        <v>126</v>
      </c>
      <c r="E314" s="6">
        <v>905520</v>
      </c>
      <c r="F314" s="36">
        <f t="shared" si="64"/>
        <v>5.7383448184468593</v>
      </c>
      <c r="G314" s="6">
        <v>-363209.8</v>
      </c>
      <c r="H314" s="6">
        <v>447</v>
      </c>
      <c r="I314" s="6">
        <v>3226440</v>
      </c>
      <c r="J314" s="36">
        <f t="shared" si="65"/>
        <v>-3.489760788981044</v>
      </c>
      <c r="K314" s="6">
        <v>72790.2</v>
      </c>
      <c r="L314" s="6">
        <v>574.5</v>
      </c>
      <c r="M314" s="6">
        <v>4142990</v>
      </c>
      <c r="N314" s="7">
        <f t="shared" si="66"/>
        <v>0.52708454521975678</v>
      </c>
      <c r="O314" s="6">
        <v>-237070.8</v>
      </c>
      <c r="P314" s="6">
        <v>565</v>
      </c>
      <c r="Q314" s="6">
        <v>4094800</v>
      </c>
      <c r="R314" s="7">
        <f t="shared" si="67"/>
        <v>-1.7947628211390056</v>
      </c>
      <c r="S314" s="6">
        <v>548449.19999999995</v>
      </c>
      <c r="T314" s="6">
        <v>355</v>
      </c>
      <c r="U314" s="6">
        <v>2531600</v>
      </c>
      <c r="V314" s="7">
        <f t="shared" si="68"/>
        <v>6.7158813398641168</v>
      </c>
      <c r="W314" s="6">
        <v>-246420.75</v>
      </c>
      <c r="X314" s="6">
        <v>402</v>
      </c>
      <c r="Y314" s="6">
        <v>2849640</v>
      </c>
      <c r="Z314" s="7">
        <f t="shared" si="69"/>
        <v>-2.5942303238303785</v>
      </c>
      <c r="AA314" s="6">
        <v>385797.25</v>
      </c>
      <c r="AB314" s="6">
        <v>352</v>
      </c>
      <c r="AC314" s="6">
        <v>2520540</v>
      </c>
      <c r="AD314" s="7">
        <f t="shared" si="70"/>
        <v>4.7449017869186765</v>
      </c>
      <c r="AE314" s="6">
        <v>-110533.96</v>
      </c>
      <c r="AF314" s="6">
        <v>295</v>
      </c>
      <c r="AG314" s="6">
        <v>2222900</v>
      </c>
      <c r="AH314" s="7">
        <f t="shared" si="71"/>
        <v>-1.491753475190067</v>
      </c>
      <c r="AI314" s="6">
        <v>418974.04</v>
      </c>
      <c r="AJ314" s="6">
        <v>325</v>
      </c>
      <c r="AK314" s="6">
        <v>2284500</v>
      </c>
      <c r="AL314" s="7">
        <f t="shared" si="72"/>
        <v>5.6853557627489604</v>
      </c>
      <c r="AM314" s="6">
        <v>233473</v>
      </c>
      <c r="AN314" s="6">
        <v>340</v>
      </c>
      <c r="AO314" s="6">
        <v>2379800</v>
      </c>
      <c r="AP314" s="7">
        <f t="shared" si="73"/>
        <v>3.0412904445751745</v>
      </c>
      <c r="AQ314" s="6">
        <v>343077.95</v>
      </c>
      <c r="AR314" s="6">
        <v>479</v>
      </c>
      <c r="AS314" s="6">
        <v>3424380</v>
      </c>
      <c r="AT314" s="7">
        <f t="shared" si="74"/>
        <v>2.805232655254382</v>
      </c>
      <c r="AU314" s="6">
        <v>-499863.09</v>
      </c>
      <c r="AV314" s="6">
        <v>462</v>
      </c>
      <c r="AW314" s="6">
        <v>3372960</v>
      </c>
      <c r="AX314" s="7">
        <f t="shared" si="75"/>
        <v>-4.5941119343247481</v>
      </c>
      <c r="AY314" s="6">
        <f t="shared" si="76"/>
        <v>545463.24</v>
      </c>
      <c r="AZ314" s="6">
        <f t="shared" si="77"/>
        <v>4596.5</v>
      </c>
      <c r="BA314" s="6">
        <f t="shared" si="78"/>
        <v>33050550</v>
      </c>
      <c r="BB314" s="7">
        <f t="shared" si="79"/>
        <v>0.51162115123651497</v>
      </c>
      <c r="BC314" s="26" t="s">
        <v>800</v>
      </c>
      <c r="BD314" s="10" t="s">
        <v>792</v>
      </c>
      <c r="BE314" s="10" t="s">
        <v>863</v>
      </c>
      <c r="BF314" s="18"/>
      <c r="BG314" s="18"/>
      <c r="BH314" s="18"/>
      <c r="BI314" s="18"/>
      <c r="BJ314" s="18"/>
      <c r="BK314" s="18"/>
      <c r="BL314" s="18"/>
      <c r="BM314" s="18"/>
      <c r="BN314" s="18"/>
      <c r="BO314" s="18"/>
      <c r="CJ314" s="18"/>
      <c r="CK314" s="18"/>
    </row>
    <row r="315" spans="1:89" x14ac:dyDescent="0.2">
      <c r="A315" s="25">
        <v>202065</v>
      </c>
      <c r="B315" s="26" t="s">
        <v>461</v>
      </c>
      <c r="C315" s="6">
        <v>-148800</v>
      </c>
      <c r="D315" s="6">
        <v>0</v>
      </c>
      <c r="E315" s="6">
        <v>0</v>
      </c>
      <c r="F315" s="36">
        <f t="shared" si="64"/>
        <v>0</v>
      </c>
      <c r="G315" s="6">
        <v>-33365</v>
      </c>
      <c r="H315" s="6">
        <v>118.5</v>
      </c>
      <c r="I315" s="6">
        <v>871120</v>
      </c>
      <c r="J315" s="36">
        <f t="shared" si="65"/>
        <v>-1.1873392873542108</v>
      </c>
      <c r="K315" s="6">
        <v>42250</v>
      </c>
      <c r="L315" s="6">
        <v>80</v>
      </c>
      <c r="M315" s="6">
        <v>585350</v>
      </c>
      <c r="N315" s="7">
        <f t="shared" si="66"/>
        <v>2.1653711454685229</v>
      </c>
      <c r="O315" s="6">
        <v>-4500</v>
      </c>
      <c r="P315" s="6">
        <v>30</v>
      </c>
      <c r="Q315" s="6">
        <v>217600</v>
      </c>
      <c r="R315" s="7">
        <f t="shared" si="67"/>
        <v>-0.64108455882352944</v>
      </c>
      <c r="S315" s="6">
        <v>111020</v>
      </c>
      <c r="T315" s="6">
        <v>52</v>
      </c>
      <c r="U315" s="6">
        <v>385840</v>
      </c>
      <c r="V315" s="7">
        <f t="shared" si="68"/>
        <v>8.9198113207547181</v>
      </c>
      <c r="W315" s="6">
        <v>-19310</v>
      </c>
      <c r="X315" s="6">
        <v>70</v>
      </c>
      <c r="Y315" s="6">
        <v>497400</v>
      </c>
      <c r="Z315" s="7">
        <f t="shared" si="69"/>
        <v>-1.1646562123039808</v>
      </c>
      <c r="AA315" s="6">
        <v>0</v>
      </c>
      <c r="AB315" s="6">
        <v>0</v>
      </c>
      <c r="AC315" s="6">
        <v>0</v>
      </c>
      <c r="AD315" s="7">
        <f t="shared" si="70"/>
        <v>0</v>
      </c>
      <c r="AE315" s="6">
        <v>248400.18</v>
      </c>
      <c r="AF315" s="6">
        <v>50</v>
      </c>
      <c r="AG315" s="6">
        <v>387500</v>
      </c>
      <c r="AH315" s="7">
        <f t="shared" si="71"/>
        <v>19.230981677419354</v>
      </c>
      <c r="AI315" s="6">
        <v>181750.18</v>
      </c>
      <c r="AJ315" s="6">
        <v>30</v>
      </c>
      <c r="AK315" s="6">
        <v>216600</v>
      </c>
      <c r="AL315" s="7">
        <f t="shared" si="72"/>
        <v>26.012260295475532</v>
      </c>
      <c r="AM315" s="6">
        <v>-8849.82</v>
      </c>
      <c r="AN315" s="6">
        <v>30</v>
      </c>
      <c r="AO315" s="6">
        <v>216600</v>
      </c>
      <c r="AP315" s="7">
        <f t="shared" si="73"/>
        <v>-1.2665947368421053</v>
      </c>
      <c r="AQ315" s="6">
        <v>-20999.82</v>
      </c>
      <c r="AR315" s="6">
        <v>75</v>
      </c>
      <c r="AS315" s="6">
        <v>557500</v>
      </c>
      <c r="AT315" s="7">
        <f t="shared" si="74"/>
        <v>-1.0546994798206277</v>
      </c>
      <c r="AU315" s="6">
        <v>-112169.82</v>
      </c>
      <c r="AV315" s="6">
        <v>105</v>
      </c>
      <c r="AW315" s="6">
        <v>780300</v>
      </c>
      <c r="AX315" s="7">
        <f t="shared" si="75"/>
        <v>-4.4563173394848139</v>
      </c>
      <c r="AY315" s="6">
        <f t="shared" si="76"/>
        <v>384225.89999999997</v>
      </c>
      <c r="AZ315" s="6">
        <f t="shared" si="77"/>
        <v>640.5</v>
      </c>
      <c r="BA315" s="6">
        <f t="shared" si="78"/>
        <v>4715810</v>
      </c>
      <c r="BB315" s="7">
        <f t="shared" si="79"/>
        <v>2.5257597104209029</v>
      </c>
      <c r="BC315" s="26" t="s">
        <v>800</v>
      </c>
      <c r="BD315" s="10" t="s">
        <v>792</v>
      </c>
      <c r="BE315" s="10" t="s">
        <v>863</v>
      </c>
      <c r="BF315" s="18"/>
      <c r="BG315" s="18"/>
      <c r="BH315" s="18"/>
      <c r="BI315" s="18"/>
      <c r="BJ315" s="18"/>
      <c r="BK315" s="18"/>
      <c r="BL315" s="18"/>
      <c r="BM315" s="18"/>
      <c r="BN315" s="18"/>
      <c r="BO315" s="18"/>
      <c r="CJ315" s="18"/>
      <c r="CK315" s="18"/>
    </row>
    <row r="316" spans="1:89" x14ac:dyDescent="0.2">
      <c r="A316" s="25">
        <v>202243</v>
      </c>
      <c r="B316" s="26" t="s">
        <v>466</v>
      </c>
      <c r="C316" s="6">
        <v>-272150</v>
      </c>
      <c r="D316" s="6">
        <v>0</v>
      </c>
      <c r="E316" s="6">
        <v>0</v>
      </c>
      <c r="F316" s="36">
        <f t="shared" si="64"/>
        <v>0</v>
      </c>
      <c r="G316" s="6">
        <v>56720</v>
      </c>
      <c r="H316" s="6">
        <v>165</v>
      </c>
      <c r="I316" s="6">
        <v>1198300</v>
      </c>
      <c r="J316" s="36">
        <f t="shared" si="65"/>
        <v>1.4673454059918218</v>
      </c>
      <c r="K316" s="6">
        <v>-51150</v>
      </c>
      <c r="L316" s="6">
        <v>140</v>
      </c>
      <c r="M316" s="6">
        <v>1000300</v>
      </c>
      <c r="N316" s="7">
        <f t="shared" si="66"/>
        <v>-1.5340397880635808</v>
      </c>
      <c r="O316" s="6">
        <v>-20400</v>
      </c>
      <c r="P316" s="6">
        <v>90</v>
      </c>
      <c r="Q316" s="6">
        <v>653800</v>
      </c>
      <c r="R316" s="7">
        <f t="shared" si="67"/>
        <v>-0.96726827776078306</v>
      </c>
      <c r="S316" s="6">
        <v>-12960</v>
      </c>
      <c r="T316" s="6">
        <v>48</v>
      </c>
      <c r="U316" s="6">
        <v>356160</v>
      </c>
      <c r="V316" s="7">
        <f t="shared" si="68"/>
        <v>-1.128032345013477</v>
      </c>
      <c r="W316" s="6">
        <v>242100</v>
      </c>
      <c r="X316" s="6">
        <v>55</v>
      </c>
      <c r="Y316" s="6">
        <v>402600</v>
      </c>
      <c r="Z316" s="7">
        <f t="shared" si="69"/>
        <v>18.040238450074515</v>
      </c>
      <c r="AA316" s="6">
        <v>-13700</v>
      </c>
      <c r="AB316" s="6">
        <v>45</v>
      </c>
      <c r="AC316" s="6">
        <v>339900</v>
      </c>
      <c r="AD316" s="7">
        <f t="shared" si="70"/>
        <v>-1.2494851426890263</v>
      </c>
      <c r="AE316" s="6">
        <v>81399.88</v>
      </c>
      <c r="AF316" s="6">
        <v>50</v>
      </c>
      <c r="AG316" s="6">
        <v>387500</v>
      </c>
      <c r="AH316" s="7">
        <f t="shared" si="71"/>
        <v>6.3019261935483879</v>
      </c>
      <c r="AI316" s="6">
        <v>-37550.120000000003</v>
      </c>
      <c r="AJ316" s="6">
        <v>95</v>
      </c>
      <c r="AK316" s="6">
        <v>694400</v>
      </c>
      <c r="AL316" s="7">
        <f t="shared" si="72"/>
        <v>-1.6763446428571429</v>
      </c>
      <c r="AM316" s="6">
        <v>-81049.13</v>
      </c>
      <c r="AN316" s="6">
        <v>200</v>
      </c>
      <c r="AO316" s="6">
        <v>1428000</v>
      </c>
      <c r="AP316" s="7">
        <f t="shared" si="73"/>
        <v>-1.7594699089635855</v>
      </c>
      <c r="AQ316" s="6">
        <v>-36513.129999999997</v>
      </c>
      <c r="AR316" s="6">
        <v>150</v>
      </c>
      <c r="AS316" s="6">
        <v>1097500</v>
      </c>
      <c r="AT316" s="7">
        <f t="shared" si="74"/>
        <v>-0.93154226879271063</v>
      </c>
      <c r="AU316" s="6">
        <v>-228987.11</v>
      </c>
      <c r="AV316" s="6">
        <v>208</v>
      </c>
      <c r="AW316" s="6">
        <v>1546880</v>
      </c>
      <c r="AX316" s="7">
        <f t="shared" si="75"/>
        <v>-4.5889793713798097</v>
      </c>
      <c r="AY316" s="6">
        <f t="shared" si="76"/>
        <v>-102089.60999999999</v>
      </c>
      <c r="AZ316" s="6">
        <f t="shared" si="77"/>
        <v>1246</v>
      </c>
      <c r="BA316" s="6">
        <f t="shared" si="78"/>
        <v>9105340</v>
      </c>
      <c r="BB316" s="7">
        <f t="shared" si="79"/>
        <v>-0.34757383140003556</v>
      </c>
      <c r="BC316" s="26" t="s">
        <v>800</v>
      </c>
      <c r="BD316" s="10" t="s">
        <v>792</v>
      </c>
      <c r="BE316" s="10" t="s">
        <v>863</v>
      </c>
      <c r="BF316" s="18"/>
      <c r="BG316" s="18"/>
      <c r="BH316" s="18"/>
      <c r="BI316" s="18"/>
      <c r="BJ316" s="18"/>
      <c r="BK316" s="18"/>
      <c r="BL316" s="18"/>
      <c r="BM316" s="18"/>
      <c r="BN316" s="18"/>
      <c r="BO316" s="18"/>
      <c r="CJ316" s="18"/>
      <c r="CK316" s="18"/>
    </row>
    <row r="317" spans="1:89" x14ac:dyDescent="0.2">
      <c r="A317" s="25">
        <v>119038</v>
      </c>
      <c r="B317" s="26" t="s">
        <v>24</v>
      </c>
      <c r="C317" s="6">
        <v>10335247.15</v>
      </c>
      <c r="D317" s="6">
        <v>0</v>
      </c>
      <c r="E317" s="6">
        <v>0</v>
      </c>
      <c r="F317" s="36">
        <f t="shared" si="64"/>
        <v>0</v>
      </c>
      <c r="G317" s="6">
        <v>10623581.189999999</v>
      </c>
      <c r="H317" s="6">
        <v>1561</v>
      </c>
      <c r="I317" s="6">
        <v>11523420</v>
      </c>
      <c r="J317" s="36">
        <f t="shared" si="65"/>
        <v>28.579277409831452</v>
      </c>
      <c r="K317" s="6">
        <v>13659610.189999999</v>
      </c>
      <c r="L317" s="6">
        <v>2114.6000000000004</v>
      </c>
      <c r="M317" s="6">
        <v>15525979</v>
      </c>
      <c r="N317" s="7">
        <f t="shared" si="66"/>
        <v>26.393717632878413</v>
      </c>
      <c r="O317" s="6">
        <v>15761346.689999999</v>
      </c>
      <c r="P317" s="6">
        <v>2315.7000000000003</v>
      </c>
      <c r="Q317" s="6">
        <v>16915549</v>
      </c>
      <c r="R317" s="7">
        <f t="shared" si="67"/>
        <v>28.884770301572829</v>
      </c>
      <c r="S317" s="6">
        <v>15503223.01</v>
      </c>
      <c r="T317" s="6">
        <v>2289.9</v>
      </c>
      <c r="U317" s="6">
        <v>16701887</v>
      </c>
      <c r="V317" s="7">
        <f t="shared" si="68"/>
        <v>28.775186498986614</v>
      </c>
      <c r="W317" s="6">
        <v>20188417.559999999</v>
      </c>
      <c r="X317" s="6">
        <v>2702.05</v>
      </c>
      <c r="Y317" s="6">
        <v>19385053.5</v>
      </c>
      <c r="Z317" s="7">
        <f t="shared" si="69"/>
        <v>31.243273421969146</v>
      </c>
      <c r="AA317" s="6">
        <v>20858724.899999999</v>
      </c>
      <c r="AB317" s="6">
        <v>2275.3000000000002</v>
      </c>
      <c r="AC317" s="6">
        <v>17146280</v>
      </c>
      <c r="AD317" s="7">
        <f t="shared" si="70"/>
        <v>37.711997698626178</v>
      </c>
      <c r="AE317" s="6">
        <v>25445340.27</v>
      </c>
      <c r="AF317" s="6">
        <v>2528</v>
      </c>
      <c r="AG317" s="6">
        <v>19201565</v>
      </c>
      <c r="AH317" s="7">
        <f t="shared" si="71"/>
        <v>39.755103716806417</v>
      </c>
      <c r="AI317" s="6">
        <v>21705028.649999999</v>
      </c>
      <c r="AJ317" s="6">
        <v>2314.6</v>
      </c>
      <c r="AK317" s="6">
        <v>16662437</v>
      </c>
      <c r="AL317" s="7">
        <f t="shared" si="72"/>
        <v>40.381601331785973</v>
      </c>
      <c r="AM317" s="6">
        <v>24191502.710000001</v>
      </c>
      <c r="AN317" s="6">
        <v>2713.3</v>
      </c>
      <c r="AO317" s="6">
        <v>19296491</v>
      </c>
      <c r="AP317" s="7">
        <f t="shared" si="73"/>
        <v>38.863883801982439</v>
      </c>
      <c r="AQ317" s="6">
        <v>27905824.23</v>
      </c>
      <c r="AR317" s="6">
        <v>2904.15</v>
      </c>
      <c r="AS317" s="6">
        <v>21012180.5</v>
      </c>
      <c r="AT317" s="7">
        <f t="shared" si="74"/>
        <v>37.186196760493281</v>
      </c>
      <c r="AU317" s="6">
        <v>23214422.079999998</v>
      </c>
      <c r="AV317" s="6">
        <v>2851.75</v>
      </c>
      <c r="AW317" s="6">
        <v>21134337.5</v>
      </c>
      <c r="AX317" s="7">
        <f t="shared" si="75"/>
        <v>34.051083194824528</v>
      </c>
      <c r="AY317" s="6">
        <f t="shared" si="76"/>
        <v>219057021.47999996</v>
      </c>
      <c r="AZ317" s="6">
        <f t="shared" si="77"/>
        <v>26570.35</v>
      </c>
      <c r="BA317" s="6">
        <f t="shared" si="78"/>
        <v>194505179.5</v>
      </c>
      <c r="BB317" s="7">
        <f t="shared" si="79"/>
        <v>34.913042847170033</v>
      </c>
      <c r="BC317" s="26" t="s">
        <v>788</v>
      </c>
      <c r="BD317" s="10" t="s">
        <v>788</v>
      </c>
      <c r="BE317" s="10" t="s">
        <v>863</v>
      </c>
      <c r="BF317" s="18"/>
      <c r="BG317" s="18"/>
      <c r="BH317" s="18"/>
      <c r="BI317" s="18"/>
      <c r="BJ317" s="18"/>
      <c r="BK317" s="18"/>
      <c r="BL317" s="18"/>
      <c r="BM317" s="18"/>
      <c r="BN317" s="18"/>
      <c r="BO317" s="18"/>
      <c r="CJ317" s="18"/>
      <c r="CK317" s="18"/>
    </row>
    <row r="318" spans="1:89" x14ac:dyDescent="0.2">
      <c r="A318" s="25">
        <v>119045</v>
      </c>
      <c r="B318" s="26" t="s">
        <v>27</v>
      </c>
      <c r="C318" s="6">
        <v>-156048.85999999999</v>
      </c>
      <c r="D318" s="6">
        <v>0</v>
      </c>
      <c r="E318" s="6">
        <v>0</v>
      </c>
      <c r="F318" s="36">
        <f t="shared" si="64"/>
        <v>0</v>
      </c>
      <c r="G318" s="6">
        <v>145551.14000000001</v>
      </c>
      <c r="H318" s="6">
        <v>230</v>
      </c>
      <c r="I318" s="6">
        <v>1682100</v>
      </c>
      <c r="J318" s="36">
        <f t="shared" si="65"/>
        <v>2.6824120682480235</v>
      </c>
      <c r="K318" s="6">
        <v>-126448.86</v>
      </c>
      <c r="L318" s="6">
        <v>225</v>
      </c>
      <c r="M318" s="6">
        <v>1654500</v>
      </c>
      <c r="N318" s="7">
        <f t="shared" si="66"/>
        <v>-2.2928170444242975</v>
      </c>
      <c r="O318" s="6">
        <v>-51680.95</v>
      </c>
      <c r="P318" s="6">
        <v>204</v>
      </c>
      <c r="Q318" s="6">
        <v>1480580</v>
      </c>
      <c r="R318" s="7">
        <f t="shared" si="67"/>
        <v>-1.0820823258452767</v>
      </c>
      <c r="S318" s="6">
        <v>-75170.95</v>
      </c>
      <c r="T318" s="6">
        <v>125</v>
      </c>
      <c r="U318" s="6">
        <v>907500</v>
      </c>
      <c r="V318" s="7">
        <f t="shared" si="68"/>
        <v>-2.5678230853994486</v>
      </c>
      <c r="W318" s="6">
        <v>135309.01999999999</v>
      </c>
      <c r="X318" s="6">
        <v>161</v>
      </c>
      <c r="Y318" s="6">
        <v>1151520</v>
      </c>
      <c r="Z318" s="7">
        <f t="shared" si="69"/>
        <v>3.5251412046686115</v>
      </c>
      <c r="AA318" s="6">
        <v>-54595.98</v>
      </c>
      <c r="AB318" s="6">
        <v>80</v>
      </c>
      <c r="AC318" s="6">
        <v>598100</v>
      </c>
      <c r="AD318" s="7">
        <f t="shared" si="70"/>
        <v>-2.8297531850861062</v>
      </c>
      <c r="AE318" s="6">
        <v>199610.98</v>
      </c>
      <c r="AF318" s="6">
        <v>130</v>
      </c>
      <c r="AG318" s="6">
        <v>987600</v>
      </c>
      <c r="AH318" s="7">
        <f t="shared" si="71"/>
        <v>6.0635170109356018</v>
      </c>
      <c r="AI318" s="6">
        <v>-88981.02</v>
      </c>
      <c r="AJ318" s="6">
        <v>132</v>
      </c>
      <c r="AK318" s="6">
        <v>940540</v>
      </c>
      <c r="AL318" s="7">
        <f t="shared" si="72"/>
        <v>-2.9327956493078444</v>
      </c>
      <c r="AM318" s="6">
        <v>-91592</v>
      </c>
      <c r="AN318" s="6">
        <v>191</v>
      </c>
      <c r="AO318" s="6">
        <v>1347520</v>
      </c>
      <c r="AP318" s="7">
        <f t="shared" si="73"/>
        <v>-2.1070945143671334</v>
      </c>
      <c r="AQ318" s="6">
        <v>-99535.03</v>
      </c>
      <c r="AR318" s="6">
        <v>135</v>
      </c>
      <c r="AS318" s="6">
        <v>972700</v>
      </c>
      <c r="AT318" s="7">
        <f t="shared" si="74"/>
        <v>-2.8652008224529655</v>
      </c>
      <c r="AU318" s="6">
        <v>-262455.02</v>
      </c>
      <c r="AV318" s="6">
        <v>170</v>
      </c>
      <c r="AW318" s="6">
        <v>1264900</v>
      </c>
      <c r="AX318" s="7">
        <f t="shared" si="75"/>
        <v>-6.4322125227290696</v>
      </c>
      <c r="AY318" s="6">
        <f t="shared" si="76"/>
        <v>-369988.67</v>
      </c>
      <c r="AZ318" s="6">
        <f t="shared" si="77"/>
        <v>1783</v>
      </c>
      <c r="BA318" s="6">
        <f t="shared" si="78"/>
        <v>12987560</v>
      </c>
      <c r="BB318" s="7">
        <f t="shared" si="79"/>
        <v>-0.88312575803307158</v>
      </c>
      <c r="BC318" s="26" t="s">
        <v>788</v>
      </c>
      <c r="BD318" s="10" t="s">
        <v>788</v>
      </c>
      <c r="BE318" s="10" t="s">
        <v>863</v>
      </c>
      <c r="BF318" s="18"/>
      <c r="BG318" s="18"/>
      <c r="BH318" s="18"/>
      <c r="BI318" s="18"/>
      <c r="BJ318" s="18"/>
      <c r="BK318" s="18"/>
      <c r="BL318" s="18"/>
      <c r="BM318" s="18"/>
      <c r="BN318" s="18"/>
      <c r="BO318" s="18"/>
      <c r="CJ318" s="18"/>
      <c r="CK318" s="18"/>
    </row>
    <row r="319" spans="1:89" x14ac:dyDescent="0.2">
      <c r="A319" s="25">
        <v>119236</v>
      </c>
      <c r="B319" s="26" t="s">
        <v>46</v>
      </c>
      <c r="C319" s="6">
        <v>-390640.03</v>
      </c>
      <c r="D319" s="6">
        <v>48.4</v>
      </c>
      <c r="E319" s="6">
        <v>352838</v>
      </c>
      <c r="F319" s="36">
        <f t="shared" si="64"/>
        <v>-33.214112142116214</v>
      </c>
      <c r="G319" s="6">
        <v>-293893.53000000003</v>
      </c>
      <c r="H319" s="6">
        <v>401.6</v>
      </c>
      <c r="I319" s="6">
        <v>2970885</v>
      </c>
      <c r="J319" s="36">
        <f t="shared" si="65"/>
        <v>-3.0666617624041326</v>
      </c>
      <c r="K319" s="6">
        <v>123117.47</v>
      </c>
      <c r="L319" s="6">
        <v>601.54999999999995</v>
      </c>
      <c r="M319" s="6">
        <v>4418857.5</v>
      </c>
      <c r="N319" s="7">
        <f t="shared" si="66"/>
        <v>0.83585499192947499</v>
      </c>
      <c r="O319" s="6">
        <v>-192294.03</v>
      </c>
      <c r="P319" s="6">
        <v>473.70000000000005</v>
      </c>
      <c r="Q319" s="6">
        <v>3459794</v>
      </c>
      <c r="R319" s="7">
        <f t="shared" si="67"/>
        <v>-1.7229681680469993</v>
      </c>
      <c r="S319" s="6">
        <v>-117125.03</v>
      </c>
      <c r="T319" s="6">
        <v>365.25</v>
      </c>
      <c r="U319" s="6">
        <v>2653207.5</v>
      </c>
      <c r="V319" s="7">
        <f t="shared" si="68"/>
        <v>-1.3684854765411298</v>
      </c>
      <c r="W319" s="6">
        <v>-233262.52</v>
      </c>
      <c r="X319" s="6">
        <v>459.75</v>
      </c>
      <c r="Y319" s="6">
        <v>3281562.5</v>
      </c>
      <c r="Z319" s="7">
        <f t="shared" si="69"/>
        <v>-2.1324828035425196</v>
      </c>
      <c r="AA319" s="6">
        <v>155220.94</v>
      </c>
      <c r="AB319" s="6">
        <v>389.5</v>
      </c>
      <c r="AC319" s="6">
        <v>2881450</v>
      </c>
      <c r="AD319" s="7">
        <f t="shared" si="70"/>
        <v>1.669940182894029</v>
      </c>
      <c r="AE319" s="6">
        <v>501874.21</v>
      </c>
      <c r="AF319" s="6">
        <v>354.5</v>
      </c>
      <c r="AG319" s="6">
        <v>2704475</v>
      </c>
      <c r="AH319" s="7">
        <f t="shared" si="71"/>
        <v>5.5671530703741023</v>
      </c>
      <c r="AI319" s="6">
        <v>154585.21</v>
      </c>
      <c r="AJ319" s="6">
        <v>575.4</v>
      </c>
      <c r="AK319" s="6">
        <v>4126333</v>
      </c>
      <c r="AL319" s="7">
        <f t="shared" si="72"/>
        <v>1.1613559812065577</v>
      </c>
      <c r="AM319" s="6">
        <v>-169940.69</v>
      </c>
      <c r="AN319" s="6">
        <v>507.6</v>
      </c>
      <c r="AO319" s="6">
        <v>3594712</v>
      </c>
      <c r="AP319" s="7">
        <f t="shared" si="73"/>
        <v>-1.4655308658941244</v>
      </c>
      <c r="AQ319" s="6">
        <v>773604.31</v>
      </c>
      <c r="AR319" s="6">
        <v>544.6</v>
      </c>
      <c r="AS319" s="6">
        <v>3937322</v>
      </c>
      <c r="AT319" s="7">
        <f t="shared" si="74"/>
        <v>5.5014349042318607</v>
      </c>
      <c r="AU319" s="6">
        <v>-97524.7</v>
      </c>
      <c r="AV319" s="6">
        <v>647.70000000000005</v>
      </c>
      <c r="AW319" s="6">
        <v>4743894</v>
      </c>
      <c r="AX319" s="7">
        <f t="shared" si="75"/>
        <v>-0.63729621698967132</v>
      </c>
      <c r="AY319" s="6">
        <f t="shared" si="76"/>
        <v>604361.64000000013</v>
      </c>
      <c r="AZ319" s="6">
        <f t="shared" si="77"/>
        <v>5321.1500000000005</v>
      </c>
      <c r="BA319" s="6">
        <f t="shared" si="78"/>
        <v>38772492.5</v>
      </c>
      <c r="BB319" s="7">
        <f t="shared" si="79"/>
        <v>0.48320883265371717</v>
      </c>
      <c r="BC319" s="26" t="s">
        <v>788</v>
      </c>
      <c r="BD319" s="10" t="s">
        <v>788</v>
      </c>
      <c r="BE319" s="10" t="s">
        <v>863</v>
      </c>
      <c r="BF319" s="18"/>
      <c r="BG319" s="18"/>
      <c r="BH319" s="18"/>
      <c r="BI319" s="18"/>
      <c r="BJ319" s="18"/>
      <c r="BK319" s="18"/>
      <c r="BL319" s="18"/>
      <c r="BM319" s="18"/>
      <c r="BN319" s="18"/>
      <c r="BO319" s="18"/>
      <c r="CJ319" s="18"/>
      <c r="CK319" s="18"/>
    </row>
    <row r="320" spans="1:89" x14ac:dyDescent="0.2">
      <c r="A320" s="25">
        <v>141309</v>
      </c>
      <c r="B320" s="26" t="s">
        <v>969</v>
      </c>
      <c r="C320" s="6">
        <v>92634.42</v>
      </c>
      <c r="D320" s="6">
        <v>0</v>
      </c>
      <c r="E320" s="6">
        <v>0</v>
      </c>
      <c r="F320" s="36">
        <f t="shared" si="64"/>
        <v>0</v>
      </c>
      <c r="G320" s="6">
        <v>401989.42</v>
      </c>
      <c r="H320" s="6">
        <v>311.5</v>
      </c>
      <c r="I320" s="6">
        <v>2304025</v>
      </c>
      <c r="J320" s="36">
        <f t="shared" si="65"/>
        <v>5.4086531265936779</v>
      </c>
      <c r="K320" s="6">
        <v>380384.42</v>
      </c>
      <c r="L320" s="6">
        <v>240.5</v>
      </c>
      <c r="M320" s="6">
        <v>1747115</v>
      </c>
      <c r="N320" s="7">
        <f t="shared" si="66"/>
        <v>6.5316436525357515</v>
      </c>
      <c r="O320" s="6">
        <v>395430.46</v>
      </c>
      <c r="P320" s="6">
        <v>145</v>
      </c>
      <c r="Q320" s="6">
        <v>1063135</v>
      </c>
      <c r="R320" s="7">
        <f t="shared" si="67"/>
        <v>11.530374091719302</v>
      </c>
      <c r="S320" s="6">
        <v>753910.46</v>
      </c>
      <c r="T320" s="6">
        <v>200</v>
      </c>
      <c r="U320" s="6">
        <v>1432100</v>
      </c>
      <c r="V320" s="7">
        <f t="shared" si="68"/>
        <v>16.319547699183019</v>
      </c>
      <c r="W320" s="6">
        <v>168405.17</v>
      </c>
      <c r="X320" s="6">
        <v>328.7</v>
      </c>
      <c r="Y320" s="6">
        <v>2330304</v>
      </c>
      <c r="Z320" s="7">
        <f t="shared" si="69"/>
        <v>2.1680240432149627</v>
      </c>
      <c r="AA320" s="6">
        <v>123799.17</v>
      </c>
      <c r="AB320" s="6">
        <v>152.44999999999999</v>
      </c>
      <c r="AC320" s="6">
        <v>1175566.5</v>
      </c>
      <c r="AD320" s="7">
        <f t="shared" si="70"/>
        <v>3.2646169059768204</v>
      </c>
      <c r="AE320" s="6">
        <v>622534.36</v>
      </c>
      <c r="AF320" s="6">
        <v>85</v>
      </c>
      <c r="AG320" s="6">
        <v>655250</v>
      </c>
      <c r="AH320" s="7">
        <f t="shared" si="71"/>
        <v>28.502145440671498</v>
      </c>
      <c r="AI320" s="6">
        <v>168428.26</v>
      </c>
      <c r="AJ320" s="6">
        <v>399.5</v>
      </c>
      <c r="AK320" s="6">
        <v>2884150</v>
      </c>
      <c r="AL320" s="7">
        <f t="shared" si="72"/>
        <v>1.810334434755474</v>
      </c>
      <c r="AM320" s="6">
        <v>958833.65</v>
      </c>
      <c r="AN320" s="6">
        <v>212</v>
      </c>
      <c r="AO320" s="6">
        <v>1505495</v>
      </c>
      <c r="AP320" s="7">
        <f t="shared" si="73"/>
        <v>19.743568161966664</v>
      </c>
      <c r="AQ320" s="6">
        <v>-30021.32</v>
      </c>
      <c r="AR320" s="6">
        <v>4.05</v>
      </c>
      <c r="AS320" s="6">
        <v>32683.5</v>
      </c>
      <c r="AT320" s="7">
        <f t="shared" si="74"/>
        <v>-25.719306683800696</v>
      </c>
      <c r="AU320" s="6">
        <v>38517.949999999997</v>
      </c>
      <c r="AV320" s="6">
        <v>387.05</v>
      </c>
      <c r="AW320" s="6">
        <v>2838499.5</v>
      </c>
      <c r="AX320" s="7">
        <f t="shared" si="75"/>
        <v>0.42066466807550956</v>
      </c>
      <c r="AY320" s="6">
        <f t="shared" si="76"/>
        <v>3982212</v>
      </c>
      <c r="AZ320" s="6">
        <f t="shared" si="77"/>
        <v>2465.7500000000005</v>
      </c>
      <c r="BA320" s="6">
        <f t="shared" si="78"/>
        <v>17968323.5</v>
      </c>
      <c r="BB320" s="7">
        <f t="shared" si="79"/>
        <v>6.8703444703675327</v>
      </c>
      <c r="BC320" s="26" t="s">
        <v>788</v>
      </c>
      <c r="BD320" s="10" t="s">
        <v>788</v>
      </c>
      <c r="BE320" s="10" t="s">
        <v>863</v>
      </c>
      <c r="BF320" s="18"/>
      <c r="BG320" s="18"/>
      <c r="BH320" s="18"/>
      <c r="BI320" s="18"/>
      <c r="BJ320" s="18"/>
      <c r="BK320" s="18"/>
      <c r="BL320" s="18"/>
      <c r="BM320" s="18"/>
      <c r="BN320" s="18"/>
      <c r="BO320" s="18"/>
      <c r="CJ320" s="18"/>
      <c r="CK320" s="18"/>
    </row>
    <row r="321" spans="1:89" x14ac:dyDescent="0.2">
      <c r="A321" s="25">
        <v>148233</v>
      </c>
      <c r="B321" s="26" t="s">
        <v>141</v>
      </c>
      <c r="C321" s="6">
        <v>61432.39</v>
      </c>
      <c r="D321" s="6">
        <v>0</v>
      </c>
      <c r="E321" s="6">
        <v>0</v>
      </c>
      <c r="F321" s="36">
        <f t="shared" si="64"/>
        <v>0</v>
      </c>
      <c r="G321" s="6">
        <v>201502.37</v>
      </c>
      <c r="H321" s="6">
        <v>189</v>
      </c>
      <c r="I321" s="6">
        <v>1385990</v>
      </c>
      <c r="J321" s="36">
        <f t="shared" si="65"/>
        <v>4.5069397831153184</v>
      </c>
      <c r="K321" s="6">
        <v>612821.37</v>
      </c>
      <c r="L321" s="6">
        <v>203</v>
      </c>
      <c r="M321" s="6">
        <v>1479710</v>
      </c>
      <c r="N321" s="7">
        <f t="shared" si="66"/>
        <v>12.4244893256111</v>
      </c>
      <c r="O321" s="6">
        <v>580436.37</v>
      </c>
      <c r="P321" s="6">
        <v>184.5</v>
      </c>
      <c r="Q321" s="6">
        <v>1362020</v>
      </c>
      <c r="R321" s="7">
        <f t="shared" si="67"/>
        <v>13.210912813321389</v>
      </c>
      <c r="S321" s="6">
        <v>857006.37</v>
      </c>
      <c r="T321" s="6">
        <v>169</v>
      </c>
      <c r="U321" s="6">
        <v>1227480</v>
      </c>
      <c r="V321" s="7">
        <f t="shared" si="68"/>
        <v>21.643690707791571</v>
      </c>
      <c r="W321" s="6">
        <v>862194.1</v>
      </c>
      <c r="X321" s="6">
        <v>175.5</v>
      </c>
      <c r="Y321" s="6">
        <v>1239310</v>
      </c>
      <c r="Z321" s="7">
        <f t="shared" si="69"/>
        <v>20.871148461643976</v>
      </c>
      <c r="AA321" s="6">
        <v>1155241.1000000001</v>
      </c>
      <c r="AB321" s="6">
        <v>131</v>
      </c>
      <c r="AC321" s="6">
        <v>982070</v>
      </c>
      <c r="AD321" s="7">
        <f t="shared" si="70"/>
        <v>36.466315130286034</v>
      </c>
      <c r="AE321" s="6">
        <v>1306037.4099999999</v>
      </c>
      <c r="AF321" s="6">
        <v>160</v>
      </c>
      <c r="AG321" s="6">
        <v>1211150</v>
      </c>
      <c r="AH321" s="7">
        <f t="shared" si="71"/>
        <v>32.350346612723442</v>
      </c>
      <c r="AI321" s="6">
        <v>1192684.4099999999</v>
      </c>
      <c r="AJ321" s="6">
        <v>209</v>
      </c>
      <c r="AK321" s="6">
        <v>1502620</v>
      </c>
      <c r="AL321" s="7">
        <f t="shared" si="72"/>
        <v>24.605832951777561</v>
      </c>
      <c r="AM321" s="6">
        <v>995248.52</v>
      </c>
      <c r="AN321" s="6">
        <v>209.5</v>
      </c>
      <c r="AO321" s="6">
        <v>1480255</v>
      </c>
      <c r="AP321" s="7">
        <f t="shared" si="73"/>
        <v>20.842830539332748</v>
      </c>
      <c r="AQ321" s="6">
        <v>1036448.54</v>
      </c>
      <c r="AR321" s="6">
        <v>222.5</v>
      </c>
      <c r="AS321" s="6">
        <v>1605075</v>
      </c>
      <c r="AT321" s="7">
        <f t="shared" si="74"/>
        <v>18.080500362911391</v>
      </c>
      <c r="AU321" s="6">
        <v>827935.54</v>
      </c>
      <c r="AV321" s="6">
        <v>221</v>
      </c>
      <c r="AW321" s="6">
        <v>1614990</v>
      </c>
      <c r="AX321" s="7">
        <f t="shared" si="75"/>
        <v>15.892359544021945</v>
      </c>
      <c r="AY321" s="6">
        <f t="shared" si="76"/>
        <v>9627556.0999999978</v>
      </c>
      <c r="AZ321" s="6">
        <f t="shared" si="77"/>
        <v>2074</v>
      </c>
      <c r="BA321" s="6">
        <f t="shared" si="78"/>
        <v>15090670</v>
      </c>
      <c r="BB321" s="7">
        <f t="shared" si="79"/>
        <v>19.777401473890816</v>
      </c>
      <c r="BC321" s="26" t="s">
        <v>788</v>
      </c>
      <c r="BD321" s="10" t="s">
        <v>788</v>
      </c>
      <c r="BE321" s="10" t="s">
        <v>863</v>
      </c>
      <c r="BF321" s="18"/>
      <c r="BG321" s="18"/>
      <c r="BH321" s="18"/>
      <c r="BI321" s="18"/>
      <c r="BJ321" s="18"/>
      <c r="BK321" s="18"/>
      <c r="BL321" s="18"/>
      <c r="BM321" s="18"/>
      <c r="BN321" s="18"/>
      <c r="BO321" s="18"/>
      <c r="CJ321" s="18"/>
      <c r="CK321" s="18"/>
    </row>
    <row r="322" spans="1:89" x14ac:dyDescent="0.2">
      <c r="A322" s="25">
        <v>170775</v>
      </c>
      <c r="B322" s="26" t="s">
        <v>188</v>
      </c>
      <c r="C322" s="6">
        <v>-1054978.72</v>
      </c>
      <c r="D322" s="6">
        <v>171</v>
      </c>
      <c r="E322" s="6">
        <v>1258670</v>
      </c>
      <c r="F322" s="36">
        <f t="shared" si="64"/>
        <v>-25.145082984420064</v>
      </c>
      <c r="G322" s="6">
        <v>-283950.71999999997</v>
      </c>
      <c r="H322" s="6">
        <v>861.5</v>
      </c>
      <c r="I322" s="6">
        <v>6308730</v>
      </c>
      <c r="J322" s="36">
        <f t="shared" si="65"/>
        <v>-1.3952843630968514</v>
      </c>
      <c r="K322" s="6">
        <v>-431074.72</v>
      </c>
      <c r="L322" s="6">
        <v>932.5</v>
      </c>
      <c r="M322" s="6">
        <v>6815340</v>
      </c>
      <c r="N322" s="7">
        <f t="shared" si="66"/>
        <v>-1.8975196541918671</v>
      </c>
      <c r="O322" s="6">
        <v>-382369.72</v>
      </c>
      <c r="P322" s="6">
        <v>850.5</v>
      </c>
      <c r="Q322" s="6">
        <v>6170675</v>
      </c>
      <c r="R322" s="7">
        <f t="shared" si="67"/>
        <v>-1.9209343094556104</v>
      </c>
      <c r="S322" s="6">
        <v>-594274.72</v>
      </c>
      <c r="T322" s="6">
        <v>548</v>
      </c>
      <c r="U322" s="6">
        <v>3998500</v>
      </c>
      <c r="V322" s="7">
        <f t="shared" si="68"/>
        <v>-4.6073568388145549</v>
      </c>
      <c r="W322" s="6">
        <v>-674101.26</v>
      </c>
      <c r="X322" s="6">
        <v>966.35</v>
      </c>
      <c r="Y322" s="6">
        <v>6896349.5</v>
      </c>
      <c r="Z322" s="7">
        <f t="shared" si="69"/>
        <v>-2.9324264670750808</v>
      </c>
      <c r="AA322" s="6">
        <v>29050.76</v>
      </c>
      <c r="AB322" s="6">
        <v>645</v>
      </c>
      <c r="AC322" s="6">
        <v>4859900</v>
      </c>
      <c r="AD322" s="7">
        <f t="shared" si="70"/>
        <v>0.18530701454762444</v>
      </c>
      <c r="AE322" s="6">
        <v>208764.45</v>
      </c>
      <c r="AF322" s="6">
        <v>975</v>
      </c>
      <c r="AG322" s="6">
        <v>7408000</v>
      </c>
      <c r="AH322" s="7">
        <f t="shared" si="71"/>
        <v>0.84542838822894173</v>
      </c>
      <c r="AI322" s="6">
        <v>-822473.55</v>
      </c>
      <c r="AJ322" s="6">
        <v>1046</v>
      </c>
      <c r="AK322" s="6">
        <v>7522470</v>
      </c>
      <c r="AL322" s="7">
        <f t="shared" si="72"/>
        <v>-3.3894026895421323</v>
      </c>
      <c r="AM322" s="6">
        <v>-178159.2</v>
      </c>
      <c r="AN322" s="6">
        <v>1215</v>
      </c>
      <c r="AO322" s="6">
        <v>8584120</v>
      </c>
      <c r="AP322" s="7">
        <f t="shared" si="73"/>
        <v>-0.64338979417808695</v>
      </c>
      <c r="AQ322" s="6">
        <v>104044.54</v>
      </c>
      <c r="AR322" s="6">
        <v>1091.5</v>
      </c>
      <c r="AS322" s="6">
        <v>7858555</v>
      </c>
      <c r="AT322" s="7">
        <f t="shared" si="74"/>
        <v>0.37071027943432344</v>
      </c>
      <c r="AU322" s="6">
        <v>-2505120.33</v>
      </c>
      <c r="AV322" s="6">
        <v>1500.5</v>
      </c>
      <c r="AW322" s="6">
        <v>11125695</v>
      </c>
      <c r="AX322" s="7">
        <f t="shared" si="75"/>
        <v>-6.9801239589976181</v>
      </c>
      <c r="AY322" s="6">
        <f t="shared" si="76"/>
        <v>-5529664.4699999997</v>
      </c>
      <c r="AZ322" s="6">
        <f t="shared" si="77"/>
        <v>10631.85</v>
      </c>
      <c r="BA322" s="6">
        <f t="shared" si="78"/>
        <v>77548334.5</v>
      </c>
      <c r="BB322" s="7">
        <f t="shared" si="79"/>
        <v>-2.2104871713266774</v>
      </c>
      <c r="BC322" s="26" t="s">
        <v>788</v>
      </c>
      <c r="BD322" s="10" t="s">
        <v>788</v>
      </c>
      <c r="BE322" s="10" t="s">
        <v>863</v>
      </c>
      <c r="BF322" s="18"/>
      <c r="BG322" s="18"/>
      <c r="BH322" s="18"/>
      <c r="BI322" s="18"/>
      <c r="BJ322" s="18"/>
      <c r="BK322" s="18"/>
      <c r="BL322" s="18"/>
      <c r="BM322" s="18"/>
      <c r="BN322" s="18"/>
      <c r="BO322" s="18"/>
      <c r="CJ322" s="18"/>
      <c r="CK322" s="18"/>
    </row>
    <row r="323" spans="1:89" x14ac:dyDescent="0.2">
      <c r="A323" s="25">
        <v>172249</v>
      </c>
      <c r="B323" s="26" t="s">
        <v>970</v>
      </c>
      <c r="C323" s="6">
        <v>-54388.800000000003</v>
      </c>
      <c r="D323" s="6">
        <v>0</v>
      </c>
      <c r="E323" s="6">
        <v>0</v>
      </c>
      <c r="F323" s="36">
        <f t="shared" ref="F323:F386" si="80">IFERROR(C323/(E323/30),0)</f>
        <v>0</v>
      </c>
      <c r="G323" s="6">
        <v>27939.26</v>
      </c>
      <c r="H323" s="6">
        <v>50</v>
      </c>
      <c r="I323" s="6">
        <v>351000</v>
      </c>
      <c r="J323" s="36">
        <f t="shared" ref="J323:J386" si="81">IFERROR(G323/(I323/31),0)</f>
        <v>2.4675699715099717</v>
      </c>
      <c r="K323" s="6">
        <v>-22760.74</v>
      </c>
      <c r="L323" s="6">
        <v>70</v>
      </c>
      <c r="M323" s="6">
        <v>501400</v>
      </c>
      <c r="N323" s="7">
        <f t="shared" ref="N323:N386" si="82">IFERROR(K323/(M323/30),0)</f>
        <v>-1.3618312724371762</v>
      </c>
      <c r="O323" s="6">
        <v>83089.259999999995</v>
      </c>
      <c r="P323" s="6">
        <v>85</v>
      </c>
      <c r="Q323" s="6">
        <v>607700</v>
      </c>
      <c r="R323" s="7">
        <f t="shared" ref="R323:R386" si="83">IFERROR(O323/(Q323/31),0)</f>
        <v>4.2385503702484773</v>
      </c>
      <c r="S323" s="6">
        <v>28334.26</v>
      </c>
      <c r="T323" s="6">
        <v>32.5</v>
      </c>
      <c r="U323" s="6">
        <v>238150</v>
      </c>
      <c r="V323" s="7">
        <f t="shared" ref="V323:V386" si="84">IFERROR(S323/(U323/31),0)</f>
        <v>3.688272349359647</v>
      </c>
      <c r="W323" s="6">
        <v>158534.26</v>
      </c>
      <c r="X323" s="6">
        <v>57</v>
      </c>
      <c r="Y323" s="6">
        <v>399740</v>
      </c>
      <c r="Z323" s="7">
        <f t="shared" ref="Z323:Z386" si="85">IFERROR(W323/(Y323/30),0)</f>
        <v>11.897803071996799</v>
      </c>
      <c r="AA323" s="6">
        <v>166834.26</v>
      </c>
      <c r="AB323" s="6">
        <v>30</v>
      </c>
      <c r="AC323" s="6">
        <v>216100</v>
      </c>
      <c r="AD323" s="7">
        <f t="shared" ref="AD323:AD386" si="86">IFERROR(AA323/(AC323/31),0)</f>
        <v>23.932725867653865</v>
      </c>
      <c r="AE323" s="6">
        <v>144234.29999999999</v>
      </c>
      <c r="AF323" s="6">
        <v>35</v>
      </c>
      <c r="AG323" s="6">
        <v>257700</v>
      </c>
      <c r="AH323" s="7">
        <f t="shared" ref="AH323:AH386" si="87">IFERROR(AE323/(AG323/30),0)</f>
        <v>16.790954598370195</v>
      </c>
      <c r="AI323" s="6">
        <v>5334.3</v>
      </c>
      <c r="AJ323" s="6">
        <v>25</v>
      </c>
      <c r="AK323" s="6">
        <v>179500</v>
      </c>
      <c r="AL323" s="7">
        <f t="shared" ref="AL323:AL386" si="88">IFERROR(AI323/(AK323/31),0)</f>
        <v>0.92124401114206134</v>
      </c>
      <c r="AM323" s="6">
        <v>16734.29</v>
      </c>
      <c r="AN323" s="6">
        <v>40</v>
      </c>
      <c r="AO323" s="6">
        <v>275300</v>
      </c>
      <c r="AP323" s="7">
        <f t="shared" ref="AP323:AP386" si="89">IFERROR(AM323/(AO323/31),0)</f>
        <v>1.8843552124954597</v>
      </c>
      <c r="AQ323" s="6">
        <v>80934.289999999994</v>
      </c>
      <c r="AR323" s="6">
        <v>55</v>
      </c>
      <c r="AS323" s="6">
        <v>393100</v>
      </c>
      <c r="AT323" s="7">
        <f t="shared" ref="AT323:AT386" si="90">IFERROR(AQ323/(AS323/28),0)</f>
        <v>5.764843856525057</v>
      </c>
      <c r="AU323" s="6">
        <v>28279.29</v>
      </c>
      <c r="AV323" s="6">
        <v>30</v>
      </c>
      <c r="AW323" s="6">
        <v>221600</v>
      </c>
      <c r="AX323" s="7">
        <f t="shared" ref="AX323:AX386" si="91">IFERROR(AU323/(AW323/31),0)</f>
        <v>3.9560378610108304</v>
      </c>
      <c r="AY323" s="6">
        <f t="shared" ref="AY323:AY386" si="92">G323+K323+O323+S323+W323+AA323+AE323+AI323+AM323+AQ323+AU323</f>
        <v>717487.03000000014</v>
      </c>
      <c r="AZ323" s="6">
        <f t="shared" ref="AZ323:AZ386" si="93">H323+L323+P323+T323+X323+AB323+AF323+AJ323+AN323+AR323+AV323</f>
        <v>509.5</v>
      </c>
      <c r="BA323" s="6">
        <f t="shared" ref="BA323:BA386" si="94">I323+M323+Q323+U323+Y323+AC323+AG323+AK323+AO323+AS323+AW323</f>
        <v>3641290</v>
      </c>
      <c r="BB323" s="7">
        <f t="shared" ref="BB323:BB386" si="95">IFERROR(AY323/(BA323/31),0)</f>
        <v>6.1083017090097202</v>
      </c>
      <c r="BC323" s="26" t="s">
        <v>788</v>
      </c>
      <c r="BD323" s="10" t="s">
        <v>788</v>
      </c>
      <c r="BE323" s="10" t="s">
        <v>863</v>
      </c>
      <c r="BF323" s="18"/>
      <c r="BG323" s="18"/>
      <c r="BH323" s="18"/>
      <c r="BI323" s="18"/>
      <c r="BJ323" s="18"/>
      <c r="BK323" s="18"/>
      <c r="BL323" s="18"/>
      <c r="BM323" s="18"/>
      <c r="BN323" s="18"/>
      <c r="BO323" s="18"/>
      <c r="CJ323" s="18"/>
      <c r="CK323" s="18"/>
    </row>
    <row r="324" spans="1:89" x14ac:dyDescent="0.2">
      <c r="A324" s="25">
        <v>172338</v>
      </c>
      <c r="B324" s="26" t="s">
        <v>219</v>
      </c>
      <c r="C324" s="6">
        <v>-1950613.99</v>
      </c>
      <c r="D324" s="6">
        <v>50</v>
      </c>
      <c r="E324" s="6">
        <v>375500</v>
      </c>
      <c r="F324" s="36">
        <f t="shared" si="80"/>
        <v>-155.84133075898802</v>
      </c>
      <c r="G324" s="6">
        <v>-252951.99</v>
      </c>
      <c r="H324" s="6">
        <v>706</v>
      </c>
      <c r="I324" s="6">
        <v>5176420</v>
      </c>
      <c r="J324" s="36">
        <f t="shared" si="81"/>
        <v>-1.5148522898064687</v>
      </c>
      <c r="K324" s="6">
        <v>70883.009999999995</v>
      </c>
      <c r="L324" s="6">
        <v>810.5</v>
      </c>
      <c r="M324" s="6">
        <v>5936210</v>
      </c>
      <c r="N324" s="7">
        <f t="shared" si="82"/>
        <v>0.35822356351948464</v>
      </c>
      <c r="O324" s="6">
        <v>-171406.77</v>
      </c>
      <c r="P324" s="6">
        <v>542.5</v>
      </c>
      <c r="Q324" s="6">
        <v>3991975</v>
      </c>
      <c r="R324" s="7">
        <f t="shared" si="83"/>
        <v>-1.3310729325709705</v>
      </c>
      <c r="S324" s="6">
        <v>168058.23</v>
      </c>
      <c r="T324" s="6">
        <v>456</v>
      </c>
      <c r="U324" s="6">
        <v>3287070</v>
      </c>
      <c r="V324" s="7">
        <f t="shared" si="84"/>
        <v>1.584938906077449</v>
      </c>
      <c r="W324" s="6">
        <v>366610.67</v>
      </c>
      <c r="X324" s="6">
        <v>629.5</v>
      </c>
      <c r="Y324" s="6">
        <v>4548015</v>
      </c>
      <c r="Z324" s="7">
        <f t="shared" si="85"/>
        <v>2.4182682115164527</v>
      </c>
      <c r="AA324" s="6">
        <v>517676.67</v>
      </c>
      <c r="AB324" s="6">
        <v>358</v>
      </c>
      <c r="AC324" s="6">
        <v>2723060</v>
      </c>
      <c r="AD324" s="7">
        <f t="shared" si="86"/>
        <v>5.8933614279523772</v>
      </c>
      <c r="AE324" s="6">
        <v>423390.91</v>
      </c>
      <c r="AF324" s="6">
        <v>421.5</v>
      </c>
      <c r="AG324" s="6">
        <v>3236105</v>
      </c>
      <c r="AH324" s="7">
        <f t="shared" si="87"/>
        <v>3.9250046892792412</v>
      </c>
      <c r="AI324" s="6">
        <v>121262.91</v>
      </c>
      <c r="AJ324" s="6">
        <v>491.5</v>
      </c>
      <c r="AK324" s="6">
        <v>3528155</v>
      </c>
      <c r="AL324" s="7">
        <f t="shared" si="88"/>
        <v>1.0654719563057746</v>
      </c>
      <c r="AM324" s="6">
        <v>-92445.7</v>
      </c>
      <c r="AN324" s="6">
        <v>663</v>
      </c>
      <c r="AO324" s="6">
        <v>4764610</v>
      </c>
      <c r="AP324" s="7">
        <f t="shared" si="89"/>
        <v>-0.60147980632202847</v>
      </c>
      <c r="AQ324" s="6">
        <v>149830.44</v>
      </c>
      <c r="AR324" s="6">
        <v>679</v>
      </c>
      <c r="AS324" s="6">
        <v>4930780</v>
      </c>
      <c r="AT324" s="7">
        <f t="shared" si="90"/>
        <v>0.85082934545852784</v>
      </c>
      <c r="AU324" s="6">
        <v>-1224715.47</v>
      </c>
      <c r="AV324" s="6">
        <v>817.5</v>
      </c>
      <c r="AW324" s="6">
        <v>6130245</v>
      </c>
      <c r="AX324" s="7">
        <f t="shared" si="91"/>
        <v>-6.1932564799612413</v>
      </c>
      <c r="AY324" s="6">
        <f t="shared" si="92"/>
        <v>76192.909999999916</v>
      </c>
      <c r="AZ324" s="6">
        <f t="shared" si="93"/>
        <v>6575</v>
      </c>
      <c r="BA324" s="6">
        <f t="shared" si="94"/>
        <v>48252645</v>
      </c>
      <c r="BB324" s="7">
        <f t="shared" si="95"/>
        <v>4.8950274332111687E-2</v>
      </c>
      <c r="BC324" s="26" t="s">
        <v>788</v>
      </c>
      <c r="BD324" s="10" t="s">
        <v>788</v>
      </c>
      <c r="BE324" s="10" t="s">
        <v>863</v>
      </c>
      <c r="BF324" s="18"/>
      <c r="BG324" s="18"/>
      <c r="BH324" s="18"/>
      <c r="BI324" s="18"/>
      <c r="BJ324" s="18"/>
      <c r="BK324" s="18"/>
      <c r="BL324" s="18"/>
      <c r="BM324" s="18"/>
      <c r="BN324" s="18"/>
      <c r="BO324" s="18"/>
      <c r="CJ324" s="18"/>
      <c r="CK324" s="18"/>
    </row>
    <row r="325" spans="1:89" x14ac:dyDescent="0.2">
      <c r="A325" s="25">
        <v>172706</v>
      </c>
      <c r="B325" s="26" t="s">
        <v>230</v>
      </c>
      <c r="C325" s="6">
        <v>-222050.25</v>
      </c>
      <c r="D325" s="6">
        <v>0</v>
      </c>
      <c r="E325" s="6">
        <v>0</v>
      </c>
      <c r="F325" s="36">
        <f t="shared" si="80"/>
        <v>0</v>
      </c>
      <c r="G325" s="6">
        <v>-32810.51</v>
      </c>
      <c r="H325" s="6">
        <v>120</v>
      </c>
      <c r="I325" s="6">
        <v>902400</v>
      </c>
      <c r="J325" s="36">
        <f t="shared" si="81"/>
        <v>-1.127134097960993</v>
      </c>
      <c r="K325" s="6">
        <v>14789.49</v>
      </c>
      <c r="L325" s="6">
        <v>100</v>
      </c>
      <c r="M325" s="6">
        <v>752000</v>
      </c>
      <c r="N325" s="7">
        <f t="shared" si="82"/>
        <v>0.59000624999999995</v>
      </c>
      <c r="O325" s="6">
        <v>37339.49</v>
      </c>
      <c r="P325" s="6">
        <v>105</v>
      </c>
      <c r="Q325" s="6">
        <v>784600</v>
      </c>
      <c r="R325" s="7">
        <f t="shared" si="83"/>
        <v>1.4753048559775681</v>
      </c>
      <c r="S325" s="6">
        <v>310401.99</v>
      </c>
      <c r="T325" s="6">
        <v>162.5</v>
      </c>
      <c r="U325" s="6">
        <v>1203250</v>
      </c>
      <c r="V325" s="7">
        <f t="shared" si="84"/>
        <v>7.9970593725327239</v>
      </c>
      <c r="W325" s="6">
        <v>542401.99</v>
      </c>
      <c r="X325" s="6">
        <v>90</v>
      </c>
      <c r="Y325" s="6">
        <v>660800</v>
      </c>
      <c r="Z325" s="7">
        <f t="shared" si="85"/>
        <v>24.624787681598061</v>
      </c>
      <c r="AA325" s="6">
        <v>270801.99</v>
      </c>
      <c r="AB325" s="6">
        <v>35</v>
      </c>
      <c r="AC325" s="6">
        <v>266700</v>
      </c>
      <c r="AD325" s="7">
        <f t="shared" si="86"/>
        <v>31.476796737907758</v>
      </c>
      <c r="AE325" s="6">
        <v>12053.1</v>
      </c>
      <c r="AF325" s="6">
        <v>75</v>
      </c>
      <c r="AG325" s="6">
        <v>582000</v>
      </c>
      <c r="AH325" s="7">
        <f t="shared" si="87"/>
        <v>0.6212938144329897</v>
      </c>
      <c r="AI325" s="6">
        <v>493678.1</v>
      </c>
      <c r="AJ325" s="6">
        <v>75</v>
      </c>
      <c r="AK325" s="6">
        <v>540000</v>
      </c>
      <c r="AL325" s="7">
        <f t="shared" si="88"/>
        <v>28.340779814814812</v>
      </c>
      <c r="AM325" s="6">
        <v>239603.09</v>
      </c>
      <c r="AN325" s="6">
        <v>65</v>
      </c>
      <c r="AO325" s="6">
        <v>472800</v>
      </c>
      <c r="AP325" s="7">
        <f t="shared" si="89"/>
        <v>15.710016476311337</v>
      </c>
      <c r="AQ325" s="6">
        <v>108298.09</v>
      </c>
      <c r="AR325" s="6">
        <v>65</v>
      </c>
      <c r="AS325" s="6">
        <v>475300</v>
      </c>
      <c r="AT325" s="7">
        <f t="shared" si="90"/>
        <v>6.3798580265095728</v>
      </c>
      <c r="AU325" s="6">
        <v>-4625.91</v>
      </c>
      <c r="AV325" s="6">
        <v>45</v>
      </c>
      <c r="AW325" s="6">
        <v>334800</v>
      </c>
      <c r="AX325" s="7">
        <f t="shared" si="91"/>
        <v>-0.42832500000000001</v>
      </c>
      <c r="AY325" s="6">
        <f t="shared" si="92"/>
        <v>1991930.9100000004</v>
      </c>
      <c r="AZ325" s="6">
        <f t="shared" si="93"/>
        <v>937.5</v>
      </c>
      <c r="BA325" s="6">
        <f t="shared" si="94"/>
        <v>6974650</v>
      </c>
      <c r="BB325" s="7">
        <f t="shared" si="95"/>
        <v>8.8534705268364728</v>
      </c>
      <c r="BC325" s="26" t="s">
        <v>788</v>
      </c>
      <c r="BD325" s="10" t="s">
        <v>788</v>
      </c>
      <c r="BE325" s="10" t="s">
        <v>863</v>
      </c>
      <c r="BF325" s="18"/>
      <c r="BG325" s="18"/>
      <c r="BH325" s="18"/>
      <c r="BI325" s="18"/>
      <c r="BJ325" s="18"/>
      <c r="BK325" s="18"/>
      <c r="BL325" s="18"/>
      <c r="BM325" s="18"/>
      <c r="BN325" s="18"/>
      <c r="BO325" s="18"/>
      <c r="CJ325" s="18"/>
      <c r="CK325" s="18"/>
    </row>
    <row r="326" spans="1:89" x14ac:dyDescent="0.2">
      <c r="A326" s="25">
        <v>172855</v>
      </c>
      <c r="B326" s="26" t="s">
        <v>126</v>
      </c>
      <c r="C326" s="6">
        <v>-681034.56</v>
      </c>
      <c r="D326" s="6">
        <v>0</v>
      </c>
      <c r="E326" s="6">
        <v>0</v>
      </c>
      <c r="F326" s="36">
        <f t="shared" si="80"/>
        <v>0</v>
      </c>
      <c r="G326" s="6">
        <v>-143804.56</v>
      </c>
      <c r="H326" s="6">
        <v>411</v>
      </c>
      <c r="I326" s="6">
        <v>3015720</v>
      </c>
      <c r="J326" s="36">
        <f t="shared" si="81"/>
        <v>-1.4782345045295981</v>
      </c>
      <c r="K326" s="6">
        <v>-157240.56</v>
      </c>
      <c r="L326" s="6">
        <v>456</v>
      </c>
      <c r="M326" s="6">
        <v>3351620</v>
      </c>
      <c r="N326" s="7">
        <f t="shared" si="82"/>
        <v>-1.4074438032951229</v>
      </c>
      <c r="O326" s="6">
        <v>-153937.51999999999</v>
      </c>
      <c r="P326" s="6">
        <v>380</v>
      </c>
      <c r="Q326" s="6">
        <v>2803600</v>
      </c>
      <c r="R326" s="7">
        <f t="shared" si="83"/>
        <v>-1.7021198173776573</v>
      </c>
      <c r="S326" s="6">
        <v>-320087.52</v>
      </c>
      <c r="T326" s="6">
        <v>315</v>
      </c>
      <c r="U326" s="6">
        <v>2312300</v>
      </c>
      <c r="V326" s="7">
        <f t="shared" si="84"/>
        <v>-4.2912741080309651</v>
      </c>
      <c r="W326" s="6">
        <v>-231587.41</v>
      </c>
      <c r="X326" s="6">
        <v>435</v>
      </c>
      <c r="Y326" s="6">
        <v>3162200</v>
      </c>
      <c r="Z326" s="7">
        <f t="shared" si="85"/>
        <v>-2.1970850357346152</v>
      </c>
      <c r="AA326" s="6">
        <v>-31615.41</v>
      </c>
      <c r="AB326" s="6">
        <v>211</v>
      </c>
      <c r="AC326" s="6">
        <v>1592920</v>
      </c>
      <c r="AD326" s="7">
        <f t="shared" si="86"/>
        <v>-0.61527114356025414</v>
      </c>
      <c r="AE326" s="6">
        <v>167773.99</v>
      </c>
      <c r="AF326" s="6">
        <v>305</v>
      </c>
      <c r="AG326" s="6">
        <v>2341100</v>
      </c>
      <c r="AH326" s="7">
        <f t="shared" si="87"/>
        <v>2.149937935158686</v>
      </c>
      <c r="AI326" s="6">
        <v>-209840.01</v>
      </c>
      <c r="AJ326" s="6">
        <v>341</v>
      </c>
      <c r="AK326" s="6">
        <v>2462220</v>
      </c>
      <c r="AL326" s="7">
        <f t="shared" si="88"/>
        <v>-2.641941138484782</v>
      </c>
      <c r="AM326" s="6">
        <v>-143337.01</v>
      </c>
      <c r="AN326" s="6">
        <v>416</v>
      </c>
      <c r="AO326" s="6">
        <v>2969120</v>
      </c>
      <c r="AP326" s="7">
        <f t="shared" si="89"/>
        <v>-1.4965536286845935</v>
      </c>
      <c r="AQ326" s="6">
        <v>-131502.25</v>
      </c>
      <c r="AR326" s="6">
        <v>330.5</v>
      </c>
      <c r="AS326" s="6">
        <v>2402910</v>
      </c>
      <c r="AT326" s="7">
        <f t="shared" si="90"/>
        <v>-1.5323349605270276</v>
      </c>
      <c r="AU326" s="6">
        <v>-626243.04</v>
      </c>
      <c r="AV326" s="6">
        <v>456</v>
      </c>
      <c r="AW326" s="6">
        <v>3409740</v>
      </c>
      <c r="AX326" s="7">
        <f t="shared" si="91"/>
        <v>-5.693552657973922</v>
      </c>
      <c r="AY326" s="6">
        <f t="shared" si="92"/>
        <v>-1981421.3</v>
      </c>
      <c r="AZ326" s="6">
        <f t="shared" si="93"/>
        <v>4056.5</v>
      </c>
      <c r="BA326" s="6">
        <f t="shared" si="94"/>
        <v>29823450</v>
      </c>
      <c r="BB326" s="7">
        <f t="shared" si="95"/>
        <v>-2.0595893600505644</v>
      </c>
      <c r="BC326" s="26" t="s">
        <v>788</v>
      </c>
      <c r="BD326" s="10" t="s">
        <v>788</v>
      </c>
      <c r="BE326" s="10" t="s">
        <v>863</v>
      </c>
      <c r="BF326" s="18"/>
      <c r="BG326" s="18"/>
      <c r="BH326" s="18"/>
      <c r="BI326" s="18"/>
      <c r="BJ326" s="18"/>
      <c r="BK326" s="18"/>
      <c r="BL326" s="18"/>
      <c r="BM326" s="18"/>
      <c r="BN326" s="18"/>
      <c r="BO326" s="18"/>
      <c r="CJ326" s="18"/>
      <c r="CK326" s="18"/>
    </row>
    <row r="327" spans="1:89" x14ac:dyDescent="0.2">
      <c r="A327" s="25">
        <v>172874</v>
      </c>
      <c r="B327" s="26" t="s">
        <v>235</v>
      </c>
      <c r="C327" s="6">
        <v>49348.9</v>
      </c>
      <c r="D327" s="6">
        <v>0</v>
      </c>
      <c r="E327" s="6">
        <v>0</v>
      </c>
      <c r="F327" s="36">
        <f t="shared" si="80"/>
        <v>0</v>
      </c>
      <c r="G327" s="6">
        <v>101658.9</v>
      </c>
      <c r="H327" s="6">
        <v>83.5</v>
      </c>
      <c r="I327" s="6">
        <v>620175</v>
      </c>
      <c r="J327" s="36">
        <f t="shared" si="81"/>
        <v>5.081510702624259</v>
      </c>
      <c r="K327" s="6">
        <v>341708.9</v>
      </c>
      <c r="L327" s="6">
        <v>77.5</v>
      </c>
      <c r="M327" s="6">
        <v>568125</v>
      </c>
      <c r="N327" s="7">
        <f t="shared" si="82"/>
        <v>18.044034323432346</v>
      </c>
      <c r="O327" s="6">
        <v>280678.90000000002</v>
      </c>
      <c r="P327" s="6">
        <v>64.5</v>
      </c>
      <c r="Q327" s="6">
        <v>473050</v>
      </c>
      <c r="R327" s="7">
        <f t="shared" si="83"/>
        <v>18.393501532607548</v>
      </c>
      <c r="S327" s="6">
        <v>300578.90000000002</v>
      </c>
      <c r="T327" s="6">
        <v>40</v>
      </c>
      <c r="U327" s="6">
        <v>293700</v>
      </c>
      <c r="V327" s="7">
        <f t="shared" si="84"/>
        <v>31.726067075246853</v>
      </c>
      <c r="W327" s="6">
        <v>222078.9</v>
      </c>
      <c r="X327" s="6">
        <v>35</v>
      </c>
      <c r="Y327" s="6">
        <v>250500</v>
      </c>
      <c r="Z327" s="7">
        <f t="shared" si="85"/>
        <v>26.596275449101796</v>
      </c>
      <c r="AA327" s="6">
        <v>296368.90000000002</v>
      </c>
      <c r="AB327" s="6">
        <v>51</v>
      </c>
      <c r="AC327" s="6">
        <v>384250</v>
      </c>
      <c r="AD327" s="7">
        <f t="shared" si="86"/>
        <v>23.910047885491217</v>
      </c>
      <c r="AE327" s="6">
        <v>390568.02</v>
      </c>
      <c r="AF327" s="6">
        <v>45</v>
      </c>
      <c r="AG327" s="6">
        <v>334750</v>
      </c>
      <c r="AH327" s="7">
        <f t="shared" si="87"/>
        <v>35.002361762509338</v>
      </c>
      <c r="AI327" s="6">
        <v>251248.02</v>
      </c>
      <c r="AJ327" s="6">
        <v>41</v>
      </c>
      <c r="AK327" s="6">
        <v>289200</v>
      </c>
      <c r="AL327" s="7">
        <f t="shared" si="88"/>
        <v>26.93184170124481</v>
      </c>
      <c r="AM327" s="6">
        <v>407508</v>
      </c>
      <c r="AN327" s="6">
        <v>69</v>
      </c>
      <c r="AO327" s="6">
        <v>487450</v>
      </c>
      <c r="AP327" s="7">
        <f t="shared" si="89"/>
        <v>25.915987280746744</v>
      </c>
      <c r="AQ327" s="6">
        <v>526558</v>
      </c>
      <c r="AR327" s="6">
        <v>90</v>
      </c>
      <c r="AS327" s="6">
        <v>654000</v>
      </c>
      <c r="AT327" s="7">
        <f t="shared" si="90"/>
        <v>22.543767584097857</v>
      </c>
      <c r="AU327" s="6">
        <v>245385.5</v>
      </c>
      <c r="AV327" s="6">
        <v>102.5</v>
      </c>
      <c r="AW327" s="6">
        <v>771775</v>
      </c>
      <c r="AX327" s="7">
        <f t="shared" si="91"/>
        <v>9.8564354896180877</v>
      </c>
      <c r="AY327" s="6">
        <f t="shared" si="92"/>
        <v>3364340.94</v>
      </c>
      <c r="AZ327" s="6">
        <f t="shared" si="93"/>
        <v>699</v>
      </c>
      <c r="BA327" s="6">
        <f t="shared" si="94"/>
        <v>5126975</v>
      </c>
      <c r="BB327" s="7">
        <f t="shared" si="95"/>
        <v>20.342320596453074</v>
      </c>
      <c r="BC327" s="26" t="s">
        <v>788</v>
      </c>
      <c r="BD327" s="10" t="s">
        <v>788</v>
      </c>
      <c r="BE327" s="10" t="s">
        <v>863</v>
      </c>
      <c r="BF327" s="18"/>
      <c r="BG327" s="18"/>
      <c r="BH327" s="18"/>
      <c r="BI327" s="18"/>
      <c r="BJ327" s="18"/>
      <c r="BK327" s="18"/>
      <c r="BL327" s="18"/>
      <c r="BM327" s="18"/>
      <c r="BN327" s="18"/>
      <c r="BO327" s="18"/>
      <c r="CJ327" s="18"/>
      <c r="CK327" s="18"/>
    </row>
    <row r="328" spans="1:89" x14ac:dyDescent="0.2">
      <c r="A328" s="25">
        <v>172892</v>
      </c>
      <c r="B328" s="26" t="s">
        <v>971</v>
      </c>
      <c r="C328" s="6">
        <v>30941.78</v>
      </c>
      <c r="D328" s="6">
        <v>30</v>
      </c>
      <c r="E328" s="6">
        <v>225600</v>
      </c>
      <c r="F328" s="36">
        <f t="shared" si="80"/>
        <v>4.114598404255319</v>
      </c>
      <c r="G328" s="6">
        <v>114641.78</v>
      </c>
      <c r="H328" s="6">
        <v>215</v>
      </c>
      <c r="I328" s="6">
        <v>1616800</v>
      </c>
      <c r="J328" s="36">
        <f t="shared" si="81"/>
        <v>2.1981043913904008</v>
      </c>
      <c r="K328" s="6">
        <v>-204508.22</v>
      </c>
      <c r="L328" s="6">
        <v>180</v>
      </c>
      <c r="M328" s="6">
        <v>1346100</v>
      </c>
      <c r="N328" s="7">
        <f t="shared" si="82"/>
        <v>-4.5577940717628707</v>
      </c>
      <c r="O328" s="6">
        <v>174992.86</v>
      </c>
      <c r="P328" s="6">
        <v>230</v>
      </c>
      <c r="Q328" s="6">
        <v>1717100</v>
      </c>
      <c r="R328" s="7">
        <f t="shared" si="83"/>
        <v>3.1592677537708926</v>
      </c>
      <c r="S328" s="6">
        <v>156552.85999999999</v>
      </c>
      <c r="T328" s="6">
        <v>196</v>
      </c>
      <c r="U328" s="6">
        <v>1449320</v>
      </c>
      <c r="V328" s="7">
        <f t="shared" si="84"/>
        <v>3.3485625396737779</v>
      </c>
      <c r="W328" s="6">
        <v>138773.04</v>
      </c>
      <c r="X328" s="6">
        <v>175</v>
      </c>
      <c r="Y328" s="6">
        <v>1281000</v>
      </c>
      <c r="Z328" s="7">
        <f t="shared" si="85"/>
        <v>3.2499540983606559</v>
      </c>
      <c r="AA328" s="6">
        <v>492614.04</v>
      </c>
      <c r="AB328" s="6">
        <v>140</v>
      </c>
      <c r="AC328" s="6">
        <v>1071300</v>
      </c>
      <c r="AD328" s="7">
        <f t="shared" si="86"/>
        <v>14.254676785214226</v>
      </c>
      <c r="AE328" s="6">
        <v>563301.35</v>
      </c>
      <c r="AF328" s="6">
        <v>125</v>
      </c>
      <c r="AG328" s="6">
        <v>973000</v>
      </c>
      <c r="AH328" s="7">
        <f t="shared" si="87"/>
        <v>17.367975847893113</v>
      </c>
      <c r="AI328" s="6">
        <v>467306.35</v>
      </c>
      <c r="AJ328" s="6">
        <v>181</v>
      </c>
      <c r="AK328" s="6">
        <v>1319020</v>
      </c>
      <c r="AL328" s="7">
        <f t="shared" si="88"/>
        <v>10.982772702460919</v>
      </c>
      <c r="AM328" s="6">
        <v>480619.35</v>
      </c>
      <c r="AN328" s="6">
        <v>204.5</v>
      </c>
      <c r="AO328" s="6">
        <v>1477990</v>
      </c>
      <c r="AP328" s="7">
        <f t="shared" si="89"/>
        <v>10.08071763002456</v>
      </c>
      <c r="AQ328" s="6">
        <v>665329.31999999995</v>
      </c>
      <c r="AR328" s="6">
        <v>155</v>
      </c>
      <c r="AS328" s="6">
        <v>1139350</v>
      </c>
      <c r="AT328" s="7">
        <f t="shared" si="90"/>
        <v>16.350744687760564</v>
      </c>
      <c r="AU328" s="6">
        <v>225301.82</v>
      </c>
      <c r="AV328" s="6">
        <v>204.5</v>
      </c>
      <c r="AW328" s="6">
        <v>1550460</v>
      </c>
      <c r="AX328" s="7">
        <f t="shared" si="91"/>
        <v>4.5046995214323493</v>
      </c>
      <c r="AY328" s="6">
        <f t="shared" si="92"/>
        <v>3274924.55</v>
      </c>
      <c r="AZ328" s="6">
        <f t="shared" si="93"/>
        <v>2006</v>
      </c>
      <c r="BA328" s="6">
        <f t="shared" si="94"/>
        <v>14941440</v>
      </c>
      <c r="BB328" s="7">
        <f t="shared" si="95"/>
        <v>6.7947039274661609</v>
      </c>
      <c r="BC328" s="26" t="s">
        <v>788</v>
      </c>
      <c r="BD328" s="10" t="s">
        <v>788</v>
      </c>
      <c r="BE328" s="10" t="s">
        <v>863</v>
      </c>
      <c r="BF328" s="18"/>
      <c r="BG328" s="18"/>
      <c r="BH328" s="18"/>
      <c r="BI328" s="18"/>
      <c r="BJ328" s="18"/>
      <c r="BK328" s="18"/>
      <c r="BL328" s="18"/>
      <c r="BM328" s="18"/>
      <c r="BN328" s="18"/>
      <c r="BO328" s="18"/>
      <c r="CJ328" s="18"/>
      <c r="CK328" s="18"/>
    </row>
    <row r="329" spans="1:89" x14ac:dyDescent="0.2">
      <c r="A329" s="25">
        <v>172922</v>
      </c>
      <c r="B329" s="26" t="s">
        <v>238</v>
      </c>
      <c r="C329" s="6">
        <v>-702554.01</v>
      </c>
      <c r="D329" s="6">
        <v>0</v>
      </c>
      <c r="E329" s="6">
        <v>0</v>
      </c>
      <c r="F329" s="36">
        <f t="shared" si="80"/>
        <v>0</v>
      </c>
      <c r="G329" s="6">
        <v>-58104.01</v>
      </c>
      <c r="H329" s="6">
        <v>285</v>
      </c>
      <c r="I329" s="6">
        <v>2143200</v>
      </c>
      <c r="J329" s="36">
        <f t="shared" si="81"/>
        <v>-0.84043687476670403</v>
      </c>
      <c r="K329" s="6">
        <v>22445.99</v>
      </c>
      <c r="L329" s="6">
        <v>335</v>
      </c>
      <c r="M329" s="6">
        <v>2512200</v>
      </c>
      <c r="N329" s="7">
        <f t="shared" si="82"/>
        <v>0.26804382612849298</v>
      </c>
      <c r="O329" s="6">
        <v>-158504.01</v>
      </c>
      <c r="P329" s="6">
        <v>300</v>
      </c>
      <c r="Q329" s="6">
        <v>2241500</v>
      </c>
      <c r="R329" s="7">
        <f t="shared" si="83"/>
        <v>-2.1921143475351328</v>
      </c>
      <c r="S329" s="6">
        <v>47745.99</v>
      </c>
      <c r="T329" s="6">
        <v>300</v>
      </c>
      <c r="U329" s="6">
        <v>2223500</v>
      </c>
      <c r="V329" s="7">
        <f t="shared" si="84"/>
        <v>0.66567379806611193</v>
      </c>
      <c r="W329" s="6">
        <v>367446.21</v>
      </c>
      <c r="X329" s="6">
        <v>305</v>
      </c>
      <c r="Y329" s="6">
        <v>2232600</v>
      </c>
      <c r="Z329" s="7">
        <f t="shared" si="85"/>
        <v>4.9374658693899489</v>
      </c>
      <c r="AA329" s="6">
        <v>699994.21</v>
      </c>
      <c r="AB329" s="6">
        <v>244</v>
      </c>
      <c r="AC329" s="6">
        <v>1870380</v>
      </c>
      <c r="AD329" s="7">
        <f t="shared" si="86"/>
        <v>11.601824500903559</v>
      </c>
      <c r="AE329" s="6">
        <v>288309.12</v>
      </c>
      <c r="AF329" s="6">
        <v>195</v>
      </c>
      <c r="AG329" s="6">
        <v>1514900</v>
      </c>
      <c r="AH329" s="7">
        <f t="shared" si="87"/>
        <v>5.7094683477457258</v>
      </c>
      <c r="AI329" s="6">
        <v>459410.12</v>
      </c>
      <c r="AJ329" s="6">
        <v>290</v>
      </c>
      <c r="AK329" s="6">
        <v>2117300</v>
      </c>
      <c r="AL329" s="7">
        <f t="shared" si="88"/>
        <v>6.7263560761346994</v>
      </c>
      <c r="AM329" s="6">
        <v>372013.11</v>
      </c>
      <c r="AN329" s="6">
        <v>295</v>
      </c>
      <c r="AO329" s="6">
        <v>2125400</v>
      </c>
      <c r="AP329" s="7">
        <f t="shared" si="89"/>
        <v>5.4259934177096065</v>
      </c>
      <c r="AQ329" s="6">
        <v>551011.14</v>
      </c>
      <c r="AR329" s="6">
        <v>282</v>
      </c>
      <c r="AS329" s="6">
        <v>2074690</v>
      </c>
      <c r="AT329" s="7">
        <f t="shared" si="90"/>
        <v>7.4364420323036207</v>
      </c>
      <c r="AU329" s="6">
        <v>-221799.84</v>
      </c>
      <c r="AV329" s="6">
        <v>208.5</v>
      </c>
      <c r="AW329" s="6">
        <v>1572820</v>
      </c>
      <c r="AX329" s="7">
        <f t="shared" si="91"/>
        <v>-4.371635050418992</v>
      </c>
      <c r="AY329" s="6">
        <f t="shared" si="92"/>
        <v>2369968.0300000003</v>
      </c>
      <c r="AZ329" s="6">
        <f t="shared" si="93"/>
        <v>3039.5</v>
      </c>
      <c r="BA329" s="6">
        <f t="shared" si="94"/>
        <v>22628490</v>
      </c>
      <c r="BB329" s="7">
        <f t="shared" si="95"/>
        <v>3.2467481891191152</v>
      </c>
      <c r="BC329" s="26" t="s">
        <v>788</v>
      </c>
      <c r="BD329" s="10" t="s">
        <v>788</v>
      </c>
      <c r="BE329" s="10" t="s">
        <v>863</v>
      </c>
      <c r="BF329" s="18"/>
      <c r="BG329" s="18"/>
      <c r="BH329" s="18"/>
      <c r="BI329" s="18"/>
      <c r="BJ329" s="18"/>
      <c r="BK329" s="18"/>
      <c r="BL329" s="18"/>
      <c r="BM329" s="18"/>
      <c r="BN329" s="18"/>
      <c r="BO329" s="18"/>
      <c r="CJ329" s="18"/>
      <c r="CK329" s="18"/>
    </row>
    <row r="330" spans="1:89" x14ac:dyDescent="0.2">
      <c r="A330" s="25">
        <v>173098</v>
      </c>
      <c r="B330" s="26" t="s">
        <v>244</v>
      </c>
      <c r="C330" s="6">
        <v>-431303.17</v>
      </c>
      <c r="D330" s="6">
        <v>0</v>
      </c>
      <c r="E330" s="6">
        <v>0</v>
      </c>
      <c r="F330" s="36">
        <f t="shared" si="80"/>
        <v>0</v>
      </c>
      <c r="G330" s="6">
        <v>-274246.67</v>
      </c>
      <c r="H330" s="6">
        <v>230</v>
      </c>
      <c r="I330" s="6">
        <v>1659600</v>
      </c>
      <c r="J330" s="36">
        <f t="shared" si="81"/>
        <v>-5.1227083453844298</v>
      </c>
      <c r="K330" s="6">
        <v>38053.33</v>
      </c>
      <c r="L330" s="6">
        <v>215</v>
      </c>
      <c r="M330" s="6">
        <v>1551800</v>
      </c>
      <c r="N330" s="7">
        <f t="shared" si="82"/>
        <v>0.73566174764789283</v>
      </c>
      <c r="O330" s="6">
        <v>-53057.11</v>
      </c>
      <c r="P330" s="6">
        <v>150</v>
      </c>
      <c r="Q330" s="6">
        <v>1077000</v>
      </c>
      <c r="R330" s="7">
        <f t="shared" si="83"/>
        <v>-1.5271777251624883</v>
      </c>
      <c r="S330" s="6">
        <v>-111707.11</v>
      </c>
      <c r="T330" s="6">
        <v>125</v>
      </c>
      <c r="U330" s="6">
        <v>895000</v>
      </c>
      <c r="V330" s="7">
        <f t="shared" si="84"/>
        <v>-3.8691848156424582</v>
      </c>
      <c r="W330" s="6">
        <v>-159267.12</v>
      </c>
      <c r="X330" s="6">
        <v>138</v>
      </c>
      <c r="Y330" s="6">
        <v>969160</v>
      </c>
      <c r="Z330" s="7">
        <f t="shared" si="85"/>
        <v>-4.9300565438111352</v>
      </c>
      <c r="AA330" s="6">
        <v>-25793.119999999999</v>
      </c>
      <c r="AB330" s="6">
        <v>110</v>
      </c>
      <c r="AC330" s="6">
        <v>796700</v>
      </c>
      <c r="AD330" s="7">
        <f t="shared" si="86"/>
        <v>-1.0036233463035018</v>
      </c>
      <c r="AE330" s="6">
        <v>155943.82999999999</v>
      </c>
      <c r="AF330" s="6">
        <v>90</v>
      </c>
      <c r="AG330" s="6">
        <v>670300</v>
      </c>
      <c r="AH330" s="7">
        <f t="shared" si="87"/>
        <v>6.9794344323437265</v>
      </c>
      <c r="AI330" s="6">
        <v>-144127.17000000001</v>
      </c>
      <c r="AJ330" s="6">
        <v>105</v>
      </c>
      <c r="AK330" s="6">
        <v>750100</v>
      </c>
      <c r="AL330" s="7">
        <f t="shared" si="88"/>
        <v>-5.9564621650446616</v>
      </c>
      <c r="AM330" s="6">
        <v>-95289.17</v>
      </c>
      <c r="AN330" s="6">
        <v>126</v>
      </c>
      <c r="AO330" s="6">
        <v>882720</v>
      </c>
      <c r="AP330" s="7">
        <f t="shared" si="89"/>
        <v>-3.3464340560993291</v>
      </c>
      <c r="AQ330" s="6">
        <v>164524.82999999999</v>
      </c>
      <c r="AR330" s="6">
        <v>141</v>
      </c>
      <c r="AS330" s="6">
        <v>1000020</v>
      </c>
      <c r="AT330" s="7">
        <f t="shared" si="90"/>
        <v>4.6066031079378407</v>
      </c>
      <c r="AU330" s="6">
        <v>-265181.15000000002</v>
      </c>
      <c r="AV330" s="6">
        <v>197</v>
      </c>
      <c r="AW330" s="6">
        <v>1447340</v>
      </c>
      <c r="AX330" s="7">
        <f t="shared" si="91"/>
        <v>-5.6798096162615561</v>
      </c>
      <c r="AY330" s="6">
        <f t="shared" si="92"/>
        <v>-770146.63000000012</v>
      </c>
      <c r="AZ330" s="6">
        <f t="shared" si="93"/>
        <v>1627</v>
      </c>
      <c r="BA330" s="6">
        <f t="shared" si="94"/>
        <v>11699740</v>
      </c>
      <c r="BB330" s="7">
        <f t="shared" si="95"/>
        <v>-2.0406047937817426</v>
      </c>
      <c r="BC330" s="26" t="s">
        <v>788</v>
      </c>
      <c r="BD330" s="10" t="s">
        <v>788</v>
      </c>
      <c r="BE330" s="10" t="s">
        <v>863</v>
      </c>
      <c r="BF330" s="18"/>
      <c r="BG330" s="18"/>
      <c r="BH330" s="18"/>
      <c r="BI330" s="18"/>
      <c r="BJ330" s="18"/>
      <c r="BK330" s="18"/>
      <c r="BL330" s="18"/>
      <c r="BM330" s="18"/>
      <c r="BN330" s="18"/>
      <c r="BO330" s="18"/>
      <c r="CJ330" s="18"/>
      <c r="CK330" s="18"/>
    </row>
    <row r="331" spans="1:89" x14ac:dyDescent="0.2">
      <c r="A331" s="25">
        <v>173224</v>
      </c>
      <c r="B331" s="26" t="s">
        <v>249</v>
      </c>
      <c r="C331" s="6">
        <v>-1257814.76</v>
      </c>
      <c r="D331" s="6">
        <v>65</v>
      </c>
      <c r="E331" s="6">
        <v>488800</v>
      </c>
      <c r="F331" s="36">
        <f t="shared" si="80"/>
        <v>-77.198123567921442</v>
      </c>
      <c r="G331" s="6">
        <v>-274394.75</v>
      </c>
      <c r="H331" s="6">
        <v>1080.5</v>
      </c>
      <c r="I331" s="6">
        <v>8060690</v>
      </c>
      <c r="J331" s="36">
        <f t="shared" si="81"/>
        <v>-1.0552740832360505</v>
      </c>
      <c r="K331" s="6">
        <v>-38224.75</v>
      </c>
      <c r="L331" s="6">
        <v>1398.5</v>
      </c>
      <c r="M331" s="6">
        <v>10406945</v>
      </c>
      <c r="N331" s="7">
        <f t="shared" si="82"/>
        <v>-0.11019011823354499</v>
      </c>
      <c r="O331" s="6">
        <v>-421342.05</v>
      </c>
      <c r="P331" s="6">
        <v>949.5</v>
      </c>
      <c r="Q331" s="6">
        <v>7029140</v>
      </c>
      <c r="R331" s="7">
        <f t="shared" si="83"/>
        <v>-1.8582079102137674</v>
      </c>
      <c r="S331" s="6">
        <v>-318375.05</v>
      </c>
      <c r="T331" s="6">
        <v>660</v>
      </c>
      <c r="U331" s="6">
        <v>4852350</v>
      </c>
      <c r="V331" s="7">
        <f t="shared" si="84"/>
        <v>-2.0339890053273155</v>
      </c>
      <c r="W331" s="6">
        <v>-447799.44</v>
      </c>
      <c r="X331" s="6">
        <v>760</v>
      </c>
      <c r="Y331" s="6">
        <v>5538250</v>
      </c>
      <c r="Z331" s="7">
        <f t="shared" si="85"/>
        <v>-2.4256729472306233</v>
      </c>
      <c r="AA331" s="6">
        <v>-213895.45</v>
      </c>
      <c r="AB331" s="6">
        <v>503.5</v>
      </c>
      <c r="AC331" s="6">
        <v>3810115</v>
      </c>
      <c r="AD331" s="7">
        <f t="shared" si="86"/>
        <v>-1.7403041509245785</v>
      </c>
      <c r="AE331" s="6">
        <v>460725.26</v>
      </c>
      <c r="AF331" s="6">
        <v>674</v>
      </c>
      <c r="AG331" s="6">
        <v>5162880</v>
      </c>
      <c r="AH331" s="7">
        <f t="shared" si="87"/>
        <v>2.6771410143175904</v>
      </c>
      <c r="AI331" s="6">
        <v>144844.26</v>
      </c>
      <c r="AJ331" s="6">
        <v>1010.5</v>
      </c>
      <c r="AK331" s="6">
        <v>7329335</v>
      </c>
      <c r="AL331" s="7">
        <f t="shared" si="88"/>
        <v>0.61263021270006079</v>
      </c>
      <c r="AM331" s="6">
        <v>160193.09</v>
      </c>
      <c r="AN331" s="6">
        <v>1439</v>
      </c>
      <c r="AO331" s="6">
        <v>10346680</v>
      </c>
      <c r="AP331" s="7">
        <f t="shared" si="89"/>
        <v>0.47995934831269543</v>
      </c>
      <c r="AQ331" s="6">
        <v>-395330.24</v>
      </c>
      <c r="AR331" s="6">
        <v>1300.5</v>
      </c>
      <c r="AS331" s="6">
        <v>9471710</v>
      </c>
      <c r="AT331" s="7">
        <f t="shared" si="90"/>
        <v>-1.168664023708496</v>
      </c>
      <c r="AU331" s="6">
        <v>-913030.79</v>
      </c>
      <c r="AV331" s="6">
        <v>1173.5</v>
      </c>
      <c r="AW331" s="6">
        <v>8814530</v>
      </c>
      <c r="AX331" s="7">
        <f t="shared" si="91"/>
        <v>-3.2110565725001785</v>
      </c>
      <c r="AY331" s="6">
        <f t="shared" si="92"/>
        <v>-2256629.91</v>
      </c>
      <c r="AZ331" s="6">
        <f t="shared" si="93"/>
        <v>10949.5</v>
      </c>
      <c r="BA331" s="6">
        <f t="shared" si="94"/>
        <v>80822625</v>
      </c>
      <c r="BB331" s="7">
        <f t="shared" si="95"/>
        <v>-0.86554386485219958</v>
      </c>
      <c r="BC331" s="26" t="s">
        <v>788</v>
      </c>
      <c r="BD331" s="10" t="s">
        <v>788</v>
      </c>
      <c r="BE331" s="10" t="s">
        <v>863</v>
      </c>
      <c r="BF331" s="18"/>
      <c r="BG331" s="18"/>
      <c r="BH331" s="18"/>
      <c r="BI331" s="18"/>
      <c r="BJ331" s="18"/>
      <c r="BK331" s="18"/>
      <c r="BL331" s="18"/>
      <c r="BM331" s="18"/>
      <c r="BN331" s="18"/>
      <c r="BO331" s="18"/>
      <c r="CJ331" s="18"/>
      <c r="CK331" s="18"/>
    </row>
    <row r="332" spans="1:89" x14ac:dyDescent="0.2">
      <c r="A332" s="25">
        <v>173374</v>
      </c>
      <c r="B332" s="26" t="s">
        <v>972</v>
      </c>
      <c r="C332" s="6">
        <v>-37227.42</v>
      </c>
      <c r="D332" s="6">
        <v>0</v>
      </c>
      <c r="E332" s="6">
        <v>0</v>
      </c>
      <c r="F332" s="36">
        <f t="shared" si="80"/>
        <v>0</v>
      </c>
      <c r="G332" s="6">
        <v>223872.58</v>
      </c>
      <c r="H332" s="6">
        <v>230</v>
      </c>
      <c r="I332" s="6">
        <v>1679600</v>
      </c>
      <c r="J332" s="36">
        <f t="shared" si="81"/>
        <v>4.1319659323648485</v>
      </c>
      <c r="K332" s="6">
        <v>447322.58</v>
      </c>
      <c r="L332" s="6">
        <v>220</v>
      </c>
      <c r="M332" s="6">
        <v>1624400</v>
      </c>
      <c r="N332" s="7">
        <f t="shared" si="82"/>
        <v>8.2613133464663875</v>
      </c>
      <c r="O332" s="6">
        <v>319968.23</v>
      </c>
      <c r="P332" s="6">
        <v>225</v>
      </c>
      <c r="Q332" s="6">
        <v>1647500</v>
      </c>
      <c r="R332" s="7">
        <f t="shared" si="83"/>
        <v>6.0206465128983302</v>
      </c>
      <c r="S332" s="6">
        <v>444968.23</v>
      </c>
      <c r="T332" s="6">
        <v>160</v>
      </c>
      <c r="U332" s="6">
        <v>1164700</v>
      </c>
      <c r="V332" s="7">
        <f t="shared" si="84"/>
        <v>11.843406138919892</v>
      </c>
      <c r="W332" s="6">
        <v>130018.23</v>
      </c>
      <c r="X332" s="6">
        <v>95</v>
      </c>
      <c r="Y332" s="6">
        <v>682900</v>
      </c>
      <c r="Z332" s="7">
        <f t="shared" si="85"/>
        <v>5.7117394933372383</v>
      </c>
      <c r="AA332" s="6">
        <v>394076.23</v>
      </c>
      <c r="AB332" s="6">
        <v>125</v>
      </c>
      <c r="AC332" s="6">
        <v>921500</v>
      </c>
      <c r="AD332" s="7">
        <f t="shared" si="86"/>
        <v>13.25704083559414</v>
      </c>
      <c r="AE332" s="6">
        <v>918119.6</v>
      </c>
      <c r="AF332" s="6">
        <v>157</v>
      </c>
      <c r="AG332" s="6">
        <v>1182140</v>
      </c>
      <c r="AH332" s="7">
        <f t="shared" si="87"/>
        <v>23.299768216962459</v>
      </c>
      <c r="AI332" s="6">
        <v>464392.6</v>
      </c>
      <c r="AJ332" s="6">
        <v>152</v>
      </c>
      <c r="AK332" s="6">
        <v>1081540</v>
      </c>
      <c r="AL332" s="7">
        <f t="shared" si="88"/>
        <v>13.310807367272592</v>
      </c>
      <c r="AM332" s="6">
        <v>571336.61</v>
      </c>
      <c r="AN332" s="6">
        <v>255</v>
      </c>
      <c r="AO332" s="6">
        <v>1804600</v>
      </c>
      <c r="AP332" s="7">
        <f t="shared" si="89"/>
        <v>9.8146042945805156</v>
      </c>
      <c r="AQ332" s="6">
        <v>553031.6</v>
      </c>
      <c r="AR332" s="6">
        <v>191</v>
      </c>
      <c r="AS332" s="6">
        <v>1354720</v>
      </c>
      <c r="AT332" s="7">
        <f t="shared" si="90"/>
        <v>11.430321247194991</v>
      </c>
      <c r="AU332" s="6">
        <v>235933.63</v>
      </c>
      <c r="AV332" s="6">
        <v>206</v>
      </c>
      <c r="AW332" s="6">
        <v>1495620</v>
      </c>
      <c r="AX332" s="7">
        <f t="shared" si="91"/>
        <v>4.8902411909442245</v>
      </c>
      <c r="AY332" s="6">
        <f t="shared" si="92"/>
        <v>4703040.12</v>
      </c>
      <c r="AZ332" s="6">
        <f t="shared" si="93"/>
        <v>2016</v>
      </c>
      <c r="BA332" s="6">
        <f t="shared" si="94"/>
        <v>14639220</v>
      </c>
      <c r="BB332" s="7">
        <f t="shared" si="95"/>
        <v>9.959153815572142</v>
      </c>
      <c r="BC332" s="26" t="s">
        <v>788</v>
      </c>
      <c r="BD332" s="10" t="s">
        <v>788</v>
      </c>
      <c r="BE332" s="10" t="s">
        <v>863</v>
      </c>
      <c r="BF332" s="18"/>
      <c r="BG332" s="18"/>
      <c r="BH332" s="18"/>
      <c r="BI332" s="18"/>
      <c r="BJ332" s="18"/>
      <c r="BK332" s="18"/>
      <c r="BL332" s="18"/>
      <c r="BM332" s="18"/>
      <c r="BN332" s="18"/>
      <c r="BO332" s="18"/>
      <c r="CJ332" s="18"/>
      <c r="CK332" s="18"/>
    </row>
    <row r="333" spans="1:89" x14ac:dyDescent="0.2">
      <c r="A333" s="25">
        <v>174378</v>
      </c>
      <c r="B333" s="26" t="s">
        <v>973</v>
      </c>
      <c r="C333" s="6">
        <v>-10935.39</v>
      </c>
      <c r="D333" s="6">
        <v>0</v>
      </c>
      <c r="E333" s="6">
        <v>0</v>
      </c>
      <c r="F333" s="36">
        <f t="shared" si="80"/>
        <v>0</v>
      </c>
      <c r="G333" s="6">
        <v>97332.44</v>
      </c>
      <c r="H333" s="6">
        <v>85.5</v>
      </c>
      <c r="I333" s="6">
        <v>634025</v>
      </c>
      <c r="J333" s="36">
        <f t="shared" si="81"/>
        <v>4.7589695043570845</v>
      </c>
      <c r="K333" s="6">
        <v>-20559.560000000001</v>
      </c>
      <c r="L333" s="6">
        <v>63.5</v>
      </c>
      <c r="M333" s="6">
        <v>465515</v>
      </c>
      <c r="N333" s="7">
        <f t="shared" si="82"/>
        <v>-1.324955801639045</v>
      </c>
      <c r="O333" s="6">
        <v>83030.44</v>
      </c>
      <c r="P333" s="6">
        <v>78</v>
      </c>
      <c r="Q333" s="6">
        <v>575600</v>
      </c>
      <c r="R333" s="7">
        <f t="shared" si="83"/>
        <v>4.4717575399583041</v>
      </c>
      <c r="S333" s="6">
        <v>72500.44</v>
      </c>
      <c r="T333" s="6">
        <v>10</v>
      </c>
      <c r="U333" s="6">
        <v>74700</v>
      </c>
      <c r="V333" s="7">
        <f t="shared" si="84"/>
        <v>30.087197322623833</v>
      </c>
      <c r="W333" s="6">
        <v>58900.44</v>
      </c>
      <c r="X333" s="6">
        <v>30</v>
      </c>
      <c r="Y333" s="6">
        <v>216700</v>
      </c>
      <c r="Z333" s="7">
        <f t="shared" si="85"/>
        <v>8.1541910475311496</v>
      </c>
      <c r="AA333" s="6">
        <v>197400.44</v>
      </c>
      <c r="AB333" s="6">
        <v>40</v>
      </c>
      <c r="AC333" s="6">
        <v>298000</v>
      </c>
      <c r="AD333" s="7">
        <f t="shared" si="86"/>
        <v>20.534945100671141</v>
      </c>
      <c r="AE333" s="6">
        <v>268400.09999999998</v>
      </c>
      <c r="AF333" s="6">
        <v>35</v>
      </c>
      <c r="AG333" s="6">
        <v>264500</v>
      </c>
      <c r="AH333" s="7">
        <f t="shared" si="87"/>
        <v>30.44235538752363</v>
      </c>
      <c r="AI333" s="6">
        <v>124850.1</v>
      </c>
      <c r="AJ333" s="6">
        <v>30</v>
      </c>
      <c r="AK333" s="6">
        <v>215050</v>
      </c>
      <c r="AL333" s="7">
        <f t="shared" si="88"/>
        <v>17.997456870495235</v>
      </c>
      <c r="AM333" s="6">
        <v>58275.1</v>
      </c>
      <c r="AN333" s="6">
        <v>50</v>
      </c>
      <c r="AO333" s="6">
        <v>362200</v>
      </c>
      <c r="AP333" s="7">
        <f t="shared" si="89"/>
        <v>4.9876535063500826</v>
      </c>
      <c r="AQ333" s="6">
        <v>178625.66</v>
      </c>
      <c r="AR333" s="6">
        <v>75</v>
      </c>
      <c r="AS333" s="6">
        <v>538350</v>
      </c>
      <c r="AT333" s="7">
        <f t="shared" si="90"/>
        <v>9.2904587721742367</v>
      </c>
      <c r="AU333" s="6">
        <v>312819.65999999997</v>
      </c>
      <c r="AV333" s="6">
        <v>105</v>
      </c>
      <c r="AW333" s="6">
        <v>765800</v>
      </c>
      <c r="AX333" s="7">
        <f t="shared" si="91"/>
        <v>12.663109767563331</v>
      </c>
      <c r="AY333" s="6">
        <f t="shared" si="92"/>
        <v>1431575.2599999998</v>
      </c>
      <c r="AZ333" s="6">
        <f t="shared" si="93"/>
        <v>602</v>
      </c>
      <c r="BA333" s="6">
        <f t="shared" si="94"/>
        <v>4410440</v>
      </c>
      <c r="BB333" s="7">
        <f t="shared" si="95"/>
        <v>10.062223510579443</v>
      </c>
      <c r="BC333" s="26" t="s">
        <v>788</v>
      </c>
      <c r="BD333" s="10" t="s">
        <v>788</v>
      </c>
      <c r="BE333" s="10" t="s">
        <v>863</v>
      </c>
      <c r="BF333" s="18"/>
      <c r="BG333" s="18"/>
      <c r="BH333" s="18"/>
      <c r="BI333" s="18"/>
      <c r="BJ333" s="18"/>
      <c r="BK333" s="18"/>
      <c r="BL333" s="18"/>
      <c r="BM333" s="18"/>
      <c r="BN333" s="18"/>
      <c r="BO333" s="18"/>
      <c r="CJ333" s="18"/>
      <c r="CK333" s="18"/>
    </row>
    <row r="334" spans="1:89" x14ac:dyDescent="0.2">
      <c r="A334" s="25">
        <v>174770</v>
      </c>
      <c r="B334" s="26" t="s">
        <v>275</v>
      </c>
      <c r="C334" s="6">
        <v>85021.09</v>
      </c>
      <c r="D334" s="6">
        <v>0</v>
      </c>
      <c r="E334" s="6">
        <v>0</v>
      </c>
      <c r="F334" s="36">
        <f t="shared" si="80"/>
        <v>0</v>
      </c>
      <c r="G334" s="6">
        <v>26780.09</v>
      </c>
      <c r="H334" s="6">
        <v>30</v>
      </c>
      <c r="I334" s="6">
        <v>225600</v>
      </c>
      <c r="J334" s="36">
        <f t="shared" si="81"/>
        <v>3.6798882535460997</v>
      </c>
      <c r="K334" s="6">
        <v>135430.09</v>
      </c>
      <c r="L334" s="6">
        <v>100</v>
      </c>
      <c r="M334" s="6">
        <v>739500</v>
      </c>
      <c r="N334" s="7">
        <f t="shared" si="82"/>
        <v>5.4941212981744423</v>
      </c>
      <c r="O334" s="6">
        <v>278764.21999999997</v>
      </c>
      <c r="P334" s="6">
        <v>91</v>
      </c>
      <c r="Q334" s="6">
        <v>668220</v>
      </c>
      <c r="R334" s="7">
        <f t="shared" si="83"/>
        <v>12.932403729310705</v>
      </c>
      <c r="S334" s="6">
        <v>342864.22</v>
      </c>
      <c r="T334" s="6">
        <v>60</v>
      </c>
      <c r="U334" s="6">
        <v>435200</v>
      </c>
      <c r="V334" s="7">
        <f t="shared" si="84"/>
        <v>24.422773023897058</v>
      </c>
      <c r="W334" s="6">
        <v>325064.21999999997</v>
      </c>
      <c r="X334" s="6">
        <v>60</v>
      </c>
      <c r="Y334" s="6">
        <v>429200</v>
      </c>
      <c r="Z334" s="7">
        <f t="shared" si="85"/>
        <v>22.721171015843428</v>
      </c>
      <c r="AA334" s="6">
        <v>487914.22</v>
      </c>
      <c r="AB334" s="6">
        <v>95</v>
      </c>
      <c r="AC334" s="6">
        <v>716900</v>
      </c>
      <c r="AD334" s="7">
        <f t="shared" si="86"/>
        <v>21.098257525456827</v>
      </c>
      <c r="AE334" s="6">
        <v>702513.37</v>
      </c>
      <c r="AF334" s="6">
        <v>90</v>
      </c>
      <c r="AG334" s="6">
        <v>693300</v>
      </c>
      <c r="AH334" s="7">
        <f t="shared" si="87"/>
        <v>30.398674599740371</v>
      </c>
      <c r="AI334" s="6">
        <v>462233.37</v>
      </c>
      <c r="AJ334" s="6">
        <v>66</v>
      </c>
      <c r="AK334" s="6">
        <v>474720</v>
      </c>
      <c r="AL334" s="7">
        <f t="shared" si="88"/>
        <v>30.184602439332657</v>
      </c>
      <c r="AM334" s="6">
        <v>558475.54</v>
      </c>
      <c r="AN334" s="6">
        <v>100</v>
      </c>
      <c r="AO334" s="6">
        <v>720000</v>
      </c>
      <c r="AP334" s="7">
        <f t="shared" si="89"/>
        <v>24.045474638888891</v>
      </c>
      <c r="AQ334" s="6">
        <v>542959.55000000005</v>
      </c>
      <c r="AR334" s="6">
        <v>100</v>
      </c>
      <c r="AS334" s="6">
        <v>723500</v>
      </c>
      <c r="AT334" s="7">
        <f t="shared" si="90"/>
        <v>21.012947339322739</v>
      </c>
      <c r="AU334" s="6">
        <v>608261.63</v>
      </c>
      <c r="AV334" s="6">
        <v>130</v>
      </c>
      <c r="AW334" s="6">
        <v>964500</v>
      </c>
      <c r="AX334" s="7">
        <f t="shared" si="91"/>
        <v>19.550140518403317</v>
      </c>
      <c r="AY334" s="6">
        <f t="shared" si="92"/>
        <v>4471260.5199999996</v>
      </c>
      <c r="AZ334" s="6">
        <f t="shared" si="93"/>
        <v>922</v>
      </c>
      <c r="BA334" s="6">
        <f t="shared" si="94"/>
        <v>6790640</v>
      </c>
      <c r="BB334" s="7">
        <f t="shared" si="95"/>
        <v>20.411783884876829</v>
      </c>
      <c r="BC334" s="26" t="s">
        <v>788</v>
      </c>
      <c r="BD334" s="10" t="s">
        <v>788</v>
      </c>
      <c r="BE334" s="10" t="s">
        <v>863</v>
      </c>
      <c r="BF334" s="18"/>
      <c r="BG334" s="18"/>
      <c r="BH334" s="18"/>
      <c r="BI334" s="18"/>
      <c r="BJ334" s="18"/>
      <c r="BK334" s="18"/>
      <c r="BL334" s="18"/>
      <c r="BM334" s="18"/>
      <c r="BN334" s="18"/>
      <c r="BO334" s="18"/>
      <c r="CJ334" s="18"/>
      <c r="CK334" s="18"/>
    </row>
    <row r="335" spans="1:89" x14ac:dyDescent="0.2">
      <c r="A335" s="25">
        <v>176214</v>
      </c>
      <c r="B335" s="26" t="s">
        <v>294</v>
      </c>
      <c r="C335" s="6">
        <v>-540075.38</v>
      </c>
      <c r="D335" s="6">
        <v>0</v>
      </c>
      <c r="E335" s="6">
        <v>0</v>
      </c>
      <c r="F335" s="36">
        <f t="shared" si="80"/>
        <v>0</v>
      </c>
      <c r="G335" s="6">
        <v>-21070.38</v>
      </c>
      <c r="H335" s="6">
        <v>77</v>
      </c>
      <c r="I335" s="6">
        <v>579040</v>
      </c>
      <c r="J335" s="36">
        <f t="shared" si="81"/>
        <v>-1.1280425877314175</v>
      </c>
      <c r="K335" s="6">
        <v>-38890.379999999997</v>
      </c>
      <c r="L335" s="6">
        <v>90.5</v>
      </c>
      <c r="M335" s="6">
        <v>680560</v>
      </c>
      <c r="N335" s="7">
        <f t="shared" si="82"/>
        <v>-1.7143402492065358</v>
      </c>
      <c r="O335" s="6">
        <v>-72161.25</v>
      </c>
      <c r="P335" s="6">
        <v>80</v>
      </c>
      <c r="Q335" s="6">
        <v>599600</v>
      </c>
      <c r="R335" s="7">
        <f t="shared" si="83"/>
        <v>-3.7308184623082057</v>
      </c>
      <c r="S335" s="6">
        <v>-15561.25</v>
      </c>
      <c r="T335" s="6">
        <v>50</v>
      </c>
      <c r="U335" s="6">
        <v>371000</v>
      </c>
      <c r="V335" s="7">
        <f t="shared" si="84"/>
        <v>-1.3002661725067386</v>
      </c>
      <c r="W335" s="6">
        <v>0</v>
      </c>
      <c r="X335" s="6">
        <v>0</v>
      </c>
      <c r="Y335" s="6">
        <v>0</v>
      </c>
      <c r="Z335" s="7">
        <f t="shared" si="85"/>
        <v>0</v>
      </c>
      <c r="AA335" s="6">
        <v>-11461.25</v>
      </c>
      <c r="AB335" s="6">
        <v>35</v>
      </c>
      <c r="AC335" s="6">
        <v>268200</v>
      </c>
      <c r="AD335" s="7">
        <f t="shared" si="86"/>
        <v>-1.3247529828486204</v>
      </c>
      <c r="AE335" s="6">
        <v>-13601.15</v>
      </c>
      <c r="AF335" s="6">
        <v>30</v>
      </c>
      <c r="AG335" s="6">
        <v>234600</v>
      </c>
      <c r="AH335" s="7">
        <f t="shared" si="87"/>
        <v>-1.7392774936061381</v>
      </c>
      <c r="AI335" s="6">
        <v>-19301.150000000001</v>
      </c>
      <c r="AJ335" s="6">
        <v>35</v>
      </c>
      <c r="AK335" s="6">
        <v>259700</v>
      </c>
      <c r="AL335" s="7">
        <f t="shared" si="88"/>
        <v>-2.3039493646515212</v>
      </c>
      <c r="AM335" s="6">
        <v>-17876.14</v>
      </c>
      <c r="AN335" s="6">
        <v>57.5</v>
      </c>
      <c r="AO335" s="6">
        <v>411400</v>
      </c>
      <c r="AP335" s="7">
        <f t="shared" si="89"/>
        <v>-1.3470110354885756</v>
      </c>
      <c r="AQ335" s="6">
        <v>-9626.14</v>
      </c>
      <c r="AR335" s="6">
        <v>40</v>
      </c>
      <c r="AS335" s="6">
        <v>296800</v>
      </c>
      <c r="AT335" s="7">
        <f t="shared" si="90"/>
        <v>-0.90812641509433956</v>
      </c>
      <c r="AU335" s="6">
        <v>-55313.64</v>
      </c>
      <c r="AV335" s="6">
        <v>45</v>
      </c>
      <c r="AW335" s="6">
        <v>334800</v>
      </c>
      <c r="AX335" s="7">
        <f t="shared" si="91"/>
        <v>-5.1216333333333335</v>
      </c>
      <c r="AY335" s="6">
        <f t="shared" si="92"/>
        <v>-274862.73000000004</v>
      </c>
      <c r="AZ335" s="6">
        <f t="shared" si="93"/>
        <v>540</v>
      </c>
      <c r="BA335" s="6">
        <f t="shared" si="94"/>
        <v>4035700</v>
      </c>
      <c r="BB335" s="7">
        <f t="shared" si="95"/>
        <v>-2.1113424263448723</v>
      </c>
      <c r="BC335" s="26" t="s">
        <v>788</v>
      </c>
      <c r="BD335" s="10" t="s">
        <v>788</v>
      </c>
      <c r="BE335" s="10" t="s">
        <v>863</v>
      </c>
      <c r="BF335" s="18"/>
      <c r="BG335" s="18"/>
      <c r="BH335" s="18"/>
      <c r="BI335" s="18"/>
      <c r="BJ335" s="18"/>
      <c r="BK335" s="18"/>
      <c r="BL335" s="18"/>
      <c r="BM335" s="18"/>
      <c r="BN335" s="18"/>
      <c r="BO335" s="18"/>
      <c r="CJ335" s="18"/>
      <c r="CK335" s="18"/>
    </row>
    <row r="336" spans="1:89" x14ac:dyDescent="0.2">
      <c r="A336" s="25">
        <v>176644</v>
      </c>
      <c r="B336" s="26" t="s">
        <v>309</v>
      </c>
      <c r="C336" s="6">
        <v>-537340.99</v>
      </c>
      <c r="D336" s="6">
        <v>0</v>
      </c>
      <c r="E336" s="6">
        <v>0</v>
      </c>
      <c r="F336" s="36">
        <f t="shared" si="80"/>
        <v>0</v>
      </c>
      <c r="G336" s="6">
        <v>-77195.990000000005</v>
      </c>
      <c r="H336" s="6">
        <v>109.5</v>
      </c>
      <c r="I336" s="6">
        <v>786190</v>
      </c>
      <c r="J336" s="36">
        <f t="shared" si="81"/>
        <v>-3.0438897594729011</v>
      </c>
      <c r="K336" s="6">
        <v>-47940.99</v>
      </c>
      <c r="L336" s="6">
        <v>125</v>
      </c>
      <c r="M336" s="6">
        <v>907500</v>
      </c>
      <c r="N336" s="7">
        <f t="shared" si="82"/>
        <v>-1.5848261157024792</v>
      </c>
      <c r="O336" s="6">
        <v>4309.01</v>
      </c>
      <c r="P336" s="6">
        <v>115</v>
      </c>
      <c r="Q336" s="6">
        <v>820300</v>
      </c>
      <c r="R336" s="7">
        <f t="shared" si="83"/>
        <v>0.16284202121175181</v>
      </c>
      <c r="S336" s="6">
        <v>-23340.99</v>
      </c>
      <c r="T336" s="6">
        <v>67.5</v>
      </c>
      <c r="U336" s="6">
        <v>475350</v>
      </c>
      <c r="V336" s="7">
        <f t="shared" si="84"/>
        <v>-1.5221851057115809</v>
      </c>
      <c r="W336" s="6">
        <v>219869.01</v>
      </c>
      <c r="X336" s="6">
        <v>87</v>
      </c>
      <c r="Y336" s="6">
        <v>606340</v>
      </c>
      <c r="Z336" s="7">
        <f t="shared" si="85"/>
        <v>10.878501006036219</v>
      </c>
      <c r="AA336" s="6">
        <v>-45629.99</v>
      </c>
      <c r="AB336" s="6">
        <v>135</v>
      </c>
      <c r="AC336" s="6">
        <v>958200</v>
      </c>
      <c r="AD336" s="7">
        <f t="shared" si="86"/>
        <v>-1.4762363702776038</v>
      </c>
      <c r="AE336" s="6">
        <v>206719.46</v>
      </c>
      <c r="AF336" s="6">
        <v>110</v>
      </c>
      <c r="AG336" s="6">
        <v>812200</v>
      </c>
      <c r="AH336" s="7">
        <f t="shared" si="87"/>
        <v>7.6355377985717805</v>
      </c>
      <c r="AI336" s="6">
        <v>-37548.54</v>
      </c>
      <c r="AJ336" s="6">
        <v>40</v>
      </c>
      <c r="AK336" s="6">
        <v>280800</v>
      </c>
      <c r="AL336" s="7">
        <f t="shared" si="88"/>
        <v>-4.1453160256410255</v>
      </c>
      <c r="AM336" s="6">
        <v>199741.46</v>
      </c>
      <c r="AN336" s="6">
        <v>105</v>
      </c>
      <c r="AO336" s="6">
        <v>740100</v>
      </c>
      <c r="AP336" s="7">
        <f t="shared" si="89"/>
        <v>8.366417051749762</v>
      </c>
      <c r="AQ336" s="6">
        <v>-19778.54</v>
      </c>
      <c r="AR336" s="6">
        <v>35</v>
      </c>
      <c r="AS336" s="6">
        <v>245950</v>
      </c>
      <c r="AT336" s="7">
        <f t="shared" si="90"/>
        <v>-2.2516735921935354</v>
      </c>
      <c r="AU336" s="6">
        <v>209812.46</v>
      </c>
      <c r="AV336" s="6">
        <v>105</v>
      </c>
      <c r="AW336" s="6">
        <v>744200</v>
      </c>
      <c r="AX336" s="7">
        <f t="shared" si="91"/>
        <v>8.7398364149422196</v>
      </c>
      <c r="AY336" s="6">
        <f t="shared" si="92"/>
        <v>589016.36</v>
      </c>
      <c r="AZ336" s="6">
        <f t="shared" si="93"/>
        <v>1034</v>
      </c>
      <c r="BA336" s="6">
        <f t="shared" si="94"/>
        <v>7377130</v>
      </c>
      <c r="BB336" s="7">
        <f t="shared" si="95"/>
        <v>2.4751505205954074</v>
      </c>
      <c r="BC336" s="26" t="s">
        <v>788</v>
      </c>
      <c r="BD336" s="10" t="s">
        <v>788</v>
      </c>
      <c r="BE336" s="10" t="s">
        <v>863</v>
      </c>
      <c r="BF336" s="18"/>
      <c r="BG336" s="18"/>
      <c r="BH336" s="18"/>
      <c r="BI336" s="18"/>
      <c r="BJ336" s="18"/>
      <c r="BK336" s="18"/>
      <c r="BL336" s="18"/>
      <c r="BM336" s="18"/>
      <c r="BN336" s="18"/>
      <c r="BO336" s="18"/>
      <c r="CJ336" s="18"/>
      <c r="CK336" s="18"/>
    </row>
    <row r="337" spans="1:89" x14ac:dyDescent="0.2">
      <c r="A337" s="25">
        <v>177379</v>
      </c>
      <c r="B337" s="26" t="s">
        <v>336</v>
      </c>
      <c r="C337" s="6">
        <v>-619997.84</v>
      </c>
      <c r="D337" s="6">
        <v>0</v>
      </c>
      <c r="E337" s="6">
        <v>0</v>
      </c>
      <c r="F337" s="36">
        <f t="shared" si="80"/>
        <v>0</v>
      </c>
      <c r="G337" s="6">
        <v>95816.62</v>
      </c>
      <c r="H337" s="6">
        <v>430</v>
      </c>
      <c r="I337" s="6">
        <v>3158600</v>
      </c>
      <c r="J337" s="36">
        <f t="shared" si="81"/>
        <v>0.94038979927816113</v>
      </c>
      <c r="K337" s="6">
        <v>-86550.9</v>
      </c>
      <c r="L337" s="6">
        <v>291</v>
      </c>
      <c r="M337" s="6">
        <v>2182920</v>
      </c>
      <c r="N337" s="7">
        <f t="shared" si="82"/>
        <v>-1.1894741905337805</v>
      </c>
      <c r="O337" s="6">
        <v>154348.26</v>
      </c>
      <c r="P337" s="6">
        <v>346</v>
      </c>
      <c r="Q337" s="6">
        <v>2581920</v>
      </c>
      <c r="R337" s="7">
        <f t="shared" si="83"/>
        <v>1.8531929959100206</v>
      </c>
      <c r="S337" s="6">
        <v>619470.74</v>
      </c>
      <c r="T337" s="6">
        <v>267</v>
      </c>
      <c r="U337" s="6">
        <v>1954140</v>
      </c>
      <c r="V337" s="7">
        <f t="shared" si="84"/>
        <v>9.8271326209995191</v>
      </c>
      <c r="W337" s="6">
        <v>939262.83</v>
      </c>
      <c r="X337" s="6">
        <v>290</v>
      </c>
      <c r="Y337" s="6">
        <v>2107800</v>
      </c>
      <c r="Z337" s="7">
        <f t="shared" si="85"/>
        <v>13.368386421861656</v>
      </c>
      <c r="AA337" s="6">
        <v>870578.71</v>
      </c>
      <c r="AB337" s="6">
        <v>166</v>
      </c>
      <c r="AC337" s="6">
        <v>1248920</v>
      </c>
      <c r="AD337" s="7">
        <f t="shared" si="86"/>
        <v>21.609022203183549</v>
      </c>
      <c r="AE337" s="6">
        <v>1143486.06</v>
      </c>
      <c r="AF337" s="6">
        <v>217</v>
      </c>
      <c r="AG337" s="6">
        <v>1662440</v>
      </c>
      <c r="AH337" s="7">
        <f t="shared" si="87"/>
        <v>20.635079641972045</v>
      </c>
      <c r="AI337" s="6">
        <v>1162662.82</v>
      </c>
      <c r="AJ337" s="6">
        <v>222</v>
      </c>
      <c r="AK337" s="6">
        <v>1598840</v>
      </c>
      <c r="AL337" s="7">
        <f t="shared" si="88"/>
        <v>22.542935765930302</v>
      </c>
      <c r="AM337" s="6">
        <v>1284617.97</v>
      </c>
      <c r="AN337" s="6">
        <v>325</v>
      </c>
      <c r="AO337" s="6">
        <v>2318500</v>
      </c>
      <c r="AP337" s="7">
        <f t="shared" si="89"/>
        <v>17.176259249514771</v>
      </c>
      <c r="AQ337" s="6">
        <v>1198751.58</v>
      </c>
      <c r="AR337" s="6">
        <v>333.5</v>
      </c>
      <c r="AS337" s="6">
        <v>2431370</v>
      </c>
      <c r="AT337" s="7">
        <f t="shared" si="90"/>
        <v>13.804992345879073</v>
      </c>
      <c r="AU337" s="6">
        <v>-285504.42</v>
      </c>
      <c r="AV337" s="6">
        <v>574</v>
      </c>
      <c r="AW337" s="6">
        <v>4296480</v>
      </c>
      <c r="AX337" s="7">
        <f t="shared" si="91"/>
        <v>-2.0599739833538151</v>
      </c>
      <c r="AY337" s="6">
        <f t="shared" si="92"/>
        <v>7096940.2699999996</v>
      </c>
      <c r="AZ337" s="6">
        <f t="shared" si="93"/>
        <v>3461.5</v>
      </c>
      <c r="BA337" s="6">
        <f t="shared" si="94"/>
        <v>25541930</v>
      </c>
      <c r="BB337" s="7">
        <f t="shared" si="95"/>
        <v>8.6134895980844046</v>
      </c>
      <c r="BC337" s="26" t="s">
        <v>788</v>
      </c>
      <c r="BD337" s="10" t="s">
        <v>788</v>
      </c>
      <c r="BE337" s="10" t="s">
        <v>863</v>
      </c>
      <c r="BF337" s="18"/>
      <c r="BG337" s="18"/>
      <c r="BH337" s="18"/>
      <c r="BI337" s="18"/>
      <c r="BJ337" s="18"/>
      <c r="BK337" s="18"/>
      <c r="BL337" s="18"/>
      <c r="BM337" s="18"/>
      <c r="BN337" s="18"/>
      <c r="BO337" s="18"/>
      <c r="CJ337" s="18"/>
      <c r="CK337" s="18"/>
    </row>
    <row r="338" spans="1:89" x14ac:dyDescent="0.2">
      <c r="A338" s="25">
        <v>177797</v>
      </c>
      <c r="B338" s="26" t="s">
        <v>353</v>
      </c>
      <c r="C338" s="6">
        <v>139380.24</v>
      </c>
      <c r="D338" s="6">
        <v>0</v>
      </c>
      <c r="E338" s="6">
        <v>0</v>
      </c>
      <c r="F338" s="36">
        <f t="shared" si="80"/>
        <v>0</v>
      </c>
      <c r="G338" s="6">
        <v>186350.24</v>
      </c>
      <c r="H338" s="6">
        <v>125</v>
      </c>
      <c r="I338" s="6">
        <v>924600</v>
      </c>
      <c r="J338" s="36">
        <f t="shared" si="81"/>
        <v>6.247953104044992</v>
      </c>
      <c r="K338" s="6">
        <v>-38699.760000000002</v>
      </c>
      <c r="L338" s="6">
        <v>165</v>
      </c>
      <c r="M338" s="6">
        <v>1217800</v>
      </c>
      <c r="N338" s="7">
        <f t="shared" si="82"/>
        <v>-0.95335260305468883</v>
      </c>
      <c r="O338" s="6">
        <v>-34119.760000000002</v>
      </c>
      <c r="P338" s="6">
        <v>124</v>
      </c>
      <c r="Q338" s="6">
        <v>899200</v>
      </c>
      <c r="R338" s="7">
        <f t="shared" si="83"/>
        <v>-1.1762817615658363</v>
      </c>
      <c r="S338" s="6">
        <v>191890.24</v>
      </c>
      <c r="T338" s="6">
        <v>75</v>
      </c>
      <c r="U338" s="6">
        <v>542150</v>
      </c>
      <c r="V338" s="7">
        <f t="shared" si="84"/>
        <v>10.972235432998247</v>
      </c>
      <c r="W338" s="6">
        <v>176400.05</v>
      </c>
      <c r="X338" s="6">
        <v>50</v>
      </c>
      <c r="Y338" s="6">
        <v>362000</v>
      </c>
      <c r="Z338" s="7">
        <f t="shared" si="85"/>
        <v>14.61878867403315</v>
      </c>
      <c r="AA338" s="6">
        <v>240940.05</v>
      </c>
      <c r="AB338" s="6">
        <v>69.5</v>
      </c>
      <c r="AC338" s="6">
        <v>517700</v>
      </c>
      <c r="AD338" s="7">
        <f t="shared" si="86"/>
        <v>14.427547904191616</v>
      </c>
      <c r="AE338" s="6">
        <v>238724.99</v>
      </c>
      <c r="AF338" s="6">
        <v>68.5</v>
      </c>
      <c r="AG338" s="6">
        <v>532075</v>
      </c>
      <c r="AH338" s="7">
        <f t="shared" si="87"/>
        <v>13.460037964572663</v>
      </c>
      <c r="AI338" s="6">
        <v>251769.99</v>
      </c>
      <c r="AJ338" s="6">
        <v>42</v>
      </c>
      <c r="AK338" s="6">
        <v>306440</v>
      </c>
      <c r="AL338" s="7">
        <f t="shared" si="88"/>
        <v>25.469487305834743</v>
      </c>
      <c r="AM338" s="6">
        <v>399462</v>
      </c>
      <c r="AN338" s="6">
        <v>168</v>
      </c>
      <c r="AO338" s="6">
        <v>1209250</v>
      </c>
      <c r="AP338" s="7">
        <f t="shared" si="89"/>
        <v>10.240497829232996</v>
      </c>
      <c r="AQ338" s="6">
        <v>179081.97</v>
      </c>
      <c r="AR338" s="6">
        <v>30</v>
      </c>
      <c r="AS338" s="6">
        <v>220100</v>
      </c>
      <c r="AT338" s="7">
        <f t="shared" si="90"/>
        <v>22.781895320308951</v>
      </c>
      <c r="AU338" s="6">
        <v>121099.96</v>
      </c>
      <c r="AV338" s="6">
        <v>167</v>
      </c>
      <c r="AW338" s="6">
        <v>1241860</v>
      </c>
      <c r="AX338" s="7">
        <f t="shared" si="91"/>
        <v>3.0229645531702447</v>
      </c>
      <c r="AY338" s="6">
        <f t="shared" si="92"/>
        <v>1912899.97</v>
      </c>
      <c r="AZ338" s="6">
        <f t="shared" si="93"/>
        <v>1084</v>
      </c>
      <c r="BA338" s="6">
        <f t="shared" si="94"/>
        <v>7973175</v>
      </c>
      <c r="BB338" s="7">
        <f t="shared" si="95"/>
        <v>7.4374260028156911</v>
      </c>
      <c r="BC338" s="26" t="s">
        <v>788</v>
      </c>
      <c r="BD338" s="10" t="s">
        <v>788</v>
      </c>
      <c r="BE338" s="10" t="s">
        <v>863</v>
      </c>
      <c r="BF338" s="18"/>
      <c r="BG338" s="18"/>
      <c r="BH338" s="18"/>
      <c r="BI338" s="18"/>
      <c r="BJ338" s="18"/>
      <c r="BK338" s="18"/>
      <c r="BL338" s="18"/>
      <c r="BM338" s="18"/>
      <c r="BN338" s="18"/>
      <c r="BO338" s="18"/>
      <c r="CJ338" s="18"/>
      <c r="CK338" s="18"/>
    </row>
    <row r="339" spans="1:89" x14ac:dyDescent="0.2">
      <c r="A339" s="25">
        <v>178230</v>
      </c>
      <c r="B339" s="26" t="s">
        <v>367</v>
      </c>
      <c r="C339" s="6">
        <v>-950854.48</v>
      </c>
      <c r="D339" s="6">
        <v>0</v>
      </c>
      <c r="E339" s="6">
        <v>0</v>
      </c>
      <c r="F339" s="36">
        <f t="shared" si="80"/>
        <v>0</v>
      </c>
      <c r="G339" s="6">
        <v>28095.53</v>
      </c>
      <c r="H339" s="6">
        <v>573.5</v>
      </c>
      <c r="I339" s="6">
        <v>4248220</v>
      </c>
      <c r="J339" s="36">
        <f t="shared" si="81"/>
        <v>0.20501796752522233</v>
      </c>
      <c r="K339" s="6">
        <v>-193780.47</v>
      </c>
      <c r="L339" s="6">
        <v>651</v>
      </c>
      <c r="M339" s="6">
        <v>4788020</v>
      </c>
      <c r="N339" s="7">
        <f t="shared" si="82"/>
        <v>-1.2141582741926726</v>
      </c>
      <c r="O339" s="6">
        <v>491529.53</v>
      </c>
      <c r="P339" s="6">
        <v>646</v>
      </c>
      <c r="Q339" s="6">
        <v>4785420</v>
      </c>
      <c r="R339" s="7">
        <f t="shared" si="83"/>
        <v>3.1841333529763327</v>
      </c>
      <c r="S339" s="6">
        <v>1310829.53</v>
      </c>
      <c r="T339" s="6">
        <v>561</v>
      </c>
      <c r="U339" s="6">
        <v>4107120</v>
      </c>
      <c r="V339" s="7">
        <f t="shared" si="84"/>
        <v>9.8939683841718775</v>
      </c>
      <c r="W339" s="6">
        <v>1152669.8600000001</v>
      </c>
      <c r="X339" s="6">
        <v>600</v>
      </c>
      <c r="Y339" s="6">
        <v>4337000</v>
      </c>
      <c r="Z339" s="7">
        <f t="shared" si="85"/>
        <v>7.9732754899700264</v>
      </c>
      <c r="AA339" s="6">
        <v>1817267.87</v>
      </c>
      <c r="AB339" s="6">
        <v>426</v>
      </c>
      <c r="AC339" s="6">
        <v>3212720</v>
      </c>
      <c r="AD339" s="7">
        <f t="shared" si="86"/>
        <v>17.535080545456811</v>
      </c>
      <c r="AE339" s="6">
        <v>1828383.94</v>
      </c>
      <c r="AF339" s="6">
        <v>356</v>
      </c>
      <c r="AG339" s="6">
        <v>2734420</v>
      </c>
      <c r="AH339" s="7">
        <f t="shared" si="87"/>
        <v>20.059653674270962</v>
      </c>
      <c r="AI339" s="6">
        <v>913876.94</v>
      </c>
      <c r="AJ339" s="6">
        <v>547</v>
      </c>
      <c r="AK339" s="6">
        <v>3945540</v>
      </c>
      <c r="AL339" s="7">
        <f t="shared" si="88"/>
        <v>7.1803061532768639</v>
      </c>
      <c r="AM339" s="6">
        <v>1288591.8500000001</v>
      </c>
      <c r="AN339" s="6">
        <v>675</v>
      </c>
      <c r="AO339" s="6">
        <v>4837500</v>
      </c>
      <c r="AP339" s="7">
        <f t="shared" si="89"/>
        <v>8.2576428630490977</v>
      </c>
      <c r="AQ339" s="6">
        <v>125204.03</v>
      </c>
      <c r="AR339" s="6">
        <v>637</v>
      </c>
      <c r="AS339" s="6">
        <v>4609290</v>
      </c>
      <c r="AT339" s="7">
        <f t="shared" si="90"/>
        <v>0.76057545522195391</v>
      </c>
      <c r="AU339" s="6">
        <v>-1301993.82</v>
      </c>
      <c r="AV339" s="6">
        <v>904</v>
      </c>
      <c r="AW339" s="6">
        <v>6774980</v>
      </c>
      <c r="AX339" s="7">
        <f t="shared" si="91"/>
        <v>-5.9574800840740494</v>
      </c>
      <c r="AY339" s="6">
        <f t="shared" si="92"/>
        <v>7460674.7899999991</v>
      </c>
      <c r="AZ339" s="6">
        <f t="shared" si="93"/>
        <v>6576.5</v>
      </c>
      <c r="BA339" s="6">
        <f t="shared" si="94"/>
        <v>48380230</v>
      </c>
      <c r="BB339" s="7">
        <f t="shared" si="95"/>
        <v>4.7804840632216914</v>
      </c>
      <c r="BC339" s="26" t="s">
        <v>788</v>
      </c>
      <c r="BD339" s="10" t="s">
        <v>788</v>
      </c>
      <c r="BE339" s="10" t="s">
        <v>863</v>
      </c>
      <c r="BF339" s="18"/>
      <c r="BG339" s="18"/>
      <c r="BH339" s="18"/>
      <c r="BI339" s="18"/>
      <c r="BJ339" s="18"/>
      <c r="BK339" s="18"/>
      <c r="BL339" s="18"/>
      <c r="BM339" s="18"/>
      <c r="BN339" s="18"/>
      <c r="BO339" s="18"/>
      <c r="CJ339" s="18"/>
      <c r="CK339" s="18"/>
    </row>
    <row r="340" spans="1:89" x14ac:dyDescent="0.2">
      <c r="A340" s="25">
        <v>179010</v>
      </c>
      <c r="B340" s="26" t="s">
        <v>392</v>
      </c>
      <c r="C340" s="6">
        <v>156490</v>
      </c>
      <c r="D340" s="6">
        <v>0</v>
      </c>
      <c r="E340" s="6">
        <v>0</v>
      </c>
      <c r="F340" s="36">
        <f t="shared" si="80"/>
        <v>0</v>
      </c>
      <c r="G340" s="6">
        <v>202800</v>
      </c>
      <c r="H340" s="6">
        <v>30</v>
      </c>
      <c r="I340" s="6">
        <v>210600</v>
      </c>
      <c r="J340" s="36">
        <f t="shared" si="81"/>
        <v>29.851851851851851</v>
      </c>
      <c r="K340" s="6">
        <v>196700</v>
      </c>
      <c r="L340" s="6">
        <v>30</v>
      </c>
      <c r="M340" s="6">
        <v>210600</v>
      </c>
      <c r="N340" s="7">
        <f t="shared" si="82"/>
        <v>28.019943019943021</v>
      </c>
      <c r="O340" s="6">
        <v>401400</v>
      </c>
      <c r="P340" s="6">
        <v>60</v>
      </c>
      <c r="Q340" s="6">
        <v>415200</v>
      </c>
      <c r="R340" s="7">
        <f t="shared" si="83"/>
        <v>29.96965317919075</v>
      </c>
      <c r="S340" s="6">
        <v>0</v>
      </c>
      <c r="T340" s="6">
        <v>0</v>
      </c>
      <c r="U340" s="6">
        <v>0</v>
      </c>
      <c r="V340" s="7">
        <f t="shared" si="84"/>
        <v>0</v>
      </c>
      <c r="W340" s="6">
        <v>185400</v>
      </c>
      <c r="X340" s="6">
        <v>60</v>
      </c>
      <c r="Y340" s="6">
        <v>412200</v>
      </c>
      <c r="Z340" s="7">
        <f t="shared" si="85"/>
        <v>13.493449781659388</v>
      </c>
      <c r="AA340" s="6">
        <v>34650</v>
      </c>
      <c r="AB340" s="6">
        <v>5</v>
      </c>
      <c r="AC340" s="6">
        <v>36350</v>
      </c>
      <c r="AD340" s="7">
        <f t="shared" si="86"/>
        <v>29.550206327372766</v>
      </c>
      <c r="AE340" s="6">
        <v>272499.34999999998</v>
      </c>
      <c r="AF340" s="6">
        <v>35</v>
      </c>
      <c r="AG340" s="6">
        <v>253450</v>
      </c>
      <c r="AH340" s="7">
        <f t="shared" si="87"/>
        <v>32.254805681594</v>
      </c>
      <c r="AI340" s="6">
        <v>0</v>
      </c>
      <c r="AJ340" s="6">
        <v>0</v>
      </c>
      <c r="AK340" s="6">
        <v>0</v>
      </c>
      <c r="AL340" s="7">
        <f t="shared" si="88"/>
        <v>0</v>
      </c>
      <c r="AM340" s="6">
        <v>191900.35</v>
      </c>
      <c r="AN340" s="6">
        <v>30</v>
      </c>
      <c r="AO340" s="6">
        <v>201600</v>
      </c>
      <c r="AP340" s="7">
        <f t="shared" si="89"/>
        <v>29.508486359126987</v>
      </c>
      <c r="AQ340" s="6">
        <v>199700.35</v>
      </c>
      <c r="AR340" s="6">
        <v>30</v>
      </c>
      <c r="AS340" s="6">
        <v>207600</v>
      </c>
      <c r="AT340" s="7">
        <f t="shared" si="90"/>
        <v>26.934536608863198</v>
      </c>
      <c r="AU340" s="6">
        <v>175100.35</v>
      </c>
      <c r="AV340" s="6">
        <v>30</v>
      </c>
      <c r="AW340" s="6">
        <v>216600</v>
      </c>
      <c r="AX340" s="7">
        <f t="shared" si="91"/>
        <v>25.06053024007387</v>
      </c>
      <c r="AY340" s="6">
        <f t="shared" si="92"/>
        <v>1860150.4000000004</v>
      </c>
      <c r="AZ340" s="6">
        <f t="shared" si="93"/>
        <v>310</v>
      </c>
      <c r="BA340" s="6">
        <f t="shared" si="94"/>
        <v>2164200</v>
      </c>
      <c r="BB340" s="7">
        <f t="shared" si="95"/>
        <v>26.644793641992425</v>
      </c>
      <c r="BC340" s="26" t="s">
        <v>788</v>
      </c>
      <c r="BD340" s="10" t="s">
        <v>788</v>
      </c>
      <c r="BE340" s="10" t="s">
        <v>863</v>
      </c>
      <c r="BF340" s="18"/>
      <c r="BG340" s="18"/>
      <c r="BH340" s="18"/>
      <c r="BI340" s="18"/>
      <c r="BJ340" s="18"/>
      <c r="BK340" s="18"/>
      <c r="BL340" s="18"/>
      <c r="BM340" s="18"/>
      <c r="BN340" s="18"/>
      <c r="BO340" s="18"/>
      <c r="CJ340" s="18"/>
      <c r="CK340" s="18"/>
    </row>
    <row r="341" spans="1:89" x14ac:dyDescent="0.2">
      <c r="A341" s="25">
        <v>179434</v>
      </c>
      <c r="B341" s="26" t="s">
        <v>404</v>
      </c>
      <c r="C341" s="6">
        <v>-299200</v>
      </c>
      <c r="D341" s="6">
        <v>0</v>
      </c>
      <c r="E341" s="6">
        <v>0</v>
      </c>
      <c r="F341" s="36">
        <f t="shared" si="80"/>
        <v>0</v>
      </c>
      <c r="G341" s="6">
        <v>-20375</v>
      </c>
      <c r="H341" s="6">
        <v>75</v>
      </c>
      <c r="I341" s="6">
        <v>564000</v>
      </c>
      <c r="J341" s="36">
        <f t="shared" si="81"/>
        <v>-1.1199024822695036</v>
      </c>
      <c r="K341" s="6">
        <v>-66450</v>
      </c>
      <c r="L341" s="6">
        <v>150</v>
      </c>
      <c r="M341" s="6">
        <v>1128000</v>
      </c>
      <c r="N341" s="7">
        <f t="shared" si="82"/>
        <v>-1.7672872340425532</v>
      </c>
      <c r="O341" s="6">
        <v>-33642.61</v>
      </c>
      <c r="P341" s="6">
        <v>100</v>
      </c>
      <c r="Q341" s="6">
        <v>746000</v>
      </c>
      <c r="R341" s="7">
        <f t="shared" si="83"/>
        <v>-1.3980173056300269</v>
      </c>
      <c r="S341" s="6">
        <v>-34299.61</v>
      </c>
      <c r="T341" s="6">
        <v>105</v>
      </c>
      <c r="U341" s="6">
        <v>779100</v>
      </c>
      <c r="V341" s="7">
        <f t="shared" si="84"/>
        <v>-1.3647643563085612</v>
      </c>
      <c r="W341" s="6">
        <v>219800.39</v>
      </c>
      <c r="X341" s="6">
        <v>105</v>
      </c>
      <c r="Y341" s="6">
        <v>768600</v>
      </c>
      <c r="Z341" s="7">
        <f t="shared" si="85"/>
        <v>8.5792501951600322</v>
      </c>
      <c r="AA341" s="6">
        <v>131950.39000000001</v>
      </c>
      <c r="AB341" s="6">
        <v>75</v>
      </c>
      <c r="AC341" s="6">
        <v>577500</v>
      </c>
      <c r="AD341" s="7">
        <f t="shared" si="86"/>
        <v>7.0830512380952388</v>
      </c>
      <c r="AE341" s="6">
        <v>209490.74</v>
      </c>
      <c r="AF341" s="6">
        <v>112</v>
      </c>
      <c r="AG341" s="6">
        <v>868990</v>
      </c>
      <c r="AH341" s="7">
        <f t="shared" si="87"/>
        <v>7.2322146399843499</v>
      </c>
      <c r="AI341" s="6">
        <v>161419.74</v>
      </c>
      <c r="AJ341" s="6">
        <v>111</v>
      </c>
      <c r="AK341" s="6">
        <v>806420</v>
      </c>
      <c r="AL341" s="7">
        <f t="shared" si="88"/>
        <v>6.2052180501475656</v>
      </c>
      <c r="AM341" s="6">
        <v>36801.74</v>
      </c>
      <c r="AN341" s="6">
        <v>136</v>
      </c>
      <c r="AO341" s="6">
        <v>981170</v>
      </c>
      <c r="AP341" s="7">
        <f t="shared" si="89"/>
        <v>1.1627484941447455</v>
      </c>
      <c r="AQ341" s="6">
        <v>120441.76</v>
      </c>
      <c r="AR341" s="6">
        <v>169.5</v>
      </c>
      <c r="AS341" s="6">
        <v>1233240</v>
      </c>
      <c r="AT341" s="7">
        <f t="shared" si="90"/>
        <v>2.7345604099769707</v>
      </c>
      <c r="AU341" s="6">
        <v>-202769.23</v>
      </c>
      <c r="AV341" s="6">
        <v>203.5</v>
      </c>
      <c r="AW341" s="6">
        <v>1506390</v>
      </c>
      <c r="AX341" s="7">
        <f t="shared" si="91"/>
        <v>-4.1727880097451528</v>
      </c>
      <c r="AY341" s="6">
        <f t="shared" si="92"/>
        <v>522368.31000000006</v>
      </c>
      <c r="AZ341" s="6">
        <f t="shared" si="93"/>
        <v>1342</v>
      </c>
      <c r="BA341" s="6">
        <f t="shared" si="94"/>
        <v>9959410</v>
      </c>
      <c r="BB341" s="7">
        <f t="shared" si="95"/>
        <v>1.6259414573754871</v>
      </c>
      <c r="BC341" s="26" t="s">
        <v>788</v>
      </c>
      <c r="BD341" s="10" t="s">
        <v>788</v>
      </c>
      <c r="BE341" s="10" t="s">
        <v>863</v>
      </c>
      <c r="BF341" s="18"/>
      <c r="BG341" s="18"/>
      <c r="BH341" s="18"/>
      <c r="BI341" s="18"/>
      <c r="BJ341" s="18"/>
      <c r="BK341" s="18"/>
      <c r="BL341" s="18"/>
      <c r="BM341" s="18"/>
      <c r="BN341" s="18"/>
      <c r="BO341" s="18"/>
      <c r="CJ341" s="18"/>
      <c r="CK341" s="18"/>
    </row>
    <row r="342" spans="1:89" x14ac:dyDescent="0.2">
      <c r="A342" s="25">
        <v>179435</v>
      </c>
      <c r="B342" s="26" t="s">
        <v>405</v>
      </c>
      <c r="C342" s="6">
        <v>-70850</v>
      </c>
      <c r="D342" s="6">
        <v>0</v>
      </c>
      <c r="E342" s="6">
        <v>0</v>
      </c>
      <c r="F342" s="36">
        <f t="shared" si="80"/>
        <v>0</v>
      </c>
      <c r="G342" s="6">
        <v>-14100</v>
      </c>
      <c r="H342" s="6">
        <v>61</v>
      </c>
      <c r="I342" s="6">
        <v>458720</v>
      </c>
      <c r="J342" s="36">
        <f t="shared" si="81"/>
        <v>-0.95286885245901631</v>
      </c>
      <c r="K342" s="6">
        <v>-23050</v>
      </c>
      <c r="L342" s="6">
        <v>65</v>
      </c>
      <c r="M342" s="6">
        <v>488800</v>
      </c>
      <c r="N342" s="7">
        <f t="shared" si="82"/>
        <v>-1.4146890343698855</v>
      </c>
      <c r="O342" s="6">
        <v>-18700.439999999999</v>
      </c>
      <c r="P342" s="6">
        <v>60</v>
      </c>
      <c r="Q342" s="6">
        <v>448200</v>
      </c>
      <c r="R342" s="7">
        <f t="shared" si="83"/>
        <v>-1.2934262382864792</v>
      </c>
      <c r="S342" s="6">
        <v>-9900.44</v>
      </c>
      <c r="T342" s="6">
        <v>30</v>
      </c>
      <c r="U342" s="6">
        <v>222600</v>
      </c>
      <c r="V342" s="7">
        <f t="shared" si="84"/>
        <v>-1.3787674752920036</v>
      </c>
      <c r="W342" s="6">
        <v>244064.56</v>
      </c>
      <c r="X342" s="6">
        <v>72.5</v>
      </c>
      <c r="Y342" s="6">
        <v>529995</v>
      </c>
      <c r="Z342" s="7">
        <f t="shared" si="85"/>
        <v>13.815105425522882</v>
      </c>
      <c r="AA342" s="6">
        <v>218839.56</v>
      </c>
      <c r="AB342" s="6">
        <v>32.5</v>
      </c>
      <c r="AC342" s="6">
        <v>249895</v>
      </c>
      <c r="AD342" s="7">
        <f t="shared" si="86"/>
        <v>27.147507393105105</v>
      </c>
      <c r="AE342" s="6">
        <v>0</v>
      </c>
      <c r="AF342" s="6">
        <v>0</v>
      </c>
      <c r="AG342" s="6">
        <v>0</v>
      </c>
      <c r="AH342" s="7">
        <f t="shared" si="87"/>
        <v>0</v>
      </c>
      <c r="AI342" s="6">
        <v>-13074.62</v>
      </c>
      <c r="AJ342" s="6">
        <v>35</v>
      </c>
      <c r="AK342" s="6">
        <v>257200</v>
      </c>
      <c r="AL342" s="7">
        <f t="shared" si="88"/>
        <v>-1.5758678849144636</v>
      </c>
      <c r="AM342" s="6">
        <v>224600.38</v>
      </c>
      <c r="AN342" s="6">
        <v>65</v>
      </c>
      <c r="AO342" s="6">
        <v>464300</v>
      </c>
      <c r="AP342" s="7">
        <f t="shared" si="89"/>
        <v>14.995933189748008</v>
      </c>
      <c r="AQ342" s="6">
        <v>-5159.62</v>
      </c>
      <c r="AR342" s="6">
        <v>5</v>
      </c>
      <c r="AS342" s="6">
        <v>37350</v>
      </c>
      <c r="AT342" s="7">
        <f t="shared" si="90"/>
        <v>-3.8679882195448463</v>
      </c>
      <c r="AU342" s="6">
        <v>-33924.620000000003</v>
      </c>
      <c r="AV342" s="6">
        <v>35</v>
      </c>
      <c r="AW342" s="6">
        <v>253400</v>
      </c>
      <c r="AX342" s="7">
        <f t="shared" si="91"/>
        <v>-4.15021002367798</v>
      </c>
      <c r="AY342" s="6">
        <f t="shared" si="92"/>
        <v>569594.76</v>
      </c>
      <c r="AZ342" s="6">
        <f t="shared" si="93"/>
        <v>461</v>
      </c>
      <c r="BA342" s="6">
        <f t="shared" si="94"/>
        <v>3410460</v>
      </c>
      <c r="BB342" s="7">
        <f t="shared" si="95"/>
        <v>5.1774357593990255</v>
      </c>
      <c r="BC342" s="26" t="s">
        <v>788</v>
      </c>
      <c r="BD342" s="10" t="s">
        <v>788</v>
      </c>
      <c r="BE342" s="10" t="s">
        <v>863</v>
      </c>
      <c r="BF342" s="18"/>
      <c r="BG342" s="18"/>
      <c r="BH342" s="18"/>
      <c r="BI342" s="18"/>
      <c r="BJ342" s="18"/>
      <c r="BK342" s="18"/>
      <c r="BL342" s="18"/>
      <c r="BM342" s="18"/>
      <c r="BN342" s="18"/>
      <c r="BO342" s="18"/>
      <c r="CJ342" s="18"/>
      <c r="CK342" s="18"/>
    </row>
    <row r="343" spans="1:89" x14ac:dyDescent="0.2">
      <c r="A343" s="25">
        <v>179946</v>
      </c>
      <c r="B343" s="26" t="s">
        <v>442</v>
      </c>
      <c r="C343" s="6">
        <v>439935.64</v>
      </c>
      <c r="D343" s="6">
        <v>0</v>
      </c>
      <c r="E343" s="6">
        <v>0</v>
      </c>
      <c r="F343" s="36">
        <f t="shared" si="80"/>
        <v>0</v>
      </c>
      <c r="G343" s="6">
        <v>129835.53</v>
      </c>
      <c r="H343" s="6">
        <v>55.5</v>
      </c>
      <c r="I343" s="6">
        <v>396885</v>
      </c>
      <c r="J343" s="36">
        <f t="shared" si="81"/>
        <v>10.141228391095657</v>
      </c>
      <c r="K343" s="6">
        <v>248544.53</v>
      </c>
      <c r="L343" s="6">
        <v>120.5</v>
      </c>
      <c r="M343" s="6">
        <v>870435</v>
      </c>
      <c r="N343" s="7">
        <f t="shared" si="82"/>
        <v>8.5662179255199984</v>
      </c>
      <c r="O343" s="6">
        <v>-34312.620000000003</v>
      </c>
      <c r="P343" s="6">
        <v>114.75</v>
      </c>
      <c r="Q343" s="6">
        <v>832522.5</v>
      </c>
      <c r="R343" s="7">
        <f t="shared" si="83"/>
        <v>-1.2776726394782123</v>
      </c>
      <c r="S343" s="6">
        <v>393219.88</v>
      </c>
      <c r="T343" s="6">
        <v>66</v>
      </c>
      <c r="U343" s="6">
        <v>467720</v>
      </c>
      <c r="V343" s="7">
        <f t="shared" si="84"/>
        <v>26.062208757376208</v>
      </c>
      <c r="W343" s="6">
        <v>105207.73</v>
      </c>
      <c r="X343" s="6">
        <v>50</v>
      </c>
      <c r="Y343" s="6">
        <v>353400</v>
      </c>
      <c r="Z343" s="7">
        <f t="shared" si="85"/>
        <v>8.9310466893039049</v>
      </c>
      <c r="AA343" s="6">
        <v>561889.23</v>
      </c>
      <c r="AB343" s="6">
        <v>85.15</v>
      </c>
      <c r="AC343" s="6">
        <v>641912.5</v>
      </c>
      <c r="AD343" s="7">
        <f t="shared" si="86"/>
        <v>27.135421307421183</v>
      </c>
      <c r="AE343" s="6">
        <v>567140.14</v>
      </c>
      <c r="AF343" s="6">
        <v>30</v>
      </c>
      <c r="AG343" s="6">
        <v>218100</v>
      </c>
      <c r="AH343" s="7">
        <f t="shared" si="87"/>
        <v>78.011023383768915</v>
      </c>
      <c r="AI343" s="6">
        <v>789784.14</v>
      </c>
      <c r="AJ343" s="6">
        <v>126</v>
      </c>
      <c r="AK343" s="6">
        <v>874570</v>
      </c>
      <c r="AL343" s="7">
        <f t="shared" si="88"/>
        <v>27.994681203334213</v>
      </c>
      <c r="AM343" s="6">
        <v>763441.59</v>
      </c>
      <c r="AN343" s="6">
        <v>73</v>
      </c>
      <c r="AO343" s="6">
        <v>499310</v>
      </c>
      <c r="AP343" s="7">
        <f t="shared" si="89"/>
        <v>47.398788908693994</v>
      </c>
      <c r="AQ343" s="6">
        <v>674556.72</v>
      </c>
      <c r="AR343" s="6">
        <v>102</v>
      </c>
      <c r="AS343" s="6">
        <v>735740</v>
      </c>
      <c r="AT343" s="7">
        <f t="shared" si="90"/>
        <v>25.671552668062084</v>
      </c>
      <c r="AU343" s="6">
        <v>455181.75</v>
      </c>
      <c r="AV343" s="6">
        <v>2.5</v>
      </c>
      <c r="AW343" s="6">
        <v>19375</v>
      </c>
      <c r="AX343" s="7">
        <f t="shared" si="91"/>
        <v>728.29079999999999</v>
      </c>
      <c r="AY343" s="6">
        <f t="shared" si="92"/>
        <v>4654488.62</v>
      </c>
      <c r="AZ343" s="6">
        <f t="shared" si="93"/>
        <v>825.4</v>
      </c>
      <c r="BA343" s="6">
        <f t="shared" si="94"/>
        <v>5909970</v>
      </c>
      <c r="BB343" s="7">
        <f t="shared" si="95"/>
        <v>24.41453124465945</v>
      </c>
      <c r="BC343" s="26" t="s">
        <v>788</v>
      </c>
      <c r="BD343" s="10" t="s">
        <v>788</v>
      </c>
      <c r="BE343" s="10" t="s">
        <v>863</v>
      </c>
      <c r="BF343" s="18"/>
      <c r="BG343" s="18"/>
      <c r="BH343" s="18"/>
      <c r="BI343" s="18"/>
      <c r="BJ343" s="18"/>
      <c r="BK343" s="18"/>
      <c r="BL343" s="18"/>
      <c r="BM343" s="18"/>
      <c r="BN343" s="18"/>
      <c r="BO343" s="18"/>
      <c r="CJ343" s="18"/>
      <c r="CK343" s="18"/>
    </row>
    <row r="344" spans="1:89" x14ac:dyDescent="0.2">
      <c r="A344" s="25">
        <v>201008</v>
      </c>
      <c r="B344" s="26" t="s">
        <v>106</v>
      </c>
      <c r="C344" s="6">
        <v>-201400.01</v>
      </c>
      <c r="D344" s="6">
        <v>0</v>
      </c>
      <c r="E344" s="6">
        <v>0</v>
      </c>
      <c r="F344" s="36">
        <f t="shared" si="80"/>
        <v>0</v>
      </c>
      <c r="G344" s="6">
        <v>96199.99</v>
      </c>
      <c r="H344" s="6">
        <v>100</v>
      </c>
      <c r="I344" s="6">
        <v>752000</v>
      </c>
      <c r="J344" s="36">
        <f t="shared" si="81"/>
        <v>3.9656910771276594</v>
      </c>
      <c r="K344" s="6">
        <v>104149.99</v>
      </c>
      <c r="L344" s="6">
        <v>70</v>
      </c>
      <c r="M344" s="6">
        <v>516900</v>
      </c>
      <c r="N344" s="7">
        <f t="shared" si="82"/>
        <v>6.0446889146836913</v>
      </c>
      <c r="O344" s="6">
        <v>238916.08</v>
      </c>
      <c r="P344" s="6">
        <v>75</v>
      </c>
      <c r="Q344" s="6">
        <v>551000</v>
      </c>
      <c r="R344" s="7">
        <f t="shared" si="83"/>
        <v>13.44173952813067</v>
      </c>
      <c r="S344" s="6">
        <v>208300.08</v>
      </c>
      <c r="T344" s="6">
        <v>30</v>
      </c>
      <c r="U344" s="6">
        <v>217600</v>
      </c>
      <c r="V344" s="7">
        <f t="shared" si="84"/>
        <v>29.67510330882353</v>
      </c>
      <c r="W344" s="6">
        <v>201800.08</v>
      </c>
      <c r="X344" s="6">
        <v>55</v>
      </c>
      <c r="Y344" s="6">
        <v>402600</v>
      </c>
      <c r="Z344" s="7">
        <f t="shared" si="85"/>
        <v>15.037263785394932</v>
      </c>
      <c r="AA344" s="6">
        <v>199800.08</v>
      </c>
      <c r="AB344" s="6">
        <v>60</v>
      </c>
      <c r="AC344" s="6">
        <v>454700</v>
      </c>
      <c r="AD344" s="7">
        <f t="shared" si="86"/>
        <v>13.621734066417417</v>
      </c>
      <c r="AE344" s="6">
        <v>173200.13</v>
      </c>
      <c r="AF344" s="6">
        <v>65</v>
      </c>
      <c r="AG344" s="6">
        <v>502300</v>
      </c>
      <c r="AH344" s="7">
        <f t="shared" si="87"/>
        <v>10.344423452120248</v>
      </c>
      <c r="AI344" s="6">
        <v>181700.13</v>
      </c>
      <c r="AJ344" s="6">
        <v>60</v>
      </c>
      <c r="AK344" s="6">
        <v>431700</v>
      </c>
      <c r="AL344" s="7">
        <f t="shared" si="88"/>
        <v>13.0477276580959</v>
      </c>
      <c r="AM344" s="6">
        <v>225400.13</v>
      </c>
      <c r="AN344" s="6">
        <v>65</v>
      </c>
      <c r="AO344" s="6">
        <v>466800</v>
      </c>
      <c r="AP344" s="7">
        <f t="shared" si="89"/>
        <v>14.968731855184233</v>
      </c>
      <c r="AQ344" s="6">
        <v>390050.13</v>
      </c>
      <c r="AR344" s="6">
        <v>70</v>
      </c>
      <c r="AS344" s="6">
        <v>504900</v>
      </c>
      <c r="AT344" s="7">
        <f t="shared" si="90"/>
        <v>21.630825193107544</v>
      </c>
      <c r="AU344" s="6">
        <v>203275.13</v>
      </c>
      <c r="AV344" s="6">
        <v>75</v>
      </c>
      <c r="AW344" s="6">
        <v>562800</v>
      </c>
      <c r="AX344" s="7">
        <f t="shared" si="91"/>
        <v>11.196746677327647</v>
      </c>
      <c r="AY344" s="6">
        <f t="shared" si="92"/>
        <v>2222791.9499999997</v>
      </c>
      <c r="AZ344" s="6">
        <f t="shared" si="93"/>
        <v>725</v>
      </c>
      <c r="BA344" s="6">
        <f t="shared" si="94"/>
        <v>5363300</v>
      </c>
      <c r="BB344" s="7">
        <f t="shared" si="95"/>
        <v>12.847789691048419</v>
      </c>
      <c r="BC344" s="26" t="s">
        <v>788</v>
      </c>
      <c r="BD344" s="10" t="s">
        <v>788</v>
      </c>
      <c r="BE344" s="10" t="s">
        <v>863</v>
      </c>
      <c r="BF344" s="18"/>
      <c r="BG344" s="18"/>
      <c r="BH344" s="18"/>
      <c r="BI344" s="18"/>
      <c r="BJ344" s="18"/>
      <c r="BK344" s="18"/>
      <c r="BL344" s="18"/>
      <c r="BM344" s="18"/>
      <c r="BN344" s="18"/>
      <c r="BO344" s="18"/>
      <c r="CJ344" s="18"/>
      <c r="CK344" s="18"/>
    </row>
    <row r="345" spans="1:89" x14ac:dyDescent="0.2">
      <c r="A345" s="25">
        <v>201028</v>
      </c>
      <c r="B345" s="26" t="s">
        <v>443</v>
      </c>
      <c r="C345" s="6">
        <v>-23350</v>
      </c>
      <c r="D345" s="6">
        <v>0</v>
      </c>
      <c r="E345" s="6">
        <v>0</v>
      </c>
      <c r="F345" s="36">
        <f t="shared" si="80"/>
        <v>0</v>
      </c>
      <c r="G345" s="6">
        <v>-7700</v>
      </c>
      <c r="H345" s="6">
        <v>44</v>
      </c>
      <c r="I345" s="6">
        <v>330880</v>
      </c>
      <c r="J345" s="36">
        <f t="shared" si="81"/>
        <v>-0.72140957446808507</v>
      </c>
      <c r="K345" s="6">
        <v>-8250</v>
      </c>
      <c r="L345" s="6">
        <v>40</v>
      </c>
      <c r="M345" s="6">
        <v>300800</v>
      </c>
      <c r="N345" s="7">
        <f t="shared" si="82"/>
        <v>-0.82280585106382986</v>
      </c>
      <c r="O345" s="6">
        <v>-11900.43</v>
      </c>
      <c r="P345" s="6">
        <v>40</v>
      </c>
      <c r="Q345" s="6">
        <v>299800</v>
      </c>
      <c r="R345" s="7">
        <f t="shared" si="83"/>
        <v>-1.2305314543028687</v>
      </c>
      <c r="S345" s="6">
        <v>-7510.43</v>
      </c>
      <c r="T345" s="6">
        <v>21</v>
      </c>
      <c r="U345" s="6">
        <v>155820</v>
      </c>
      <c r="V345" s="7">
        <f t="shared" si="84"/>
        <v>-1.4941812989346683</v>
      </c>
      <c r="W345" s="6">
        <v>-3580.43</v>
      </c>
      <c r="X345" s="6">
        <v>10</v>
      </c>
      <c r="Y345" s="6">
        <v>73200</v>
      </c>
      <c r="Z345" s="7">
        <f t="shared" si="85"/>
        <v>-1.4673893442622949</v>
      </c>
      <c r="AA345" s="6">
        <v>102819.57</v>
      </c>
      <c r="AB345" s="6">
        <v>35</v>
      </c>
      <c r="AC345" s="6">
        <v>266200</v>
      </c>
      <c r="AD345" s="7">
        <f t="shared" si="86"/>
        <v>11.973729038317055</v>
      </c>
      <c r="AE345" s="6">
        <v>169.1</v>
      </c>
      <c r="AF345" s="6">
        <v>10</v>
      </c>
      <c r="AG345" s="6">
        <v>78200</v>
      </c>
      <c r="AH345" s="7">
        <f t="shared" si="87"/>
        <v>6.4872122762148335E-2</v>
      </c>
      <c r="AI345" s="6">
        <v>0.1</v>
      </c>
      <c r="AJ345" s="6">
        <v>22</v>
      </c>
      <c r="AK345" s="6">
        <v>162240</v>
      </c>
      <c r="AL345" s="7">
        <f t="shared" si="88"/>
        <v>1.910749506903353E-5</v>
      </c>
      <c r="AM345" s="6">
        <v>-9937.4</v>
      </c>
      <c r="AN345" s="6">
        <v>45</v>
      </c>
      <c r="AO345" s="6">
        <v>317900</v>
      </c>
      <c r="AP345" s="7">
        <f t="shared" si="89"/>
        <v>-0.969044982698962</v>
      </c>
      <c r="AQ345" s="6">
        <v>74197.600000000006</v>
      </c>
      <c r="AR345" s="6">
        <v>20</v>
      </c>
      <c r="AS345" s="6">
        <v>148400</v>
      </c>
      <c r="AT345" s="7">
        <f t="shared" si="90"/>
        <v>13.999547169811322</v>
      </c>
      <c r="AU345" s="6">
        <v>-6362.91</v>
      </c>
      <c r="AV345" s="6">
        <v>10</v>
      </c>
      <c r="AW345" s="6">
        <v>74400</v>
      </c>
      <c r="AX345" s="7">
        <f t="shared" si="91"/>
        <v>-2.6512124999999997</v>
      </c>
      <c r="AY345" s="6">
        <f t="shared" si="92"/>
        <v>121944.77</v>
      </c>
      <c r="AZ345" s="6">
        <f t="shared" si="93"/>
        <v>297</v>
      </c>
      <c r="BA345" s="6">
        <f t="shared" si="94"/>
        <v>2207840</v>
      </c>
      <c r="BB345" s="7">
        <f t="shared" si="95"/>
        <v>1.7122109709036888</v>
      </c>
      <c r="BC345" s="26" t="s">
        <v>788</v>
      </c>
      <c r="BD345" s="10" t="s">
        <v>788</v>
      </c>
      <c r="BE345" s="10" t="s">
        <v>863</v>
      </c>
      <c r="BF345" s="18"/>
      <c r="BG345" s="18"/>
      <c r="BH345" s="18"/>
      <c r="BI345" s="18"/>
      <c r="BJ345" s="18"/>
      <c r="BK345" s="18"/>
      <c r="BL345" s="18"/>
      <c r="BM345" s="18"/>
      <c r="BN345" s="18"/>
      <c r="BO345" s="18"/>
      <c r="CJ345" s="18"/>
      <c r="CK345" s="18"/>
    </row>
    <row r="346" spans="1:89" x14ac:dyDescent="0.2">
      <c r="A346" s="25">
        <v>201029</v>
      </c>
      <c r="B346" s="26" t="s">
        <v>444</v>
      </c>
      <c r="C346" s="6">
        <v>-370724.99</v>
      </c>
      <c r="D346" s="6">
        <v>0</v>
      </c>
      <c r="E346" s="6">
        <v>0</v>
      </c>
      <c r="F346" s="36">
        <f t="shared" si="80"/>
        <v>0</v>
      </c>
      <c r="G346" s="6">
        <v>-14299.99</v>
      </c>
      <c r="H346" s="6">
        <v>70</v>
      </c>
      <c r="I346" s="6">
        <v>526400</v>
      </c>
      <c r="J346" s="36">
        <f t="shared" si="81"/>
        <v>-0.84213466945288751</v>
      </c>
      <c r="K346" s="6">
        <v>-20949.990000000002</v>
      </c>
      <c r="L346" s="6">
        <v>0</v>
      </c>
      <c r="M346" s="6">
        <v>0</v>
      </c>
      <c r="N346" s="7">
        <f t="shared" si="82"/>
        <v>0</v>
      </c>
      <c r="O346" s="6">
        <v>-3599.99</v>
      </c>
      <c r="P346" s="6">
        <v>30</v>
      </c>
      <c r="Q346" s="6">
        <v>222600</v>
      </c>
      <c r="R346" s="7">
        <f t="shared" si="83"/>
        <v>-0.50134631626235393</v>
      </c>
      <c r="S346" s="6">
        <v>-11699.99</v>
      </c>
      <c r="T346" s="6">
        <v>30</v>
      </c>
      <c r="U346" s="6">
        <v>222600</v>
      </c>
      <c r="V346" s="7">
        <f t="shared" si="84"/>
        <v>-1.629378661275831</v>
      </c>
      <c r="W346" s="6">
        <v>-13499.99</v>
      </c>
      <c r="X346" s="6">
        <v>30</v>
      </c>
      <c r="Y346" s="6">
        <v>219600</v>
      </c>
      <c r="Z346" s="7">
        <f t="shared" si="85"/>
        <v>-1.8442609289617486</v>
      </c>
      <c r="AA346" s="6">
        <v>-31550.03</v>
      </c>
      <c r="AB346" s="6">
        <v>70</v>
      </c>
      <c r="AC346" s="6">
        <v>533400</v>
      </c>
      <c r="AD346" s="7">
        <f t="shared" si="86"/>
        <v>-1.8336162917135357</v>
      </c>
      <c r="AE346" s="6">
        <v>-25700.45</v>
      </c>
      <c r="AF346" s="6">
        <v>70</v>
      </c>
      <c r="AG346" s="6">
        <v>543900</v>
      </c>
      <c r="AH346" s="7">
        <f t="shared" si="87"/>
        <v>-1.417564809707667</v>
      </c>
      <c r="AI346" s="6">
        <v>110099.55</v>
      </c>
      <c r="AJ346" s="6">
        <v>35</v>
      </c>
      <c r="AK346" s="6">
        <v>254700</v>
      </c>
      <c r="AL346" s="7">
        <f t="shared" si="88"/>
        <v>13.400416372202592</v>
      </c>
      <c r="AM346" s="6">
        <v>58299.54</v>
      </c>
      <c r="AN346" s="6">
        <v>30</v>
      </c>
      <c r="AO346" s="6">
        <v>218600</v>
      </c>
      <c r="AP346" s="7">
        <f t="shared" si="89"/>
        <v>8.2675468435498622</v>
      </c>
      <c r="AQ346" s="6">
        <v>-4450.46</v>
      </c>
      <c r="AR346" s="6">
        <v>15</v>
      </c>
      <c r="AS346" s="6">
        <v>111300</v>
      </c>
      <c r="AT346" s="7">
        <f t="shared" si="90"/>
        <v>-1.1196125786163522</v>
      </c>
      <c r="AU346" s="6">
        <v>-91575.46</v>
      </c>
      <c r="AV346" s="6">
        <v>105</v>
      </c>
      <c r="AW346" s="6">
        <v>782800</v>
      </c>
      <c r="AX346" s="7">
        <f t="shared" si="91"/>
        <v>-3.6265192386305571</v>
      </c>
      <c r="AY346" s="6">
        <f t="shared" si="92"/>
        <v>-48927.259999999995</v>
      </c>
      <c r="AZ346" s="6">
        <f t="shared" si="93"/>
        <v>485</v>
      </c>
      <c r="BA346" s="6">
        <f t="shared" si="94"/>
        <v>3635900</v>
      </c>
      <c r="BB346" s="7">
        <f t="shared" si="95"/>
        <v>-0.41715807915509223</v>
      </c>
      <c r="BC346" s="26" t="s">
        <v>788</v>
      </c>
      <c r="BD346" s="10" t="s">
        <v>788</v>
      </c>
      <c r="BE346" s="10" t="s">
        <v>863</v>
      </c>
      <c r="BF346" s="18"/>
      <c r="BG346" s="18"/>
      <c r="BH346" s="18"/>
      <c r="BI346" s="18"/>
      <c r="BJ346" s="18"/>
      <c r="BK346" s="18"/>
      <c r="BL346" s="18"/>
      <c r="BM346" s="18"/>
      <c r="BN346" s="18"/>
      <c r="BO346" s="18"/>
      <c r="CJ346" s="18"/>
      <c r="CK346" s="18"/>
    </row>
    <row r="347" spans="1:89" x14ac:dyDescent="0.2">
      <c r="A347" s="25">
        <v>202880</v>
      </c>
      <c r="B347" s="26" t="s">
        <v>489</v>
      </c>
      <c r="C347" s="6">
        <v>0</v>
      </c>
      <c r="D347" s="6">
        <v>0</v>
      </c>
      <c r="E347" s="6">
        <v>0</v>
      </c>
      <c r="F347" s="36">
        <f t="shared" si="80"/>
        <v>0</v>
      </c>
      <c r="G347" s="6">
        <v>192100</v>
      </c>
      <c r="H347" s="6">
        <v>65</v>
      </c>
      <c r="I347" s="6">
        <v>456300</v>
      </c>
      <c r="J347" s="36">
        <f t="shared" si="81"/>
        <v>13.050843743151434</v>
      </c>
      <c r="K347" s="6">
        <v>265300</v>
      </c>
      <c r="L347" s="6">
        <v>130</v>
      </c>
      <c r="M347" s="6">
        <v>925600</v>
      </c>
      <c r="N347" s="7">
        <f t="shared" si="82"/>
        <v>8.598746758859118</v>
      </c>
      <c r="O347" s="6">
        <v>371382.61</v>
      </c>
      <c r="P347" s="6">
        <v>120</v>
      </c>
      <c r="Q347" s="6">
        <v>862500</v>
      </c>
      <c r="R347" s="7">
        <f t="shared" si="83"/>
        <v>13.348244533333332</v>
      </c>
      <c r="S347" s="6">
        <v>335982.61</v>
      </c>
      <c r="T347" s="6">
        <v>60</v>
      </c>
      <c r="U347" s="6">
        <v>430200</v>
      </c>
      <c r="V347" s="7">
        <f t="shared" si="84"/>
        <v>24.21074130636913</v>
      </c>
      <c r="W347" s="6">
        <v>373632.61</v>
      </c>
      <c r="X347" s="6">
        <v>140</v>
      </c>
      <c r="Y347" s="6">
        <v>978550</v>
      </c>
      <c r="Z347" s="7">
        <f t="shared" si="85"/>
        <v>11.454681211997343</v>
      </c>
      <c r="AA347" s="6">
        <v>395282.61</v>
      </c>
      <c r="AB347" s="6">
        <v>90</v>
      </c>
      <c r="AC347" s="6">
        <v>668550</v>
      </c>
      <c r="AD347" s="7">
        <f t="shared" si="86"/>
        <v>18.328862328920799</v>
      </c>
      <c r="AE347" s="6">
        <v>320482.61</v>
      </c>
      <c r="AF347" s="6">
        <v>5</v>
      </c>
      <c r="AG347" s="6">
        <v>36850</v>
      </c>
      <c r="AH347" s="7">
        <f t="shared" si="87"/>
        <v>260.90850203527816</v>
      </c>
      <c r="AI347" s="6">
        <v>0</v>
      </c>
      <c r="AJ347" s="6">
        <v>0</v>
      </c>
      <c r="AK347" s="6">
        <v>0</v>
      </c>
      <c r="AL347" s="7">
        <f t="shared" si="88"/>
        <v>0</v>
      </c>
      <c r="AM347" s="6">
        <v>0</v>
      </c>
      <c r="AN347" s="6">
        <v>0</v>
      </c>
      <c r="AO347" s="6">
        <v>0</v>
      </c>
      <c r="AP347" s="7">
        <f t="shared" si="89"/>
        <v>0</v>
      </c>
      <c r="AQ347" s="6">
        <v>0</v>
      </c>
      <c r="AR347" s="6">
        <v>0</v>
      </c>
      <c r="AS347" s="6">
        <v>0</v>
      </c>
      <c r="AT347" s="7">
        <f t="shared" si="90"/>
        <v>0</v>
      </c>
      <c r="AU347" s="6">
        <v>162497.60000000001</v>
      </c>
      <c r="AV347" s="6">
        <v>30</v>
      </c>
      <c r="AW347" s="6">
        <v>223200</v>
      </c>
      <c r="AX347" s="7">
        <f t="shared" si="91"/>
        <v>22.569111111111113</v>
      </c>
      <c r="AY347" s="6">
        <f t="shared" si="92"/>
        <v>2416660.65</v>
      </c>
      <c r="AZ347" s="6">
        <f t="shared" si="93"/>
        <v>640</v>
      </c>
      <c r="BA347" s="6">
        <f t="shared" si="94"/>
        <v>4581750</v>
      </c>
      <c r="BB347" s="7">
        <f t="shared" si="95"/>
        <v>16.35106239973809</v>
      </c>
      <c r="BC347" s="26" t="s">
        <v>788</v>
      </c>
      <c r="BD347" s="10" t="s">
        <v>788</v>
      </c>
      <c r="BE347" s="10" t="s">
        <v>863</v>
      </c>
      <c r="BF347" s="18"/>
      <c r="BG347" s="18"/>
      <c r="BH347" s="18"/>
      <c r="BI347" s="18"/>
      <c r="BJ347" s="18"/>
      <c r="BK347" s="18"/>
      <c r="BL347" s="18"/>
      <c r="BM347" s="18"/>
      <c r="BN347" s="18"/>
      <c r="BO347" s="18"/>
      <c r="CJ347" s="18"/>
      <c r="CK347" s="18"/>
    </row>
    <row r="348" spans="1:89" x14ac:dyDescent="0.2">
      <c r="A348" s="25">
        <v>203205</v>
      </c>
      <c r="B348" s="26" t="s">
        <v>500</v>
      </c>
      <c r="C348" s="6">
        <v>0</v>
      </c>
      <c r="D348" s="6">
        <v>0</v>
      </c>
      <c r="E348" s="6">
        <v>0</v>
      </c>
      <c r="F348" s="36">
        <f t="shared" si="80"/>
        <v>0</v>
      </c>
      <c r="G348" s="6">
        <v>0</v>
      </c>
      <c r="H348" s="6">
        <v>0</v>
      </c>
      <c r="I348" s="6">
        <v>0</v>
      </c>
      <c r="J348" s="36">
        <f t="shared" si="81"/>
        <v>0</v>
      </c>
      <c r="K348" s="6">
        <v>-18000</v>
      </c>
      <c r="L348" s="6">
        <v>65</v>
      </c>
      <c r="M348" s="6">
        <v>483800</v>
      </c>
      <c r="N348" s="7">
        <f t="shared" si="82"/>
        <v>-1.1161637040099215</v>
      </c>
      <c r="O348" s="6">
        <v>-32800</v>
      </c>
      <c r="P348" s="6">
        <v>100</v>
      </c>
      <c r="Q348" s="6">
        <v>739300</v>
      </c>
      <c r="R348" s="7">
        <f t="shared" si="83"/>
        <v>-1.375355065602597</v>
      </c>
      <c r="S348" s="6">
        <v>-13350</v>
      </c>
      <c r="T348" s="6">
        <v>150</v>
      </c>
      <c r="U348" s="6">
        <v>1108300</v>
      </c>
      <c r="V348" s="7">
        <f t="shared" si="84"/>
        <v>-0.37340972660831906</v>
      </c>
      <c r="W348" s="6">
        <v>-22250</v>
      </c>
      <c r="X348" s="6">
        <v>70</v>
      </c>
      <c r="Y348" s="6">
        <v>507700</v>
      </c>
      <c r="Z348" s="7">
        <f t="shared" si="85"/>
        <v>-1.3147528067756551</v>
      </c>
      <c r="AA348" s="6">
        <v>-37050</v>
      </c>
      <c r="AB348" s="6">
        <v>105</v>
      </c>
      <c r="AC348" s="6">
        <v>773750</v>
      </c>
      <c r="AD348" s="7">
        <f t="shared" si="86"/>
        <v>-1.4843941841680131</v>
      </c>
      <c r="AE348" s="6">
        <v>158680</v>
      </c>
      <c r="AF348" s="6">
        <v>151</v>
      </c>
      <c r="AG348" s="6">
        <v>1144220</v>
      </c>
      <c r="AH348" s="7">
        <f t="shared" si="87"/>
        <v>4.1603887364318055</v>
      </c>
      <c r="AI348" s="6">
        <v>151071</v>
      </c>
      <c r="AJ348" s="6">
        <v>104</v>
      </c>
      <c r="AK348" s="6">
        <v>747630</v>
      </c>
      <c r="AL348" s="7">
        <f t="shared" si="88"/>
        <v>6.2640624373018738</v>
      </c>
      <c r="AM348" s="6">
        <v>190908.99</v>
      </c>
      <c r="AN348" s="6">
        <v>131</v>
      </c>
      <c r="AO348" s="6">
        <v>925320</v>
      </c>
      <c r="AP348" s="7">
        <f t="shared" si="89"/>
        <v>6.3958184087666972</v>
      </c>
      <c r="AQ348" s="6">
        <v>175842.98</v>
      </c>
      <c r="AR348" s="6">
        <v>131</v>
      </c>
      <c r="AS348" s="6">
        <v>949520</v>
      </c>
      <c r="AT348" s="7">
        <f t="shared" si="90"/>
        <v>5.1853604347459772</v>
      </c>
      <c r="AU348" s="6">
        <v>117608.97</v>
      </c>
      <c r="AV348" s="6">
        <v>140</v>
      </c>
      <c r="AW348" s="6">
        <v>1039300</v>
      </c>
      <c r="AX348" s="7">
        <f t="shared" si="91"/>
        <v>3.5080131530838066</v>
      </c>
      <c r="AY348" s="6">
        <f t="shared" si="92"/>
        <v>670661.93999999994</v>
      </c>
      <c r="AZ348" s="6">
        <f t="shared" si="93"/>
        <v>1147</v>
      </c>
      <c r="BA348" s="6">
        <f t="shared" si="94"/>
        <v>8418840</v>
      </c>
      <c r="BB348" s="7">
        <f t="shared" si="95"/>
        <v>2.4695231338284129</v>
      </c>
      <c r="BC348" s="26" t="s">
        <v>788</v>
      </c>
      <c r="BD348" s="10" t="s">
        <v>788</v>
      </c>
      <c r="BE348" s="10" t="s">
        <v>863</v>
      </c>
      <c r="BF348" s="18"/>
      <c r="BG348" s="18"/>
      <c r="BH348" s="18"/>
      <c r="BI348" s="18"/>
      <c r="BJ348" s="18"/>
      <c r="BK348" s="18"/>
      <c r="BL348" s="18"/>
      <c r="BM348" s="18"/>
      <c r="BN348" s="18"/>
      <c r="BO348" s="18"/>
      <c r="CJ348" s="18"/>
      <c r="CK348" s="18"/>
    </row>
    <row r="349" spans="1:89" x14ac:dyDescent="0.2">
      <c r="A349" s="25">
        <v>203750</v>
      </c>
      <c r="B349" s="26" t="s">
        <v>517</v>
      </c>
      <c r="C349" s="6">
        <v>0</v>
      </c>
      <c r="D349" s="6">
        <v>0</v>
      </c>
      <c r="E349" s="6">
        <v>0</v>
      </c>
      <c r="F349" s="36">
        <f t="shared" si="80"/>
        <v>0</v>
      </c>
      <c r="G349" s="6">
        <v>0</v>
      </c>
      <c r="H349" s="6">
        <v>0</v>
      </c>
      <c r="I349" s="6">
        <v>0</v>
      </c>
      <c r="J349" s="36">
        <f t="shared" si="81"/>
        <v>0</v>
      </c>
      <c r="K349" s="6">
        <v>0</v>
      </c>
      <c r="L349" s="6">
        <v>0</v>
      </c>
      <c r="M349" s="6">
        <v>0</v>
      </c>
      <c r="N349" s="7">
        <f t="shared" si="82"/>
        <v>0</v>
      </c>
      <c r="O349" s="6">
        <v>67700</v>
      </c>
      <c r="P349" s="6">
        <v>10</v>
      </c>
      <c r="Q349" s="6">
        <v>69500</v>
      </c>
      <c r="R349" s="7">
        <f t="shared" si="83"/>
        <v>30.197122302158274</v>
      </c>
      <c r="S349" s="6">
        <v>33850</v>
      </c>
      <c r="T349" s="6">
        <v>5</v>
      </c>
      <c r="U349" s="6">
        <v>34750</v>
      </c>
      <c r="V349" s="7">
        <f t="shared" si="84"/>
        <v>30.197122302158274</v>
      </c>
      <c r="W349" s="6">
        <v>1050</v>
      </c>
      <c r="X349" s="6">
        <v>15</v>
      </c>
      <c r="Y349" s="6">
        <v>105350</v>
      </c>
      <c r="Z349" s="7">
        <f t="shared" si="85"/>
        <v>0.29900332225913623</v>
      </c>
      <c r="AA349" s="6">
        <v>37800</v>
      </c>
      <c r="AB349" s="6">
        <v>5</v>
      </c>
      <c r="AC349" s="6">
        <v>38750</v>
      </c>
      <c r="AD349" s="7">
        <f t="shared" si="86"/>
        <v>30.24</v>
      </c>
      <c r="AE349" s="6">
        <v>34000</v>
      </c>
      <c r="AF349" s="6">
        <v>5</v>
      </c>
      <c r="AG349" s="6">
        <v>36250</v>
      </c>
      <c r="AH349" s="7">
        <f t="shared" si="87"/>
        <v>28.137931034482762</v>
      </c>
      <c r="AI349" s="6">
        <v>-2700</v>
      </c>
      <c r="AJ349" s="6">
        <v>10</v>
      </c>
      <c r="AK349" s="6">
        <v>72700</v>
      </c>
      <c r="AL349" s="7">
        <f t="shared" si="88"/>
        <v>-1.1513067400275103</v>
      </c>
      <c r="AM349" s="6">
        <v>-1853</v>
      </c>
      <c r="AN349" s="6">
        <v>4.75</v>
      </c>
      <c r="AO349" s="6">
        <v>34912.5</v>
      </c>
      <c r="AP349" s="7">
        <f t="shared" si="89"/>
        <v>-1.6453419262441817</v>
      </c>
      <c r="AQ349" s="6">
        <v>-1350.5</v>
      </c>
      <c r="AR349" s="6">
        <v>5</v>
      </c>
      <c r="AS349" s="6">
        <v>37250</v>
      </c>
      <c r="AT349" s="7">
        <f t="shared" si="90"/>
        <v>-1.0151409395973154</v>
      </c>
      <c r="AU349" s="6">
        <v>9449.5</v>
      </c>
      <c r="AV349" s="6">
        <v>2</v>
      </c>
      <c r="AW349" s="6">
        <v>14980</v>
      </c>
      <c r="AX349" s="7">
        <f t="shared" si="91"/>
        <v>19.555040053404539</v>
      </c>
      <c r="AY349" s="6">
        <f t="shared" si="92"/>
        <v>177946</v>
      </c>
      <c r="AZ349" s="6">
        <f t="shared" si="93"/>
        <v>61.75</v>
      </c>
      <c r="BA349" s="6">
        <f t="shared" si="94"/>
        <v>444442.5</v>
      </c>
      <c r="BB349" s="7">
        <f t="shared" si="95"/>
        <v>12.411787801571631</v>
      </c>
      <c r="BC349" s="26" t="s">
        <v>788</v>
      </c>
      <c r="BD349" s="10" t="s">
        <v>788</v>
      </c>
      <c r="BE349" s="10" t="s">
        <v>863</v>
      </c>
      <c r="BF349" s="18"/>
      <c r="BG349" s="18"/>
      <c r="BH349" s="18"/>
      <c r="BI349" s="18"/>
      <c r="BJ349" s="18"/>
      <c r="BK349" s="18"/>
      <c r="BL349" s="18"/>
      <c r="BM349" s="18"/>
      <c r="BN349" s="18"/>
      <c r="BO349" s="18"/>
      <c r="CJ349" s="18"/>
      <c r="CK349" s="18"/>
    </row>
    <row r="350" spans="1:89" x14ac:dyDescent="0.2">
      <c r="A350" s="25">
        <v>204793</v>
      </c>
      <c r="B350" s="26" t="s">
        <v>539</v>
      </c>
      <c r="C350" s="6">
        <v>0</v>
      </c>
      <c r="D350" s="6">
        <v>0</v>
      </c>
      <c r="E350" s="6">
        <v>0</v>
      </c>
      <c r="F350" s="36">
        <f t="shared" si="80"/>
        <v>0</v>
      </c>
      <c r="G350" s="6">
        <v>0</v>
      </c>
      <c r="H350" s="6">
        <v>0</v>
      </c>
      <c r="I350" s="6">
        <v>0</v>
      </c>
      <c r="J350" s="36">
        <f t="shared" si="81"/>
        <v>0</v>
      </c>
      <c r="K350" s="6">
        <v>0</v>
      </c>
      <c r="L350" s="6">
        <v>0</v>
      </c>
      <c r="M350" s="6">
        <v>0</v>
      </c>
      <c r="N350" s="7">
        <f t="shared" si="82"/>
        <v>0</v>
      </c>
      <c r="O350" s="6">
        <v>0</v>
      </c>
      <c r="P350" s="6">
        <v>0</v>
      </c>
      <c r="Q350" s="6">
        <v>0</v>
      </c>
      <c r="R350" s="7">
        <f t="shared" si="83"/>
        <v>0</v>
      </c>
      <c r="S350" s="6">
        <v>0</v>
      </c>
      <c r="T350" s="6">
        <v>0</v>
      </c>
      <c r="U350" s="6">
        <v>0</v>
      </c>
      <c r="V350" s="7">
        <f t="shared" si="84"/>
        <v>0</v>
      </c>
      <c r="W350" s="6">
        <v>7000</v>
      </c>
      <c r="X350" s="6">
        <v>30</v>
      </c>
      <c r="Y350" s="6">
        <v>217100</v>
      </c>
      <c r="Z350" s="7">
        <f t="shared" si="85"/>
        <v>0.96729617687701519</v>
      </c>
      <c r="AA350" s="6">
        <v>351850</v>
      </c>
      <c r="AB350" s="6">
        <v>65</v>
      </c>
      <c r="AC350" s="6">
        <v>490800</v>
      </c>
      <c r="AD350" s="7">
        <f t="shared" si="86"/>
        <v>22.223614506927465</v>
      </c>
      <c r="AE350" s="6">
        <v>433960</v>
      </c>
      <c r="AF350" s="6">
        <v>39</v>
      </c>
      <c r="AG350" s="6">
        <v>301280</v>
      </c>
      <c r="AH350" s="7">
        <f t="shared" si="87"/>
        <v>43.211630377057887</v>
      </c>
      <c r="AI350" s="6">
        <v>33220</v>
      </c>
      <c r="AJ350" s="6">
        <v>30</v>
      </c>
      <c r="AK350" s="6">
        <v>222600</v>
      </c>
      <c r="AL350" s="7">
        <f t="shared" si="88"/>
        <v>4.6263252470799641</v>
      </c>
      <c r="AM350" s="6">
        <v>344570</v>
      </c>
      <c r="AN350" s="6">
        <v>60</v>
      </c>
      <c r="AO350" s="6">
        <v>433200</v>
      </c>
      <c r="AP350" s="7">
        <f t="shared" si="89"/>
        <v>24.657594644506002</v>
      </c>
      <c r="AQ350" s="6">
        <v>408709.88</v>
      </c>
      <c r="AR350" s="6">
        <v>101</v>
      </c>
      <c r="AS350" s="6">
        <v>735420</v>
      </c>
      <c r="AT350" s="7">
        <f t="shared" si="90"/>
        <v>15.561008185798592</v>
      </c>
      <c r="AU350" s="6">
        <v>131604.88</v>
      </c>
      <c r="AV350" s="6">
        <v>31</v>
      </c>
      <c r="AW350" s="6">
        <v>224440</v>
      </c>
      <c r="AX350" s="7">
        <f t="shared" si="91"/>
        <v>18.177469613259671</v>
      </c>
      <c r="AY350" s="6">
        <f t="shared" si="92"/>
        <v>1710914.7599999998</v>
      </c>
      <c r="AZ350" s="6">
        <f t="shared" si="93"/>
        <v>356</v>
      </c>
      <c r="BA350" s="6">
        <f t="shared" si="94"/>
        <v>2624840</v>
      </c>
      <c r="BB350" s="7">
        <f t="shared" si="95"/>
        <v>20.206320217613261</v>
      </c>
      <c r="BC350" s="26" t="s">
        <v>788</v>
      </c>
      <c r="BD350" s="10" t="s">
        <v>788</v>
      </c>
      <c r="BE350" s="10" t="s">
        <v>863</v>
      </c>
      <c r="BF350" s="18"/>
      <c r="BG350" s="18"/>
      <c r="BH350" s="18"/>
      <c r="BI350" s="18"/>
      <c r="BJ350" s="18"/>
      <c r="BK350" s="18"/>
      <c r="BL350" s="18"/>
      <c r="BM350" s="18"/>
      <c r="BN350" s="18"/>
      <c r="BO350" s="18"/>
      <c r="CJ350" s="18"/>
      <c r="CK350" s="18"/>
    </row>
    <row r="351" spans="1:89" x14ac:dyDescent="0.2">
      <c r="A351" s="25">
        <v>204810</v>
      </c>
      <c r="B351" s="26" t="s">
        <v>974</v>
      </c>
      <c r="C351" s="6">
        <v>0</v>
      </c>
      <c r="D351" s="6">
        <v>0</v>
      </c>
      <c r="E351" s="6">
        <v>0</v>
      </c>
      <c r="F351" s="36">
        <f t="shared" si="80"/>
        <v>0</v>
      </c>
      <c r="G351" s="6">
        <v>0</v>
      </c>
      <c r="H351" s="6">
        <v>0</v>
      </c>
      <c r="I351" s="6">
        <v>0</v>
      </c>
      <c r="J351" s="36">
        <f t="shared" si="81"/>
        <v>0</v>
      </c>
      <c r="K351" s="6">
        <v>0</v>
      </c>
      <c r="L351" s="6">
        <v>0</v>
      </c>
      <c r="M351" s="6">
        <v>0</v>
      </c>
      <c r="N351" s="7">
        <f t="shared" si="82"/>
        <v>0</v>
      </c>
      <c r="O351" s="6">
        <v>0</v>
      </c>
      <c r="P351" s="6">
        <v>0</v>
      </c>
      <c r="Q351" s="6">
        <v>0</v>
      </c>
      <c r="R351" s="7">
        <f t="shared" si="83"/>
        <v>0</v>
      </c>
      <c r="S351" s="6">
        <v>0</v>
      </c>
      <c r="T351" s="6">
        <v>0</v>
      </c>
      <c r="U351" s="6">
        <v>0</v>
      </c>
      <c r="V351" s="7">
        <f t="shared" si="84"/>
        <v>0</v>
      </c>
      <c r="W351" s="6">
        <v>66100</v>
      </c>
      <c r="X351" s="6">
        <v>10</v>
      </c>
      <c r="Y351" s="6">
        <v>68500</v>
      </c>
      <c r="Z351" s="7">
        <f t="shared" si="85"/>
        <v>28.948905109489051</v>
      </c>
      <c r="AA351" s="6">
        <v>67200</v>
      </c>
      <c r="AB351" s="6">
        <v>20</v>
      </c>
      <c r="AC351" s="6">
        <v>147700</v>
      </c>
      <c r="AD351" s="7">
        <f t="shared" si="86"/>
        <v>14.1042654028436</v>
      </c>
      <c r="AE351" s="6">
        <v>29500</v>
      </c>
      <c r="AF351" s="6">
        <v>15</v>
      </c>
      <c r="AG351" s="6">
        <v>111000</v>
      </c>
      <c r="AH351" s="7">
        <f t="shared" si="87"/>
        <v>7.9729729729729728</v>
      </c>
      <c r="AI351" s="6">
        <v>59130</v>
      </c>
      <c r="AJ351" s="6">
        <v>32</v>
      </c>
      <c r="AK351" s="6">
        <v>227540</v>
      </c>
      <c r="AL351" s="7">
        <f t="shared" si="88"/>
        <v>8.0558583106267037</v>
      </c>
      <c r="AM351" s="6">
        <v>169070.02</v>
      </c>
      <c r="AN351" s="6">
        <v>37</v>
      </c>
      <c r="AO351" s="6">
        <v>252120</v>
      </c>
      <c r="AP351" s="7">
        <f t="shared" si="89"/>
        <v>20.788396874504201</v>
      </c>
      <c r="AQ351" s="6">
        <v>314409.99</v>
      </c>
      <c r="AR351" s="6">
        <v>41</v>
      </c>
      <c r="AS351" s="6">
        <v>290985</v>
      </c>
      <c r="AT351" s="7">
        <f t="shared" si="90"/>
        <v>30.254067116861691</v>
      </c>
      <c r="AU351" s="6">
        <v>94955</v>
      </c>
      <c r="AV351" s="6">
        <v>2.5</v>
      </c>
      <c r="AW351" s="6">
        <v>19425</v>
      </c>
      <c r="AX351" s="7">
        <f t="shared" si="91"/>
        <v>151.53693693693694</v>
      </c>
      <c r="AY351" s="6">
        <f t="shared" si="92"/>
        <v>800365.01</v>
      </c>
      <c r="AZ351" s="6">
        <f t="shared" si="93"/>
        <v>157.5</v>
      </c>
      <c r="BA351" s="6">
        <f t="shared" si="94"/>
        <v>1117270</v>
      </c>
      <c r="BB351" s="7">
        <f t="shared" si="95"/>
        <v>22.207089879796289</v>
      </c>
      <c r="BC351" s="26" t="s">
        <v>788</v>
      </c>
      <c r="BD351" s="10" t="s">
        <v>788</v>
      </c>
      <c r="BE351" s="10" t="s">
        <v>863</v>
      </c>
      <c r="BF351" s="18"/>
      <c r="BG351" s="18"/>
      <c r="BH351" s="18"/>
      <c r="BI351" s="18"/>
      <c r="BJ351" s="18"/>
      <c r="BK351" s="18"/>
      <c r="BL351" s="18"/>
      <c r="BM351" s="18"/>
      <c r="BN351" s="18"/>
      <c r="BO351" s="18"/>
      <c r="CJ351" s="18"/>
      <c r="CK351" s="18"/>
    </row>
    <row r="352" spans="1:89" x14ac:dyDescent="0.2">
      <c r="A352" s="25">
        <v>205343</v>
      </c>
      <c r="B352" s="26" t="s">
        <v>94</v>
      </c>
      <c r="C352" s="6">
        <v>0</v>
      </c>
      <c r="D352" s="6">
        <v>0</v>
      </c>
      <c r="E352" s="6">
        <v>0</v>
      </c>
      <c r="F352" s="36">
        <f t="shared" si="80"/>
        <v>0</v>
      </c>
      <c r="G352" s="6">
        <v>0</v>
      </c>
      <c r="H352" s="6">
        <v>0</v>
      </c>
      <c r="I352" s="6">
        <v>0</v>
      </c>
      <c r="J352" s="36">
        <f t="shared" si="81"/>
        <v>0</v>
      </c>
      <c r="K352" s="6">
        <v>0</v>
      </c>
      <c r="L352" s="6">
        <v>0</v>
      </c>
      <c r="M352" s="6">
        <v>0</v>
      </c>
      <c r="N352" s="7">
        <f t="shared" si="82"/>
        <v>0</v>
      </c>
      <c r="O352" s="6">
        <v>0</v>
      </c>
      <c r="P352" s="6">
        <v>0</v>
      </c>
      <c r="Q352" s="6">
        <v>0</v>
      </c>
      <c r="R352" s="7">
        <f t="shared" si="83"/>
        <v>0</v>
      </c>
      <c r="S352" s="6">
        <v>0</v>
      </c>
      <c r="T352" s="6">
        <v>0</v>
      </c>
      <c r="U352" s="6">
        <v>0</v>
      </c>
      <c r="V352" s="7">
        <f t="shared" si="84"/>
        <v>0</v>
      </c>
      <c r="W352" s="6">
        <v>0</v>
      </c>
      <c r="X352" s="6">
        <v>0</v>
      </c>
      <c r="Y352" s="6">
        <v>0</v>
      </c>
      <c r="Z352" s="7">
        <f t="shared" si="85"/>
        <v>0</v>
      </c>
      <c r="AA352" s="6">
        <v>360230</v>
      </c>
      <c r="AB352" s="6">
        <v>0</v>
      </c>
      <c r="AC352" s="6">
        <v>382970</v>
      </c>
      <c r="AD352" s="7">
        <f t="shared" si="86"/>
        <v>29.159281405854244</v>
      </c>
      <c r="AE352" s="6">
        <v>21820</v>
      </c>
      <c r="AF352" s="6">
        <v>5</v>
      </c>
      <c r="AG352" s="6">
        <v>36350</v>
      </c>
      <c r="AH352" s="7">
        <f t="shared" si="87"/>
        <v>18.008253094910589</v>
      </c>
      <c r="AI352" s="6">
        <v>325080</v>
      </c>
      <c r="AJ352" s="6">
        <v>72</v>
      </c>
      <c r="AK352" s="6">
        <v>506640</v>
      </c>
      <c r="AL352" s="7">
        <f t="shared" si="88"/>
        <v>19.890810042633824</v>
      </c>
      <c r="AM352" s="6">
        <v>342029.99</v>
      </c>
      <c r="AN352" s="6">
        <v>3</v>
      </c>
      <c r="AO352" s="6">
        <v>20410</v>
      </c>
      <c r="AP352" s="7">
        <f t="shared" si="89"/>
        <v>519.49680009799113</v>
      </c>
      <c r="AQ352" s="6">
        <v>400930.03</v>
      </c>
      <c r="AR352" s="6">
        <v>80</v>
      </c>
      <c r="AS352" s="6">
        <v>577600</v>
      </c>
      <c r="AT352" s="7">
        <f t="shared" si="90"/>
        <v>19.43566627423823</v>
      </c>
      <c r="AU352" s="6">
        <v>240985.03</v>
      </c>
      <c r="AV352" s="6">
        <v>125</v>
      </c>
      <c r="AW352" s="6">
        <v>918700</v>
      </c>
      <c r="AX352" s="7">
        <f t="shared" si="91"/>
        <v>8.1316381081963645</v>
      </c>
      <c r="AY352" s="6">
        <f t="shared" si="92"/>
        <v>1691075.05</v>
      </c>
      <c r="AZ352" s="6">
        <f t="shared" si="93"/>
        <v>285</v>
      </c>
      <c r="BA352" s="6">
        <f t="shared" si="94"/>
        <v>2442670</v>
      </c>
      <c r="BB352" s="7">
        <f t="shared" si="95"/>
        <v>21.461485403267734</v>
      </c>
      <c r="BC352" s="26" t="s">
        <v>788</v>
      </c>
      <c r="BD352" s="10" t="s">
        <v>788</v>
      </c>
      <c r="BE352" s="10" t="s">
        <v>863</v>
      </c>
      <c r="BF352" s="18"/>
      <c r="BG352" s="18"/>
      <c r="BH352" s="18"/>
      <c r="BI352" s="18"/>
      <c r="BJ352" s="18"/>
      <c r="BK352" s="18"/>
      <c r="BL352" s="18"/>
      <c r="BM352" s="18"/>
      <c r="BN352" s="18"/>
      <c r="BO352" s="18"/>
      <c r="CJ352" s="18"/>
      <c r="CK352" s="18"/>
    </row>
    <row r="353" spans="1:89" x14ac:dyDescent="0.2">
      <c r="A353" s="25">
        <v>205742</v>
      </c>
      <c r="B353" s="26" t="s">
        <v>561</v>
      </c>
      <c r="C353" s="6">
        <v>0</v>
      </c>
      <c r="D353" s="6">
        <v>0</v>
      </c>
      <c r="E353" s="6">
        <v>0</v>
      </c>
      <c r="F353" s="36">
        <f t="shared" si="80"/>
        <v>0</v>
      </c>
      <c r="G353" s="6">
        <v>0</v>
      </c>
      <c r="H353" s="6">
        <v>0</v>
      </c>
      <c r="I353" s="6">
        <v>0</v>
      </c>
      <c r="J353" s="36">
        <f t="shared" si="81"/>
        <v>0</v>
      </c>
      <c r="K353" s="6">
        <v>0</v>
      </c>
      <c r="L353" s="6">
        <v>0</v>
      </c>
      <c r="M353" s="6">
        <v>0</v>
      </c>
      <c r="N353" s="7">
        <f t="shared" si="82"/>
        <v>0</v>
      </c>
      <c r="O353" s="6">
        <v>0</v>
      </c>
      <c r="P353" s="6">
        <v>0</v>
      </c>
      <c r="Q353" s="6">
        <v>0</v>
      </c>
      <c r="R353" s="7">
        <f t="shared" si="83"/>
        <v>0</v>
      </c>
      <c r="S353" s="6">
        <v>0</v>
      </c>
      <c r="T353" s="6">
        <v>0</v>
      </c>
      <c r="U353" s="6">
        <v>0</v>
      </c>
      <c r="V353" s="7">
        <f t="shared" si="84"/>
        <v>0</v>
      </c>
      <c r="W353" s="6">
        <v>0</v>
      </c>
      <c r="X353" s="6">
        <v>0</v>
      </c>
      <c r="Y353" s="6">
        <v>0</v>
      </c>
      <c r="Z353" s="7">
        <f t="shared" si="85"/>
        <v>0</v>
      </c>
      <c r="AA353" s="6">
        <v>0</v>
      </c>
      <c r="AB353" s="6">
        <v>0</v>
      </c>
      <c r="AC353" s="6">
        <v>0</v>
      </c>
      <c r="AD353" s="7">
        <f t="shared" si="86"/>
        <v>0</v>
      </c>
      <c r="AE353" s="6">
        <v>0</v>
      </c>
      <c r="AF353" s="6">
        <v>0</v>
      </c>
      <c r="AG353" s="6">
        <v>0</v>
      </c>
      <c r="AH353" s="7">
        <f t="shared" si="87"/>
        <v>0</v>
      </c>
      <c r="AI353" s="6">
        <v>188870</v>
      </c>
      <c r="AJ353" s="6">
        <v>61</v>
      </c>
      <c r="AK353" s="6">
        <v>426420</v>
      </c>
      <c r="AL353" s="7">
        <f t="shared" si="88"/>
        <v>13.730523896627737</v>
      </c>
      <c r="AM353" s="6">
        <v>-20200</v>
      </c>
      <c r="AN353" s="6">
        <v>33.5</v>
      </c>
      <c r="AO353" s="6">
        <v>234370</v>
      </c>
      <c r="AP353" s="7">
        <f t="shared" si="89"/>
        <v>-2.6718436659982081</v>
      </c>
      <c r="AQ353" s="6">
        <v>216075</v>
      </c>
      <c r="AR353" s="6">
        <v>93.5</v>
      </c>
      <c r="AS353" s="6">
        <v>686270</v>
      </c>
      <c r="AT353" s="7">
        <f t="shared" si="90"/>
        <v>8.8159179331749886</v>
      </c>
      <c r="AU353" s="6">
        <v>-35498.5</v>
      </c>
      <c r="AV353" s="6">
        <v>15</v>
      </c>
      <c r="AW353" s="6">
        <v>111600</v>
      </c>
      <c r="AX353" s="7">
        <f t="shared" si="91"/>
        <v>-9.8606944444444444</v>
      </c>
      <c r="AY353" s="6">
        <f t="shared" si="92"/>
        <v>349246.5</v>
      </c>
      <c r="AZ353" s="6">
        <f t="shared" si="93"/>
        <v>203</v>
      </c>
      <c r="BA353" s="6">
        <f t="shared" si="94"/>
        <v>1458660</v>
      </c>
      <c r="BB353" s="7">
        <f t="shared" si="95"/>
        <v>7.4223201431450789</v>
      </c>
      <c r="BC353" s="26" t="s">
        <v>788</v>
      </c>
      <c r="BD353" s="10" t="s">
        <v>788</v>
      </c>
      <c r="BE353" s="10" t="s">
        <v>863</v>
      </c>
      <c r="BF353" s="18"/>
      <c r="BG353" s="18"/>
      <c r="BH353" s="18"/>
      <c r="BI353" s="18"/>
      <c r="BJ353" s="18"/>
      <c r="BK353" s="18"/>
      <c r="BL353" s="18"/>
      <c r="BM353" s="18"/>
      <c r="BN353" s="18"/>
      <c r="BO353" s="18"/>
      <c r="CJ353" s="18"/>
      <c r="CK353" s="18"/>
    </row>
    <row r="354" spans="1:89" x14ac:dyDescent="0.2">
      <c r="A354" s="25">
        <v>206331</v>
      </c>
      <c r="B354" s="26" t="s">
        <v>771</v>
      </c>
      <c r="C354" s="6">
        <v>0</v>
      </c>
      <c r="D354" s="6">
        <v>0</v>
      </c>
      <c r="E354" s="6">
        <v>0</v>
      </c>
      <c r="F354" s="36">
        <f t="shared" si="80"/>
        <v>0</v>
      </c>
      <c r="G354" s="6">
        <v>0</v>
      </c>
      <c r="H354" s="6">
        <v>0</v>
      </c>
      <c r="I354" s="6">
        <v>0</v>
      </c>
      <c r="J354" s="36">
        <f t="shared" si="81"/>
        <v>0</v>
      </c>
      <c r="K354" s="6">
        <v>0</v>
      </c>
      <c r="L354" s="6">
        <v>0</v>
      </c>
      <c r="M354" s="6">
        <v>0</v>
      </c>
      <c r="N354" s="7">
        <f t="shared" si="82"/>
        <v>0</v>
      </c>
      <c r="O354" s="6">
        <v>0</v>
      </c>
      <c r="P354" s="6">
        <v>0</v>
      </c>
      <c r="Q354" s="6">
        <v>0</v>
      </c>
      <c r="R354" s="7">
        <f t="shared" si="83"/>
        <v>0</v>
      </c>
      <c r="S354" s="6">
        <v>0</v>
      </c>
      <c r="T354" s="6">
        <v>0</v>
      </c>
      <c r="U354" s="6">
        <v>0</v>
      </c>
      <c r="V354" s="7">
        <f t="shared" si="84"/>
        <v>0</v>
      </c>
      <c r="W354" s="6">
        <v>0</v>
      </c>
      <c r="X354" s="6">
        <v>0</v>
      </c>
      <c r="Y354" s="6">
        <v>0</v>
      </c>
      <c r="Z354" s="7">
        <f t="shared" si="85"/>
        <v>0</v>
      </c>
      <c r="AA354" s="6">
        <v>0</v>
      </c>
      <c r="AB354" s="6">
        <v>0</v>
      </c>
      <c r="AC354" s="6">
        <v>0</v>
      </c>
      <c r="AD354" s="7">
        <f t="shared" si="86"/>
        <v>0</v>
      </c>
      <c r="AE354" s="6">
        <v>0</v>
      </c>
      <c r="AF354" s="6">
        <v>0</v>
      </c>
      <c r="AG354" s="6">
        <v>0</v>
      </c>
      <c r="AH354" s="7">
        <f t="shared" si="87"/>
        <v>0</v>
      </c>
      <c r="AI354" s="6">
        <v>-10100</v>
      </c>
      <c r="AJ354" s="6">
        <v>35</v>
      </c>
      <c r="AK354" s="6">
        <v>252700</v>
      </c>
      <c r="AL354" s="7">
        <f t="shared" si="88"/>
        <v>-1.2390185991294025</v>
      </c>
      <c r="AM354" s="6">
        <v>-14907.5</v>
      </c>
      <c r="AN354" s="6">
        <v>33.5</v>
      </c>
      <c r="AO354" s="6">
        <v>245220</v>
      </c>
      <c r="AP354" s="7">
        <f t="shared" si="89"/>
        <v>-1.8845628415300548</v>
      </c>
      <c r="AQ354" s="6">
        <v>219257.5</v>
      </c>
      <c r="AR354" s="6">
        <v>33.5</v>
      </c>
      <c r="AS354" s="6">
        <v>248570</v>
      </c>
      <c r="AT354" s="7">
        <f t="shared" si="90"/>
        <v>24.69811320754717</v>
      </c>
      <c r="AU354" s="6">
        <v>102482</v>
      </c>
      <c r="AV354" s="6">
        <v>68.5</v>
      </c>
      <c r="AW354" s="6">
        <v>519020</v>
      </c>
      <c r="AX354" s="7">
        <f t="shared" si="91"/>
        <v>6.1210396516511887</v>
      </c>
      <c r="AY354" s="6">
        <f t="shared" si="92"/>
        <v>296732</v>
      </c>
      <c r="AZ354" s="6">
        <f t="shared" si="93"/>
        <v>170.5</v>
      </c>
      <c r="BA354" s="6">
        <f t="shared" si="94"/>
        <v>1265510</v>
      </c>
      <c r="BB354" s="7">
        <f t="shared" si="95"/>
        <v>7.2687627912857264</v>
      </c>
      <c r="BC354" s="26" t="s">
        <v>788</v>
      </c>
      <c r="BD354" s="10" t="s">
        <v>788</v>
      </c>
      <c r="BE354" s="10" t="s">
        <v>863</v>
      </c>
      <c r="BF354" s="18"/>
      <c r="BG354" s="18"/>
      <c r="BH354" s="18"/>
      <c r="BI354" s="18"/>
      <c r="BJ354" s="18"/>
      <c r="BK354" s="18"/>
      <c r="BL354" s="18"/>
      <c r="BM354" s="18"/>
      <c r="BN354" s="18"/>
      <c r="BO354" s="18"/>
      <c r="CJ354" s="18"/>
      <c r="CK354" s="18"/>
    </row>
    <row r="355" spans="1:89" x14ac:dyDescent="0.2">
      <c r="A355" s="26">
        <v>119149</v>
      </c>
      <c r="B355" s="26" t="s">
        <v>38</v>
      </c>
      <c r="C355" s="6">
        <v>0.22</v>
      </c>
      <c r="D355" s="6">
        <v>0</v>
      </c>
      <c r="E355" s="6">
        <v>0</v>
      </c>
      <c r="F355" s="36">
        <f t="shared" si="80"/>
        <v>0</v>
      </c>
      <c r="G355" s="6">
        <v>341256.39</v>
      </c>
      <c r="H355" s="6">
        <v>107.9</v>
      </c>
      <c r="I355" s="6">
        <v>780245</v>
      </c>
      <c r="J355" s="36">
        <f t="shared" si="81"/>
        <v>13.558495203429692</v>
      </c>
      <c r="K355" s="6">
        <v>661856.39</v>
      </c>
      <c r="L355" s="6">
        <v>165</v>
      </c>
      <c r="M355" s="6">
        <v>1193850</v>
      </c>
      <c r="N355" s="7">
        <f t="shared" si="82"/>
        <v>16.631646940570423</v>
      </c>
      <c r="O355" s="6">
        <v>1173846.3899999999</v>
      </c>
      <c r="P355" s="6">
        <v>222.5</v>
      </c>
      <c r="Q355" s="6">
        <v>1585195</v>
      </c>
      <c r="R355" s="7">
        <f t="shared" si="83"/>
        <v>22.955685634890344</v>
      </c>
      <c r="S355" s="6">
        <v>1043696.39</v>
      </c>
      <c r="T355" s="6">
        <v>37.5</v>
      </c>
      <c r="U355" s="6">
        <v>279775</v>
      </c>
      <c r="V355" s="7">
        <f t="shared" si="84"/>
        <v>115.64502936288089</v>
      </c>
      <c r="W355" s="6">
        <v>0</v>
      </c>
      <c r="X355" s="6">
        <v>0</v>
      </c>
      <c r="Y355" s="6">
        <v>0</v>
      </c>
      <c r="Z355" s="7">
        <f t="shared" si="85"/>
        <v>0</v>
      </c>
      <c r="AA355" s="6">
        <v>399103.98</v>
      </c>
      <c r="AB355" s="6">
        <v>55.75</v>
      </c>
      <c r="AC355" s="6">
        <v>427072.5</v>
      </c>
      <c r="AD355" s="7">
        <f t="shared" si="86"/>
        <v>28.969843246755524</v>
      </c>
      <c r="AE355" s="6">
        <v>0</v>
      </c>
      <c r="AF355" s="6">
        <v>0</v>
      </c>
      <c r="AG355" s="6">
        <v>0</v>
      </c>
      <c r="AH355" s="7">
        <f t="shared" si="87"/>
        <v>0</v>
      </c>
      <c r="AI355" s="6">
        <v>0</v>
      </c>
      <c r="AJ355" s="6">
        <v>0</v>
      </c>
      <c r="AK355" s="6">
        <v>0</v>
      </c>
      <c r="AL355" s="7">
        <f t="shared" si="88"/>
        <v>0</v>
      </c>
      <c r="AM355" s="6">
        <v>0</v>
      </c>
      <c r="AN355" s="6">
        <v>0</v>
      </c>
      <c r="AO355" s="6">
        <v>0</v>
      </c>
      <c r="AP355" s="7">
        <f t="shared" si="89"/>
        <v>0</v>
      </c>
      <c r="AQ355" s="6">
        <v>0</v>
      </c>
      <c r="AR355" s="6">
        <v>0</v>
      </c>
      <c r="AS355" s="6">
        <v>0</v>
      </c>
      <c r="AT355" s="7">
        <f t="shared" si="90"/>
        <v>0</v>
      </c>
      <c r="AU355" s="6">
        <v>-23699.45</v>
      </c>
      <c r="AV355" s="6">
        <v>0</v>
      </c>
      <c r="AW355" s="6">
        <v>0</v>
      </c>
      <c r="AX355" s="7">
        <f t="shared" si="91"/>
        <v>0</v>
      </c>
      <c r="AY355" s="6">
        <f t="shared" si="92"/>
        <v>3596060.09</v>
      </c>
      <c r="AZ355" s="6">
        <f t="shared" si="93"/>
        <v>588.65</v>
      </c>
      <c r="BA355" s="6">
        <f t="shared" si="94"/>
        <v>4266137.5</v>
      </c>
      <c r="BB355" s="7">
        <f t="shared" si="95"/>
        <v>26.13086493109985</v>
      </c>
      <c r="BC355" s="26" t="s">
        <v>788</v>
      </c>
      <c r="BD355" s="10" t="s">
        <v>788</v>
      </c>
      <c r="BE355" s="10" t="s">
        <v>863</v>
      </c>
      <c r="BF355" s="18"/>
      <c r="BG355" s="18"/>
      <c r="BH355" s="18"/>
      <c r="BI355" s="18"/>
      <c r="BJ355" s="18"/>
      <c r="BK355" s="18"/>
      <c r="BL355" s="18"/>
      <c r="BM355" s="18"/>
      <c r="BN355" s="18"/>
      <c r="BO355" s="18"/>
      <c r="CJ355" s="18"/>
      <c r="CK355" s="18"/>
    </row>
    <row r="356" spans="1:89" x14ac:dyDescent="0.2">
      <c r="A356" s="26">
        <v>172600</v>
      </c>
      <c r="B356" s="26" t="s">
        <v>765</v>
      </c>
      <c r="C356" s="6">
        <v>-102920.27</v>
      </c>
      <c r="D356" s="6">
        <v>0</v>
      </c>
      <c r="E356" s="6">
        <v>0</v>
      </c>
      <c r="F356" s="36">
        <f t="shared" si="80"/>
        <v>0</v>
      </c>
      <c r="G356" s="6">
        <v>-19500.27</v>
      </c>
      <c r="H356" s="6">
        <v>75</v>
      </c>
      <c r="I356" s="6">
        <v>535000</v>
      </c>
      <c r="J356" s="36">
        <f t="shared" si="81"/>
        <v>-1.1299221869158877</v>
      </c>
      <c r="K356" s="6">
        <v>-33950.269999999997</v>
      </c>
      <c r="L356" s="6">
        <v>20</v>
      </c>
      <c r="M356" s="6">
        <v>140000</v>
      </c>
      <c r="N356" s="7">
        <f t="shared" si="82"/>
        <v>-7.2750578571428557</v>
      </c>
      <c r="O356" s="6">
        <v>-1900.27</v>
      </c>
      <c r="P356" s="6">
        <v>10</v>
      </c>
      <c r="Q356" s="6">
        <v>73200</v>
      </c>
      <c r="R356" s="7">
        <f t="shared" si="83"/>
        <v>-0.80475915300546441</v>
      </c>
      <c r="S356" s="6">
        <v>-7000.27</v>
      </c>
      <c r="T356" s="6">
        <v>20</v>
      </c>
      <c r="U356" s="6">
        <v>138000</v>
      </c>
      <c r="V356" s="7">
        <f t="shared" si="84"/>
        <v>-1.572524420289855</v>
      </c>
      <c r="W356" s="6">
        <v>-1900.27</v>
      </c>
      <c r="X356" s="6">
        <v>10</v>
      </c>
      <c r="Y356" s="6">
        <v>68700</v>
      </c>
      <c r="Z356" s="7">
        <f t="shared" si="85"/>
        <v>-0.82981222707423585</v>
      </c>
      <c r="AA356" s="6">
        <v>32599.73</v>
      </c>
      <c r="AB356" s="6">
        <v>5</v>
      </c>
      <c r="AC356" s="6">
        <v>36250</v>
      </c>
      <c r="AD356" s="7">
        <f t="shared" si="86"/>
        <v>27.878389793103452</v>
      </c>
      <c r="AE356" s="6">
        <v>-0.92</v>
      </c>
      <c r="AF356" s="6">
        <v>5</v>
      </c>
      <c r="AG356" s="6">
        <v>36750</v>
      </c>
      <c r="AH356" s="7">
        <f t="shared" si="87"/>
        <v>-7.5102040816326537E-4</v>
      </c>
      <c r="AI356" s="6">
        <v>49.08</v>
      </c>
      <c r="AJ356" s="6">
        <v>22</v>
      </c>
      <c r="AK356" s="6">
        <v>150750</v>
      </c>
      <c r="AL356" s="7">
        <f t="shared" si="88"/>
        <v>1.0092736318407959E-2</v>
      </c>
      <c r="AM356" s="6">
        <v>0</v>
      </c>
      <c r="AN356" s="6">
        <v>0</v>
      </c>
      <c r="AO356" s="6">
        <v>0</v>
      </c>
      <c r="AP356" s="7">
        <f t="shared" si="89"/>
        <v>0</v>
      </c>
      <c r="AQ356" s="6">
        <v>0</v>
      </c>
      <c r="AR356" s="6">
        <v>0</v>
      </c>
      <c r="AS356" s="6">
        <v>0</v>
      </c>
      <c r="AT356" s="7">
        <f t="shared" si="90"/>
        <v>0</v>
      </c>
      <c r="AU356" s="6">
        <v>-6279.06</v>
      </c>
      <c r="AV356" s="6">
        <v>0</v>
      </c>
      <c r="AW356" s="6">
        <v>0</v>
      </c>
      <c r="AX356" s="7">
        <f t="shared" si="91"/>
        <v>0</v>
      </c>
      <c r="AY356" s="6">
        <f t="shared" si="92"/>
        <v>-37882.519999999982</v>
      </c>
      <c r="AZ356" s="6">
        <f t="shared" si="93"/>
        <v>167</v>
      </c>
      <c r="BA356" s="6">
        <f t="shared" si="94"/>
        <v>1178650</v>
      </c>
      <c r="BB356" s="7">
        <f t="shared" si="95"/>
        <v>-0.99635864760531068</v>
      </c>
      <c r="BC356" s="26" t="s">
        <v>788</v>
      </c>
      <c r="BD356" s="10" t="s">
        <v>788</v>
      </c>
      <c r="BE356" s="10" t="s">
        <v>863</v>
      </c>
      <c r="BF356" s="18"/>
      <c r="BG356" s="18"/>
      <c r="BH356" s="18"/>
      <c r="BI356" s="18"/>
      <c r="BJ356" s="18"/>
      <c r="BK356" s="18"/>
      <c r="BL356" s="18"/>
      <c r="BM356" s="18"/>
      <c r="BN356" s="18"/>
      <c r="BO356" s="18"/>
      <c r="CJ356" s="18"/>
      <c r="CK356" s="18"/>
    </row>
    <row r="357" spans="1:89" x14ac:dyDescent="0.2">
      <c r="A357" s="26">
        <v>179867</v>
      </c>
      <c r="B357" s="26" t="s">
        <v>975</v>
      </c>
      <c r="C357" s="6">
        <v>-3282.59</v>
      </c>
      <c r="D357" s="6">
        <v>0</v>
      </c>
      <c r="E357" s="6">
        <v>0</v>
      </c>
      <c r="F357" s="36">
        <f t="shared" si="80"/>
        <v>0</v>
      </c>
      <c r="G357" s="6">
        <v>64217.41</v>
      </c>
      <c r="H357" s="6">
        <v>45</v>
      </c>
      <c r="I357" s="6">
        <v>315500</v>
      </c>
      <c r="J357" s="36">
        <f t="shared" si="81"/>
        <v>6.3097930586370836</v>
      </c>
      <c r="K357" s="6">
        <v>61067.41</v>
      </c>
      <c r="L357" s="6">
        <v>30</v>
      </c>
      <c r="M357" s="6">
        <v>216500</v>
      </c>
      <c r="N357" s="7">
        <f t="shared" si="82"/>
        <v>8.4619967667436491</v>
      </c>
      <c r="O357" s="6">
        <v>84308.71</v>
      </c>
      <c r="P357" s="6">
        <v>35</v>
      </c>
      <c r="Q357" s="6">
        <v>248700</v>
      </c>
      <c r="R357" s="7">
        <f t="shared" si="83"/>
        <v>10.508926457579413</v>
      </c>
      <c r="S357" s="6">
        <v>25233.71</v>
      </c>
      <c r="T357" s="6">
        <v>17.5</v>
      </c>
      <c r="U357" s="6">
        <v>123725</v>
      </c>
      <c r="V357" s="7">
        <f t="shared" si="84"/>
        <v>6.322449060416246</v>
      </c>
      <c r="W357" s="6">
        <v>-5616.29</v>
      </c>
      <c r="X357" s="6">
        <v>20</v>
      </c>
      <c r="Y357" s="6">
        <v>142200</v>
      </c>
      <c r="Z357" s="7">
        <f t="shared" si="85"/>
        <v>-1.1848713080168776</v>
      </c>
      <c r="AA357" s="6">
        <v>-4491.29</v>
      </c>
      <c r="AB357" s="6">
        <v>12.5</v>
      </c>
      <c r="AC357" s="6">
        <v>93225</v>
      </c>
      <c r="AD357" s="7">
        <f t="shared" si="86"/>
        <v>-1.4934834003754356</v>
      </c>
      <c r="AE357" s="6">
        <v>20763.52</v>
      </c>
      <c r="AF357" s="6">
        <v>44</v>
      </c>
      <c r="AG357" s="6">
        <v>331000</v>
      </c>
      <c r="AH357" s="7">
        <f t="shared" si="87"/>
        <v>1.8818900302114803</v>
      </c>
      <c r="AI357" s="6">
        <v>20163.52</v>
      </c>
      <c r="AJ357" s="6">
        <v>45.5</v>
      </c>
      <c r="AK357" s="6">
        <v>329485</v>
      </c>
      <c r="AL357" s="7">
        <f t="shared" si="88"/>
        <v>1.8971094890510949</v>
      </c>
      <c r="AM357" s="6">
        <v>44348.52</v>
      </c>
      <c r="AN357" s="6">
        <v>27.5</v>
      </c>
      <c r="AO357" s="6">
        <v>188475</v>
      </c>
      <c r="AP357" s="7">
        <f t="shared" si="89"/>
        <v>7.2943579785117381</v>
      </c>
      <c r="AQ357" s="6">
        <v>33373.519999999997</v>
      </c>
      <c r="AR357" s="6">
        <v>15</v>
      </c>
      <c r="AS357" s="6">
        <v>108100</v>
      </c>
      <c r="AT357" s="7">
        <f t="shared" si="90"/>
        <v>8.6443900092506922</v>
      </c>
      <c r="AU357" s="6">
        <v>-14006.48</v>
      </c>
      <c r="AV357" s="6">
        <v>0</v>
      </c>
      <c r="AW357" s="6">
        <v>0</v>
      </c>
      <c r="AX357" s="7">
        <f t="shared" si="91"/>
        <v>0</v>
      </c>
      <c r="AY357" s="6">
        <f t="shared" si="92"/>
        <v>329362.26000000007</v>
      </c>
      <c r="AZ357" s="6">
        <f t="shared" si="93"/>
        <v>292</v>
      </c>
      <c r="BA357" s="6">
        <f t="shared" si="94"/>
        <v>2096910</v>
      </c>
      <c r="BB357" s="7">
        <f t="shared" si="95"/>
        <v>4.8691789633317599</v>
      </c>
      <c r="BC357" s="26" t="s">
        <v>788</v>
      </c>
      <c r="BD357" s="10" t="s">
        <v>788</v>
      </c>
      <c r="BE357" s="10" t="s">
        <v>863</v>
      </c>
      <c r="BF357" s="18"/>
      <c r="BG357" s="18"/>
      <c r="BH357" s="18"/>
      <c r="BI357" s="18"/>
      <c r="BJ357" s="18"/>
      <c r="BK357" s="18"/>
      <c r="BL357" s="18"/>
      <c r="BM357" s="18"/>
      <c r="BN357" s="18"/>
      <c r="BO357" s="18"/>
      <c r="CJ357" s="18"/>
      <c r="CK357" s="18"/>
    </row>
    <row r="358" spans="1:89" x14ac:dyDescent="0.2">
      <c r="A358" s="26">
        <v>202262</v>
      </c>
      <c r="B358" s="26" t="s">
        <v>468</v>
      </c>
      <c r="C358" s="6">
        <v>-245500</v>
      </c>
      <c r="D358" s="6">
        <v>0</v>
      </c>
      <c r="E358" s="6">
        <v>0</v>
      </c>
      <c r="F358" s="36">
        <f t="shared" si="80"/>
        <v>0</v>
      </c>
      <c r="G358" s="6">
        <v>-55045</v>
      </c>
      <c r="H358" s="6">
        <v>120</v>
      </c>
      <c r="I358" s="6">
        <v>887400</v>
      </c>
      <c r="J358" s="36">
        <f t="shared" si="81"/>
        <v>-1.9229152580572459</v>
      </c>
      <c r="K358" s="6">
        <v>-77845</v>
      </c>
      <c r="L358" s="6">
        <v>30</v>
      </c>
      <c r="M358" s="6">
        <v>225600</v>
      </c>
      <c r="N358" s="7">
        <f t="shared" si="82"/>
        <v>-10.351728723404255</v>
      </c>
      <c r="O358" s="6">
        <v>-16150.44</v>
      </c>
      <c r="P358" s="6">
        <v>60</v>
      </c>
      <c r="Q358" s="6">
        <v>440700</v>
      </c>
      <c r="R358" s="7">
        <f t="shared" si="83"/>
        <v>-1.1360645336963922</v>
      </c>
      <c r="S358" s="6">
        <v>227574.56</v>
      </c>
      <c r="T358" s="6">
        <v>42.5</v>
      </c>
      <c r="U358" s="6">
        <v>320000</v>
      </c>
      <c r="V358" s="7">
        <f t="shared" si="84"/>
        <v>22.0462855</v>
      </c>
      <c r="W358" s="6">
        <v>294274.56</v>
      </c>
      <c r="X358" s="6">
        <v>40</v>
      </c>
      <c r="Y358" s="6">
        <v>293100</v>
      </c>
      <c r="Z358" s="7">
        <f t="shared" si="85"/>
        <v>30.12022108495394</v>
      </c>
      <c r="AA358" s="6">
        <v>0</v>
      </c>
      <c r="AB358" s="6">
        <v>0</v>
      </c>
      <c r="AC358" s="6">
        <v>0</v>
      </c>
      <c r="AD358" s="7">
        <f t="shared" si="86"/>
        <v>0</v>
      </c>
      <c r="AE358" s="6">
        <v>72599.56</v>
      </c>
      <c r="AF358" s="6">
        <v>10</v>
      </c>
      <c r="AG358" s="6">
        <v>77500</v>
      </c>
      <c r="AH358" s="7">
        <f t="shared" si="87"/>
        <v>28.103055483870964</v>
      </c>
      <c r="AI358" s="6">
        <v>0</v>
      </c>
      <c r="AJ358" s="6">
        <v>0</v>
      </c>
      <c r="AK358" s="6">
        <v>0</v>
      </c>
      <c r="AL358" s="7">
        <f t="shared" si="88"/>
        <v>0</v>
      </c>
      <c r="AM358" s="6">
        <v>0</v>
      </c>
      <c r="AN358" s="6">
        <v>0</v>
      </c>
      <c r="AO358" s="6">
        <v>0</v>
      </c>
      <c r="AP358" s="7">
        <f t="shared" si="89"/>
        <v>0</v>
      </c>
      <c r="AQ358" s="6">
        <v>0</v>
      </c>
      <c r="AR358" s="6">
        <v>0</v>
      </c>
      <c r="AS358" s="6">
        <v>0</v>
      </c>
      <c r="AT358" s="7">
        <f t="shared" si="90"/>
        <v>0</v>
      </c>
      <c r="AU358" s="6">
        <v>-12100.44</v>
      </c>
      <c r="AV358" s="6">
        <v>0</v>
      </c>
      <c r="AW358" s="6">
        <v>0</v>
      </c>
      <c r="AX358" s="7">
        <f t="shared" si="91"/>
        <v>0</v>
      </c>
      <c r="AY358" s="6">
        <f t="shared" si="92"/>
        <v>433307.8</v>
      </c>
      <c r="AZ358" s="6">
        <f t="shared" si="93"/>
        <v>302.5</v>
      </c>
      <c r="BA358" s="6">
        <f t="shared" si="94"/>
        <v>2244300</v>
      </c>
      <c r="BB358" s="7">
        <f t="shared" si="95"/>
        <v>5.9851810364033318</v>
      </c>
      <c r="BC358" s="26" t="s">
        <v>788</v>
      </c>
      <c r="BD358" s="10" t="s">
        <v>788</v>
      </c>
      <c r="BE358" s="10" t="s">
        <v>863</v>
      </c>
      <c r="BF358" s="18"/>
      <c r="BG358" s="18"/>
      <c r="BH358" s="18"/>
      <c r="BI358" s="18"/>
      <c r="BJ358" s="18"/>
      <c r="BK358" s="18"/>
      <c r="BL358" s="18"/>
      <c r="BM358" s="18"/>
      <c r="BN358" s="18"/>
      <c r="BO358" s="18"/>
      <c r="CJ358" s="18"/>
      <c r="CK358" s="18"/>
    </row>
    <row r="359" spans="1:89" x14ac:dyDescent="0.2">
      <c r="A359" s="25">
        <v>143530</v>
      </c>
      <c r="B359" s="26" t="s">
        <v>98</v>
      </c>
      <c r="C359" s="6">
        <v>-215596.17</v>
      </c>
      <c r="D359" s="6">
        <v>0</v>
      </c>
      <c r="E359" s="6">
        <v>0</v>
      </c>
      <c r="F359" s="36">
        <f t="shared" si="80"/>
        <v>0</v>
      </c>
      <c r="G359" s="6">
        <v>191503.83</v>
      </c>
      <c r="H359" s="6">
        <v>239.5</v>
      </c>
      <c r="I359" s="6">
        <v>1786460</v>
      </c>
      <c r="J359" s="36">
        <f t="shared" si="81"/>
        <v>3.3231187544081591</v>
      </c>
      <c r="K359" s="6">
        <v>176988.83</v>
      </c>
      <c r="L359" s="6">
        <v>164.5</v>
      </c>
      <c r="M359" s="6">
        <v>1230460</v>
      </c>
      <c r="N359" s="7">
        <f t="shared" si="82"/>
        <v>4.315186921964143</v>
      </c>
      <c r="O359" s="6">
        <v>-32339.95</v>
      </c>
      <c r="P359" s="6">
        <v>101</v>
      </c>
      <c r="Q359" s="6">
        <v>748480</v>
      </c>
      <c r="R359" s="7">
        <f t="shared" si="83"/>
        <v>-1.339432516566909</v>
      </c>
      <c r="S359" s="6">
        <v>-24539.95</v>
      </c>
      <c r="T359" s="6">
        <v>70</v>
      </c>
      <c r="U359" s="6">
        <v>516600</v>
      </c>
      <c r="V359" s="7">
        <f t="shared" si="84"/>
        <v>-1.4725870112272552</v>
      </c>
      <c r="W359" s="6">
        <v>-24722.51</v>
      </c>
      <c r="X359" s="6">
        <v>150.25</v>
      </c>
      <c r="Y359" s="6">
        <v>1077207.5</v>
      </c>
      <c r="Z359" s="7">
        <f t="shared" si="85"/>
        <v>-0.68851665069171908</v>
      </c>
      <c r="AA359" s="6">
        <v>-8982.51</v>
      </c>
      <c r="AB359" s="6">
        <v>35</v>
      </c>
      <c r="AC359" s="6">
        <v>265300</v>
      </c>
      <c r="AD359" s="7">
        <f t="shared" si="86"/>
        <v>-1.0495959668300039</v>
      </c>
      <c r="AE359" s="6">
        <v>324855.07</v>
      </c>
      <c r="AF359" s="6">
        <v>150</v>
      </c>
      <c r="AG359" s="6">
        <v>1159750</v>
      </c>
      <c r="AH359" s="7">
        <f t="shared" si="87"/>
        <v>8.4032352662211682</v>
      </c>
      <c r="AI359" s="6">
        <v>-41998.93</v>
      </c>
      <c r="AJ359" s="6">
        <v>70</v>
      </c>
      <c r="AK359" s="6">
        <v>507100</v>
      </c>
      <c r="AL359" s="7">
        <f t="shared" si="88"/>
        <v>-2.5674755077893905</v>
      </c>
      <c r="AM359" s="6">
        <v>-72078.960000000006</v>
      </c>
      <c r="AN359" s="6">
        <v>140</v>
      </c>
      <c r="AO359" s="6">
        <v>1008700</v>
      </c>
      <c r="AP359" s="7">
        <f t="shared" si="89"/>
        <v>-2.2151757311390901</v>
      </c>
      <c r="AQ359" s="6">
        <v>54570.04</v>
      </c>
      <c r="AR359" s="6">
        <v>121</v>
      </c>
      <c r="AS359" s="6">
        <v>886030</v>
      </c>
      <c r="AT359" s="7">
        <f t="shared" si="90"/>
        <v>1.7245026917824453</v>
      </c>
      <c r="AU359" s="6">
        <v>-52128.94</v>
      </c>
      <c r="AV359" s="6">
        <v>251</v>
      </c>
      <c r="AW359" s="6">
        <v>1861430</v>
      </c>
      <c r="AX359" s="7">
        <f t="shared" si="91"/>
        <v>-0.8681482193797242</v>
      </c>
      <c r="AY359" s="6">
        <f t="shared" si="92"/>
        <v>491126.01999999984</v>
      </c>
      <c r="AZ359" s="6">
        <f t="shared" si="93"/>
        <v>1492.25</v>
      </c>
      <c r="BA359" s="6">
        <f t="shared" si="94"/>
        <v>11047517.5</v>
      </c>
      <c r="BB359" s="7">
        <f t="shared" si="95"/>
        <v>1.3781292150023745</v>
      </c>
      <c r="BC359" s="26" t="s">
        <v>799</v>
      </c>
      <c r="BD359" s="10" t="s">
        <v>788</v>
      </c>
      <c r="BE359" s="10" t="s">
        <v>863</v>
      </c>
      <c r="BF359" s="18"/>
      <c r="BG359" s="18"/>
      <c r="BH359" s="18"/>
      <c r="BI359" s="18"/>
      <c r="BJ359" s="18"/>
      <c r="BK359" s="18"/>
      <c r="BL359" s="18"/>
      <c r="BM359" s="18"/>
      <c r="BN359" s="18"/>
      <c r="BO359" s="18"/>
      <c r="CJ359" s="18"/>
      <c r="CK359" s="18"/>
    </row>
    <row r="360" spans="1:89" x14ac:dyDescent="0.2">
      <c r="A360" s="25">
        <v>146403</v>
      </c>
      <c r="B360" s="26" t="s">
        <v>976</v>
      </c>
      <c r="C360" s="6">
        <v>-620.34</v>
      </c>
      <c r="D360" s="6">
        <v>0</v>
      </c>
      <c r="E360" s="6">
        <v>0</v>
      </c>
      <c r="F360" s="36">
        <f t="shared" si="80"/>
        <v>0</v>
      </c>
      <c r="G360" s="6">
        <v>-16390.34</v>
      </c>
      <c r="H360" s="6">
        <v>52</v>
      </c>
      <c r="I360" s="6">
        <v>372960</v>
      </c>
      <c r="J360" s="36">
        <f t="shared" si="81"/>
        <v>-1.3623459352209353</v>
      </c>
      <c r="K360" s="6">
        <v>0</v>
      </c>
      <c r="L360" s="6">
        <v>45</v>
      </c>
      <c r="M360" s="6">
        <v>321600</v>
      </c>
      <c r="N360" s="7">
        <f t="shared" si="82"/>
        <v>0</v>
      </c>
      <c r="O360" s="6">
        <v>0</v>
      </c>
      <c r="P360" s="6">
        <v>0</v>
      </c>
      <c r="Q360" s="6">
        <v>0</v>
      </c>
      <c r="R360" s="7">
        <f t="shared" si="83"/>
        <v>0</v>
      </c>
      <c r="S360" s="6">
        <v>62849.66</v>
      </c>
      <c r="T360" s="6">
        <v>30.5</v>
      </c>
      <c r="U360" s="6">
        <v>214840</v>
      </c>
      <c r="V360" s="7">
        <f t="shared" si="84"/>
        <v>9.0687928691118973</v>
      </c>
      <c r="W360" s="6">
        <v>0</v>
      </c>
      <c r="X360" s="6">
        <v>0</v>
      </c>
      <c r="Y360" s="6">
        <v>0</v>
      </c>
      <c r="Z360" s="7">
        <f t="shared" si="85"/>
        <v>0</v>
      </c>
      <c r="AA360" s="6">
        <v>185749.66</v>
      </c>
      <c r="AB360" s="6">
        <v>45</v>
      </c>
      <c r="AC360" s="6">
        <v>324400</v>
      </c>
      <c r="AD360" s="7">
        <f t="shared" si="86"/>
        <v>17.750429901356352</v>
      </c>
      <c r="AE360" s="6">
        <v>158150.48000000001</v>
      </c>
      <c r="AF360" s="6">
        <v>15</v>
      </c>
      <c r="AG360" s="6">
        <v>109200</v>
      </c>
      <c r="AH360" s="7">
        <f t="shared" si="87"/>
        <v>43.447934065934071</v>
      </c>
      <c r="AI360" s="6">
        <v>0</v>
      </c>
      <c r="AJ360" s="6">
        <v>0</v>
      </c>
      <c r="AK360" s="6">
        <v>0</v>
      </c>
      <c r="AL360" s="7">
        <f t="shared" si="88"/>
        <v>0</v>
      </c>
      <c r="AM360" s="6">
        <v>-14499.52</v>
      </c>
      <c r="AN360" s="6">
        <v>30</v>
      </c>
      <c r="AO360" s="6">
        <v>207900</v>
      </c>
      <c r="AP360" s="7">
        <f t="shared" si="89"/>
        <v>-2.1620255892255895</v>
      </c>
      <c r="AQ360" s="6">
        <v>-8999.52</v>
      </c>
      <c r="AR360" s="6">
        <v>30</v>
      </c>
      <c r="AS360" s="6">
        <v>205400</v>
      </c>
      <c r="AT360" s="7">
        <f t="shared" si="90"/>
        <v>-1.2268089581304773</v>
      </c>
      <c r="AU360" s="6">
        <v>120550.48</v>
      </c>
      <c r="AV360" s="6">
        <v>50</v>
      </c>
      <c r="AW360" s="6">
        <v>362750</v>
      </c>
      <c r="AX360" s="7">
        <f t="shared" si="91"/>
        <v>10.302039641626465</v>
      </c>
      <c r="AY360" s="6">
        <f t="shared" si="92"/>
        <v>487410.89999999997</v>
      </c>
      <c r="AZ360" s="6">
        <f t="shared" si="93"/>
        <v>297.5</v>
      </c>
      <c r="BA360" s="6">
        <f t="shared" si="94"/>
        <v>2119050</v>
      </c>
      <c r="BB360" s="7">
        <f t="shared" si="95"/>
        <v>7.1304300983931475</v>
      </c>
      <c r="BC360" s="26" t="s">
        <v>799</v>
      </c>
      <c r="BD360" s="10" t="s">
        <v>788</v>
      </c>
      <c r="BE360" s="10" t="s">
        <v>863</v>
      </c>
      <c r="BF360" s="18"/>
      <c r="BG360" s="18"/>
      <c r="BH360" s="18"/>
      <c r="BI360" s="18"/>
      <c r="BJ360" s="18"/>
      <c r="BK360" s="18"/>
      <c r="BL360" s="18"/>
      <c r="BM360" s="18"/>
      <c r="BN360" s="18"/>
      <c r="BO360" s="18"/>
      <c r="CJ360" s="18"/>
      <c r="CK360" s="18"/>
    </row>
    <row r="361" spans="1:89" x14ac:dyDescent="0.2">
      <c r="A361" s="25">
        <v>147913</v>
      </c>
      <c r="B361" s="26" t="s">
        <v>977</v>
      </c>
      <c r="C361" s="6">
        <v>-96570.05</v>
      </c>
      <c r="D361" s="6">
        <v>0</v>
      </c>
      <c r="E361" s="6">
        <v>0</v>
      </c>
      <c r="F361" s="36">
        <f t="shared" si="80"/>
        <v>0</v>
      </c>
      <c r="G361" s="6">
        <v>197029.95</v>
      </c>
      <c r="H361" s="6">
        <v>100</v>
      </c>
      <c r="I361" s="6">
        <v>748000</v>
      </c>
      <c r="J361" s="36">
        <f t="shared" si="81"/>
        <v>8.1656797459893049</v>
      </c>
      <c r="K361" s="6">
        <v>195659.95</v>
      </c>
      <c r="L361" s="6">
        <v>63.5</v>
      </c>
      <c r="M361" s="6">
        <v>470730</v>
      </c>
      <c r="N361" s="7">
        <f t="shared" si="82"/>
        <v>12.469565355936524</v>
      </c>
      <c r="O361" s="6">
        <v>-21445.05</v>
      </c>
      <c r="P361" s="6">
        <v>64</v>
      </c>
      <c r="Q361" s="6">
        <v>472820</v>
      </c>
      <c r="R361" s="7">
        <f t="shared" si="83"/>
        <v>-1.4060245970982614</v>
      </c>
      <c r="S361" s="6">
        <v>232554.95</v>
      </c>
      <c r="T361" s="6">
        <v>70</v>
      </c>
      <c r="U361" s="6">
        <v>516600</v>
      </c>
      <c r="V361" s="7">
        <f t="shared" si="84"/>
        <v>13.955097657762293</v>
      </c>
      <c r="W361" s="6">
        <v>-48395.07</v>
      </c>
      <c r="X361" s="6">
        <v>70</v>
      </c>
      <c r="Y361" s="6">
        <v>509600</v>
      </c>
      <c r="Z361" s="7">
        <f t="shared" si="85"/>
        <v>-2.8490033359497642</v>
      </c>
      <c r="AA361" s="6">
        <v>-25295.07</v>
      </c>
      <c r="AB361" s="6">
        <v>70</v>
      </c>
      <c r="AC361" s="6">
        <v>534100</v>
      </c>
      <c r="AD361" s="7">
        <f t="shared" si="86"/>
        <v>-1.4681654559071335</v>
      </c>
      <c r="AE361" s="6">
        <v>229984.73</v>
      </c>
      <c r="AF361" s="6">
        <v>101</v>
      </c>
      <c r="AG361" s="6">
        <v>782280</v>
      </c>
      <c r="AH361" s="7">
        <f t="shared" si="87"/>
        <v>8.8197856266298515</v>
      </c>
      <c r="AI361" s="6">
        <v>185894.73</v>
      </c>
      <c r="AJ361" s="6">
        <v>105</v>
      </c>
      <c r="AK361" s="6">
        <v>764400</v>
      </c>
      <c r="AL361" s="7">
        <f t="shared" si="88"/>
        <v>7.5389019230769225</v>
      </c>
      <c r="AM361" s="6">
        <v>-52161.26</v>
      </c>
      <c r="AN361" s="6">
        <v>105</v>
      </c>
      <c r="AO361" s="6">
        <v>757400</v>
      </c>
      <c r="AP361" s="7">
        <f t="shared" si="89"/>
        <v>-2.1349340639028256</v>
      </c>
      <c r="AQ361" s="6">
        <v>218276.74</v>
      </c>
      <c r="AR361" s="6">
        <v>105</v>
      </c>
      <c r="AS361" s="6">
        <v>767900</v>
      </c>
      <c r="AT361" s="7">
        <f t="shared" si="90"/>
        <v>7.9590424794895167</v>
      </c>
      <c r="AU361" s="6">
        <v>142124.74</v>
      </c>
      <c r="AV361" s="6">
        <v>105</v>
      </c>
      <c r="AW361" s="6">
        <v>774900</v>
      </c>
      <c r="AX361" s="7">
        <f t="shared" si="91"/>
        <v>5.6857232417086072</v>
      </c>
      <c r="AY361" s="6">
        <f t="shared" si="92"/>
        <v>1254229.3400000001</v>
      </c>
      <c r="AZ361" s="6">
        <f t="shared" si="93"/>
        <v>958.5</v>
      </c>
      <c r="BA361" s="6">
        <f t="shared" si="94"/>
        <v>7098730</v>
      </c>
      <c r="BB361" s="7">
        <f t="shared" si="95"/>
        <v>5.4771923344034787</v>
      </c>
      <c r="BC361" s="26" t="s">
        <v>799</v>
      </c>
      <c r="BD361" s="10" t="s">
        <v>788</v>
      </c>
      <c r="BE361" s="10" t="s">
        <v>863</v>
      </c>
      <c r="BF361" s="18"/>
      <c r="BG361" s="18"/>
      <c r="BH361" s="18"/>
      <c r="BI361" s="18"/>
      <c r="BJ361" s="18"/>
      <c r="BK361" s="18"/>
      <c r="BL361" s="18"/>
      <c r="BM361" s="18"/>
      <c r="BN361" s="18"/>
      <c r="BO361" s="18"/>
      <c r="CJ361" s="18"/>
      <c r="CK361" s="18"/>
    </row>
    <row r="362" spans="1:89" x14ac:dyDescent="0.2">
      <c r="A362" s="25">
        <v>170228</v>
      </c>
      <c r="B362" s="26" t="s">
        <v>180</v>
      </c>
      <c r="C362" s="6">
        <v>-180564.59</v>
      </c>
      <c r="D362" s="6">
        <v>74.2</v>
      </c>
      <c r="E362" s="6">
        <v>541296</v>
      </c>
      <c r="F362" s="36">
        <f t="shared" si="80"/>
        <v>-10.007348474771659</v>
      </c>
      <c r="G362" s="6">
        <v>160691.41</v>
      </c>
      <c r="H362" s="6">
        <v>244.5</v>
      </c>
      <c r="I362" s="6">
        <v>1831860</v>
      </c>
      <c r="J362" s="36">
        <f t="shared" si="81"/>
        <v>2.7193310132870416</v>
      </c>
      <c r="K362" s="6">
        <v>248326.41</v>
      </c>
      <c r="L362" s="6">
        <v>194</v>
      </c>
      <c r="M362" s="6">
        <v>1436570</v>
      </c>
      <c r="N362" s="7">
        <f t="shared" si="82"/>
        <v>5.1858192082529921</v>
      </c>
      <c r="O362" s="6">
        <v>557236.41</v>
      </c>
      <c r="P362" s="6">
        <v>100</v>
      </c>
      <c r="Q362" s="6">
        <v>762500</v>
      </c>
      <c r="R362" s="7">
        <f t="shared" si="83"/>
        <v>22.654857324590164</v>
      </c>
      <c r="S362" s="6">
        <v>868323.92</v>
      </c>
      <c r="T362" s="6">
        <v>105</v>
      </c>
      <c r="U362" s="6">
        <v>768900</v>
      </c>
      <c r="V362" s="7">
        <f t="shared" si="84"/>
        <v>35.008507634282743</v>
      </c>
      <c r="W362" s="6">
        <v>1048843.8999999999</v>
      </c>
      <c r="X362" s="6">
        <v>164</v>
      </c>
      <c r="Y362" s="6">
        <v>1173920</v>
      </c>
      <c r="Z362" s="7">
        <f t="shared" si="85"/>
        <v>26.803629719231292</v>
      </c>
      <c r="AA362" s="6">
        <v>909903.9</v>
      </c>
      <c r="AB362" s="6">
        <v>95</v>
      </c>
      <c r="AC362" s="6">
        <v>738600</v>
      </c>
      <c r="AD362" s="7">
        <f t="shared" si="86"/>
        <v>38.189846872461416</v>
      </c>
      <c r="AE362" s="6">
        <v>1074597.95</v>
      </c>
      <c r="AF362" s="6">
        <v>119</v>
      </c>
      <c r="AG362" s="6">
        <v>901920</v>
      </c>
      <c r="AH362" s="7">
        <f t="shared" si="87"/>
        <v>35.743678485896751</v>
      </c>
      <c r="AI362" s="6">
        <v>933640.95</v>
      </c>
      <c r="AJ362" s="6">
        <v>140.5</v>
      </c>
      <c r="AK362" s="6">
        <v>1013565</v>
      </c>
      <c r="AL362" s="7">
        <f t="shared" si="88"/>
        <v>28.555513903893683</v>
      </c>
      <c r="AM362" s="6">
        <v>1251438.96</v>
      </c>
      <c r="AN362" s="6">
        <v>192</v>
      </c>
      <c r="AO362" s="6">
        <v>1392360</v>
      </c>
      <c r="AP362" s="7">
        <f t="shared" si="89"/>
        <v>27.862483668016893</v>
      </c>
      <c r="AQ362" s="6">
        <v>1171248.96</v>
      </c>
      <c r="AR362" s="6">
        <v>179</v>
      </c>
      <c r="AS362" s="6">
        <v>1314670</v>
      </c>
      <c r="AT362" s="7">
        <f t="shared" si="90"/>
        <v>24.945401416325009</v>
      </c>
      <c r="AU362" s="6">
        <v>-81259.98</v>
      </c>
      <c r="AV362" s="6">
        <v>251.5</v>
      </c>
      <c r="AW362" s="6">
        <v>1860145</v>
      </c>
      <c r="AX362" s="7">
        <f t="shared" si="91"/>
        <v>-1.3542274285069174</v>
      </c>
      <c r="AY362" s="6">
        <f t="shared" si="92"/>
        <v>8142992.7899999991</v>
      </c>
      <c r="AZ362" s="6">
        <f t="shared" si="93"/>
        <v>1784.5</v>
      </c>
      <c r="BA362" s="6">
        <f t="shared" si="94"/>
        <v>13195010</v>
      </c>
      <c r="BB362" s="7">
        <f t="shared" si="95"/>
        <v>19.130927258865281</v>
      </c>
      <c r="BC362" s="26" t="s">
        <v>799</v>
      </c>
      <c r="BD362" s="10" t="s">
        <v>788</v>
      </c>
      <c r="BE362" s="10" t="s">
        <v>863</v>
      </c>
      <c r="BF362" s="18"/>
      <c r="BG362" s="18"/>
      <c r="BH362" s="18"/>
      <c r="BI362" s="18"/>
      <c r="BJ362" s="18"/>
      <c r="BK362" s="18"/>
      <c r="BL362" s="18"/>
      <c r="BM362" s="18"/>
      <c r="BN362" s="18"/>
      <c r="BO362" s="18"/>
      <c r="CJ362" s="18"/>
      <c r="CK362" s="18"/>
    </row>
    <row r="363" spans="1:89" x14ac:dyDescent="0.2">
      <c r="A363" s="25">
        <v>170311</v>
      </c>
      <c r="B363" s="26" t="s">
        <v>181</v>
      </c>
      <c r="C363" s="6">
        <v>0</v>
      </c>
      <c r="D363" s="6">
        <v>0</v>
      </c>
      <c r="E363" s="6">
        <v>0</v>
      </c>
      <c r="F363" s="36">
        <f t="shared" si="80"/>
        <v>0</v>
      </c>
      <c r="G363" s="6">
        <v>0</v>
      </c>
      <c r="H363" s="6">
        <v>0</v>
      </c>
      <c r="I363" s="6">
        <v>0</v>
      </c>
      <c r="J363" s="36">
        <f t="shared" si="81"/>
        <v>0</v>
      </c>
      <c r="K363" s="6">
        <v>44299.98</v>
      </c>
      <c r="L363" s="6">
        <v>27</v>
      </c>
      <c r="M363" s="6">
        <v>189310</v>
      </c>
      <c r="N363" s="7">
        <f t="shared" si="82"/>
        <v>7.020228197136972</v>
      </c>
      <c r="O363" s="6">
        <v>135899.98000000001</v>
      </c>
      <c r="P363" s="6">
        <v>55</v>
      </c>
      <c r="Q363" s="6">
        <v>383900</v>
      </c>
      <c r="R363" s="7">
        <f t="shared" si="83"/>
        <v>10.973949934878876</v>
      </c>
      <c r="S363" s="6">
        <v>286332.48</v>
      </c>
      <c r="T363" s="6">
        <v>64.75</v>
      </c>
      <c r="U363" s="6">
        <v>469192.5</v>
      </c>
      <c r="V363" s="7">
        <f t="shared" si="84"/>
        <v>18.918262504196036</v>
      </c>
      <c r="W363" s="6">
        <v>214480.48</v>
      </c>
      <c r="X363" s="6">
        <v>33.5</v>
      </c>
      <c r="Y363" s="6">
        <v>231555</v>
      </c>
      <c r="Z363" s="7">
        <f t="shared" si="85"/>
        <v>27.787844788495175</v>
      </c>
      <c r="AA363" s="6">
        <v>285100.48</v>
      </c>
      <c r="AB363" s="6">
        <v>40.5</v>
      </c>
      <c r="AC363" s="6">
        <v>288190</v>
      </c>
      <c r="AD363" s="7">
        <f t="shared" si="86"/>
        <v>30.66766674763177</v>
      </c>
      <c r="AE363" s="6">
        <v>226050.17</v>
      </c>
      <c r="AF363" s="6">
        <v>12</v>
      </c>
      <c r="AG363" s="6">
        <v>87460</v>
      </c>
      <c r="AH363" s="7">
        <f t="shared" si="87"/>
        <v>77.538361536702496</v>
      </c>
      <c r="AI363" s="6">
        <v>0</v>
      </c>
      <c r="AJ363" s="6">
        <v>0</v>
      </c>
      <c r="AK363" s="6">
        <v>0</v>
      </c>
      <c r="AL363" s="7">
        <f t="shared" si="88"/>
        <v>0</v>
      </c>
      <c r="AM363" s="6">
        <v>94525.16</v>
      </c>
      <c r="AN363" s="6">
        <v>15</v>
      </c>
      <c r="AO363" s="6">
        <v>100200</v>
      </c>
      <c r="AP363" s="7">
        <f t="shared" si="89"/>
        <v>29.244310978043913</v>
      </c>
      <c r="AQ363" s="6">
        <v>209975.16</v>
      </c>
      <c r="AR363" s="6">
        <v>32</v>
      </c>
      <c r="AS363" s="6">
        <v>218760</v>
      </c>
      <c r="AT363" s="7">
        <f t="shared" si="90"/>
        <v>26.875591881513987</v>
      </c>
      <c r="AU363" s="6">
        <v>292140.15999999997</v>
      </c>
      <c r="AV363" s="6">
        <v>35</v>
      </c>
      <c r="AW363" s="6">
        <v>255175</v>
      </c>
      <c r="AX363" s="7">
        <f t="shared" si="91"/>
        <v>35.490721896737533</v>
      </c>
      <c r="AY363" s="6">
        <f t="shared" si="92"/>
        <v>1788804.0499999998</v>
      </c>
      <c r="AZ363" s="6">
        <f t="shared" si="93"/>
        <v>314.75</v>
      </c>
      <c r="BA363" s="6">
        <f t="shared" si="94"/>
        <v>2223742.5</v>
      </c>
      <c r="BB363" s="7">
        <f t="shared" si="95"/>
        <v>24.936756638864434</v>
      </c>
      <c r="BC363" s="26" t="s">
        <v>799</v>
      </c>
      <c r="BD363" s="10" t="s">
        <v>788</v>
      </c>
      <c r="BE363" s="10" t="s">
        <v>863</v>
      </c>
      <c r="BF363" s="18"/>
      <c r="BG363" s="18"/>
      <c r="BH363" s="18"/>
      <c r="BI363" s="18"/>
      <c r="BJ363" s="18"/>
      <c r="BK363" s="18"/>
      <c r="BL363" s="18"/>
      <c r="BM363" s="18"/>
      <c r="BN363" s="18"/>
      <c r="BO363" s="18"/>
      <c r="CJ363" s="18"/>
      <c r="CK363" s="18"/>
    </row>
    <row r="364" spans="1:89" x14ac:dyDescent="0.2">
      <c r="A364" s="25">
        <v>172299</v>
      </c>
      <c r="B364" s="26" t="s">
        <v>218</v>
      </c>
      <c r="C364" s="6">
        <v>346922.33</v>
      </c>
      <c r="D364" s="6">
        <v>0</v>
      </c>
      <c r="E364" s="6">
        <v>0</v>
      </c>
      <c r="F364" s="36">
        <f t="shared" si="80"/>
        <v>0</v>
      </c>
      <c r="G364" s="6">
        <v>49664.83</v>
      </c>
      <c r="H364" s="6">
        <v>25.5</v>
      </c>
      <c r="I364" s="6">
        <v>178390</v>
      </c>
      <c r="J364" s="36">
        <f t="shared" si="81"/>
        <v>8.6305831604910583</v>
      </c>
      <c r="K364" s="6">
        <v>-45385.17</v>
      </c>
      <c r="L364" s="6">
        <v>108</v>
      </c>
      <c r="M364" s="6">
        <v>756740</v>
      </c>
      <c r="N364" s="7">
        <f t="shared" si="82"/>
        <v>-1.7992376509765571</v>
      </c>
      <c r="O364" s="6">
        <v>-151020.17000000001</v>
      </c>
      <c r="P364" s="6">
        <v>138.5</v>
      </c>
      <c r="Q364" s="6">
        <v>977080</v>
      </c>
      <c r="R364" s="7">
        <f t="shared" si="83"/>
        <v>-4.791445193842879</v>
      </c>
      <c r="S364" s="6">
        <v>241159.83</v>
      </c>
      <c r="T364" s="6">
        <v>132.5</v>
      </c>
      <c r="U364" s="6">
        <v>921600</v>
      </c>
      <c r="V364" s="7">
        <f t="shared" si="84"/>
        <v>8.1119300455729171</v>
      </c>
      <c r="W364" s="6">
        <v>193669.29</v>
      </c>
      <c r="X364" s="6">
        <v>152.65</v>
      </c>
      <c r="Y364" s="6">
        <v>1052839.5</v>
      </c>
      <c r="Z364" s="7">
        <f t="shared" si="85"/>
        <v>5.518484726304437</v>
      </c>
      <c r="AA364" s="6">
        <v>647916.79</v>
      </c>
      <c r="AB364" s="6">
        <v>156</v>
      </c>
      <c r="AC364" s="6">
        <v>1124660</v>
      </c>
      <c r="AD364" s="7">
        <f t="shared" si="86"/>
        <v>17.859104520477302</v>
      </c>
      <c r="AE364" s="6">
        <v>709866.65</v>
      </c>
      <c r="AF364" s="6">
        <v>50</v>
      </c>
      <c r="AG364" s="6">
        <v>363250</v>
      </c>
      <c r="AH364" s="7">
        <f t="shared" si="87"/>
        <v>58.626289057123195</v>
      </c>
      <c r="AI364" s="6">
        <v>582992.65</v>
      </c>
      <c r="AJ364" s="6">
        <v>95.1</v>
      </c>
      <c r="AK364" s="6">
        <v>648633</v>
      </c>
      <c r="AL364" s="7">
        <f t="shared" si="88"/>
        <v>27.862862589476638</v>
      </c>
      <c r="AM364" s="6">
        <v>687195.66</v>
      </c>
      <c r="AN364" s="6">
        <v>90</v>
      </c>
      <c r="AO364" s="6">
        <v>612950</v>
      </c>
      <c r="AP364" s="7">
        <f t="shared" si="89"/>
        <v>34.754980765152133</v>
      </c>
      <c r="AQ364" s="6">
        <v>737410.66</v>
      </c>
      <c r="AR364" s="6">
        <v>162</v>
      </c>
      <c r="AS364" s="6">
        <v>1135410</v>
      </c>
      <c r="AT364" s="7">
        <f t="shared" si="90"/>
        <v>18.185059564386432</v>
      </c>
      <c r="AU364" s="6">
        <v>842916.68</v>
      </c>
      <c r="AV364" s="6">
        <v>193</v>
      </c>
      <c r="AW364" s="6">
        <v>1361740</v>
      </c>
      <c r="AX364" s="7">
        <f t="shared" si="91"/>
        <v>19.188991349303098</v>
      </c>
      <c r="AY364" s="6">
        <f t="shared" si="92"/>
        <v>4496387.7</v>
      </c>
      <c r="AZ364" s="6">
        <f t="shared" si="93"/>
        <v>1303.25</v>
      </c>
      <c r="BA364" s="6">
        <f t="shared" si="94"/>
        <v>9133292.5</v>
      </c>
      <c r="BB364" s="7">
        <f t="shared" si="95"/>
        <v>15.261530132753332</v>
      </c>
      <c r="BC364" s="26" t="s">
        <v>799</v>
      </c>
      <c r="BD364" s="10" t="s">
        <v>788</v>
      </c>
      <c r="BE364" s="10" t="s">
        <v>863</v>
      </c>
      <c r="BF364" s="18"/>
      <c r="BG364" s="18"/>
      <c r="BH364" s="18"/>
      <c r="BI364" s="18"/>
      <c r="BJ364" s="18"/>
      <c r="BK364" s="18"/>
      <c r="BL364" s="18"/>
      <c r="BM364" s="18"/>
      <c r="BN364" s="18"/>
      <c r="BO364" s="18"/>
      <c r="CJ364" s="18"/>
      <c r="CK364" s="18"/>
    </row>
    <row r="365" spans="1:89" x14ac:dyDescent="0.2">
      <c r="A365" s="25">
        <v>173100</v>
      </c>
      <c r="B365" s="26" t="s">
        <v>246</v>
      </c>
      <c r="C365" s="6">
        <v>0</v>
      </c>
      <c r="D365" s="6">
        <v>0</v>
      </c>
      <c r="E365" s="6">
        <v>0</v>
      </c>
      <c r="F365" s="36">
        <f t="shared" si="80"/>
        <v>0</v>
      </c>
      <c r="G365" s="6">
        <v>0</v>
      </c>
      <c r="H365" s="6">
        <v>0</v>
      </c>
      <c r="I365" s="6">
        <v>0</v>
      </c>
      <c r="J365" s="36">
        <f t="shared" si="81"/>
        <v>0</v>
      </c>
      <c r="K365" s="6">
        <v>381893.13</v>
      </c>
      <c r="L365" s="6">
        <v>170</v>
      </c>
      <c r="M365" s="6">
        <v>1186600</v>
      </c>
      <c r="N365" s="7">
        <f t="shared" si="82"/>
        <v>9.6551440249452209</v>
      </c>
      <c r="O365" s="6">
        <v>315918.13</v>
      </c>
      <c r="P365" s="6">
        <v>105</v>
      </c>
      <c r="Q365" s="6">
        <v>729400</v>
      </c>
      <c r="R365" s="7">
        <f t="shared" si="83"/>
        <v>13.426737085275569</v>
      </c>
      <c r="S365" s="6">
        <v>227768.13</v>
      </c>
      <c r="T365" s="6">
        <v>35</v>
      </c>
      <c r="U365" s="6">
        <v>240800</v>
      </c>
      <c r="V365" s="7">
        <f t="shared" si="84"/>
        <v>29.322309094684385</v>
      </c>
      <c r="W365" s="6">
        <v>156968.07</v>
      </c>
      <c r="X365" s="6">
        <v>65</v>
      </c>
      <c r="Y365" s="6">
        <v>440700</v>
      </c>
      <c r="Z365" s="7">
        <f t="shared" si="85"/>
        <v>10.685368958475154</v>
      </c>
      <c r="AA365" s="6">
        <v>466618.07</v>
      </c>
      <c r="AB365" s="6">
        <v>70</v>
      </c>
      <c r="AC365" s="6">
        <v>499100</v>
      </c>
      <c r="AD365" s="7">
        <f t="shared" si="86"/>
        <v>28.982488819875776</v>
      </c>
      <c r="AE365" s="6">
        <v>851568.63</v>
      </c>
      <c r="AF365" s="6">
        <v>90</v>
      </c>
      <c r="AG365" s="6">
        <v>649200</v>
      </c>
      <c r="AH365" s="7">
        <f t="shared" si="87"/>
        <v>39.351600277264325</v>
      </c>
      <c r="AI365" s="6">
        <v>0</v>
      </c>
      <c r="AJ365" s="6">
        <v>0</v>
      </c>
      <c r="AK365" s="6">
        <v>0</v>
      </c>
      <c r="AL365" s="7">
        <f t="shared" si="88"/>
        <v>0</v>
      </c>
      <c r="AM365" s="6">
        <v>614408.62</v>
      </c>
      <c r="AN365" s="6">
        <v>100</v>
      </c>
      <c r="AO365" s="6">
        <v>679100</v>
      </c>
      <c r="AP365" s="7">
        <f t="shared" si="89"/>
        <v>28.046925666323073</v>
      </c>
      <c r="AQ365" s="6">
        <v>618308.62</v>
      </c>
      <c r="AR365" s="6">
        <v>100</v>
      </c>
      <c r="AS365" s="6">
        <v>693750</v>
      </c>
      <c r="AT365" s="7">
        <f t="shared" si="90"/>
        <v>24.955158717117119</v>
      </c>
      <c r="AU365" s="6">
        <v>204308.62</v>
      </c>
      <c r="AV365" s="6">
        <v>10</v>
      </c>
      <c r="AW365" s="6">
        <v>73550</v>
      </c>
      <c r="AX365" s="7">
        <f t="shared" si="91"/>
        <v>86.112402719238617</v>
      </c>
      <c r="AY365" s="6">
        <f t="shared" si="92"/>
        <v>3837760.0200000005</v>
      </c>
      <c r="AZ365" s="6">
        <f t="shared" si="93"/>
        <v>745</v>
      </c>
      <c r="BA365" s="6">
        <f t="shared" si="94"/>
        <v>5192200</v>
      </c>
      <c r="BB365" s="7">
        <f t="shared" si="95"/>
        <v>22.913323951311586</v>
      </c>
      <c r="BC365" s="26" t="s">
        <v>799</v>
      </c>
      <c r="BD365" s="10" t="s">
        <v>788</v>
      </c>
      <c r="BE365" s="10" t="s">
        <v>863</v>
      </c>
      <c r="BF365" s="18"/>
      <c r="BG365" s="18"/>
      <c r="BH365" s="18"/>
      <c r="BI365" s="18"/>
      <c r="BJ365" s="18"/>
      <c r="BK365" s="18"/>
      <c r="BL365" s="18"/>
      <c r="BM365" s="18"/>
      <c r="BN365" s="18"/>
      <c r="BO365" s="18"/>
      <c r="CJ365" s="18"/>
      <c r="CK365" s="18"/>
    </row>
    <row r="366" spans="1:89" x14ac:dyDescent="0.2">
      <c r="A366" s="25">
        <v>173247</v>
      </c>
      <c r="B366" s="26" t="s">
        <v>978</v>
      </c>
      <c r="C366" s="6">
        <v>137524.87</v>
      </c>
      <c r="D366" s="6">
        <v>0</v>
      </c>
      <c r="E366" s="6">
        <v>0</v>
      </c>
      <c r="F366" s="36">
        <f t="shared" si="80"/>
        <v>0</v>
      </c>
      <c r="G366" s="6">
        <v>65553.87</v>
      </c>
      <c r="H366" s="6">
        <v>18</v>
      </c>
      <c r="I366" s="6">
        <v>135540</v>
      </c>
      <c r="J366" s="36">
        <f t="shared" si="81"/>
        <v>14.993138335546702</v>
      </c>
      <c r="K366" s="6">
        <v>-431.13</v>
      </c>
      <c r="L366" s="6">
        <v>0</v>
      </c>
      <c r="M366" s="6">
        <v>0</v>
      </c>
      <c r="N366" s="7">
        <f t="shared" si="82"/>
        <v>0</v>
      </c>
      <c r="O366" s="6">
        <v>-2731.13</v>
      </c>
      <c r="P366" s="6">
        <v>9</v>
      </c>
      <c r="Q366" s="6">
        <v>67770</v>
      </c>
      <c r="R366" s="7">
        <f t="shared" si="83"/>
        <v>-1.2492995425704589</v>
      </c>
      <c r="S366" s="6">
        <v>97373.87</v>
      </c>
      <c r="T366" s="6">
        <v>17</v>
      </c>
      <c r="U366" s="6">
        <v>129310</v>
      </c>
      <c r="V366" s="7">
        <f t="shared" si="84"/>
        <v>23.343824684865826</v>
      </c>
      <c r="W366" s="6">
        <v>66433.87</v>
      </c>
      <c r="X366" s="6">
        <v>9</v>
      </c>
      <c r="Y366" s="6">
        <v>68970</v>
      </c>
      <c r="Z366" s="7">
        <f t="shared" si="85"/>
        <v>28.896855154414961</v>
      </c>
      <c r="AA366" s="6">
        <v>0</v>
      </c>
      <c r="AB366" s="6">
        <v>0</v>
      </c>
      <c r="AC366" s="6">
        <v>0</v>
      </c>
      <c r="AD366" s="7">
        <f t="shared" si="86"/>
        <v>0</v>
      </c>
      <c r="AE366" s="6">
        <v>65498.57</v>
      </c>
      <c r="AF366" s="6">
        <v>9</v>
      </c>
      <c r="AG366" s="6">
        <v>70470</v>
      </c>
      <c r="AH366" s="7">
        <f t="shared" si="87"/>
        <v>27.883597275436355</v>
      </c>
      <c r="AI366" s="6">
        <v>181291.57</v>
      </c>
      <c r="AJ366" s="6">
        <v>23</v>
      </c>
      <c r="AK366" s="6">
        <v>176500</v>
      </c>
      <c r="AL366" s="7">
        <f t="shared" si="88"/>
        <v>31.841578866855524</v>
      </c>
      <c r="AM366" s="6">
        <v>0</v>
      </c>
      <c r="AN366" s="6">
        <v>0</v>
      </c>
      <c r="AO366" s="6">
        <v>0</v>
      </c>
      <c r="AP366" s="7">
        <f t="shared" si="89"/>
        <v>0</v>
      </c>
      <c r="AQ366" s="6">
        <v>125246.57</v>
      </c>
      <c r="AR366" s="6">
        <v>17.45</v>
      </c>
      <c r="AS366" s="6">
        <v>130223.5</v>
      </c>
      <c r="AT366" s="7">
        <f t="shared" si="90"/>
        <v>26.92988561972302</v>
      </c>
      <c r="AU366" s="6">
        <v>199288.07</v>
      </c>
      <c r="AV366" s="6">
        <v>27.55</v>
      </c>
      <c r="AW366" s="6">
        <v>213876.5</v>
      </c>
      <c r="AX366" s="7">
        <f t="shared" si="91"/>
        <v>28.885502474558916</v>
      </c>
      <c r="AY366" s="6">
        <f t="shared" si="92"/>
        <v>797524.13000000012</v>
      </c>
      <c r="AZ366" s="6">
        <f t="shared" si="93"/>
        <v>130</v>
      </c>
      <c r="BA366" s="6">
        <f t="shared" si="94"/>
        <v>992660</v>
      </c>
      <c r="BB366" s="7">
        <f t="shared" si="95"/>
        <v>24.906058499385495</v>
      </c>
      <c r="BC366" s="26" t="s">
        <v>799</v>
      </c>
      <c r="BD366" s="10" t="s">
        <v>788</v>
      </c>
      <c r="BE366" s="10" t="s">
        <v>863</v>
      </c>
      <c r="BF366" s="18"/>
      <c r="BG366" s="18"/>
      <c r="BH366" s="18"/>
      <c r="BI366" s="18"/>
      <c r="BJ366" s="18"/>
      <c r="BK366" s="18"/>
      <c r="BL366" s="18"/>
      <c r="BM366" s="18"/>
      <c r="BN366" s="18"/>
      <c r="BO366" s="18"/>
      <c r="CJ366" s="18"/>
      <c r="CK366" s="18"/>
    </row>
    <row r="367" spans="1:89" x14ac:dyDescent="0.2">
      <c r="A367" s="25">
        <v>173356</v>
      </c>
      <c r="B367" s="26" t="s">
        <v>156</v>
      </c>
      <c r="C367" s="6">
        <v>-56584.77</v>
      </c>
      <c r="D367" s="6">
        <v>0</v>
      </c>
      <c r="E367" s="6">
        <v>0</v>
      </c>
      <c r="F367" s="36">
        <f t="shared" si="80"/>
        <v>0</v>
      </c>
      <c r="G367" s="6">
        <v>230215.23</v>
      </c>
      <c r="H367" s="6">
        <v>65</v>
      </c>
      <c r="I367" s="6">
        <v>456950</v>
      </c>
      <c r="J367" s="36">
        <f t="shared" si="81"/>
        <v>15.618059153080207</v>
      </c>
      <c r="K367" s="6">
        <v>180265.23</v>
      </c>
      <c r="L367" s="6">
        <v>65</v>
      </c>
      <c r="M367" s="6">
        <v>453700</v>
      </c>
      <c r="N367" s="7">
        <f t="shared" si="82"/>
        <v>11.919675776945118</v>
      </c>
      <c r="O367" s="6">
        <v>-12511.73</v>
      </c>
      <c r="P367" s="6">
        <v>53</v>
      </c>
      <c r="Q367" s="6">
        <v>366640</v>
      </c>
      <c r="R367" s="7">
        <f t="shared" si="83"/>
        <v>-1.0578868372245254</v>
      </c>
      <c r="S367" s="6">
        <v>98868.27</v>
      </c>
      <c r="T367" s="6">
        <v>52</v>
      </c>
      <c r="U367" s="6">
        <v>357760</v>
      </c>
      <c r="V367" s="7">
        <f t="shared" si="84"/>
        <v>8.5669621254472279</v>
      </c>
      <c r="W367" s="6">
        <v>54428.27</v>
      </c>
      <c r="X367" s="6">
        <v>51</v>
      </c>
      <c r="Y367" s="6">
        <v>351280</v>
      </c>
      <c r="Z367" s="7">
        <f t="shared" si="85"/>
        <v>4.6482808585743562</v>
      </c>
      <c r="AA367" s="6">
        <v>143218.26999999999</v>
      </c>
      <c r="AB367" s="6">
        <v>44</v>
      </c>
      <c r="AC367" s="6">
        <v>317020</v>
      </c>
      <c r="AD367" s="7">
        <f t="shared" si="86"/>
        <v>14.004688568544571</v>
      </c>
      <c r="AE367" s="6">
        <v>6287.9</v>
      </c>
      <c r="AF367" s="6">
        <v>1</v>
      </c>
      <c r="AG367" s="6">
        <v>7230</v>
      </c>
      <c r="AH367" s="7">
        <f t="shared" si="87"/>
        <v>26.090871369294604</v>
      </c>
      <c r="AI367" s="6">
        <v>198187.9</v>
      </c>
      <c r="AJ367" s="6">
        <v>70</v>
      </c>
      <c r="AK367" s="6">
        <v>474600</v>
      </c>
      <c r="AL367" s="7">
        <f t="shared" si="88"/>
        <v>12.945269490096923</v>
      </c>
      <c r="AM367" s="6">
        <v>245287.9</v>
      </c>
      <c r="AN367" s="6">
        <v>55</v>
      </c>
      <c r="AO367" s="6">
        <v>368400</v>
      </c>
      <c r="AP367" s="7">
        <f t="shared" si="89"/>
        <v>20.640404180238871</v>
      </c>
      <c r="AQ367" s="6">
        <v>326337.90999999997</v>
      </c>
      <c r="AR367" s="6">
        <v>70</v>
      </c>
      <c r="AS367" s="6">
        <v>497350</v>
      </c>
      <c r="AT367" s="7">
        <f t="shared" si="90"/>
        <v>18.372296129486276</v>
      </c>
      <c r="AU367" s="6">
        <v>94172.91</v>
      </c>
      <c r="AV367" s="6">
        <v>38</v>
      </c>
      <c r="AW367" s="6">
        <v>275390</v>
      </c>
      <c r="AX367" s="7">
        <f t="shared" si="91"/>
        <v>10.60082141689967</v>
      </c>
      <c r="AY367" s="6">
        <f t="shared" si="92"/>
        <v>1564758.0599999998</v>
      </c>
      <c r="AZ367" s="6">
        <f t="shared" si="93"/>
        <v>564</v>
      </c>
      <c r="BA367" s="6">
        <f t="shared" si="94"/>
        <v>3926320</v>
      </c>
      <c r="BB367" s="7">
        <f t="shared" si="95"/>
        <v>12.354443820167484</v>
      </c>
      <c r="BC367" s="26" t="s">
        <v>799</v>
      </c>
      <c r="BD367" s="10" t="s">
        <v>788</v>
      </c>
      <c r="BE367" s="10" t="s">
        <v>863</v>
      </c>
      <c r="BF367" s="18"/>
      <c r="BG367" s="18"/>
      <c r="BH367" s="18"/>
      <c r="BI367" s="18"/>
      <c r="BJ367" s="18"/>
      <c r="BK367" s="18"/>
      <c r="BL367" s="18"/>
      <c r="BM367" s="18"/>
      <c r="BN367" s="18"/>
      <c r="BO367" s="18"/>
      <c r="CJ367" s="18"/>
      <c r="CK367" s="18"/>
    </row>
    <row r="368" spans="1:89" x14ac:dyDescent="0.2">
      <c r="A368" s="25">
        <v>174235</v>
      </c>
      <c r="B368" s="26" t="s">
        <v>95</v>
      </c>
      <c r="C368" s="6">
        <v>329493.09999999998</v>
      </c>
      <c r="D368" s="6">
        <v>0</v>
      </c>
      <c r="E368" s="6">
        <v>0</v>
      </c>
      <c r="F368" s="36">
        <f t="shared" si="80"/>
        <v>0</v>
      </c>
      <c r="G368" s="6">
        <v>73393.100000000006</v>
      </c>
      <c r="H368" s="6">
        <v>35</v>
      </c>
      <c r="I368" s="6">
        <v>244300</v>
      </c>
      <c r="J368" s="36">
        <f t="shared" si="81"/>
        <v>9.3130826852230868</v>
      </c>
      <c r="K368" s="6">
        <v>200093.1</v>
      </c>
      <c r="L368" s="6">
        <v>60</v>
      </c>
      <c r="M368" s="6">
        <v>418800</v>
      </c>
      <c r="N368" s="7">
        <f t="shared" si="82"/>
        <v>14.333316618911175</v>
      </c>
      <c r="O368" s="6">
        <v>320033.09999999998</v>
      </c>
      <c r="P368" s="6">
        <v>74</v>
      </c>
      <c r="Q368" s="6">
        <v>518920</v>
      </c>
      <c r="R368" s="7">
        <f t="shared" si="83"/>
        <v>19.118604216449548</v>
      </c>
      <c r="S368" s="6">
        <v>283913.09999999998</v>
      </c>
      <c r="T368" s="6">
        <v>32</v>
      </c>
      <c r="U368" s="6">
        <v>238560</v>
      </c>
      <c r="V368" s="7">
        <f t="shared" si="84"/>
        <v>36.893469567404424</v>
      </c>
      <c r="W368" s="6">
        <v>505623.02</v>
      </c>
      <c r="X368" s="6">
        <v>95</v>
      </c>
      <c r="Y368" s="6">
        <v>659250</v>
      </c>
      <c r="Z368" s="7">
        <f t="shared" si="85"/>
        <v>23.009011149032993</v>
      </c>
      <c r="AA368" s="6">
        <v>496213.03</v>
      </c>
      <c r="AB368" s="6">
        <v>72</v>
      </c>
      <c r="AC368" s="6">
        <v>521310</v>
      </c>
      <c r="AD368" s="7">
        <f t="shared" si="86"/>
        <v>29.507594195392375</v>
      </c>
      <c r="AE368" s="6">
        <v>651492.94999999995</v>
      </c>
      <c r="AF368" s="6">
        <v>104</v>
      </c>
      <c r="AG368" s="6">
        <v>766520</v>
      </c>
      <c r="AH368" s="7">
        <f t="shared" si="87"/>
        <v>25.498080284924068</v>
      </c>
      <c r="AI368" s="6">
        <v>438162.95</v>
      </c>
      <c r="AJ368" s="6">
        <v>60</v>
      </c>
      <c r="AK368" s="6">
        <v>414300</v>
      </c>
      <c r="AL368" s="7">
        <f t="shared" si="88"/>
        <v>32.785545377745599</v>
      </c>
      <c r="AM368" s="6">
        <v>488022.96</v>
      </c>
      <c r="AN368" s="6">
        <v>79</v>
      </c>
      <c r="AO368" s="6">
        <v>533170</v>
      </c>
      <c r="AP368" s="7">
        <f t="shared" si="89"/>
        <v>28.375024401222877</v>
      </c>
      <c r="AQ368" s="6">
        <v>533032.95999999996</v>
      </c>
      <c r="AR368" s="6">
        <v>79</v>
      </c>
      <c r="AS368" s="6">
        <v>548970</v>
      </c>
      <c r="AT368" s="7">
        <f t="shared" si="90"/>
        <v>27.187137512068055</v>
      </c>
      <c r="AU368" s="6">
        <v>459491.45</v>
      </c>
      <c r="AV368" s="6">
        <v>101.5</v>
      </c>
      <c r="AW368" s="6">
        <v>720420</v>
      </c>
      <c r="AX368" s="7">
        <f t="shared" si="91"/>
        <v>19.772125912662059</v>
      </c>
      <c r="AY368" s="6">
        <f t="shared" si="92"/>
        <v>4449471.72</v>
      </c>
      <c r="AZ368" s="6">
        <f t="shared" si="93"/>
        <v>791.5</v>
      </c>
      <c r="BA368" s="6">
        <f t="shared" si="94"/>
        <v>5584520</v>
      </c>
      <c r="BB368" s="7">
        <f t="shared" si="95"/>
        <v>24.699280031229183</v>
      </c>
      <c r="BC368" s="26" t="s">
        <v>799</v>
      </c>
      <c r="BD368" s="10" t="s">
        <v>788</v>
      </c>
      <c r="BE368" s="10" t="s">
        <v>863</v>
      </c>
      <c r="BF368" s="18"/>
      <c r="BG368" s="18"/>
      <c r="BH368" s="18"/>
      <c r="BI368" s="18"/>
      <c r="BJ368" s="18"/>
      <c r="BK368" s="18"/>
      <c r="BL368" s="18"/>
      <c r="BM368" s="18"/>
      <c r="BN368" s="18"/>
      <c r="BO368" s="18"/>
      <c r="CJ368" s="18"/>
      <c r="CK368" s="18"/>
    </row>
    <row r="369" spans="1:89" x14ac:dyDescent="0.2">
      <c r="A369" s="25">
        <v>174410</v>
      </c>
      <c r="B369" s="26" t="s">
        <v>243</v>
      </c>
      <c r="C369" s="6">
        <v>0</v>
      </c>
      <c r="D369" s="6">
        <v>0</v>
      </c>
      <c r="E369" s="6">
        <v>0</v>
      </c>
      <c r="F369" s="36">
        <f t="shared" si="80"/>
        <v>0</v>
      </c>
      <c r="G369" s="6">
        <v>0</v>
      </c>
      <c r="H369" s="6">
        <v>0</v>
      </c>
      <c r="I369" s="6">
        <v>0</v>
      </c>
      <c r="J369" s="36">
        <f t="shared" si="81"/>
        <v>0</v>
      </c>
      <c r="K369" s="6">
        <v>101563.15</v>
      </c>
      <c r="L369" s="6">
        <v>15</v>
      </c>
      <c r="M369" s="6">
        <v>105900</v>
      </c>
      <c r="N369" s="7">
        <f t="shared" si="82"/>
        <v>28.771430594900849</v>
      </c>
      <c r="O369" s="6">
        <v>113123.15</v>
      </c>
      <c r="P369" s="6">
        <v>17</v>
      </c>
      <c r="Q369" s="6">
        <v>118660</v>
      </c>
      <c r="R369" s="7">
        <f t="shared" si="83"/>
        <v>29.553494437889768</v>
      </c>
      <c r="S369" s="6">
        <v>126603.15</v>
      </c>
      <c r="T369" s="6">
        <v>31</v>
      </c>
      <c r="U369" s="6">
        <v>213280</v>
      </c>
      <c r="V369" s="7">
        <f t="shared" si="84"/>
        <v>18.401620639534883</v>
      </c>
      <c r="W369" s="6">
        <v>0</v>
      </c>
      <c r="X369" s="6">
        <v>0</v>
      </c>
      <c r="Y369" s="6">
        <v>0</v>
      </c>
      <c r="Z369" s="7">
        <f t="shared" si="85"/>
        <v>0</v>
      </c>
      <c r="AA369" s="6">
        <v>256148.15</v>
      </c>
      <c r="AB369" s="6">
        <v>43.5</v>
      </c>
      <c r="AC369" s="6">
        <v>310205</v>
      </c>
      <c r="AD369" s="7">
        <f t="shared" si="86"/>
        <v>25.597887364807143</v>
      </c>
      <c r="AE369" s="6">
        <v>232148.2</v>
      </c>
      <c r="AF369" s="6">
        <v>20</v>
      </c>
      <c r="AG369" s="6">
        <v>144600</v>
      </c>
      <c r="AH369" s="7">
        <f t="shared" si="87"/>
        <v>48.163526970954358</v>
      </c>
      <c r="AI369" s="6">
        <v>151138.20000000001</v>
      </c>
      <c r="AJ369" s="6">
        <v>10</v>
      </c>
      <c r="AK369" s="6">
        <v>69300</v>
      </c>
      <c r="AL369" s="7">
        <f t="shared" si="88"/>
        <v>67.608718614718626</v>
      </c>
      <c r="AM369" s="6">
        <v>63688.2</v>
      </c>
      <c r="AN369" s="6">
        <v>10</v>
      </c>
      <c r="AO369" s="6">
        <v>68300</v>
      </c>
      <c r="AP369" s="7">
        <f t="shared" si="89"/>
        <v>28.906796486090776</v>
      </c>
      <c r="AQ369" s="6">
        <v>80363.199999999997</v>
      </c>
      <c r="AR369" s="6">
        <v>17.5</v>
      </c>
      <c r="AS369" s="6">
        <v>120275</v>
      </c>
      <c r="AT369" s="7">
        <f t="shared" si="90"/>
        <v>18.708539596757429</v>
      </c>
      <c r="AU369" s="6">
        <v>119453.2</v>
      </c>
      <c r="AV369" s="6">
        <v>20</v>
      </c>
      <c r="AW369" s="6">
        <v>138600</v>
      </c>
      <c r="AX369" s="7">
        <f t="shared" si="91"/>
        <v>26.717526695526693</v>
      </c>
      <c r="AY369" s="6">
        <f t="shared" si="92"/>
        <v>1244228.5999999999</v>
      </c>
      <c r="AZ369" s="6">
        <f t="shared" si="93"/>
        <v>184</v>
      </c>
      <c r="BA369" s="6">
        <f t="shared" si="94"/>
        <v>1289120</v>
      </c>
      <c r="BB369" s="7">
        <f t="shared" si="95"/>
        <v>29.920478000496459</v>
      </c>
      <c r="BC369" s="26" t="s">
        <v>799</v>
      </c>
      <c r="BD369" s="10" t="s">
        <v>788</v>
      </c>
      <c r="BE369" s="10" t="s">
        <v>863</v>
      </c>
      <c r="BF369" s="18"/>
      <c r="BG369" s="18"/>
      <c r="BH369" s="18"/>
      <c r="BI369" s="18"/>
      <c r="BJ369" s="18"/>
      <c r="BK369" s="18"/>
      <c r="BL369" s="18"/>
      <c r="BM369" s="18"/>
      <c r="BN369" s="18"/>
      <c r="BO369" s="18"/>
      <c r="CJ369" s="18"/>
      <c r="CK369" s="18"/>
    </row>
    <row r="370" spans="1:89" x14ac:dyDescent="0.2">
      <c r="A370" s="25">
        <v>174942</v>
      </c>
      <c r="B370" s="26" t="s">
        <v>276</v>
      </c>
      <c r="C370" s="6">
        <v>-761.43</v>
      </c>
      <c r="D370" s="6">
        <v>0</v>
      </c>
      <c r="E370" s="6">
        <v>0</v>
      </c>
      <c r="F370" s="36">
        <f t="shared" si="80"/>
        <v>0</v>
      </c>
      <c r="G370" s="6">
        <v>-10195.24</v>
      </c>
      <c r="H370" s="6">
        <v>33</v>
      </c>
      <c r="I370" s="6">
        <v>237840</v>
      </c>
      <c r="J370" s="36">
        <f t="shared" si="81"/>
        <v>-1.3288447695930037</v>
      </c>
      <c r="K370" s="6">
        <v>0</v>
      </c>
      <c r="L370" s="6">
        <v>26.5</v>
      </c>
      <c r="M370" s="6">
        <v>184970</v>
      </c>
      <c r="N370" s="7">
        <f t="shared" si="82"/>
        <v>0</v>
      </c>
      <c r="O370" s="6">
        <v>0</v>
      </c>
      <c r="P370" s="6">
        <v>0</v>
      </c>
      <c r="Q370" s="6">
        <v>0</v>
      </c>
      <c r="R370" s="7">
        <f t="shared" si="83"/>
        <v>0</v>
      </c>
      <c r="S370" s="6">
        <v>116199.76</v>
      </c>
      <c r="T370" s="6">
        <v>17.5</v>
      </c>
      <c r="U370" s="6">
        <v>120400</v>
      </c>
      <c r="V370" s="7">
        <f t="shared" si="84"/>
        <v>29.918542857142857</v>
      </c>
      <c r="W370" s="6">
        <v>0</v>
      </c>
      <c r="X370" s="6">
        <v>0</v>
      </c>
      <c r="Y370" s="6">
        <v>0</v>
      </c>
      <c r="Z370" s="7">
        <f t="shared" si="85"/>
        <v>0</v>
      </c>
      <c r="AA370" s="6">
        <v>70199.759999999995</v>
      </c>
      <c r="AB370" s="6">
        <v>10</v>
      </c>
      <c r="AC370" s="6">
        <v>72600</v>
      </c>
      <c r="AD370" s="7">
        <f t="shared" si="86"/>
        <v>29.975104132231401</v>
      </c>
      <c r="AE370" s="6">
        <v>89799.11</v>
      </c>
      <c r="AF370" s="6">
        <v>10</v>
      </c>
      <c r="AG370" s="6">
        <v>72300</v>
      </c>
      <c r="AH370" s="7">
        <f t="shared" si="87"/>
        <v>37.261041493775934</v>
      </c>
      <c r="AI370" s="6">
        <v>0</v>
      </c>
      <c r="AJ370" s="6">
        <v>0</v>
      </c>
      <c r="AK370" s="6">
        <v>0</v>
      </c>
      <c r="AL370" s="7">
        <f t="shared" si="88"/>
        <v>0</v>
      </c>
      <c r="AM370" s="6">
        <v>0</v>
      </c>
      <c r="AN370" s="6">
        <v>0</v>
      </c>
      <c r="AO370" s="6">
        <v>0</v>
      </c>
      <c r="AP370" s="7">
        <f t="shared" si="89"/>
        <v>0</v>
      </c>
      <c r="AQ370" s="6">
        <v>66599.11</v>
      </c>
      <c r="AR370" s="6">
        <v>10</v>
      </c>
      <c r="AS370" s="6">
        <v>69300</v>
      </c>
      <c r="AT370" s="7">
        <f t="shared" si="90"/>
        <v>26.908731313131312</v>
      </c>
      <c r="AU370" s="6">
        <v>59319.11</v>
      </c>
      <c r="AV370" s="6">
        <v>10</v>
      </c>
      <c r="AW370" s="6">
        <v>69300</v>
      </c>
      <c r="AX370" s="7">
        <f t="shared" si="91"/>
        <v>26.535244011544012</v>
      </c>
      <c r="AY370" s="6">
        <f t="shared" si="92"/>
        <v>391921.60999999993</v>
      </c>
      <c r="AZ370" s="6">
        <f t="shared" si="93"/>
        <v>117</v>
      </c>
      <c r="BA370" s="6">
        <f t="shared" si="94"/>
        <v>826710</v>
      </c>
      <c r="BB370" s="7">
        <f t="shared" si="95"/>
        <v>14.696290004959414</v>
      </c>
      <c r="BC370" s="26" t="s">
        <v>799</v>
      </c>
      <c r="BD370" s="10" t="s">
        <v>788</v>
      </c>
      <c r="BE370" s="10" t="s">
        <v>863</v>
      </c>
      <c r="BF370" s="18"/>
      <c r="BG370" s="18"/>
      <c r="BH370" s="18"/>
      <c r="BI370" s="18"/>
      <c r="BJ370" s="18"/>
      <c r="BK370" s="18"/>
      <c r="BL370" s="18"/>
      <c r="BM370" s="18"/>
      <c r="BN370" s="18"/>
      <c r="BO370" s="18"/>
      <c r="CJ370" s="18"/>
      <c r="CK370" s="18"/>
    </row>
    <row r="371" spans="1:89" x14ac:dyDescent="0.2">
      <c r="A371" s="25">
        <v>176457</v>
      </c>
      <c r="B371" s="26" t="s">
        <v>304</v>
      </c>
      <c r="C371" s="6">
        <v>101404.43</v>
      </c>
      <c r="D371" s="6">
        <v>0</v>
      </c>
      <c r="E371" s="6">
        <v>0</v>
      </c>
      <c r="F371" s="36">
        <f t="shared" si="80"/>
        <v>0</v>
      </c>
      <c r="G371" s="6">
        <v>171944.43</v>
      </c>
      <c r="H371" s="6">
        <v>100</v>
      </c>
      <c r="I371" s="6">
        <v>698000</v>
      </c>
      <c r="J371" s="36">
        <f t="shared" si="81"/>
        <v>7.6365004727793693</v>
      </c>
      <c r="K371" s="6">
        <v>249554.43</v>
      </c>
      <c r="L371" s="6">
        <v>181</v>
      </c>
      <c r="M371" s="6">
        <v>1283380</v>
      </c>
      <c r="N371" s="7">
        <f t="shared" si="82"/>
        <v>5.8335277937945111</v>
      </c>
      <c r="O371" s="6">
        <v>472972.73</v>
      </c>
      <c r="P371" s="6">
        <v>137</v>
      </c>
      <c r="Q371" s="6">
        <v>973310</v>
      </c>
      <c r="R371" s="7">
        <f t="shared" si="83"/>
        <v>15.064218625104026</v>
      </c>
      <c r="S371" s="6">
        <v>568313.98</v>
      </c>
      <c r="T371" s="6">
        <v>78.75</v>
      </c>
      <c r="U371" s="6">
        <v>557612.5</v>
      </c>
      <c r="V371" s="7">
        <f t="shared" si="84"/>
        <v>31.59493981931897</v>
      </c>
      <c r="W371" s="6">
        <v>606345.97</v>
      </c>
      <c r="X371" s="6">
        <v>109.1</v>
      </c>
      <c r="Y371" s="6">
        <v>755163</v>
      </c>
      <c r="Z371" s="7">
        <f t="shared" si="85"/>
        <v>24.088016891717416</v>
      </c>
      <c r="AA371" s="6">
        <v>547774.97</v>
      </c>
      <c r="AB371" s="6">
        <v>59.5</v>
      </c>
      <c r="AC371" s="6">
        <v>429760</v>
      </c>
      <c r="AD371" s="7">
        <f t="shared" si="86"/>
        <v>39.51280731105733</v>
      </c>
      <c r="AE371" s="6">
        <v>646110.66</v>
      </c>
      <c r="AF371" s="6">
        <v>86.5</v>
      </c>
      <c r="AG371" s="6">
        <v>642220</v>
      </c>
      <c r="AH371" s="7">
        <f t="shared" si="87"/>
        <v>30.181744262090877</v>
      </c>
      <c r="AI371" s="6">
        <v>474635.66</v>
      </c>
      <c r="AJ371" s="6">
        <v>71</v>
      </c>
      <c r="AK371" s="6">
        <v>495630</v>
      </c>
      <c r="AL371" s="7">
        <f t="shared" si="88"/>
        <v>29.686874200512477</v>
      </c>
      <c r="AM371" s="6">
        <v>605375.66</v>
      </c>
      <c r="AN371" s="6">
        <v>94</v>
      </c>
      <c r="AO371" s="6">
        <v>633020</v>
      </c>
      <c r="AP371" s="7">
        <f t="shared" si="89"/>
        <v>29.646212536728697</v>
      </c>
      <c r="AQ371" s="6">
        <v>602101.67000000004</v>
      </c>
      <c r="AR371" s="6">
        <v>103</v>
      </c>
      <c r="AS371" s="6">
        <v>716040</v>
      </c>
      <c r="AT371" s="7">
        <f t="shared" si="90"/>
        <v>23.544560024579635</v>
      </c>
      <c r="AU371" s="6">
        <v>601920.67000000004</v>
      </c>
      <c r="AV371" s="6">
        <v>107.5</v>
      </c>
      <c r="AW371" s="6">
        <v>764400</v>
      </c>
      <c r="AX371" s="7">
        <f t="shared" si="91"/>
        <v>24.410702210884352</v>
      </c>
      <c r="AY371" s="6">
        <f t="shared" si="92"/>
        <v>5547050.8300000001</v>
      </c>
      <c r="AZ371" s="6">
        <f t="shared" si="93"/>
        <v>1127.3499999999999</v>
      </c>
      <c r="BA371" s="6">
        <f t="shared" si="94"/>
        <v>7948535.5</v>
      </c>
      <c r="BB371" s="7">
        <f t="shared" si="95"/>
        <v>21.633994806967898</v>
      </c>
      <c r="BC371" s="26" t="s">
        <v>799</v>
      </c>
      <c r="BD371" s="10" t="s">
        <v>788</v>
      </c>
      <c r="BE371" s="10" t="s">
        <v>863</v>
      </c>
      <c r="BF371" s="18"/>
      <c r="BG371" s="18"/>
      <c r="BH371" s="18"/>
      <c r="BI371" s="18"/>
      <c r="BJ371" s="18"/>
      <c r="BK371" s="18"/>
      <c r="BL371" s="18"/>
      <c r="BM371" s="18"/>
      <c r="BN371" s="18"/>
      <c r="BO371" s="18"/>
      <c r="CJ371" s="18"/>
      <c r="CK371" s="18"/>
    </row>
    <row r="372" spans="1:89" x14ac:dyDescent="0.2">
      <c r="A372" s="25">
        <v>176870</v>
      </c>
      <c r="B372" s="26" t="s">
        <v>319</v>
      </c>
      <c r="C372" s="6">
        <v>356400.99</v>
      </c>
      <c r="D372" s="6">
        <v>0</v>
      </c>
      <c r="E372" s="6">
        <v>0</v>
      </c>
      <c r="F372" s="36">
        <f t="shared" si="80"/>
        <v>0</v>
      </c>
      <c r="G372" s="6">
        <v>40018.49</v>
      </c>
      <c r="H372" s="6">
        <v>71.5</v>
      </c>
      <c r="I372" s="6">
        <v>515770</v>
      </c>
      <c r="J372" s="36">
        <f t="shared" si="81"/>
        <v>2.4052837311204605</v>
      </c>
      <c r="K372" s="6">
        <v>-3401.51</v>
      </c>
      <c r="L372" s="6">
        <v>210</v>
      </c>
      <c r="M372" s="6">
        <v>1533050</v>
      </c>
      <c r="N372" s="7">
        <f t="shared" si="82"/>
        <v>-6.6563582401095861E-2</v>
      </c>
      <c r="O372" s="6">
        <v>-4646.51</v>
      </c>
      <c r="P372" s="6">
        <v>160</v>
      </c>
      <c r="Q372" s="6">
        <v>1148575</v>
      </c>
      <c r="R372" s="7">
        <f t="shared" si="83"/>
        <v>-0.1254091461158392</v>
      </c>
      <c r="S372" s="6">
        <v>188385.99</v>
      </c>
      <c r="T372" s="6">
        <v>162.75</v>
      </c>
      <c r="U372" s="6">
        <v>1165107.5</v>
      </c>
      <c r="V372" s="7">
        <f t="shared" si="84"/>
        <v>5.0123835697564392</v>
      </c>
      <c r="W372" s="6">
        <v>-13384.37</v>
      </c>
      <c r="X372" s="6">
        <v>226.85</v>
      </c>
      <c r="Y372" s="6">
        <v>1582720.5</v>
      </c>
      <c r="Z372" s="7">
        <f t="shared" si="85"/>
        <v>-0.25369678348135383</v>
      </c>
      <c r="AA372" s="6">
        <v>328700.12</v>
      </c>
      <c r="AB372" s="6">
        <v>126</v>
      </c>
      <c r="AC372" s="6">
        <v>944280</v>
      </c>
      <c r="AD372" s="7">
        <f t="shared" si="86"/>
        <v>10.790976955987631</v>
      </c>
      <c r="AE372" s="6">
        <v>247865.28</v>
      </c>
      <c r="AF372" s="6">
        <v>98</v>
      </c>
      <c r="AG372" s="6">
        <v>749290</v>
      </c>
      <c r="AH372" s="7">
        <f t="shared" si="87"/>
        <v>9.9240059256095776</v>
      </c>
      <c r="AI372" s="6">
        <v>50801.279999999999</v>
      </c>
      <c r="AJ372" s="6">
        <v>141</v>
      </c>
      <c r="AK372" s="6">
        <v>988280</v>
      </c>
      <c r="AL372" s="7">
        <f t="shared" si="88"/>
        <v>1.5935156838143036</v>
      </c>
      <c r="AM372" s="6">
        <v>257401.27</v>
      </c>
      <c r="AN372" s="6">
        <v>201.5</v>
      </c>
      <c r="AO372" s="6">
        <v>1399595</v>
      </c>
      <c r="AP372" s="7">
        <f t="shared" si="89"/>
        <v>5.7012488398429539</v>
      </c>
      <c r="AQ372" s="6">
        <v>434865.79</v>
      </c>
      <c r="AR372" s="6">
        <v>143.5</v>
      </c>
      <c r="AS372" s="6">
        <v>1049155</v>
      </c>
      <c r="AT372" s="7">
        <f t="shared" si="90"/>
        <v>11.605760940947714</v>
      </c>
      <c r="AU372" s="6">
        <v>31544.28</v>
      </c>
      <c r="AV372" s="6">
        <v>215</v>
      </c>
      <c r="AW372" s="6">
        <v>1571200</v>
      </c>
      <c r="AX372" s="7">
        <f t="shared" si="91"/>
        <v>0.6223731415478615</v>
      </c>
      <c r="AY372" s="6">
        <f t="shared" si="92"/>
        <v>1558150.11</v>
      </c>
      <c r="AZ372" s="6">
        <f t="shared" si="93"/>
        <v>1756.1</v>
      </c>
      <c r="BA372" s="6">
        <f t="shared" si="94"/>
        <v>12647023</v>
      </c>
      <c r="BB372" s="7">
        <f t="shared" si="95"/>
        <v>3.8192903903155706</v>
      </c>
      <c r="BC372" s="26" t="s">
        <v>799</v>
      </c>
      <c r="BD372" s="10" t="s">
        <v>788</v>
      </c>
      <c r="BE372" s="10" t="s">
        <v>863</v>
      </c>
      <c r="BF372" s="18"/>
      <c r="BG372" s="18"/>
      <c r="BH372" s="18"/>
      <c r="BI372" s="18"/>
      <c r="BJ372" s="18"/>
      <c r="BK372" s="18"/>
      <c r="BL372" s="18"/>
      <c r="BM372" s="18"/>
      <c r="BN372" s="18"/>
      <c r="BO372" s="18"/>
      <c r="CJ372" s="18"/>
      <c r="CK372" s="18"/>
    </row>
    <row r="373" spans="1:89" x14ac:dyDescent="0.2">
      <c r="A373" s="25">
        <v>178571</v>
      </c>
      <c r="B373" s="26" t="s">
        <v>381</v>
      </c>
      <c r="C373" s="6">
        <v>-51369.66</v>
      </c>
      <c r="D373" s="6">
        <v>0</v>
      </c>
      <c r="E373" s="6">
        <v>0</v>
      </c>
      <c r="F373" s="36">
        <f t="shared" si="80"/>
        <v>0</v>
      </c>
      <c r="G373" s="6">
        <v>0.34</v>
      </c>
      <c r="H373" s="6">
        <v>30</v>
      </c>
      <c r="I373" s="6">
        <v>216900</v>
      </c>
      <c r="J373" s="36">
        <f t="shared" si="81"/>
        <v>4.8593822037805441E-5</v>
      </c>
      <c r="K373" s="6">
        <v>60250.34</v>
      </c>
      <c r="L373" s="6">
        <v>40</v>
      </c>
      <c r="M373" s="6">
        <v>284200</v>
      </c>
      <c r="N373" s="7">
        <f t="shared" si="82"/>
        <v>6.3599936664320893</v>
      </c>
      <c r="O373" s="6">
        <v>-13999.66</v>
      </c>
      <c r="P373" s="6">
        <v>35</v>
      </c>
      <c r="Q373" s="6">
        <v>244300</v>
      </c>
      <c r="R373" s="7">
        <f t="shared" si="83"/>
        <v>-1.7764611543184607</v>
      </c>
      <c r="S373" s="6">
        <v>0</v>
      </c>
      <c r="T373" s="6">
        <v>0</v>
      </c>
      <c r="U373" s="6">
        <v>0</v>
      </c>
      <c r="V373" s="7">
        <f t="shared" si="84"/>
        <v>0</v>
      </c>
      <c r="W373" s="6">
        <v>-10499.66</v>
      </c>
      <c r="X373" s="6">
        <v>35</v>
      </c>
      <c r="Y373" s="6">
        <v>239800</v>
      </c>
      <c r="Z373" s="7">
        <f t="shared" si="85"/>
        <v>-1.3135521267723103</v>
      </c>
      <c r="AA373" s="6">
        <v>45310.34</v>
      </c>
      <c r="AB373" s="6">
        <v>43</v>
      </c>
      <c r="AC373" s="6">
        <v>313140</v>
      </c>
      <c r="AD373" s="7">
        <f t="shared" si="86"/>
        <v>4.4855992207958097</v>
      </c>
      <c r="AE373" s="6">
        <v>0</v>
      </c>
      <c r="AF373" s="6">
        <v>0</v>
      </c>
      <c r="AG373" s="6">
        <v>0</v>
      </c>
      <c r="AH373" s="7">
        <f t="shared" si="87"/>
        <v>0</v>
      </c>
      <c r="AI373" s="6">
        <v>-22680.37</v>
      </c>
      <c r="AJ373" s="6">
        <v>45</v>
      </c>
      <c r="AK373" s="6">
        <v>316100</v>
      </c>
      <c r="AL373" s="7">
        <f t="shared" si="88"/>
        <v>-2.2242691236950334</v>
      </c>
      <c r="AM373" s="6">
        <v>-17480.37</v>
      </c>
      <c r="AN373" s="6">
        <v>30</v>
      </c>
      <c r="AO373" s="6">
        <v>210400</v>
      </c>
      <c r="AP373" s="7">
        <f t="shared" si="89"/>
        <v>-2.5755298003802278</v>
      </c>
      <c r="AQ373" s="6">
        <v>-13300.37</v>
      </c>
      <c r="AR373" s="6">
        <v>35</v>
      </c>
      <c r="AS373" s="6">
        <v>248300</v>
      </c>
      <c r="AT373" s="7">
        <f t="shared" si="90"/>
        <v>-1.4998403544099879</v>
      </c>
      <c r="AU373" s="6">
        <v>55729.63</v>
      </c>
      <c r="AV373" s="6">
        <v>31.5</v>
      </c>
      <c r="AW373" s="6">
        <v>230470</v>
      </c>
      <c r="AX373" s="7">
        <f t="shared" si="91"/>
        <v>7.4960668633661642</v>
      </c>
      <c r="AY373" s="6">
        <f t="shared" si="92"/>
        <v>83330.219999999987</v>
      </c>
      <c r="AZ373" s="6">
        <f t="shared" si="93"/>
        <v>324.5</v>
      </c>
      <c r="BA373" s="6">
        <f t="shared" si="94"/>
        <v>2303610</v>
      </c>
      <c r="BB373" s="7">
        <f t="shared" si="95"/>
        <v>1.1213863544610414</v>
      </c>
      <c r="BC373" s="26" t="s">
        <v>799</v>
      </c>
      <c r="BD373" s="10" t="s">
        <v>788</v>
      </c>
      <c r="BE373" s="10" t="s">
        <v>863</v>
      </c>
      <c r="BF373" s="18"/>
      <c r="BG373" s="18"/>
      <c r="BH373" s="18"/>
      <c r="BI373" s="18"/>
      <c r="BJ373" s="18"/>
      <c r="BK373" s="18"/>
      <c r="BL373" s="18"/>
      <c r="BM373" s="18"/>
      <c r="BN373" s="18"/>
      <c r="BO373" s="18"/>
      <c r="CJ373" s="18"/>
      <c r="CK373" s="18"/>
    </row>
    <row r="374" spans="1:89" x14ac:dyDescent="0.2">
      <c r="A374" s="25">
        <v>178660</v>
      </c>
      <c r="B374" s="26" t="s">
        <v>979</v>
      </c>
      <c r="C374" s="6">
        <v>-1508.88</v>
      </c>
      <c r="D374" s="6">
        <v>8.5</v>
      </c>
      <c r="E374" s="6">
        <v>61505</v>
      </c>
      <c r="F374" s="36">
        <f t="shared" si="80"/>
        <v>-0.73597918868384693</v>
      </c>
      <c r="G374" s="6">
        <v>-6043.88</v>
      </c>
      <c r="H374" s="6">
        <v>38.5</v>
      </c>
      <c r="I374" s="6">
        <v>274405</v>
      </c>
      <c r="J374" s="36">
        <f t="shared" si="81"/>
        <v>-0.68278741276580246</v>
      </c>
      <c r="K374" s="6">
        <v>-21856.880000000001</v>
      </c>
      <c r="L374" s="6">
        <v>59.85</v>
      </c>
      <c r="M374" s="6">
        <v>435995.5</v>
      </c>
      <c r="N374" s="7">
        <f t="shared" si="82"/>
        <v>-1.5039292836737996</v>
      </c>
      <c r="O374" s="6">
        <v>-12175.38</v>
      </c>
      <c r="P374" s="6">
        <v>35.5</v>
      </c>
      <c r="Q374" s="6">
        <v>258565</v>
      </c>
      <c r="R374" s="7">
        <f t="shared" si="83"/>
        <v>-1.4597365459362248</v>
      </c>
      <c r="S374" s="6">
        <v>26384.62</v>
      </c>
      <c r="T374" s="6">
        <v>35</v>
      </c>
      <c r="U374" s="6">
        <v>249050</v>
      </c>
      <c r="V374" s="7">
        <f t="shared" si="84"/>
        <v>3.2841727363983133</v>
      </c>
      <c r="W374" s="6">
        <v>96209.62</v>
      </c>
      <c r="X374" s="6">
        <v>25</v>
      </c>
      <c r="Y374" s="6">
        <v>174625</v>
      </c>
      <c r="Z374" s="7">
        <f t="shared" si="85"/>
        <v>16.528495919828202</v>
      </c>
      <c r="AA374" s="6">
        <v>78419.62</v>
      </c>
      <c r="AB374" s="6">
        <v>32</v>
      </c>
      <c r="AC374" s="6">
        <v>234110</v>
      </c>
      <c r="AD374" s="7">
        <f t="shared" si="86"/>
        <v>10.384042629533125</v>
      </c>
      <c r="AE374" s="6">
        <v>0</v>
      </c>
      <c r="AF374" s="6">
        <v>0</v>
      </c>
      <c r="AG374" s="6">
        <v>0</v>
      </c>
      <c r="AH374" s="7">
        <f t="shared" si="87"/>
        <v>0</v>
      </c>
      <c r="AI374" s="6">
        <v>-15297.7</v>
      </c>
      <c r="AJ374" s="6">
        <v>30.75</v>
      </c>
      <c r="AK374" s="6">
        <v>220597.5</v>
      </c>
      <c r="AL374" s="7">
        <f t="shared" si="88"/>
        <v>-2.1497464839810063</v>
      </c>
      <c r="AM374" s="6">
        <v>27327.3</v>
      </c>
      <c r="AN374" s="6">
        <v>20</v>
      </c>
      <c r="AO374" s="6">
        <v>137100</v>
      </c>
      <c r="AP374" s="7">
        <f t="shared" si="89"/>
        <v>6.1790393873085332</v>
      </c>
      <c r="AQ374" s="6">
        <v>33177.300000000003</v>
      </c>
      <c r="AR374" s="6">
        <v>10</v>
      </c>
      <c r="AS374" s="6">
        <v>71800</v>
      </c>
      <c r="AT374" s="7">
        <f t="shared" si="90"/>
        <v>12.938222841225627</v>
      </c>
      <c r="AU374" s="6">
        <v>45798.3</v>
      </c>
      <c r="AV374" s="6">
        <v>17.5</v>
      </c>
      <c r="AW374" s="6">
        <v>122775</v>
      </c>
      <c r="AX374" s="7">
        <f t="shared" si="91"/>
        <v>11.563814294441052</v>
      </c>
      <c r="AY374" s="6">
        <f t="shared" si="92"/>
        <v>251942.91999999993</v>
      </c>
      <c r="AZ374" s="6">
        <f t="shared" si="93"/>
        <v>304.10000000000002</v>
      </c>
      <c r="BA374" s="6">
        <f t="shared" si="94"/>
        <v>2179023</v>
      </c>
      <c r="BB374" s="7">
        <f t="shared" si="95"/>
        <v>3.5842809002016032</v>
      </c>
      <c r="BC374" s="26" t="s">
        <v>799</v>
      </c>
      <c r="BD374" s="10" t="s">
        <v>788</v>
      </c>
      <c r="BE374" s="10" t="s">
        <v>863</v>
      </c>
      <c r="BF374" s="18"/>
      <c r="BG374" s="18"/>
      <c r="BH374" s="18"/>
      <c r="BI374" s="18"/>
      <c r="BJ374" s="18"/>
      <c r="BK374" s="18"/>
      <c r="BL374" s="18"/>
      <c r="BM374" s="18"/>
      <c r="BN374" s="18"/>
      <c r="BO374" s="18"/>
      <c r="CJ374" s="18"/>
      <c r="CK374" s="18"/>
    </row>
    <row r="375" spans="1:89" x14ac:dyDescent="0.2">
      <c r="A375" s="25">
        <v>179877</v>
      </c>
      <c r="B375" s="26" t="s">
        <v>423</v>
      </c>
      <c r="C375" s="6">
        <v>-229117.5</v>
      </c>
      <c r="D375" s="6">
        <v>91.5</v>
      </c>
      <c r="E375" s="6">
        <v>641170</v>
      </c>
      <c r="F375" s="36">
        <f t="shared" si="80"/>
        <v>-10.720284791864872</v>
      </c>
      <c r="G375" s="6">
        <v>-96262.5</v>
      </c>
      <c r="H375" s="6">
        <v>344.5</v>
      </c>
      <c r="I375" s="6">
        <v>2405110</v>
      </c>
      <c r="J375" s="36">
        <f t="shared" si="81"/>
        <v>-1.2407488638773279</v>
      </c>
      <c r="K375" s="6">
        <v>-272387.5</v>
      </c>
      <c r="L375" s="6">
        <v>394.5</v>
      </c>
      <c r="M375" s="6">
        <v>2800810</v>
      </c>
      <c r="N375" s="7">
        <f t="shared" si="82"/>
        <v>-2.9175934818855978</v>
      </c>
      <c r="O375" s="6">
        <v>-123222.5</v>
      </c>
      <c r="P375" s="6">
        <v>347</v>
      </c>
      <c r="Q375" s="6">
        <v>2446360</v>
      </c>
      <c r="R375" s="7">
        <f t="shared" si="83"/>
        <v>-1.561461722722739</v>
      </c>
      <c r="S375" s="6">
        <v>81797.5</v>
      </c>
      <c r="T375" s="6">
        <v>258.5</v>
      </c>
      <c r="U375" s="6">
        <v>1800480</v>
      </c>
      <c r="V375" s="7">
        <f t="shared" si="84"/>
        <v>1.4083591597796143</v>
      </c>
      <c r="W375" s="6">
        <v>-50592.62</v>
      </c>
      <c r="X375" s="6">
        <v>296.5</v>
      </c>
      <c r="Y375" s="6">
        <v>2043270</v>
      </c>
      <c r="Z375" s="7">
        <f t="shared" si="85"/>
        <v>-0.74281842340953474</v>
      </c>
      <c r="AA375" s="6">
        <v>82389.37</v>
      </c>
      <c r="AB375" s="6">
        <v>250.25</v>
      </c>
      <c r="AC375" s="6">
        <v>1854640</v>
      </c>
      <c r="AD375" s="7">
        <f t="shared" si="86"/>
        <v>1.377124654919553</v>
      </c>
      <c r="AE375" s="6">
        <v>622337.26</v>
      </c>
      <c r="AF375" s="6">
        <v>322.5</v>
      </c>
      <c r="AG375" s="6">
        <v>2373925</v>
      </c>
      <c r="AH375" s="7">
        <f t="shared" si="87"/>
        <v>7.8646620259696496</v>
      </c>
      <c r="AI375" s="6">
        <v>761107.26</v>
      </c>
      <c r="AJ375" s="6">
        <v>332.5</v>
      </c>
      <c r="AK375" s="6">
        <v>2312225</v>
      </c>
      <c r="AL375" s="7">
        <f t="shared" si="88"/>
        <v>10.204164845549201</v>
      </c>
      <c r="AM375" s="6">
        <v>288633.62</v>
      </c>
      <c r="AN375" s="6">
        <v>227.5</v>
      </c>
      <c r="AO375" s="6">
        <v>1606525</v>
      </c>
      <c r="AP375" s="7">
        <f t="shared" si="89"/>
        <v>5.5695630133362375</v>
      </c>
      <c r="AQ375" s="6">
        <v>385019.56</v>
      </c>
      <c r="AR375" s="6">
        <v>335.3</v>
      </c>
      <c r="AS375" s="6">
        <v>2446804</v>
      </c>
      <c r="AT375" s="7">
        <f t="shared" si="90"/>
        <v>4.4059710871814826</v>
      </c>
      <c r="AU375" s="6">
        <v>100828.03</v>
      </c>
      <c r="AV375" s="6">
        <v>357.4</v>
      </c>
      <c r="AW375" s="6">
        <v>2598422</v>
      </c>
      <c r="AX375" s="7">
        <f t="shared" si="91"/>
        <v>1.2029104317928343</v>
      </c>
      <c r="AY375" s="6">
        <f t="shared" si="92"/>
        <v>1779647.4800000002</v>
      </c>
      <c r="AZ375" s="6">
        <f t="shared" si="93"/>
        <v>3466.4500000000003</v>
      </c>
      <c r="BA375" s="6">
        <f t="shared" si="94"/>
        <v>24688571</v>
      </c>
      <c r="BB375" s="7">
        <f t="shared" si="95"/>
        <v>2.2345996404571169</v>
      </c>
      <c r="BC375" s="26" t="s">
        <v>799</v>
      </c>
      <c r="BD375" s="10" t="s">
        <v>788</v>
      </c>
      <c r="BE375" s="10" t="s">
        <v>863</v>
      </c>
      <c r="BF375" s="18"/>
      <c r="BG375" s="18"/>
      <c r="BH375" s="18"/>
      <c r="BI375" s="18"/>
      <c r="BJ375" s="18"/>
      <c r="BK375" s="18"/>
      <c r="BL375" s="18"/>
      <c r="BM375" s="18"/>
      <c r="BN375" s="18"/>
      <c r="BO375" s="18"/>
      <c r="CJ375" s="18"/>
      <c r="CK375" s="18"/>
    </row>
    <row r="376" spans="1:89" x14ac:dyDescent="0.2">
      <c r="A376" s="25">
        <v>201575</v>
      </c>
      <c r="B376" s="26" t="s">
        <v>455</v>
      </c>
      <c r="C376" s="6">
        <v>-13620</v>
      </c>
      <c r="D376" s="6">
        <v>0</v>
      </c>
      <c r="E376" s="6">
        <v>0</v>
      </c>
      <c r="F376" s="36">
        <f t="shared" si="80"/>
        <v>0</v>
      </c>
      <c r="G376" s="6">
        <v>-14220</v>
      </c>
      <c r="H376" s="6">
        <v>15</v>
      </c>
      <c r="I376" s="6">
        <v>104700</v>
      </c>
      <c r="J376" s="36">
        <f t="shared" si="81"/>
        <v>-4.2103151862464179</v>
      </c>
      <c r="K376" s="6">
        <v>-35020</v>
      </c>
      <c r="L376" s="6">
        <v>15</v>
      </c>
      <c r="M376" s="6">
        <v>104700</v>
      </c>
      <c r="N376" s="7">
        <f t="shared" si="82"/>
        <v>-10.034383954154729</v>
      </c>
      <c r="O376" s="6">
        <v>-10080</v>
      </c>
      <c r="P376" s="6">
        <v>34</v>
      </c>
      <c r="Q376" s="6">
        <v>235620</v>
      </c>
      <c r="R376" s="7">
        <f t="shared" si="83"/>
        <v>-1.3262032085561497</v>
      </c>
      <c r="S376" s="6">
        <v>-5075</v>
      </c>
      <c r="T376" s="6">
        <v>17.5</v>
      </c>
      <c r="U376" s="6">
        <v>120400</v>
      </c>
      <c r="V376" s="7">
        <f t="shared" si="84"/>
        <v>-1.3066860465116279</v>
      </c>
      <c r="W376" s="6">
        <v>60775</v>
      </c>
      <c r="X376" s="6">
        <v>25</v>
      </c>
      <c r="Y376" s="6">
        <v>170300</v>
      </c>
      <c r="Z376" s="7">
        <f t="shared" si="85"/>
        <v>10.706106870229007</v>
      </c>
      <c r="AA376" s="6">
        <v>-6975</v>
      </c>
      <c r="AB376" s="6">
        <v>20</v>
      </c>
      <c r="AC376" s="6">
        <v>144200</v>
      </c>
      <c r="AD376" s="7">
        <f t="shared" si="86"/>
        <v>-1.4994798890429957</v>
      </c>
      <c r="AE376" s="6">
        <v>-8575</v>
      </c>
      <c r="AF376" s="6">
        <v>10</v>
      </c>
      <c r="AG376" s="6">
        <v>73300</v>
      </c>
      <c r="AH376" s="7">
        <f t="shared" si="87"/>
        <v>-3.5095497953615276</v>
      </c>
      <c r="AI376" s="6">
        <v>-65</v>
      </c>
      <c r="AJ376" s="6">
        <v>35</v>
      </c>
      <c r="AK376" s="6">
        <v>241300</v>
      </c>
      <c r="AL376" s="7">
        <f t="shared" si="88"/>
        <v>-8.3506009117281389E-3</v>
      </c>
      <c r="AM376" s="6">
        <v>101381.86</v>
      </c>
      <c r="AN376" s="6">
        <v>17.5</v>
      </c>
      <c r="AO376" s="6">
        <v>117775</v>
      </c>
      <c r="AP376" s="7">
        <f t="shared" si="89"/>
        <v>26.68510006368075</v>
      </c>
      <c r="AQ376" s="6">
        <v>-8.14</v>
      </c>
      <c r="AR376" s="6">
        <v>10</v>
      </c>
      <c r="AS376" s="6">
        <v>69300</v>
      </c>
      <c r="AT376" s="7">
        <f t="shared" si="90"/>
        <v>-3.2888888888888889E-3</v>
      </c>
      <c r="AU376" s="6">
        <v>73694.34</v>
      </c>
      <c r="AV376" s="6">
        <v>33</v>
      </c>
      <c r="AW376" s="6">
        <v>231690</v>
      </c>
      <c r="AX376" s="7">
        <f t="shared" si="91"/>
        <v>9.8602638870905075</v>
      </c>
      <c r="AY376" s="6">
        <f t="shared" si="92"/>
        <v>155833.06</v>
      </c>
      <c r="AZ376" s="6">
        <f t="shared" si="93"/>
        <v>232</v>
      </c>
      <c r="BA376" s="6">
        <f t="shared" si="94"/>
        <v>1613285</v>
      </c>
      <c r="BB376" s="7">
        <f t="shared" si="95"/>
        <v>2.9944026380955626</v>
      </c>
      <c r="BC376" s="26" t="s">
        <v>799</v>
      </c>
      <c r="BD376" s="10" t="s">
        <v>788</v>
      </c>
      <c r="BE376" s="10" t="s">
        <v>863</v>
      </c>
      <c r="BF376" s="18"/>
      <c r="BG376" s="18"/>
      <c r="BH376" s="18"/>
      <c r="BI376" s="18"/>
      <c r="BJ376" s="18"/>
      <c r="BK376" s="18"/>
      <c r="BL376" s="18"/>
      <c r="BM376" s="18"/>
      <c r="BN376" s="18"/>
      <c r="BO376" s="18"/>
      <c r="CJ376" s="18"/>
      <c r="CK376" s="18"/>
    </row>
    <row r="377" spans="1:89" x14ac:dyDescent="0.2">
      <c r="A377" s="25">
        <v>203057</v>
      </c>
      <c r="B377" s="26" t="s">
        <v>495</v>
      </c>
      <c r="C377" s="6">
        <v>0</v>
      </c>
      <c r="D377" s="6">
        <v>0</v>
      </c>
      <c r="E377" s="6">
        <v>0</v>
      </c>
      <c r="F377" s="36">
        <f t="shared" si="80"/>
        <v>0</v>
      </c>
      <c r="G377" s="6">
        <v>0</v>
      </c>
      <c r="H377" s="6">
        <v>0</v>
      </c>
      <c r="I377" s="6">
        <v>0</v>
      </c>
      <c r="J377" s="36">
        <f t="shared" si="81"/>
        <v>0</v>
      </c>
      <c r="K377" s="6">
        <v>0</v>
      </c>
      <c r="L377" s="6">
        <v>33.5</v>
      </c>
      <c r="M377" s="6">
        <v>250580</v>
      </c>
      <c r="N377" s="7">
        <f t="shared" si="82"/>
        <v>0</v>
      </c>
      <c r="O377" s="6">
        <v>0</v>
      </c>
      <c r="P377" s="6">
        <v>0</v>
      </c>
      <c r="Q377" s="6">
        <v>0</v>
      </c>
      <c r="R377" s="7">
        <f t="shared" si="83"/>
        <v>0</v>
      </c>
      <c r="S377" s="6">
        <v>61555</v>
      </c>
      <c r="T377" s="6">
        <v>18</v>
      </c>
      <c r="U377" s="6">
        <v>133740</v>
      </c>
      <c r="V377" s="7">
        <f t="shared" si="84"/>
        <v>14.268020038881412</v>
      </c>
      <c r="W377" s="6">
        <v>69205</v>
      </c>
      <c r="X377" s="6">
        <v>10</v>
      </c>
      <c r="Y377" s="6">
        <v>73300</v>
      </c>
      <c r="Z377" s="7">
        <f t="shared" si="85"/>
        <v>28.32401091405184</v>
      </c>
      <c r="AA377" s="6">
        <v>176305</v>
      </c>
      <c r="AB377" s="6">
        <v>35.5</v>
      </c>
      <c r="AC377" s="6">
        <v>269665</v>
      </c>
      <c r="AD377" s="7">
        <f t="shared" si="86"/>
        <v>20.267572729126879</v>
      </c>
      <c r="AE377" s="6">
        <v>75700</v>
      </c>
      <c r="AF377" s="6">
        <v>19.25</v>
      </c>
      <c r="AG377" s="6">
        <v>149352.5</v>
      </c>
      <c r="AH377" s="7">
        <f t="shared" si="87"/>
        <v>15.205637669272358</v>
      </c>
      <c r="AI377" s="6">
        <v>89495</v>
      </c>
      <c r="AJ377" s="6">
        <v>34</v>
      </c>
      <c r="AK377" s="6">
        <v>248420</v>
      </c>
      <c r="AL377" s="7">
        <f t="shared" si="88"/>
        <v>11.167961516786088</v>
      </c>
      <c r="AM377" s="6">
        <v>134570</v>
      </c>
      <c r="AN377" s="6">
        <v>20</v>
      </c>
      <c r="AO377" s="6">
        <v>143350</v>
      </c>
      <c r="AP377" s="7">
        <f t="shared" si="89"/>
        <v>29.101290547610745</v>
      </c>
      <c r="AQ377" s="6">
        <v>135170</v>
      </c>
      <c r="AR377" s="6">
        <v>10</v>
      </c>
      <c r="AS377" s="6">
        <v>72300</v>
      </c>
      <c r="AT377" s="7">
        <f t="shared" si="90"/>
        <v>52.347994467496541</v>
      </c>
      <c r="AU377" s="6">
        <v>54520</v>
      </c>
      <c r="AV377" s="6">
        <v>9</v>
      </c>
      <c r="AW377" s="6">
        <v>66870</v>
      </c>
      <c r="AX377" s="7">
        <f t="shared" si="91"/>
        <v>25.274712128009572</v>
      </c>
      <c r="AY377" s="6">
        <f t="shared" si="92"/>
        <v>796520</v>
      </c>
      <c r="AZ377" s="6">
        <f t="shared" si="93"/>
        <v>189.25</v>
      </c>
      <c r="BA377" s="6">
        <f t="shared" si="94"/>
        <v>1407577.5</v>
      </c>
      <c r="BB377" s="7">
        <f t="shared" si="95"/>
        <v>17.542280975647877</v>
      </c>
      <c r="BC377" s="26" t="s">
        <v>799</v>
      </c>
      <c r="BD377" s="10" t="s">
        <v>788</v>
      </c>
      <c r="BE377" s="10" t="s">
        <v>863</v>
      </c>
      <c r="BF377" s="18"/>
      <c r="BG377" s="18"/>
      <c r="BH377" s="18"/>
      <c r="BI377" s="18"/>
      <c r="BJ377" s="18"/>
      <c r="BK377" s="18"/>
      <c r="BL377" s="18"/>
      <c r="BM377" s="18"/>
      <c r="BN377" s="18"/>
      <c r="BO377" s="18"/>
      <c r="CJ377" s="18"/>
      <c r="CK377" s="18"/>
    </row>
    <row r="378" spans="1:89" x14ac:dyDescent="0.2">
      <c r="A378" s="25">
        <v>203455</v>
      </c>
      <c r="B378" s="26" t="s">
        <v>508</v>
      </c>
      <c r="C378" s="6">
        <v>0</v>
      </c>
      <c r="D378" s="6">
        <v>0</v>
      </c>
      <c r="E378" s="6">
        <v>0</v>
      </c>
      <c r="F378" s="36">
        <f t="shared" si="80"/>
        <v>0</v>
      </c>
      <c r="G378" s="6">
        <v>0</v>
      </c>
      <c r="H378" s="6">
        <v>0</v>
      </c>
      <c r="I378" s="6">
        <v>0</v>
      </c>
      <c r="J378" s="36">
        <f t="shared" si="81"/>
        <v>0</v>
      </c>
      <c r="K378" s="6">
        <v>0</v>
      </c>
      <c r="L378" s="6">
        <v>0</v>
      </c>
      <c r="M378" s="6">
        <v>0</v>
      </c>
      <c r="N378" s="7">
        <f t="shared" si="82"/>
        <v>0</v>
      </c>
      <c r="O378" s="6">
        <v>-26034.5</v>
      </c>
      <c r="P378" s="6">
        <v>68.849999999999994</v>
      </c>
      <c r="Q378" s="6">
        <v>491665.5</v>
      </c>
      <c r="R378" s="7">
        <f t="shared" si="83"/>
        <v>-1.6415011832231465</v>
      </c>
      <c r="S378" s="6">
        <v>-27461</v>
      </c>
      <c r="T378" s="6">
        <v>51</v>
      </c>
      <c r="U378" s="6">
        <v>354585</v>
      </c>
      <c r="V378" s="7">
        <f t="shared" si="84"/>
        <v>-2.4008093969006019</v>
      </c>
      <c r="W378" s="6">
        <v>317341</v>
      </c>
      <c r="X378" s="6">
        <v>107.55</v>
      </c>
      <c r="Y378" s="6">
        <v>769561.5</v>
      </c>
      <c r="Z378" s="7">
        <f t="shared" si="85"/>
        <v>12.37098009710725</v>
      </c>
      <c r="AA378" s="6">
        <v>209016.5</v>
      </c>
      <c r="AB378" s="6">
        <v>83.2</v>
      </c>
      <c r="AC378" s="6">
        <v>597316</v>
      </c>
      <c r="AD378" s="7">
        <f t="shared" si="86"/>
        <v>10.847711261710719</v>
      </c>
      <c r="AE378" s="6">
        <v>188820.5</v>
      </c>
      <c r="AF378" s="6">
        <v>28.15</v>
      </c>
      <c r="AG378" s="6">
        <v>223989.5</v>
      </c>
      <c r="AH378" s="7">
        <f t="shared" si="87"/>
        <v>25.289645273550768</v>
      </c>
      <c r="AI378" s="6">
        <v>-50549</v>
      </c>
      <c r="AJ378" s="6">
        <v>90</v>
      </c>
      <c r="AK378" s="6">
        <v>643700</v>
      </c>
      <c r="AL378" s="7">
        <f t="shared" si="88"/>
        <v>-2.434393350939879</v>
      </c>
      <c r="AM378" s="6">
        <v>146466</v>
      </c>
      <c r="AN378" s="6">
        <v>126.5</v>
      </c>
      <c r="AO378" s="6">
        <v>887345</v>
      </c>
      <c r="AP378" s="7">
        <f t="shared" si="89"/>
        <v>5.1168891468369129</v>
      </c>
      <c r="AQ378" s="6">
        <v>99220.99</v>
      </c>
      <c r="AR378" s="6">
        <v>120</v>
      </c>
      <c r="AS378" s="6">
        <v>844100</v>
      </c>
      <c r="AT378" s="7">
        <f t="shared" si="90"/>
        <v>3.2913016467243219</v>
      </c>
      <c r="AU378" s="6">
        <v>-9984.26</v>
      </c>
      <c r="AV378" s="6">
        <v>88.100000000000009</v>
      </c>
      <c r="AW378" s="6">
        <v>615528</v>
      </c>
      <c r="AX378" s="7">
        <f t="shared" si="91"/>
        <v>-0.50283993579495978</v>
      </c>
      <c r="AY378" s="6">
        <f t="shared" si="92"/>
        <v>846836.23</v>
      </c>
      <c r="AZ378" s="6">
        <f t="shared" si="93"/>
        <v>763.35</v>
      </c>
      <c r="BA378" s="6">
        <f t="shared" si="94"/>
        <v>5427790.5</v>
      </c>
      <c r="BB378" s="7">
        <f t="shared" si="95"/>
        <v>4.8365763435416307</v>
      </c>
      <c r="BC378" s="26" t="s">
        <v>799</v>
      </c>
      <c r="BD378" s="10" t="s">
        <v>788</v>
      </c>
      <c r="BE378" s="10" t="s">
        <v>863</v>
      </c>
      <c r="BF378" s="18"/>
      <c r="BG378" s="18"/>
      <c r="BH378" s="18"/>
      <c r="BI378" s="18"/>
      <c r="BJ378" s="18"/>
      <c r="BK378" s="18"/>
      <c r="BL378" s="18"/>
      <c r="BM378" s="18"/>
      <c r="BN378" s="18"/>
      <c r="BO378" s="18"/>
      <c r="CJ378" s="18"/>
      <c r="CK378" s="18"/>
    </row>
    <row r="379" spans="1:89" x14ac:dyDescent="0.2">
      <c r="A379" s="25">
        <v>203520</v>
      </c>
      <c r="B379" s="26" t="s">
        <v>510</v>
      </c>
      <c r="C379" s="6">
        <v>0</v>
      </c>
      <c r="D379" s="6">
        <v>0</v>
      </c>
      <c r="E379" s="6">
        <v>0</v>
      </c>
      <c r="F379" s="36">
        <f t="shared" si="80"/>
        <v>0</v>
      </c>
      <c r="G379" s="6">
        <v>0</v>
      </c>
      <c r="H379" s="6">
        <v>0</v>
      </c>
      <c r="I379" s="6">
        <v>0</v>
      </c>
      <c r="J379" s="36">
        <f t="shared" si="81"/>
        <v>0</v>
      </c>
      <c r="K379" s="6">
        <v>0</v>
      </c>
      <c r="L379" s="6">
        <v>0</v>
      </c>
      <c r="M379" s="6">
        <v>0</v>
      </c>
      <c r="N379" s="7">
        <f t="shared" si="82"/>
        <v>0</v>
      </c>
      <c r="O379" s="6">
        <v>129459.53</v>
      </c>
      <c r="P379" s="6">
        <v>51.5</v>
      </c>
      <c r="Q379" s="6">
        <v>377395</v>
      </c>
      <c r="R379" s="7">
        <f t="shared" si="83"/>
        <v>10.634071543078207</v>
      </c>
      <c r="S379" s="6">
        <v>251582.03</v>
      </c>
      <c r="T379" s="6">
        <v>17.25</v>
      </c>
      <c r="U379" s="6">
        <v>128167.5</v>
      </c>
      <c r="V379" s="7">
        <f t="shared" si="84"/>
        <v>60.850394444769542</v>
      </c>
      <c r="W379" s="6">
        <v>204129.63</v>
      </c>
      <c r="X379" s="6">
        <v>30</v>
      </c>
      <c r="Y379" s="6">
        <v>217400</v>
      </c>
      <c r="Z379" s="7">
        <f t="shared" si="85"/>
        <v>28.168762189512417</v>
      </c>
      <c r="AA379" s="6">
        <v>360632.83</v>
      </c>
      <c r="AB379" s="6">
        <v>50</v>
      </c>
      <c r="AC379" s="6">
        <v>380260</v>
      </c>
      <c r="AD379" s="7">
        <f t="shared" si="86"/>
        <v>29.399930915689268</v>
      </c>
      <c r="AE379" s="6">
        <v>353747.83</v>
      </c>
      <c r="AF379" s="6">
        <v>26.25</v>
      </c>
      <c r="AG379" s="6">
        <v>204912.5</v>
      </c>
      <c r="AH379" s="7">
        <f t="shared" si="87"/>
        <v>51.790080644177394</v>
      </c>
      <c r="AI379" s="6">
        <v>322200.33</v>
      </c>
      <c r="AJ379" s="6">
        <v>25.5</v>
      </c>
      <c r="AK379" s="6">
        <v>187340</v>
      </c>
      <c r="AL379" s="7">
        <f t="shared" si="88"/>
        <v>53.315950838048472</v>
      </c>
      <c r="AM379" s="6">
        <v>389954.32</v>
      </c>
      <c r="AN379" s="6">
        <v>76.849999999999994</v>
      </c>
      <c r="AO379" s="6">
        <v>547305.5</v>
      </c>
      <c r="AP379" s="7">
        <f t="shared" si="89"/>
        <v>22.087451925843975</v>
      </c>
      <c r="AQ379" s="6">
        <v>476704.32</v>
      </c>
      <c r="AR379" s="6">
        <v>77.5</v>
      </c>
      <c r="AS379" s="6">
        <v>557325</v>
      </c>
      <c r="AT379" s="7">
        <f t="shared" si="90"/>
        <v>23.949618194051943</v>
      </c>
      <c r="AU379" s="6">
        <v>210114.07</v>
      </c>
      <c r="AV379" s="6">
        <v>36</v>
      </c>
      <c r="AW379" s="6">
        <v>256780</v>
      </c>
      <c r="AX379" s="7">
        <f t="shared" si="91"/>
        <v>25.366212983877247</v>
      </c>
      <c r="AY379" s="6">
        <f t="shared" si="92"/>
        <v>2698524.89</v>
      </c>
      <c r="AZ379" s="6">
        <f t="shared" si="93"/>
        <v>390.85</v>
      </c>
      <c r="BA379" s="6">
        <f t="shared" si="94"/>
        <v>2856885.5</v>
      </c>
      <c r="BB379" s="7">
        <f t="shared" si="95"/>
        <v>29.281632599556406</v>
      </c>
      <c r="BC379" s="26" t="s">
        <v>799</v>
      </c>
      <c r="BD379" s="10" t="s">
        <v>788</v>
      </c>
      <c r="BE379" s="10" t="s">
        <v>863</v>
      </c>
      <c r="BF379" s="18"/>
      <c r="BG379" s="18"/>
      <c r="BH379" s="18"/>
      <c r="BI379" s="18"/>
      <c r="BJ379" s="18"/>
      <c r="BK379" s="18"/>
      <c r="BL379" s="18"/>
      <c r="BM379" s="18"/>
      <c r="BN379" s="18"/>
      <c r="BO379" s="18"/>
      <c r="CJ379" s="18"/>
      <c r="CK379" s="18"/>
    </row>
    <row r="380" spans="1:89" x14ac:dyDescent="0.2">
      <c r="A380" s="25">
        <v>203770</v>
      </c>
      <c r="B380" s="26" t="s">
        <v>519</v>
      </c>
      <c r="C380" s="6">
        <v>0</v>
      </c>
      <c r="D380" s="6">
        <v>0</v>
      </c>
      <c r="E380" s="6">
        <v>0</v>
      </c>
      <c r="F380" s="36">
        <f t="shared" si="80"/>
        <v>0</v>
      </c>
      <c r="G380" s="6">
        <v>0</v>
      </c>
      <c r="H380" s="6">
        <v>0</v>
      </c>
      <c r="I380" s="6">
        <v>0</v>
      </c>
      <c r="J380" s="36">
        <f t="shared" si="81"/>
        <v>0</v>
      </c>
      <c r="K380" s="6">
        <v>0</v>
      </c>
      <c r="L380" s="6">
        <v>0</v>
      </c>
      <c r="M380" s="6">
        <v>0</v>
      </c>
      <c r="N380" s="7">
        <f t="shared" si="82"/>
        <v>0</v>
      </c>
      <c r="O380" s="6">
        <v>-6300</v>
      </c>
      <c r="P380" s="6">
        <v>27</v>
      </c>
      <c r="Q380" s="6">
        <v>197910</v>
      </c>
      <c r="R380" s="7">
        <f t="shared" si="83"/>
        <v>-0.98681218735789</v>
      </c>
      <c r="S380" s="6">
        <v>62540</v>
      </c>
      <c r="T380" s="6">
        <v>26.5</v>
      </c>
      <c r="U380" s="6">
        <v>190645</v>
      </c>
      <c r="V380" s="7">
        <f t="shared" si="84"/>
        <v>10.169372393716069</v>
      </c>
      <c r="W380" s="6">
        <v>22770</v>
      </c>
      <c r="X380" s="6">
        <v>5</v>
      </c>
      <c r="Y380" s="6">
        <v>36650</v>
      </c>
      <c r="Z380" s="7">
        <f t="shared" si="85"/>
        <v>18.638472032742154</v>
      </c>
      <c r="AA380" s="6">
        <v>-6910</v>
      </c>
      <c r="AB380" s="6">
        <v>12</v>
      </c>
      <c r="AC380" s="6">
        <v>90960</v>
      </c>
      <c r="AD380" s="7">
        <f t="shared" si="86"/>
        <v>-2.3549912049252422</v>
      </c>
      <c r="AE380" s="6">
        <v>119165</v>
      </c>
      <c r="AF380" s="6">
        <v>18.5</v>
      </c>
      <c r="AG380" s="6">
        <v>136305</v>
      </c>
      <c r="AH380" s="7">
        <f t="shared" si="87"/>
        <v>26.227577858479147</v>
      </c>
      <c r="AI380" s="6">
        <v>0</v>
      </c>
      <c r="AJ380" s="6">
        <v>0</v>
      </c>
      <c r="AK380" s="6">
        <v>0</v>
      </c>
      <c r="AL380" s="7">
        <f t="shared" si="88"/>
        <v>0</v>
      </c>
      <c r="AM380" s="6">
        <v>62780</v>
      </c>
      <c r="AN380" s="6">
        <v>24.25</v>
      </c>
      <c r="AO380" s="6">
        <v>169952.5</v>
      </c>
      <c r="AP380" s="7">
        <f t="shared" si="89"/>
        <v>11.451317279828187</v>
      </c>
      <c r="AQ380" s="6">
        <v>-5072.5</v>
      </c>
      <c r="AR380" s="6">
        <v>20</v>
      </c>
      <c r="AS380" s="6">
        <v>146600</v>
      </c>
      <c r="AT380" s="7">
        <f t="shared" si="90"/>
        <v>-0.96882673942701236</v>
      </c>
      <c r="AU380" s="6">
        <v>53205</v>
      </c>
      <c r="AV380" s="6">
        <v>10</v>
      </c>
      <c r="AW380" s="6">
        <v>72800</v>
      </c>
      <c r="AX380" s="7">
        <f t="shared" si="91"/>
        <v>22.655975274725275</v>
      </c>
      <c r="AY380" s="6">
        <f t="shared" si="92"/>
        <v>302177.5</v>
      </c>
      <c r="AZ380" s="6">
        <f t="shared" si="93"/>
        <v>143.25</v>
      </c>
      <c r="BA380" s="6">
        <f t="shared" si="94"/>
        <v>1041822.5</v>
      </c>
      <c r="BB380" s="7">
        <f t="shared" si="95"/>
        <v>8.9914572779912127</v>
      </c>
      <c r="BC380" s="26" t="s">
        <v>799</v>
      </c>
      <c r="BD380" s="10" t="s">
        <v>788</v>
      </c>
      <c r="BE380" s="10" t="s">
        <v>863</v>
      </c>
      <c r="BF380" s="18"/>
      <c r="BG380" s="18"/>
      <c r="BH380" s="18"/>
      <c r="BI380" s="18"/>
      <c r="BJ380" s="18"/>
      <c r="BK380" s="18"/>
      <c r="BL380" s="18"/>
      <c r="BM380" s="18"/>
      <c r="BN380" s="18"/>
      <c r="BO380" s="18"/>
      <c r="CJ380" s="18"/>
      <c r="CK380" s="18"/>
    </row>
    <row r="381" spans="1:89" x14ac:dyDescent="0.2">
      <c r="A381" s="25">
        <v>204422</v>
      </c>
      <c r="B381" s="26" t="s">
        <v>980</v>
      </c>
      <c r="C381" s="6">
        <v>0</v>
      </c>
      <c r="D381" s="6">
        <v>0</v>
      </c>
      <c r="E381" s="6">
        <v>0</v>
      </c>
      <c r="F381" s="36">
        <f t="shared" si="80"/>
        <v>0</v>
      </c>
      <c r="G381" s="6">
        <v>0</v>
      </c>
      <c r="H381" s="6">
        <v>0</v>
      </c>
      <c r="I381" s="6">
        <v>0</v>
      </c>
      <c r="J381" s="36">
        <f t="shared" si="81"/>
        <v>0</v>
      </c>
      <c r="K381" s="6">
        <v>0</v>
      </c>
      <c r="L381" s="6">
        <v>0</v>
      </c>
      <c r="M381" s="6">
        <v>0</v>
      </c>
      <c r="N381" s="7">
        <f t="shared" si="82"/>
        <v>0</v>
      </c>
      <c r="O381" s="6">
        <v>0</v>
      </c>
      <c r="P381" s="6">
        <v>0</v>
      </c>
      <c r="Q381" s="6">
        <v>0</v>
      </c>
      <c r="R381" s="7">
        <f t="shared" si="83"/>
        <v>0</v>
      </c>
      <c r="S381" s="6">
        <v>0</v>
      </c>
      <c r="T381" s="6">
        <v>0</v>
      </c>
      <c r="U381" s="6">
        <v>0</v>
      </c>
      <c r="V381" s="7">
        <f t="shared" si="84"/>
        <v>0</v>
      </c>
      <c r="W381" s="6">
        <v>83300</v>
      </c>
      <c r="X381" s="6">
        <v>45</v>
      </c>
      <c r="Y381" s="6">
        <v>305600</v>
      </c>
      <c r="Z381" s="7">
        <f t="shared" si="85"/>
        <v>8.1773560209424083</v>
      </c>
      <c r="AA381" s="6">
        <v>0</v>
      </c>
      <c r="AB381" s="6">
        <v>0</v>
      </c>
      <c r="AC381" s="6">
        <v>0</v>
      </c>
      <c r="AD381" s="7">
        <f t="shared" si="86"/>
        <v>0</v>
      </c>
      <c r="AE381" s="6">
        <v>0</v>
      </c>
      <c r="AF381" s="6">
        <v>0</v>
      </c>
      <c r="AG381" s="6">
        <v>0</v>
      </c>
      <c r="AH381" s="7">
        <f t="shared" si="87"/>
        <v>0</v>
      </c>
      <c r="AI381" s="6">
        <v>0</v>
      </c>
      <c r="AJ381" s="6">
        <v>0</v>
      </c>
      <c r="AK381" s="6">
        <v>0</v>
      </c>
      <c r="AL381" s="7">
        <f t="shared" si="88"/>
        <v>0</v>
      </c>
      <c r="AM381" s="6">
        <v>-7700</v>
      </c>
      <c r="AN381" s="6">
        <v>20</v>
      </c>
      <c r="AO381" s="6">
        <v>135600</v>
      </c>
      <c r="AP381" s="7">
        <f t="shared" si="89"/>
        <v>-1.7603244837758112</v>
      </c>
      <c r="AQ381" s="6">
        <v>-4600</v>
      </c>
      <c r="AR381" s="6">
        <v>20</v>
      </c>
      <c r="AS381" s="6">
        <v>136600</v>
      </c>
      <c r="AT381" s="7">
        <f t="shared" si="90"/>
        <v>-0.94289897510980969</v>
      </c>
      <c r="AU381" s="6">
        <v>-19540</v>
      </c>
      <c r="AV381" s="6">
        <v>20</v>
      </c>
      <c r="AW381" s="6">
        <v>143250</v>
      </c>
      <c r="AX381" s="7">
        <f t="shared" si="91"/>
        <v>-4.2285514834205937</v>
      </c>
      <c r="AY381" s="6">
        <f t="shared" si="92"/>
        <v>51460</v>
      </c>
      <c r="AZ381" s="6">
        <f t="shared" si="93"/>
        <v>105</v>
      </c>
      <c r="BA381" s="6">
        <f t="shared" si="94"/>
        <v>721050</v>
      </c>
      <c r="BB381" s="7">
        <f t="shared" si="95"/>
        <v>2.2124124540600514</v>
      </c>
      <c r="BC381" s="26" t="s">
        <v>799</v>
      </c>
      <c r="BD381" s="10" t="s">
        <v>788</v>
      </c>
      <c r="BE381" s="10" t="s">
        <v>863</v>
      </c>
      <c r="BF381" s="18"/>
      <c r="BG381" s="18"/>
      <c r="BH381" s="18"/>
      <c r="BI381" s="18"/>
      <c r="BJ381" s="18"/>
      <c r="BK381" s="18"/>
      <c r="BL381" s="18"/>
      <c r="BM381" s="18"/>
      <c r="BN381" s="18"/>
      <c r="BO381" s="18"/>
      <c r="CJ381" s="18"/>
      <c r="CK381" s="18"/>
    </row>
    <row r="382" spans="1:89" x14ac:dyDescent="0.2">
      <c r="A382" s="25">
        <v>205372</v>
      </c>
      <c r="B382" s="26" t="s">
        <v>551</v>
      </c>
      <c r="C382" s="6">
        <v>0</v>
      </c>
      <c r="D382" s="6">
        <v>0</v>
      </c>
      <c r="E382" s="6">
        <v>0</v>
      </c>
      <c r="F382" s="36">
        <f t="shared" si="80"/>
        <v>0</v>
      </c>
      <c r="G382" s="6">
        <v>0</v>
      </c>
      <c r="H382" s="6">
        <v>0</v>
      </c>
      <c r="I382" s="6">
        <v>0</v>
      </c>
      <c r="J382" s="36">
        <f t="shared" si="81"/>
        <v>0</v>
      </c>
      <c r="K382" s="6">
        <v>0</v>
      </c>
      <c r="L382" s="6">
        <v>0</v>
      </c>
      <c r="M382" s="6">
        <v>0</v>
      </c>
      <c r="N382" s="7">
        <f t="shared" si="82"/>
        <v>0</v>
      </c>
      <c r="O382" s="6">
        <v>0</v>
      </c>
      <c r="P382" s="6">
        <v>0</v>
      </c>
      <c r="Q382" s="6">
        <v>0</v>
      </c>
      <c r="R382" s="7">
        <f t="shared" si="83"/>
        <v>0</v>
      </c>
      <c r="S382" s="6">
        <v>0</v>
      </c>
      <c r="T382" s="6">
        <v>0</v>
      </c>
      <c r="U382" s="6">
        <v>0</v>
      </c>
      <c r="V382" s="7">
        <f t="shared" si="84"/>
        <v>0</v>
      </c>
      <c r="W382" s="6">
        <v>0</v>
      </c>
      <c r="X382" s="6">
        <v>0</v>
      </c>
      <c r="Y382" s="6">
        <v>0</v>
      </c>
      <c r="Z382" s="7">
        <f t="shared" si="85"/>
        <v>0</v>
      </c>
      <c r="AA382" s="6">
        <v>245900</v>
      </c>
      <c r="AB382" s="6">
        <v>0</v>
      </c>
      <c r="AC382" s="6">
        <v>261300</v>
      </c>
      <c r="AD382" s="7">
        <f t="shared" si="86"/>
        <v>29.17298124760811</v>
      </c>
      <c r="AE382" s="6">
        <v>178765</v>
      </c>
      <c r="AF382" s="6">
        <v>69.5</v>
      </c>
      <c r="AG382" s="6">
        <v>525810</v>
      </c>
      <c r="AH382" s="7">
        <f t="shared" si="87"/>
        <v>10.199406629771211</v>
      </c>
      <c r="AI382" s="6">
        <v>205090</v>
      </c>
      <c r="AJ382" s="6">
        <v>45</v>
      </c>
      <c r="AK382" s="6">
        <v>326600</v>
      </c>
      <c r="AL382" s="7">
        <f t="shared" si="88"/>
        <v>19.466595223515004</v>
      </c>
      <c r="AM382" s="6">
        <v>471424.97</v>
      </c>
      <c r="AN382" s="6">
        <v>91</v>
      </c>
      <c r="AO382" s="6">
        <v>650530</v>
      </c>
      <c r="AP382" s="7">
        <f t="shared" si="89"/>
        <v>22.465027085607119</v>
      </c>
      <c r="AQ382" s="6">
        <v>532164.98</v>
      </c>
      <c r="AR382" s="6">
        <v>80</v>
      </c>
      <c r="AS382" s="6">
        <v>568900</v>
      </c>
      <c r="AT382" s="7">
        <f t="shared" si="90"/>
        <v>26.191983547196344</v>
      </c>
      <c r="AU382" s="6">
        <v>361519.98</v>
      </c>
      <c r="AV382" s="6">
        <v>45</v>
      </c>
      <c r="AW382" s="6">
        <v>325600</v>
      </c>
      <c r="AX382" s="7">
        <f t="shared" si="91"/>
        <v>34.419899815724811</v>
      </c>
      <c r="AY382" s="6">
        <f t="shared" si="92"/>
        <v>1994864.93</v>
      </c>
      <c r="AZ382" s="6">
        <f t="shared" si="93"/>
        <v>330.5</v>
      </c>
      <c r="BA382" s="6">
        <f t="shared" si="94"/>
        <v>2658740</v>
      </c>
      <c r="BB382" s="7">
        <f t="shared" si="95"/>
        <v>23.259443507074778</v>
      </c>
      <c r="BC382" s="26" t="s">
        <v>799</v>
      </c>
      <c r="BD382" s="10" t="s">
        <v>788</v>
      </c>
      <c r="BE382" s="10" t="s">
        <v>863</v>
      </c>
      <c r="BF382" s="18"/>
      <c r="BG382" s="18"/>
      <c r="BH382" s="18"/>
      <c r="BI382" s="18"/>
      <c r="BJ382" s="18"/>
      <c r="BK382" s="18"/>
      <c r="BL382" s="18"/>
      <c r="BM382" s="18"/>
      <c r="BN382" s="18"/>
      <c r="BO382" s="18"/>
      <c r="CJ382" s="18"/>
      <c r="CK382" s="18"/>
    </row>
    <row r="383" spans="1:89" x14ac:dyDescent="0.2">
      <c r="A383" s="25">
        <v>206102</v>
      </c>
      <c r="B383" s="26" t="s">
        <v>566</v>
      </c>
      <c r="C383" s="6">
        <v>0</v>
      </c>
      <c r="D383" s="6">
        <v>0</v>
      </c>
      <c r="E383" s="6">
        <v>0</v>
      </c>
      <c r="F383" s="36">
        <f t="shared" si="80"/>
        <v>0</v>
      </c>
      <c r="G383" s="6">
        <v>0</v>
      </c>
      <c r="H383" s="6">
        <v>0</v>
      </c>
      <c r="I383" s="6">
        <v>0</v>
      </c>
      <c r="J383" s="36">
        <f t="shared" si="81"/>
        <v>0</v>
      </c>
      <c r="K383" s="6">
        <v>0</v>
      </c>
      <c r="L383" s="6">
        <v>0</v>
      </c>
      <c r="M383" s="6">
        <v>0</v>
      </c>
      <c r="N383" s="7">
        <f t="shared" si="82"/>
        <v>0</v>
      </c>
      <c r="O383" s="6">
        <v>0</v>
      </c>
      <c r="P383" s="6">
        <v>0</v>
      </c>
      <c r="Q383" s="6">
        <v>0</v>
      </c>
      <c r="R383" s="7">
        <f t="shared" si="83"/>
        <v>0</v>
      </c>
      <c r="S383" s="6">
        <v>0</v>
      </c>
      <c r="T383" s="6">
        <v>0</v>
      </c>
      <c r="U383" s="6">
        <v>0</v>
      </c>
      <c r="V383" s="7">
        <f t="shared" si="84"/>
        <v>0</v>
      </c>
      <c r="W383" s="6">
        <v>0</v>
      </c>
      <c r="X383" s="6">
        <v>0</v>
      </c>
      <c r="Y383" s="6">
        <v>0</v>
      </c>
      <c r="Z383" s="7">
        <f t="shared" si="85"/>
        <v>0</v>
      </c>
      <c r="AA383" s="6">
        <v>0</v>
      </c>
      <c r="AB383" s="6">
        <v>0</v>
      </c>
      <c r="AC383" s="6">
        <v>0</v>
      </c>
      <c r="AD383" s="7">
        <f t="shared" si="86"/>
        <v>0</v>
      </c>
      <c r="AE383" s="6">
        <v>0</v>
      </c>
      <c r="AF383" s="6">
        <v>0</v>
      </c>
      <c r="AG383" s="6">
        <v>0</v>
      </c>
      <c r="AH383" s="7">
        <f t="shared" si="87"/>
        <v>0</v>
      </c>
      <c r="AI383" s="6">
        <v>-39508</v>
      </c>
      <c r="AJ383" s="6">
        <v>90</v>
      </c>
      <c r="AK383" s="6">
        <v>654200</v>
      </c>
      <c r="AL383" s="7">
        <f t="shared" si="88"/>
        <v>-1.87213084683583</v>
      </c>
      <c r="AM383" s="6">
        <v>424959</v>
      </c>
      <c r="AN383" s="6">
        <v>175</v>
      </c>
      <c r="AO383" s="6">
        <v>1233000</v>
      </c>
      <c r="AP383" s="7">
        <f t="shared" si="89"/>
        <v>10.684289537712894</v>
      </c>
      <c r="AQ383" s="6">
        <v>152904.95999999999</v>
      </c>
      <c r="AR383" s="6">
        <v>223</v>
      </c>
      <c r="AS383" s="6">
        <v>1604190</v>
      </c>
      <c r="AT383" s="7">
        <f t="shared" si="90"/>
        <v>2.668847754941746</v>
      </c>
      <c r="AU383" s="6">
        <v>405720.03</v>
      </c>
      <c r="AV383" s="6">
        <v>262</v>
      </c>
      <c r="AW383" s="6">
        <v>1924160</v>
      </c>
      <c r="AX383" s="7">
        <f t="shared" si="91"/>
        <v>6.5365255124313988</v>
      </c>
      <c r="AY383" s="6">
        <f t="shared" si="92"/>
        <v>944075.99</v>
      </c>
      <c r="AZ383" s="6">
        <f t="shared" si="93"/>
        <v>750</v>
      </c>
      <c r="BA383" s="6">
        <f t="shared" si="94"/>
        <v>5415550</v>
      </c>
      <c r="BB383" s="7">
        <f t="shared" si="95"/>
        <v>5.4041335949257236</v>
      </c>
      <c r="BC383" s="26" t="s">
        <v>799</v>
      </c>
      <c r="BD383" s="10" t="s">
        <v>788</v>
      </c>
      <c r="BE383" s="10" t="s">
        <v>863</v>
      </c>
      <c r="BF383" s="18"/>
      <c r="BG383" s="18"/>
      <c r="BH383" s="18"/>
      <c r="BI383" s="18"/>
      <c r="BJ383" s="18"/>
      <c r="BK383" s="18"/>
      <c r="BL383" s="18"/>
      <c r="BM383" s="18"/>
      <c r="BN383" s="18"/>
      <c r="BO383" s="18"/>
      <c r="CJ383" s="18"/>
      <c r="CK383" s="18"/>
    </row>
    <row r="384" spans="1:89" x14ac:dyDescent="0.2">
      <c r="A384" s="25">
        <v>206870</v>
      </c>
      <c r="B384" s="26" t="s">
        <v>580</v>
      </c>
      <c r="C384" s="6">
        <v>0</v>
      </c>
      <c r="D384" s="6">
        <v>0</v>
      </c>
      <c r="E384" s="6">
        <v>0</v>
      </c>
      <c r="F384" s="36">
        <f t="shared" si="80"/>
        <v>0</v>
      </c>
      <c r="G384" s="6">
        <v>0</v>
      </c>
      <c r="H384" s="6">
        <v>0</v>
      </c>
      <c r="I384" s="6">
        <v>0</v>
      </c>
      <c r="J384" s="36">
        <f t="shared" si="81"/>
        <v>0</v>
      </c>
      <c r="K384" s="6">
        <v>0</v>
      </c>
      <c r="L384" s="6">
        <v>0</v>
      </c>
      <c r="M384" s="6">
        <v>0</v>
      </c>
      <c r="N384" s="7">
        <f t="shared" si="82"/>
        <v>0</v>
      </c>
      <c r="O384" s="6">
        <v>0</v>
      </c>
      <c r="P384" s="6">
        <v>0</v>
      </c>
      <c r="Q384" s="6">
        <v>0</v>
      </c>
      <c r="R384" s="7">
        <f t="shared" si="83"/>
        <v>0</v>
      </c>
      <c r="S384" s="6">
        <v>0</v>
      </c>
      <c r="T384" s="6">
        <v>0</v>
      </c>
      <c r="U384" s="6">
        <v>0</v>
      </c>
      <c r="V384" s="7">
        <f t="shared" si="84"/>
        <v>0</v>
      </c>
      <c r="W384" s="6">
        <v>0</v>
      </c>
      <c r="X384" s="6">
        <v>0</v>
      </c>
      <c r="Y384" s="6">
        <v>0</v>
      </c>
      <c r="Z384" s="7">
        <f t="shared" si="85"/>
        <v>0</v>
      </c>
      <c r="AA384" s="6">
        <v>0</v>
      </c>
      <c r="AB384" s="6">
        <v>0</v>
      </c>
      <c r="AC384" s="6">
        <v>0</v>
      </c>
      <c r="AD384" s="7">
        <f t="shared" si="86"/>
        <v>0</v>
      </c>
      <c r="AE384" s="6">
        <v>0</v>
      </c>
      <c r="AF384" s="6">
        <v>0</v>
      </c>
      <c r="AG384" s="6">
        <v>0</v>
      </c>
      <c r="AH384" s="7">
        <f t="shared" si="87"/>
        <v>0</v>
      </c>
      <c r="AI384" s="6">
        <v>0</v>
      </c>
      <c r="AJ384" s="6">
        <v>0</v>
      </c>
      <c r="AK384" s="6">
        <v>0</v>
      </c>
      <c r="AL384" s="7">
        <f t="shared" si="88"/>
        <v>0</v>
      </c>
      <c r="AM384" s="6">
        <v>296000</v>
      </c>
      <c r="AN384" s="6">
        <v>45</v>
      </c>
      <c r="AO384" s="6">
        <v>313600</v>
      </c>
      <c r="AP384" s="7">
        <f t="shared" si="89"/>
        <v>29.260204081632654</v>
      </c>
      <c r="AQ384" s="6">
        <v>227470</v>
      </c>
      <c r="AR384" s="6">
        <v>65</v>
      </c>
      <c r="AS384" s="6">
        <v>478300</v>
      </c>
      <c r="AT384" s="7">
        <f t="shared" si="90"/>
        <v>13.316245034497177</v>
      </c>
      <c r="AU384" s="6">
        <v>-58960</v>
      </c>
      <c r="AV384" s="6">
        <v>45</v>
      </c>
      <c r="AW384" s="6">
        <v>341600</v>
      </c>
      <c r="AX384" s="7">
        <f t="shared" si="91"/>
        <v>-5.3505854800936765</v>
      </c>
      <c r="AY384" s="6">
        <f t="shared" si="92"/>
        <v>464510</v>
      </c>
      <c r="AZ384" s="6">
        <f t="shared" si="93"/>
        <v>155</v>
      </c>
      <c r="BA384" s="6">
        <f t="shared" si="94"/>
        <v>1133500</v>
      </c>
      <c r="BB384" s="7">
        <f t="shared" si="95"/>
        <v>12.70384649316277</v>
      </c>
      <c r="BC384" s="26" t="s">
        <v>799</v>
      </c>
      <c r="BD384" s="10" t="s">
        <v>788</v>
      </c>
      <c r="BE384" s="10" t="s">
        <v>863</v>
      </c>
      <c r="BF384" s="18"/>
      <c r="BG384" s="18"/>
      <c r="BH384" s="18"/>
      <c r="BI384" s="18"/>
      <c r="BJ384" s="18"/>
      <c r="BK384" s="18"/>
      <c r="BL384" s="18"/>
      <c r="BM384" s="18"/>
      <c r="BN384" s="18"/>
      <c r="BO384" s="18"/>
      <c r="CJ384" s="18"/>
      <c r="CK384" s="18"/>
    </row>
    <row r="385" spans="1:89" x14ac:dyDescent="0.2">
      <c r="A385" s="25">
        <v>206980</v>
      </c>
      <c r="B385" s="26" t="s">
        <v>585</v>
      </c>
      <c r="C385" s="6">
        <v>0</v>
      </c>
      <c r="D385" s="6">
        <v>0</v>
      </c>
      <c r="E385" s="6">
        <v>0</v>
      </c>
      <c r="F385" s="36">
        <f t="shared" si="80"/>
        <v>0</v>
      </c>
      <c r="G385" s="6">
        <v>0</v>
      </c>
      <c r="H385" s="6">
        <v>0</v>
      </c>
      <c r="I385" s="6">
        <v>0</v>
      </c>
      <c r="J385" s="36">
        <f t="shared" si="81"/>
        <v>0</v>
      </c>
      <c r="K385" s="6">
        <v>0</v>
      </c>
      <c r="L385" s="6">
        <v>0</v>
      </c>
      <c r="M385" s="6">
        <v>0</v>
      </c>
      <c r="N385" s="7">
        <f t="shared" si="82"/>
        <v>0</v>
      </c>
      <c r="O385" s="6">
        <v>0</v>
      </c>
      <c r="P385" s="6">
        <v>0</v>
      </c>
      <c r="Q385" s="6">
        <v>0</v>
      </c>
      <c r="R385" s="7">
        <f t="shared" si="83"/>
        <v>0</v>
      </c>
      <c r="S385" s="6">
        <v>0</v>
      </c>
      <c r="T385" s="6">
        <v>0</v>
      </c>
      <c r="U385" s="6">
        <v>0</v>
      </c>
      <c r="V385" s="7">
        <f t="shared" si="84"/>
        <v>0</v>
      </c>
      <c r="W385" s="6">
        <v>0</v>
      </c>
      <c r="X385" s="6">
        <v>0</v>
      </c>
      <c r="Y385" s="6">
        <v>0</v>
      </c>
      <c r="Z385" s="7">
        <f t="shared" si="85"/>
        <v>0</v>
      </c>
      <c r="AA385" s="6">
        <v>0</v>
      </c>
      <c r="AB385" s="6">
        <v>0</v>
      </c>
      <c r="AC385" s="6">
        <v>0</v>
      </c>
      <c r="AD385" s="7">
        <f t="shared" si="86"/>
        <v>0</v>
      </c>
      <c r="AE385" s="6">
        <v>0</v>
      </c>
      <c r="AF385" s="6">
        <v>0</v>
      </c>
      <c r="AG385" s="6">
        <v>0</v>
      </c>
      <c r="AH385" s="7">
        <f t="shared" si="87"/>
        <v>0</v>
      </c>
      <c r="AI385" s="6">
        <v>0</v>
      </c>
      <c r="AJ385" s="6">
        <v>0</v>
      </c>
      <c r="AK385" s="6">
        <v>0</v>
      </c>
      <c r="AL385" s="7">
        <f t="shared" si="88"/>
        <v>0</v>
      </c>
      <c r="AM385" s="6">
        <v>0</v>
      </c>
      <c r="AN385" s="6">
        <v>0</v>
      </c>
      <c r="AO385" s="6">
        <v>0</v>
      </c>
      <c r="AP385" s="7">
        <f t="shared" si="89"/>
        <v>0</v>
      </c>
      <c r="AQ385" s="6">
        <v>-25000</v>
      </c>
      <c r="AR385" s="6">
        <v>100</v>
      </c>
      <c r="AS385" s="6">
        <v>690500</v>
      </c>
      <c r="AT385" s="7">
        <f t="shared" si="90"/>
        <v>-1.0137581462708183</v>
      </c>
      <c r="AU385" s="6">
        <v>420700</v>
      </c>
      <c r="AV385" s="6">
        <v>70</v>
      </c>
      <c r="AW385" s="6">
        <v>510100</v>
      </c>
      <c r="AX385" s="7">
        <f t="shared" si="91"/>
        <v>25.566947657322093</v>
      </c>
      <c r="AY385" s="6">
        <f t="shared" si="92"/>
        <v>395700</v>
      </c>
      <c r="AZ385" s="6">
        <f t="shared" si="93"/>
        <v>170</v>
      </c>
      <c r="BA385" s="6">
        <f t="shared" si="94"/>
        <v>1200600</v>
      </c>
      <c r="BB385" s="7">
        <f t="shared" si="95"/>
        <v>10.217141429285357</v>
      </c>
      <c r="BC385" s="26" t="s">
        <v>799</v>
      </c>
      <c r="BD385" s="10" t="s">
        <v>788</v>
      </c>
      <c r="BE385" s="10" t="s">
        <v>863</v>
      </c>
      <c r="BF385" s="18"/>
      <c r="BG385" s="18"/>
      <c r="BH385" s="18"/>
      <c r="BI385" s="18"/>
      <c r="BJ385" s="18"/>
      <c r="BK385" s="18"/>
      <c r="BL385" s="18"/>
      <c r="BM385" s="18"/>
      <c r="BN385" s="18"/>
      <c r="BO385" s="18"/>
      <c r="CJ385" s="18"/>
      <c r="CK385" s="18"/>
    </row>
    <row r="386" spans="1:89" x14ac:dyDescent="0.2">
      <c r="A386" s="25">
        <v>207379</v>
      </c>
      <c r="B386" s="26" t="s">
        <v>591</v>
      </c>
      <c r="C386" s="6">
        <v>0</v>
      </c>
      <c r="D386" s="6">
        <v>0</v>
      </c>
      <c r="E386" s="6">
        <v>0</v>
      </c>
      <c r="F386" s="36">
        <f t="shared" si="80"/>
        <v>0</v>
      </c>
      <c r="G386" s="6">
        <v>0</v>
      </c>
      <c r="H386" s="6">
        <v>0</v>
      </c>
      <c r="I386" s="6">
        <v>0</v>
      </c>
      <c r="J386" s="36">
        <f t="shared" si="81"/>
        <v>0</v>
      </c>
      <c r="K386" s="6">
        <v>0</v>
      </c>
      <c r="L386" s="6">
        <v>0</v>
      </c>
      <c r="M386" s="6">
        <v>0</v>
      </c>
      <c r="N386" s="7">
        <f t="shared" si="82"/>
        <v>0</v>
      </c>
      <c r="O386" s="6">
        <v>0</v>
      </c>
      <c r="P386" s="6">
        <v>0</v>
      </c>
      <c r="Q386" s="6">
        <v>0</v>
      </c>
      <c r="R386" s="7">
        <f t="shared" si="83"/>
        <v>0</v>
      </c>
      <c r="S386" s="6">
        <v>0</v>
      </c>
      <c r="T386" s="6">
        <v>0</v>
      </c>
      <c r="U386" s="6">
        <v>0</v>
      </c>
      <c r="V386" s="7">
        <f t="shared" si="84"/>
        <v>0</v>
      </c>
      <c r="W386" s="6">
        <v>0</v>
      </c>
      <c r="X386" s="6">
        <v>0</v>
      </c>
      <c r="Y386" s="6">
        <v>0</v>
      </c>
      <c r="Z386" s="7">
        <f t="shared" si="85"/>
        <v>0</v>
      </c>
      <c r="AA386" s="6">
        <v>0</v>
      </c>
      <c r="AB386" s="6">
        <v>0</v>
      </c>
      <c r="AC386" s="6">
        <v>0</v>
      </c>
      <c r="AD386" s="7">
        <f t="shared" si="86"/>
        <v>0</v>
      </c>
      <c r="AE386" s="6">
        <v>0</v>
      </c>
      <c r="AF386" s="6">
        <v>0</v>
      </c>
      <c r="AG386" s="6">
        <v>0</v>
      </c>
      <c r="AH386" s="7">
        <f t="shared" si="87"/>
        <v>0</v>
      </c>
      <c r="AI386" s="6">
        <v>0</v>
      </c>
      <c r="AJ386" s="6">
        <v>0</v>
      </c>
      <c r="AK386" s="6">
        <v>0</v>
      </c>
      <c r="AL386" s="7">
        <f t="shared" si="88"/>
        <v>0</v>
      </c>
      <c r="AM386" s="6">
        <v>0</v>
      </c>
      <c r="AN386" s="6">
        <v>0</v>
      </c>
      <c r="AO386" s="6">
        <v>0</v>
      </c>
      <c r="AP386" s="7">
        <f t="shared" si="89"/>
        <v>0</v>
      </c>
      <c r="AQ386" s="6">
        <v>141638</v>
      </c>
      <c r="AR386" s="6">
        <v>44.8</v>
      </c>
      <c r="AS386" s="6">
        <v>328114</v>
      </c>
      <c r="AT386" s="7">
        <f t="shared" si="90"/>
        <v>12.086847863852197</v>
      </c>
      <c r="AU386" s="6">
        <v>226484.99</v>
      </c>
      <c r="AV386" s="6">
        <v>85</v>
      </c>
      <c r="AW386" s="6">
        <v>634050</v>
      </c>
      <c r="AX386" s="7">
        <f t="shared" si="91"/>
        <v>11.073313918460688</v>
      </c>
      <c r="AY386" s="6">
        <f t="shared" si="92"/>
        <v>368122.99</v>
      </c>
      <c r="AZ386" s="6">
        <f t="shared" si="93"/>
        <v>129.80000000000001</v>
      </c>
      <c r="BA386" s="6">
        <f t="shared" si="94"/>
        <v>962164</v>
      </c>
      <c r="BB386" s="7">
        <f t="shared" si="95"/>
        <v>11.860569185710544</v>
      </c>
      <c r="BC386" s="26" t="s">
        <v>799</v>
      </c>
      <c r="BD386" s="10" t="s">
        <v>788</v>
      </c>
      <c r="BE386" s="10" t="s">
        <v>863</v>
      </c>
      <c r="BF386" s="18"/>
      <c r="BG386" s="18"/>
      <c r="BH386" s="18"/>
      <c r="BI386" s="18"/>
      <c r="BJ386" s="18"/>
      <c r="BK386" s="18"/>
      <c r="BL386" s="18"/>
      <c r="BM386" s="18"/>
      <c r="BN386" s="18"/>
      <c r="BO386" s="18"/>
      <c r="CJ386" s="18"/>
      <c r="CK386" s="18"/>
    </row>
    <row r="387" spans="1:89" x14ac:dyDescent="0.2">
      <c r="A387" s="25">
        <v>207405</v>
      </c>
      <c r="B387" s="26" t="s">
        <v>981</v>
      </c>
      <c r="C387" s="6">
        <v>0</v>
      </c>
      <c r="D387" s="6">
        <v>0</v>
      </c>
      <c r="E387" s="6">
        <v>0</v>
      </c>
      <c r="F387" s="36">
        <f t="shared" ref="F387:F450" si="96">IFERROR(C387/(E387/30),0)</f>
        <v>0</v>
      </c>
      <c r="G387" s="6">
        <v>0</v>
      </c>
      <c r="H387" s="6">
        <v>0</v>
      </c>
      <c r="I387" s="6">
        <v>0</v>
      </c>
      <c r="J387" s="36">
        <f t="shared" ref="J387:J450" si="97">IFERROR(G387/(I387/31),0)</f>
        <v>0</v>
      </c>
      <c r="K387" s="6">
        <v>0</v>
      </c>
      <c r="L387" s="6">
        <v>0</v>
      </c>
      <c r="M387" s="6">
        <v>0</v>
      </c>
      <c r="N387" s="7">
        <f t="shared" ref="N387:N450" si="98">IFERROR(K387/(M387/30),0)</f>
        <v>0</v>
      </c>
      <c r="O387" s="6">
        <v>0</v>
      </c>
      <c r="P387" s="6">
        <v>0</v>
      </c>
      <c r="Q387" s="6">
        <v>0</v>
      </c>
      <c r="R387" s="7">
        <f t="shared" ref="R387:R450" si="99">IFERROR(O387/(Q387/31),0)</f>
        <v>0</v>
      </c>
      <c r="S387" s="6">
        <v>0</v>
      </c>
      <c r="T387" s="6">
        <v>0</v>
      </c>
      <c r="U387" s="6">
        <v>0</v>
      </c>
      <c r="V387" s="7">
        <f t="shared" ref="V387:V450" si="100">IFERROR(S387/(U387/31),0)</f>
        <v>0</v>
      </c>
      <c r="W387" s="6">
        <v>0</v>
      </c>
      <c r="X387" s="6">
        <v>0</v>
      </c>
      <c r="Y387" s="6">
        <v>0</v>
      </c>
      <c r="Z387" s="7">
        <f t="shared" ref="Z387:Z450" si="101">IFERROR(W387/(Y387/30),0)</f>
        <v>0</v>
      </c>
      <c r="AA387" s="6">
        <v>0</v>
      </c>
      <c r="AB387" s="6">
        <v>0</v>
      </c>
      <c r="AC387" s="6">
        <v>0</v>
      </c>
      <c r="AD387" s="7">
        <f t="shared" ref="AD387:AD450" si="102">IFERROR(AA387/(AC387/31),0)</f>
        <v>0</v>
      </c>
      <c r="AE387" s="6">
        <v>0</v>
      </c>
      <c r="AF387" s="6">
        <v>0</v>
      </c>
      <c r="AG387" s="6">
        <v>0</v>
      </c>
      <c r="AH387" s="7">
        <f t="shared" ref="AH387:AH450" si="103">IFERROR(AE387/(AG387/30),0)</f>
        <v>0</v>
      </c>
      <c r="AI387" s="6">
        <v>0</v>
      </c>
      <c r="AJ387" s="6">
        <v>0</v>
      </c>
      <c r="AK387" s="6">
        <v>0</v>
      </c>
      <c r="AL387" s="7">
        <f t="shared" ref="AL387:AL450" si="104">IFERROR(AI387/(AK387/31),0)</f>
        <v>0</v>
      </c>
      <c r="AM387" s="6">
        <v>0</v>
      </c>
      <c r="AN387" s="6">
        <v>0</v>
      </c>
      <c r="AO387" s="6">
        <v>0</v>
      </c>
      <c r="AP387" s="7">
        <f t="shared" ref="AP387:AP450" si="105">IFERROR(AM387/(AO387/31),0)</f>
        <v>0</v>
      </c>
      <c r="AQ387" s="6">
        <v>56104.5</v>
      </c>
      <c r="AR387" s="6">
        <v>8.4499999999999993</v>
      </c>
      <c r="AS387" s="6">
        <v>58808.5</v>
      </c>
      <c r="AT387" s="7">
        <f t="shared" ref="AT387:AT450" si="106">IFERROR(AQ387/(AS387/28),0)</f>
        <v>26.712567060884055</v>
      </c>
      <c r="AU387" s="6">
        <v>274976.5</v>
      </c>
      <c r="AV387" s="6">
        <v>80</v>
      </c>
      <c r="AW387" s="6">
        <v>573650</v>
      </c>
      <c r="AX387" s="7">
        <f t="shared" ref="AX387:AX450" si="107">IFERROR(AU387/(AW387/31),0)</f>
        <v>14.859708010110694</v>
      </c>
      <c r="AY387" s="6">
        <f t="shared" ref="AY387:AY450" si="108">G387+K387+O387+S387+W387+AA387+AE387+AI387+AM387+AQ387+AU387</f>
        <v>331081</v>
      </c>
      <c r="AZ387" s="6">
        <f t="shared" ref="AZ387:AZ450" si="109">H387+L387+P387+T387+X387+AB387+AF387+AJ387+AN387+AR387+AV387</f>
        <v>88.45</v>
      </c>
      <c r="BA387" s="6">
        <f t="shared" ref="BA387:BA450" si="110">I387+M387+Q387+U387+Y387+AC387+AG387+AK387+AO387+AS387+AW387</f>
        <v>632458.5</v>
      </c>
      <c r="BB387" s="7">
        <f t="shared" ref="BB387:BB450" si="111">IFERROR(AY387/(BA387/31),0)</f>
        <v>16.227959621066045</v>
      </c>
      <c r="BC387" s="26" t="s">
        <v>799</v>
      </c>
      <c r="BD387" s="10" t="s">
        <v>788</v>
      </c>
      <c r="BE387" s="10" t="s">
        <v>863</v>
      </c>
      <c r="BF387" s="18"/>
      <c r="BG387" s="18"/>
      <c r="BH387" s="18"/>
      <c r="BI387" s="18"/>
      <c r="BJ387" s="18"/>
      <c r="BK387" s="18"/>
      <c r="BL387" s="18"/>
      <c r="BM387" s="18"/>
      <c r="BN387" s="18"/>
      <c r="BO387" s="18"/>
      <c r="CJ387" s="18"/>
      <c r="CK387" s="18"/>
    </row>
    <row r="388" spans="1:89" x14ac:dyDescent="0.2">
      <c r="A388" s="25">
        <v>177507</v>
      </c>
      <c r="B388" s="26" t="s">
        <v>344</v>
      </c>
      <c r="C388" s="6">
        <v>-178701.94</v>
      </c>
      <c r="D388" s="6">
        <v>0</v>
      </c>
      <c r="E388" s="6">
        <v>0</v>
      </c>
      <c r="F388" s="36">
        <f t="shared" si="96"/>
        <v>0</v>
      </c>
      <c r="G388" s="6">
        <v>-31266.94</v>
      </c>
      <c r="H388" s="6">
        <v>103</v>
      </c>
      <c r="I388" s="6">
        <v>759190</v>
      </c>
      <c r="J388" s="36">
        <f t="shared" si="97"/>
        <v>-1.2767227439771334</v>
      </c>
      <c r="K388" s="6">
        <v>264173.06</v>
      </c>
      <c r="L388" s="6">
        <v>71.5</v>
      </c>
      <c r="M388" s="6">
        <v>506570</v>
      </c>
      <c r="N388" s="7">
        <f t="shared" si="98"/>
        <v>15.644810786268431</v>
      </c>
      <c r="O388" s="6">
        <v>-20820.939999999999</v>
      </c>
      <c r="P388" s="6">
        <v>41.5</v>
      </c>
      <c r="Q388" s="6">
        <v>294670</v>
      </c>
      <c r="R388" s="7">
        <f t="shared" si="99"/>
        <v>-2.1904134794855259</v>
      </c>
      <c r="S388" s="6">
        <v>98729.06</v>
      </c>
      <c r="T388" s="6">
        <v>17.5</v>
      </c>
      <c r="U388" s="6">
        <v>127900</v>
      </c>
      <c r="V388" s="7">
        <f t="shared" si="100"/>
        <v>23.929639249413604</v>
      </c>
      <c r="W388" s="6">
        <v>0</v>
      </c>
      <c r="X388" s="6">
        <v>0</v>
      </c>
      <c r="Y388" s="6">
        <v>0</v>
      </c>
      <c r="Z388" s="7">
        <f t="shared" si="101"/>
        <v>0</v>
      </c>
      <c r="AA388" s="6">
        <v>91449.14</v>
      </c>
      <c r="AB388" s="6">
        <v>28</v>
      </c>
      <c r="AC388" s="6">
        <v>212040</v>
      </c>
      <c r="AD388" s="7">
        <f t="shared" si="102"/>
        <v>13.369757309941521</v>
      </c>
      <c r="AE388" s="6">
        <v>-5230.3900000000003</v>
      </c>
      <c r="AF388" s="6">
        <v>15</v>
      </c>
      <c r="AG388" s="6">
        <v>114200</v>
      </c>
      <c r="AH388" s="7">
        <f t="shared" si="103"/>
        <v>-1.374007880910683</v>
      </c>
      <c r="AI388" s="6">
        <v>-10730.39</v>
      </c>
      <c r="AJ388" s="6">
        <v>25</v>
      </c>
      <c r="AK388" s="6">
        <v>179500</v>
      </c>
      <c r="AL388" s="7">
        <f t="shared" si="104"/>
        <v>-1.8531592757660167</v>
      </c>
      <c r="AM388" s="6">
        <v>57069.61</v>
      </c>
      <c r="AN388" s="6">
        <v>35</v>
      </c>
      <c r="AO388" s="6">
        <v>251800</v>
      </c>
      <c r="AP388" s="7">
        <f t="shared" si="105"/>
        <v>7.0260441223193011</v>
      </c>
      <c r="AQ388" s="6">
        <v>0</v>
      </c>
      <c r="AR388" s="6">
        <v>0</v>
      </c>
      <c r="AS388" s="6">
        <v>0</v>
      </c>
      <c r="AT388" s="7">
        <f t="shared" si="106"/>
        <v>0</v>
      </c>
      <c r="AU388" s="6">
        <v>-14490.39</v>
      </c>
      <c r="AV388" s="6">
        <v>0</v>
      </c>
      <c r="AW388" s="6">
        <v>0</v>
      </c>
      <c r="AX388" s="7">
        <f t="shared" si="107"/>
        <v>0</v>
      </c>
      <c r="AY388" s="6">
        <f t="shared" si="108"/>
        <v>428881.81999999995</v>
      </c>
      <c r="AZ388" s="6">
        <f t="shared" si="109"/>
        <v>336.5</v>
      </c>
      <c r="BA388" s="6">
        <f t="shared" si="110"/>
        <v>2445870</v>
      </c>
      <c r="BB388" s="7">
        <f t="shared" si="111"/>
        <v>5.4358311848135834</v>
      </c>
      <c r="BC388" s="26" t="s">
        <v>799</v>
      </c>
      <c r="BD388" s="10" t="s">
        <v>788</v>
      </c>
      <c r="BE388" s="10" t="s">
        <v>863</v>
      </c>
      <c r="BF388" s="18"/>
      <c r="BG388" s="18"/>
      <c r="BH388" s="18"/>
      <c r="BI388" s="18"/>
      <c r="BJ388" s="18"/>
      <c r="BK388" s="18"/>
      <c r="BL388" s="18"/>
      <c r="BM388" s="18"/>
      <c r="BN388" s="18"/>
      <c r="BO388" s="18"/>
      <c r="CJ388" s="18"/>
      <c r="CK388" s="18"/>
    </row>
    <row r="389" spans="1:89" x14ac:dyDescent="0.2">
      <c r="A389" s="25">
        <v>178724</v>
      </c>
      <c r="B389" s="26" t="s">
        <v>387</v>
      </c>
      <c r="C389" s="6">
        <v>149850</v>
      </c>
      <c r="D389" s="6">
        <v>0</v>
      </c>
      <c r="E389" s="6">
        <v>0</v>
      </c>
      <c r="F389" s="36">
        <f t="shared" si="96"/>
        <v>0</v>
      </c>
      <c r="G389" s="6">
        <v>-3000</v>
      </c>
      <c r="H389" s="6">
        <v>15</v>
      </c>
      <c r="I389" s="6">
        <v>104700</v>
      </c>
      <c r="J389" s="36">
        <f t="shared" si="97"/>
        <v>-0.88825214899713467</v>
      </c>
      <c r="K389" s="6">
        <v>65000</v>
      </c>
      <c r="L389" s="6">
        <v>20</v>
      </c>
      <c r="M389" s="6">
        <v>139600</v>
      </c>
      <c r="N389" s="7">
        <f t="shared" si="98"/>
        <v>13.968481375358166</v>
      </c>
      <c r="O389" s="6">
        <v>124000</v>
      </c>
      <c r="P389" s="6">
        <v>25</v>
      </c>
      <c r="Q389" s="6">
        <v>172000</v>
      </c>
      <c r="R389" s="7">
        <f t="shared" si="99"/>
        <v>22.348837209302328</v>
      </c>
      <c r="S389" s="6">
        <v>0</v>
      </c>
      <c r="T389" s="6">
        <v>0</v>
      </c>
      <c r="U389" s="6">
        <v>0</v>
      </c>
      <c r="V389" s="7">
        <f t="shared" si="100"/>
        <v>0</v>
      </c>
      <c r="W389" s="6">
        <v>6620</v>
      </c>
      <c r="X389" s="6">
        <v>1</v>
      </c>
      <c r="Y389" s="6">
        <v>6860</v>
      </c>
      <c r="Z389" s="7">
        <f t="shared" si="101"/>
        <v>28.950437317784257</v>
      </c>
      <c r="AA389" s="6">
        <v>256200</v>
      </c>
      <c r="AB389" s="6">
        <v>45</v>
      </c>
      <c r="AC389" s="6">
        <v>341400</v>
      </c>
      <c r="AD389" s="7">
        <f t="shared" si="102"/>
        <v>23.263620386643236</v>
      </c>
      <c r="AE389" s="6">
        <v>0</v>
      </c>
      <c r="AF389" s="6">
        <v>0</v>
      </c>
      <c r="AG389" s="6">
        <v>0</v>
      </c>
      <c r="AH389" s="7">
        <f t="shared" si="103"/>
        <v>0</v>
      </c>
      <c r="AI389" s="6">
        <v>0</v>
      </c>
      <c r="AJ389" s="6">
        <v>0</v>
      </c>
      <c r="AK389" s="6">
        <v>0</v>
      </c>
      <c r="AL389" s="7">
        <f t="shared" si="104"/>
        <v>0</v>
      </c>
      <c r="AM389" s="6">
        <v>0</v>
      </c>
      <c r="AN389" s="6">
        <v>0</v>
      </c>
      <c r="AO389" s="6">
        <v>0</v>
      </c>
      <c r="AP389" s="7">
        <f t="shared" si="105"/>
        <v>0</v>
      </c>
      <c r="AQ389" s="6">
        <v>0</v>
      </c>
      <c r="AR389" s="6">
        <v>0</v>
      </c>
      <c r="AS389" s="6">
        <v>0</v>
      </c>
      <c r="AT389" s="7">
        <f t="shared" si="106"/>
        <v>0</v>
      </c>
      <c r="AU389" s="6">
        <v>-6510.12</v>
      </c>
      <c r="AV389" s="6">
        <v>0</v>
      </c>
      <c r="AW389" s="6">
        <v>0</v>
      </c>
      <c r="AX389" s="7">
        <f t="shared" si="107"/>
        <v>0</v>
      </c>
      <c r="AY389" s="6">
        <f t="shared" si="108"/>
        <v>442309.88</v>
      </c>
      <c r="AZ389" s="6">
        <f t="shared" si="109"/>
        <v>106</v>
      </c>
      <c r="BA389" s="6">
        <f t="shared" si="110"/>
        <v>764560</v>
      </c>
      <c r="BB389" s="7">
        <f t="shared" si="111"/>
        <v>17.933983310662342</v>
      </c>
      <c r="BC389" s="26" t="s">
        <v>799</v>
      </c>
      <c r="BD389" s="10" t="s">
        <v>788</v>
      </c>
      <c r="BE389" s="10" t="s">
        <v>863</v>
      </c>
      <c r="BF389" s="18"/>
      <c r="BG389" s="18"/>
      <c r="BH389" s="18"/>
      <c r="BI389" s="18"/>
      <c r="BJ389" s="18"/>
      <c r="BK389" s="18"/>
      <c r="BL389" s="18"/>
      <c r="BM389" s="18"/>
      <c r="BN389" s="18"/>
      <c r="BO389" s="18"/>
      <c r="CJ389" s="18"/>
      <c r="CK389" s="18"/>
    </row>
    <row r="390" spans="1:89" x14ac:dyDescent="0.2">
      <c r="A390" s="26">
        <v>172765</v>
      </c>
      <c r="B390" s="26" t="s">
        <v>737</v>
      </c>
      <c r="C390" s="6">
        <v>-374566.40000000002</v>
      </c>
      <c r="D390" s="6">
        <v>69.5</v>
      </c>
      <c r="E390" s="6">
        <v>511585</v>
      </c>
      <c r="F390" s="36">
        <f t="shared" si="96"/>
        <v>-21.965053705640315</v>
      </c>
      <c r="G390" s="6">
        <v>-58097.4</v>
      </c>
      <c r="H390" s="6">
        <v>514.65</v>
      </c>
      <c r="I390" s="6">
        <v>3694539.5</v>
      </c>
      <c r="J390" s="36">
        <f t="shared" si="97"/>
        <v>-0.48748143036500224</v>
      </c>
      <c r="K390" s="6">
        <v>52798.6</v>
      </c>
      <c r="L390" s="6">
        <v>637.85</v>
      </c>
      <c r="M390" s="6">
        <v>4589010.5</v>
      </c>
      <c r="N390" s="7">
        <f t="shared" si="98"/>
        <v>0.34516329827530356</v>
      </c>
      <c r="O390" s="6">
        <v>-199572.2</v>
      </c>
      <c r="P390" s="6">
        <v>338.15</v>
      </c>
      <c r="Q390" s="6">
        <v>2405369.5</v>
      </c>
      <c r="R390" s="7">
        <f t="shared" si="99"/>
        <v>-2.5720531502540465</v>
      </c>
      <c r="S390" s="6">
        <v>27560.3</v>
      </c>
      <c r="T390" s="6">
        <v>302.70000000000005</v>
      </c>
      <c r="U390" s="6">
        <v>2133736</v>
      </c>
      <c r="V390" s="7">
        <f t="shared" si="100"/>
        <v>0.40041003198146352</v>
      </c>
      <c r="W390" s="6">
        <v>448377.2</v>
      </c>
      <c r="X390" s="6">
        <v>359.2</v>
      </c>
      <c r="Y390" s="6">
        <v>2496686</v>
      </c>
      <c r="Z390" s="7">
        <f t="shared" si="101"/>
        <v>5.3876682930893196</v>
      </c>
      <c r="AA390" s="6">
        <v>384621.21</v>
      </c>
      <c r="AB390" s="6">
        <v>371.2</v>
      </c>
      <c r="AC390" s="6">
        <v>2718326</v>
      </c>
      <c r="AD390" s="7">
        <f t="shared" si="102"/>
        <v>4.3862500340282953</v>
      </c>
      <c r="AE390" s="6">
        <v>82111.05</v>
      </c>
      <c r="AF390" s="6">
        <v>302.25</v>
      </c>
      <c r="AG390" s="6">
        <v>2269742.5</v>
      </c>
      <c r="AH390" s="7">
        <f t="shared" si="103"/>
        <v>1.0852911728973662</v>
      </c>
      <c r="AI390" s="6">
        <v>-122495.45</v>
      </c>
      <c r="AJ390" s="6">
        <v>118.05</v>
      </c>
      <c r="AK390" s="6">
        <v>829011.5</v>
      </c>
      <c r="AL390" s="7">
        <f t="shared" si="104"/>
        <v>-4.5805865781114017</v>
      </c>
      <c r="AM390" s="6">
        <v>0</v>
      </c>
      <c r="AN390" s="6">
        <v>0</v>
      </c>
      <c r="AO390" s="6">
        <v>0</v>
      </c>
      <c r="AP390" s="7">
        <f t="shared" si="105"/>
        <v>0</v>
      </c>
      <c r="AQ390" s="6">
        <v>0</v>
      </c>
      <c r="AR390" s="6">
        <v>0</v>
      </c>
      <c r="AS390" s="6">
        <v>0</v>
      </c>
      <c r="AT390" s="7">
        <f t="shared" si="106"/>
        <v>0</v>
      </c>
      <c r="AU390" s="6">
        <v>-306416.42</v>
      </c>
      <c r="AV390" s="6">
        <v>0</v>
      </c>
      <c r="AW390" s="6">
        <v>0</v>
      </c>
      <c r="AX390" s="7">
        <f t="shared" si="107"/>
        <v>0</v>
      </c>
      <c r="AY390" s="6">
        <f t="shared" si="108"/>
        <v>308886.89000000007</v>
      </c>
      <c r="AZ390" s="6">
        <f t="shared" si="109"/>
        <v>2944.05</v>
      </c>
      <c r="BA390" s="6">
        <f t="shared" si="110"/>
        <v>21136421.5</v>
      </c>
      <c r="BB390" s="7">
        <f t="shared" si="111"/>
        <v>0.45303286509497376</v>
      </c>
      <c r="BC390" s="26" t="s">
        <v>799</v>
      </c>
      <c r="BD390" s="10" t="s">
        <v>788</v>
      </c>
      <c r="BE390" s="10" t="s">
        <v>863</v>
      </c>
      <c r="BF390" s="18"/>
      <c r="BG390" s="18"/>
      <c r="BH390" s="18"/>
      <c r="BI390" s="18"/>
      <c r="BJ390" s="18"/>
      <c r="BK390" s="18"/>
      <c r="BL390" s="18"/>
      <c r="BM390" s="18"/>
      <c r="BN390" s="18"/>
      <c r="BO390" s="18"/>
      <c r="CJ390" s="18"/>
      <c r="CK390" s="18"/>
    </row>
    <row r="391" spans="1:89" x14ac:dyDescent="0.2">
      <c r="A391" s="26">
        <v>202096</v>
      </c>
      <c r="B391" s="26" t="s">
        <v>753</v>
      </c>
      <c r="C391" s="6">
        <v>-241599.9</v>
      </c>
      <c r="D391" s="6">
        <v>0</v>
      </c>
      <c r="E391" s="6">
        <v>0</v>
      </c>
      <c r="F391" s="36">
        <f t="shared" si="96"/>
        <v>0</v>
      </c>
      <c r="G391" s="6">
        <v>-1249.9000000000001</v>
      </c>
      <c r="H391" s="6">
        <v>60</v>
      </c>
      <c r="I391" s="6">
        <v>426300</v>
      </c>
      <c r="J391" s="36">
        <f t="shared" si="97"/>
        <v>-9.089115646258504E-2</v>
      </c>
      <c r="K391" s="6">
        <v>-7099.9</v>
      </c>
      <c r="L391" s="6">
        <v>0</v>
      </c>
      <c r="M391" s="6">
        <v>0</v>
      </c>
      <c r="N391" s="7">
        <f t="shared" si="98"/>
        <v>0</v>
      </c>
      <c r="O391" s="6">
        <v>122680.1</v>
      </c>
      <c r="P391" s="6">
        <v>18</v>
      </c>
      <c r="Q391" s="6">
        <v>132840</v>
      </c>
      <c r="R391" s="7">
        <f t="shared" si="99"/>
        <v>28.629050737729603</v>
      </c>
      <c r="S391" s="6">
        <v>0</v>
      </c>
      <c r="T391" s="6">
        <v>0</v>
      </c>
      <c r="U391" s="6">
        <v>0</v>
      </c>
      <c r="V391" s="7">
        <f t="shared" si="100"/>
        <v>0</v>
      </c>
      <c r="W391" s="6">
        <v>125760.1</v>
      </c>
      <c r="X391" s="6">
        <v>18</v>
      </c>
      <c r="Y391" s="6">
        <v>130440</v>
      </c>
      <c r="Z391" s="7">
        <f t="shared" si="101"/>
        <v>28.923666053357866</v>
      </c>
      <c r="AA391" s="6">
        <v>0</v>
      </c>
      <c r="AB391" s="6">
        <v>0</v>
      </c>
      <c r="AC391" s="6">
        <v>0</v>
      </c>
      <c r="AD391" s="7">
        <f t="shared" si="102"/>
        <v>0</v>
      </c>
      <c r="AE391" s="6">
        <v>0</v>
      </c>
      <c r="AF391" s="6">
        <v>0</v>
      </c>
      <c r="AG391" s="6">
        <v>0</v>
      </c>
      <c r="AH391" s="7">
        <f t="shared" si="103"/>
        <v>0</v>
      </c>
      <c r="AI391" s="6">
        <v>0</v>
      </c>
      <c r="AJ391" s="6">
        <v>0</v>
      </c>
      <c r="AK391" s="6">
        <v>0</v>
      </c>
      <c r="AL391" s="7">
        <f t="shared" si="104"/>
        <v>0</v>
      </c>
      <c r="AM391" s="6">
        <v>0</v>
      </c>
      <c r="AN391" s="6">
        <v>0</v>
      </c>
      <c r="AO391" s="6">
        <v>0</v>
      </c>
      <c r="AP391" s="7">
        <f t="shared" si="105"/>
        <v>0</v>
      </c>
      <c r="AQ391" s="6">
        <v>0</v>
      </c>
      <c r="AR391" s="6">
        <v>0</v>
      </c>
      <c r="AS391" s="6">
        <v>0</v>
      </c>
      <c r="AT391" s="7">
        <f t="shared" si="106"/>
        <v>0</v>
      </c>
      <c r="AU391" s="6">
        <v>-3839.25</v>
      </c>
      <c r="AV391" s="6">
        <v>0</v>
      </c>
      <c r="AW391" s="6">
        <v>0</v>
      </c>
      <c r="AX391" s="7">
        <f t="shared" si="107"/>
        <v>0</v>
      </c>
      <c r="AY391" s="6">
        <f t="shared" si="108"/>
        <v>236251.15000000002</v>
      </c>
      <c r="AZ391" s="6">
        <f t="shared" si="109"/>
        <v>96</v>
      </c>
      <c r="BA391" s="6">
        <f t="shared" si="110"/>
        <v>689580</v>
      </c>
      <c r="BB391" s="7">
        <f t="shared" si="111"/>
        <v>10.62064684300589</v>
      </c>
      <c r="BC391" s="26" t="s">
        <v>799</v>
      </c>
      <c r="BD391" s="10" t="s">
        <v>788</v>
      </c>
      <c r="BE391" s="10" t="s">
        <v>863</v>
      </c>
      <c r="BF391" s="18"/>
      <c r="BG391" s="18"/>
      <c r="BH391" s="18"/>
      <c r="BI391" s="18"/>
      <c r="BJ391" s="18"/>
      <c r="BK391" s="18"/>
      <c r="BL391" s="18"/>
      <c r="BM391" s="18"/>
      <c r="BN391" s="18"/>
      <c r="BO391" s="18"/>
      <c r="CJ391" s="18"/>
      <c r="CK391" s="18"/>
    </row>
    <row r="392" spans="1:89" x14ac:dyDescent="0.2">
      <c r="A392" s="26">
        <v>178245</v>
      </c>
      <c r="B392" s="26" t="s">
        <v>749</v>
      </c>
      <c r="C392" s="6">
        <v>0</v>
      </c>
      <c r="D392" s="6">
        <v>0</v>
      </c>
      <c r="E392" s="6">
        <v>0</v>
      </c>
      <c r="F392" s="36">
        <f t="shared" si="96"/>
        <v>0</v>
      </c>
      <c r="G392" s="6">
        <v>15226.66</v>
      </c>
      <c r="H392" s="6">
        <v>0</v>
      </c>
      <c r="I392" s="6">
        <v>0</v>
      </c>
      <c r="J392" s="36">
        <f t="shared" si="97"/>
        <v>0</v>
      </c>
      <c r="K392" s="6">
        <v>156826.66</v>
      </c>
      <c r="L392" s="6">
        <v>55</v>
      </c>
      <c r="M392" s="6">
        <v>388900</v>
      </c>
      <c r="N392" s="7">
        <f t="shared" si="98"/>
        <v>12.097710979686294</v>
      </c>
      <c r="O392" s="6">
        <v>155926.66</v>
      </c>
      <c r="P392" s="6">
        <v>30</v>
      </c>
      <c r="Q392" s="6">
        <v>209400</v>
      </c>
      <c r="R392" s="7">
        <f t="shared" si="99"/>
        <v>23.08369847182426</v>
      </c>
      <c r="S392" s="6">
        <v>143626.66</v>
      </c>
      <c r="T392" s="6">
        <v>30</v>
      </c>
      <c r="U392" s="6">
        <v>208900</v>
      </c>
      <c r="V392" s="7">
        <f t="shared" si="100"/>
        <v>21.313673815222593</v>
      </c>
      <c r="W392" s="6">
        <v>287676.65999999997</v>
      </c>
      <c r="X392" s="6">
        <v>70</v>
      </c>
      <c r="Y392" s="6">
        <v>484600</v>
      </c>
      <c r="Z392" s="7">
        <f t="shared" si="101"/>
        <v>17.809120511762277</v>
      </c>
      <c r="AA392" s="6">
        <v>356926.66</v>
      </c>
      <c r="AB392" s="6">
        <v>19</v>
      </c>
      <c r="AC392" s="6">
        <v>147840</v>
      </c>
      <c r="AD392" s="7">
        <f t="shared" si="102"/>
        <v>74.842576163419906</v>
      </c>
      <c r="AE392" s="6">
        <v>0</v>
      </c>
      <c r="AF392" s="6">
        <v>0</v>
      </c>
      <c r="AG392" s="6">
        <v>0</v>
      </c>
      <c r="AH392" s="7">
        <f t="shared" si="103"/>
        <v>0</v>
      </c>
      <c r="AI392" s="6">
        <v>126500.42</v>
      </c>
      <c r="AJ392" s="6">
        <v>30</v>
      </c>
      <c r="AK392" s="6">
        <v>203900</v>
      </c>
      <c r="AL392" s="7">
        <f t="shared" si="104"/>
        <v>19.232530750367829</v>
      </c>
      <c r="AM392" s="6">
        <v>126700.42</v>
      </c>
      <c r="AN392" s="6">
        <v>20</v>
      </c>
      <c r="AO392" s="6">
        <v>138350</v>
      </c>
      <c r="AP392" s="7">
        <f t="shared" si="105"/>
        <v>28.389685724611493</v>
      </c>
      <c r="AQ392" s="6">
        <v>65300.42</v>
      </c>
      <c r="AR392" s="6">
        <v>10</v>
      </c>
      <c r="AS392" s="6">
        <v>69300</v>
      </c>
      <c r="AT392" s="7">
        <f t="shared" si="106"/>
        <v>26.38400808080808</v>
      </c>
      <c r="AU392" s="6">
        <v>-74228.27</v>
      </c>
      <c r="AV392" s="6">
        <v>0</v>
      </c>
      <c r="AW392" s="6">
        <v>0</v>
      </c>
      <c r="AX392" s="7">
        <f t="shared" si="107"/>
        <v>0</v>
      </c>
      <c r="AY392" s="6">
        <f t="shared" si="108"/>
        <v>1360482.9499999997</v>
      </c>
      <c r="AZ392" s="6">
        <f t="shared" si="109"/>
        <v>264</v>
      </c>
      <c r="BA392" s="6">
        <f t="shared" si="110"/>
        <v>1851190</v>
      </c>
      <c r="BB392" s="7">
        <f t="shared" si="111"/>
        <v>22.782627093923363</v>
      </c>
      <c r="BC392" s="26" t="s">
        <v>799</v>
      </c>
      <c r="BD392" s="10" t="s">
        <v>788</v>
      </c>
      <c r="BE392" s="10" t="s">
        <v>863</v>
      </c>
      <c r="BF392" s="18"/>
      <c r="BG392" s="18"/>
      <c r="BH392" s="18"/>
      <c r="BI392" s="18"/>
      <c r="BJ392" s="18"/>
      <c r="BK392" s="18"/>
      <c r="BL392" s="18"/>
      <c r="BM392" s="18"/>
      <c r="BN392" s="18"/>
      <c r="BO392" s="18"/>
      <c r="CJ392" s="18"/>
      <c r="CK392" s="18"/>
    </row>
    <row r="393" spans="1:89" x14ac:dyDescent="0.2">
      <c r="A393" s="26">
        <v>173720</v>
      </c>
      <c r="B393" s="26" t="s">
        <v>982</v>
      </c>
      <c r="C393" s="6">
        <v>0</v>
      </c>
      <c r="D393" s="6">
        <v>0</v>
      </c>
      <c r="E393" s="6">
        <v>0</v>
      </c>
      <c r="F393" s="36">
        <f t="shared" si="96"/>
        <v>0</v>
      </c>
      <c r="G393" s="6">
        <v>0</v>
      </c>
      <c r="H393" s="6">
        <v>0</v>
      </c>
      <c r="I393" s="6">
        <v>0</v>
      </c>
      <c r="J393" s="36">
        <f t="shared" si="97"/>
        <v>0</v>
      </c>
      <c r="K393" s="6">
        <v>-193.6</v>
      </c>
      <c r="L393" s="6">
        <v>0</v>
      </c>
      <c r="M393" s="6">
        <v>0</v>
      </c>
      <c r="N393" s="7">
        <f t="shared" si="98"/>
        <v>0</v>
      </c>
      <c r="O393" s="6">
        <v>83406.399999999994</v>
      </c>
      <c r="P393" s="6">
        <v>20</v>
      </c>
      <c r="Q393" s="6">
        <v>139600</v>
      </c>
      <c r="R393" s="7">
        <f t="shared" si="99"/>
        <v>18.521478510028654</v>
      </c>
      <c r="S393" s="6">
        <v>102906.4</v>
      </c>
      <c r="T393" s="6">
        <v>20</v>
      </c>
      <c r="U393" s="6">
        <v>137600</v>
      </c>
      <c r="V393" s="7">
        <f t="shared" si="100"/>
        <v>23.18385465116279</v>
      </c>
      <c r="W393" s="6">
        <v>143786.4</v>
      </c>
      <c r="X393" s="6">
        <v>22</v>
      </c>
      <c r="Y393" s="6">
        <v>149160</v>
      </c>
      <c r="Z393" s="7">
        <f t="shared" si="101"/>
        <v>28.919227674979886</v>
      </c>
      <c r="AA393" s="6">
        <v>168406.39999999999</v>
      </c>
      <c r="AB393" s="6">
        <v>40</v>
      </c>
      <c r="AC393" s="6">
        <v>284700</v>
      </c>
      <c r="AD393" s="7">
        <f t="shared" si="102"/>
        <v>18.33719142957499</v>
      </c>
      <c r="AE393" s="6">
        <v>273206.92</v>
      </c>
      <c r="AF393" s="6">
        <v>30</v>
      </c>
      <c r="AG393" s="6">
        <v>217900</v>
      </c>
      <c r="AH393" s="7">
        <f t="shared" si="103"/>
        <v>37.614536943552089</v>
      </c>
      <c r="AI393" s="6">
        <v>0</v>
      </c>
      <c r="AJ393" s="6">
        <v>0</v>
      </c>
      <c r="AK393" s="6">
        <v>0</v>
      </c>
      <c r="AL393" s="7">
        <f t="shared" si="104"/>
        <v>0</v>
      </c>
      <c r="AM393" s="6">
        <v>188706.9</v>
      </c>
      <c r="AN393" s="6">
        <v>40</v>
      </c>
      <c r="AO393" s="6">
        <v>270700</v>
      </c>
      <c r="AP393" s="7">
        <f t="shared" si="105"/>
        <v>21.610321019578869</v>
      </c>
      <c r="AQ393" s="6">
        <v>265906.90000000002</v>
      </c>
      <c r="AR393" s="6">
        <v>40</v>
      </c>
      <c r="AS393" s="6">
        <v>277200</v>
      </c>
      <c r="AT393" s="7">
        <f t="shared" si="106"/>
        <v>26.859282828282829</v>
      </c>
      <c r="AU393" s="6">
        <v>119426.9</v>
      </c>
      <c r="AV393" s="6">
        <v>0</v>
      </c>
      <c r="AW393" s="6">
        <v>0</v>
      </c>
      <c r="AX393" s="7">
        <f t="shared" si="107"/>
        <v>0</v>
      </c>
      <c r="AY393" s="6">
        <f t="shared" si="108"/>
        <v>1345559.6199999999</v>
      </c>
      <c r="AZ393" s="6">
        <f t="shared" si="109"/>
        <v>212</v>
      </c>
      <c r="BA393" s="6">
        <f t="shared" si="110"/>
        <v>1476860</v>
      </c>
      <c r="BB393" s="7">
        <f t="shared" si="111"/>
        <v>28.243942025649009</v>
      </c>
      <c r="BC393" s="26" t="s">
        <v>799</v>
      </c>
      <c r="BD393" s="10" t="s">
        <v>788</v>
      </c>
      <c r="BE393" s="10" t="s">
        <v>863</v>
      </c>
      <c r="BF393" s="18"/>
      <c r="BG393" s="18"/>
      <c r="BH393" s="18"/>
      <c r="BI393" s="18"/>
      <c r="BJ393" s="18"/>
      <c r="BK393" s="18"/>
      <c r="BL393" s="18"/>
      <c r="BM393" s="18"/>
      <c r="BN393" s="18"/>
      <c r="BO393" s="18"/>
      <c r="CJ393" s="18"/>
      <c r="CK393" s="18"/>
    </row>
    <row r="394" spans="1:89" x14ac:dyDescent="0.2">
      <c r="A394" s="25">
        <v>204566</v>
      </c>
      <c r="B394" s="26" t="s">
        <v>533</v>
      </c>
      <c r="C394" s="6">
        <v>0</v>
      </c>
      <c r="D394" s="6">
        <v>0</v>
      </c>
      <c r="E394" s="6">
        <v>0</v>
      </c>
      <c r="F394" s="36">
        <f t="shared" si="96"/>
        <v>0</v>
      </c>
      <c r="G394" s="6">
        <v>0</v>
      </c>
      <c r="H394" s="6">
        <v>0</v>
      </c>
      <c r="I394" s="6">
        <v>0</v>
      </c>
      <c r="J394" s="36">
        <f t="shared" si="97"/>
        <v>0</v>
      </c>
      <c r="K394" s="6">
        <v>0</v>
      </c>
      <c r="L394" s="6">
        <v>0</v>
      </c>
      <c r="M394" s="6">
        <v>0</v>
      </c>
      <c r="N394" s="7">
        <f t="shared" si="98"/>
        <v>0</v>
      </c>
      <c r="O394" s="6">
        <v>0</v>
      </c>
      <c r="P394" s="6">
        <v>0</v>
      </c>
      <c r="Q394" s="6">
        <v>0</v>
      </c>
      <c r="R394" s="7">
        <f t="shared" si="99"/>
        <v>0</v>
      </c>
      <c r="S394" s="6">
        <v>0</v>
      </c>
      <c r="T394" s="6">
        <v>0</v>
      </c>
      <c r="U394" s="6">
        <v>0</v>
      </c>
      <c r="V394" s="7">
        <f t="shared" si="100"/>
        <v>0</v>
      </c>
      <c r="W394" s="6">
        <v>0</v>
      </c>
      <c r="X394" s="6">
        <v>0</v>
      </c>
      <c r="Y394" s="6">
        <v>0</v>
      </c>
      <c r="Z394" s="7">
        <f t="shared" si="101"/>
        <v>0</v>
      </c>
      <c r="AA394" s="6">
        <v>0</v>
      </c>
      <c r="AB394" s="6">
        <v>0</v>
      </c>
      <c r="AC394" s="6">
        <v>0</v>
      </c>
      <c r="AD394" s="7">
        <f t="shared" si="102"/>
        <v>0</v>
      </c>
      <c r="AE394" s="6">
        <v>0</v>
      </c>
      <c r="AF394" s="6">
        <v>0</v>
      </c>
      <c r="AG394" s="6">
        <v>0</v>
      </c>
      <c r="AH394" s="7">
        <f t="shared" si="103"/>
        <v>0</v>
      </c>
      <c r="AI394" s="6">
        <v>0</v>
      </c>
      <c r="AJ394" s="6">
        <v>0</v>
      </c>
      <c r="AK394" s="6">
        <v>0</v>
      </c>
      <c r="AL394" s="7">
        <f t="shared" si="104"/>
        <v>0</v>
      </c>
      <c r="AM394" s="6">
        <v>-5340</v>
      </c>
      <c r="AN394" s="6">
        <v>9</v>
      </c>
      <c r="AO394" s="6">
        <v>65070</v>
      </c>
      <c r="AP394" s="7">
        <f t="shared" si="105"/>
        <v>-2.5440295066851082</v>
      </c>
      <c r="AQ394" s="6">
        <v>-9300</v>
      </c>
      <c r="AR394" s="6">
        <v>18</v>
      </c>
      <c r="AS394" s="6">
        <v>130140</v>
      </c>
      <c r="AT394" s="7">
        <f t="shared" si="106"/>
        <v>-2.0009220839096358</v>
      </c>
      <c r="AU394" s="6">
        <v>-13980</v>
      </c>
      <c r="AV394" s="6">
        <v>0</v>
      </c>
      <c r="AW394" s="6">
        <v>0</v>
      </c>
      <c r="AX394" s="7">
        <f t="shared" si="107"/>
        <v>0</v>
      </c>
      <c r="AY394" s="6">
        <f t="shared" si="108"/>
        <v>-28620</v>
      </c>
      <c r="AZ394" s="6">
        <f t="shared" si="109"/>
        <v>27</v>
      </c>
      <c r="BA394" s="6">
        <f t="shared" si="110"/>
        <v>195210</v>
      </c>
      <c r="BB394" s="7">
        <f t="shared" si="111"/>
        <v>-4.544951590594744</v>
      </c>
      <c r="BC394" s="26" t="s">
        <v>799</v>
      </c>
      <c r="BD394" s="10" t="s">
        <v>788</v>
      </c>
      <c r="BE394" s="10" t="s">
        <v>863</v>
      </c>
      <c r="BF394" s="18"/>
      <c r="BG394" s="18"/>
      <c r="BH394" s="18"/>
      <c r="BI394" s="18"/>
      <c r="BJ394" s="18"/>
      <c r="BK394" s="18"/>
      <c r="BL394" s="18"/>
      <c r="BM394" s="18"/>
      <c r="BN394" s="18"/>
      <c r="BO394" s="18"/>
      <c r="CJ394" s="18"/>
      <c r="CK394" s="18"/>
    </row>
    <row r="395" spans="1:89" x14ac:dyDescent="0.2">
      <c r="A395" s="25">
        <v>140836</v>
      </c>
      <c r="B395" s="26" t="s">
        <v>66</v>
      </c>
      <c r="C395" s="6">
        <v>-104964.96</v>
      </c>
      <c r="D395" s="6">
        <v>7</v>
      </c>
      <c r="E395" s="6">
        <v>49490</v>
      </c>
      <c r="F395" s="36">
        <f t="shared" si="96"/>
        <v>-63.627981410385935</v>
      </c>
      <c r="G395" s="6">
        <v>50845.04</v>
      </c>
      <c r="H395" s="6">
        <v>30</v>
      </c>
      <c r="I395" s="6">
        <v>212100</v>
      </c>
      <c r="J395" s="36">
        <f t="shared" si="97"/>
        <v>7.4313825553983968</v>
      </c>
      <c r="K395" s="6">
        <v>-39234.959999999999</v>
      </c>
      <c r="L395" s="6">
        <v>103</v>
      </c>
      <c r="M395" s="6">
        <v>726460</v>
      </c>
      <c r="N395" s="7">
        <f t="shared" si="98"/>
        <v>-1.6202527324284888</v>
      </c>
      <c r="O395" s="6">
        <v>-34484.959999999999</v>
      </c>
      <c r="P395" s="6">
        <v>53</v>
      </c>
      <c r="Q395" s="6">
        <v>372410</v>
      </c>
      <c r="R395" s="7">
        <f t="shared" si="99"/>
        <v>-2.8705828522327539</v>
      </c>
      <c r="S395" s="6">
        <v>3305.04</v>
      </c>
      <c r="T395" s="6">
        <v>60.5</v>
      </c>
      <c r="U395" s="6">
        <v>421485</v>
      </c>
      <c r="V395" s="7">
        <f t="shared" si="100"/>
        <v>0.24308395316559306</v>
      </c>
      <c r="W395" s="6">
        <v>-77860.179999999993</v>
      </c>
      <c r="X395" s="6">
        <v>103</v>
      </c>
      <c r="Y395" s="6">
        <v>707610</v>
      </c>
      <c r="Z395" s="7">
        <f t="shared" si="101"/>
        <v>-3.3009785051087461</v>
      </c>
      <c r="AA395" s="6">
        <v>84969.82</v>
      </c>
      <c r="AB395" s="6">
        <v>71</v>
      </c>
      <c r="AC395" s="6">
        <v>505770</v>
      </c>
      <c r="AD395" s="7">
        <f t="shared" si="102"/>
        <v>5.2080281946339246</v>
      </c>
      <c r="AE395" s="6">
        <v>-18809.650000000001</v>
      </c>
      <c r="AF395" s="6">
        <v>34.950000000000003</v>
      </c>
      <c r="AG395" s="6">
        <v>255256.5</v>
      </c>
      <c r="AH395" s="7">
        <f t="shared" si="103"/>
        <v>-2.2106763197019474</v>
      </c>
      <c r="AI395" s="6">
        <v>1942.85</v>
      </c>
      <c r="AJ395" s="6">
        <v>121.5</v>
      </c>
      <c r="AK395" s="6">
        <v>835655</v>
      </c>
      <c r="AL395" s="7">
        <f t="shared" si="104"/>
        <v>7.2073223997941735E-2</v>
      </c>
      <c r="AM395" s="6">
        <v>145989.84</v>
      </c>
      <c r="AN395" s="6">
        <v>112</v>
      </c>
      <c r="AO395" s="6">
        <v>758240</v>
      </c>
      <c r="AP395" s="7">
        <f t="shared" si="105"/>
        <v>5.9686709221354715</v>
      </c>
      <c r="AQ395" s="6">
        <v>-17830.2</v>
      </c>
      <c r="AR395" s="6">
        <v>51</v>
      </c>
      <c r="AS395" s="6">
        <v>350270</v>
      </c>
      <c r="AT395" s="7">
        <f t="shared" si="106"/>
        <v>-1.4253164701515975</v>
      </c>
      <c r="AU395" s="6">
        <v>262578.81</v>
      </c>
      <c r="AV395" s="6">
        <v>114.8</v>
      </c>
      <c r="AW395" s="6">
        <v>804504</v>
      </c>
      <c r="AX395" s="7">
        <f t="shared" si="107"/>
        <v>10.117964745980132</v>
      </c>
      <c r="AY395" s="6">
        <f t="shared" si="108"/>
        <v>361411.45</v>
      </c>
      <c r="AZ395" s="6">
        <f t="shared" si="109"/>
        <v>854.75</v>
      </c>
      <c r="BA395" s="6">
        <f t="shared" si="110"/>
        <v>5949760.5</v>
      </c>
      <c r="BB395" s="7">
        <f t="shared" si="111"/>
        <v>1.8830598223239408</v>
      </c>
      <c r="BC395" s="26" t="s">
        <v>797</v>
      </c>
      <c r="BD395" s="10" t="s">
        <v>798</v>
      </c>
      <c r="BE395" s="10" t="s">
        <v>863</v>
      </c>
      <c r="BF395" s="18"/>
      <c r="BG395" s="18"/>
      <c r="BH395" s="18"/>
      <c r="BI395" s="18"/>
      <c r="BJ395" s="18"/>
      <c r="BK395" s="18"/>
      <c r="BL395" s="18"/>
      <c r="BM395" s="18"/>
      <c r="BN395" s="18"/>
      <c r="BO395" s="18"/>
      <c r="CJ395" s="18"/>
      <c r="CK395" s="18"/>
    </row>
    <row r="396" spans="1:89" x14ac:dyDescent="0.2">
      <c r="A396" s="25">
        <v>140956</v>
      </c>
      <c r="B396" s="26" t="s">
        <v>71</v>
      </c>
      <c r="C396" s="6">
        <v>-50004.5</v>
      </c>
      <c r="D396" s="6">
        <v>8</v>
      </c>
      <c r="E396" s="6">
        <v>57060</v>
      </c>
      <c r="F396" s="36">
        <f t="shared" si="96"/>
        <v>-26.290483701366981</v>
      </c>
      <c r="G396" s="6">
        <v>91155.5</v>
      </c>
      <c r="H396" s="6">
        <v>51</v>
      </c>
      <c r="I396" s="6">
        <v>360570</v>
      </c>
      <c r="J396" s="36">
        <f t="shared" si="97"/>
        <v>7.8370926588457159</v>
      </c>
      <c r="K396" s="6">
        <v>-19594.5</v>
      </c>
      <c r="L396" s="6">
        <v>60</v>
      </c>
      <c r="M396" s="6">
        <v>427200</v>
      </c>
      <c r="N396" s="7">
        <f t="shared" si="98"/>
        <v>-1.3760182584269662</v>
      </c>
      <c r="O396" s="6">
        <v>56399.5</v>
      </c>
      <c r="P396" s="6">
        <v>51</v>
      </c>
      <c r="Q396" s="6">
        <v>359770</v>
      </c>
      <c r="R396" s="7">
        <f t="shared" si="99"/>
        <v>4.8597284376129188</v>
      </c>
      <c r="S396" s="6">
        <v>-10500.5</v>
      </c>
      <c r="T396" s="6">
        <v>44</v>
      </c>
      <c r="U396" s="6">
        <v>307680</v>
      </c>
      <c r="V396" s="7">
        <f t="shared" si="100"/>
        <v>-1.0579676937077482</v>
      </c>
      <c r="W396" s="6">
        <v>-24108</v>
      </c>
      <c r="X396" s="6">
        <v>106</v>
      </c>
      <c r="Y396" s="6">
        <v>738295</v>
      </c>
      <c r="Z396" s="7">
        <f t="shared" si="101"/>
        <v>-0.97960842210769417</v>
      </c>
      <c r="AA396" s="6">
        <v>27997</v>
      </c>
      <c r="AB396" s="6">
        <v>92</v>
      </c>
      <c r="AC396" s="6">
        <v>664640</v>
      </c>
      <c r="AD396" s="7">
        <f t="shared" si="102"/>
        <v>1.305830223880597</v>
      </c>
      <c r="AE396" s="6">
        <v>130307.26</v>
      </c>
      <c r="AF396" s="6">
        <v>92.5</v>
      </c>
      <c r="AG396" s="6">
        <v>679625</v>
      </c>
      <c r="AH396" s="7">
        <f t="shared" si="103"/>
        <v>5.7520217767150994</v>
      </c>
      <c r="AI396" s="6">
        <v>-52992.74</v>
      </c>
      <c r="AJ396" s="6">
        <v>87</v>
      </c>
      <c r="AK396" s="6">
        <v>602990</v>
      </c>
      <c r="AL396" s="7">
        <f t="shared" si="104"/>
        <v>-2.724381731040316</v>
      </c>
      <c r="AM396" s="6">
        <v>-26662.73</v>
      </c>
      <c r="AN396" s="6">
        <v>104</v>
      </c>
      <c r="AO396" s="6">
        <v>712930</v>
      </c>
      <c r="AP396" s="7">
        <f t="shared" si="105"/>
        <v>-1.1593629528845748</v>
      </c>
      <c r="AQ396" s="6">
        <v>-26271.69</v>
      </c>
      <c r="AR396" s="6">
        <v>87</v>
      </c>
      <c r="AS396" s="6">
        <v>603890</v>
      </c>
      <c r="AT396" s="7">
        <f t="shared" si="106"/>
        <v>-1.218114755998609</v>
      </c>
      <c r="AU396" s="6">
        <v>-76669.67</v>
      </c>
      <c r="AV396" s="6">
        <v>49.5</v>
      </c>
      <c r="AW396" s="6">
        <v>350025</v>
      </c>
      <c r="AX396" s="7">
        <f t="shared" si="107"/>
        <v>-6.7902571816298831</v>
      </c>
      <c r="AY396" s="6">
        <f t="shared" si="108"/>
        <v>69059.430000000008</v>
      </c>
      <c r="AZ396" s="6">
        <f t="shared" si="109"/>
        <v>824</v>
      </c>
      <c r="BA396" s="6">
        <f t="shared" si="110"/>
        <v>5807615</v>
      </c>
      <c r="BB396" s="7">
        <f t="shared" si="111"/>
        <v>0.368626765031773</v>
      </c>
      <c r="BC396" s="26" t="s">
        <v>797</v>
      </c>
      <c r="BD396" s="10" t="s">
        <v>798</v>
      </c>
      <c r="BE396" s="10" t="s">
        <v>863</v>
      </c>
      <c r="BF396" s="18"/>
      <c r="BG396" s="18"/>
      <c r="BH396" s="18"/>
      <c r="BI396" s="18"/>
      <c r="BJ396" s="18"/>
      <c r="BK396" s="18"/>
      <c r="BL396" s="18"/>
      <c r="BM396" s="18"/>
      <c r="BN396" s="18"/>
      <c r="BO396" s="18"/>
      <c r="CJ396" s="18"/>
      <c r="CK396" s="18"/>
    </row>
    <row r="397" spans="1:89" x14ac:dyDescent="0.2">
      <c r="A397" s="25">
        <v>140965</v>
      </c>
      <c r="B397" s="26" t="s">
        <v>72</v>
      </c>
      <c r="C397" s="6">
        <v>-142490.9</v>
      </c>
      <c r="D397" s="6">
        <v>5</v>
      </c>
      <c r="E397" s="6">
        <v>35350</v>
      </c>
      <c r="F397" s="36">
        <f t="shared" si="96"/>
        <v>-120.92579915134371</v>
      </c>
      <c r="G397" s="6">
        <v>-6510.65</v>
      </c>
      <c r="H397" s="6">
        <v>42</v>
      </c>
      <c r="I397" s="6">
        <v>294840</v>
      </c>
      <c r="J397" s="36">
        <f t="shared" si="97"/>
        <v>-0.68454127662460995</v>
      </c>
      <c r="K397" s="6">
        <v>-11130.65</v>
      </c>
      <c r="L397" s="6">
        <v>0</v>
      </c>
      <c r="M397" s="6">
        <v>0</v>
      </c>
      <c r="N397" s="7">
        <f t="shared" si="98"/>
        <v>0</v>
      </c>
      <c r="O397" s="6">
        <v>-14691.09</v>
      </c>
      <c r="P397" s="6">
        <v>51</v>
      </c>
      <c r="Q397" s="6">
        <v>358470</v>
      </c>
      <c r="R397" s="7">
        <f t="shared" si="99"/>
        <v>-1.2704655619717131</v>
      </c>
      <c r="S397" s="6">
        <v>-48871.09</v>
      </c>
      <c r="T397" s="6">
        <v>51.5</v>
      </c>
      <c r="U397" s="6">
        <v>357205</v>
      </c>
      <c r="V397" s="7">
        <f t="shared" si="100"/>
        <v>-4.2412726305622819</v>
      </c>
      <c r="W397" s="6">
        <v>264428.90999999997</v>
      </c>
      <c r="X397" s="6">
        <v>51</v>
      </c>
      <c r="Y397" s="6">
        <v>348870</v>
      </c>
      <c r="Z397" s="7">
        <f t="shared" si="101"/>
        <v>22.738748817611143</v>
      </c>
      <c r="AA397" s="6">
        <v>107118.91</v>
      </c>
      <c r="AB397" s="6">
        <v>26</v>
      </c>
      <c r="AC397" s="6">
        <v>189020</v>
      </c>
      <c r="AD397" s="7">
        <f t="shared" si="102"/>
        <v>17.56790926886044</v>
      </c>
      <c r="AE397" s="6">
        <v>-990.93</v>
      </c>
      <c r="AF397" s="6">
        <v>13</v>
      </c>
      <c r="AG397" s="6">
        <v>94510</v>
      </c>
      <c r="AH397" s="7">
        <f t="shared" si="103"/>
        <v>-0.31454766691355407</v>
      </c>
      <c r="AI397" s="6">
        <v>54869.07</v>
      </c>
      <c r="AJ397" s="6">
        <v>38</v>
      </c>
      <c r="AK397" s="6">
        <v>260860</v>
      </c>
      <c r="AL397" s="7">
        <f t="shared" si="104"/>
        <v>6.5205135704975854</v>
      </c>
      <c r="AM397" s="6">
        <v>40475.919999999998</v>
      </c>
      <c r="AN397" s="6">
        <v>53</v>
      </c>
      <c r="AO397" s="6">
        <v>359060</v>
      </c>
      <c r="AP397" s="7">
        <f t="shared" si="105"/>
        <v>3.4945511056647915</v>
      </c>
      <c r="AQ397" s="6">
        <v>132585.92000000001</v>
      </c>
      <c r="AR397" s="6">
        <v>40</v>
      </c>
      <c r="AS397" s="6">
        <v>275200</v>
      </c>
      <c r="AT397" s="7">
        <f t="shared" si="106"/>
        <v>13.489846511627908</v>
      </c>
      <c r="AU397" s="6">
        <v>210568.09</v>
      </c>
      <c r="AV397" s="6">
        <v>57</v>
      </c>
      <c r="AW397" s="6">
        <v>393740</v>
      </c>
      <c r="AX397" s="7">
        <f t="shared" si="107"/>
        <v>16.578480189973078</v>
      </c>
      <c r="AY397" s="6">
        <f t="shared" si="108"/>
        <v>727852.40999999992</v>
      </c>
      <c r="AZ397" s="6">
        <f t="shared" si="109"/>
        <v>422.5</v>
      </c>
      <c r="BA397" s="6">
        <f t="shared" si="110"/>
        <v>2931775</v>
      </c>
      <c r="BB397" s="7">
        <f t="shared" si="111"/>
        <v>7.6961651934408328</v>
      </c>
      <c r="BC397" s="26" t="s">
        <v>797</v>
      </c>
      <c r="BD397" s="10" t="s">
        <v>798</v>
      </c>
      <c r="BE397" s="10" t="s">
        <v>863</v>
      </c>
      <c r="BF397" s="18"/>
      <c r="BG397" s="18"/>
      <c r="BH397" s="18"/>
      <c r="BI397" s="18"/>
      <c r="BJ397" s="18"/>
      <c r="BK397" s="18"/>
      <c r="BL397" s="18"/>
      <c r="BM397" s="18"/>
      <c r="BN397" s="18"/>
      <c r="BO397" s="18"/>
      <c r="CJ397" s="18"/>
      <c r="CK397" s="18"/>
    </row>
    <row r="398" spans="1:89" x14ac:dyDescent="0.2">
      <c r="A398" s="25">
        <v>147429</v>
      </c>
      <c r="B398" s="26" t="s">
        <v>130</v>
      </c>
      <c r="C398" s="6">
        <v>-14601.32</v>
      </c>
      <c r="D398" s="6">
        <v>57</v>
      </c>
      <c r="E398" s="6">
        <v>414390</v>
      </c>
      <c r="F398" s="36">
        <f t="shared" si="96"/>
        <v>-1.0570708752624338</v>
      </c>
      <c r="G398" s="6">
        <v>88063.12</v>
      </c>
      <c r="H398" s="6">
        <v>101</v>
      </c>
      <c r="I398" s="6">
        <v>734370</v>
      </c>
      <c r="J398" s="36">
        <f t="shared" si="97"/>
        <v>3.7174131840897635</v>
      </c>
      <c r="K398" s="6">
        <v>171183.12</v>
      </c>
      <c r="L398" s="6">
        <v>101</v>
      </c>
      <c r="M398" s="6">
        <v>751870</v>
      </c>
      <c r="N398" s="7">
        <f t="shared" si="98"/>
        <v>6.8302945988003243</v>
      </c>
      <c r="O398" s="6">
        <v>354183.12</v>
      </c>
      <c r="P398" s="6">
        <v>55</v>
      </c>
      <c r="Q398" s="6">
        <v>404150</v>
      </c>
      <c r="R398" s="7">
        <f t="shared" si="99"/>
        <v>27.167330743535814</v>
      </c>
      <c r="S398" s="6">
        <v>372413.12</v>
      </c>
      <c r="T398" s="6">
        <v>77</v>
      </c>
      <c r="U398" s="6">
        <v>553920</v>
      </c>
      <c r="V398" s="7">
        <f t="shared" si="100"/>
        <v>20.84201097631427</v>
      </c>
      <c r="W398" s="6">
        <v>491543.03999999998</v>
      </c>
      <c r="X398" s="6">
        <v>77</v>
      </c>
      <c r="Y398" s="6">
        <v>542820</v>
      </c>
      <c r="Z398" s="7">
        <f t="shared" si="101"/>
        <v>27.166079363324858</v>
      </c>
      <c r="AA398" s="6">
        <v>305623.03999999998</v>
      </c>
      <c r="AB398" s="6">
        <v>42</v>
      </c>
      <c r="AC398" s="6">
        <v>320040</v>
      </c>
      <c r="AD398" s="7">
        <f t="shared" si="102"/>
        <v>29.603531558555179</v>
      </c>
      <c r="AE398" s="6">
        <v>487153.43</v>
      </c>
      <c r="AF398" s="6">
        <v>85</v>
      </c>
      <c r="AG398" s="6">
        <v>620720</v>
      </c>
      <c r="AH398" s="7">
        <f t="shared" si="103"/>
        <v>23.544598047428792</v>
      </c>
      <c r="AI398" s="6">
        <v>551693.43000000005</v>
      </c>
      <c r="AJ398" s="6">
        <v>102</v>
      </c>
      <c r="AK398" s="6">
        <v>711770</v>
      </c>
      <c r="AL398" s="7">
        <f t="shared" si="104"/>
        <v>24.028121907357715</v>
      </c>
      <c r="AM398" s="6">
        <v>589293.43999999994</v>
      </c>
      <c r="AN398" s="6">
        <v>94</v>
      </c>
      <c r="AO398" s="6">
        <v>648240</v>
      </c>
      <c r="AP398" s="7">
        <f t="shared" si="105"/>
        <v>28.181069727261505</v>
      </c>
      <c r="AQ398" s="6">
        <v>710338.44</v>
      </c>
      <c r="AR398" s="6">
        <v>120</v>
      </c>
      <c r="AS398" s="6">
        <v>841410</v>
      </c>
      <c r="AT398" s="7">
        <f t="shared" si="106"/>
        <v>23.638269476236317</v>
      </c>
      <c r="AU398" s="6">
        <v>800001.45</v>
      </c>
      <c r="AV398" s="6">
        <v>155</v>
      </c>
      <c r="AW398" s="6">
        <v>1101190</v>
      </c>
      <c r="AX398" s="7">
        <f t="shared" si="107"/>
        <v>22.521131639408274</v>
      </c>
      <c r="AY398" s="6">
        <f t="shared" si="108"/>
        <v>4921488.75</v>
      </c>
      <c r="AZ398" s="6">
        <f t="shared" si="109"/>
        <v>1009</v>
      </c>
      <c r="BA398" s="6">
        <f t="shared" si="110"/>
        <v>7230500</v>
      </c>
      <c r="BB398" s="7">
        <f t="shared" si="111"/>
        <v>21.10035976073577</v>
      </c>
      <c r="BC398" s="26" t="s">
        <v>797</v>
      </c>
      <c r="BD398" s="10" t="s">
        <v>798</v>
      </c>
      <c r="BE398" s="10" t="s">
        <v>863</v>
      </c>
      <c r="BF398" s="18"/>
      <c r="BG398" s="18"/>
      <c r="BH398" s="18"/>
      <c r="BI398" s="18"/>
      <c r="BJ398" s="18"/>
      <c r="BK398" s="18"/>
      <c r="BL398" s="18"/>
      <c r="BM398" s="18"/>
      <c r="BN398" s="18"/>
      <c r="BO398" s="18"/>
      <c r="CJ398" s="18"/>
      <c r="CK398" s="18"/>
    </row>
    <row r="399" spans="1:89" x14ac:dyDescent="0.2">
      <c r="A399" s="25">
        <v>172289</v>
      </c>
      <c r="B399" s="26" t="s">
        <v>217</v>
      </c>
      <c r="C399" s="6">
        <v>-6441</v>
      </c>
      <c r="D399" s="6">
        <v>0</v>
      </c>
      <c r="E399" s="6">
        <v>0</v>
      </c>
      <c r="F399" s="36">
        <f t="shared" si="96"/>
        <v>0</v>
      </c>
      <c r="G399" s="6">
        <v>-25492.720000000001</v>
      </c>
      <c r="H399" s="6">
        <v>58</v>
      </c>
      <c r="I399" s="6">
        <v>408560</v>
      </c>
      <c r="J399" s="36">
        <f t="shared" si="97"/>
        <v>-1.9342919522224398</v>
      </c>
      <c r="K399" s="6">
        <v>-35931.72</v>
      </c>
      <c r="L399" s="6">
        <v>70</v>
      </c>
      <c r="M399" s="6">
        <v>493400</v>
      </c>
      <c r="N399" s="7">
        <f t="shared" si="98"/>
        <v>-2.1847417916497771</v>
      </c>
      <c r="O399" s="6">
        <v>-46924.63</v>
      </c>
      <c r="P399" s="6">
        <v>82</v>
      </c>
      <c r="Q399" s="6">
        <v>572790</v>
      </c>
      <c r="R399" s="7">
        <f t="shared" si="99"/>
        <v>-2.539610555351874</v>
      </c>
      <c r="S399" s="6">
        <v>46348.37</v>
      </c>
      <c r="T399" s="6">
        <v>51</v>
      </c>
      <c r="U399" s="6">
        <v>354470</v>
      </c>
      <c r="V399" s="7">
        <f t="shared" si="100"/>
        <v>4.0533739667672863</v>
      </c>
      <c r="W399" s="6">
        <v>164859.37</v>
      </c>
      <c r="X399" s="6">
        <v>75</v>
      </c>
      <c r="Y399" s="6">
        <v>516250</v>
      </c>
      <c r="Z399" s="7">
        <f t="shared" si="101"/>
        <v>9.5802055205811136</v>
      </c>
      <c r="AA399" s="6">
        <v>114750.37</v>
      </c>
      <c r="AB399" s="6">
        <v>55</v>
      </c>
      <c r="AC399" s="6">
        <v>394350</v>
      </c>
      <c r="AD399" s="7">
        <f t="shared" si="102"/>
        <v>9.0205692151641941</v>
      </c>
      <c r="AE399" s="6">
        <v>85549.88</v>
      </c>
      <c r="AF399" s="6">
        <v>20</v>
      </c>
      <c r="AG399" s="6">
        <v>145400</v>
      </c>
      <c r="AH399" s="7">
        <f t="shared" si="103"/>
        <v>17.651281980742777</v>
      </c>
      <c r="AI399" s="6">
        <v>123659.88</v>
      </c>
      <c r="AJ399" s="6">
        <v>52</v>
      </c>
      <c r="AK399" s="6">
        <v>356440</v>
      </c>
      <c r="AL399" s="7">
        <f t="shared" si="104"/>
        <v>10.754843115250814</v>
      </c>
      <c r="AM399" s="6">
        <v>103569.88</v>
      </c>
      <c r="AN399" s="6">
        <v>80</v>
      </c>
      <c r="AO399" s="6">
        <v>542050</v>
      </c>
      <c r="AP399" s="7">
        <f t="shared" si="105"/>
        <v>5.9231921040494422</v>
      </c>
      <c r="AQ399" s="6">
        <v>198349.89</v>
      </c>
      <c r="AR399" s="6">
        <v>80</v>
      </c>
      <c r="AS399" s="6">
        <v>552600</v>
      </c>
      <c r="AT399" s="7">
        <f t="shared" si="106"/>
        <v>10.050302062975028</v>
      </c>
      <c r="AU399" s="6">
        <v>250304.87</v>
      </c>
      <c r="AV399" s="6">
        <v>75</v>
      </c>
      <c r="AW399" s="6">
        <v>526550</v>
      </c>
      <c r="AX399" s="7">
        <f t="shared" si="107"/>
        <v>14.736399145380306</v>
      </c>
      <c r="AY399" s="6">
        <f t="shared" si="108"/>
        <v>979043.44</v>
      </c>
      <c r="AZ399" s="6">
        <f t="shared" si="109"/>
        <v>698</v>
      </c>
      <c r="BA399" s="6">
        <f t="shared" si="110"/>
        <v>4862860</v>
      </c>
      <c r="BB399" s="7">
        <f t="shared" si="111"/>
        <v>6.2412544551971472</v>
      </c>
      <c r="BC399" s="26" t="s">
        <v>797</v>
      </c>
      <c r="BD399" s="10" t="s">
        <v>798</v>
      </c>
      <c r="BE399" s="10" t="s">
        <v>863</v>
      </c>
      <c r="BF399" s="18"/>
      <c r="BG399" s="18"/>
      <c r="BH399" s="18"/>
      <c r="BI399" s="18"/>
      <c r="BJ399" s="18"/>
      <c r="BK399" s="18"/>
      <c r="BL399" s="18"/>
      <c r="BM399" s="18"/>
      <c r="BN399" s="18"/>
      <c r="BO399" s="18"/>
      <c r="CJ399" s="18"/>
      <c r="CK399" s="18"/>
    </row>
    <row r="400" spans="1:89" x14ac:dyDescent="0.2">
      <c r="A400" s="25">
        <v>173529</v>
      </c>
      <c r="B400" s="26" t="s">
        <v>257</v>
      </c>
      <c r="C400" s="6">
        <v>-27668.720000000001</v>
      </c>
      <c r="D400" s="6">
        <v>0</v>
      </c>
      <c r="E400" s="6">
        <v>0</v>
      </c>
      <c r="F400" s="36">
        <f t="shared" si="96"/>
        <v>0</v>
      </c>
      <c r="G400" s="6">
        <v>127316.28</v>
      </c>
      <c r="H400" s="6">
        <v>53.5</v>
      </c>
      <c r="I400" s="6">
        <v>391745</v>
      </c>
      <c r="J400" s="36">
        <f t="shared" si="97"/>
        <v>10.074933132522432</v>
      </c>
      <c r="K400" s="6">
        <v>215511.28</v>
      </c>
      <c r="L400" s="6">
        <v>34</v>
      </c>
      <c r="M400" s="6">
        <v>245680</v>
      </c>
      <c r="N400" s="7">
        <f t="shared" si="98"/>
        <v>26.316095734288506</v>
      </c>
      <c r="O400" s="6">
        <v>94911.28</v>
      </c>
      <c r="P400" s="6">
        <v>51</v>
      </c>
      <c r="Q400" s="6">
        <v>364720</v>
      </c>
      <c r="R400" s="7">
        <f t="shared" si="99"/>
        <v>8.0671465233603854</v>
      </c>
      <c r="S400" s="6">
        <v>82581.279999999999</v>
      </c>
      <c r="T400" s="6">
        <v>15</v>
      </c>
      <c r="U400" s="6">
        <v>109550</v>
      </c>
      <c r="V400" s="7">
        <f t="shared" si="100"/>
        <v>23.368504609767228</v>
      </c>
      <c r="W400" s="6">
        <v>-8168.72</v>
      </c>
      <c r="X400" s="6">
        <v>20</v>
      </c>
      <c r="Y400" s="6">
        <v>146400</v>
      </c>
      <c r="Z400" s="7">
        <f t="shared" si="101"/>
        <v>-1.6739180327868852</v>
      </c>
      <c r="AA400" s="6">
        <v>99011.28</v>
      </c>
      <c r="AB400" s="6">
        <v>51</v>
      </c>
      <c r="AC400" s="6">
        <v>384520</v>
      </c>
      <c r="AD400" s="7">
        <f t="shared" si="102"/>
        <v>7.982288775616353</v>
      </c>
      <c r="AE400" s="6">
        <v>186461.09</v>
      </c>
      <c r="AF400" s="6">
        <v>25</v>
      </c>
      <c r="AG400" s="6">
        <v>193000</v>
      </c>
      <c r="AH400" s="7">
        <f t="shared" si="103"/>
        <v>28.983589119170986</v>
      </c>
      <c r="AI400" s="6">
        <v>67161.09</v>
      </c>
      <c r="AJ400" s="6">
        <v>20</v>
      </c>
      <c r="AK400" s="6">
        <v>141400</v>
      </c>
      <c r="AL400" s="7">
        <f t="shared" si="104"/>
        <v>14.724142786421499</v>
      </c>
      <c r="AM400" s="6">
        <v>124157.94</v>
      </c>
      <c r="AN400" s="6">
        <v>20</v>
      </c>
      <c r="AO400" s="6">
        <v>144400</v>
      </c>
      <c r="AP400" s="7">
        <f t="shared" si="105"/>
        <v>26.65440540166205</v>
      </c>
      <c r="AQ400" s="6">
        <v>238007.92</v>
      </c>
      <c r="AR400" s="6">
        <v>35</v>
      </c>
      <c r="AS400" s="6">
        <v>247200</v>
      </c>
      <c r="AT400" s="7">
        <f t="shared" si="106"/>
        <v>26.958825889967638</v>
      </c>
      <c r="AU400" s="6">
        <v>-18203.04</v>
      </c>
      <c r="AV400" s="6">
        <v>35</v>
      </c>
      <c r="AW400" s="6">
        <v>248300</v>
      </c>
      <c r="AX400" s="7">
        <f t="shared" si="107"/>
        <v>-2.2726308497784937</v>
      </c>
      <c r="AY400" s="6">
        <f t="shared" si="108"/>
        <v>1208747.68</v>
      </c>
      <c r="AZ400" s="6">
        <f t="shared" si="109"/>
        <v>359.5</v>
      </c>
      <c r="BA400" s="6">
        <f t="shared" si="110"/>
        <v>2616915</v>
      </c>
      <c r="BB400" s="7">
        <f t="shared" si="111"/>
        <v>14.318836523157993</v>
      </c>
      <c r="BC400" s="26" t="s">
        <v>797</v>
      </c>
      <c r="BD400" s="10" t="s">
        <v>798</v>
      </c>
      <c r="BE400" s="10" t="s">
        <v>863</v>
      </c>
      <c r="BF400" s="18"/>
      <c r="BG400" s="18"/>
      <c r="BH400" s="18"/>
      <c r="BI400" s="18"/>
      <c r="BJ400" s="18"/>
      <c r="BK400" s="18"/>
      <c r="BL400" s="18"/>
      <c r="BM400" s="18"/>
      <c r="BN400" s="18"/>
      <c r="BO400" s="18"/>
      <c r="CJ400" s="18"/>
      <c r="CK400" s="18"/>
    </row>
    <row r="401" spans="1:89" x14ac:dyDescent="0.2">
      <c r="A401" s="25">
        <v>173849</v>
      </c>
      <c r="B401" s="26" t="s">
        <v>262</v>
      </c>
      <c r="C401" s="6">
        <v>472782.37</v>
      </c>
      <c r="D401" s="6">
        <v>0</v>
      </c>
      <c r="E401" s="6">
        <v>0</v>
      </c>
      <c r="F401" s="36">
        <f t="shared" si="96"/>
        <v>0</v>
      </c>
      <c r="G401" s="6">
        <v>313050.37</v>
      </c>
      <c r="H401" s="6">
        <v>65</v>
      </c>
      <c r="I401" s="6">
        <v>456300</v>
      </c>
      <c r="J401" s="36">
        <f t="shared" si="97"/>
        <v>21.267940981810213</v>
      </c>
      <c r="K401" s="6">
        <v>406875.37</v>
      </c>
      <c r="L401" s="6">
        <v>157.5</v>
      </c>
      <c r="M401" s="6">
        <v>1107025</v>
      </c>
      <c r="N401" s="7">
        <f t="shared" si="98"/>
        <v>11.02618378085409</v>
      </c>
      <c r="O401" s="6">
        <v>277521.36</v>
      </c>
      <c r="P401" s="6">
        <v>154.30000000000001</v>
      </c>
      <c r="Q401" s="6">
        <v>1089771</v>
      </c>
      <c r="R401" s="7">
        <f t="shared" si="99"/>
        <v>7.8944678836195852</v>
      </c>
      <c r="S401" s="6">
        <v>573273.86</v>
      </c>
      <c r="T401" s="6">
        <v>152.5</v>
      </c>
      <c r="U401" s="6">
        <v>1068625</v>
      </c>
      <c r="V401" s="7">
        <f t="shared" si="100"/>
        <v>16.6302394759621</v>
      </c>
      <c r="W401" s="6">
        <v>628498.73</v>
      </c>
      <c r="X401" s="6">
        <v>152</v>
      </c>
      <c r="Y401" s="6">
        <v>1054140</v>
      </c>
      <c r="Z401" s="7">
        <f t="shared" si="101"/>
        <v>17.886582332517502</v>
      </c>
      <c r="AA401" s="6">
        <v>700947.73</v>
      </c>
      <c r="AB401" s="6">
        <v>172</v>
      </c>
      <c r="AC401" s="6">
        <v>1268440</v>
      </c>
      <c r="AD401" s="7">
        <f t="shared" si="102"/>
        <v>17.130790285705274</v>
      </c>
      <c r="AE401" s="6">
        <v>555166.29</v>
      </c>
      <c r="AF401" s="6">
        <v>109.5</v>
      </c>
      <c r="AG401" s="6">
        <v>828015</v>
      </c>
      <c r="AH401" s="7">
        <f t="shared" si="103"/>
        <v>20.114356261661928</v>
      </c>
      <c r="AI401" s="6">
        <v>339404.29</v>
      </c>
      <c r="AJ401" s="6">
        <v>182.5</v>
      </c>
      <c r="AK401" s="6">
        <v>1271775</v>
      </c>
      <c r="AL401" s="7">
        <f t="shared" si="104"/>
        <v>8.2731088360755631</v>
      </c>
      <c r="AM401" s="6">
        <v>613648.32999999996</v>
      </c>
      <c r="AN401" s="6">
        <v>225.5</v>
      </c>
      <c r="AO401" s="6">
        <v>1540435</v>
      </c>
      <c r="AP401" s="7">
        <f t="shared" si="105"/>
        <v>12.349172947901078</v>
      </c>
      <c r="AQ401" s="6">
        <v>613310.31000000006</v>
      </c>
      <c r="AR401" s="6">
        <v>211.5</v>
      </c>
      <c r="AS401" s="6">
        <v>1473305</v>
      </c>
      <c r="AT401" s="7">
        <f t="shared" si="106"/>
        <v>11.655895201604556</v>
      </c>
      <c r="AU401" s="6">
        <v>760863.37</v>
      </c>
      <c r="AV401" s="6">
        <v>221</v>
      </c>
      <c r="AW401" s="6">
        <v>1550820</v>
      </c>
      <c r="AX401" s="7">
        <f t="shared" si="107"/>
        <v>15.209221231348577</v>
      </c>
      <c r="AY401" s="6">
        <f t="shared" si="108"/>
        <v>5782560.0100000007</v>
      </c>
      <c r="AZ401" s="6">
        <f t="shared" si="109"/>
        <v>1803.3</v>
      </c>
      <c r="BA401" s="6">
        <f t="shared" si="110"/>
        <v>12708651</v>
      </c>
      <c r="BB401" s="7">
        <f t="shared" si="111"/>
        <v>14.105301995467498</v>
      </c>
      <c r="BC401" s="26" t="s">
        <v>797</v>
      </c>
      <c r="BD401" s="10" t="s">
        <v>798</v>
      </c>
      <c r="BE401" s="10" t="s">
        <v>863</v>
      </c>
      <c r="BF401" s="18"/>
      <c r="BG401" s="18"/>
      <c r="BH401" s="18"/>
      <c r="BI401" s="18"/>
      <c r="BJ401" s="18"/>
      <c r="BK401" s="18"/>
      <c r="BL401" s="18"/>
      <c r="BM401" s="18"/>
      <c r="BN401" s="18"/>
      <c r="BO401" s="18"/>
      <c r="CJ401" s="18"/>
      <c r="CK401" s="18"/>
    </row>
    <row r="402" spans="1:89" x14ac:dyDescent="0.2">
      <c r="A402" s="25">
        <v>177377</v>
      </c>
      <c r="B402" s="26" t="s">
        <v>335</v>
      </c>
      <c r="C402" s="6">
        <v>-12579.86</v>
      </c>
      <c r="D402" s="6">
        <v>101</v>
      </c>
      <c r="E402" s="6">
        <v>716570</v>
      </c>
      <c r="F402" s="36">
        <f t="shared" si="96"/>
        <v>-0.52666982988403088</v>
      </c>
      <c r="G402" s="6">
        <v>111318.03</v>
      </c>
      <c r="H402" s="6">
        <v>51</v>
      </c>
      <c r="I402" s="6">
        <v>360570</v>
      </c>
      <c r="J402" s="36">
        <f t="shared" si="97"/>
        <v>9.5705658540643981</v>
      </c>
      <c r="K402" s="6">
        <v>215438.03</v>
      </c>
      <c r="L402" s="6">
        <v>61</v>
      </c>
      <c r="M402" s="6">
        <v>450270</v>
      </c>
      <c r="N402" s="7">
        <f t="shared" si="98"/>
        <v>14.353922979545606</v>
      </c>
      <c r="O402" s="6">
        <v>473353.55</v>
      </c>
      <c r="P402" s="6">
        <v>79.5</v>
      </c>
      <c r="Q402" s="6">
        <v>557915</v>
      </c>
      <c r="R402" s="7">
        <f t="shared" si="99"/>
        <v>26.301425934058056</v>
      </c>
      <c r="S402" s="6">
        <v>334388.55</v>
      </c>
      <c r="T402" s="6">
        <v>51</v>
      </c>
      <c r="U402" s="6">
        <v>355470</v>
      </c>
      <c r="V402" s="7">
        <f t="shared" si="100"/>
        <v>29.161518693560637</v>
      </c>
      <c r="W402" s="6">
        <v>335068.55</v>
      </c>
      <c r="X402" s="6">
        <v>51</v>
      </c>
      <c r="Y402" s="6">
        <v>350370</v>
      </c>
      <c r="Z402" s="7">
        <f t="shared" si="101"/>
        <v>28.689832177412448</v>
      </c>
      <c r="AA402" s="6">
        <v>134098.54999999999</v>
      </c>
      <c r="AB402" s="6">
        <v>25</v>
      </c>
      <c r="AC402" s="6">
        <v>184250</v>
      </c>
      <c r="AD402" s="7">
        <f t="shared" si="102"/>
        <v>22.562035549525099</v>
      </c>
      <c r="AE402" s="6">
        <v>0</v>
      </c>
      <c r="AF402" s="6">
        <v>0</v>
      </c>
      <c r="AG402" s="6">
        <v>0</v>
      </c>
      <c r="AH402" s="7">
        <f t="shared" si="103"/>
        <v>0</v>
      </c>
      <c r="AI402" s="6">
        <v>80818.3</v>
      </c>
      <c r="AJ402" s="6">
        <v>51.5</v>
      </c>
      <c r="AK402" s="6">
        <v>361105</v>
      </c>
      <c r="AL402" s="7">
        <f t="shared" si="104"/>
        <v>6.9380576286675621</v>
      </c>
      <c r="AM402" s="6">
        <v>115453.3</v>
      </c>
      <c r="AN402" s="6">
        <v>92.3</v>
      </c>
      <c r="AO402" s="6">
        <v>623871</v>
      </c>
      <c r="AP402" s="7">
        <f t="shared" si="105"/>
        <v>5.7368467199148547</v>
      </c>
      <c r="AQ402" s="6">
        <v>28552.3</v>
      </c>
      <c r="AR402" s="6">
        <v>33</v>
      </c>
      <c r="AS402" s="6">
        <v>229510</v>
      </c>
      <c r="AT402" s="7">
        <f t="shared" si="106"/>
        <v>3.4833532307960438</v>
      </c>
      <c r="AU402" s="6">
        <v>-56052.21</v>
      </c>
      <c r="AV402" s="6">
        <v>36</v>
      </c>
      <c r="AW402" s="6">
        <v>259330</v>
      </c>
      <c r="AX402" s="7">
        <f t="shared" si="107"/>
        <v>-6.700414568310646</v>
      </c>
      <c r="AY402" s="6">
        <f t="shared" si="108"/>
        <v>1772436.9500000002</v>
      </c>
      <c r="AZ402" s="6">
        <f t="shared" si="109"/>
        <v>531.29999999999995</v>
      </c>
      <c r="BA402" s="6">
        <f t="shared" si="110"/>
        <v>3732661</v>
      </c>
      <c r="BB402" s="7">
        <f t="shared" si="111"/>
        <v>14.720207768666912</v>
      </c>
      <c r="BC402" s="26" t="s">
        <v>797</v>
      </c>
      <c r="BD402" s="10" t="s">
        <v>798</v>
      </c>
      <c r="BE402" s="10" t="s">
        <v>863</v>
      </c>
      <c r="BF402" s="18"/>
      <c r="BG402" s="18"/>
      <c r="BH402" s="18"/>
      <c r="BI402" s="18"/>
      <c r="BJ402" s="18"/>
      <c r="BK402" s="18"/>
      <c r="BL402" s="18"/>
      <c r="BM402" s="18"/>
      <c r="BN402" s="18"/>
      <c r="BO402" s="18"/>
      <c r="CJ402" s="18"/>
      <c r="CK402" s="18"/>
    </row>
    <row r="403" spans="1:89" x14ac:dyDescent="0.2">
      <c r="A403" s="25">
        <v>177420</v>
      </c>
      <c r="B403" s="26" t="s">
        <v>340</v>
      </c>
      <c r="C403" s="6">
        <v>224139.49</v>
      </c>
      <c r="D403" s="6">
        <v>0</v>
      </c>
      <c r="E403" s="6">
        <v>0</v>
      </c>
      <c r="F403" s="36">
        <f t="shared" si="96"/>
        <v>0</v>
      </c>
      <c r="G403" s="6">
        <v>63016.99</v>
      </c>
      <c r="H403" s="6">
        <v>39.85</v>
      </c>
      <c r="I403" s="6">
        <v>290374.5</v>
      </c>
      <c r="J403" s="36">
        <f t="shared" si="97"/>
        <v>6.7276110333379817</v>
      </c>
      <c r="K403" s="6">
        <v>63408.99</v>
      </c>
      <c r="L403" s="6">
        <v>51</v>
      </c>
      <c r="M403" s="6">
        <v>360570</v>
      </c>
      <c r="N403" s="7">
        <f t="shared" si="98"/>
        <v>5.2757292620018301</v>
      </c>
      <c r="O403" s="6">
        <v>94592.03</v>
      </c>
      <c r="P403" s="6">
        <v>35</v>
      </c>
      <c r="Q403" s="6">
        <v>245200</v>
      </c>
      <c r="R403" s="7">
        <f t="shared" si="99"/>
        <v>11.959024999999999</v>
      </c>
      <c r="S403" s="6">
        <v>94697.03</v>
      </c>
      <c r="T403" s="6">
        <v>29</v>
      </c>
      <c r="U403" s="6">
        <v>202130</v>
      </c>
      <c r="V403" s="7">
        <f t="shared" si="100"/>
        <v>14.523365804185426</v>
      </c>
      <c r="W403" s="6">
        <v>191517.03</v>
      </c>
      <c r="X403" s="6">
        <v>51</v>
      </c>
      <c r="Y403" s="6">
        <v>360620</v>
      </c>
      <c r="Z403" s="7">
        <f t="shared" si="101"/>
        <v>15.932313515612002</v>
      </c>
      <c r="AA403" s="6">
        <v>0</v>
      </c>
      <c r="AB403" s="6">
        <v>0</v>
      </c>
      <c r="AC403" s="6">
        <v>0</v>
      </c>
      <c r="AD403" s="7">
        <f t="shared" si="102"/>
        <v>0</v>
      </c>
      <c r="AE403" s="6">
        <v>181566.42</v>
      </c>
      <c r="AF403" s="6">
        <v>35</v>
      </c>
      <c r="AG403" s="6">
        <v>256200</v>
      </c>
      <c r="AH403" s="7">
        <f t="shared" si="103"/>
        <v>21.26070491803279</v>
      </c>
      <c r="AI403" s="6">
        <v>240666.42</v>
      </c>
      <c r="AJ403" s="6">
        <v>30</v>
      </c>
      <c r="AK403" s="6">
        <v>209100</v>
      </c>
      <c r="AL403" s="7">
        <f t="shared" si="104"/>
        <v>35.679861406025829</v>
      </c>
      <c r="AM403" s="6">
        <v>135058.57999999999</v>
      </c>
      <c r="AN403" s="6">
        <v>20</v>
      </c>
      <c r="AO403" s="6">
        <v>135400</v>
      </c>
      <c r="AP403" s="7">
        <f t="shared" si="105"/>
        <v>30.92183146233382</v>
      </c>
      <c r="AQ403" s="6">
        <v>208808.57</v>
      </c>
      <c r="AR403" s="6">
        <v>30</v>
      </c>
      <c r="AS403" s="6">
        <v>209100</v>
      </c>
      <c r="AT403" s="7">
        <f t="shared" si="106"/>
        <v>27.960975418460066</v>
      </c>
      <c r="AU403" s="6">
        <v>270269.49</v>
      </c>
      <c r="AV403" s="6">
        <v>40</v>
      </c>
      <c r="AW403" s="6">
        <v>286500</v>
      </c>
      <c r="AX403" s="7">
        <f t="shared" si="107"/>
        <v>29.243819162303662</v>
      </c>
      <c r="AY403" s="6">
        <f t="shared" si="108"/>
        <v>1543601.5500000003</v>
      </c>
      <c r="AZ403" s="6">
        <f t="shared" si="109"/>
        <v>360.85</v>
      </c>
      <c r="BA403" s="6">
        <f t="shared" si="110"/>
        <v>2555194.5</v>
      </c>
      <c r="BB403" s="7">
        <f t="shared" si="111"/>
        <v>18.727203760809601</v>
      </c>
      <c r="BC403" s="26" t="s">
        <v>797</v>
      </c>
      <c r="BD403" s="10" t="s">
        <v>798</v>
      </c>
      <c r="BE403" s="10" t="s">
        <v>863</v>
      </c>
      <c r="BF403" s="18"/>
      <c r="BG403" s="18"/>
      <c r="BH403" s="18"/>
      <c r="BI403" s="18"/>
      <c r="BJ403" s="18"/>
      <c r="BK403" s="18"/>
      <c r="BL403" s="18"/>
      <c r="BM403" s="18"/>
      <c r="BN403" s="18"/>
      <c r="BO403" s="18"/>
      <c r="CJ403" s="18"/>
      <c r="CK403" s="18"/>
    </row>
    <row r="404" spans="1:89" x14ac:dyDescent="0.2">
      <c r="A404" s="25">
        <v>177450</v>
      </c>
      <c r="B404" s="26" t="s">
        <v>342</v>
      </c>
      <c r="C404" s="6">
        <v>-50613.02</v>
      </c>
      <c r="D404" s="6">
        <v>84</v>
      </c>
      <c r="E404" s="6">
        <v>610690</v>
      </c>
      <c r="F404" s="36">
        <f t="shared" si="96"/>
        <v>-2.486352486531628</v>
      </c>
      <c r="G404" s="6">
        <v>-50183.33</v>
      </c>
      <c r="H404" s="6">
        <v>153.5</v>
      </c>
      <c r="I404" s="6">
        <v>1091045</v>
      </c>
      <c r="J404" s="36">
        <f t="shared" si="97"/>
        <v>-1.4258653217786619</v>
      </c>
      <c r="K404" s="6">
        <v>-61540.83</v>
      </c>
      <c r="L404" s="6">
        <v>155.25</v>
      </c>
      <c r="M404" s="6">
        <v>1121992.5</v>
      </c>
      <c r="N404" s="7">
        <f t="shared" si="98"/>
        <v>-1.6454877372174948</v>
      </c>
      <c r="O404" s="6">
        <v>273487.90999999997</v>
      </c>
      <c r="P404" s="6">
        <v>218.20000000000002</v>
      </c>
      <c r="Q404" s="6">
        <v>1575999</v>
      </c>
      <c r="R404" s="7">
        <f t="shared" si="99"/>
        <v>5.3795244857388864</v>
      </c>
      <c r="S404" s="6">
        <v>64247.91</v>
      </c>
      <c r="T404" s="6">
        <v>85.5</v>
      </c>
      <c r="U404" s="6">
        <v>623485</v>
      </c>
      <c r="V404" s="7">
        <f t="shared" si="100"/>
        <v>3.1944396577303387</v>
      </c>
      <c r="W404" s="6">
        <v>228804.95</v>
      </c>
      <c r="X404" s="6">
        <v>125.3</v>
      </c>
      <c r="Y404" s="6">
        <v>875711</v>
      </c>
      <c r="Z404" s="7">
        <f t="shared" si="101"/>
        <v>7.8383719057999741</v>
      </c>
      <c r="AA404" s="6">
        <v>316838.45</v>
      </c>
      <c r="AB404" s="6">
        <v>142.94999999999999</v>
      </c>
      <c r="AC404" s="6">
        <v>1061236.5</v>
      </c>
      <c r="AD404" s="7">
        <f t="shared" si="102"/>
        <v>9.25523382394028</v>
      </c>
      <c r="AE404" s="6">
        <v>570843.61</v>
      </c>
      <c r="AF404" s="6">
        <v>159</v>
      </c>
      <c r="AG404" s="6">
        <v>1189930</v>
      </c>
      <c r="AH404" s="7">
        <f t="shared" si="103"/>
        <v>14.391861958266452</v>
      </c>
      <c r="AI404" s="6">
        <v>473426.11</v>
      </c>
      <c r="AJ404" s="6">
        <v>153</v>
      </c>
      <c r="AK404" s="6">
        <v>1076310</v>
      </c>
      <c r="AL404" s="7">
        <f t="shared" si="104"/>
        <v>13.635671330750434</v>
      </c>
      <c r="AM404" s="6">
        <v>646825.55000000005</v>
      </c>
      <c r="AN404" s="6">
        <v>204.55</v>
      </c>
      <c r="AO404" s="6">
        <v>1408738.5</v>
      </c>
      <c r="AP404" s="7">
        <f t="shared" si="105"/>
        <v>14.233721907933942</v>
      </c>
      <c r="AQ404" s="6">
        <v>558280.6</v>
      </c>
      <c r="AR404" s="6">
        <v>151</v>
      </c>
      <c r="AS404" s="6">
        <v>1056910</v>
      </c>
      <c r="AT404" s="7">
        <f t="shared" si="106"/>
        <v>14.790149397772751</v>
      </c>
      <c r="AU404" s="6">
        <v>657392.34</v>
      </c>
      <c r="AV404" s="6">
        <v>165.15</v>
      </c>
      <c r="AW404" s="6">
        <v>1167190.5</v>
      </c>
      <c r="AX404" s="7">
        <f t="shared" si="107"/>
        <v>17.460014059401615</v>
      </c>
      <c r="AY404" s="6">
        <f t="shared" si="108"/>
        <v>3678423.27</v>
      </c>
      <c r="AZ404" s="6">
        <f t="shared" si="109"/>
        <v>1713.4</v>
      </c>
      <c r="BA404" s="6">
        <f t="shared" si="110"/>
        <v>12248548</v>
      </c>
      <c r="BB404" s="7">
        <f t="shared" si="111"/>
        <v>9.309766461298107</v>
      </c>
      <c r="BC404" s="26" t="s">
        <v>797</v>
      </c>
      <c r="BD404" s="10" t="s">
        <v>798</v>
      </c>
      <c r="BE404" s="10" t="s">
        <v>863</v>
      </c>
      <c r="BF404" s="18"/>
      <c r="BG404" s="18"/>
      <c r="BH404" s="18"/>
      <c r="BI404" s="18"/>
      <c r="BJ404" s="18"/>
      <c r="BK404" s="18"/>
      <c r="BL404" s="18"/>
      <c r="BM404" s="18"/>
      <c r="BN404" s="18"/>
      <c r="BO404" s="18"/>
      <c r="CJ404" s="18"/>
      <c r="CK404" s="18"/>
    </row>
    <row r="405" spans="1:89" x14ac:dyDescent="0.2">
      <c r="A405" s="25">
        <v>177947</v>
      </c>
      <c r="B405" s="26" t="s">
        <v>354</v>
      </c>
      <c r="C405" s="6">
        <v>-166951.98000000001</v>
      </c>
      <c r="D405" s="6">
        <v>10</v>
      </c>
      <c r="E405" s="6">
        <v>70700</v>
      </c>
      <c r="F405" s="36">
        <f t="shared" si="96"/>
        <v>-70.842424328147104</v>
      </c>
      <c r="G405" s="6">
        <v>323348.02</v>
      </c>
      <c r="H405" s="6">
        <v>101</v>
      </c>
      <c r="I405" s="6">
        <v>719620</v>
      </c>
      <c r="J405" s="36">
        <f t="shared" si="97"/>
        <v>13.929280203440706</v>
      </c>
      <c r="K405" s="6">
        <v>-24091.98</v>
      </c>
      <c r="L405" s="6">
        <v>56</v>
      </c>
      <c r="M405" s="6">
        <v>399170</v>
      </c>
      <c r="N405" s="7">
        <f t="shared" si="98"/>
        <v>-1.8106556103915625</v>
      </c>
      <c r="O405" s="6">
        <v>60528.02</v>
      </c>
      <c r="P405" s="6">
        <v>85</v>
      </c>
      <c r="Q405" s="6">
        <v>595950</v>
      </c>
      <c r="R405" s="7">
        <f t="shared" si="99"/>
        <v>3.1485336353720945</v>
      </c>
      <c r="S405" s="6">
        <v>-21966.98</v>
      </c>
      <c r="T405" s="6">
        <v>75</v>
      </c>
      <c r="U405" s="6">
        <v>525000</v>
      </c>
      <c r="V405" s="7">
        <f t="shared" si="100"/>
        <v>-1.2970978666666666</v>
      </c>
      <c r="W405" s="6">
        <v>87482.98</v>
      </c>
      <c r="X405" s="6">
        <v>101</v>
      </c>
      <c r="Y405" s="6">
        <v>697120</v>
      </c>
      <c r="Z405" s="7">
        <f t="shared" si="101"/>
        <v>3.7647598691760384</v>
      </c>
      <c r="AA405" s="6">
        <v>214647.98</v>
      </c>
      <c r="AB405" s="6">
        <v>96.5</v>
      </c>
      <c r="AC405" s="6">
        <v>696005</v>
      </c>
      <c r="AD405" s="7">
        <f t="shared" si="102"/>
        <v>9.560401692516578</v>
      </c>
      <c r="AE405" s="6">
        <v>46584.85</v>
      </c>
      <c r="AF405" s="6">
        <v>89.35</v>
      </c>
      <c r="AG405" s="6">
        <v>663359.5</v>
      </c>
      <c r="AH405" s="7">
        <f t="shared" si="103"/>
        <v>2.1067694063324636</v>
      </c>
      <c r="AI405" s="6">
        <v>83689.350000000006</v>
      </c>
      <c r="AJ405" s="6">
        <v>104.1</v>
      </c>
      <c r="AK405" s="6">
        <v>716427</v>
      </c>
      <c r="AL405" s="7">
        <f t="shared" si="104"/>
        <v>3.621261970863745</v>
      </c>
      <c r="AM405" s="6">
        <v>8124.33</v>
      </c>
      <c r="AN405" s="6">
        <v>103.5</v>
      </c>
      <c r="AO405" s="6">
        <v>704145</v>
      </c>
      <c r="AP405" s="7">
        <f t="shared" si="105"/>
        <v>0.35767381718254049</v>
      </c>
      <c r="AQ405" s="6">
        <v>178590.33</v>
      </c>
      <c r="AR405" s="6">
        <v>100</v>
      </c>
      <c r="AS405" s="6">
        <v>708200</v>
      </c>
      <c r="AT405" s="7">
        <f t="shared" si="106"/>
        <v>7.0608998023157303</v>
      </c>
      <c r="AU405" s="6">
        <v>-10203.68</v>
      </c>
      <c r="AV405" s="6">
        <v>42</v>
      </c>
      <c r="AW405" s="6">
        <v>289180</v>
      </c>
      <c r="AX405" s="7">
        <f t="shared" si="107"/>
        <v>-1.0938311086520507</v>
      </c>
      <c r="AY405" s="6">
        <f t="shared" si="108"/>
        <v>946733.21999999986</v>
      </c>
      <c r="AZ405" s="6">
        <f t="shared" si="109"/>
        <v>953.45</v>
      </c>
      <c r="BA405" s="6">
        <f t="shared" si="110"/>
        <v>6714176.5</v>
      </c>
      <c r="BB405" s="7">
        <f t="shared" si="111"/>
        <v>4.3711585210784962</v>
      </c>
      <c r="BC405" s="26" t="s">
        <v>797</v>
      </c>
      <c r="BD405" s="10" t="s">
        <v>798</v>
      </c>
      <c r="BE405" s="10" t="s">
        <v>863</v>
      </c>
      <c r="BF405" s="18"/>
      <c r="BG405" s="18"/>
      <c r="BH405" s="18"/>
      <c r="BI405" s="18"/>
      <c r="BJ405" s="18"/>
      <c r="BK405" s="18"/>
      <c r="BL405" s="18"/>
      <c r="BM405" s="18"/>
      <c r="BN405" s="18"/>
      <c r="BO405" s="18"/>
      <c r="CJ405" s="18"/>
      <c r="CK405" s="18"/>
    </row>
    <row r="406" spans="1:89" x14ac:dyDescent="0.2">
      <c r="A406" s="25">
        <v>178219</v>
      </c>
      <c r="B406" s="26" t="s">
        <v>365</v>
      </c>
      <c r="C406" s="6">
        <v>-100497.32</v>
      </c>
      <c r="D406" s="6">
        <v>0</v>
      </c>
      <c r="E406" s="6">
        <v>0</v>
      </c>
      <c r="F406" s="36">
        <f t="shared" si="96"/>
        <v>0</v>
      </c>
      <c r="G406" s="6">
        <v>-23499.78</v>
      </c>
      <c r="H406" s="6">
        <v>85</v>
      </c>
      <c r="I406" s="6">
        <v>611950</v>
      </c>
      <c r="J406" s="36">
        <f t="shared" si="97"/>
        <v>-1.1904455919601273</v>
      </c>
      <c r="K406" s="6">
        <v>149590.22</v>
      </c>
      <c r="L406" s="6">
        <v>101</v>
      </c>
      <c r="M406" s="6">
        <v>723820</v>
      </c>
      <c r="N406" s="7">
        <f t="shared" si="98"/>
        <v>6.2000312232322958</v>
      </c>
      <c r="O406" s="6">
        <v>-14629.78</v>
      </c>
      <c r="P406" s="6">
        <v>52.5</v>
      </c>
      <c r="Q406" s="6">
        <v>383375</v>
      </c>
      <c r="R406" s="7">
        <f t="shared" si="99"/>
        <v>-1.1829753635474405</v>
      </c>
      <c r="S406" s="6">
        <v>-10140.780000000001</v>
      </c>
      <c r="T406" s="6">
        <v>41.8</v>
      </c>
      <c r="U406" s="6">
        <v>289596</v>
      </c>
      <c r="V406" s="7">
        <f t="shared" si="100"/>
        <v>-1.0855266647329382</v>
      </c>
      <c r="W406" s="6">
        <v>269545.36</v>
      </c>
      <c r="X406" s="6">
        <v>53</v>
      </c>
      <c r="Y406" s="6">
        <v>385410</v>
      </c>
      <c r="Z406" s="7">
        <f t="shared" si="101"/>
        <v>20.981190939518953</v>
      </c>
      <c r="AA406" s="6">
        <v>235510.36</v>
      </c>
      <c r="AB406" s="6">
        <v>66.5</v>
      </c>
      <c r="AC406" s="6">
        <v>518005</v>
      </c>
      <c r="AD406" s="7">
        <f t="shared" si="102"/>
        <v>14.09411330006467</v>
      </c>
      <c r="AE406" s="6">
        <v>250311.16</v>
      </c>
      <c r="AF406" s="6">
        <v>35</v>
      </c>
      <c r="AG406" s="6">
        <v>273450</v>
      </c>
      <c r="AH406" s="7">
        <f t="shared" si="103"/>
        <v>27.461454744925948</v>
      </c>
      <c r="AI406" s="6">
        <v>394771.16</v>
      </c>
      <c r="AJ406" s="6">
        <v>100</v>
      </c>
      <c r="AK406" s="6">
        <v>715750</v>
      </c>
      <c r="AL406" s="7">
        <f t="shared" si="104"/>
        <v>17.098017408312955</v>
      </c>
      <c r="AM406" s="6">
        <v>203247.13</v>
      </c>
      <c r="AN406" s="6">
        <v>102.5</v>
      </c>
      <c r="AO406" s="6">
        <v>718475</v>
      </c>
      <c r="AP406" s="7">
        <f t="shared" si="105"/>
        <v>8.7694923692543227</v>
      </c>
      <c r="AQ406" s="6">
        <v>49122.16</v>
      </c>
      <c r="AR406" s="6">
        <v>42.5</v>
      </c>
      <c r="AS406" s="6">
        <v>304475</v>
      </c>
      <c r="AT406" s="7">
        <f t="shared" si="106"/>
        <v>4.517351112570819</v>
      </c>
      <c r="AU406" s="6">
        <v>89785.66</v>
      </c>
      <c r="AV406" s="6">
        <v>108</v>
      </c>
      <c r="AW406" s="6">
        <v>765070</v>
      </c>
      <c r="AX406" s="7">
        <f t="shared" si="107"/>
        <v>3.6380402577541928</v>
      </c>
      <c r="AY406" s="6">
        <f t="shared" si="108"/>
        <v>1593612.8699999996</v>
      </c>
      <c r="AZ406" s="6">
        <f t="shared" si="109"/>
        <v>787.8</v>
      </c>
      <c r="BA406" s="6">
        <f t="shared" si="110"/>
        <v>5689376</v>
      </c>
      <c r="BB406" s="7">
        <f t="shared" si="111"/>
        <v>8.6832016323055452</v>
      </c>
      <c r="BC406" s="26" t="s">
        <v>797</v>
      </c>
      <c r="BD406" s="10" t="s">
        <v>798</v>
      </c>
      <c r="BE406" s="10" t="s">
        <v>863</v>
      </c>
      <c r="BF406" s="18"/>
      <c r="BG406" s="18"/>
      <c r="BH406" s="18"/>
      <c r="BI406" s="18"/>
      <c r="BJ406" s="18"/>
      <c r="BK406" s="18"/>
      <c r="BL406" s="18"/>
      <c r="BM406" s="18"/>
      <c r="BN406" s="18"/>
      <c r="BO406" s="18"/>
      <c r="CJ406" s="18"/>
      <c r="CK406" s="18"/>
    </row>
    <row r="407" spans="1:89" x14ac:dyDescent="0.2">
      <c r="A407" s="25">
        <v>178460</v>
      </c>
      <c r="B407" s="26" t="s">
        <v>377</v>
      </c>
      <c r="C407" s="6">
        <v>-106214.23</v>
      </c>
      <c r="D407" s="6">
        <v>25</v>
      </c>
      <c r="E407" s="6">
        <v>176750</v>
      </c>
      <c r="F407" s="36">
        <f t="shared" si="96"/>
        <v>-18.02787496463932</v>
      </c>
      <c r="G407" s="6">
        <v>-80929.23</v>
      </c>
      <c r="H407" s="6">
        <v>52</v>
      </c>
      <c r="I407" s="6">
        <v>365540</v>
      </c>
      <c r="J407" s="36">
        <f t="shared" si="97"/>
        <v>-6.8632875471904571</v>
      </c>
      <c r="K407" s="6">
        <v>-42979.23</v>
      </c>
      <c r="L407" s="6">
        <v>120</v>
      </c>
      <c r="M407" s="6">
        <v>848400</v>
      </c>
      <c r="N407" s="7">
        <f t="shared" si="98"/>
        <v>-1.5197747524752476</v>
      </c>
      <c r="O407" s="6">
        <v>-48159.23</v>
      </c>
      <c r="P407" s="6">
        <v>136</v>
      </c>
      <c r="Q407" s="6">
        <v>956420</v>
      </c>
      <c r="R407" s="7">
        <f t="shared" si="99"/>
        <v>-1.5609628928713328</v>
      </c>
      <c r="S407" s="6">
        <v>-20089.23</v>
      </c>
      <c r="T407" s="6">
        <v>15</v>
      </c>
      <c r="U407" s="6">
        <v>104550</v>
      </c>
      <c r="V407" s="7">
        <f t="shared" si="100"/>
        <v>-5.956634433285509</v>
      </c>
      <c r="W407" s="6">
        <v>-40268.980000000003</v>
      </c>
      <c r="X407" s="6">
        <v>51</v>
      </c>
      <c r="Y407" s="6">
        <v>350370</v>
      </c>
      <c r="Z407" s="7">
        <f t="shared" si="101"/>
        <v>-3.4479818477609387</v>
      </c>
      <c r="AA407" s="6">
        <v>-21068.98</v>
      </c>
      <c r="AB407" s="6">
        <v>51</v>
      </c>
      <c r="AC407" s="6">
        <v>369770</v>
      </c>
      <c r="AD407" s="7">
        <f t="shared" si="102"/>
        <v>-1.7663368580468939</v>
      </c>
      <c r="AE407" s="6">
        <v>-20148.66</v>
      </c>
      <c r="AF407" s="6">
        <v>51</v>
      </c>
      <c r="AG407" s="6">
        <v>366570</v>
      </c>
      <c r="AH407" s="7">
        <f t="shared" si="103"/>
        <v>-1.6489614534740977</v>
      </c>
      <c r="AI407" s="6">
        <v>22396.34</v>
      </c>
      <c r="AJ407" s="6">
        <v>49.5</v>
      </c>
      <c r="AK407" s="6">
        <v>351615</v>
      </c>
      <c r="AL407" s="7">
        <f t="shared" si="104"/>
        <v>1.9745646232384853</v>
      </c>
      <c r="AM407" s="6">
        <v>-23008.68</v>
      </c>
      <c r="AN407" s="6">
        <v>63</v>
      </c>
      <c r="AO407" s="6">
        <v>425910</v>
      </c>
      <c r="AP407" s="7">
        <f t="shared" si="105"/>
        <v>-1.674694372050433</v>
      </c>
      <c r="AQ407" s="6">
        <v>-28648.7</v>
      </c>
      <c r="AR407" s="6">
        <v>106</v>
      </c>
      <c r="AS407" s="6">
        <v>727370</v>
      </c>
      <c r="AT407" s="7">
        <f t="shared" si="106"/>
        <v>-1.1028274468289867</v>
      </c>
      <c r="AU407" s="6">
        <v>-107.67</v>
      </c>
      <c r="AV407" s="6">
        <v>100</v>
      </c>
      <c r="AW407" s="6">
        <v>690280</v>
      </c>
      <c r="AX407" s="7">
        <f t="shared" si="107"/>
        <v>-4.8353856406096072E-3</v>
      </c>
      <c r="AY407" s="6">
        <f t="shared" si="108"/>
        <v>-303012.25000000006</v>
      </c>
      <c r="AZ407" s="6">
        <f t="shared" si="109"/>
        <v>794.5</v>
      </c>
      <c r="BA407" s="6">
        <f t="shared" si="110"/>
        <v>5556795</v>
      </c>
      <c r="BB407" s="7">
        <f t="shared" si="111"/>
        <v>-1.6904312197948641</v>
      </c>
      <c r="BC407" s="26" t="s">
        <v>797</v>
      </c>
      <c r="BD407" s="10" t="s">
        <v>798</v>
      </c>
      <c r="BE407" s="10" t="s">
        <v>863</v>
      </c>
      <c r="BF407" s="18"/>
      <c r="BG407" s="18"/>
      <c r="BH407" s="18"/>
      <c r="BI407" s="18"/>
      <c r="BJ407" s="18"/>
      <c r="BK407" s="18"/>
      <c r="BL407" s="18"/>
      <c r="BM407" s="18"/>
      <c r="BN407" s="18"/>
      <c r="BO407" s="18"/>
      <c r="CJ407" s="18"/>
      <c r="CK407" s="18"/>
    </row>
    <row r="408" spans="1:89" x14ac:dyDescent="0.2">
      <c r="A408" s="25">
        <v>178903</v>
      </c>
      <c r="B408" s="26" t="s">
        <v>390</v>
      </c>
      <c r="C408" s="6">
        <v>-160806.01999999999</v>
      </c>
      <c r="D408" s="6">
        <v>30</v>
      </c>
      <c r="E408" s="6">
        <v>212100</v>
      </c>
      <c r="F408" s="36">
        <f t="shared" si="96"/>
        <v>-22.744840169731258</v>
      </c>
      <c r="G408" s="6">
        <v>125485.48</v>
      </c>
      <c r="H408" s="6">
        <v>75.25</v>
      </c>
      <c r="I408" s="6">
        <v>530267.5</v>
      </c>
      <c r="J408" s="36">
        <f t="shared" si="97"/>
        <v>7.3360141438047775</v>
      </c>
      <c r="K408" s="6">
        <v>-25152.02</v>
      </c>
      <c r="L408" s="6">
        <v>77.5</v>
      </c>
      <c r="M408" s="6">
        <v>549025</v>
      </c>
      <c r="N408" s="7">
        <f t="shared" si="98"/>
        <v>-1.3743647374891854</v>
      </c>
      <c r="O408" s="6">
        <v>-45952.89</v>
      </c>
      <c r="P408" s="6">
        <v>102.5</v>
      </c>
      <c r="Q408" s="6">
        <v>718425</v>
      </c>
      <c r="R408" s="7">
        <f t="shared" si="99"/>
        <v>-1.9828647249190938</v>
      </c>
      <c r="S408" s="6">
        <v>-18277.89</v>
      </c>
      <c r="T408" s="6">
        <v>63.5</v>
      </c>
      <c r="U408" s="6">
        <v>440845</v>
      </c>
      <c r="V408" s="7">
        <f t="shared" si="100"/>
        <v>-1.2852920867878732</v>
      </c>
      <c r="W408" s="6">
        <v>-25342.89</v>
      </c>
      <c r="X408" s="6">
        <v>83</v>
      </c>
      <c r="Y408" s="6">
        <v>568210</v>
      </c>
      <c r="Z408" s="7">
        <f t="shared" si="101"/>
        <v>-1.3380382253040251</v>
      </c>
      <c r="AA408" s="6">
        <v>45397.11</v>
      </c>
      <c r="AB408" s="6">
        <v>82.5</v>
      </c>
      <c r="AC408" s="6">
        <v>590275</v>
      </c>
      <c r="AD408" s="7">
        <f t="shared" si="102"/>
        <v>2.3841606200499768</v>
      </c>
      <c r="AE408" s="6">
        <v>-21528.02</v>
      </c>
      <c r="AF408" s="6">
        <v>56</v>
      </c>
      <c r="AG408" s="6">
        <v>408870</v>
      </c>
      <c r="AH408" s="7">
        <f t="shared" si="103"/>
        <v>-1.5795744368625726</v>
      </c>
      <c r="AI408" s="6">
        <v>-56788.02</v>
      </c>
      <c r="AJ408" s="6">
        <v>76</v>
      </c>
      <c r="AK408" s="6">
        <v>523670</v>
      </c>
      <c r="AL408" s="7">
        <f t="shared" si="104"/>
        <v>-3.3617137128344181</v>
      </c>
      <c r="AM408" s="6">
        <v>-43752.99</v>
      </c>
      <c r="AN408" s="6">
        <v>101.5</v>
      </c>
      <c r="AO408" s="6">
        <v>686505</v>
      </c>
      <c r="AP408" s="7">
        <f t="shared" si="105"/>
        <v>-1.9757215023925534</v>
      </c>
      <c r="AQ408" s="6">
        <v>69341.990000000005</v>
      </c>
      <c r="AR408" s="6">
        <v>101</v>
      </c>
      <c r="AS408" s="6">
        <v>697970</v>
      </c>
      <c r="AT408" s="7">
        <f t="shared" si="106"/>
        <v>2.7817466653294556</v>
      </c>
      <c r="AU408" s="6">
        <v>29969.48</v>
      </c>
      <c r="AV408" s="6">
        <v>101</v>
      </c>
      <c r="AW408" s="6">
        <v>704930</v>
      </c>
      <c r="AX408" s="7">
        <f t="shared" si="107"/>
        <v>1.3179377810562751</v>
      </c>
      <c r="AY408" s="6">
        <f t="shared" si="108"/>
        <v>33399.339999999997</v>
      </c>
      <c r="AZ408" s="6">
        <f t="shared" si="109"/>
        <v>919.75</v>
      </c>
      <c r="BA408" s="6">
        <f t="shared" si="110"/>
        <v>6418992.5</v>
      </c>
      <c r="BB408" s="7">
        <f t="shared" si="111"/>
        <v>0.16129938459968599</v>
      </c>
      <c r="BC408" s="26" t="s">
        <v>797</v>
      </c>
      <c r="BD408" s="10" t="s">
        <v>798</v>
      </c>
      <c r="BE408" s="10" t="s">
        <v>863</v>
      </c>
      <c r="BF408" s="18"/>
      <c r="BG408" s="18"/>
      <c r="BH408" s="18"/>
      <c r="BI408" s="18"/>
      <c r="BJ408" s="18"/>
      <c r="BK408" s="18"/>
      <c r="BL408" s="18"/>
      <c r="BM408" s="18"/>
      <c r="BN408" s="18"/>
      <c r="BO408" s="18"/>
      <c r="CJ408" s="18"/>
      <c r="CK408" s="18"/>
    </row>
    <row r="409" spans="1:89" x14ac:dyDescent="0.2">
      <c r="A409" s="25">
        <v>179286</v>
      </c>
      <c r="B409" s="26" t="s">
        <v>401</v>
      </c>
      <c r="C409" s="6">
        <v>-120078.43</v>
      </c>
      <c r="D409" s="6">
        <v>0</v>
      </c>
      <c r="E409" s="6">
        <v>0</v>
      </c>
      <c r="F409" s="36">
        <f t="shared" si="96"/>
        <v>0</v>
      </c>
      <c r="G409" s="6">
        <v>177141.18</v>
      </c>
      <c r="H409" s="6">
        <v>118.5</v>
      </c>
      <c r="I409" s="6">
        <v>838695</v>
      </c>
      <c r="J409" s="36">
        <f t="shared" si="97"/>
        <v>6.5475251193818966</v>
      </c>
      <c r="K409" s="6">
        <v>428626.18</v>
      </c>
      <c r="L409" s="6">
        <v>131.5</v>
      </c>
      <c r="M409" s="6">
        <v>938205</v>
      </c>
      <c r="N409" s="7">
        <f t="shared" si="98"/>
        <v>13.705731050250211</v>
      </c>
      <c r="O409" s="6">
        <v>328002.88</v>
      </c>
      <c r="P409" s="6">
        <v>100.5</v>
      </c>
      <c r="Q409" s="6">
        <v>702285</v>
      </c>
      <c r="R409" s="7">
        <f t="shared" si="99"/>
        <v>14.478579607993906</v>
      </c>
      <c r="S409" s="6">
        <v>488707.88</v>
      </c>
      <c r="T409" s="6">
        <v>101.5</v>
      </c>
      <c r="U409" s="6">
        <v>714505</v>
      </c>
      <c r="V409" s="7">
        <f t="shared" si="100"/>
        <v>21.203412544348886</v>
      </c>
      <c r="W409" s="6">
        <v>395757.88</v>
      </c>
      <c r="X409" s="6">
        <v>74</v>
      </c>
      <c r="Y409" s="6">
        <v>524330</v>
      </c>
      <c r="Z409" s="7">
        <f t="shared" si="101"/>
        <v>22.643633589533309</v>
      </c>
      <c r="AA409" s="6">
        <v>650887.88</v>
      </c>
      <c r="AB409" s="6">
        <v>110</v>
      </c>
      <c r="AC409" s="6">
        <v>797900</v>
      </c>
      <c r="AD409" s="7">
        <f t="shared" si="102"/>
        <v>25.288287103647072</v>
      </c>
      <c r="AE409" s="6">
        <v>516427.58</v>
      </c>
      <c r="AF409" s="6">
        <v>46</v>
      </c>
      <c r="AG409" s="6">
        <v>344620</v>
      </c>
      <c r="AH409" s="7">
        <f t="shared" si="103"/>
        <v>44.956263130404501</v>
      </c>
      <c r="AI409" s="6">
        <v>371627.58</v>
      </c>
      <c r="AJ409" s="6">
        <v>76</v>
      </c>
      <c r="AK409" s="6">
        <v>520270</v>
      </c>
      <c r="AL409" s="7">
        <f t="shared" si="104"/>
        <v>22.143223672323987</v>
      </c>
      <c r="AM409" s="6">
        <v>443300.63</v>
      </c>
      <c r="AN409" s="6">
        <v>117</v>
      </c>
      <c r="AO409" s="6">
        <v>810240</v>
      </c>
      <c r="AP409" s="7">
        <f t="shared" si="105"/>
        <v>16.960801157681676</v>
      </c>
      <c r="AQ409" s="6">
        <v>493134.63</v>
      </c>
      <c r="AR409" s="6">
        <v>102.5</v>
      </c>
      <c r="AS409" s="6">
        <v>710925</v>
      </c>
      <c r="AT409" s="7">
        <f t="shared" si="106"/>
        <v>19.422259225656713</v>
      </c>
      <c r="AU409" s="6">
        <v>485090.15</v>
      </c>
      <c r="AV409" s="6">
        <v>93</v>
      </c>
      <c r="AW409" s="6">
        <v>660570</v>
      </c>
      <c r="AX409" s="7">
        <f t="shared" si="107"/>
        <v>22.764876773089906</v>
      </c>
      <c r="AY409" s="6">
        <f t="shared" si="108"/>
        <v>4778704.45</v>
      </c>
      <c r="AZ409" s="6">
        <f t="shared" si="109"/>
        <v>1070.5</v>
      </c>
      <c r="BA409" s="6">
        <f t="shared" si="110"/>
        <v>7562545</v>
      </c>
      <c r="BB409" s="7">
        <f t="shared" si="111"/>
        <v>19.588622342081933</v>
      </c>
      <c r="BC409" s="26" t="s">
        <v>797</v>
      </c>
      <c r="BD409" s="10" t="s">
        <v>798</v>
      </c>
      <c r="BE409" s="10" t="s">
        <v>863</v>
      </c>
      <c r="BF409" s="18"/>
      <c r="BG409" s="18"/>
      <c r="BH409" s="18"/>
      <c r="BI409" s="18"/>
      <c r="BJ409" s="18"/>
      <c r="BK409" s="18"/>
      <c r="BL409" s="18"/>
      <c r="BM409" s="18"/>
      <c r="BN409" s="18"/>
      <c r="BO409" s="18"/>
      <c r="CJ409" s="18"/>
      <c r="CK409" s="18"/>
    </row>
    <row r="410" spans="1:89" x14ac:dyDescent="0.2">
      <c r="A410" s="25">
        <v>179418</v>
      </c>
      <c r="B410" s="26" t="s">
        <v>403</v>
      </c>
      <c r="C410" s="6">
        <v>-4742.58</v>
      </c>
      <c r="D410" s="6">
        <v>41.1</v>
      </c>
      <c r="E410" s="6">
        <v>290577</v>
      </c>
      <c r="F410" s="36">
        <f t="shared" si="96"/>
        <v>-0.48963751432494657</v>
      </c>
      <c r="G410" s="6">
        <v>159119.4</v>
      </c>
      <c r="H410" s="6">
        <v>55</v>
      </c>
      <c r="I410" s="6">
        <v>402350</v>
      </c>
      <c r="J410" s="36">
        <f t="shared" si="97"/>
        <v>12.259727600347954</v>
      </c>
      <c r="K410" s="6">
        <v>82969.399999999994</v>
      </c>
      <c r="L410" s="6">
        <v>35</v>
      </c>
      <c r="M410" s="6">
        <v>257450</v>
      </c>
      <c r="N410" s="7">
        <f t="shared" si="98"/>
        <v>9.6682151874150328</v>
      </c>
      <c r="O410" s="6">
        <v>144288.95999999999</v>
      </c>
      <c r="P410" s="6">
        <v>70</v>
      </c>
      <c r="Q410" s="6">
        <v>503150</v>
      </c>
      <c r="R410" s="7">
        <f t="shared" si="99"/>
        <v>8.8899090927158895</v>
      </c>
      <c r="S410" s="6">
        <v>19688.96</v>
      </c>
      <c r="T410" s="6">
        <v>27.5</v>
      </c>
      <c r="U410" s="6">
        <v>206925</v>
      </c>
      <c r="V410" s="7">
        <f t="shared" si="100"/>
        <v>2.9496569288389511</v>
      </c>
      <c r="W410" s="6">
        <v>261749.96</v>
      </c>
      <c r="X410" s="6">
        <v>65</v>
      </c>
      <c r="Y410" s="6">
        <v>463550</v>
      </c>
      <c r="Z410" s="7">
        <f t="shared" si="101"/>
        <v>16.939917592492719</v>
      </c>
      <c r="AA410" s="6">
        <v>167349.96</v>
      </c>
      <c r="AB410" s="6">
        <v>25</v>
      </c>
      <c r="AC410" s="6">
        <v>181750</v>
      </c>
      <c r="AD410" s="7">
        <f t="shared" si="102"/>
        <v>28.543872132049518</v>
      </c>
      <c r="AE410" s="6">
        <v>145800.07999999999</v>
      </c>
      <c r="AF410" s="6">
        <v>20</v>
      </c>
      <c r="AG410" s="6">
        <v>145400</v>
      </c>
      <c r="AH410" s="7">
        <f t="shared" si="103"/>
        <v>30.082547455295732</v>
      </c>
      <c r="AI410" s="6">
        <v>98800.08</v>
      </c>
      <c r="AJ410" s="6">
        <v>10</v>
      </c>
      <c r="AK410" s="6">
        <v>73700</v>
      </c>
      <c r="AL410" s="7">
        <f t="shared" si="104"/>
        <v>41.557699864314792</v>
      </c>
      <c r="AM410" s="6">
        <v>68430.080000000002</v>
      </c>
      <c r="AN410" s="6">
        <v>42</v>
      </c>
      <c r="AO410" s="6">
        <v>299090</v>
      </c>
      <c r="AP410" s="7">
        <f t="shared" si="105"/>
        <v>7.0926225550837545</v>
      </c>
      <c r="AQ410" s="6">
        <v>147890.07999999999</v>
      </c>
      <c r="AR410" s="6">
        <v>50</v>
      </c>
      <c r="AS410" s="6">
        <v>343300</v>
      </c>
      <c r="AT410" s="7">
        <f t="shared" si="106"/>
        <v>12.062109641712786</v>
      </c>
      <c r="AU410" s="6">
        <v>268571.08</v>
      </c>
      <c r="AV410" s="6">
        <v>50</v>
      </c>
      <c r="AW410" s="6">
        <v>363650</v>
      </c>
      <c r="AX410" s="7">
        <f t="shared" si="107"/>
        <v>22.894826014024478</v>
      </c>
      <c r="AY410" s="6">
        <f t="shared" si="108"/>
        <v>1564658.0400000003</v>
      </c>
      <c r="AZ410" s="6">
        <f t="shared" si="109"/>
        <v>449.5</v>
      </c>
      <c r="BA410" s="6">
        <f t="shared" si="110"/>
        <v>3240315</v>
      </c>
      <c r="BB410" s="7">
        <f t="shared" si="111"/>
        <v>14.969038269427511</v>
      </c>
      <c r="BC410" s="26" t="s">
        <v>797</v>
      </c>
      <c r="BD410" s="10" t="s">
        <v>798</v>
      </c>
      <c r="BE410" s="10" t="s">
        <v>863</v>
      </c>
      <c r="BF410" s="18"/>
      <c r="BG410" s="18"/>
      <c r="BH410" s="18"/>
      <c r="BI410" s="18"/>
      <c r="BJ410" s="18"/>
      <c r="BK410" s="18"/>
      <c r="BL410" s="18"/>
      <c r="BM410" s="18"/>
      <c r="BN410" s="18"/>
      <c r="BO410" s="18"/>
      <c r="CJ410" s="18"/>
      <c r="CK410" s="18"/>
    </row>
    <row r="411" spans="1:89" x14ac:dyDescent="0.2">
      <c r="A411" s="25">
        <v>202405</v>
      </c>
      <c r="B411" s="26" t="s">
        <v>471</v>
      </c>
      <c r="C411" s="6">
        <v>34375.93</v>
      </c>
      <c r="D411" s="6">
        <v>0</v>
      </c>
      <c r="E411" s="6">
        <v>0</v>
      </c>
      <c r="F411" s="36">
        <f t="shared" si="96"/>
        <v>0</v>
      </c>
      <c r="G411" s="6">
        <v>-5824.07</v>
      </c>
      <c r="H411" s="6">
        <v>25</v>
      </c>
      <c r="I411" s="6">
        <v>176750</v>
      </c>
      <c r="J411" s="36">
        <f t="shared" si="97"/>
        <v>-1.0214776237623762</v>
      </c>
      <c r="K411" s="6">
        <v>109165.93</v>
      </c>
      <c r="L411" s="6">
        <v>66</v>
      </c>
      <c r="M411" s="6">
        <v>466620</v>
      </c>
      <c r="N411" s="7">
        <f t="shared" si="98"/>
        <v>7.0185116368779727</v>
      </c>
      <c r="O411" s="6">
        <v>284768.53999999998</v>
      </c>
      <c r="P411" s="6">
        <v>107</v>
      </c>
      <c r="Q411" s="6">
        <v>754040</v>
      </c>
      <c r="R411" s="7">
        <f t="shared" si="99"/>
        <v>11.707369290753805</v>
      </c>
      <c r="S411" s="6">
        <v>422218.54</v>
      </c>
      <c r="T411" s="6">
        <v>82.5</v>
      </c>
      <c r="U411" s="6">
        <v>576525</v>
      </c>
      <c r="V411" s="7">
        <f t="shared" si="100"/>
        <v>22.702874532760937</v>
      </c>
      <c r="W411" s="6">
        <v>426653.54</v>
      </c>
      <c r="X411" s="6">
        <v>104</v>
      </c>
      <c r="Y411" s="6">
        <v>736630</v>
      </c>
      <c r="Z411" s="7">
        <f t="shared" si="101"/>
        <v>17.37589590432103</v>
      </c>
      <c r="AA411" s="6">
        <v>501008.04</v>
      </c>
      <c r="AB411" s="6">
        <v>83.5</v>
      </c>
      <c r="AC411" s="6">
        <v>606495</v>
      </c>
      <c r="AD411" s="7">
        <f t="shared" si="102"/>
        <v>25.608206563945291</v>
      </c>
      <c r="AE411" s="6">
        <v>0</v>
      </c>
      <c r="AF411" s="6">
        <v>0</v>
      </c>
      <c r="AG411" s="6">
        <v>0</v>
      </c>
      <c r="AH411" s="7">
        <f t="shared" si="103"/>
        <v>0</v>
      </c>
      <c r="AI411" s="6">
        <v>221422.04</v>
      </c>
      <c r="AJ411" s="6">
        <v>35</v>
      </c>
      <c r="AK411" s="6">
        <v>242200</v>
      </c>
      <c r="AL411" s="7">
        <f t="shared" si="104"/>
        <v>28.340558381502891</v>
      </c>
      <c r="AM411" s="6">
        <v>0</v>
      </c>
      <c r="AN411" s="6">
        <v>0</v>
      </c>
      <c r="AO411" s="6">
        <v>0</v>
      </c>
      <c r="AP411" s="7">
        <f t="shared" si="105"/>
        <v>0</v>
      </c>
      <c r="AQ411" s="6">
        <v>0</v>
      </c>
      <c r="AR411" s="6">
        <v>0</v>
      </c>
      <c r="AS411" s="6">
        <v>0</v>
      </c>
      <c r="AT411" s="7">
        <f t="shared" si="106"/>
        <v>0</v>
      </c>
      <c r="AU411" s="6">
        <v>215852.04</v>
      </c>
      <c r="AV411" s="6">
        <v>45</v>
      </c>
      <c r="AW411" s="6">
        <v>310100</v>
      </c>
      <c r="AX411" s="7">
        <f t="shared" si="107"/>
        <v>21.578243276362464</v>
      </c>
      <c r="AY411" s="6">
        <f t="shared" si="108"/>
        <v>2175264.6</v>
      </c>
      <c r="AZ411" s="6">
        <f t="shared" si="109"/>
        <v>548</v>
      </c>
      <c r="BA411" s="6">
        <f t="shared" si="110"/>
        <v>3869360</v>
      </c>
      <c r="BB411" s="7">
        <f t="shared" si="111"/>
        <v>17.427482219281742</v>
      </c>
      <c r="BC411" s="26" t="s">
        <v>797</v>
      </c>
      <c r="BD411" s="10" t="s">
        <v>798</v>
      </c>
      <c r="BE411" s="10" t="s">
        <v>863</v>
      </c>
      <c r="BF411" s="18"/>
      <c r="BG411" s="18"/>
      <c r="BH411" s="18"/>
      <c r="BI411" s="18"/>
      <c r="BJ411" s="18"/>
      <c r="BK411" s="18"/>
      <c r="BL411" s="18"/>
      <c r="BM411" s="18"/>
      <c r="BN411" s="18"/>
      <c r="BO411" s="18"/>
      <c r="CJ411" s="18"/>
      <c r="CK411" s="18"/>
    </row>
    <row r="412" spans="1:89" x14ac:dyDescent="0.2">
      <c r="A412" s="25">
        <v>203564</v>
      </c>
      <c r="B412" s="26" t="s">
        <v>512</v>
      </c>
      <c r="C412" s="6">
        <v>0</v>
      </c>
      <c r="D412" s="6">
        <v>0</v>
      </c>
      <c r="E412" s="6">
        <v>0</v>
      </c>
      <c r="F412" s="36">
        <f t="shared" si="96"/>
        <v>0</v>
      </c>
      <c r="G412" s="6">
        <v>0</v>
      </c>
      <c r="H412" s="6">
        <v>0</v>
      </c>
      <c r="I412" s="6">
        <v>0</v>
      </c>
      <c r="J412" s="36">
        <f t="shared" si="97"/>
        <v>0</v>
      </c>
      <c r="K412" s="6">
        <v>0</v>
      </c>
      <c r="L412" s="6">
        <v>0</v>
      </c>
      <c r="M412" s="6">
        <v>0</v>
      </c>
      <c r="N412" s="7">
        <f t="shared" si="98"/>
        <v>0</v>
      </c>
      <c r="O412" s="6">
        <v>-6332.98</v>
      </c>
      <c r="P412" s="6">
        <v>20.149999999999999</v>
      </c>
      <c r="Q412" s="6">
        <v>144720.5</v>
      </c>
      <c r="R412" s="7">
        <f t="shared" si="99"/>
        <v>-1.3565623391295634</v>
      </c>
      <c r="S412" s="6">
        <v>61847.519999999997</v>
      </c>
      <c r="T412" s="6">
        <v>30</v>
      </c>
      <c r="U412" s="6">
        <v>209100</v>
      </c>
      <c r="V412" s="7">
        <f t="shared" si="100"/>
        <v>9.1691684361549495</v>
      </c>
      <c r="W412" s="6">
        <v>-9502.48</v>
      </c>
      <c r="X412" s="6">
        <v>30</v>
      </c>
      <c r="Y412" s="6">
        <v>206100</v>
      </c>
      <c r="Z412" s="7">
        <f t="shared" si="101"/>
        <v>-1.3831848617176128</v>
      </c>
      <c r="AA412" s="6">
        <v>39827.519999999997</v>
      </c>
      <c r="AB412" s="6">
        <v>35</v>
      </c>
      <c r="AC412" s="6">
        <v>249250</v>
      </c>
      <c r="AD412" s="7">
        <f t="shared" si="102"/>
        <v>4.9534728986960879</v>
      </c>
      <c r="AE412" s="6">
        <v>25849.52</v>
      </c>
      <c r="AF412" s="6">
        <v>23</v>
      </c>
      <c r="AG412" s="6">
        <v>167210</v>
      </c>
      <c r="AH412" s="7">
        <f t="shared" si="103"/>
        <v>4.6377943902876622</v>
      </c>
      <c r="AI412" s="6">
        <v>87569.52</v>
      </c>
      <c r="AJ412" s="6">
        <v>101</v>
      </c>
      <c r="AK412" s="6">
        <v>695270</v>
      </c>
      <c r="AL412" s="7">
        <f t="shared" si="104"/>
        <v>3.9044617486731772</v>
      </c>
      <c r="AM412" s="6">
        <v>110562.52</v>
      </c>
      <c r="AN412" s="6">
        <v>74.900000000000006</v>
      </c>
      <c r="AO412" s="6">
        <v>509173</v>
      </c>
      <c r="AP412" s="7">
        <f t="shared" si="105"/>
        <v>6.7313823003183604</v>
      </c>
      <c r="AQ412" s="6">
        <v>82459.490000000005</v>
      </c>
      <c r="AR412" s="6">
        <v>92</v>
      </c>
      <c r="AS412" s="6">
        <v>637640</v>
      </c>
      <c r="AT412" s="7">
        <f t="shared" si="106"/>
        <v>3.6209549589109846</v>
      </c>
      <c r="AU412" s="6">
        <v>244157.46</v>
      </c>
      <c r="AV412" s="6">
        <v>110.5</v>
      </c>
      <c r="AW412" s="6">
        <v>775475</v>
      </c>
      <c r="AX412" s="7">
        <f t="shared" si="107"/>
        <v>9.7603162706728117</v>
      </c>
      <c r="AY412" s="6">
        <f t="shared" si="108"/>
        <v>636438.09</v>
      </c>
      <c r="AZ412" s="6">
        <f t="shared" si="109"/>
        <v>516.54999999999995</v>
      </c>
      <c r="BA412" s="6">
        <f t="shared" si="110"/>
        <v>3593938.5</v>
      </c>
      <c r="BB412" s="7">
        <f t="shared" si="111"/>
        <v>5.4896823610086818</v>
      </c>
      <c r="BC412" s="26" t="s">
        <v>797</v>
      </c>
      <c r="BD412" s="10" t="s">
        <v>798</v>
      </c>
      <c r="BE412" s="10" t="s">
        <v>863</v>
      </c>
      <c r="BF412" s="18"/>
      <c r="BG412" s="18"/>
      <c r="BH412" s="18"/>
      <c r="BI412" s="18"/>
      <c r="BJ412" s="18"/>
      <c r="BK412" s="18"/>
      <c r="BL412" s="18"/>
      <c r="BM412" s="18"/>
      <c r="BN412" s="18"/>
      <c r="BO412" s="18"/>
      <c r="CJ412" s="18"/>
      <c r="CK412" s="18"/>
    </row>
    <row r="413" spans="1:89" x14ac:dyDescent="0.2">
      <c r="A413" s="25">
        <v>203651</v>
      </c>
      <c r="B413" s="26" t="s">
        <v>514</v>
      </c>
      <c r="C413" s="6">
        <v>0</v>
      </c>
      <c r="D413" s="6">
        <v>0</v>
      </c>
      <c r="E413" s="6">
        <v>0</v>
      </c>
      <c r="F413" s="36">
        <f t="shared" si="96"/>
        <v>0</v>
      </c>
      <c r="G413" s="6">
        <v>0</v>
      </c>
      <c r="H413" s="6">
        <v>0</v>
      </c>
      <c r="I413" s="6">
        <v>0</v>
      </c>
      <c r="J413" s="36">
        <f t="shared" si="97"/>
        <v>0</v>
      </c>
      <c r="K413" s="6">
        <v>0</v>
      </c>
      <c r="L413" s="6">
        <v>0</v>
      </c>
      <c r="M413" s="6">
        <v>0</v>
      </c>
      <c r="N413" s="7">
        <f t="shared" si="98"/>
        <v>0</v>
      </c>
      <c r="O413" s="6">
        <v>188105</v>
      </c>
      <c r="P413" s="6">
        <v>174.5</v>
      </c>
      <c r="Q413" s="6">
        <v>1275915</v>
      </c>
      <c r="R413" s="7">
        <f t="shared" si="99"/>
        <v>4.5702535043478605</v>
      </c>
      <c r="S413" s="6">
        <v>12979</v>
      </c>
      <c r="T413" s="6">
        <v>101.05</v>
      </c>
      <c r="U413" s="6">
        <v>733893.5</v>
      </c>
      <c r="V413" s="7">
        <f t="shared" si="100"/>
        <v>0.54823894747671154</v>
      </c>
      <c r="W413" s="6">
        <v>-52449.5</v>
      </c>
      <c r="X413" s="6">
        <v>139.25</v>
      </c>
      <c r="Y413" s="6">
        <v>974767.5</v>
      </c>
      <c r="Z413" s="7">
        <f t="shared" si="101"/>
        <v>-1.6142156975894251</v>
      </c>
      <c r="AA413" s="6">
        <v>-11703</v>
      </c>
      <c r="AB413" s="6">
        <v>121.6</v>
      </c>
      <c r="AC413" s="6">
        <v>920172</v>
      </c>
      <c r="AD413" s="7">
        <f t="shared" si="102"/>
        <v>-0.39426650669657409</v>
      </c>
      <c r="AE413" s="6">
        <v>-30395</v>
      </c>
      <c r="AF413" s="6">
        <v>156.15</v>
      </c>
      <c r="AG413" s="6">
        <v>1171665.5</v>
      </c>
      <c r="AH413" s="7">
        <f t="shared" si="103"/>
        <v>-0.77825113054877859</v>
      </c>
      <c r="AI413" s="6">
        <v>107973</v>
      </c>
      <c r="AJ413" s="6">
        <v>208.5</v>
      </c>
      <c r="AK413" s="6">
        <v>1452495</v>
      </c>
      <c r="AL413" s="7">
        <f t="shared" si="104"/>
        <v>2.3044230789090494</v>
      </c>
      <c r="AM413" s="6">
        <v>109716.96</v>
      </c>
      <c r="AN413" s="6">
        <v>291.5</v>
      </c>
      <c r="AO413" s="6">
        <v>2002645</v>
      </c>
      <c r="AP413" s="7">
        <f t="shared" si="105"/>
        <v>1.6983667899203305</v>
      </c>
      <c r="AQ413" s="6">
        <v>108626.47</v>
      </c>
      <c r="AR413" s="6">
        <v>265.25</v>
      </c>
      <c r="AS413" s="6">
        <v>1868577.5</v>
      </c>
      <c r="AT413" s="7">
        <f t="shared" si="106"/>
        <v>1.6277308059205466</v>
      </c>
      <c r="AU413" s="6">
        <v>-280085.53999999998</v>
      </c>
      <c r="AV413" s="6">
        <v>163</v>
      </c>
      <c r="AW413" s="6">
        <v>1163600</v>
      </c>
      <c r="AX413" s="7">
        <f t="shared" si="107"/>
        <v>-7.4618870230319692</v>
      </c>
      <c r="AY413" s="6">
        <f t="shared" si="108"/>
        <v>152767.39000000007</v>
      </c>
      <c r="AZ413" s="6">
        <f t="shared" si="109"/>
        <v>1620.8</v>
      </c>
      <c r="BA413" s="6">
        <f t="shared" si="110"/>
        <v>11563731</v>
      </c>
      <c r="BB413" s="7">
        <f t="shared" si="111"/>
        <v>0.40953815771051771</v>
      </c>
      <c r="BC413" s="26" t="s">
        <v>797</v>
      </c>
      <c r="BD413" s="10" t="s">
        <v>798</v>
      </c>
      <c r="BE413" s="10" t="s">
        <v>863</v>
      </c>
      <c r="BF413" s="18"/>
      <c r="BG413" s="18"/>
      <c r="BH413" s="18"/>
      <c r="BI413" s="18"/>
      <c r="BJ413" s="18"/>
      <c r="BK413" s="18"/>
      <c r="BL413" s="18"/>
      <c r="BM413" s="18"/>
      <c r="BN413" s="18"/>
      <c r="BO413" s="18"/>
      <c r="CJ413" s="18"/>
      <c r="CK413" s="18"/>
    </row>
    <row r="414" spans="1:89" x14ac:dyDescent="0.2">
      <c r="A414" s="25">
        <v>203694</v>
      </c>
      <c r="B414" s="26" t="s">
        <v>515</v>
      </c>
      <c r="C414" s="6">
        <v>0</v>
      </c>
      <c r="D414" s="6">
        <v>0</v>
      </c>
      <c r="E414" s="6">
        <v>0</v>
      </c>
      <c r="F414" s="36">
        <f t="shared" si="96"/>
        <v>0</v>
      </c>
      <c r="G414" s="6">
        <v>0</v>
      </c>
      <c r="H414" s="6">
        <v>0</v>
      </c>
      <c r="I414" s="6">
        <v>0</v>
      </c>
      <c r="J414" s="36">
        <f t="shared" si="97"/>
        <v>0</v>
      </c>
      <c r="K414" s="6">
        <v>0</v>
      </c>
      <c r="L414" s="6">
        <v>0</v>
      </c>
      <c r="M414" s="6">
        <v>0</v>
      </c>
      <c r="N414" s="7">
        <f t="shared" si="98"/>
        <v>0</v>
      </c>
      <c r="O414" s="6">
        <v>-5960</v>
      </c>
      <c r="P414" s="6">
        <v>21</v>
      </c>
      <c r="Q414" s="6">
        <v>150970</v>
      </c>
      <c r="R414" s="7">
        <f t="shared" si="99"/>
        <v>-1.2238193018480492</v>
      </c>
      <c r="S414" s="6">
        <v>-21421</v>
      </c>
      <c r="T414" s="6">
        <v>58</v>
      </c>
      <c r="U414" s="6">
        <v>402510</v>
      </c>
      <c r="V414" s="7">
        <f t="shared" si="100"/>
        <v>-1.6497751608655686</v>
      </c>
      <c r="W414" s="6">
        <v>-13591</v>
      </c>
      <c r="X414" s="6">
        <v>7</v>
      </c>
      <c r="Y414" s="6">
        <v>54690</v>
      </c>
      <c r="Z414" s="7">
        <f t="shared" si="101"/>
        <v>-7.4552934722984094</v>
      </c>
      <c r="AA414" s="6">
        <v>17349</v>
      </c>
      <c r="AB414" s="6">
        <v>40</v>
      </c>
      <c r="AC414" s="6">
        <v>289300</v>
      </c>
      <c r="AD414" s="7">
        <f t="shared" si="102"/>
        <v>1.8590356031800899</v>
      </c>
      <c r="AE414" s="6">
        <v>143224</v>
      </c>
      <c r="AF414" s="6">
        <v>55</v>
      </c>
      <c r="AG414" s="6">
        <v>405350</v>
      </c>
      <c r="AH414" s="7">
        <f t="shared" si="103"/>
        <v>10.600024670038239</v>
      </c>
      <c r="AI414" s="6">
        <v>173864</v>
      </c>
      <c r="AJ414" s="6">
        <v>112</v>
      </c>
      <c r="AK414" s="6">
        <v>777640</v>
      </c>
      <c r="AL414" s="7">
        <f t="shared" si="104"/>
        <v>6.9309500540095677</v>
      </c>
      <c r="AM414" s="6">
        <v>181100.39</v>
      </c>
      <c r="AN414" s="6">
        <v>56</v>
      </c>
      <c r="AO414" s="6">
        <v>384920</v>
      </c>
      <c r="AP414" s="7">
        <f t="shared" si="105"/>
        <v>14.585140003117532</v>
      </c>
      <c r="AQ414" s="6">
        <v>294990.37</v>
      </c>
      <c r="AR414" s="6">
        <v>86</v>
      </c>
      <c r="AS414" s="6">
        <v>601420</v>
      </c>
      <c r="AT414" s="7">
        <f t="shared" si="106"/>
        <v>13.73371414319444</v>
      </c>
      <c r="AU414" s="6">
        <v>352587.21</v>
      </c>
      <c r="AV414" s="6">
        <v>76.5</v>
      </c>
      <c r="AW414" s="6">
        <v>547675</v>
      </c>
      <c r="AX414" s="7">
        <f t="shared" si="107"/>
        <v>19.95746292965719</v>
      </c>
      <c r="AY414" s="6">
        <f t="shared" si="108"/>
        <v>1122142.97</v>
      </c>
      <c r="AZ414" s="6">
        <f t="shared" si="109"/>
        <v>511.5</v>
      </c>
      <c r="BA414" s="6">
        <f t="shared" si="110"/>
        <v>3614475</v>
      </c>
      <c r="BB414" s="7">
        <f t="shared" si="111"/>
        <v>9.624200491081</v>
      </c>
      <c r="BC414" s="26" t="s">
        <v>797</v>
      </c>
      <c r="BD414" s="10" t="s">
        <v>798</v>
      </c>
      <c r="BE414" s="10" t="s">
        <v>863</v>
      </c>
      <c r="BF414" s="18"/>
      <c r="BG414" s="18"/>
      <c r="BH414" s="18"/>
      <c r="BI414" s="18"/>
      <c r="BJ414" s="18"/>
      <c r="BK414" s="18"/>
      <c r="BL414" s="18"/>
      <c r="BM414" s="18"/>
      <c r="BN414" s="18"/>
      <c r="BO414" s="18"/>
      <c r="CJ414" s="18"/>
      <c r="CK414" s="18"/>
    </row>
    <row r="415" spans="1:89" x14ac:dyDescent="0.2">
      <c r="A415" s="25">
        <v>204132</v>
      </c>
      <c r="B415" s="26" t="s">
        <v>522</v>
      </c>
      <c r="C415" s="6">
        <v>0</v>
      </c>
      <c r="D415" s="6">
        <v>0</v>
      </c>
      <c r="E415" s="6">
        <v>0</v>
      </c>
      <c r="F415" s="36">
        <f t="shared" si="96"/>
        <v>0</v>
      </c>
      <c r="G415" s="6">
        <v>0</v>
      </c>
      <c r="H415" s="6">
        <v>0</v>
      </c>
      <c r="I415" s="6">
        <v>0</v>
      </c>
      <c r="J415" s="36">
        <f t="shared" si="97"/>
        <v>0</v>
      </c>
      <c r="K415" s="6">
        <v>0</v>
      </c>
      <c r="L415" s="6">
        <v>0</v>
      </c>
      <c r="M415" s="6">
        <v>0</v>
      </c>
      <c r="N415" s="7">
        <f t="shared" si="98"/>
        <v>0</v>
      </c>
      <c r="O415" s="6">
        <v>0</v>
      </c>
      <c r="P415" s="6">
        <v>0</v>
      </c>
      <c r="Q415" s="6">
        <v>0</v>
      </c>
      <c r="R415" s="7">
        <f t="shared" si="99"/>
        <v>0</v>
      </c>
      <c r="S415" s="6">
        <v>115050</v>
      </c>
      <c r="T415" s="6">
        <v>72</v>
      </c>
      <c r="U415" s="6">
        <v>500090</v>
      </c>
      <c r="V415" s="7">
        <f t="shared" si="100"/>
        <v>7.1318162730708474</v>
      </c>
      <c r="W415" s="6">
        <v>297790</v>
      </c>
      <c r="X415" s="6">
        <v>117</v>
      </c>
      <c r="Y415" s="6">
        <v>802040</v>
      </c>
      <c r="Z415" s="7">
        <f t="shared" si="101"/>
        <v>11.138721260784997</v>
      </c>
      <c r="AA415" s="6">
        <v>599840</v>
      </c>
      <c r="AB415" s="6">
        <v>142</v>
      </c>
      <c r="AC415" s="6">
        <v>1010940</v>
      </c>
      <c r="AD415" s="7">
        <f t="shared" si="102"/>
        <v>18.393811700001979</v>
      </c>
      <c r="AE415" s="6">
        <v>259840</v>
      </c>
      <c r="AF415" s="6">
        <v>12.5</v>
      </c>
      <c r="AG415" s="6">
        <v>94625</v>
      </c>
      <c r="AH415" s="7">
        <f t="shared" si="103"/>
        <v>82.379920739762227</v>
      </c>
      <c r="AI415" s="6">
        <v>230865</v>
      </c>
      <c r="AJ415" s="6">
        <v>111.5</v>
      </c>
      <c r="AK415" s="6">
        <v>777455</v>
      </c>
      <c r="AL415" s="7">
        <f t="shared" si="104"/>
        <v>9.2054395431246814</v>
      </c>
      <c r="AM415" s="6">
        <v>125342.48</v>
      </c>
      <c r="AN415" s="6">
        <v>53</v>
      </c>
      <c r="AO415" s="6">
        <v>367435</v>
      </c>
      <c r="AP415" s="7">
        <f t="shared" si="105"/>
        <v>10.574977560656986</v>
      </c>
      <c r="AQ415" s="6">
        <v>215667.49</v>
      </c>
      <c r="AR415" s="6">
        <v>42</v>
      </c>
      <c r="AS415" s="6">
        <v>298240</v>
      </c>
      <c r="AT415" s="7">
        <f t="shared" si="106"/>
        <v>20.247752548283263</v>
      </c>
      <c r="AU415" s="6">
        <v>453407.51</v>
      </c>
      <c r="AV415" s="6">
        <v>118</v>
      </c>
      <c r="AW415" s="6">
        <v>844350</v>
      </c>
      <c r="AX415" s="7">
        <f t="shared" si="107"/>
        <v>16.646690128501213</v>
      </c>
      <c r="AY415" s="6">
        <f t="shared" si="108"/>
        <v>2297802.48</v>
      </c>
      <c r="AZ415" s="6">
        <f t="shared" si="109"/>
        <v>668</v>
      </c>
      <c r="BA415" s="6">
        <f t="shared" si="110"/>
        <v>4695175</v>
      </c>
      <c r="BB415" s="7">
        <f t="shared" si="111"/>
        <v>15.171293270218895</v>
      </c>
      <c r="BC415" s="26" t="s">
        <v>797</v>
      </c>
      <c r="BD415" s="10" t="s">
        <v>798</v>
      </c>
      <c r="BE415" s="10" t="s">
        <v>863</v>
      </c>
      <c r="BF415" s="18"/>
      <c r="BG415" s="18"/>
      <c r="BH415" s="18"/>
      <c r="BI415" s="18"/>
      <c r="BJ415" s="18"/>
      <c r="BK415" s="18"/>
      <c r="BL415" s="18"/>
      <c r="BM415" s="18"/>
      <c r="BN415" s="18"/>
      <c r="BO415" s="18"/>
      <c r="CJ415" s="18"/>
      <c r="CK415" s="18"/>
    </row>
    <row r="416" spans="1:89" x14ac:dyDescent="0.2">
      <c r="A416" s="25">
        <v>206066</v>
      </c>
      <c r="B416" s="26" t="s">
        <v>466</v>
      </c>
      <c r="C416" s="6">
        <v>0</v>
      </c>
      <c r="D416" s="6">
        <v>0</v>
      </c>
      <c r="E416" s="6">
        <v>0</v>
      </c>
      <c r="F416" s="36">
        <f t="shared" si="96"/>
        <v>0</v>
      </c>
      <c r="G416" s="6">
        <v>0</v>
      </c>
      <c r="H416" s="6">
        <v>0</v>
      </c>
      <c r="I416" s="6">
        <v>0</v>
      </c>
      <c r="J416" s="36">
        <f t="shared" si="97"/>
        <v>0</v>
      </c>
      <c r="K416" s="6">
        <v>0</v>
      </c>
      <c r="L416" s="6">
        <v>0</v>
      </c>
      <c r="M416" s="6">
        <v>0</v>
      </c>
      <c r="N416" s="7">
        <f t="shared" si="98"/>
        <v>0</v>
      </c>
      <c r="O416" s="6">
        <v>0</v>
      </c>
      <c r="P416" s="6">
        <v>0</v>
      </c>
      <c r="Q416" s="6">
        <v>0</v>
      </c>
      <c r="R416" s="7">
        <f t="shared" si="99"/>
        <v>0</v>
      </c>
      <c r="S416" s="6">
        <v>0</v>
      </c>
      <c r="T416" s="6">
        <v>0</v>
      </c>
      <c r="U416" s="6">
        <v>0</v>
      </c>
      <c r="V416" s="7">
        <f t="shared" si="100"/>
        <v>0</v>
      </c>
      <c r="W416" s="6">
        <v>0</v>
      </c>
      <c r="X416" s="6">
        <v>0</v>
      </c>
      <c r="Y416" s="6">
        <v>0</v>
      </c>
      <c r="Z416" s="7">
        <f t="shared" si="101"/>
        <v>0</v>
      </c>
      <c r="AA416" s="6">
        <v>0</v>
      </c>
      <c r="AB416" s="6">
        <v>0</v>
      </c>
      <c r="AC416" s="6">
        <v>0</v>
      </c>
      <c r="AD416" s="7">
        <f t="shared" si="102"/>
        <v>0</v>
      </c>
      <c r="AE416" s="6">
        <v>0</v>
      </c>
      <c r="AF416" s="6">
        <v>0</v>
      </c>
      <c r="AG416" s="6">
        <v>0</v>
      </c>
      <c r="AH416" s="7">
        <f t="shared" si="103"/>
        <v>0</v>
      </c>
      <c r="AI416" s="6">
        <v>378340</v>
      </c>
      <c r="AJ416" s="6">
        <v>160</v>
      </c>
      <c r="AK416" s="6">
        <v>1114100</v>
      </c>
      <c r="AL416" s="7">
        <f t="shared" si="104"/>
        <v>10.52736738174311</v>
      </c>
      <c r="AM416" s="6">
        <v>663385</v>
      </c>
      <c r="AN416" s="6">
        <v>504</v>
      </c>
      <c r="AO416" s="6">
        <v>3401820</v>
      </c>
      <c r="AP416" s="7">
        <f t="shared" si="105"/>
        <v>6.04527429434832</v>
      </c>
      <c r="AQ416" s="6">
        <v>491735.97</v>
      </c>
      <c r="AR416" s="6">
        <v>807.5</v>
      </c>
      <c r="AS416" s="6">
        <v>5632325</v>
      </c>
      <c r="AT416" s="7">
        <f t="shared" si="106"/>
        <v>2.4445690119089361</v>
      </c>
      <c r="AU416" s="6">
        <v>8773.93</v>
      </c>
      <c r="AV416" s="6">
        <v>896</v>
      </c>
      <c r="AW416" s="6">
        <v>6456810</v>
      </c>
      <c r="AX416" s="7">
        <f t="shared" si="107"/>
        <v>4.2124800017346031E-2</v>
      </c>
      <c r="AY416" s="6">
        <f t="shared" si="108"/>
        <v>1542234.9</v>
      </c>
      <c r="AZ416" s="6">
        <f t="shared" si="109"/>
        <v>2367.5</v>
      </c>
      <c r="BA416" s="6">
        <f t="shared" si="110"/>
        <v>16605055</v>
      </c>
      <c r="BB416" s="7">
        <f t="shared" si="111"/>
        <v>2.8792004543194829</v>
      </c>
      <c r="BC416" s="26" t="s">
        <v>797</v>
      </c>
      <c r="BD416" s="10" t="s">
        <v>798</v>
      </c>
      <c r="BE416" s="10" t="s">
        <v>863</v>
      </c>
      <c r="BF416" s="18"/>
      <c r="BG416" s="18"/>
      <c r="BH416" s="18"/>
      <c r="BI416" s="18"/>
      <c r="BJ416" s="18"/>
      <c r="BK416" s="18"/>
      <c r="BL416" s="18"/>
      <c r="BM416" s="18"/>
      <c r="BN416" s="18"/>
      <c r="BO416" s="18"/>
      <c r="CJ416" s="18"/>
      <c r="CK416" s="18"/>
    </row>
    <row r="417" spans="1:89" x14ac:dyDescent="0.2">
      <c r="A417" s="25">
        <v>206441</v>
      </c>
      <c r="B417" s="26" t="s">
        <v>572</v>
      </c>
      <c r="C417" s="6">
        <v>0</v>
      </c>
      <c r="D417" s="6">
        <v>0</v>
      </c>
      <c r="E417" s="6">
        <v>0</v>
      </c>
      <c r="F417" s="36">
        <f t="shared" si="96"/>
        <v>0</v>
      </c>
      <c r="G417" s="6">
        <v>0</v>
      </c>
      <c r="H417" s="6">
        <v>0</v>
      </c>
      <c r="I417" s="6">
        <v>0</v>
      </c>
      <c r="J417" s="36">
        <f t="shared" si="97"/>
        <v>0</v>
      </c>
      <c r="K417" s="6">
        <v>0</v>
      </c>
      <c r="L417" s="6">
        <v>0</v>
      </c>
      <c r="M417" s="6">
        <v>0</v>
      </c>
      <c r="N417" s="7">
        <f t="shared" si="98"/>
        <v>0</v>
      </c>
      <c r="O417" s="6">
        <v>0</v>
      </c>
      <c r="P417" s="6">
        <v>0</v>
      </c>
      <c r="Q417" s="6">
        <v>0</v>
      </c>
      <c r="R417" s="7">
        <f t="shared" si="99"/>
        <v>0</v>
      </c>
      <c r="S417" s="6">
        <v>0</v>
      </c>
      <c r="T417" s="6">
        <v>0</v>
      </c>
      <c r="U417" s="6">
        <v>0</v>
      </c>
      <c r="V417" s="7">
        <f t="shared" si="100"/>
        <v>0</v>
      </c>
      <c r="W417" s="6">
        <v>0</v>
      </c>
      <c r="X417" s="6">
        <v>0</v>
      </c>
      <c r="Y417" s="6">
        <v>0</v>
      </c>
      <c r="Z417" s="7">
        <f t="shared" si="101"/>
        <v>0</v>
      </c>
      <c r="AA417" s="6">
        <v>0</v>
      </c>
      <c r="AB417" s="6">
        <v>0</v>
      </c>
      <c r="AC417" s="6">
        <v>0</v>
      </c>
      <c r="AD417" s="7">
        <f t="shared" si="102"/>
        <v>0</v>
      </c>
      <c r="AE417" s="6">
        <v>0</v>
      </c>
      <c r="AF417" s="6">
        <v>0</v>
      </c>
      <c r="AG417" s="6">
        <v>0</v>
      </c>
      <c r="AH417" s="7">
        <f t="shared" si="103"/>
        <v>0</v>
      </c>
      <c r="AI417" s="6">
        <v>0</v>
      </c>
      <c r="AJ417" s="6">
        <v>0</v>
      </c>
      <c r="AK417" s="6">
        <v>0</v>
      </c>
      <c r="AL417" s="7">
        <f t="shared" si="104"/>
        <v>0</v>
      </c>
      <c r="AM417" s="6">
        <v>454065</v>
      </c>
      <c r="AN417" s="6">
        <v>501.5</v>
      </c>
      <c r="AO417" s="6">
        <v>3419055</v>
      </c>
      <c r="AP417" s="7">
        <f t="shared" si="105"/>
        <v>4.1169314328081885</v>
      </c>
      <c r="AQ417" s="6">
        <v>111169.08</v>
      </c>
      <c r="AR417" s="6">
        <v>514.5</v>
      </c>
      <c r="AS417" s="6">
        <v>3584465</v>
      </c>
      <c r="AT417" s="7">
        <f t="shared" si="106"/>
        <v>0.86839576896412718</v>
      </c>
      <c r="AU417" s="6">
        <v>-101302.45</v>
      </c>
      <c r="AV417" s="6">
        <v>516</v>
      </c>
      <c r="AW417" s="6">
        <v>3623550</v>
      </c>
      <c r="AX417" s="7">
        <f t="shared" si="107"/>
        <v>-0.86665726980447355</v>
      </c>
      <c r="AY417" s="6">
        <f t="shared" si="108"/>
        <v>463931.62999999995</v>
      </c>
      <c r="AZ417" s="6">
        <f t="shared" si="109"/>
        <v>1532</v>
      </c>
      <c r="BA417" s="6">
        <f t="shared" si="110"/>
        <v>10627070</v>
      </c>
      <c r="BB417" s="7">
        <f t="shared" si="111"/>
        <v>1.3533250961930239</v>
      </c>
      <c r="BC417" s="26" t="s">
        <v>797</v>
      </c>
      <c r="BD417" s="10" t="s">
        <v>798</v>
      </c>
      <c r="BE417" s="10" t="s">
        <v>863</v>
      </c>
      <c r="BF417" s="18"/>
      <c r="BG417" s="18"/>
      <c r="BH417" s="18"/>
      <c r="BI417" s="18"/>
      <c r="BJ417" s="18"/>
      <c r="BK417" s="18"/>
      <c r="BL417" s="18"/>
      <c r="BM417" s="18"/>
      <c r="BN417" s="18"/>
      <c r="BO417" s="18"/>
      <c r="CJ417" s="18"/>
      <c r="CK417" s="18"/>
    </row>
    <row r="418" spans="1:89" x14ac:dyDescent="0.2">
      <c r="A418" s="25">
        <v>206954</v>
      </c>
      <c r="B418" s="26" t="s">
        <v>582</v>
      </c>
      <c r="C418" s="6">
        <v>0</v>
      </c>
      <c r="D418" s="6">
        <v>0</v>
      </c>
      <c r="E418" s="6">
        <v>0</v>
      </c>
      <c r="F418" s="36">
        <f t="shared" si="96"/>
        <v>0</v>
      </c>
      <c r="G418" s="6">
        <v>0</v>
      </c>
      <c r="H418" s="6">
        <v>0</v>
      </c>
      <c r="I418" s="6">
        <v>0</v>
      </c>
      <c r="J418" s="36">
        <f t="shared" si="97"/>
        <v>0</v>
      </c>
      <c r="K418" s="6">
        <v>0</v>
      </c>
      <c r="L418" s="6">
        <v>0</v>
      </c>
      <c r="M418" s="6">
        <v>0</v>
      </c>
      <c r="N418" s="7">
        <f t="shared" si="98"/>
        <v>0</v>
      </c>
      <c r="O418" s="6">
        <v>0</v>
      </c>
      <c r="P418" s="6">
        <v>0</v>
      </c>
      <c r="Q418" s="6">
        <v>0</v>
      </c>
      <c r="R418" s="7">
        <f t="shared" si="99"/>
        <v>0</v>
      </c>
      <c r="S418" s="6">
        <v>0</v>
      </c>
      <c r="T418" s="6">
        <v>0</v>
      </c>
      <c r="U418" s="6">
        <v>0</v>
      </c>
      <c r="V418" s="7">
        <f t="shared" si="100"/>
        <v>0</v>
      </c>
      <c r="W418" s="6">
        <v>0</v>
      </c>
      <c r="X418" s="6">
        <v>0</v>
      </c>
      <c r="Y418" s="6">
        <v>0</v>
      </c>
      <c r="Z418" s="7">
        <f t="shared" si="101"/>
        <v>0</v>
      </c>
      <c r="AA418" s="6">
        <v>0</v>
      </c>
      <c r="AB418" s="6">
        <v>0</v>
      </c>
      <c r="AC418" s="6">
        <v>0</v>
      </c>
      <c r="AD418" s="7">
        <f t="shared" si="102"/>
        <v>0</v>
      </c>
      <c r="AE418" s="6">
        <v>0</v>
      </c>
      <c r="AF418" s="6">
        <v>0</v>
      </c>
      <c r="AG418" s="6">
        <v>0</v>
      </c>
      <c r="AH418" s="7">
        <f t="shared" si="103"/>
        <v>0</v>
      </c>
      <c r="AI418" s="6">
        <v>0</v>
      </c>
      <c r="AJ418" s="6">
        <v>0</v>
      </c>
      <c r="AK418" s="6">
        <v>0</v>
      </c>
      <c r="AL418" s="7">
        <f t="shared" si="104"/>
        <v>0</v>
      </c>
      <c r="AM418" s="6">
        <v>0</v>
      </c>
      <c r="AN418" s="6">
        <v>0</v>
      </c>
      <c r="AO418" s="6">
        <v>0</v>
      </c>
      <c r="AP418" s="7">
        <f t="shared" si="105"/>
        <v>0</v>
      </c>
      <c r="AQ418" s="6">
        <v>-8400</v>
      </c>
      <c r="AR418" s="6">
        <v>35</v>
      </c>
      <c r="AS418" s="6">
        <v>243600</v>
      </c>
      <c r="AT418" s="7">
        <f t="shared" si="106"/>
        <v>-0.96551724137931039</v>
      </c>
      <c r="AU418" s="6">
        <v>317994.99</v>
      </c>
      <c r="AV418" s="6">
        <v>112</v>
      </c>
      <c r="AW418" s="6">
        <v>835610</v>
      </c>
      <c r="AX418" s="7">
        <f t="shared" si="107"/>
        <v>11.797183722071301</v>
      </c>
      <c r="AY418" s="6">
        <f t="shared" si="108"/>
        <v>309594.99</v>
      </c>
      <c r="AZ418" s="6">
        <f t="shared" si="109"/>
        <v>147</v>
      </c>
      <c r="BA418" s="6">
        <f t="shared" si="110"/>
        <v>1079210</v>
      </c>
      <c r="BB418" s="7">
        <f t="shared" si="111"/>
        <v>8.8930279463681767</v>
      </c>
      <c r="BC418" s="26" t="s">
        <v>797</v>
      </c>
      <c r="BD418" s="10" t="s">
        <v>798</v>
      </c>
      <c r="BE418" s="10" t="s">
        <v>863</v>
      </c>
      <c r="BF418" s="18"/>
      <c r="BG418" s="18"/>
      <c r="BH418" s="18"/>
      <c r="BI418" s="18"/>
      <c r="BJ418" s="18"/>
      <c r="BK418" s="18"/>
      <c r="BL418" s="18"/>
      <c r="BM418" s="18"/>
      <c r="BN418" s="18"/>
      <c r="BO418" s="18"/>
      <c r="CJ418" s="18"/>
      <c r="CK418" s="18"/>
    </row>
    <row r="419" spans="1:89" x14ac:dyDescent="0.2">
      <c r="A419" s="25">
        <v>206956</v>
      </c>
      <c r="B419" s="26" t="s">
        <v>583</v>
      </c>
      <c r="C419" s="6">
        <v>0</v>
      </c>
      <c r="D419" s="6">
        <v>0</v>
      </c>
      <c r="E419" s="6">
        <v>0</v>
      </c>
      <c r="F419" s="36">
        <f t="shared" si="96"/>
        <v>0</v>
      </c>
      <c r="G419" s="6">
        <v>0</v>
      </c>
      <c r="H419" s="6">
        <v>0</v>
      </c>
      <c r="I419" s="6">
        <v>0</v>
      </c>
      <c r="J419" s="36">
        <f t="shared" si="97"/>
        <v>0</v>
      </c>
      <c r="K419" s="6">
        <v>0</v>
      </c>
      <c r="L419" s="6">
        <v>0</v>
      </c>
      <c r="M419" s="6">
        <v>0</v>
      </c>
      <c r="N419" s="7">
        <f t="shared" si="98"/>
        <v>0</v>
      </c>
      <c r="O419" s="6">
        <v>0</v>
      </c>
      <c r="P419" s="6">
        <v>0</v>
      </c>
      <c r="Q419" s="6">
        <v>0</v>
      </c>
      <c r="R419" s="7">
        <f t="shared" si="99"/>
        <v>0</v>
      </c>
      <c r="S419" s="6">
        <v>0</v>
      </c>
      <c r="T419" s="6">
        <v>0</v>
      </c>
      <c r="U419" s="6">
        <v>0</v>
      </c>
      <c r="V419" s="7">
        <f t="shared" si="100"/>
        <v>0</v>
      </c>
      <c r="W419" s="6">
        <v>0</v>
      </c>
      <c r="X419" s="6">
        <v>0</v>
      </c>
      <c r="Y419" s="6">
        <v>0</v>
      </c>
      <c r="Z419" s="7">
        <f t="shared" si="101"/>
        <v>0</v>
      </c>
      <c r="AA419" s="6">
        <v>0</v>
      </c>
      <c r="AB419" s="6">
        <v>0</v>
      </c>
      <c r="AC419" s="6">
        <v>0</v>
      </c>
      <c r="AD419" s="7">
        <f t="shared" si="102"/>
        <v>0</v>
      </c>
      <c r="AE419" s="6">
        <v>0</v>
      </c>
      <c r="AF419" s="6">
        <v>0</v>
      </c>
      <c r="AG419" s="6">
        <v>0</v>
      </c>
      <c r="AH419" s="7">
        <f t="shared" si="103"/>
        <v>0</v>
      </c>
      <c r="AI419" s="6">
        <v>0</v>
      </c>
      <c r="AJ419" s="6">
        <v>0</v>
      </c>
      <c r="AK419" s="6">
        <v>0</v>
      </c>
      <c r="AL419" s="7">
        <f t="shared" si="104"/>
        <v>0</v>
      </c>
      <c r="AM419" s="6">
        <v>0</v>
      </c>
      <c r="AN419" s="6">
        <v>0</v>
      </c>
      <c r="AO419" s="6">
        <v>0</v>
      </c>
      <c r="AP419" s="7">
        <f t="shared" si="105"/>
        <v>0</v>
      </c>
      <c r="AQ419" s="6">
        <v>-22840</v>
      </c>
      <c r="AR419" s="6">
        <v>116.5</v>
      </c>
      <c r="AS419" s="6">
        <v>800665</v>
      </c>
      <c r="AT419" s="7">
        <f t="shared" si="106"/>
        <v>-0.79873605065789055</v>
      </c>
      <c r="AU419" s="6">
        <v>276726.99</v>
      </c>
      <c r="AV419" s="6">
        <v>137</v>
      </c>
      <c r="AW419" s="6">
        <v>968415</v>
      </c>
      <c r="AX419" s="7">
        <f t="shared" si="107"/>
        <v>8.8583269466086332</v>
      </c>
      <c r="AY419" s="6">
        <f t="shared" si="108"/>
        <v>253886.99</v>
      </c>
      <c r="AZ419" s="6">
        <f t="shared" si="109"/>
        <v>253.5</v>
      </c>
      <c r="BA419" s="6">
        <f t="shared" si="110"/>
        <v>1769080</v>
      </c>
      <c r="BB419" s="7">
        <f t="shared" si="111"/>
        <v>4.448920732810274</v>
      </c>
      <c r="BC419" s="26" t="s">
        <v>797</v>
      </c>
      <c r="BD419" s="10" t="s">
        <v>798</v>
      </c>
      <c r="BE419" s="10" t="s">
        <v>863</v>
      </c>
      <c r="BF419" s="18"/>
      <c r="BG419" s="18"/>
      <c r="BH419" s="18"/>
      <c r="BI419" s="18"/>
      <c r="BJ419" s="18"/>
      <c r="BK419" s="18"/>
      <c r="BL419" s="18"/>
      <c r="BM419" s="18"/>
      <c r="BN419" s="18"/>
      <c r="BO419" s="18"/>
      <c r="CJ419" s="18"/>
      <c r="CK419" s="18"/>
    </row>
    <row r="420" spans="1:89" x14ac:dyDescent="0.2">
      <c r="A420" s="25">
        <v>207213</v>
      </c>
      <c r="B420" s="26" t="s">
        <v>587</v>
      </c>
      <c r="C420" s="6">
        <v>0</v>
      </c>
      <c r="D420" s="6">
        <v>0</v>
      </c>
      <c r="E420" s="6">
        <v>0</v>
      </c>
      <c r="F420" s="36">
        <f t="shared" si="96"/>
        <v>0</v>
      </c>
      <c r="G420" s="6">
        <v>0</v>
      </c>
      <c r="H420" s="6">
        <v>0</v>
      </c>
      <c r="I420" s="6">
        <v>0</v>
      </c>
      <c r="J420" s="36">
        <f t="shared" si="97"/>
        <v>0</v>
      </c>
      <c r="K420" s="6">
        <v>0</v>
      </c>
      <c r="L420" s="6">
        <v>0</v>
      </c>
      <c r="M420" s="6">
        <v>0</v>
      </c>
      <c r="N420" s="7">
        <f t="shared" si="98"/>
        <v>0</v>
      </c>
      <c r="O420" s="6">
        <v>0</v>
      </c>
      <c r="P420" s="6">
        <v>0</v>
      </c>
      <c r="Q420" s="6">
        <v>0</v>
      </c>
      <c r="R420" s="7">
        <f t="shared" si="99"/>
        <v>0</v>
      </c>
      <c r="S420" s="6">
        <v>0</v>
      </c>
      <c r="T420" s="6">
        <v>0</v>
      </c>
      <c r="U420" s="6">
        <v>0</v>
      </c>
      <c r="V420" s="7">
        <f t="shared" si="100"/>
        <v>0</v>
      </c>
      <c r="W420" s="6">
        <v>0</v>
      </c>
      <c r="X420" s="6">
        <v>0</v>
      </c>
      <c r="Y420" s="6">
        <v>0</v>
      </c>
      <c r="Z420" s="7">
        <f t="shared" si="101"/>
        <v>0</v>
      </c>
      <c r="AA420" s="6">
        <v>0</v>
      </c>
      <c r="AB420" s="6">
        <v>0</v>
      </c>
      <c r="AC420" s="6">
        <v>0</v>
      </c>
      <c r="AD420" s="7">
        <f t="shared" si="102"/>
        <v>0</v>
      </c>
      <c r="AE420" s="6">
        <v>0</v>
      </c>
      <c r="AF420" s="6">
        <v>0</v>
      </c>
      <c r="AG420" s="6">
        <v>0</v>
      </c>
      <c r="AH420" s="7">
        <f t="shared" si="103"/>
        <v>0</v>
      </c>
      <c r="AI420" s="6">
        <v>0</v>
      </c>
      <c r="AJ420" s="6">
        <v>0</v>
      </c>
      <c r="AK420" s="6">
        <v>0</v>
      </c>
      <c r="AL420" s="7">
        <f t="shared" si="104"/>
        <v>0</v>
      </c>
      <c r="AM420" s="6">
        <v>0</v>
      </c>
      <c r="AN420" s="6">
        <v>0</v>
      </c>
      <c r="AO420" s="6">
        <v>0</v>
      </c>
      <c r="AP420" s="7">
        <f t="shared" si="105"/>
        <v>0</v>
      </c>
      <c r="AQ420" s="6">
        <v>174550</v>
      </c>
      <c r="AR420" s="6">
        <v>100</v>
      </c>
      <c r="AS420" s="6">
        <v>680550</v>
      </c>
      <c r="AT420" s="7">
        <f t="shared" si="106"/>
        <v>7.1815443391374627</v>
      </c>
      <c r="AU420" s="6">
        <v>365396.55</v>
      </c>
      <c r="AV420" s="6">
        <v>71.5</v>
      </c>
      <c r="AW420" s="6">
        <v>489995</v>
      </c>
      <c r="AX420" s="7">
        <f t="shared" si="107"/>
        <v>23.117160481229398</v>
      </c>
      <c r="AY420" s="6">
        <f t="shared" si="108"/>
        <v>539946.55000000005</v>
      </c>
      <c r="AZ420" s="6">
        <f t="shared" si="109"/>
        <v>171.5</v>
      </c>
      <c r="BA420" s="6">
        <f t="shared" si="110"/>
        <v>1170545</v>
      </c>
      <c r="BB420" s="7">
        <f t="shared" si="111"/>
        <v>14.29961517925411</v>
      </c>
      <c r="BC420" s="26" t="s">
        <v>797</v>
      </c>
      <c r="BD420" s="10" t="s">
        <v>798</v>
      </c>
      <c r="BE420" s="10" t="s">
        <v>863</v>
      </c>
      <c r="BF420" s="18"/>
      <c r="BG420" s="18"/>
      <c r="BH420" s="18"/>
      <c r="BI420" s="18"/>
      <c r="BJ420" s="18"/>
      <c r="BK420" s="18"/>
      <c r="BL420" s="18"/>
      <c r="BM420" s="18"/>
      <c r="BN420" s="18"/>
      <c r="BO420" s="18"/>
      <c r="CJ420" s="18"/>
      <c r="CK420" s="18"/>
    </row>
    <row r="421" spans="1:89" x14ac:dyDescent="0.2">
      <c r="A421" s="25">
        <v>207262</v>
      </c>
      <c r="B421" s="26" t="s">
        <v>589</v>
      </c>
      <c r="C421" s="6">
        <v>0</v>
      </c>
      <c r="D421" s="6">
        <v>0</v>
      </c>
      <c r="E421" s="6">
        <v>0</v>
      </c>
      <c r="F421" s="36">
        <f t="shared" si="96"/>
        <v>0</v>
      </c>
      <c r="G421" s="6">
        <v>0</v>
      </c>
      <c r="H421" s="6">
        <v>0</v>
      </c>
      <c r="I421" s="6">
        <v>0</v>
      </c>
      <c r="J421" s="36">
        <f t="shared" si="97"/>
        <v>0</v>
      </c>
      <c r="K421" s="6">
        <v>0</v>
      </c>
      <c r="L421" s="6">
        <v>0</v>
      </c>
      <c r="M421" s="6">
        <v>0</v>
      </c>
      <c r="N421" s="7">
        <f t="shared" si="98"/>
        <v>0</v>
      </c>
      <c r="O421" s="6">
        <v>0</v>
      </c>
      <c r="P421" s="6">
        <v>0</v>
      </c>
      <c r="Q421" s="6">
        <v>0</v>
      </c>
      <c r="R421" s="7">
        <f t="shared" si="99"/>
        <v>0</v>
      </c>
      <c r="S421" s="6">
        <v>0</v>
      </c>
      <c r="T421" s="6">
        <v>0</v>
      </c>
      <c r="U421" s="6">
        <v>0</v>
      </c>
      <c r="V421" s="7">
        <f t="shared" si="100"/>
        <v>0</v>
      </c>
      <c r="W421" s="6">
        <v>0</v>
      </c>
      <c r="X421" s="6">
        <v>0</v>
      </c>
      <c r="Y421" s="6">
        <v>0</v>
      </c>
      <c r="Z421" s="7">
        <f t="shared" si="101"/>
        <v>0</v>
      </c>
      <c r="AA421" s="6">
        <v>0</v>
      </c>
      <c r="AB421" s="6">
        <v>0</v>
      </c>
      <c r="AC421" s="6">
        <v>0</v>
      </c>
      <c r="AD421" s="7">
        <f t="shared" si="102"/>
        <v>0</v>
      </c>
      <c r="AE421" s="6">
        <v>0</v>
      </c>
      <c r="AF421" s="6">
        <v>0</v>
      </c>
      <c r="AG421" s="6">
        <v>0</v>
      </c>
      <c r="AH421" s="7">
        <f t="shared" si="103"/>
        <v>0</v>
      </c>
      <c r="AI421" s="6">
        <v>0</v>
      </c>
      <c r="AJ421" s="6">
        <v>0</v>
      </c>
      <c r="AK421" s="6">
        <v>0</v>
      </c>
      <c r="AL421" s="7">
        <f t="shared" si="104"/>
        <v>0</v>
      </c>
      <c r="AM421" s="6">
        <v>0</v>
      </c>
      <c r="AN421" s="6">
        <v>0</v>
      </c>
      <c r="AO421" s="6">
        <v>0</v>
      </c>
      <c r="AP421" s="7">
        <f t="shared" si="105"/>
        <v>0</v>
      </c>
      <c r="AQ421" s="6">
        <v>234150</v>
      </c>
      <c r="AR421" s="6">
        <v>35</v>
      </c>
      <c r="AS421" s="6">
        <v>243600</v>
      </c>
      <c r="AT421" s="7">
        <f t="shared" si="106"/>
        <v>26.913793103448278</v>
      </c>
      <c r="AU421" s="6">
        <v>81450</v>
      </c>
      <c r="AV421" s="6">
        <v>50</v>
      </c>
      <c r="AW421" s="6">
        <v>344750</v>
      </c>
      <c r="AX421" s="7">
        <f t="shared" si="107"/>
        <v>7.3240029006526477</v>
      </c>
      <c r="AY421" s="6">
        <f t="shared" si="108"/>
        <v>315600</v>
      </c>
      <c r="AZ421" s="6">
        <f t="shared" si="109"/>
        <v>85</v>
      </c>
      <c r="BA421" s="6">
        <f t="shared" si="110"/>
        <v>588350</v>
      </c>
      <c r="BB421" s="7">
        <f t="shared" si="111"/>
        <v>16.628877368913063</v>
      </c>
      <c r="BC421" s="26" t="s">
        <v>797</v>
      </c>
      <c r="BD421" s="10" t="s">
        <v>798</v>
      </c>
      <c r="BE421" s="10" t="s">
        <v>863</v>
      </c>
      <c r="BF421" s="18"/>
      <c r="BG421" s="18"/>
      <c r="BH421" s="18"/>
      <c r="BI421" s="18"/>
      <c r="BJ421" s="18"/>
      <c r="BK421" s="18"/>
      <c r="BL421" s="18"/>
      <c r="BM421" s="18"/>
      <c r="BN421" s="18"/>
      <c r="BO421" s="18"/>
      <c r="CJ421" s="18"/>
      <c r="CK421" s="18"/>
    </row>
    <row r="422" spans="1:89" x14ac:dyDescent="0.2">
      <c r="A422" s="25">
        <v>207529</v>
      </c>
      <c r="B422" s="26" t="s">
        <v>599</v>
      </c>
      <c r="C422" s="6">
        <v>0</v>
      </c>
      <c r="D422" s="6">
        <v>0</v>
      </c>
      <c r="E422" s="6">
        <v>0</v>
      </c>
      <c r="F422" s="36">
        <f t="shared" si="96"/>
        <v>0</v>
      </c>
      <c r="G422" s="6">
        <v>0</v>
      </c>
      <c r="H422" s="6">
        <v>0</v>
      </c>
      <c r="I422" s="6">
        <v>0</v>
      </c>
      <c r="J422" s="36">
        <f t="shared" si="97"/>
        <v>0</v>
      </c>
      <c r="K422" s="6">
        <v>0</v>
      </c>
      <c r="L422" s="6">
        <v>0</v>
      </c>
      <c r="M422" s="6">
        <v>0</v>
      </c>
      <c r="N422" s="7">
        <f t="shared" si="98"/>
        <v>0</v>
      </c>
      <c r="O422" s="6">
        <v>0</v>
      </c>
      <c r="P422" s="6">
        <v>0</v>
      </c>
      <c r="Q422" s="6">
        <v>0</v>
      </c>
      <c r="R422" s="7">
        <f t="shared" si="99"/>
        <v>0</v>
      </c>
      <c r="S422" s="6">
        <v>0</v>
      </c>
      <c r="T422" s="6">
        <v>0</v>
      </c>
      <c r="U422" s="6">
        <v>0</v>
      </c>
      <c r="V422" s="7">
        <f t="shared" si="100"/>
        <v>0</v>
      </c>
      <c r="W422" s="6">
        <v>0</v>
      </c>
      <c r="X422" s="6">
        <v>0</v>
      </c>
      <c r="Y422" s="6">
        <v>0</v>
      </c>
      <c r="Z422" s="7">
        <f t="shared" si="101"/>
        <v>0</v>
      </c>
      <c r="AA422" s="6">
        <v>0</v>
      </c>
      <c r="AB422" s="6">
        <v>0</v>
      </c>
      <c r="AC422" s="6">
        <v>0</v>
      </c>
      <c r="AD422" s="7">
        <f t="shared" si="102"/>
        <v>0</v>
      </c>
      <c r="AE422" s="6">
        <v>0</v>
      </c>
      <c r="AF422" s="6">
        <v>0</v>
      </c>
      <c r="AG422" s="6">
        <v>0</v>
      </c>
      <c r="AH422" s="7">
        <f t="shared" si="103"/>
        <v>0</v>
      </c>
      <c r="AI422" s="6">
        <v>0</v>
      </c>
      <c r="AJ422" s="6">
        <v>0</v>
      </c>
      <c r="AK422" s="6">
        <v>0</v>
      </c>
      <c r="AL422" s="7">
        <f t="shared" si="104"/>
        <v>0</v>
      </c>
      <c r="AM422" s="6">
        <v>0</v>
      </c>
      <c r="AN422" s="6">
        <v>0</v>
      </c>
      <c r="AO422" s="6">
        <v>0</v>
      </c>
      <c r="AP422" s="7">
        <f t="shared" si="105"/>
        <v>0</v>
      </c>
      <c r="AQ422" s="6">
        <v>0</v>
      </c>
      <c r="AR422" s="6">
        <v>0</v>
      </c>
      <c r="AS422" s="6">
        <v>0</v>
      </c>
      <c r="AT422" s="7">
        <f t="shared" si="106"/>
        <v>0</v>
      </c>
      <c r="AU422" s="6">
        <v>248145</v>
      </c>
      <c r="AV422" s="6">
        <v>130.5</v>
      </c>
      <c r="AW422" s="6">
        <v>917935</v>
      </c>
      <c r="AX422" s="7">
        <f t="shared" si="107"/>
        <v>8.3802175535304784</v>
      </c>
      <c r="AY422" s="6">
        <f t="shared" si="108"/>
        <v>248145</v>
      </c>
      <c r="AZ422" s="6">
        <f t="shared" si="109"/>
        <v>130.5</v>
      </c>
      <c r="BA422" s="6">
        <f t="shared" si="110"/>
        <v>917935</v>
      </c>
      <c r="BB422" s="7">
        <f t="shared" si="111"/>
        <v>8.3802175535304784</v>
      </c>
      <c r="BC422" s="26" t="s">
        <v>797</v>
      </c>
      <c r="BD422" s="10" t="s">
        <v>798</v>
      </c>
      <c r="BE422" s="10" t="s">
        <v>863</v>
      </c>
      <c r="BF422" s="18"/>
      <c r="BG422" s="18"/>
      <c r="BH422" s="18"/>
      <c r="BI422" s="18"/>
      <c r="BJ422" s="18"/>
      <c r="BK422" s="18"/>
      <c r="BL422" s="18"/>
      <c r="BM422" s="18"/>
      <c r="BN422" s="18"/>
      <c r="BO422" s="18"/>
      <c r="CJ422" s="18"/>
      <c r="CK422" s="18"/>
    </row>
    <row r="423" spans="1:89" x14ac:dyDescent="0.2">
      <c r="A423" s="25">
        <v>148196</v>
      </c>
      <c r="B423" s="26" t="s">
        <v>140</v>
      </c>
      <c r="C423" s="6">
        <v>-90539.95</v>
      </c>
      <c r="D423" s="6">
        <v>261.7</v>
      </c>
      <c r="E423" s="6">
        <v>1932119</v>
      </c>
      <c r="F423" s="36">
        <f t="shared" si="96"/>
        <v>-1.4058132547736448</v>
      </c>
      <c r="G423" s="6">
        <v>346210.18</v>
      </c>
      <c r="H423" s="6">
        <v>414</v>
      </c>
      <c r="I423" s="6">
        <v>2988680</v>
      </c>
      <c r="J423" s="36">
        <f t="shared" si="97"/>
        <v>3.5910554425365042</v>
      </c>
      <c r="K423" s="6">
        <v>982510.18</v>
      </c>
      <c r="L423" s="6">
        <v>401</v>
      </c>
      <c r="M423" s="6">
        <v>2945970</v>
      </c>
      <c r="N423" s="7">
        <f t="shared" si="98"/>
        <v>10.005297202619172</v>
      </c>
      <c r="O423" s="6">
        <v>1292524.18</v>
      </c>
      <c r="P423" s="6">
        <v>402</v>
      </c>
      <c r="Q423" s="6">
        <v>2901080</v>
      </c>
      <c r="R423" s="7">
        <f t="shared" si="99"/>
        <v>13.811494195265212</v>
      </c>
      <c r="S423" s="6">
        <v>1766396.08</v>
      </c>
      <c r="T423" s="6">
        <v>338.9</v>
      </c>
      <c r="U423" s="6">
        <v>2474353</v>
      </c>
      <c r="V423" s="7">
        <f t="shared" si="100"/>
        <v>22.130342146007461</v>
      </c>
      <c r="W423" s="6">
        <v>2242766.44</v>
      </c>
      <c r="X423" s="6">
        <v>416</v>
      </c>
      <c r="Y423" s="6">
        <v>2973430</v>
      </c>
      <c r="Z423" s="7">
        <f t="shared" si="101"/>
        <v>22.628073706123903</v>
      </c>
      <c r="AA423" s="6">
        <v>0</v>
      </c>
      <c r="AB423" s="6">
        <v>0</v>
      </c>
      <c r="AC423" s="6">
        <v>0</v>
      </c>
      <c r="AD423" s="7">
        <f t="shared" si="102"/>
        <v>0</v>
      </c>
      <c r="AE423" s="6">
        <v>0</v>
      </c>
      <c r="AF423" s="6">
        <v>0</v>
      </c>
      <c r="AG423" s="6">
        <v>0</v>
      </c>
      <c r="AH423" s="7">
        <f t="shared" si="103"/>
        <v>0</v>
      </c>
      <c r="AI423" s="6">
        <v>0</v>
      </c>
      <c r="AJ423" s="6">
        <v>0</v>
      </c>
      <c r="AK423" s="6">
        <v>0</v>
      </c>
      <c r="AL423" s="7">
        <f t="shared" si="104"/>
        <v>0</v>
      </c>
      <c r="AM423" s="6">
        <v>-5619.47</v>
      </c>
      <c r="AN423" s="6">
        <v>16.899999999999999</v>
      </c>
      <c r="AO423" s="6">
        <v>116133</v>
      </c>
      <c r="AP423" s="7">
        <f t="shared" si="105"/>
        <v>-1.5000350460248166</v>
      </c>
      <c r="AQ423" s="6">
        <v>0</v>
      </c>
      <c r="AR423" s="6">
        <v>0</v>
      </c>
      <c r="AS423" s="6">
        <v>0</v>
      </c>
      <c r="AT423" s="7">
        <f t="shared" si="106"/>
        <v>0</v>
      </c>
      <c r="AU423" s="6">
        <v>-97779.47</v>
      </c>
      <c r="AV423" s="6">
        <v>0</v>
      </c>
      <c r="AW423" s="6">
        <v>0</v>
      </c>
      <c r="AX423" s="7">
        <f t="shared" si="107"/>
        <v>0</v>
      </c>
      <c r="AY423" s="6">
        <f t="shared" si="108"/>
        <v>6527008.120000001</v>
      </c>
      <c r="AZ423" s="6">
        <f t="shared" si="109"/>
        <v>1988.8000000000002</v>
      </c>
      <c r="BA423" s="6">
        <f t="shared" si="110"/>
        <v>14399646</v>
      </c>
      <c r="BB423" s="7">
        <f t="shared" si="111"/>
        <v>14.051543469888083</v>
      </c>
      <c r="BC423" s="26" t="s">
        <v>797</v>
      </c>
      <c r="BD423" s="10" t="s">
        <v>798</v>
      </c>
      <c r="BE423" s="10" t="s">
        <v>863</v>
      </c>
      <c r="BF423" s="18"/>
      <c r="BG423" s="18"/>
      <c r="BH423" s="18"/>
      <c r="BI423" s="18"/>
      <c r="BJ423" s="18"/>
      <c r="BK423" s="18"/>
      <c r="BL423" s="18"/>
      <c r="BM423" s="18"/>
      <c r="BN423" s="18"/>
      <c r="BO423" s="18"/>
      <c r="CJ423" s="18"/>
      <c r="CK423" s="18"/>
    </row>
    <row r="424" spans="1:89" x14ac:dyDescent="0.2">
      <c r="A424" s="25">
        <v>140839</v>
      </c>
      <c r="B424" s="26" t="s">
        <v>68</v>
      </c>
      <c r="C424" s="6">
        <v>-63824.42</v>
      </c>
      <c r="D424" s="6">
        <v>1.5</v>
      </c>
      <c r="E424" s="6">
        <v>10605</v>
      </c>
      <c r="F424" s="36">
        <f t="shared" si="96"/>
        <v>-180.54998585572844</v>
      </c>
      <c r="G424" s="6">
        <v>139589.18</v>
      </c>
      <c r="H424" s="6">
        <v>201</v>
      </c>
      <c r="I424" s="6">
        <v>1412720</v>
      </c>
      <c r="J424" s="36">
        <f t="shared" si="97"/>
        <v>3.0630730647262019</v>
      </c>
      <c r="K424" s="6">
        <v>-106250.82</v>
      </c>
      <c r="L424" s="6">
        <v>251.5</v>
      </c>
      <c r="M424" s="6">
        <v>1779355</v>
      </c>
      <c r="N424" s="7">
        <f t="shared" si="98"/>
        <v>-1.7913932857692816</v>
      </c>
      <c r="O424" s="6">
        <v>-99902.25</v>
      </c>
      <c r="P424" s="6">
        <v>287.35000000000002</v>
      </c>
      <c r="Q424" s="6">
        <v>2024579.5</v>
      </c>
      <c r="R424" s="7">
        <f t="shared" si="99"/>
        <v>-1.5296854235657331</v>
      </c>
      <c r="S424" s="6">
        <v>-92097.75</v>
      </c>
      <c r="T424" s="6">
        <v>173.5</v>
      </c>
      <c r="U424" s="6">
        <v>1213045</v>
      </c>
      <c r="V424" s="7">
        <f t="shared" si="100"/>
        <v>-2.3536062141140683</v>
      </c>
      <c r="W424" s="6">
        <v>169444.11</v>
      </c>
      <c r="X424" s="6">
        <v>275.05</v>
      </c>
      <c r="Y424" s="6">
        <v>1890868.5</v>
      </c>
      <c r="Z424" s="7">
        <f t="shared" si="101"/>
        <v>2.6883536850923266</v>
      </c>
      <c r="AA424" s="6">
        <v>350408.61</v>
      </c>
      <c r="AB424" s="6">
        <v>270</v>
      </c>
      <c r="AC424" s="6">
        <v>1947450</v>
      </c>
      <c r="AD424" s="7">
        <f t="shared" si="102"/>
        <v>5.5778925826080252</v>
      </c>
      <c r="AE424" s="6">
        <v>469246.45</v>
      </c>
      <c r="AF424" s="6">
        <v>174.5</v>
      </c>
      <c r="AG424" s="6">
        <v>1282815</v>
      </c>
      <c r="AH424" s="7">
        <f t="shared" si="103"/>
        <v>10.973829819576478</v>
      </c>
      <c r="AI424" s="6">
        <v>462945.45</v>
      </c>
      <c r="AJ424" s="6">
        <v>258</v>
      </c>
      <c r="AK424" s="6">
        <v>1780760</v>
      </c>
      <c r="AL424" s="7">
        <f t="shared" si="104"/>
        <v>8.059092157281162</v>
      </c>
      <c r="AM424" s="6">
        <v>58888.38</v>
      </c>
      <c r="AN424" s="6">
        <v>4</v>
      </c>
      <c r="AO424" s="6">
        <v>28330</v>
      </c>
      <c r="AP424" s="7">
        <f t="shared" si="105"/>
        <v>64.438396752559115</v>
      </c>
      <c r="AQ424" s="6">
        <v>0</v>
      </c>
      <c r="AR424" s="6">
        <v>0</v>
      </c>
      <c r="AS424" s="6">
        <v>0</v>
      </c>
      <c r="AT424" s="7">
        <f t="shared" si="106"/>
        <v>0</v>
      </c>
      <c r="AU424" s="6">
        <v>-103095.65</v>
      </c>
      <c r="AV424" s="6">
        <v>0</v>
      </c>
      <c r="AW424" s="6">
        <v>0</v>
      </c>
      <c r="AX424" s="7">
        <f t="shared" si="107"/>
        <v>0</v>
      </c>
      <c r="AY424" s="6">
        <f t="shared" si="108"/>
        <v>1249175.71</v>
      </c>
      <c r="AZ424" s="6">
        <f t="shared" si="109"/>
        <v>1894.9</v>
      </c>
      <c r="BA424" s="6">
        <f t="shared" si="110"/>
        <v>13359923</v>
      </c>
      <c r="BB424" s="7">
        <f t="shared" si="111"/>
        <v>2.8985531585773359</v>
      </c>
      <c r="BC424" s="26" t="s">
        <v>797</v>
      </c>
      <c r="BD424" s="10" t="s">
        <v>798</v>
      </c>
      <c r="BE424" s="10" t="s">
        <v>863</v>
      </c>
      <c r="BF424" s="18"/>
      <c r="BG424" s="18"/>
      <c r="BH424" s="18"/>
      <c r="BI424" s="18"/>
      <c r="BJ424" s="18"/>
      <c r="BK424" s="18"/>
      <c r="BL424" s="18"/>
      <c r="BM424" s="18"/>
      <c r="BN424" s="18"/>
      <c r="BO424" s="18"/>
      <c r="CJ424" s="18"/>
      <c r="CK424" s="18"/>
    </row>
    <row r="425" spans="1:89" x14ac:dyDescent="0.2">
      <c r="A425" s="25">
        <v>143896</v>
      </c>
      <c r="B425" s="26" t="s">
        <v>103</v>
      </c>
      <c r="C425" s="6">
        <v>-218894.78</v>
      </c>
      <c r="D425" s="6">
        <v>58</v>
      </c>
      <c r="E425" s="6">
        <v>412185</v>
      </c>
      <c r="F425" s="36">
        <f t="shared" si="96"/>
        <v>-15.931786455111176</v>
      </c>
      <c r="G425" s="6">
        <v>678075.08</v>
      </c>
      <c r="H425" s="6">
        <v>401</v>
      </c>
      <c r="I425" s="6">
        <v>2823420</v>
      </c>
      <c r="J425" s="36">
        <f t="shared" si="97"/>
        <v>7.4449878091109358</v>
      </c>
      <c r="K425" s="6">
        <v>889573.58</v>
      </c>
      <c r="L425" s="6">
        <v>446.3</v>
      </c>
      <c r="M425" s="6">
        <v>3167266</v>
      </c>
      <c r="N425" s="7">
        <f t="shared" si="98"/>
        <v>8.4259444580909832</v>
      </c>
      <c r="O425" s="6">
        <v>1596142.73</v>
      </c>
      <c r="P425" s="6">
        <v>520.6</v>
      </c>
      <c r="Q425" s="6">
        <v>3668317</v>
      </c>
      <c r="R425" s="7">
        <f t="shared" si="99"/>
        <v>13.48859017091489</v>
      </c>
      <c r="S425" s="6">
        <v>1282603.73</v>
      </c>
      <c r="T425" s="6">
        <v>331.7</v>
      </c>
      <c r="U425" s="6">
        <v>2311799</v>
      </c>
      <c r="V425" s="7">
        <f t="shared" si="100"/>
        <v>17.19903660742132</v>
      </c>
      <c r="W425" s="6">
        <v>724175.01</v>
      </c>
      <c r="X425" s="6">
        <v>318.60000000000002</v>
      </c>
      <c r="Y425" s="6">
        <v>2197707</v>
      </c>
      <c r="Z425" s="7">
        <f t="shared" si="101"/>
        <v>9.8854170733405322</v>
      </c>
      <c r="AA425" s="6">
        <v>1114013.52</v>
      </c>
      <c r="AB425" s="6">
        <v>320.95</v>
      </c>
      <c r="AC425" s="6">
        <v>2309421.5</v>
      </c>
      <c r="AD425" s="7">
        <f t="shared" si="102"/>
        <v>14.95370988795246</v>
      </c>
      <c r="AE425" s="6">
        <v>1503481.98</v>
      </c>
      <c r="AF425" s="6">
        <v>285</v>
      </c>
      <c r="AG425" s="6">
        <v>2088150</v>
      </c>
      <c r="AH425" s="7">
        <f t="shared" si="103"/>
        <v>21.600200847640256</v>
      </c>
      <c r="AI425" s="6">
        <v>0</v>
      </c>
      <c r="AJ425" s="6">
        <v>0</v>
      </c>
      <c r="AK425" s="6">
        <v>0</v>
      </c>
      <c r="AL425" s="7">
        <f t="shared" si="104"/>
        <v>0</v>
      </c>
      <c r="AM425" s="6">
        <v>0</v>
      </c>
      <c r="AN425" s="6">
        <v>0</v>
      </c>
      <c r="AO425" s="6">
        <v>0</v>
      </c>
      <c r="AP425" s="7">
        <f t="shared" si="105"/>
        <v>0</v>
      </c>
      <c r="AQ425" s="6">
        <v>0</v>
      </c>
      <c r="AR425" s="6">
        <v>0</v>
      </c>
      <c r="AS425" s="6">
        <v>0</v>
      </c>
      <c r="AT425" s="7">
        <f t="shared" si="106"/>
        <v>0</v>
      </c>
      <c r="AU425" s="6">
        <v>-114606</v>
      </c>
      <c r="AV425" s="6">
        <v>0</v>
      </c>
      <c r="AW425" s="6">
        <v>0</v>
      </c>
      <c r="AX425" s="7">
        <f t="shared" si="107"/>
        <v>0</v>
      </c>
      <c r="AY425" s="6">
        <f t="shared" si="108"/>
        <v>7673459.629999999</v>
      </c>
      <c r="AZ425" s="6">
        <f t="shared" si="109"/>
        <v>2624.15</v>
      </c>
      <c r="BA425" s="6">
        <f t="shared" si="110"/>
        <v>18566080.5</v>
      </c>
      <c r="BB425" s="7">
        <f t="shared" si="111"/>
        <v>12.812464565690101</v>
      </c>
      <c r="BC425" s="26" t="s">
        <v>797</v>
      </c>
      <c r="BD425" s="10" t="s">
        <v>798</v>
      </c>
      <c r="BE425" s="10" t="s">
        <v>863</v>
      </c>
      <c r="BF425" s="18"/>
      <c r="BG425" s="18"/>
      <c r="BH425" s="18"/>
      <c r="BI425" s="18"/>
      <c r="BJ425" s="18"/>
      <c r="BK425" s="18"/>
      <c r="BL425" s="18"/>
      <c r="BM425" s="18"/>
      <c r="BN425" s="18"/>
      <c r="BO425" s="18"/>
      <c r="CJ425" s="18"/>
      <c r="CK425" s="18"/>
    </row>
    <row r="426" spans="1:89" x14ac:dyDescent="0.2">
      <c r="A426" s="25">
        <v>172471</v>
      </c>
      <c r="B426" s="26" t="s">
        <v>965</v>
      </c>
      <c r="C426" s="6">
        <v>84768.639999999999</v>
      </c>
      <c r="D426" s="6">
        <v>0</v>
      </c>
      <c r="E426" s="6">
        <v>0</v>
      </c>
      <c r="F426" s="36">
        <f t="shared" si="96"/>
        <v>0</v>
      </c>
      <c r="G426" s="6">
        <v>87728.63</v>
      </c>
      <c r="H426" s="6">
        <v>13</v>
      </c>
      <c r="I426" s="6">
        <v>91910</v>
      </c>
      <c r="J426" s="36">
        <f t="shared" si="97"/>
        <v>29.589680448264605</v>
      </c>
      <c r="K426" s="6">
        <v>126488.63</v>
      </c>
      <c r="L426" s="6">
        <v>19</v>
      </c>
      <c r="M426" s="6">
        <v>133830</v>
      </c>
      <c r="N426" s="7">
        <f t="shared" si="98"/>
        <v>28.354321900919079</v>
      </c>
      <c r="O426" s="6">
        <v>-16545.28</v>
      </c>
      <c r="P426" s="6">
        <v>60</v>
      </c>
      <c r="Q426" s="6">
        <v>436325</v>
      </c>
      <c r="R426" s="7">
        <f t="shared" si="99"/>
        <v>-1.1755083481349911</v>
      </c>
      <c r="S426" s="6">
        <v>194074.72</v>
      </c>
      <c r="T426" s="6">
        <v>47</v>
      </c>
      <c r="U426" s="6">
        <v>326490</v>
      </c>
      <c r="V426" s="7">
        <f t="shared" si="100"/>
        <v>18.427260620539681</v>
      </c>
      <c r="W426" s="6">
        <v>108974.72</v>
      </c>
      <c r="X426" s="6">
        <v>10</v>
      </c>
      <c r="Y426" s="6">
        <v>68700</v>
      </c>
      <c r="Z426" s="7">
        <f t="shared" si="101"/>
        <v>47.58721397379913</v>
      </c>
      <c r="AA426" s="6">
        <v>157669.72</v>
      </c>
      <c r="AB426" s="6">
        <v>31.5</v>
      </c>
      <c r="AC426" s="6">
        <v>239655</v>
      </c>
      <c r="AD426" s="7">
        <f t="shared" si="102"/>
        <v>20.394989964740983</v>
      </c>
      <c r="AE426" s="6">
        <v>119409.89</v>
      </c>
      <c r="AF426" s="6">
        <v>12</v>
      </c>
      <c r="AG426" s="6">
        <v>90640</v>
      </c>
      <c r="AH426" s="7">
        <f t="shared" si="103"/>
        <v>39.52224955869373</v>
      </c>
      <c r="AI426" s="6">
        <v>0</v>
      </c>
      <c r="AJ426" s="6">
        <v>0</v>
      </c>
      <c r="AK426" s="6">
        <v>0</v>
      </c>
      <c r="AL426" s="7">
        <f t="shared" si="104"/>
        <v>0</v>
      </c>
      <c r="AM426" s="6">
        <v>0</v>
      </c>
      <c r="AN426" s="6">
        <v>0</v>
      </c>
      <c r="AO426" s="6">
        <v>0</v>
      </c>
      <c r="AP426" s="7">
        <f t="shared" si="105"/>
        <v>0</v>
      </c>
      <c r="AQ426" s="6">
        <v>0</v>
      </c>
      <c r="AR426" s="6">
        <v>0</v>
      </c>
      <c r="AS426" s="6">
        <v>0</v>
      </c>
      <c r="AT426" s="7">
        <f t="shared" si="106"/>
        <v>0</v>
      </c>
      <c r="AU426" s="6">
        <v>0</v>
      </c>
      <c r="AV426" s="6">
        <v>0</v>
      </c>
      <c r="AW426" s="6">
        <v>0</v>
      </c>
      <c r="AX426" s="7">
        <f t="shared" si="107"/>
        <v>0</v>
      </c>
      <c r="AY426" s="6">
        <f t="shared" si="108"/>
        <v>777801.03</v>
      </c>
      <c r="AZ426" s="6">
        <f t="shared" si="109"/>
        <v>192.5</v>
      </c>
      <c r="BA426" s="6">
        <f t="shared" si="110"/>
        <v>1387550</v>
      </c>
      <c r="BB426" s="7">
        <f t="shared" si="111"/>
        <v>17.377270678534106</v>
      </c>
      <c r="BC426" s="26" t="s">
        <v>797</v>
      </c>
      <c r="BD426" s="10" t="s">
        <v>798</v>
      </c>
      <c r="BE426" s="10" t="s">
        <v>863</v>
      </c>
      <c r="BF426" s="18"/>
      <c r="BG426" s="18"/>
      <c r="BH426" s="18"/>
      <c r="BI426" s="18"/>
      <c r="BJ426" s="18"/>
      <c r="BK426" s="18"/>
      <c r="BL426" s="18"/>
      <c r="BM426" s="18"/>
      <c r="BN426" s="18"/>
      <c r="BO426" s="18"/>
      <c r="CJ426" s="18"/>
      <c r="CK426" s="18"/>
    </row>
    <row r="427" spans="1:89" x14ac:dyDescent="0.2">
      <c r="A427" s="25">
        <v>179270</v>
      </c>
      <c r="B427" s="26" t="s">
        <v>400</v>
      </c>
      <c r="C427" s="6">
        <v>-401.96</v>
      </c>
      <c r="D427" s="6">
        <v>0</v>
      </c>
      <c r="E427" s="6">
        <v>0</v>
      </c>
      <c r="F427" s="36">
        <f t="shared" si="96"/>
        <v>0</v>
      </c>
      <c r="G427" s="6">
        <v>1071693.51</v>
      </c>
      <c r="H427" s="6">
        <v>293.75</v>
      </c>
      <c r="I427" s="6">
        <v>2089612.5</v>
      </c>
      <c r="J427" s="36">
        <f t="shared" si="97"/>
        <v>15.898880203865549</v>
      </c>
      <c r="K427" s="6">
        <v>1330906.01</v>
      </c>
      <c r="L427" s="6">
        <v>431</v>
      </c>
      <c r="M427" s="6">
        <v>3046945</v>
      </c>
      <c r="N427" s="7">
        <f t="shared" si="98"/>
        <v>13.104004273132597</v>
      </c>
      <c r="O427" s="6">
        <v>1565232.53</v>
      </c>
      <c r="P427" s="6">
        <v>407.25</v>
      </c>
      <c r="Q427" s="6">
        <v>2850082.5</v>
      </c>
      <c r="R427" s="7">
        <f t="shared" si="99"/>
        <v>17.024843466811927</v>
      </c>
      <c r="S427" s="6">
        <v>1361769.53</v>
      </c>
      <c r="T427" s="6">
        <v>263.5</v>
      </c>
      <c r="U427" s="6">
        <v>1864245</v>
      </c>
      <c r="V427" s="7">
        <f t="shared" si="100"/>
        <v>22.644478290138903</v>
      </c>
      <c r="W427" s="6">
        <v>1697142.46</v>
      </c>
      <c r="X427" s="6">
        <v>369.65</v>
      </c>
      <c r="Y427" s="6">
        <v>2565055.5</v>
      </c>
      <c r="Z427" s="7">
        <f t="shared" si="101"/>
        <v>19.849189929808535</v>
      </c>
      <c r="AA427" s="6">
        <v>1505266.98</v>
      </c>
      <c r="AB427" s="6">
        <v>309.55</v>
      </c>
      <c r="AC427" s="6">
        <v>2245418.5</v>
      </c>
      <c r="AD427" s="7">
        <f t="shared" si="102"/>
        <v>20.781549800182013</v>
      </c>
      <c r="AE427" s="6">
        <v>1744403.48</v>
      </c>
      <c r="AF427" s="6">
        <v>209</v>
      </c>
      <c r="AG427" s="6">
        <v>1531530</v>
      </c>
      <c r="AH427" s="7">
        <f t="shared" si="103"/>
        <v>34.169819983937629</v>
      </c>
      <c r="AI427" s="6">
        <v>0</v>
      </c>
      <c r="AJ427" s="6">
        <v>0</v>
      </c>
      <c r="AK427" s="6">
        <v>0</v>
      </c>
      <c r="AL427" s="7">
        <f t="shared" si="104"/>
        <v>0</v>
      </c>
      <c r="AM427" s="6">
        <v>0</v>
      </c>
      <c r="AN427" s="6">
        <v>0</v>
      </c>
      <c r="AO427" s="6">
        <v>0</v>
      </c>
      <c r="AP427" s="7">
        <f t="shared" si="105"/>
        <v>0</v>
      </c>
      <c r="AQ427" s="6">
        <v>0</v>
      </c>
      <c r="AR427" s="6">
        <v>0</v>
      </c>
      <c r="AS427" s="6">
        <v>0</v>
      </c>
      <c r="AT427" s="7">
        <f t="shared" si="106"/>
        <v>0</v>
      </c>
      <c r="AU427" s="6">
        <v>-94706.34</v>
      </c>
      <c r="AV427" s="6">
        <v>0</v>
      </c>
      <c r="AW427" s="6">
        <v>0</v>
      </c>
      <c r="AX427" s="7">
        <f t="shared" si="107"/>
        <v>0</v>
      </c>
      <c r="AY427" s="6">
        <f t="shared" si="108"/>
        <v>10181708.16</v>
      </c>
      <c r="AZ427" s="6">
        <f t="shared" si="109"/>
        <v>2283.7000000000003</v>
      </c>
      <c r="BA427" s="6">
        <f t="shared" si="110"/>
        <v>16192889</v>
      </c>
      <c r="BB427" s="7">
        <f t="shared" si="111"/>
        <v>19.492071671707254</v>
      </c>
      <c r="BC427" s="26" t="s">
        <v>797</v>
      </c>
      <c r="BD427" s="10" t="s">
        <v>798</v>
      </c>
      <c r="BE427" s="10" t="s">
        <v>863</v>
      </c>
      <c r="BF427" s="18"/>
      <c r="BG427" s="18"/>
      <c r="BH427" s="18"/>
      <c r="BI427" s="18"/>
      <c r="BJ427" s="18"/>
      <c r="BK427" s="18"/>
      <c r="BL427" s="18"/>
      <c r="BM427" s="18"/>
      <c r="BN427" s="18"/>
      <c r="BO427" s="18"/>
      <c r="CJ427" s="18"/>
      <c r="CK427" s="18"/>
    </row>
    <row r="428" spans="1:89" x14ac:dyDescent="0.2">
      <c r="A428" s="26">
        <v>176551</v>
      </c>
      <c r="B428" s="26" t="s">
        <v>306</v>
      </c>
      <c r="C428" s="6">
        <v>0</v>
      </c>
      <c r="D428" s="6">
        <v>0</v>
      </c>
      <c r="E428" s="6">
        <v>0</v>
      </c>
      <c r="F428" s="36">
        <f t="shared" si="96"/>
        <v>0</v>
      </c>
      <c r="G428" s="6">
        <v>-163.52000000000001</v>
      </c>
      <c r="H428" s="6">
        <v>0</v>
      </c>
      <c r="I428" s="6">
        <v>0</v>
      </c>
      <c r="J428" s="36">
        <f t="shared" si="97"/>
        <v>0</v>
      </c>
      <c r="K428" s="6">
        <v>-7483.52</v>
      </c>
      <c r="L428" s="6">
        <v>28</v>
      </c>
      <c r="M428" s="6">
        <v>196960</v>
      </c>
      <c r="N428" s="7">
        <f t="shared" si="98"/>
        <v>-1.1398537774167345</v>
      </c>
      <c r="O428" s="6">
        <v>29511.35</v>
      </c>
      <c r="P428" s="6">
        <v>25</v>
      </c>
      <c r="Q428" s="6">
        <v>188750</v>
      </c>
      <c r="R428" s="7">
        <f t="shared" si="99"/>
        <v>4.8468972185430461</v>
      </c>
      <c r="S428" s="6">
        <v>65100.35</v>
      </c>
      <c r="T428" s="6">
        <v>10</v>
      </c>
      <c r="U428" s="6">
        <v>69700</v>
      </c>
      <c r="V428" s="7">
        <f t="shared" si="100"/>
        <v>28.954244619799137</v>
      </c>
      <c r="W428" s="6">
        <v>67500.350000000006</v>
      </c>
      <c r="X428" s="6">
        <v>10</v>
      </c>
      <c r="Y428" s="6">
        <v>70300</v>
      </c>
      <c r="Z428" s="7">
        <f t="shared" si="101"/>
        <v>28.80527027027027</v>
      </c>
      <c r="AA428" s="6">
        <v>65600.350000000006</v>
      </c>
      <c r="AB428" s="6">
        <v>20</v>
      </c>
      <c r="AC428" s="6">
        <v>144900</v>
      </c>
      <c r="AD428" s="7">
        <f t="shared" si="102"/>
        <v>14.034581435472742</v>
      </c>
      <c r="AE428" s="6">
        <v>51150.75</v>
      </c>
      <c r="AF428" s="6">
        <v>15</v>
      </c>
      <c r="AG428" s="6">
        <v>115550</v>
      </c>
      <c r="AH428" s="7">
        <f t="shared" si="103"/>
        <v>13.280160103851147</v>
      </c>
      <c r="AI428" s="6">
        <v>49970.75</v>
      </c>
      <c r="AJ428" s="6">
        <v>8</v>
      </c>
      <c r="AK428" s="6">
        <v>52560</v>
      </c>
      <c r="AL428" s="7">
        <f t="shared" si="104"/>
        <v>29.472854832572299</v>
      </c>
      <c r="AM428" s="6">
        <v>63320.75</v>
      </c>
      <c r="AN428" s="6">
        <v>10</v>
      </c>
      <c r="AO428" s="6">
        <v>66550</v>
      </c>
      <c r="AP428" s="7">
        <f t="shared" si="105"/>
        <v>29.495766341096918</v>
      </c>
      <c r="AQ428" s="6">
        <v>0</v>
      </c>
      <c r="AR428" s="6">
        <v>0</v>
      </c>
      <c r="AS428" s="6">
        <v>0</v>
      </c>
      <c r="AT428" s="7">
        <f t="shared" si="106"/>
        <v>0</v>
      </c>
      <c r="AU428" s="6">
        <v>-65490.52</v>
      </c>
      <c r="AV428" s="6">
        <v>0</v>
      </c>
      <c r="AW428" s="6">
        <v>0</v>
      </c>
      <c r="AX428" s="7">
        <f t="shared" si="107"/>
        <v>0</v>
      </c>
      <c r="AY428" s="6">
        <f t="shared" si="108"/>
        <v>319017.08999999997</v>
      </c>
      <c r="AZ428" s="6">
        <f t="shared" si="109"/>
        <v>126</v>
      </c>
      <c r="BA428" s="6">
        <f t="shared" si="110"/>
        <v>905270</v>
      </c>
      <c r="BB428" s="7">
        <f t="shared" si="111"/>
        <v>10.924398013852219</v>
      </c>
      <c r="BC428" s="26" t="s">
        <v>797</v>
      </c>
      <c r="BD428" s="10" t="s">
        <v>798</v>
      </c>
      <c r="BE428" s="10" t="s">
        <v>863</v>
      </c>
      <c r="BF428" s="18"/>
      <c r="BG428" s="18"/>
      <c r="BH428" s="18"/>
      <c r="BI428" s="18"/>
      <c r="BJ428" s="18"/>
      <c r="BK428" s="18"/>
      <c r="BL428" s="18"/>
      <c r="BM428" s="18"/>
      <c r="BN428" s="18"/>
      <c r="BO428" s="18"/>
      <c r="CJ428" s="18"/>
      <c r="CK428" s="18"/>
    </row>
    <row r="429" spans="1:89" x14ac:dyDescent="0.2">
      <c r="A429" s="26">
        <v>173838</v>
      </c>
      <c r="B429" s="26" t="s">
        <v>261</v>
      </c>
      <c r="C429" s="6">
        <v>0</v>
      </c>
      <c r="D429" s="6">
        <v>0</v>
      </c>
      <c r="E429" s="6">
        <v>0</v>
      </c>
      <c r="F429" s="36">
        <f t="shared" si="96"/>
        <v>0</v>
      </c>
      <c r="G429" s="6">
        <v>0</v>
      </c>
      <c r="H429" s="6">
        <v>0</v>
      </c>
      <c r="I429" s="6">
        <v>0</v>
      </c>
      <c r="J429" s="36">
        <f t="shared" si="97"/>
        <v>0</v>
      </c>
      <c r="K429" s="6">
        <v>80352.679999999993</v>
      </c>
      <c r="L429" s="6">
        <v>0</v>
      </c>
      <c r="M429" s="6">
        <v>0</v>
      </c>
      <c r="N429" s="7">
        <f t="shared" si="98"/>
        <v>0</v>
      </c>
      <c r="O429" s="6">
        <v>292552.77</v>
      </c>
      <c r="P429" s="6">
        <v>100.5</v>
      </c>
      <c r="Q429" s="6">
        <v>728310</v>
      </c>
      <c r="R429" s="7">
        <f t="shared" si="99"/>
        <v>12.452301725913417</v>
      </c>
      <c r="S429" s="6">
        <v>0</v>
      </c>
      <c r="T429" s="6">
        <v>0</v>
      </c>
      <c r="U429" s="6">
        <v>0</v>
      </c>
      <c r="V429" s="7">
        <f t="shared" si="100"/>
        <v>0</v>
      </c>
      <c r="W429" s="6">
        <v>298390.21000000002</v>
      </c>
      <c r="X429" s="6">
        <v>101</v>
      </c>
      <c r="Y429" s="6">
        <v>709345</v>
      </c>
      <c r="Z429" s="7">
        <f t="shared" si="101"/>
        <v>12.61967914061564</v>
      </c>
      <c r="AA429" s="6">
        <v>301820.21000000002</v>
      </c>
      <c r="AB429" s="6">
        <v>73</v>
      </c>
      <c r="AC429" s="6">
        <v>530660</v>
      </c>
      <c r="AD429" s="7">
        <f t="shared" si="102"/>
        <v>17.631678494704708</v>
      </c>
      <c r="AE429" s="6">
        <v>334869.71000000002</v>
      </c>
      <c r="AF429" s="6">
        <v>17.5</v>
      </c>
      <c r="AG429" s="6">
        <v>137225</v>
      </c>
      <c r="AH429" s="7">
        <f t="shared" si="103"/>
        <v>73.208899981781741</v>
      </c>
      <c r="AI429" s="6">
        <v>0</v>
      </c>
      <c r="AJ429" s="6">
        <v>0</v>
      </c>
      <c r="AK429" s="6">
        <v>0</v>
      </c>
      <c r="AL429" s="7">
        <f t="shared" si="104"/>
        <v>0</v>
      </c>
      <c r="AM429" s="6">
        <v>0</v>
      </c>
      <c r="AN429" s="6">
        <v>0</v>
      </c>
      <c r="AO429" s="6">
        <v>0</v>
      </c>
      <c r="AP429" s="7">
        <f t="shared" si="105"/>
        <v>0</v>
      </c>
      <c r="AQ429" s="6">
        <v>0</v>
      </c>
      <c r="AR429" s="6">
        <v>0</v>
      </c>
      <c r="AS429" s="6">
        <v>0</v>
      </c>
      <c r="AT429" s="7">
        <f t="shared" si="106"/>
        <v>0</v>
      </c>
      <c r="AU429" s="6">
        <v>296509.71000000002</v>
      </c>
      <c r="AV429" s="6">
        <v>0</v>
      </c>
      <c r="AW429" s="6">
        <v>0</v>
      </c>
      <c r="AX429" s="7">
        <f t="shared" si="107"/>
        <v>0</v>
      </c>
      <c r="AY429" s="6">
        <f t="shared" si="108"/>
        <v>1604495.29</v>
      </c>
      <c r="AZ429" s="6">
        <f t="shared" si="109"/>
        <v>292</v>
      </c>
      <c r="BA429" s="6">
        <f t="shared" si="110"/>
        <v>2105540</v>
      </c>
      <c r="BB429" s="7">
        <f t="shared" si="111"/>
        <v>23.623086709347724</v>
      </c>
      <c r="BC429" s="26" t="s">
        <v>797</v>
      </c>
      <c r="BD429" s="10" t="s">
        <v>798</v>
      </c>
      <c r="BE429" s="10" t="s">
        <v>863</v>
      </c>
      <c r="BF429" s="18"/>
      <c r="BG429" s="18"/>
      <c r="BH429" s="18"/>
      <c r="BI429" s="18"/>
      <c r="BJ429" s="18"/>
      <c r="BK429" s="18"/>
      <c r="BL429" s="18"/>
      <c r="BM429" s="18"/>
      <c r="BN429" s="18"/>
      <c r="BO429" s="18"/>
      <c r="CJ429" s="18"/>
      <c r="CK429" s="18"/>
    </row>
    <row r="430" spans="1:89" x14ac:dyDescent="0.2">
      <c r="A430" s="26">
        <v>179246</v>
      </c>
      <c r="B430" s="26" t="s">
        <v>200</v>
      </c>
      <c r="C430" s="6">
        <v>0</v>
      </c>
      <c r="D430" s="6">
        <v>0</v>
      </c>
      <c r="E430" s="6">
        <v>0</v>
      </c>
      <c r="F430" s="36">
        <f t="shared" si="96"/>
        <v>0</v>
      </c>
      <c r="G430" s="6">
        <v>0</v>
      </c>
      <c r="H430" s="6">
        <v>0</v>
      </c>
      <c r="I430" s="6">
        <v>0</v>
      </c>
      <c r="J430" s="36">
        <f t="shared" si="97"/>
        <v>0</v>
      </c>
      <c r="K430" s="6">
        <v>0</v>
      </c>
      <c r="L430" s="6">
        <v>0</v>
      </c>
      <c r="M430" s="6">
        <v>0</v>
      </c>
      <c r="N430" s="7">
        <f t="shared" si="98"/>
        <v>0</v>
      </c>
      <c r="O430" s="6">
        <v>-109.67</v>
      </c>
      <c r="P430" s="6">
        <v>0</v>
      </c>
      <c r="Q430" s="6">
        <v>0</v>
      </c>
      <c r="R430" s="7">
        <f t="shared" si="99"/>
        <v>0</v>
      </c>
      <c r="S430" s="6">
        <v>66590.33</v>
      </c>
      <c r="T430" s="6">
        <v>10</v>
      </c>
      <c r="U430" s="6">
        <v>69700</v>
      </c>
      <c r="V430" s="7">
        <f t="shared" si="100"/>
        <v>29.616932998565279</v>
      </c>
      <c r="W430" s="6">
        <v>0</v>
      </c>
      <c r="X430" s="6">
        <v>0</v>
      </c>
      <c r="Y430" s="6">
        <v>0</v>
      </c>
      <c r="Z430" s="7">
        <f t="shared" si="101"/>
        <v>0</v>
      </c>
      <c r="AA430" s="6">
        <v>0</v>
      </c>
      <c r="AB430" s="6">
        <v>0</v>
      </c>
      <c r="AC430" s="6">
        <v>0</v>
      </c>
      <c r="AD430" s="7">
        <f t="shared" si="102"/>
        <v>0</v>
      </c>
      <c r="AE430" s="6">
        <v>0</v>
      </c>
      <c r="AF430" s="6">
        <v>0</v>
      </c>
      <c r="AG430" s="6">
        <v>0</v>
      </c>
      <c r="AH430" s="7">
        <f t="shared" si="103"/>
        <v>0</v>
      </c>
      <c r="AI430" s="6">
        <v>0</v>
      </c>
      <c r="AJ430" s="6">
        <v>0</v>
      </c>
      <c r="AK430" s="6">
        <v>0</v>
      </c>
      <c r="AL430" s="7">
        <f t="shared" si="104"/>
        <v>0</v>
      </c>
      <c r="AM430" s="6">
        <v>0</v>
      </c>
      <c r="AN430" s="6">
        <v>0</v>
      </c>
      <c r="AO430" s="6">
        <v>0</v>
      </c>
      <c r="AP430" s="7">
        <f t="shared" si="105"/>
        <v>0</v>
      </c>
      <c r="AQ430" s="6">
        <v>0</v>
      </c>
      <c r="AR430" s="6">
        <v>0</v>
      </c>
      <c r="AS430" s="6">
        <v>0</v>
      </c>
      <c r="AT430" s="7">
        <f t="shared" si="106"/>
        <v>0</v>
      </c>
      <c r="AU430" s="6">
        <v>-810.38</v>
      </c>
      <c r="AV430" s="6">
        <v>0</v>
      </c>
      <c r="AW430" s="6">
        <v>0</v>
      </c>
      <c r="AX430" s="7">
        <f t="shared" si="107"/>
        <v>0</v>
      </c>
      <c r="AY430" s="6">
        <f t="shared" si="108"/>
        <v>65670.28</v>
      </c>
      <c r="AZ430" s="6">
        <f t="shared" si="109"/>
        <v>10</v>
      </c>
      <c r="BA430" s="6">
        <f t="shared" si="110"/>
        <v>69700</v>
      </c>
      <c r="BB430" s="7">
        <f t="shared" si="111"/>
        <v>29.207728550932565</v>
      </c>
      <c r="BC430" s="26" t="s">
        <v>797</v>
      </c>
      <c r="BD430" s="10" t="s">
        <v>798</v>
      </c>
      <c r="BE430" s="10" t="s">
        <v>863</v>
      </c>
      <c r="BF430" s="18"/>
      <c r="BG430" s="18"/>
      <c r="BH430" s="18"/>
      <c r="BI430" s="18"/>
      <c r="BJ430" s="18"/>
      <c r="BK430" s="18"/>
      <c r="BL430" s="18"/>
      <c r="BM430" s="18"/>
      <c r="BN430" s="18"/>
      <c r="BO430" s="18"/>
      <c r="CJ430" s="18"/>
      <c r="CK430" s="18"/>
    </row>
    <row r="431" spans="1:89" x14ac:dyDescent="0.2">
      <c r="A431" s="26">
        <v>172426</v>
      </c>
      <c r="B431" s="26" t="s">
        <v>222</v>
      </c>
      <c r="C431" s="6">
        <v>0</v>
      </c>
      <c r="D431" s="6">
        <v>0</v>
      </c>
      <c r="E431" s="6">
        <v>0</v>
      </c>
      <c r="F431" s="36">
        <f t="shared" si="96"/>
        <v>0</v>
      </c>
      <c r="G431" s="6">
        <v>0</v>
      </c>
      <c r="H431" s="6">
        <v>0</v>
      </c>
      <c r="I431" s="6">
        <v>0</v>
      </c>
      <c r="J431" s="36">
        <f t="shared" si="97"/>
        <v>0</v>
      </c>
      <c r="K431" s="6">
        <v>0</v>
      </c>
      <c r="L431" s="6">
        <v>0</v>
      </c>
      <c r="M431" s="6">
        <v>0</v>
      </c>
      <c r="N431" s="7">
        <f t="shared" si="98"/>
        <v>0</v>
      </c>
      <c r="O431" s="6">
        <v>0</v>
      </c>
      <c r="P431" s="6">
        <v>0</v>
      </c>
      <c r="Q431" s="6">
        <v>0</v>
      </c>
      <c r="R431" s="7">
        <f t="shared" si="99"/>
        <v>0</v>
      </c>
      <c r="S431" s="6">
        <v>0</v>
      </c>
      <c r="T431" s="6">
        <v>0</v>
      </c>
      <c r="U431" s="6">
        <v>0</v>
      </c>
      <c r="V431" s="7">
        <f t="shared" si="100"/>
        <v>0</v>
      </c>
      <c r="W431" s="6">
        <v>-10745.11</v>
      </c>
      <c r="X431" s="6">
        <v>0</v>
      </c>
      <c r="Y431" s="6">
        <v>0</v>
      </c>
      <c r="Z431" s="7">
        <f t="shared" si="101"/>
        <v>0</v>
      </c>
      <c r="AA431" s="6">
        <v>65704.89</v>
      </c>
      <c r="AB431" s="6">
        <v>20</v>
      </c>
      <c r="AC431" s="6">
        <v>150400</v>
      </c>
      <c r="AD431" s="7">
        <f t="shared" si="102"/>
        <v>13.542896210106381</v>
      </c>
      <c r="AE431" s="6">
        <v>96205.29</v>
      </c>
      <c r="AF431" s="6">
        <v>30</v>
      </c>
      <c r="AG431" s="6">
        <v>218850</v>
      </c>
      <c r="AH431" s="7">
        <f t="shared" si="103"/>
        <v>13.187839616175461</v>
      </c>
      <c r="AI431" s="6">
        <v>-6894.71</v>
      </c>
      <c r="AJ431" s="6">
        <v>10</v>
      </c>
      <c r="AK431" s="6">
        <v>69700</v>
      </c>
      <c r="AL431" s="7">
        <f t="shared" si="104"/>
        <v>-3.0665137733142038</v>
      </c>
      <c r="AM431" s="6">
        <v>0</v>
      </c>
      <c r="AN431" s="6">
        <v>0</v>
      </c>
      <c r="AO431" s="6">
        <v>0</v>
      </c>
      <c r="AP431" s="7">
        <f t="shared" si="105"/>
        <v>0</v>
      </c>
      <c r="AQ431" s="6">
        <v>0</v>
      </c>
      <c r="AR431" s="6">
        <v>0</v>
      </c>
      <c r="AS431" s="6">
        <v>0</v>
      </c>
      <c r="AT431" s="7">
        <f t="shared" si="106"/>
        <v>0</v>
      </c>
      <c r="AU431" s="6">
        <v>-9794.7099999999991</v>
      </c>
      <c r="AV431" s="6">
        <v>0</v>
      </c>
      <c r="AW431" s="6">
        <v>0</v>
      </c>
      <c r="AX431" s="7">
        <f t="shared" si="107"/>
        <v>0</v>
      </c>
      <c r="AY431" s="6">
        <f t="shared" si="108"/>
        <v>134475.65000000002</v>
      </c>
      <c r="AZ431" s="6">
        <f t="shared" si="109"/>
        <v>60</v>
      </c>
      <c r="BA431" s="6">
        <f t="shared" si="110"/>
        <v>438950</v>
      </c>
      <c r="BB431" s="7">
        <f t="shared" si="111"/>
        <v>9.4970842920606007</v>
      </c>
      <c r="BC431" s="26" t="s">
        <v>797</v>
      </c>
      <c r="BD431" s="10" t="s">
        <v>798</v>
      </c>
      <c r="BE431" s="10" t="s">
        <v>863</v>
      </c>
      <c r="BF431" s="18"/>
      <c r="BG431" s="18"/>
      <c r="BH431" s="18"/>
      <c r="BI431" s="18"/>
      <c r="BJ431" s="18"/>
      <c r="BK431" s="18"/>
      <c r="BL431" s="18"/>
      <c r="BM431" s="18"/>
      <c r="BN431" s="18"/>
      <c r="BO431" s="18"/>
      <c r="CJ431" s="18"/>
      <c r="CK431" s="18"/>
    </row>
    <row r="432" spans="1:89" x14ac:dyDescent="0.2">
      <c r="A432" s="26">
        <v>204614</v>
      </c>
      <c r="B432" s="26" t="s">
        <v>536</v>
      </c>
      <c r="C432" s="6">
        <v>0</v>
      </c>
      <c r="D432" s="6">
        <v>0</v>
      </c>
      <c r="E432" s="6">
        <v>0</v>
      </c>
      <c r="F432" s="36">
        <f t="shared" si="96"/>
        <v>0</v>
      </c>
      <c r="G432" s="6">
        <v>0</v>
      </c>
      <c r="H432" s="6">
        <v>0</v>
      </c>
      <c r="I432" s="6">
        <v>0</v>
      </c>
      <c r="J432" s="36">
        <f t="shared" si="97"/>
        <v>0</v>
      </c>
      <c r="K432" s="6">
        <v>0</v>
      </c>
      <c r="L432" s="6">
        <v>0</v>
      </c>
      <c r="M432" s="6">
        <v>0</v>
      </c>
      <c r="N432" s="7">
        <f t="shared" si="98"/>
        <v>0</v>
      </c>
      <c r="O432" s="6">
        <v>0</v>
      </c>
      <c r="P432" s="6">
        <v>0</v>
      </c>
      <c r="Q432" s="6">
        <v>0</v>
      </c>
      <c r="R432" s="7">
        <f t="shared" si="99"/>
        <v>0</v>
      </c>
      <c r="S432" s="6">
        <v>0</v>
      </c>
      <c r="T432" s="6">
        <v>0</v>
      </c>
      <c r="U432" s="6">
        <v>0</v>
      </c>
      <c r="V432" s="7">
        <f t="shared" si="100"/>
        <v>0</v>
      </c>
      <c r="W432" s="6">
        <v>0</v>
      </c>
      <c r="X432" s="6">
        <v>0</v>
      </c>
      <c r="Y432" s="6">
        <v>0</v>
      </c>
      <c r="Z432" s="7">
        <f t="shared" si="101"/>
        <v>0</v>
      </c>
      <c r="AA432" s="6">
        <v>673890</v>
      </c>
      <c r="AB432" s="6">
        <v>0</v>
      </c>
      <c r="AC432" s="6">
        <v>1430860</v>
      </c>
      <c r="AD432" s="7">
        <f t="shared" si="102"/>
        <v>14.600023761933382</v>
      </c>
      <c r="AE432" s="6">
        <v>1227519.5</v>
      </c>
      <c r="AF432" s="6">
        <v>251.35</v>
      </c>
      <c r="AG432" s="6">
        <v>1877289.5</v>
      </c>
      <c r="AH432" s="7">
        <f t="shared" si="103"/>
        <v>19.616359117759941</v>
      </c>
      <c r="AI432" s="6">
        <v>1127923</v>
      </c>
      <c r="AJ432" s="6">
        <v>80</v>
      </c>
      <c r="AK432" s="6">
        <v>561080</v>
      </c>
      <c r="AL432" s="7">
        <f t="shared" si="104"/>
        <v>62.318409139516646</v>
      </c>
      <c r="AM432" s="6">
        <v>0</v>
      </c>
      <c r="AN432" s="6">
        <v>0</v>
      </c>
      <c r="AO432" s="6">
        <v>0</v>
      </c>
      <c r="AP432" s="7">
        <f t="shared" si="105"/>
        <v>0</v>
      </c>
      <c r="AQ432" s="6">
        <v>0</v>
      </c>
      <c r="AR432" s="6">
        <v>0</v>
      </c>
      <c r="AS432" s="6">
        <v>0</v>
      </c>
      <c r="AT432" s="7">
        <f t="shared" si="106"/>
        <v>0</v>
      </c>
      <c r="AU432" s="6">
        <v>1071005.69</v>
      </c>
      <c r="AV432" s="6">
        <v>0</v>
      </c>
      <c r="AW432" s="6">
        <v>0</v>
      </c>
      <c r="AX432" s="7">
        <f t="shared" si="107"/>
        <v>0</v>
      </c>
      <c r="AY432" s="6">
        <f t="shared" si="108"/>
        <v>4100338.19</v>
      </c>
      <c r="AZ432" s="6">
        <f t="shared" si="109"/>
        <v>331.35</v>
      </c>
      <c r="BA432" s="6">
        <f t="shared" si="110"/>
        <v>3869229.5</v>
      </c>
      <c r="BB432" s="7">
        <f t="shared" si="111"/>
        <v>32.851626891090334</v>
      </c>
      <c r="BC432" s="26" t="s">
        <v>797</v>
      </c>
      <c r="BD432" s="10" t="s">
        <v>798</v>
      </c>
      <c r="BE432" s="10" t="s">
        <v>863</v>
      </c>
      <c r="BF432" s="18"/>
      <c r="BG432" s="18"/>
      <c r="BH432" s="18"/>
      <c r="BI432" s="18"/>
      <c r="BJ432" s="18"/>
      <c r="BK432" s="18"/>
      <c r="BL432" s="18"/>
      <c r="BM432" s="18"/>
      <c r="BN432" s="18"/>
      <c r="BO432" s="18"/>
      <c r="CJ432" s="18"/>
      <c r="CK432" s="18"/>
    </row>
    <row r="433" spans="1:89" x14ac:dyDescent="0.2">
      <c r="A433" s="25">
        <v>140837</v>
      </c>
      <c r="B433" s="26" t="s">
        <v>67</v>
      </c>
      <c r="C433" s="6">
        <v>-299500.08</v>
      </c>
      <c r="D433" s="6">
        <v>0</v>
      </c>
      <c r="E433" s="6">
        <v>0</v>
      </c>
      <c r="F433" s="36">
        <f t="shared" si="96"/>
        <v>0</v>
      </c>
      <c r="G433" s="6">
        <v>-32035.58</v>
      </c>
      <c r="H433" s="6">
        <v>105</v>
      </c>
      <c r="I433" s="6">
        <v>730100</v>
      </c>
      <c r="J433" s="36">
        <f t="shared" si="97"/>
        <v>-1.3602287083961102</v>
      </c>
      <c r="K433" s="6">
        <v>-24150.58</v>
      </c>
      <c r="L433" s="6">
        <v>70</v>
      </c>
      <c r="M433" s="6">
        <v>484400</v>
      </c>
      <c r="N433" s="7">
        <f t="shared" si="98"/>
        <v>-1.4957006606110654</v>
      </c>
      <c r="O433" s="6">
        <v>-22050.58</v>
      </c>
      <c r="P433" s="6">
        <v>70</v>
      </c>
      <c r="Q433" s="6">
        <v>480900</v>
      </c>
      <c r="R433" s="7">
        <f t="shared" si="99"/>
        <v>-1.4214347681430652</v>
      </c>
      <c r="S433" s="6">
        <v>-18199.580000000002</v>
      </c>
      <c r="T433" s="6">
        <v>35</v>
      </c>
      <c r="U433" s="6">
        <v>238700</v>
      </c>
      <c r="V433" s="7">
        <f t="shared" si="100"/>
        <v>-2.3635818181818182</v>
      </c>
      <c r="W433" s="6">
        <v>-23799.58</v>
      </c>
      <c r="X433" s="6">
        <v>70</v>
      </c>
      <c r="Y433" s="6">
        <v>470400</v>
      </c>
      <c r="Z433" s="7">
        <f t="shared" si="101"/>
        <v>-1.5178303571428573</v>
      </c>
      <c r="AA433" s="6">
        <v>-14349.58</v>
      </c>
      <c r="AB433" s="6">
        <v>35</v>
      </c>
      <c r="AC433" s="6">
        <v>249200</v>
      </c>
      <c r="AD433" s="7">
        <f t="shared" si="102"/>
        <v>-1.7850601123595504</v>
      </c>
      <c r="AE433" s="6">
        <v>-17500.12</v>
      </c>
      <c r="AF433" s="6">
        <v>35</v>
      </c>
      <c r="AG433" s="6">
        <v>249200</v>
      </c>
      <c r="AH433" s="7">
        <f t="shared" si="103"/>
        <v>-2.1067560192616375</v>
      </c>
      <c r="AI433" s="6">
        <v>-20300.12</v>
      </c>
      <c r="AJ433" s="6">
        <v>35</v>
      </c>
      <c r="AK433" s="6">
        <v>235200</v>
      </c>
      <c r="AL433" s="7">
        <f t="shared" si="104"/>
        <v>-2.6756110544217684</v>
      </c>
      <c r="AM433" s="6">
        <v>-22050.12</v>
      </c>
      <c r="AN433" s="6">
        <v>35</v>
      </c>
      <c r="AO433" s="6">
        <v>231700</v>
      </c>
      <c r="AP433" s="7">
        <f t="shared" si="105"/>
        <v>-2.9501671126456626</v>
      </c>
      <c r="AQ433" s="6">
        <v>-9800.1200000000008</v>
      </c>
      <c r="AR433" s="6">
        <v>35</v>
      </c>
      <c r="AS433" s="6">
        <v>238700</v>
      </c>
      <c r="AT433" s="7">
        <f t="shared" si="106"/>
        <v>-1.1495741935483872</v>
      </c>
      <c r="AU433" s="6">
        <v>-56000.12</v>
      </c>
      <c r="AV433" s="6">
        <v>35</v>
      </c>
      <c r="AW433" s="6">
        <v>233800</v>
      </c>
      <c r="AX433" s="7">
        <f t="shared" si="107"/>
        <v>-7.4251656116338758</v>
      </c>
      <c r="AY433" s="6">
        <f t="shared" si="108"/>
        <v>-260236.08</v>
      </c>
      <c r="AZ433" s="6">
        <f t="shared" si="109"/>
        <v>560</v>
      </c>
      <c r="BA433" s="6">
        <f t="shared" si="110"/>
        <v>3842300</v>
      </c>
      <c r="BB433" s="7">
        <f t="shared" si="111"/>
        <v>-2.0996066106238449</v>
      </c>
      <c r="BC433" s="26" t="s">
        <v>798</v>
      </c>
      <c r="BD433" s="10" t="s">
        <v>798</v>
      </c>
      <c r="BE433" s="10" t="s">
        <v>863</v>
      </c>
      <c r="BF433" s="18"/>
      <c r="BG433" s="18"/>
      <c r="BH433" s="18"/>
      <c r="BI433" s="18"/>
      <c r="BJ433" s="18"/>
      <c r="BK433" s="18"/>
      <c r="BL433" s="18"/>
      <c r="BM433" s="18"/>
      <c r="BN433" s="18"/>
      <c r="BO433" s="18"/>
      <c r="CJ433" s="18"/>
      <c r="CK433" s="18"/>
    </row>
    <row r="434" spans="1:89" x14ac:dyDescent="0.2">
      <c r="A434" s="25">
        <v>148934</v>
      </c>
      <c r="B434" s="26" t="s">
        <v>148</v>
      </c>
      <c r="C434" s="6">
        <v>-84528.55</v>
      </c>
      <c r="D434" s="6">
        <v>0</v>
      </c>
      <c r="E434" s="6">
        <v>0</v>
      </c>
      <c r="F434" s="36">
        <f t="shared" si="96"/>
        <v>0</v>
      </c>
      <c r="G434" s="6">
        <v>-40069.57</v>
      </c>
      <c r="H434" s="6">
        <v>136.85</v>
      </c>
      <c r="I434" s="6">
        <v>959329.5</v>
      </c>
      <c r="J434" s="36">
        <f t="shared" si="97"/>
        <v>-1.2948175470471823</v>
      </c>
      <c r="K434" s="6">
        <v>-91084.07</v>
      </c>
      <c r="L434" s="6">
        <v>321.14999999999998</v>
      </c>
      <c r="M434" s="6">
        <v>2238415.5</v>
      </c>
      <c r="N434" s="7">
        <f t="shared" si="98"/>
        <v>-1.2207394471669804</v>
      </c>
      <c r="O434" s="6">
        <v>-140789.57</v>
      </c>
      <c r="P434" s="6">
        <v>345</v>
      </c>
      <c r="Q434" s="6">
        <v>2418200</v>
      </c>
      <c r="R434" s="7">
        <f t="shared" si="99"/>
        <v>-1.8048452030435862</v>
      </c>
      <c r="S434" s="6">
        <v>91377.43</v>
      </c>
      <c r="T434" s="6">
        <v>225.75</v>
      </c>
      <c r="U434" s="6">
        <v>1550902.5</v>
      </c>
      <c r="V434" s="7">
        <f t="shared" si="100"/>
        <v>1.826485114312473</v>
      </c>
      <c r="W434" s="6">
        <v>-134460.54</v>
      </c>
      <c r="X434" s="6">
        <v>225</v>
      </c>
      <c r="Y434" s="6">
        <v>1526250</v>
      </c>
      <c r="Z434" s="7">
        <f t="shared" si="101"/>
        <v>-2.6429590171990172</v>
      </c>
      <c r="AA434" s="6">
        <v>133767.46</v>
      </c>
      <c r="AB434" s="6">
        <v>256.5</v>
      </c>
      <c r="AC434" s="6">
        <v>1817705</v>
      </c>
      <c r="AD434" s="7">
        <f t="shared" si="102"/>
        <v>2.2813334727032162</v>
      </c>
      <c r="AE434" s="6">
        <v>301949.65999999997</v>
      </c>
      <c r="AF434" s="6">
        <v>154.5</v>
      </c>
      <c r="AG434" s="6">
        <v>1114665</v>
      </c>
      <c r="AH434" s="7">
        <f t="shared" si="103"/>
        <v>8.1266477372125259</v>
      </c>
      <c r="AI434" s="6">
        <v>219576.66</v>
      </c>
      <c r="AJ434" s="6">
        <v>221.5</v>
      </c>
      <c r="AK434" s="6">
        <v>1505305</v>
      </c>
      <c r="AL434" s="7">
        <f t="shared" si="104"/>
        <v>4.521925098235906</v>
      </c>
      <c r="AM434" s="6">
        <v>316065.62</v>
      </c>
      <c r="AN434" s="6">
        <v>209</v>
      </c>
      <c r="AO434" s="6">
        <v>1405080</v>
      </c>
      <c r="AP434" s="7">
        <f t="shared" si="105"/>
        <v>6.9732927804822493</v>
      </c>
      <c r="AQ434" s="6">
        <v>369993.6</v>
      </c>
      <c r="AR434" s="6">
        <v>177</v>
      </c>
      <c r="AS434" s="6">
        <v>1224340</v>
      </c>
      <c r="AT434" s="7">
        <f t="shared" si="106"/>
        <v>8.4615554502834165</v>
      </c>
      <c r="AU434" s="6">
        <v>170176.61</v>
      </c>
      <c r="AV434" s="6">
        <v>282</v>
      </c>
      <c r="AW434" s="6">
        <v>1962320</v>
      </c>
      <c r="AX434" s="7">
        <f t="shared" si="107"/>
        <v>2.6883866596681476</v>
      </c>
      <c r="AY434" s="6">
        <f t="shared" si="108"/>
        <v>1196503.2899999998</v>
      </c>
      <c r="AZ434" s="6">
        <f t="shared" si="109"/>
        <v>2554.25</v>
      </c>
      <c r="BA434" s="6">
        <f t="shared" si="110"/>
        <v>17722512.5</v>
      </c>
      <c r="BB434" s="7">
        <f t="shared" si="111"/>
        <v>2.0929087785944569</v>
      </c>
      <c r="BC434" s="26" t="s">
        <v>798</v>
      </c>
      <c r="BD434" s="10" t="s">
        <v>798</v>
      </c>
      <c r="BE434" s="10" t="s">
        <v>863</v>
      </c>
      <c r="BF434" s="18"/>
      <c r="BG434" s="18"/>
      <c r="BH434" s="18"/>
      <c r="BI434" s="18"/>
      <c r="BJ434" s="18"/>
      <c r="BK434" s="18"/>
      <c r="BL434" s="18"/>
      <c r="BM434" s="18"/>
      <c r="BN434" s="18"/>
      <c r="BO434" s="18"/>
      <c r="CJ434" s="18"/>
      <c r="CK434" s="18"/>
    </row>
    <row r="435" spans="1:89" x14ac:dyDescent="0.2">
      <c r="A435" s="25">
        <v>170904</v>
      </c>
      <c r="B435" s="26" t="s">
        <v>983</v>
      </c>
      <c r="C435" s="6">
        <v>-131765.63</v>
      </c>
      <c r="D435" s="6">
        <v>90</v>
      </c>
      <c r="E435" s="6">
        <v>636300</v>
      </c>
      <c r="F435" s="36">
        <f t="shared" si="96"/>
        <v>-6.2124295143800099</v>
      </c>
      <c r="G435" s="6">
        <v>-97637.47</v>
      </c>
      <c r="H435" s="6">
        <v>197</v>
      </c>
      <c r="I435" s="6">
        <v>1379390</v>
      </c>
      <c r="J435" s="36">
        <f t="shared" si="97"/>
        <v>-2.1942754188445619</v>
      </c>
      <c r="K435" s="6">
        <v>-200016.97</v>
      </c>
      <c r="L435" s="6">
        <v>427.85</v>
      </c>
      <c r="M435" s="6">
        <v>2986314.5</v>
      </c>
      <c r="N435" s="7">
        <f t="shared" si="98"/>
        <v>-2.0093359557407635</v>
      </c>
      <c r="O435" s="6">
        <v>-189553.31</v>
      </c>
      <c r="P435" s="6">
        <v>409.95</v>
      </c>
      <c r="Q435" s="6">
        <v>2850321.5</v>
      </c>
      <c r="R435" s="7">
        <f t="shared" si="99"/>
        <v>-2.0615753731640445</v>
      </c>
      <c r="S435" s="6">
        <v>124963.19</v>
      </c>
      <c r="T435" s="6">
        <v>358.5</v>
      </c>
      <c r="U435" s="6">
        <v>2481045</v>
      </c>
      <c r="V435" s="7">
        <f t="shared" si="100"/>
        <v>1.5613819539750389</v>
      </c>
      <c r="W435" s="6">
        <v>551977.43000000005</v>
      </c>
      <c r="X435" s="6">
        <v>290.5</v>
      </c>
      <c r="Y435" s="6">
        <v>1993085</v>
      </c>
      <c r="Z435" s="7">
        <f t="shared" si="101"/>
        <v>8.3083877004743911</v>
      </c>
      <c r="AA435" s="6">
        <v>244866.45</v>
      </c>
      <c r="AB435" s="6">
        <v>326.85000000000002</v>
      </c>
      <c r="AC435" s="6">
        <v>2342999.5</v>
      </c>
      <c r="AD435" s="7">
        <f t="shared" si="102"/>
        <v>3.2398043405472348</v>
      </c>
      <c r="AE435" s="6">
        <v>237267.76</v>
      </c>
      <c r="AF435" s="6">
        <v>264</v>
      </c>
      <c r="AG435" s="6">
        <v>1929480</v>
      </c>
      <c r="AH435" s="7">
        <f t="shared" si="103"/>
        <v>3.6890938491199705</v>
      </c>
      <c r="AI435" s="6">
        <v>141630.76</v>
      </c>
      <c r="AJ435" s="6">
        <v>479.65</v>
      </c>
      <c r="AK435" s="6">
        <v>3311845.5</v>
      </c>
      <c r="AL435" s="7">
        <f t="shared" si="104"/>
        <v>1.3257120720154369</v>
      </c>
      <c r="AM435" s="6">
        <v>446657.78</v>
      </c>
      <c r="AN435" s="6">
        <v>484.45</v>
      </c>
      <c r="AO435" s="6">
        <v>3282156.5</v>
      </c>
      <c r="AP435" s="7">
        <f t="shared" si="105"/>
        <v>4.2186870674813957</v>
      </c>
      <c r="AQ435" s="6">
        <v>536006.37</v>
      </c>
      <c r="AR435" s="6">
        <v>460.8</v>
      </c>
      <c r="AS435" s="6">
        <v>3164096</v>
      </c>
      <c r="AT435" s="7">
        <f t="shared" si="106"/>
        <v>4.7432752862112908</v>
      </c>
      <c r="AU435" s="6">
        <v>113834.79</v>
      </c>
      <c r="AV435" s="6">
        <v>414.75</v>
      </c>
      <c r="AW435" s="6">
        <v>2901827.5</v>
      </c>
      <c r="AX435" s="7">
        <f t="shared" si="107"/>
        <v>1.2160883064206951</v>
      </c>
      <c r="AY435" s="6">
        <f t="shared" si="108"/>
        <v>1909996.7800000003</v>
      </c>
      <c r="AZ435" s="6">
        <f t="shared" si="109"/>
        <v>4114.3</v>
      </c>
      <c r="BA435" s="6">
        <f t="shared" si="110"/>
        <v>28622561</v>
      </c>
      <c r="BB435" s="7">
        <f t="shared" si="111"/>
        <v>2.0686443879008594</v>
      </c>
      <c r="BC435" s="26" t="s">
        <v>798</v>
      </c>
      <c r="BD435" s="10" t="s">
        <v>798</v>
      </c>
      <c r="BE435" s="10" t="s">
        <v>863</v>
      </c>
      <c r="BF435" s="18"/>
      <c r="BG435" s="18"/>
      <c r="BH435" s="18"/>
      <c r="BI435" s="18"/>
      <c r="BJ435" s="18"/>
      <c r="BK435" s="18"/>
      <c r="BL435" s="18"/>
      <c r="BM435" s="18"/>
      <c r="BN435" s="18"/>
      <c r="BO435" s="18"/>
      <c r="CJ435" s="18"/>
      <c r="CK435" s="18"/>
    </row>
    <row r="436" spans="1:89" x14ac:dyDescent="0.2">
      <c r="A436" s="25">
        <v>172343</v>
      </c>
      <c r="B436" s="26" t="s">
        <v>220</v>
      </c>
      <c r="C436" s="6">
        <v>0</v>
      </c>
      <c r="D436" s="6">
        <v>0</v>
      </c>
      <c r="E436" s="6">
        <v>0</v>
      </c>
      <c r="F436" s="36">
        <f t="shared" si="96"/>
        <v>0</v>
      </c>
      <c r="G436" s="6">
        <v>0</v>
      </c>
      <c r="H436" s="6">
        <v>0</v>
      </c>
      <c r="I436" s="6">
        <v>0</v>
      </c>
      <c r="J436" s="36">
        <f t="shared" si="97"/>
        <v>0</v>
      </c>
      <c r="K436" s="6">
        <v>0</v>
      </c>
      <c r="L436" s="6">
        <v>0</v>
      </c>
      <c r="M436" s="6">
        <v>0</v>
      </c>
      <c r="N436" s="7">
        <f t="shared" si="98"/>
        <v>0</v>
      </c>
      <c r="O436" s="6">
        <v>0</v>
      </c>
      <c r="P436" s="6">
        <v>0</v>
      </c>
      <c r="Q436" s="6">
        <v>0</v>
      </c>
      <c r="R436" s="7">
        <f t="shared" si="99"/>
        <v>0</v>
      </c>
      <c r="S436" s="6">
        <v>0</v>
      </c>
      <c r="T436" s="6">
        <v>0</v>
      </c>
      <c r="U436" s="6">
        <v>0</v>
      </c>
      <c r="V436" s="7">
        <f t="shared" si="100"/>
        <v>0</v>
      </c>
      <c r="W436" s="6">
        <v>0</v>
      </c>
      <c r="X436" s="6">
        <v>0</v>
      </c>
      <c r="Y436" s="6">
        <v>0</v>
      </c>
      <c r="Z436" s="7">
        <f t="shared" si="101"/>
        <v>0</v>
      </c>
      <c r="AA436" s="6">
        <v>158649.54</v>
      </c>
      <c r="AB436" s="6">
        <v>68</v>
      </c>
      <c r="AC436" s="6">
        <v>484410</v>
      </c>
      <c r="AD436" s="7">
        <f t="shared" si="102"/>
        <v>10.152836935653683</v>
      </c>
      <c r="AE436" s="6">
        <v>136978.99</v>
      </c>
      <c r="AF436" s="6">
        <v>41</v>
      </c>
      <c r="AG436" s="6">
        <v>295970</v>
      </c>
      <c r="AH436" s="7">
        <f t="shared" si="103"/>
        <v>13.884412947258168</v>
      </c>
      <c r="AI436" s="6">
        <v>178638.99</v>
      </c>
      <c r="AJ436" s="6">
        <v>73</v>
      </c>
      <c r="AK436" s="6">
        <v>496210</v>
      </c>
      <c r="AL436" s="7">
        <f t="shared" si="104"/>
        <v>11.160211785332823</v>
      </c>
      <c r="AM436" s="6">
        <v>224874.01</v>
      </c>
      <c r="AN436" s="6">
        <v>82</v>
      </c>
      <c r="AO436" s="6">
        <v>553240</v>
      </c>
      <c r="AP436" s="7">
        <f t="shared" si="105"/>
        <v>12.600488594461716</v>
      </c>
      <c r="AQ436" s="6">
        <v>214676.5</v>
      </c>
      <c r="AR436" s="6">
        <v>89</v>
      </c>
      <c r="AS436" s="6">
        <v>616405</v>
      </c>
      <c r="AT436" s="7">
        <f t="shared" si="106"/>
        <v>9.7516113594146709</v>
      </c>
      <c r="AU436" s="6">
        <v>184231.51</v>
      </c>
      <c r="AV436" s="6">
        <v>72</v>
      </c>
      <c r="AW436" s="6">
        <v>500160</v>
      </c>
      <c r="AX436" s="7">
        <f t="shared" si="107"/>
        <v>11.418699636116443</v>
      </c>
      <c r="AY436" s="6">
        <f t="shared" si="108"/>
        <v>1098049.54</v>
      </c>
      <c r="AZ436" s="6">
        <f t="shared" si="109"/>
        <v>425</v>
      </c>
      <c r="BA436" s="6">
        <f t="shared" si="110"/>
        <v>2946395</v>
      </c>
      <c r="BB436" s="7">
        <f t="shared" si="111"/>
        <v>11.552943763480457</v>
      </c>
      <c r="BC436" s="26" t="s">
        <v>798</v>
      </c>
      <c r="BD436" s="10" t="s">
        <v>798</v>
      </c>
      <c r="BE436" s="10" t="s">
        <v>863</v>
      </c>
      <c r="BF436" s="18"/>
      <c r="BG436" s="18"/>
      <c r="BH436" s="18"/>
      <c r="BI436" s="18"/>
      <c r="BJ436" s="18"/>
      <c r="BK436" s="18"/>
      <c r="BL436" s="18"/>
      <c r="BM436" s="18"/>
      <c r="BN436" s="18"/>
      <c r="BO436" s="18"/>
      <c r="CJ436" s="18"/>
      <c r="CK436" s="18"/>
    </row>
    <row r="437" spans="1:89" x14ac:dyDescent="0.2">
      <c r="A437" s="25">
        <v>173288</v>
      </c>
      <c r="B437" s="26" t="s">
        <v>253</v>
      </c>
      <c r="C437" s="6">
        <v>-961.11</v>
      </c>
      <c r="D437" s="6">
        <v>0</v>
      </c>
      <c r="E437" s="6">
        <v>0</v>
      </c>
      <c r="F437" s="36">
        <f t="shared" si="96"/>
        <v>0</v>
      </c>
      <c r="G437" s="6">
        <v>219044.09</v>
      </c>
      <c r="H437" s="6">
        <v>76</v>
      </c>
      <c r="I437" s="6">
        <v>527720</v>
      </c>
      <c r="J437" s="36">
        <f t="shared" si="97"/>
        <v>12.867366766467065</v>
      </c>
      <c r="K437" s="6">
        <v>56884.09</v>
      </c>
      <c r="L437" s="6">
        <v>71</v>
      </c>
      <c r="M437" s="6">
        <v>493670</v>
      </c>
      <c r="N437" s="7">
        <f t="shared" si="98"/>
        <v>3.4568085968359425</v>
      </c>
      <c r="O437" s="6">
        <v>-25060.91</v>
      </c>
      <c r="P437" s="6">
        <v>75.5</v>
      </c>
      <c r="Q437" s="6">
        <v>525935</v>
      </c>
      <c r="R437" s="7">
        <f t="shared" si="99"/>
        <v>-1.4771563215986767</v>
      </c>
      <c r="S437" s="6">
        <v>16029.09</v>
      </c>
      <c r="T437" s="6">
        <v>101</v>
      </c>
      <c r="U437" s="6">
        <v>693470</v>
      </c>
      <c r="V437" s="7">
        <f t="shared" si="100"/>
        <v>0.7165440321859633</v>
      </c>
      <c r="W437" s="6">
        <v>-14450.76</v>
      </c>
      <c r="X437" s="6">
        <v>101.5</v>
      </c>
      <c r="Y437" s="6">
        <v>686355</v>
      </c>
      <c r="Z437" s="7">
        <f t="shared" si="101"/>
        <v>-0.63163057018598245</v>
      </c>
      <c r="AA437" s="6">
        <v>124139.23</v>
      </c>
      <c r="AB437" s="6">
        <v>61.5</v>
      </c>
      <c r="AC437" s="6">
        <v>458105</v>
      </c>
      <c r="AD437" s="7">
        <f t="shared" si="102"/>
        <v>8.4005110837035186</v>
      </c>
      <c r="AE437" s="6">
        <v>49495.08</v>
      </c>
      <c r="AF437" s="6">
        <v>33</v>
      </c>
      <c r="AG437" s="6">
        <v>239910</v>
      </c>
      <c r="AH437" s="7">
        <f t="shared" si="103"/>
        <v>6.1892059522320872</v>
      </c>
      <c r="AI437" s="6">
        <v>79565.08</v>
      </c>
      <c r="AJ437" s="6">
        <v>109</v>
      </c>
      <c r="AK437" s="6">
        <v>739740</v>
      </c>
      <c r="AL437" s="7">
        <f t="shared" si="104"/>
        <v>3.3343032416795091</v>
      </c>
      <c r="AM437" s="6">
        <v>243200.08</v>
      </c>
      <c r="AN437" s="6">
        <v>69</v>
      </c>
      <c r="AO437" s="6">
        <v>459530</v>
      </c>
      <c r="AP437" s="7">
        <f t="shared" si="105"/>
        <v>16.4063336017235</v>
      </c>
      <c r="AQ437" s="6">
        <v>19708.03</v>
      </c>
      <c r="AR437" s="6">
        <v>80</v>
      </c>
      <c r="AS437" s="6">
        <v>541840</v>
      </c>
      <c r="AT437" s="7">
        <f t="shared" si="106"/>
        <v>1.0184276539199764</v>
      </c>
      <c r="AU437" s="6">
        <v>-22916.98</v>
      </c>
      <c r="AV437" s="6">
        <v>41</v>
      </c>
      <c r="AW437" s="6">
        <v>284370</v>
      </c>
      <c r="AX437" s="7">
        <f t="shared" si="107"/>
        <v>-2.498246580159651</v>
      </c>
      <c r="AY437" s="6">
        <f t="shared" si="108"/>
        <v>745636.12</v>
      </c>
      <c r="AZ437" s="6">
        <f t="shared" si="109"/>
        <v>818.5</v>
      </c>
      <c r="BA437" s="6">
        <f t="shared" si="110"/>
        <v>5650645</v>
      </c>
      <c r="BB437" s="7">
        <f t="shared" si="111"/>
        <v>4.090633851533763</v>
      </c>
      <c r="BC437" s="26" t="s">
        <v>798</v>
      </c>
      <c r="BD437" s="10" t="s">
        <v>798</v>
      </c>
      <c r="BE437" s="10" t="s">
        <v>863</v>
      </c>
      <c r="BF437" s="18"/>
      <c r="BG437" s="18"/>
      <c r="BH437" s="18"/>
      <c r="BI437" s="18"/>
      <c r="BJ437" s="18"/>
      <c r="BK437" s="18"/>
      <c r="BL437" s="18"/>
      <c r="BM437" s="18"/>
      <c r="BN437" s="18"/>
      <c r="BO437" s="18"/>
      <c r="CJ437" s="18"/>
      <c r="CK437" s="18"/>
    </row>
    <row r="438" spans="1:89" x14ac:dyDescent="0.2">
      <c r="A438" s="25">
        <v>173345</v>
      </c>
      <c r="B438" s="26" t="s">
        <v>984</v>
      </c>
      <c r="C438" s="6">
        <v>-34880.639999999999</v>
      </c>
      <c r="D438" s="6">
        <v>6</v>
      </c>
      <c r="E438" s="6">
        <v>42420</v>
      </c>
      <c r="F438" s="36">
        <f t="shared" si="96"/>
        <v>-24.668062234794906</v>
      </c>
      <c r="G438" s="6">
        <v>-15380.64</v>
      </c>
      <c r="H438" s="6">
        <v>72</v>
      </c>
      <c r="I438" s="6">
        <v>505440</v>
      </c>
      <c r="J438" s="36">
        <f t="shared" si="97"/>
        <v>-0.94333618233618233</v>
      </c>
      <c r="K438" s="6">
        <v>-47605.64</v>
      </c>
      <c r="L438" s="6">
        <v>131.5</v>
      </c>
      <c r="M438" s="6">
        <v>916555</v>
      </c>
      <c r="N438" s="7">
        <f t="shared" si="98"/>
        <v>-1.5581925798233602</v>
      </c>
      <c r="O438" s="6">
        <v>-22420.639999999999</v>
      </c>
      <c r="P438" s="6">
        <v>95</v>
      </c>
      <c r="Q438" s="6">
        <v>659750</v>
      </c>
      <c r="R438" s="7">
        <f t="shared" si="99"/>
        <v>-1.05348971580144</v>
      </c>
      <c r="S438" s="6">
        <v>-16735.14</v>
      </c>
      <c r="T438" s="6">
        <v>56.65</v>
      </c>
      <c r="U438" s="6">
        <v>389185.5</v>
      </c>
      <c r="V438" s="7">
        <f t="shared" si="100"/>
        <v>-1.3330130233526172</v>
      </c>
      <c r="W438" s="6">
        <v>-34537.03</v>
      </c>
      <c r="X438" s="6">
        <v>35</v>
      </c>
      <c r="Y438" s="6">
        <v>236950</v>
      </c>
      <c r="Z438" s="7">
        <f t="shared" si="101"/>
        <v>-4.3726984595906311</v>
      </c>
      <c r="AA438" s="6">
        <v>-6447.03</v>
      </c>
      <c r="AB438" s="6">
        <v>24</v>
      </c>
      <c r="AC438" s="6">
        <v>170280</v>
      </c>
      <c r="AD438" s="7">
        <f t="shared" si="102"/>
        <v>-1.1737017265680056</v>
      </c>
      <c r="AE438" s="6">
        <v>-727.06</v>
      </c>
      <c r="AF438" s="6">
        <v>24</v>
      </c>
      <c r="AG438" s="6">
        <v>173280</v>
      </c>
      <c r="AH438" s="7">
        <f t="shared" si="103"/>
        <v>-0.12587603878116344</v>
      </c>
      <c r="AI438" s="6">
        <v>-2047.06</v>
      </c>
      <c r="AJ438" s="6">
        <v>54</v>
      </c>
      <c r="AK438" s="6">
        <v>368580</v>
      </c>
      <c r="AL438" s="7">
        <f t="shared" si="104"/>
        <v>-0.17217119756904878</v>
      </c>
      <c r="AM438" s="6">
        <v>66527.3</v>
      </c>
      <c r="AN438" s="6">
        <v>52</v>
      </c>
      <c r="AO438" s="6">
        <v>346940</v>
      </c>
      <c r="AP438" s="7">
        <f t="shared" si="105"/>
        <v>5.9443889433331414</v>
      </c>
      <c r="AQ438" s="6">
        <v>-272.7</v>
      </c>
      <c r="AR438" s="6">
        <v>20</v>
      </c>
      <c r="AS438" s="6">
        <v>134600</v>
      </c>
      <c r="AT438" s="7">
        <f t="shared" si="106"/>
        <v>-5.6728083209509658E-2</v>
      </c>
      <c r="AU438" s="6">
        <v>-27385.9</v>
      </c>
      <c r="AV438" s="6">
        <v>51</v>
      </c>
      <c r="AW438" s="6">
        <v>354390</v>
      </c>
      <c r="AX438" s="7">
        <f t="shared" si="107"/>
        <v>-2.3955611049973196</v>
      </c>
      <c r="AY438" s="6">
        <f t="shared" si="108"/>
        <v>-107031.53999999998</v>
      </c>
      <c r="AZ438" s="6">
        <f t="shared" si="109"/>
        <v>615.15</v>
      </c>
      <c r="BA438" s="6">
        <f t="shared" si="110"/>
        <v>4255950.5</v>
      </c>
      <c r="BB438" s="7">
        <f t="shared" si="111"/>
        <v>-0.77960910024681906</v>
      </c>
      <c r="BC438" s="26" t="s">
        <v>798</v>
      </c>
      <c r="BD438" s="10" t="s">
        <v>798</v>
      </c>
      <c r="BE438" s="10" t="s">
        <v>863</v>
      </c>
      <c r="BF438" s="18"/>
      <c r="BG438" s="18"/>
      <c r="BH438" s="18"/>
      <c r="BI438" s="18"/>
      <c r="BJ438" s="18"/>
      <c r="BK438" s="18"/>
      <c r="BL438" s="18"/>
      <c r="BM438" s="18"/>
      <c r="BN438" s="18"/>
      <c r="BO438" s="18"/>
      <c r="CJ438" s="18"/>
      <c r="CK438" s="18"/>
    </row>
    <row r="439" spans="1:89" x14ac:dyDescent="0.2">
      <c r="A439" s="25">
        <v>175774</v>
      </c>
      <c r="B439" s="26" t="s">
        <v>287</v>
      </c>
      <c r="C439" s="6">
        <v>-4304.6499999999996</v>
      </c>
      <c r="D439" s="6">
        <v>42.5</v>
      </c>
      <c r="E439" s="6">
        <v>295525</v>
      </c>
      <c r="F439" s="36">
        <f t="shared" si="96"/>
        <v>-0.43698333474325346</v>
      </c>
      <c r="G439" s="6">
        <v>127904.26</v>
      </c>
      <c r="H439" s="6">
        <v>102</v>
      </c>
      <c r="I439" s="6">
        <v>706230</v>
      </c>
      <c r="J439" s="36">
        <f t="shared" si="97"/>
        <v>5.6143636775554704</v>
      </c>
      <c r="K439" s="6">
        <v>-75585.740000000005</v>
      </c>
      <c r="L439" s="6">
        <v>207.5</v>
      </c>
      <c r="M439" s="6">
        <v>1440175</v>
      </c>
      <c r="N439" s="7">
        <f t="shared" si="98"/>
        <v>-1.5745115697745067</v>
      </c>
      <c r="O439" s="6">
        <v>119979.26</v>
      </c>
      <c r="P439" s="6">
        <v>252.5</v>
      </c>
      <c r="Q439" s="6">
        <v>1741525</v>
      </c>
      <c r="R439" s="7">
        <f t="shared" si="99"/>
        <v>2.1356897317006647</v>
      </c>
      <c r="S439" s="6">
        <v>146471.76</v>
      </c>
      <c r="T439" s="6">
        <v>154.75</v>
      </c>
      <c r="U439" s="6">
        <v>1060402.5</v>
      </c>
      <c r="V439" s="7">
        <f t="shared" si="100"/>
        <v>4.2819821341424609</v>
      </c>
      <c r="W439" s="6">
        <v>315338.68</v>
      </c>
      <c r="X439" s="6">
        <v>120.5</v>
      </c>
      <c r="Y439" s="6">
        <v>822695</v>
      </c>
      <c r="Z439" s="7">
        <f t="shared" si="101"/>
        <v>11.49898856805985</v>
      </c>
      <c r="AA439" s="6">
        <v>246289.68</v>
      </c>
      <c r="AB439" s="6">
        <v>175.5</v>
      </c>
      <c r="AC439" s="6">
        <v>1252945</v>
      </c>
      <c r="AD439" s="7">
        <f t="shared" si="102"/>
        <v>6.0936274776626274</v>
      </c>
      <c r="AE439" s="6">
        <v>-21486.29</v>
      </c>
      <c r="AF439" s="6">
        <v>83</v>
      </c>
      <c r="AG439" s="6">
        <v>600420</v>
      </c>
      <c r="AH439" s="7">
        <f t="shared" si="103"/>
        <v>-1.0735630058958729</v>
      </c>
      <c r="AI439" s="6">
        <v>-61435.29</v>
      </c>
      <c r="AJ439" s="6">
        <v>162.5</v>
      </c>
      <c r="AK439" s="6">
        <v>1125075</v>
      </c>
      <c r="AL439" s="7">
        <f t="shared" si="104"/>
        <v>-1.692770695286981</v>
      </c>
      <c r="AM439" s="6">
        <v>35973.72</v>
      </c>
      <c r="AN439" s="6">
        <v>206.5</v>
      </c>
      <c r="AO439" s="6">
        <v>1382335</v>
      </c>
      <c r="AP439" s="7">
        <f t="shared" si="105"/>
        <v>0.80674027641635349</v>
      </c>
      <c r="AQ439" s="6">
        <v>368883.96</v>
      </c>
      <c r="AR439" s="6">
        <v>215</v>
      </c>
      <c r="AS439" s="6">
        <v>1464250</v>
      </c>
      <c r="AT439" s="7">
        <f t="shared" si="106"/>
        <v>7.0539531364179622</v>
      </c>
      <c r="AU439" s="6">
        <v>37650.480000000003</v>
      </c>
      <c r="AV439" s="6">
        <v>234.75</v>
      </c>
      <c r="AW439" s="6">
        <v>1676279.5</v>
      </c>
      <c r="AX439" s="7">
        <f t="shared" si="107"/>
        <v>0.69628297667542915</v>
      </c>
      <c r="AY439" s="6">
        <f t="shared" si="108"/>
        <v>1239984.4799999997</v>
      </c>
      <c r="AZ439" s="6">
        <f t="shared" si="109"/>
        <v>1914.5</v>
      </c>
      <c r="BA439" s="6">
        <f t="shared" si="110"/>
        <v>13272332</v>
      </c>
      <c r="BB439" s="7">
        <f t="shared" si="111"/>
        <v>2.8962143864393983</v>
      </c>
      <c r="BC439" s="26" t="s">
        <v>798</v>
      </c>
      <c r="BD439" s="10" t="s">
        <v>798</v>
      </c>
      <c r="BE439" s="10" t="s">
        <v>863</v>
      </c>
      <c r="BF439" s="18"/>
      <c r="BG439" s="18"/>
      <c r="BH439" s="18"/>
      <c r="BI439" s="18"/>
      <c r="BJ439" s="18"/>
      <c r="BK439" s="18"/>
      <c r="BL439" s="18"/>
      <c r="BM439" s="18"/>
      <c r="BN439" s="18"/>
      <c r="BO439" s="18"/>
      <c r="CJ439" s="18"/>
      <c r="CK439" s="18"/>
    </row>
    <row r="440" spans="1:89" x14ac:dyDescent="0.2">
      <c r="A440" s="25">
        <v>176744</v>
      </c>
      <c r="B440" s="26" t="s">
        <v>312</v>
      </c>
      <c r="C440" s="6">
        <v>-340378.55</v>
      </c>
      <c r="D440" s="6">
        <v>9.5500000000000007</v>
      </c>
      <c r="E440" s="6">
        <v>67518.5</v>
      </c>
      <c r="F440" s="36">
        <f t="shared" si="96"/>
        <v>-151.23790516673208</v>
      </c>
      <c r="G440" s="6">
        <v>50731.45</v>
      </c>
      <c r="H440" s="6">
        <v>134.65</v>
      </c>
      <c r="I440" s="6">
        <v>949875.5</v>
      </c>
      <c r="J440" s="36">
        <f t="shared" si="97"/>
        <v>1.6556642949523384</v>
      </c>
      <c r="K440" s="6">
        <v>40835.949999999997</v>
      </c>
      <c r="L440" s="6">
        <v>214</v>
      </c>
      <c r="M440" s="6">
        <v>1495980</v>
      </c>
      <c r="N440" s="7">
        <f t="shared" si="98"/>
        <v>0.8189136886856776</v>
      </c>
      <c r="O440" s="6">
        <v>-104928.81</v>
      </c>
      <c r="P440" s="6">
        <v>271</v>
      </c>
      <c r="Q440" s="6">
        <v>1885820</v>
      </c>
      <c r="R440" s="7">
        <f t="shared" si="99"/>
        <v>-1.7248693459609081</v>
      </c>
      <c r="S440" s="6">
        <v>-61138.81</v>
      </c>
      <c r="T440" s="6">
        <v>173</v>
      </c>
      <c r="U440" s="6">
        <v>1194010</v>
      </c>
      <c r="V440" s="7">
        <f t="shared" si="100"/>
        <v>-1.5873427441981223</v>
      </c>
      <c r="W440" s="6">
        <v>-215544.33</v>
      </c>
      <c r="X440" s="6">
        <v>301</v>
      </c>
      <c r="Y440" s="6">
        <v>2075520</v>
      </c>
      <c r="Z440" s="7">
        <f t="shared" si="101"/>
        <v>-3.1155228087419053</v>
      </c>
      <c r="AA440" s="6">
        <v>142714.18</v>
      </c>
      <c r="AB440" s="6">
        <v>238.25</v>
      </c>
      <c r="AC440" s="6">
        <v>1696577.5</v>
      </c>
      <c r="AD440" s="7">
        <f t="shared" si="102"/>
        <v>2.6076849303966365</v>
      </c>
      <c r="AE440" s="6">
        <v>86441</v>
      </c>
      <c r="AF440" s="6">
        <v>164</v>
      </c>
      <c r="AG440" s="6">
        <v>1197780</v>
      </c>
      <c r="AH440" s="7">
        <f t="shared" si="103"/>
        <v>2.1650303060662224</v>
      </c>
      <c r="AI440" s="6">
        <v>-141274</v>
      </c>
      <c r="AJ440" s="6">
        <v>270</v>
      </c>
      <c r="AK440" s="6">
        <v>1838000</v>
      </c>
      <c r="AL440" s="7">
        <f t="shared" si="104"/>
        <v>-2.3827497279651797</v>
      </c>
      <c r="AM440" s="6">
        <v>-129770.99</v>
      </c>
      <c r="AN440" s="6">
        <v>301.25</v>
      </c>
      <c r="AO440" s="6">
        <v>2021862.5</v>
      </c>
      <c r="AP440" s="7">
        <f t="shared" si="105"/>
        <v>-1.989700432151049</v>
      </c>
      <c r="AQ440" s="6">
        <v>109174.95</v>
      </c>
      <c r="AR440" s="6">
        <v>282.45</v>
      </c>
      <c r="AS440" s="6">
        <v>1954536.5</v>
      </c>
      <c r="AT440" s="7">
        <f t="shared" si="106"/>
        <v>1.5640017978687017</v>
      </c>
      <c r="AU440" s="6">
        <v>-2789.42</v>
      </c>
      <c r="AV440" s="6">
        <v>305</v>
      </c>
      <c r="AW440" s="6">
        <v>2133815</v>
      </c>
      <c r="AX440" s="7">
        <f t="shared" si="107"/>
        <v>-4.0524609677971148E-2</v>
      </c>
      <c r="AY440" s="6">
        <f t="shared" si="108"/>
        <v>-225548.83</v>
      </c>
      <c r="AZ440" s="6">
        <f t="shared" si="109"/>
        <v>2654.6</v>
      </c>
      <c r="BA440" s="6">
        <f t="shared" si="110"/>
        <v>18443777</v>
      </c>
      <c r="BB440" s="7">
        <f t="shared" si="111"/>
        <v>-0.3790988000993506</v>
      </c>
      <c r="BC440" s="26" t="s">
        <v>798</v>
      </c>
      <c r="BD440" s="10" t="s">
        <v>798</v>
      </c>
      <c r="BE440" s="10" t="s">
        <v>863</v>
      </c>
      <c r="BF440" s="18"/>
      <c r="BG440" s="18"/>
      <c r="BH440" s="18"/>
      <c r="BI440" s="18"/>
      <c r="BJ440" s="18"/>
      <c r="BK440" s="18"/>
      <c r="BL440" s="18"/>
      <c r="BM440" s="18"/>
      <c r="BN440" s="18"/>
      <c r="BO440" s="18"/>
      <c r="CJ440" s="18"/>
      <c r="CK440" s="18"/>
    </row>
    <row r="441" spans="1:89" x14ac:dyDescent="0.2">
      <c r="A441" s="25">
        <v>176929</v>
      </c>
      <c r="B441" s="26" t="s">
        <v>103</v>
      </c>
      <c r="C441" s="6">
        <v>2187.41</v>
      </c>
      <c r="D441" s="6">
        <v>132.5</v>
      </c>
      <c r="E441" s="6">
        <v>938575</v>
      </c>
      <c r="F441" s="36">
        <f t="shared" si="96"/>
        <v>6.9916948565644732E-2</v>
      </c>
      <c r="G441" s="6">
        <v>81146.429999999993</v>
      </c>
      <c r="H441" s="6">
        <v>188</v>
      </c>
      <c r="I441" s="6">
        <v>1312930</v>
      </c>
      <c r="J441" s="36">
        <f t="shared" si="97"/>
        <v>1.9159736848118329</v>
      </c>
      <c r="K441" s="6">
        <v>-149139.57</v>
      </c>
      <c r="L441" s="6">
        <v>362</v>
      </c>
      <c r="M441" s="6">
        <v>2533840</v>
      </c>
      <c r="N441" s="7">
        <f t="shared" si="98"/>
        <v>-1.7657733321756703</v>
      </c>
      <c r="O441" s="6">
        <v>346894.11</v>
      </c>
      <c r="P441" s="6">
        <v>404</v>
      </c>
      <c r="Q441" s="6">
        <v>2807900</v>
      </c>
      <c r="R441" s="7">
        <f t="shared" si="99"/>
        <v>3.8298078314754798</v>
      </c>
      <c r="S441" s="6">
        <v>378750.36</v>
      </c>
      <c r="T441" s="6">
        <v>142.25</v>
      </c>
      <c r="U441" s="6">
        <v>987382.5</v>
      </c>
      <c r="V441" s="7">
        <f t="shared" si="100"/>
        <v>11.891299633120903</v>
      </c>
      <c r="W441" s="6">
        <v>510855.1</v>
      </c>
      <c r="X441" s="6">
        <v>180.25</v>
      </c>
      <c r="Y441" s="6">
        <v>1223867.5</v>
      </c>
      <c r="Z441" s="7">
        <f t="shared" si="101"/>
        <v>12.522313894273685</v>
      </c>
      <c r="AA441" s="6">
        <v>460187.2</v>
      </c>
      <c r="AB441" s="6">
        <v>243</v>
      </c>
      <c r="AC441" s="6">
        <v>1734120</v>
      </c>
      <c r="AD441" s="7">
        <f t="shared" si="102"/>
        <v>8.2265374945217182</v>
      </c>
      <c r="AE441" s="6">
        <v>515592.95</v>
      </c>
      <c r="AF441" s="6">
        <v>211</v>
      </c>
      <c r="AG441" s="6">
        <v>1527030</v>
      </c>
      <c r="AH441" s="7">
        <f t="shared" si="103"/>
        <v>10.129328500422389</v>
      </c>
      <c r="AI441" s="6">
        <v>157409.95000000001</v>
      </c>
      <c r="AJ441" s="6">
        <v>154</v>
      </c>
      <c r="AK441" s="6">
        <v>1054080</v>
      </c>
      <c r="AL441" s="7">
        <f t="shared" si="104"/>
        <v>4.6293530377200982</v>
      </c>
      <c r="AM441" s="6">
        <v>142170.25</v>
      </c>
      <c r="AN441" s="6">
        <v>214.1</v>
      </c>
      <c r="AO441" s="6">
        <v>1441907</v>
      </c>
      <c r="AP441" s="7">
        <f t="shared" si="105"/>
        <v>3.0565617269352319</v>
      </c>
      <c r="AQ441" s="6">
        <v>256394.18</v>
      </c>
      <c r="AR441" s="6">
        <v>206.2</v>
      </c>
      <c r="AS441" s="6">
        <v>1429494</v>
      </c>
      <c r="AT441" s="7">
        <f t="shared" si="106"/>
        <v>5.0220826670136418</v>
      </c>
      <c r="AU441" s="6">
        <v>43.89</v>
      </c>
      <c r="AV441" s="6">
        <v>195.35</v>
      </c>
      <c r="AW441" s="6">
        <v>1380355.5</v>
      </c>
      <c r="AX441" s="7">
        <f t="shared" si="107"/>
        <v>9.8568086264733991E-4</v>
      </c>
      <c r="AY441" s="6">
        <f t="shared" si="108"/>
        <v>2700304.8500000006</v>
      </c>
      <c r="AZ441" s="6">
        <f t="shared" si="109"/>
        <v>2500.1499999999996</v>
      </c>
      <c r="BA441" s="6">
        <f t="shared" si="110"/>
        <v>17432906.5</v>
      </c>
      <c r="BB441" s="7">
        <f t="shared" si="111"/>
        <v>4.8018068788471968</v>
      </c>
      <c r="BC441" s="26" t="s">
        <v>798</v>
      </c>
      <c r="BD441" s="10" t="s">
        <v>798</v>
      </c>
      <c r="BE441" s="10" t="s">
        <v>863</v>
      </c>
      <c r="BF441" s="18"/>
      <c r="BG441" s="18"/>
      <c r="BH441" s="18"/>
      <c r="BI441" s="18"/>
      <c r="BJ441" s="18"/>
      <c r="BK441" s="18"/>
      <c r="BL441" s="18"/>
      <c r="BM441" s="18"/>
      <c r="BN441" s="18"/>
      <c r="BO441" s="18"/>
      <c r="CJ441" s="18"/>
      <c r="CK441" s="18"/>
    </row>
    <row r="442" spans="1:89" x14ac:dyDescent="0.2">
      <c r="A442" s="25">
        <v>178268</v>
      </c>
      <c r="B442" s="26" t="s">
        <v>372</v>
      </c>
      <c r="C442" s="6">
        <v>-4793.57</v>
      </c>
      <c r="D442" s="6">
        <v>43</v>
      </c>
      <c r="E442" s="6">
        <v>303570</v>
      </c>
      <c r="F442" s="36">
        <f t="shared" si="96"/>
        <v>-0.4737197351516948</v>
      </c>
      <c r="G442" s="6">
        <v>64894.43</v>
      </c>
      <c r="H442" s="6">
        <v>101.9</v>
      </c>
      <c r="I442" s="6">
        <v>707881</v>
      </c>
      <c r="J442" s="36">
        <f t="shared" si="97"/>
        <v>2.8419004465439812</v>
      </c>
      <c r="K442" s="6">
        <v>-55624.57</v>
      </c>
      <c r="L442" s="6">
        <v>131</v>
      </c>
      <c r="M442" s="6">
        <v>905090</v>
      </c>
      <c r="N442" s="7">
        <f t="shared" si="98"/>
        <v>-1.8437250439182842</v>
      </c>
      <c r="O442" s="6">
        <v>-54264.57</v>
      </c>
      <c r="P442" s="6">
        <v>129</v>
      </c>
      <c r="Q442" s="6">
        <v>887560</v>
      </c>
      <c r="R442" s="7">
        <f t="shared" si="99"/>
        <v>-1.8953103677497858</v>
      </c>
      <c r="S442" s="6">
        <v>-66214.570000000007</v>
      </c>
      <c r="T442" s="6">
        <v>72</v>
      </c>
      <c r="U442" s="6">
        <v>488880</v>
      </c>
      <c r="V442" s="7">
        <f t="shared" si="100"/>
        <v>-4.198682028309606</v>
      </c>
      <c r="W442" s="6">
        <v>-31149.57</v>
      </c>
      <c r="X442" s="6">
        <v>87</v>
      </c>
      <c r="Y442" s="6">
        <v>582030</v>
      </c>
      <c r="Z442" s="7">
        <f t="shared" si="101"/>
        <v>-1.6055651770527293</v>
      </c>
      <c r="AA442" s="6">
        <v>101522.43</v>
      </c>
      <c r="AB442" s="6">
        <v>51</v>
      </c>
      <c r="AC442" s="6">
        <v>359890</v>
      </c>
      <c r="AD442" s="7">
        <f t="shared" si="102"/>
        <v>8.7448812970629906</v>
      </c>
      <c r="AE442" s="6">
        <v>-9012.59</v>
      </c>
      <c r="AF442" s="6">
        <v>36.5</v>
      </c>
      <c r="AG442" s="6">
        <v>261435</v>
      </c>
      <c r="AH442" s="7">
        <f t="shared" si="103"/>
        <v>-1.0342062080440646</v>
      </c>
      <c r="AI442" s="6">
        <v>-12122.59</v>
      </c>
      <c r="AJ442" s="6">
        <v>106</v>
      </c>
      <c r="AK442" s="6">
        <v>712890</v>
      </c>
      <c r="AL442" s="7">
        <f t="shared" si="104"/>
        <v>-0.52715045799492211</v>
      </c>
      <c r="AM442" s="6">
        <v>112919.28</v>
      </c>
      <c r="AN442" s="6">
        <v>122.5</v>
      </c>
      <c r="AO442" s="6">
        <v>812875</v>
      </c>
      <c r="AP442" s="7">
        <f t="shared" si="105"/>
        <v>4.3063173058588342</v>
      </c>
      <c r="AQ442" s="6">
        <v>-2606.7199999999998</v>
      </c>
      <c r="AR442" s="6">
        <v>72.5</v>
      </c>
      <c r="AS442" s="6">
        <v>493475</v>
      </c>
      <c r="AT442" s="7">
        <f t="shared" si="106"/>
        <v>-0.14790649982268606</v>
      </c>
      <c r="AU442" s="6">
        <v>-93329.5</v>
      </c>
      <c r="AV442" s="6">
        <v>151</v>
      </c>
      <c r="AW442" s="6">
        <v>1039690</v>
      </c>
      <c r="AX442" s="7">
        <f t="shared" si="107"/>
        <v>-2.7827664977060467</v>
      </c>
      <c r="AY442" s="6">
        <f t="shared" si="108"/>
        <v>-44988.540000000008</v>
      </c>
      <c r="AZ442" s="6">
        <f t="shared" si="109"/>
        <v>1060.4000000000001</v>
      </c>
      <c r="BA442" s="6">
        <f t="shared" si="110"/>
        <v>7251696</v>
      </c>
      <c r="BB442" s="7">
        <f t="shared" si="111"/>
        <v>-0.1923198021538686</v>
      </c>
      <c r="BC442" s="26" t="s">
        <v>798</v>
      </c>
      <c r="BD442" s="10" t="s">
        <v>798</v>
      </c>
      <c r="BE442" s="10" t="s">
        <v>863</v>
      </c>
      <c r="BF442" s="18"/>
      <c r="BG442" s="18"/>
      <c r="BH442" s="18"/>
      <c r="BI442" s="18"/>
      <c r="BJ442" s="18"/>
      <c r="BK442" s="18"/>
      <c r="BL442" s="18"/>
      <c r="BM442" s="18"/>
      <c r="BN442" s="18"/>
      <c r="BO442" s="18"/>
      <c r="CJ442" s="18"/>
      <c r="CK442" s="18"/>
    </row>
    <row r="443" spans="1:89" x14ac:dyDescent="0.2">
      <c r="A443" s="25">
        <v>178405</v>
      </c>
      <c r="B443" s="26" t="s">
        <v>376</v>
      </c>
      <c r="C443" s="6">
        <v>0</v>
      </c>
      <c r="D443" s="6">
        <v>0</v>
      </c>
      <c r="E443" s="6">
        <v>0</v>
      </c>
      <c r="F443" s="36">
        <f t="shared" si="96"/>
        <v>0</v>
      </c>
      <c r="G443" s="6">
        <v>0</v>
      </c>
      <c r="H443" s="6">
        <v>0</v>
      </c>
      <c r="I443" s="6">
        <v>0</v>
      </c>
      <c r="J443" s="36">
        <f t="shared" si="97"/>
        <v>0</v>
      </c>
      <c r="K443" s="6">
        <v>52000.41</v>
      </c>
      <c r="L443" s="6">
        <v>0</v>
      </c>
      <c r="M443" s="6">
        <v>0</v>
      </c>
      <c r="N443" s="7">
        <f t="shared" si="98"/>
        <v>0</v>
      </c>
      <c r="O443" s="6">
        <v>16364.41</v>
      </c>
      <c r="P443" s="6">
        <v>80.5</v>
      </c>
      <c r="Q443" s="6">
        <v>558535</v>
      </c>
      <c r="R443" s="7">
        <f t="shared" si="99"/>
        <v>0.90826306319210082</v>
      </c>
      <c r="S443" s="6">
        <v>150429.41</v>
      </c>
      <c r="T443" s="6">
        <v>80.5</v>
      </c>
      <c r="U443" s="6">
        <v>553035</v>
      </c>
      <c r="V443" s="7">
        <f t="shared" si="100"/>
        <v>8.4322180512987419</v>
      </c>
      <c r="W443" s="6">
        <v>96549.38</v>
      </c>
      <c r="X443" s="6">
        <v>60</v>
      </c>
      <c r="Y443" s="6">
        <v>406200</v>
      </c>
      <c r="Z443" s="7">
        <f t="shared" si="101"/>
        <v>7.1306779911373708</v>
      </c>
      <c r="AA443" s="6">
        <v>247025.38</v>
      </c>
      <c r="AB443" s="6">
        <v>74.5</v>
      </c>
      <c r="AC443" s="6">
        <v>527765</v>
      </c>
      <c r="AD443" s="7">
        <f t="shared" si="102"/>
        <v>14.509842031964986</v>
      </c>
      <c r="AE443" s="6">
        <v>184464.71</v>
      </c>
      <c r="AF443" s="6">
        <v>29</v>
      </c>
      <c r="AG443" s="6">
        <v>209130</v>
      </c>
      <c r="AH443" s="7">
        <f t="shared" si="103"/>
        <v>26.461728589872326</v>
      </c>
      <c r="AI443" s="6">
        <v>302199.71000000002</v>
      </c>
      <c r="AJ443" s="6">
        <v>51</v>
      </c>
      <c r="AK443" s="6">
        <v>347870</v>
      </c>
      <c r="AL443" s="7">
        <f t="shared" si="104"/>
        <v>26.930149222410673</v>
      </c>
      <c r="AM443" s="6">
        <v>296725.01</v>
      </c>
      <c r="AN443" s="6">
        <v>79</v>
      </c>
      <c r="AO443" s="6">
        <v>531030</v>
      </c>
      <c r="AP443" s="7">
        <f t="shared" si="105"/>
        <v>17.321950379451255</v>
      </c>
      <c r="AQ443" s="6">
        <v>331227.51</v>
      </c>
      <c r="AR443" s="6">
        <v>91</v>
      </c>
      <c r="AS443" s="6">
        <v>616970</v>
      </c>
      <c r="AT443" s="7">
        <f t="shared" si="106"/>
        <v>15.032125192472892</v>
      </c>
      <c r="AU443" s="6">
        <v>220002.14</v>
      </c>
      <c r="AV443" s="6">
        <v>62.5</v>
      </c>
      <c r="AW443" s="6">
        <v>438345</v>
      </c>
      <c r="AX443" s="7">
        <f t="shared" si="107"/>
        <v>15.558672598067732</v>
      </c>
      <c r="AY443" s="6">
        <f t="shared" si="108"/>
        <v>1896988.0699999998</v>
      </c>
      <c r="AZ443" s="6">
        <f t="shared" si="109"/>
        <v>608</v>
      </c>
      <c r="BA443" s="6">
        <f t="shared" si="110"/>
        <v>4188880</v>
      </c>
      <c r="BB443" s="7">
        <f t="shared" si="111"/>
        <v>14.038747868165236</v>
      </c>
      <c r="BC443" s="26" t="s">
        <v>798</v>
      </c>
      <c r="BD443" s="10" t="s">
        <v>798</v>
      </c>
      <c r="BE443" s="10" t="s">
        <v>863</v>
      </c>
      <c r="BF443" s="18"/>
      <c r="BG443" s="18"/>
      <c r="BH443" s="18"/>
      <c r="BI443" s="18"/>
      <c r="BJ443" s="18"/>
      <c r="BK443" s="18"/>
      <c r="BL443" s="18"/>
      <c r="BM443" s="18"/>
      <c r="BN443" s="18"/>
      <c r="BO443" s="18"/>
      <c r="CJ443" s="18"/>
      <c r="CK443" s="18"/>
    </row>
    <row r="444" spans="1:89" x14ac:dyDescent="0.2">
      <c r="A444" s="25">
        <v>179928</v>
      </c>
      <c r="B444" s="26" t="s">
        <v>985</v>
      </c>
      <c r="C444" s="6">
        <v>-69443.89</v>
      </c>
      <c r="D444" s="6">
        <v>15</v>
      </c>
      <c r="E444" s="6">
        <v>104850</v>
      </c>
      <c r="F444" s="36">
        <f t="shared" si="96"/>
        <v>-19.869496423462088</v>
      </c>
      <c r="G444" s="6">
        <v>270740.11</v>
      </c>
      <c r="H444" s="6">
        <v>151</v>
      </c>
      <c r="I444" s="6">
        <v>1064740</v>
      </c>
      <c r="J444" s="36">
        <f t="shared" si="97"/>
        <v>7.8826224336457722</v>
      </c>
      <c r="K444" s="6">
        <v>-82047.89</v>
      </c>
      <c r="L444" s="6">
        <v>256.05</v>
      </c>
      <c r="M444" s="6">
        <v>1790684.5</v>
      </c>
      <c r="N444" s="7">
        <f t="shared" si="98"/>
        <v>-1.3745786597248149</v>
      </c>
      <c r="O444" s="6">
        <v>-59262.89</v>
      </c>
      <c r="P444" s="6">
        <v>280.10000000000002</v>
      </c>
      <c r="Q444" s="6">
        <v>1954589</v>
      </c>
      <c r="R444" s="7">
        <f t="shared" si="99"/>
        <v>-0.93991605907942799</v>
      </c>
      <c r="S444" s="6">
        <v>128005.11</v>
      </c>
      <c r="T444" s="6">
        <v>208</v>
      </c>
      <c r="U444" s="6">
        <v>1463695</v>
      </c>
      <c r="V444" s="7">
        <f t="shared" si="100"/>
        <v>2.711055520446541</v>
      </c>
      <c r="W444" s="6">
        <v>341927.28</v>
      </c>
      <c r="X444" s="6">
        <v>202</v>
      </c>
      <c r="Y444" s="6">
        <v>1360130</v>
      </c>
      <c r="Z444" s="7">
        <f t="shared" si="101"/>
        <v>7.5417926227640013</v>
      </c>
      <c r="AA444" s="6">
        <v>261092.28</v>
      </c>
      <c r="AB444" s="6">
        <v>221.5</v>
      </c>
      <c r="AC444" s="6">
        <v>1584335</v>
      </c>
      <c r="AD444" s="7">
        <f t="shared" si="102"/>
        <v>5.1086800960655419</v>
      </c>
      <c r="AE444" s="6">
        <v>242459.47</v>
      </c>
      <c r="AF444" s="6">
        <v>231</v>
      </c>
      <c r="AG444" s="6">
        <v>1677465</v>
      </c>
      <c r="AH444" s="7">
        <f t="shared" si="103"/>
        <v>4.3361763732775351</v>
      </c>
      <c r="AI444" s="6">
        <v>-169599.53</v>
      </c>
      <c r="AJ444" s="6">
        <v>293.75</v>
      </c>
      <c r="AK444" s="6">
        <v>2044512.5</v>
      </c>
      <c r="AL444" s="7">
        <f t="shared" si="104"/>
        <v>-2.5715594450999935</v>
      </c>
      <c r="AM444" s="6">
        <v>361260.06</v>
      </c>
      <c r="AN444" s="6">
        <v>288.25</v>
      </c>
      <c r="AO444" s="6">
        <v>1952412.5</v>
      </c>
      <c r="AP444" s="7">
        <f t="shared" si="105"/>
        <v>5.736012169559455</v>
      </c>
      <c r="AQ444" s="6">
        <v>407924.08</v>
      </c>
      <c r="AR444" s="6">
        <v>266.25</v>
      </c>
      <c r="AS444" s="6">
        <v>1836812.5</v>
      </c>
      <c r="AT444" s="7">
        <f t="shared" si="106"/>
        <v>6.218312560481813</v>
      </c>
      <c r="AU444" s="6">
        <v>-308935.90999999997</v>
      </c>
      <c r="AV444" s="6">
        <v>415.25</v>
      </c>
      <c r="AW444" s="6">
        <v>2924507.5</v>
      </c>
      <c r="AX444" s="7">
        <f t="shared" si="107"/>
        <v>-3.2747439389367266</v>
      </c>
      <c r="AY444" s="6">
        <f t="shared" si="108"/>
        <v>1393562.1700000002</v>
      </c>
      <c r="AZ444" s="6">
        <f t="shared" si="109"/>
        <v>2813.15</v>
      </c>
      <c r="BA444" s="6">
        <f t="shared" si="110"/>
        <v>19653883.5</v>
      </c>
      <c r="BB444" s="7">
        <f t="shared" si="111"/>
        <v>2.198060615857421</v>
      </c>
      <c r="BC444" s="26" t="s">
        <v>798</v>
      </c>
      <c r="BD444" s="10" t="s">
        <v>798</v>
      </c>
      <c r="BE444" s="10" t="s">
        <v>863</v>
      </c>
      <c r="BF444" s="18"/>
      <c r="BG444" s="18"/>
      <c r="BH444" s="18"/>
      <c r="BI444" s="18"/>
      <c r="BJ444" s="18"/>
      <c r="BK444" s="18"/>
      <c r="BL444" s="18"/>
      <c r="BM444" s="18"/>
      <c r="BN444" s="18"/>
      <c r="BO444" s="18"/>
      <c r="CJ444" s="18"/>
      <c r="CK444" s="18"/>
    </row>
    <row r="445" spans="1:89" x14ac:dyDescent="0.2">
      <c r="A445" s="25">
        <v>201280</v>
      </c>
      <c r="B445" s="26" t="s">
        <v>986</v>
      </c>
      <c r="C445" s="6">
        <v>-212765.82</v>
      </c>
      <c r="D445" s="6">
        <v>36.5</v>
      </c>
      <c r="E445" s="6">
        <v>260385</v>
      </c>
      <c r="F445" s="36">
        <f t="shared" si="96"/>
        <v>-24.51360331816349</v>
      </c>
      <c r="G445" s="6">
        <v>707921.95</v>
      </c>
      <c r="H445" s="6">
        <v>601.4</v>
      </c>
      <c r="I445" s="6">
        <v>4173978</v>
      </c>
      <c r="J445" s="36">
        <f t="shared" si="97"/>
        <v>5.2577134929795992</v>
      </c>
      <c r="K445" s="6">
        <v>-200418.05</v>
      </c>
      <c r="L445" s="6">
        <v>792.6</v>
      </c>
      <c r="M445" s="6">
        <v>5517564</v>
      </c>
      <c r="N445" s="7">
        <f t="shared" si="98"/>
        <v>-1.0897094261163078</v>
      </c>
      <c r="O445" s="6">
        <v>-85889.08</v>
      </c>
      <c r="P445" s="6">
        <v>739.5</v>
      </c>
      <c r="Q445" s="6">
        <v>5117675</v>
      </c>
      <c r="R445" s="7">
        <f t="shared" si="99"/>
        <v>-0.52026779348043795</v>
      </c>
      <c r="S445" s="6">
        <v>198935.92</v>
      </c>
      <c r="T445" s="6">
        <v>473.75</v>
      </c>
      <c r="U445" s="6">
        <v>3263082.5</v>
      </c>
      <c r="V445" s="7">
        <f t="shared" si="100"/>
        <v>1.8899349066411899</v>
      </c>
      <c r="W445" s="6">
        <v>-44341.04</v>
      </c>
      <c r="X445" s="6">
        <v>764</v>
      </c>
      <c r="Y445" s="6">
        <v>5229410</v>
      </c>
      <c r="Z445" s="7">
        <f t="shared" si="101"/>
        <v>-0.25437500597581758</v>
      </c>
      <c r="AA445" s="6">
        <v>356485.98</v>
      </c>
      <c r="AB445" s="6">
        <v>480.5</v>
      </c>
      <c r="AC445" s="6">
        <v>3432965</v>
      </c>
      <c r="AD445" s="7">
        <f t="shared" si="102"/>
        <v>3.2191022570868038</v>
      </c>
      <c r="AE445" s="6">
        <v>1653225.41</v>
      </c>
      <c r="AF445" s="6">
        <v>755</v>
      </c>
      <c r="AG445" s="6">
        <v>5461415</v>
      </c>
      <c r="AH445" s="7">
        <f t="shared" si="103"/>
        <v>9.0813026111364916</v>
      </c>
      <c r="AI445" s="6">
        <v>542264.91</v>
      </c>
      <c r="AJ445" s="6">
        <v>757.4</v>
      </c>
      <c r="AK445" s="6">
        <v>5233516</v>
      </c>
      <c r="AL445" s="7">
        <f t="shared" si="104"/>
        <v>3.2120303463293132</v>
      </c>
      <c r="AM445" s="6">
        <v>811838</v>
      </c>
      <c r="AN445" s="6">
        <v>703.75</v>
      </c>
      <c r="AO445" s="6">
        <v>4741117.5</v>
      </c>
      <c r="AP445" s="7">
        <f t="shared" si="105"/>
        <v>5.3082375621359308</v>
      </c>
      <c r="AQ445" s="6">
        <v>501550.99</v>
      </c>
      <c r="AR445" s="6">
        <v>589.20000000000005</v>
      </c>
      <c r="AS445" s="6">
        <v>4071258</v>
      </c>
      <c r="AT445" s="7">
        <f t="shared" si="106"/>
        <v>3.4494074607897609</v>
      </c>
      <c r="AU445" s="6">
        <v>1055120.02</v>
      </c>
      <c r="AV445" s="6">
        <v>847.15</v>
      </c>
      <c r="AW445" s="6">
        <v>5997983.5</v>
      </c>
      <c r="AX445" s="7">
        <f t="shared" si="107"/>
        <v>5.4532861952687934</v>
      </c>
      <c r="AY445" s="6">
        <f t="shared" si="108"/>
        <v>5496695.0099999998</v>
      </c>
      <c r="AZ445" s="6">
        <f t="shared" si="109"/>
        <v>7504.2499999999991</v>
      </c>
      <c r="BA445" s="6">
        <f t="shared" si="110"/>
        <v>52239964.5</v>
      </c>
      <c r="BB445" s="7">
        <f t="shared" si="111"/>
        <v>3.2618235280385766</v>
      </c>
      <c r="BC445" s="26" t="s">
        <v>798</v>
      </c>
      <c r="BD445" s="10" t="s">
        <v>798</v>
      </c>
      <c r="BE445" s="10" t="s">
        <v>863</v>
      </c>
      <c r="BF445" s="18"/>
      <c r="BG445" s="18"/>
      <c r="BH445" s="18"/>
      <c r="BI445" s="18"/>
      <c r="BJ445" s="18"/>
      <c r="BK445" s="18"/>
      <c r="BL445" s="18"/>
      <c r="BM445" s="18"/>
      <c r="BN445" s="18"/>
      <c r="BO445" s="18"/>
      <c r="CJ445" s="18"/>
      <c r="CK445" s="18"/>
    </row>
    <row r="446" spans="1:89" x14ac:dyDescent="0.2">
      <c r="A446" s="25">
        <v>201461</v>
      </c>
      <c r="B446" s="26" t="s">
        <v>454</v>
      </c>
      <c r="C446" s="6">
        <v>-70010</v>
      </c>
      <c r="D446" s="6">
        <v>0</v>
      </c>
      <c r="E446" s="6">
        <v>0</v>
      </c>
      <c r="F446" s="36">
        <f t="shared" si="96"/>
        <v>0</v>
      </c>
      <c r="G446" s="6">
        <v>-6163.04</v>
      </c>
      <c r="H446" s="6">
        <v>20</v>
      </c>
      <c r="I446" s="6">
        <v>138800</v>
      </c>
      <c r="J446" s="36">
        <f t="shared" si="97"/>
        <v>-1.3764714697406342</v>
      </c>
      <c r="K446" s="6">
        <v>-8213.0400000000009</v>
      </c>
      <c r="L446" s="6">
        <v>0</v>
      </c>
      <c r="M446" s="6">
        <v>0</v>
      </c>
      <c r="N446" s="7">
        <f t="shared" si="98"/>
        <v>0</v>
      </c>
      <c r="O446" s="6">
        <v>47386.96</v>
      </c>
      <c r="P446" s="6">
        <v>35</v>
      </c>
      <c r="Q446" s="6">
        <v>241150</v>
      </c>
      <c r="R446" s="7">
        <f t="shared" si="99"/>
        <v>6.0916266224341697</v>
      </c>
      <c r="S446" s="6">
        <v>227086.96</v>
      </c>
      <c r="T446" s="6">
        <v>35</v>
      </c>
      <c r="U446" s="6">
        <v>237650</v>
      </c>
      <c r="V446" s="7">
        <f t="shared" si="100"/>
        <v>29.622115548074898</v>
      </c>
      <c r="W446" s="6">
        <v>140166.96</v>
      </c>
      <c r="X446" s="6">
        <v>22</v>
      </c>
      <c r="Y446" s="6">
        <v>147180</v>
      </c>
      <c r="Z446" s="7">
        <f t="shared" si="101"/>
        <v>28.570517733387685</v>
      </c>
      <c r="AA446" s="6">
        <v>142366.96</v>
      </c>
      <c r="AB446" s="6">
        <v>13</v>
      </c>
      <c r="AC446" s="6">
        <v>89570</v>
      </c>
      <c r="AD446" s="7">
        <f t="shared" si="102"/>
        <v>49.27292352350117</v>
      </c>
      <c r="AE446" s="6">
        <v>52667.360000000001</v>
      </c>
      <c r="AF446" s="6">
        <v>8</v>
      </c>
      <c r="AG446" s="6">
        <v>56720</v>
      </c>
      <c r="AH446" s="7">
        <f t="shared" si="103"/>
        <v>27.856502115655854</v>
      </c>
      <c r="AI446" s="6">
        <v>-2172.64</v>
      </c>
      <c r="AJ446" s="6">
        <v>7</v>
      </c>
      <c r="AK446" s="6">
        <v>48230</v>
      </c>
      <c r="AL446" s="7">
        <f t="shared" si="104"/>
        <v>-1.3964719054530375</v>
      </c>
      <c r="AM446" s="6">
        <v>128657.36</v>
      </c>
      <c r="AN446" s="6">
        <v>21</v>
      </c>
      <c r="AO446" s="6">
        <v>138390</v>
      </c>
      <c r="AP446" s="7">
        <f t="shared" si="105"/>
        <v>28.819843630320111</v>
      </c>
      <c r="AQ446" s="6">
        <v>0</v>
      </c>
      <c r="AR446" s="6">
        <v>0</v>
      </c>
      <c r="AS446" s="6">
        <v>0</v>
      </c>
      <c r="AT446" s="7">
        <f t="shared" si="106"/>
        <v>0</v>
      </c>
      <c r="AU446" s="6">
        <v>104187.36</v>
      </c>
      <c r="AV446" s="6">
        <v>31</v>
      </c>
      <c r="AW446" s="6">
        <v>219790</v>
      </c>
      <c r="AX446" s="7">
        <f t="shared" si="107"/>
        <v>14.694973201692525</v>
      </c>
      <c r="AY446" s="6">
        <f t="shared" si="108"/>
        <v>825971.19999999995</v>
      </c>
      <c r="AZ446" s="6">
        <f t="shared" si="109"/>
        <v>192</v>
      </c>
      <c r="BA446" s="6">
        <f t="shared" si="110"/>
        <v>1317480</v>
      </c>
      <c r="BB446" s="7">
        <f t="shared" si="111"/>
        <v>19.434911497707745</v>
      </c>
      <c r="BC446" s="26" t="s">
        <v>798</v>
      </c>
      <c r="BD446" s="10" t="s">
        <v>798</v>
      </c>
      <c r="BE446" s="10" t="s">
        <v>863</v>
      </c>
      <c r="BF446" s="18"/>
      <c r="BG446" s="18"/>
      <c r="BH446" s="18"/>
      <c r="BI446" s="18"/>
      <c r="BJ446" s="18"/>
      <c r="BK446" s="18"/>
      <c r="BL446" s="18"/>
      <c r="BM446" s="18"/>
      <c r="BN446" s="18"/>
      <c r="BO446" s="18"/>
      <c r="CJ446" s="18"/>
      <c r="CK446" s="18"/>
    </row>
    <row r="447" spans="1:89" x14ac:dyDescent="0.2">
      <c r="A447" s="25">
        <v>202867</v>
      </c>
      <c r="B447" s="26" t="s">
        <v>487</v>
      </c>
      <c r="C447" s="6">
        <v>0</v>
      </c>
      <c r="D447" s="6">
        <v>0</v>
      </c>
      <c r="E447" s="6">
        <v>0</v>
      </c>
      <c r="F447" s="36">
        <f t="shared" si="96"/>
        <v>0</v>
      </c>
      <c r="G447" s="6">
        <v>6646.5</v>
      </c>
      <c r="H447" s="6">
        <v>150.94999999999999</v>
      </c>
      <c r="I447" s="6">
        <v>1101211.5</v>
      </c>
      <c r="J447" s="36">
        <f t="shared" si="97"/>
        <v>0.18710438458007383</v>
      </c>
      <c r="K447" s="6">
        <v>-49970</v>
      </c>
      <c r="L447" s="6">
        <v>149.5</v>
      </c>
      <c r="M447" s="6">
        <v>1056615</v>
      </c>
      <c r="N447" s="7">
        <f t="shared" si="98"/>
        <v>-1.418775996933604</v>
      </c>
      <c r="O447" s="6">
        <v>-53870</v>
      </c>
      <c r="P447" s="6">
        <v>151</v>
      </c>
      <c r="Q447" s="6">
        <v>1095870</v>
      </c>
      <c r="R447" s="7">
        <f t="shared" si="99"/>
        <v>-1.5238760071906339</v>
      </c>
      <c r="S447" s="6">
        <v>120320</v>
      </c>
      <c r="T447" s="6">
        <v>101</v>
      </c>
      <c r="U447" s="6">
        <v>729370</v>
      </c>
      <c r="V447" s="7">
        <f t="shared" si="100"/>
        <v>5.1138928116045355</v>
      </c>
      <c r="W447" s="6">
        <v>-28100</v>
      </c>
      <c r="X447" s="6">
        <v>79</v>
      </c>
      <c r="Y447" s="6">
        <v>551330</v>
      </c>
      <c r="Z447" s="7">
        <f t="shared" si="101"/>
        <v>-1.5290298006638492</v>
      </c>
      <c r="AA447" s="6">
        <v>129410</v>
      </c>
      <c r="AB447" s="6">
        <v>119</v>
      </c>
      <c r="AC447" s="6">
        <v>865980</v>
      </c>
      <c r="AD447" s="7">
        <f t="shared" si="102"/>
        <v>4.6325665719762581</v>
      </c>
      <c r="AE447" s="6">
        <v>205931</v>
      </c>
      <c r="AF447" s="6">
        <v>119.5</v>
      </c>
      <c r="AG447" s="6">
        <v>880305</v>
      </c>
      <c r="AH447" s="7">
        <f t="shared" si="103"/>
        <v>7.0179426448787634</v>
      </c>
      <c r="AI447" s="6">
        <v>-30700</v>
      </c>
      <c r="AJ447" s="6">
        <v>151</v>
      </c>
      <c r="AK447" s="6">
        <v>1040820</v>
      </c>
      <c r="AL447" s="7">
        <f t="shared" si="104"/>
        <v>-0.9143752041659462</v>
      </c>
      <c r="AM447" s="6">
        <v>140230.76999999999</v>
      </c>
      <c r="AN447" s="6">
        <v>162.25</v>
      </c>
      <c r="AO447" s="6">
        <v>1116427.5</v>
      </c>
      <c r="AP447" s="7">
        <f t="shared" si="105"/>
        <v>3.8938075871473963</v>
      </c>
      <c r="AQ447" s="6">
        <v>243093.69</v>
      </c>
      <c r="AR447" s="6">
        <v>151.75</v>
      </c>
      <c r="AS447" s="6">
        <v>1050972.5</v>
      </c>
      <c r="AT447" s="7">
        <f t="shared" si="106"/>
        <v>6.476499927448149</v>
      </c>
      <c r="AU447" s="6">
        <v>5449.68</v>
      </c>
      <c r="AV447" s="6">
        <v>168.65</v>
      </c>
      <c r="AW447" s="6">
        <v>1199579.5</v>
      </c>
      <c r="AX447" s="7">
        <f t="shared" si="107"/>
        <v>0.14083275014286259</v>
      </c>
      <c r="AY447" s="6">
        <f t="shared" si="108"/>
        <v>688441.64</v>
      </c>
      <c r="AZ447" s="6">
        <f t="shared" si="109"/>
        <v>1503.6000000000001</v>
      </c>
      <c r="BA447" s="6">
        <f t="shared" si="110"/>
        <v>10688481</v>
      </c>
      <c r="BB447" s="7">
        <f t="shared" si="111"/>
        <v>1.9967000774010828</v>
      </c>
      <c r="BC447" s="26" t="s">
        <v>798</v>
      </c>
      <c r="BD447" s="10" t="s">
        <v>798</v>
      </c>
      <c r="BE447" s="10" t="s">
        <v>863</v>
      </c>
      <c r="BF447" s="18"/>
      <c r="BG447" s="18"/>
      <c r="BH447" s="18"/>
      <c r="BI447" s="18"/>
      <c r="BJ447" s="18"/>
      <c r="BK447" s="18"/>
      <c r="BL447" s="18"/>
      <c r="BM447" s="18"/>
      <c r="BN447" s="18"/>
      <c r="BO447" s="18"/>
      <c r="CJ447" s="18"/>
      <c r="CK447" s="18"/>
    </row>
    <row r="448" spans="1:89" x14ac:dyDescent="0.2">
      <c r="A448" s="25">
        <v>204176</v>
      </c>
      <c r="B448" s="26" t="s">
        <v>987</v>
      </c>
      <c r="C448" s="6">
        <v>0</v>
      </c>
      <c r="D448" s="6">
        <v>0</v>
      </c>
      <c r="E448" s="6">
        <v>0</v>
      </c>
      <c r="F448" s="36">
        <f t="shared" si="96"/>
        <v>0</v>
      </c>
      <c r="G448" s="6">
        <v>0</v>
      </c>
      <c r="H448" s="6">
        <v>0</v>
      </c>
      <c r="I448" s="6">
        <v>0</v>
      </c>
      <c r="J448" s="36">
        <f t="shared" si="97"/>
        <v>0</v>
      </c>
      <c r="K448" s="6">
        <v>0</v>
      </c>
      <c r="L448" s="6">
        <v>0</v>
      </c>
      <c r="M448" s="6">
        <v>0</v>
      </c>
      <c r="N448" s="7">
        <f t="shared" si="98"/>
        <v>0</v>
      </c>
      <c r="O448" s="6">
        <v>0</v>
      </c>
      <c r="P448" s="6">
        <v>0</v>
      </c>
      <c r="Q448" s="6">
        <v>0</v>
      </c>
      <c r="R448" s="7">
        <f t="shared" si="99"/>
        <v>0</v>
      </c>
      <c r="S448" s="6">
        <v>0</v>
      </c>
      <c r="T448" s="6">
        <v>0</v>
      </c>
      <c r="U448" s="6">
        <v>0</v>
      </c>
      <c r="V448" s="7">
        <f t="shared" si="100"/>
        <v>0</v>
      </c>
      <c r="W448" s="6">
        <v>0</v>
      </c>
      <c r="X448" s="6">
        <v>0</v>
      </c>
      <c r="Y448" s="6">
        <v>0</v>
      </c>
      <c r="Z448" s="7">
        <f t="shared" si="101"/>
        <v>0</v>
      </c>
      <c r="AA448" s="6">
        <v>-3480</v>
      </c>
      <c r="AB448" s="6">
        <v>0</v>
      </c>
      <c r="AC448" s="6">
        <v>83040</v>
      </c>
      <c r="AD448" s="7">
        <f t="shared" si="102"/>
        <v>-1.2991329479768787</v>
      </c>
      <c r="AE448" s="6">
        <v>-6420</v>
      </c>
      <c r="AF448" s="6">
        <v>18</v>
      </c>
      <c r="AG448" s="6">
        <v>130860</v>
      </c>
      <c r="AH448" s="7">
        <f t="shared" si="103"/>
        <v>-1.4718019257221457</v>
      </c>
      <c r="AI448" s="6">
        <v>132975</v>
      </c>
      <c r="AJ448" s="6">
        <v>53</v>
      </c>
      <c r="AK448" s="6">
        <v>361860</v>
      </c>
      <c r="AL448" s="7">
        <f t="shared" si="104"/>
        <v>11.391767534405572</v>
      </c>
      <c r="AM448" s="6">
        <v>168600</v>
      </c>
      <c r="AN448" s="6">
        <v>27</v>
      </c>
      <c r="AO448" s="6">
        <v>180690</v>
      </c>
      <c r="AP448" s="7">
        <f t="shared" si="105"/>
        <v>28.925784492777684</v>
      </c>
      <c r="AQ448" s="6">
        <v>74720.02</v>
      </c>
      <c r="AR448" s="6">
        <v>12</v>
      </c>
      <c r="AS448" s="6">
        <v>82440</v>
      </c>
      <c r="AT448" s="7">
        <f t="shared" si="106"/>
        <v>25.377978651140225</v>
      </c>
      <c r="AU448" s="6">
        <v>102530.02</v>
      </c>
      <c r="AV448" s="6">
        <v>24</v>
      </c>
      <c r="AW448" s="6">
        <v>167760</v>
      </c>
      <c r="AX448" s="7">
        <f t="shared" si="107"/>
        <v>18.946296018121124</v>
      </c>
      <c r="AY448" s="6">
        <f t="shared" si="108"/>
        <v>468925.04000000004</v>
      </c>
      <c r="AZ448" s="6">
        <f t="shared" si="109"/>
        <v>134</v>
      </c>
      <c r="BA448" s="6">
        <f t="shared" si="110"/>
        <v>1006650</v>
      </c>
      <c r="BB448" s="7">
        <f t="shared" si="111"/>
        <v>14.44064594446928</v>
      </c>
      <c r="BC448" s="26" t="s">
        <v>798</v>
      </c>
      <c r="BD448" s="10" t="s">
        <v>798</v>
      </c>
      <c r="BE448" s="10" t="s">
        <v>863</v>
      </c>
      <c r="BF448" s="18"/>
      <c r="BG448" s="18"/>
      <c r="BH448" s="18"/>
      <c r="BI448" s="18"/>
      <c r="BJ448" s="18"/>
      <c r="BK448" s="18"/>
      <c r="BL448" s="18"/>
      <c r="BM448" s="18"/>
      <c r="BN448" s="18"/>
      <c r="BO448" s="18"/>
      <c r="CJ448" s="18"/>
      <c r="CK448" s="18"/>
    </row>
    <row r="449" spans="1:89" x14ac:dyDescent="0.2">
      <c r="A449" s="25">
        <v>206328</v>
      </c>
      <c r="B449" s="26" t="s">
        <v>568</v>
      </c>
      <c r="C449" s="6">
        <v>0</v>
      </c>
      <c r="D449" s="6">
        <v>0</v>
      </c>
      <c r="E449" s="6">
        <v>0</v>
      </c>
      <c r="F449" s="36">
        <f t="shared" si="96"/>
        <v>0</v>
      </c>
      <c r="G449" s="6">
        <v>0</v>
      </c>
      <c r="H449" s="6">
        <v>0</v>
      </c>
      <c r="I449" s="6">
        <v>0</v>
      </c>
      <c r="J449" s="36">
        <f t="shared" si="97"/>
        <v>0</v>
      </c>
      <c r="K449" s="6">
        <v>0</v>
      </c>
      <c r="L449" s="6">
        <v>0</v>
      </c>
      <c r="M449" s="6">
        <v>0</v>
      </c>
      <c r="N449" s="7">
        <f t="shared" si="98"/>
        <v>0</v>
      </c>
      <c r="O449" s="6">
        <v>0</v>
      </c>
      <c r="P449" s="6">
        <v>0</v>
      </c>
      <c r="Q449" s="6">
        <v>0</v>
      </c>
      <c r="R449" s="7">
        <f t="shared" si="99"/>
        <v>0</v>
      </c>
      <c r="S449" s="6">
        <v>0</v>
      </c>
      <c r="T449" s="6">
        <v>0</v>
      </c>
      <c r="U449" s="6">
        <v>0</v>
      </c>
      <c r="V449" s="7">
        <f t="shared" si="100"/>
        <v>0</v>
      </c>
      <c r="W449" s="6">
        <v>0</v>
      </c>
      <c r="X449" s="6">
        <v>0</v>
      </c>
      <c r="Y449" s="6">
        <v>0</v>
      </c>
      <c r="Z449" s="7">
        <f t="shared" si="101"/>
        <v>0</v>
      </c>
      <c r="AA449" s="6">
        <v>0</v>
      </c>
      <c r="AB449" s="6">
        <v>0</v>
      </c>
      <c r="AC449" s="6">
        <v>0</v>
      </c>
      <c r="AD449" s="7">
        <f t="shared" si="102"/>
        <v>0</v>
      </c>
      <c r="AE449" s="6">
        <v>0</v>
      </c>
      <c r="AF449" s="6">
        <v>0</v>
      </c>
      <c r="AG449" s="6">
        <v>0</v>
      </c>
      <c r="AH449" s="7">
        <f t="shared" si="103"/>
        <v>0</v>
      </c>
      <c r="AI449" s="6">
        <v>0</v>
      </c>
      <c r="AJ449" s="6">
        <v>0</v>
      </c>
      <c r="AK449" s="6">
        <v>0</v>
      </c>
      <c r="AL449" s="7">
        <f t="shared" si="104"/>
        <v>0</v>
      </c>
      <c r="AM449" s="6">
        <v>144400</v>
      </c>
      <c r="AN449" s="6">
        <v>60</v>
      </c>
      <c r="AO449" s="6">
        <v>395400</v>
      </c>
      <c r="AP449" s="7">
        <f t="shared" si="105"/>
        <v>11.321193727870511</v>
      </c>
      <c r="AQ449" s="6">
        <v>52210</v>
      </c>
      <c r="AR449" s="6">
        <v>61</v>
      </c>
      <c r="AS449" s="6">
        <v>419590</v>
      </c>
      <c r="AT449" s="7">
        <f t="shared" si="106"/>
        <v>3.4840677804523463</v>
      </c>
      <c r="AU449" s="6">
        <v>161899.98000000001</v>
      </c>
      <c r="AV449" s="6">
        <v>121</v>
      </c>
      <c r="AW449" s="6">
        <v>842850</v>
      </c>
      <c r="AX449" s="7">
        <f t="shared" si="107"/>
        <v>5.9546768464139532</v>
      </c>
      <c r="AY449" s="6">
        <f t="shared" si="108"/>
        <v>358509.98</v>
      </c>
      <c r="AZ449" s="6">
        <f t="shared" si="109"/>
        <v>242</v>
      </c>
      <c r="BA449" s="6">
        <f t="shared" si="110"/>
        <v>1657840</v>
      </c>
      <c r="BB449" s="7">
        <f t="shared" si="111"/>
        <v>6.703788893982531</v>
      </c>
      <c r="BC449" s="26" t="s">
        <v>798</v>
      </c>
      <c r="BD449" s="10" t="s">
        <v>798</v>
      </c>
      <c r="BE449" s="10" t="s">
        <v>863</v>
      </c>
      <c r="BF449" s="18"/>
      <c r="BG449" s="18"/>
      <c r="BH449" s="18"/>
      <c r="BI449" s="18"/>
      <c r="BJ449" s="18"/>
      <c r="BK449" s="18"/>
      <c r="BL449" s="18"/>
      <c r="BM449" s="18"/>
      <c r="BN449" s="18"/>
      <c r="BO449" s="18"/>
      <c r="CJ449" s="18"/>
      <c r="CK449" s="18"/>
    </row>
    <row r="450" spans="1:89" x14ac:dyDescent="0.2">
      <c r="A450" s="25">
        <v>206625</v>
      </c>
      <c r="B450" s="26" t="s">
        <v>577</v>
      </c>
      <c r="C450" s="6">
        <v>0</v>
      </c>
      <c r="D450" s="6">
        <v>0</v>
      </c>
      <c r="E450" s="6">
        <v>0</v>
      </c>
      <c r="F450" s="36">
        <f t="shared" si="96"/>
        <v>0</v>
      </c>
      <c r="G450" s="6">
        <v>0</v>
      </c>
      <c r="H450" s="6">
        <v>0</v>
      </c>
      <c r="I450" s="6">
        <v>0</v>
      </c>
      <c r="J450" s="36">
        <f t="shared" si="97"/>
        <v>0</v>
      </c>
      <c r="K450" s="6">
        <v>0</v>
      </c>
      <c r="L450" s="6">
        <v>0</v>
      </c>
      <c r="M450" s="6">
        <v>0</v>
      </c>
      <c r="N450" s="7">
        <f t="shared" si="98"/>
        <v>0</v>
      </c>
      <c r="O450" s="6">
        <v>0</v>
      </c>
      <c r="P450" s="6">
        <v>0</v>
      </c>
      <c r="Q450" s="6">
        <v>0</v>
      </c>
      <c r="R450" s="7">
        <f t="shared" si="99"/>
        <v>0</v>
      </c>
      <c r="S450" s="6">
        <v>0</v>
      </c>
      <c r="T450" s="6">
        <v>0</v>
      </c>
      <c r="U450" s="6">
        <v>0</v>
      </c>
      <c r="V450" s="7">
        <f t="shared" si="100"/>
        <v>0</v>
      </c>
      <c r="W450" s="6">
        <v>0</v>
      </c>
      <c r="X450" s="6">
        <v>0</v>
      </c>
      <c r="Y450" s="6">
        <v>0</v>
      </c>
      <c r="Z450" s="7">
        <f t="shared" si="101"/>
        <v>0</v>
      </c>
      <c r="AA450" s="6">
        <v>0</v>
      </c>
      <c r="AB450" s="6">
        <v>0</v>
      </c>
      <c r="AC450" s="6">
        <v>0</v>
      </c>
      <c r="AD450" s="7">
        <f t="shared" si="102"/>
        <v>0</v>
      </c>
      <c r="AE450" s="6">
        <v>0</v>
      </c>
      <c r="AF450" s="6">
        <v>0</v>
      </c>
      <c r="AG450" s="6">
        <v>0</v>
      </c>
      <c r="AH450" s="7">
        <f t="shared" si="103"/>
        <v>0</v>
      </c>
      <c r="AI450" s="6">
        <v>0</v>
      </c>
      <c r="AJ450" s="6">
        <v>0</v>
      </c>
      <c r="AK450" s="6">
        <v>0</v>
      </c>
      <c r="AL450" s="7">
        <f t="shared" si="104"/>
        <v>0</v>
      </c>
      <c r="AM450" s="6">
        <v>49640</v>
      </c>
      <c r="AN450" s="6">
        <v>42</v>
      </c>
      <c r="AO450" s="6">
        <v>298755</v>
      </c>
      <c r="AP450" s="7">
        <f t="shared" si="105"/>
        <v>5.1508426637211091</v>
      </c>
      <c r="AQ450" s="6">
        <v>63900</v>
      </c>
      <c r="AR450" s="6">
        <v>20</v>
      </c>
      <c r="AS450" s="6">
        <v>133800</v>
      </c>
      <c r="AT450" s="7">
        <f t="shared" si="106"/>
        <v>13.372197309417041</v>
      </c>
      <c r="AU450" s="6">
        <v>42740.01</v>
      </c>
      <c r="AV450" s="6">
        <v>30</v>
      </c>
      <c r="AW450" s="6">
        <v>211400</v>
      </c>
      <c r="AX450" s="7">
        <f t="shared" si="107"/>
        <v>6.2674565279091778</v>
      </c>
      <c r="AY450" s="6">
        <f t="shared" si="108"/>
        <v>156280.01</v>
      </c>
      <c r="AZ450" s="6">
        <f t="shared" si="109"/>
        <v>92</v>
      </c>
      <c r="BA450" s="6">
        <f t="shared" si="110"/>
        <v>643955</v>
      </c>
      <c r="BB450" s="7">
        <f t="shared" si="111"/>
        <v>7.5233212103330205</v>
      </c>
      <c r="BC450" s="26" t="s">
        <v>798</v>
      </c>
      <c r="BD450" s="10" t="s">
        <v>798</v>
      </c>
      <c r="BE450" s="10" t="s">
        <v>863</v>
      </c>
      <c r="BF450" s="18"/>
      <c r="BG450" s="18"/>
      <c r="BH450" s="18"/>
      <c r="BI450" s="18"/>
      <c r="BJ450" s="18"/>
      <c r="BK450" s="18"/>
      <c r="BL450" s="18"/>
      <c r="BM450" s="18"/>
      <c r="BN450" s="18"/>
      <c r="BO450" s="18"/>
      <c r="CJ450" s="18"/>
      <c r="CK450" s="18"/>
    </row>
    <row r="451" spans="1:89" x14ac:dyDescent="0.2">
      <c r="A451" s="25">
        <v>206993</v>
      </c>
      <c r="B451" s="26" t="s">
        <v>586</v>
      </c>
      <c r="C451" s="6">
        <v>0</v>
      </c>
      <c r="D451" s="6">
        <v>0</v>
      </c>
      <c r="E451" s="6">
        <v>0</v>
      </c>
      <c r="F451" s="36">
        <f t="shared" ref="F451:F514" si="112">IFERROR(C451/(E451/30),0)</f>
        <v>0</v>
      </c>
      <c r="G451" s="6">
        <v>0</v>
      </c>
      <c r="H451" s="6">
        <v>0</v>
      </c>
      <c r="I451" s="6">
        <v>0</v>
      </c>
      <c r="J451" s="36">
        <f t="shared" ref="J451:J514" si="113">IFERROR(G451/(I451/31),0)</f>
        <v>0</v>
      </c>
      <c r="K451" s="6">
        <v>0</v>
      </c>
      <c r="L451" s="6">
        <v>0</v>
      </c>
      <c r="M451" s="6">
        <v>0</v>
      </c>
      <c r="N451" s="7">
        <f t="shared" ref="N451:N514" si="114">IFERROR(K451/(M451/30),0)</f>
        <v>0</v>
      </c>
      <c r="O451" s="6">
        <v>0</v>
      </c>
      <c r="P451" s="6">
        <v>0</v>
      </c>
      <c r="Q451" s="6">
        <v>0</v>
      </c>
      <c r="R451" s="7">
        <f t="shared" ref="R451:R514" si="115">IFERROR(O451/(Q451/31),0)</f>
        <v>0</v>
      </c>
      <c r="S451" s="6">
        <v>0</v>
      </c>
      <c r="T451" s="6">
        <v>0</v>
      </c>
      <c r="U451" s="6">
        <v>0</v>
      </c>
      <c r="V451" s="7">
        <f t="shared" ref="V451:V514" si="116">IFERROR(S451/(U451/31),0)</f>
        <v>0</v>
      </c>
      <c r="W451" s="6">
        <v>0</v>
      </c>
      <c r="X451" s="6">
        <v>0</v>
      </c>
      <c r="Y451" s="6">
        <v>0</v>
      </c>
      <c r="Z451" s="7">
        <f t="shared" ref="Z451:Z514" si="117">IFERROR(W451/(Y451/30),0)</f>
        <v>0</v>
      </c>
      <c r="AA451" s="6">
        <v>0</v>
      </c>
      <c r="AB451" s="6">
        <v>0</v>
      </c>
      <c r="AC451" s="6">
        <v>0</v>
      </c>
      <c r="AD451" s="7">
        <f t="shared" ref="AD451:AD514" si="118">IFERROR(AA451/(AC451/31),0)</f>
        <v>0</v>
      </c>
      <c r="AE451" s="6">
        <v>0</v>
      </c>
      <c r="AF451" s="6">
        <v>0</v>
      </c>
      <c r="AG451" s="6">
        <v>0</v>
      </c>
      <c r="AH451" s="7">
        <f t="shared" ref="AH451:AH514" si="119">IFERROR(AE451/(AG451/30),0)</f>
        <v>0</v>
      </c>
      <c r="AI451" s="6">
        <v>0</v>
      </c>
      <c r="AJ451" s="6">
        <v>0</v>
      </c>
      <c r="AK451" s="6">
        <v>0</v>
      </c>
      <c r="AL451" s="7">
        <f t="shared" ref="AL451:AL514" si="120">IFERROR(AI451/(AK451/31),0)</f>
        <v>0</v>
      </c>
      <c r="AM451" s="6">
        <v>0</v>
      </c>
      <c r="AN451" s="6">
        <v>0</v>
      </c>
      <c r="AO451" s="6">
        <v>0</v>
      </c>
      <c r="AP451" s="7">
        <f t="shared" ref="AP451:AP514" si="121">IFERROR(AM451/(AO451/31),0)</f>
        <v>0</v>
      </c>
      <c r="AQ451" s="6">
        <v>210495</v>
      </c>
      <c r="AR451" s="6">
        <v>101</v>
      </c>
      <c r="AS451" s="6">
        <v>690495</v>
      </c>
      <c r="AT451" s="7">
        <f t="shared" ref="AT451:AT514" si="122">IFERROR(AQ451/(AS451/28),0)</f>
        <v>8.5357026481002762</v>
      </c>
      <c r="AU451" s="6">
        <v>-65424.97</v>
      </c>
      <c r="AV451" s="6">
        <v>61.5</v>
      </c>
      <c r="AW451" s="6">
        <v>433135</v>
      </c>
      <c r="AX451" s="7">
        <f t="shared" ref="AX451:AX514" si="123">IFERROR(AU451/(AW451/31),0)</f>
        <v>-4.6825448647650267</v>
      </c>
      <c r="AY451" s="6">
        <f t="shared" ref="AY451:AY514" si="124">G451+K451+O451+S451+W451+AA451+AE451+AI451+AM451+AQ451+AU451</f>
        <v>145070.03</v>
      </c>
      <c r="AZ451" s="6">
        <f t="shared" ref="AZ451:AZ514" si="125">H451+L451+P451+T451+X451+AB451+AF451+AJ451+AN451+AR451+AV451</f>
        <v>162.5</v>
      </c>
      <c r="BA451" s="6">
        <f t="shared" ref="BA451:BA514" si="126">I451+M451+Q451+U451+Y451+AC451+AG451+AK451+AO451+AS451+AW451</f>
        <v>1123630</v>
      </c>
      <c r="BB451" s="7">
        <f t="shared" ref="BB451:BB514" si="127">IFERROR(AY451/(BA451/31),0)</f>
        <v>4.0023592552708624</v>
      </c>
      <c r="BC451" s="26" t="s">
        <v>798</v>
      </c>
      <c r="BD451" s="10" t="s">
        <v>798</v>
      </c>
      <c r="BE451" s="10" t="s">
        <v>863</v>
      </c>
      <c r="BF451" s="18"/>
      <c r="BG451" s="18"/>
      <c r="BH451" s="18"/>
      <c r="BI451" s="18"/>
      <c r="BJ451" s="18"/>
      <c r="BK451" s="18"/>
      <c r="BL451" s="18"/>
      <c r="BM451" s="18"/>
      <c r="BN451" s="18"/>
      <c r="BO451" s="18"/>
      <c r="CJ451" s="18"/>
      <c r="CK451" s="18"/>
    </row>
    <row r="452" spans="1:89" x14ac:dyDescent="0.2">
      <c r="A452" s="25">
        <v>176773</v>
      </c>
      <c r="B452" s="26" t="s">
        <v>313</v>
      </c>
      <c r="C452" s="6">
        <v>-262310.5</v>
      </c>
      <c r="D452" s="6">
        <v>448.75</v>
      </c>
      <c r="E452" s="6">
        <v>3189302.5</v>
      </c>
      <c r="F452" s="36">
        <f t="shared" si="112"/>
        <v>-2.4674094100512574</v>
      </c>
      <c r="G452" s="6">
        <v>-182631</v>
      </c>
      <c r="H452" s="6">
        <v>1441.7499999999998</v>
      </c>
      <c r="I452" s="6">
        <v>10162307.5</v>
      </c>
      <c r="J452" s="36">
        <f t="shared" si="113"/>
        <v>-0.55711372638546908</v>
      </c>
      <c r="K452" s="6">
        <v>-1222511.5</v>
      </c>
      <c r="L452" s="6">
        <v>2076.1999999999998</v>
      </c>
      <c r="M452" s="6">
        <v>14665529</v>
      </c>
      <c r="N452" s="7">
        <f t="shared" si="114"/>
        <v>-2.5007856859442303</v>
      </c>
      <c r="O452" s="6">
        <v>-1202680.4099999999</v>
      </c>
      <c r="P452" s="6">
        <v>1948.3</v>
      </c>
      <c r="Q452" s="6">
        <v>13716936</v>
      </c>
      <c r="R452" s="7">
        <f t="shared" si="115"/>
        <v>-2.7180335834474985</v>
      </c>
      <c r="S452" s="6">
        <v>-942550.76</v>
      </c>
      <c r="T452" s="6">
        <v>1270.9000000000001</v>
      </c>
      <c r="U452" s="6">
        <v>8892988</v>
      </c>
      <c r="V452" s="7">
        <f t="shared" si="116"/>
        <v>-3.2856306069456074</v>
      </c>
      <c r="W452" s="6">
        <v>-536634.43000000005</v>
      </c>
      <c r="X452" s="6">
        <v>1832.35</v>
      </c>
      <c r="Y452" s="6">
        <v>12626234.5</v>
      </c>
      <c r="Z452" s="7">
        <f t="shared" si="117"/>
        <v>-1.2750462459730176</v>
      </c>
      <c r="AA452" s="6">
        <v>540175.06000000006</v>
      </c>
      <c r="AB452" s="6">
        <v>1660.5</v>
      </c>
      <c r="AC452" s="6">
        <v>11939660</v>
      </c>
      <c r="AD452" s="7">
        <f t="shared" si="118"/>
        <v>1.402504498453055</v>
      </c>
      <c r="AE452" s="6">
        <v>742407.91</v>
      </c>
      <c r="AF452" s="6">
        <v>1338.2</v>
      </c>
      <c r="AG452" s="6">
        <v>9864064</v>
      </c>
      <c r="AH452" s="7">
        <f t="shared" si="119"/>
        <v>2.2579169498494736</v>
      </c>
      <c r="AI452" s="6">
        <v>-749493.59</v>
      </c>
      <c r="AJ452" s="6">
        <v>1789.9</v>
      </c>
      <c r="AK452" s="6">
        <v>12157218</v>
      </c>
      <c r="AL452" s="7">
        <f t="shared" si="120"/>
        <v>-1.9111528056830107</v>
      </c>
      <c r="AM452" s="6">
        <v>637225.07999999996</v>
      </c>
      <c r="AN452" s="6">
        <v>1752</v>
      </c>
      <c r="AO452" s="6">
        <v>11718690</v>
      </c>
      <c r="AP452" s="7">
        <f t="shared" si="121"/>
        <v>1.6856813756486433</v>
      </c>
      <c r="AQ452" s="6">
        <v>1291315.97</v>
      </c>
      <c r="AR452" s="6">
        <v>1764.25</v>
      </c>
      <c r="AS452" s="6">
        <v>12041227.5</v>
      </c>
      <c r="AT452" s="7">
        <f t="shared" si="122"/>
        <v>3.0027542590653655</v>
      </c>
      <c r="AU452" s="6">
        <v>-2643839.5499999998</v>
      </c>
      <c r="AV452" s="6">
        <v>1658.4500000000003</v>
      </c>
      <c r="AW452" s="6">
        <v>11584779.5</v>
      </c>
      <c r="AX452" s="7">
        <f t="shared" si="123"/>
        <v>-7.074716100552453</v>
      </c>
      <c r="AY452" s="6">
        <f t="shared" si="124"/>
        <v>-4269217.22</v>
      </c>
      <c r="AZ452" s="6">
        <f t="shared" si="125"/>
        <v>18532.8</v>
      </c>
      <c r="BA452" s="6">
        <f t="shared" si="126"/>
        <v>129369634</v>
      </c>
      <c r="BB452" s="7">
        <f t="shared" si="127"/>
        <v>-1.0230046242536328</v>
      </c>
      <c r="BC452" s="26" t="s">
        <v>801</v>
      </c>
      <c r="BD452" s="10" t="s">
        <v>798</v>
      </c>
      <c r="BE452" s="10" t="s">
        <v>863</v>
      </c>
      <c r="BF452" s="18"/>
      <c r="BG452" s="18"/>
      <c r="BH452" s="18"/>
      <c r="BI452" s="18"/>
      <c r="BJ452" s="18"/>
      <c r="BK452" s="18"/>
      <c r="BL452" s="18"/>
      <c r="BM452" s="18"/>
      <c r="BN452" s="18"/>
      <c r="BO452" s="18"/>
      <c r="CJ452" s="18"/>
      <c r="CK452" s="18"/>
    </row>
    <row r="453" spans="1:89" x14ac:dyDescent="0.2">
      <c r="A453" s="25">
        <v>203156</v>
      </c>
      <c r="B453" s="26" t="s">
        <v>498</v>
      </c>
      <c r="C453" s="6">
        <v>0</v>
      </c>
      <c r="D453" s="6">
        <v>0</v>
      </c>
      <c r="E453" s="6">
        <v>0</v>
      </c>
      <c r="F453" s="36">
        <f t="shared" si="112"/>
        <v>0</v>
      </c>
      <c r="G453" s="6">
        <v>0</v>
      </c>
      <c r="H453" s="6">
        <v>0</v>
      </c>
      <c r="I453" s="6">
        <v>0</v>
      </c>
      <c r="J453" s="36">
        <f t="shared" si="113"/>
        <v>0</v>
      </c>
      <c r="K453" s="6">
        <v>-3300</v>
      </c>
      <c r="L453" s="6">
        <v>10</v>
      </c>
      <c r="M453" s="6">
        <v>70700</v>
      </c>
      <c r="N453" s="7">
        <f t="shared" si="114"/>
        <v>-1.4002828854314004</v>
      </c>
      <c r="O453" s="6">
        <v>-8105.22</v>
      </c>
      <c r="P453" s="6">
        <v>25</v>
      </c>
      <c r="Q453" s="6">
        <v>175500</v>
      </c>
      <c r="R453" s="7">
        <f t="shared" si="115"/>
        <v>-1.4316912820512822</v>
      </c>
      <c r="S453" s="6">
        <v>44637.279999999999</v>
      </c>
      <c r="T453" s="6">
        <v>73</v>
      </c>
      <c r="U453" s="6">
        <v>520360</v>
      </c>
      <c r="V453" s="7">
        <f t="shared" si="116"/>
        <v>2.659227611653471</v>
      </c>
      <c r="W453" s="6">
        <v>-23014.720000000001</v>
      </c>
      <c r="X453" s="6">
        <v>62.5</v>
      </c>
      <c r="Y453" s="6">
        <v>435975</v>
      </c>
      <c r="Z453" s="7">
        <f t="shared" si="117"/>
        <v>-1.5836724582831585</v>
      </c>
      <c r="AA453" s="6">
        <v>6810.28</v>
      </c>
      <c r="AB453" s="6">
        <v>70</v>
      </c>
      <c r="AC453" s="6">
        <v>502800</v>
      </c>
      <c r="AD453" s="7">
        <f t="shared" si="118"/>
        <v>0.41988599840891005</v>
      </c>
      <c r="AE453" s="6">
        <v>22815.279999999999</v>
      </c>
      <c r="AF453" s="6">
        <v>30</v>
      </c>
      <c r="AG453" s="6">
        <v>219100</v>
      </c>
      <c r="AH453" s="7">
        <f t="shared" si="119"/>
        <v>3.1239543587403014</v>
      </c>
      <c r="AI453" s="6">
        <v>35450.28</v>
      </c>
      <c r="AJ453" s="6">
        <v>67.5</v>
      </c>
      <c r="AK453" s="6">
        <v>464025</v>
      </c>
      <c r="AL453" s="7">
        <f t="shared" si="120"/>
        <v>2.3683178277032484</v>
      </c>
      <c r="AM453" s="6">
        <v>48450.28</v>
      </c>
      <c r="AN453" s="6">
        <v>75</v>
      </c>
      <c r="AO453" s="6">
        <v>506850</v>
      </c>
      <c r="AP453" s="7">
        <f t="shared" si="121"/>
        <v>2.9633198776758407</v>
      </c>
      <c r="AQ453" s="6">
        <v>70505.279999999999</v>
      </c>
      <c r="AR453" s="6">
        <v>76</v>
      </c>
      <c r="AS453" s="6">
        <v>531220</v>
      </c>
      <c r="AT453" s="7">
        <f t="shared" si="122"/>
        <v>3.7162528519257556</v>
      </c>
      <c r="AU453" s="6">
        <v>-30074.71</v>
      </c>
      <c r="AV453" s="6">
        <v>78.5</v>
      </c>
      <c r="AW453" s="6">
        <v>551755</v>
      </c>
      <c r="AX453" s="7">
        <f t="shared" si="123"/>
        <v>-1.6897282489510743</v>
      </c>
      <c r="AY453" s="6">
        <f t="shared" si="124"/>
        <v>164174.03</v>
      </c>
      <c r="AZ453" s="6">
        <f t="shared" si="125"/>
        <v>567.5</v>
      </c>
      <c r="BA453" s="6">
        <f t="shared" si="126"/>
        <v>3978285</v>
      </c>
      <c r="BB453" s="7">
        <f t="shared" si="127"/>
        <v>1.2792936981639071</v>
      </c>
      <c r="BC453" s="26" t="s">
        <v>801</v>
      </c>
      <c r="BD453" s="10" t="s">
        <v>798</v>
      </c>
      <c r="BE453" s="10" t="s">
        <v>863</v>
      </c>
      <c r="BF453" s="18"/>
      <c r="BG453" s="18"/>
      <c r="BH453" s="18"/>
      <c r="BI453" s="18"/>
      <c r="BJ453" s="18"/>
      <c r="BK453" s="18"/>
      <c r="BL453" s="18"/>
      <c r="BM453" s="18"/>
      <c r="BN453" s="18"/>
      <c r="BO453" s="18"/>
      <c r="CJ453" s="18"/>
      <c r="CK453" s="18"/>
    </row>
    <row r="454" spans="1:89" x14ac:dyDescent="0.2">
      <c r="A454" s="25">
        <v>204926</v>
      </c>
      <c r="B454" s="26" t="s">
        <v>995</v>
      </c>
      <c r="C454" s="6">
        <v>0</v>
      </c>
      <c r="D454" s="6">
        <v>0</v>
      </c>
      <c r="E454" s="6">
        <v>0</v>
      </c>
      <c r="F454" s="36">
        <f t="shared" si="112"/>
        <v>0</v>
      </c>
      <c r="G454" s="6">
        <v>0</v>
      </c>
      <c r="H454" s="6">
        <v>0</v>
      </c>
      <c r="I454" s="6">
        <v>0</v>
      </c>
      <c r="J454" s="36">
        <f t="shared" si="113"/>
        <v>0</v>
      </c>
      <c r="K454" s="6">
        <v>0</v>
      </c>
      <c r="L454" s="6">
        <v>0</v>
      </c>
      <c r="M454" s="6">
        <v>0</v>
      </c>
      <c r="N454" s="7">
        <f t="shared" si="114"/>
        <v>0</v>
      </c>
      <c r="O454" s="6">
        <v>0</v>
      </c>
      <c r="P454" s="6">
        <v>0</v>
      </c>
      <c r="Q454" s="6">
        <v>0</v>
      </c>
      <c r="R454" s="7">
        <f t="shared" si="115"/>
        <v>0</v>
      </c>
      <c r="S454" s="6">
        <v>0</v>
      </c>
      <c r="T454" s="6">
        <v>0</v>
      </c>
      <c r="U454" s="6">
        <v>0</v>
      </c>
      <c r="V454" s="7">
        <f t="shared" si="116"/>
        <v>0</v>
      </c>
      <c r="W454" s="6">
        <v>0</v>
      </c>
      <c r="X454" s="6">
        <v>0</v>
      </c>
      <c r="Y454" s="6">
        <v>0</v>
      </c>
      <c r="Z454" s="7">
        <f t="shared" si="117"/>
        <v>0</v>
      </c>
      <c r="AA454" s="6">
        <v>58200</v>
      </c>
      <c r="AB454" s="6">
        <v>0</v>
      </c>
      <c r="AC454" s="6">
        <v>521825</v>
      </c>
      <c r="AD454" s="7">
        <f t="shared" si="118"/>
        <v>3.4574809562592819</v>
      </c>
      <c r="AE454" s="6">
        <v>59475</v>
      </c>
      <c r="AF454" s="6">
        <v>35</v>
      </c>
      <c r="AG454" s="6">
        <v>256200</v>
      </c>
      <c r="AH454" s="7">
        <f t="shared" si="119"/>
        <v>6.9642857142857144</v>
      </c>
      <c r="AI454" s="6">
        <v>198250</v>
      </c>
      <c r="AJ454" s="6">
        <v>57</v>
      </c>
      <c r="AK454" s="6">
        <v>385690</v>
      </c>
      <c r="AL454" s="7">
        <f t="shared" si="120"/>
        <v>15.934429204801784</v>
      </c>
      <c r="AM454" s="6">
        <v>256575.01</v>
      </c>
      <c r="AN454" s="6">
        <v>67.5</v>
      </c>
      <c r="AO454" s="6">
        <v>459475</v>
      </c>
      <c r="AP454" s="7">
        <f t="shared" si="121"/>
        <v>17.310681342836936</v>
      </c>
      <c r="AQ454" s="6">
        <v>247989.99</v>
      </c>
      <c r="AR454" s="6">
        <v>107</v>
      </c>
      <c r="AS454" s="6">
        <v>739240</v>
      </c>
      <c r="AT454" s="7">
        <f t="shared" si="122"/>
        <v>9.3930519452410568</v>
      </c>
      <c r="AU454" s="6">
        <v>34775</v>
      </c>
      <c r="AV454" s="6">
        <v>77.5</v>
      </c>
      <c r="AW454" s="6">
        <v>543775</v>
      </c>
      <c r="AX454" s="7">
        <f t="shared" si="123"/>
        <v>1.9824835639740701</v>
      </c>
      <c r="AY454" s="6">
        <f t="shared" si="124"/>
        <v>855265</v>
      </c>
      <c r="AZ454" s="6">
        <f t="shared" si="125"/>
        <v>344</v>
      </c>
      <c r="BA454" s="6">
        <f t="shared" si="126"/>
        <v>2906205</v>
      </c>
      <c r="BB454" s="7">
        <f t="shared" si="127"/>
        <v>9.1229679255248683</v>
      </c>
      <c r="BC454" s="26" t="s">
        <v>801</v>
      </c>
      <c r="BD454" s="10" t="s">
        <v>798</v>
      </c>
      <c r="BE454" s="10" t="s">
        <v>863</v>
      </c>
      <c r="BF454" s="18"/>
      <c r="BG454" s="18"/>
      <c r="BH454" s="18"/>
      <c r="BI454" s="18"/>
      <c r="BJ454" s="18"/>
      <c r="BK454" s="18"/>
      <c r="BL454" s="18"/>
      <c r="BM454" s="18"/>
      <c r="BN454" s="18"/>
      <c r="BO454" s="18"/>
      <c r="CJ454" s="18"/>
      <c r="CK454" s="18"/>
    </row>
    <row r="455" spans="1:89" x14ac:dyDescent="0.2">
      <c r="A455" s="25">
        <v>205306</v>
      </c>
      <c r="B455" s="26" t="s">
        <v>549</v>
      </c>
      <c r="C455" s="6">
        <v>0</v>
      </c>
      <c r="D455" s="6">
        <v>0</v>
      </c>
      <c r="E455" s="6">
        <v>0</v>
      </c>
      <c r="F455" s="36">
        <f t="shared" si="112"/>
        <v>0</v>
      </c>
      <c r="G455" s="6">
        <v>0</v>
      </c>
      <c r="H455" s="6">
        <v>0</v>
      </c>
      <c r="I455" s="6">
        <v>0</v>
      </c>
      <c r="J455" s="36">
        <f t="shared" si="113"/>
        <v>0</v>
      </c>
      <c r="K455" s="6">
        <v>0</v>
      </c>
      <c r="L455" s="6">
        <v>0</v>
      </c>
      <c r="M455" s="6">
        <v>0</v>
      </c>
      <c r="N455" s="7">
        <f t="shared" si="114"/>
        <v>0</v>
      </c>
      <c r="O455" s="6">
        <v>0</v>
      </c>
      <c r="P455" s="6">
        <v>0</v>
      </c>
      <c r="Q455" s="6">
        <v>0</v>
      </c>
      <c r="R455" s="7">
        <f t="shared" si="115"/>
        <v>0</v>
      </c>
      <c r="S455" s="6">
        <v>0</v>
      </c>
      <c r="T455" s="6">
        <v>0</v>
      </c>
      <c r="U455" s="6">
        <v>0</v>
      </c>
      <c r="V455" s="7">
        <f t="shared" si="116"/>
        <v>0</v>
      </c>
      <c r="W455" s="6">
        <v>0</v>
      </c>
      <c r="X455" s="6">
        <v>0</v>
      </c>
      <c r="Y455" s="6">
        <v>0</v>
      </c>
      <c r="Z455" s="7">
        <f t="shared" si="117"/>
        <v>0</v>
      </c>
      <c r="AA455" s="6">
        <v>0</v>
      </c>
      <c r="AB455" s="6">
        <v>0</v>
      </c>
      <c r="AC455" s="6">
        <v>0</v>
      </c>
      <c r="AD455" s="7">
        <f t="shared" si="118"/>
        <v>0</v>
      </c>
      <c r="AE455" s="6">
        <v>-54700</v>
      </c>
      <c r="AF455" s="6">
        <v>110</v>
      </c>
      <c r="AG455" s="6">
        <v>803950</v>
      </c>
      <c r="AH455" s="7">
        <f t="shared" si="119"/>
        <v>-2.0411717146588719</v>
      </c>
      <c r="AI455" s="6">
        <v>105045</v>
      </c>
      <c r="AJ455" s="6">
        <v>151.5</v>
      </c>
      <c r="AK455" s="6">
        <v>1032705</v>
      </c>
      <c r="AL455" s="7">
        <f t="shared" si="120"/>
        <v>3.1532673900097321</v>
      </c>
      <c r="AM455" s="6">
        <v>108850</v>
      </c>
      <c r="AN455" s="6">
        <v>150.5</v>
      </c>
      <c r="AO455" s="6">
        <v>1004085</v>
      </c>
      <c r="AP455" s="7">
        <f t="shared" si="121"/>
        <v>3.3606218597031128</v>
      </c>
      <c r="AQ455" s="6">
        <v>178589.99</v>
      </c>
      <c r="AR455" s="6">
        <v>127</v>
      </c>
      <c r="AS455" s="6">
        <v>868890</v>
      </c>
      <c r="AT455" s="7">
        <f t="shared" si="122"/>
        <v>5.7550664871272543</v>
      </c>
      <c r="AU455" s="6">
        <v>-14612.5</v>
      </c>
      <c r="AV455" s="6">
        <v>121.5</v>
      </c>
      <c r="AW455" s="6">
        <v>846495</v>
      </c>
      <c r="AX455" s="7">
        <f t="shared" si="123"/>
        <v>-0.53513310769703304</v>
      </c>
      <c r="AY455" s="6">
        <f t="shared" si="124"/>
        <v>323172.49</v>
      </c>
      <c r="AZ455" s="6">
        <f t="shared" si="125"/>
        <v>660.5</v>
      </c>
      <c r="BA455" s="6">
        <f t="shared" si="126"/>
        <v>4556125</v>
      </c>
      <c r="BB455" s="7">
        <f t="shared" si="127"/>
        <v>2.1988745238552498</v>
      </c>
      <c r="BC455" s="26" t="s">
        <v>801</v>
      </c>
      <c r="BD455" s="10" t="s">
        <v>798</v>
      </c>
      <c r="BE455" s="10" t="s">
        <v>863</v>
      </c>
      <c r="BF455" s="18"/>
      <c r="BG455" s="18"/>
      <c r="BH455" s="18"/>
      <c r="BI455" s="18"/>
      <c r="BJ455" s="18"/>
      <c r="BK455" s="18"/>
      <c r="BL455" s="18"/>
      <c r="BM455" s="18"/>
      <c r="BN455" s="18"/>
      <c r="BO455" s="18"/>
      <c r="CJ455" s="18"/>
      <c r="CK455" s="18"/>
    </row>
    <row r="456" spans="1:89" x14ac:dyDescent="0.2">
      <c r="A456" s="26">
        <v>172556</v>
      </c>
      <c r="B456" s="26" t="s">
        <v>755</v>
      </c>
      <c r="C456" s="6">
        <v>-27222.400000000001</v>
      </c>
      <c r="D456" s="6">
        <v>0</v>
      </c>
      <c r="E456" s="6">
        <v>0</v>
      </c>
      <c r="F456" s="36">
        <f t="shared" si="112"/>
        <v>0</v>
      </c>
      <c r="G456" s="6">
        <v>-15732.4</v>
      </c>
      <c r="H456" s="6">
        <v>52</v>
      </c>
      <c r="I456" s="6">
        <v>365890</v>
      </c>
      <c r="J456" s="36">
        <f t="shared" si="113"/>
        <v>-1.3329262893219274</v>
      </c>
      <c r="K456" s="6">
        <v>0</v>
      </c>
      <c r="L456" s="6">
        <v>60</v>
      </c>
      <c r="M456" s="6">
        <v>422450</v>
      </c>
      <c r="N456" s="7">
        <f t="shared" si="114"/>
        <v>0</v>
      </c>
      <c r="O456" s="6">
        <v>0</v>
      </c>
      <c r="P456" s="6">
        <v>0</v>
      </c>
      <c r="Q456" s="6">
        <v>0</v>
      </c>
      <c r="R456" s="7">
        <f t="shared" si="115"/>
        <v>0</v>
      </c>
      <c r="S456" s="6">
        <v>0</v>
      </c>
      <c r="T456" s="6">
        <v>0</v>
      </c>
      <c r="U456" s="6">
        <v>0</v>
      </c>
      <c r="V456" s="7">
        <f t="shared" si="116"/>
        <v>0</v>
      </c>
      <c r="W456" s="6">
        <v>0</v>
      </c>
      <c r="X456" s="6">
        <v>0</v>
      </c>
      <c r="Y456" s="6">
        <v>0</v>
      </c>
      <c r="Z456" s="7">
        <f t="shared" si="117"/>
        <v>0</v>
      </c>
      <c r="AA456" s="6">
        <v>0</v>
      </c>
      <c r="AB456" s="6">
        <v>0</v>
      </c>
      <c r="AC456" s="6">
        <v>0</v>
      </c>
      <c r="AD456" s="7">
        <f t="shared" si="118"/>
        <v>0</v>
      </c>
      <c r="AE456" s="6">
        <v>0</v>
      </c>
      <c r="AF456" s="6">
        <v>0</v>
      </c>
      <c r="AG456" s="6">
        <v>0</v>
      </c>
      <c r="AH456" s="7">
        <f t="shared" si="119"/>
        <v>0</v>
      </c>
      <c r="AI456" s="6">
        <v>0</v>
      </c>
      <c r="AJ456" s="6">
        <v>0</v>
      </c>
      <c r="AK456" s="6">
        <v>0</v>
      </c>
      <c r="AL456" s="7">
        <f t="shared" si="120"/>
        <v>0</v>
      </c>
      <c r="AM456" s="6">
        <v>0</v>
      </c>
      <c r="AN456" s="6">
        <v>0</v>
      </c>
      <c r="AO456" s="6">
        <v>0</v>
      </c>
      <c r="AP456" s="7">
        <f t="shared" si="121"/>
        <v>0</v>
      </c>
      <c r="AQ456" s="6">
        <v>0</v>
      </c>
      <c r="AR456" s="6">
        <v>0</v>
      </c>
      <c r="AS456" s="6">
        <v>0</v>
      </c>
      <c r="AT456" s="7">
        <f t="shared" si="122"/>
        <v>0</v>
      </c>
      <c r="AU456" s="6">
        <v>-32752</v>
      </c>
      <c r="AV456" s="6">
        <v>0</v>
      </c>
      <c r="AW456" s="6">
        <v>0</v>
      </c>
      <c r="AX456" s="7">
        <f t="shared" si="123"/>
        <v>0</v>
      </c>
      <c r="AY456" s="6">
        <f t="shared" si="124"/>
        <v>-48484.4</v>
      </c>
      <c r="AZ456" s="6">
        <f t="shared" si="125"/>
        <v>112</v>
      </c>
      <c r="BA456" s="6">
        <f t="shared" si="126"/>
        <v>788340</v>
      </c>
      <c r="BB456" s="7">
        <f t="shared" si="127"/>
        <v>-1.9065585914706851</v>
      </c>
      <c r="BC456" s="26" t="s">
        <v>801</v>
      </c>
      <c r="BD456" s="10" t="s">
        <v>798</v>
      </c>
      <c r="BE456" s="10" t="s">
        <v>863</v>
      </c>
      <c r="BF456" s="18"/>
      <c r="BG456" s="18"/>
      <c r="BH456" s="18"/>
      <c r="BI456" s="18"/>
      <c r="BJ456" s="18"/>
      <c r="BK456" s="18"/>
      <c r="BL456" s="18"/>
      <c r="BM456" s="18"/>
      <c r="BN456" s="18"/>
      <c r="BO456" s="18"/>
      <c r="CJ456" s="18"/>
      <c r="CK456" s="18"/>
    </row>
    <row r="457" spans="1:89" x14ac:dyDescent="0.2">
      <c r="A457" s="26">
        <v>172931</v>
      </c>
      <c r="B457" s="26" t="s">
        <v>996</v>
      </c>
      <c r="C457" s="6">
        <v>-3.57</v>
      </c>
      <c r="D457" s="6">
        <v>0</v>
      </c>
      <c r="E457" s="6">
        <v>0</v>
      </c>
      <c r="F457" s="36">
        <f t="shared" si="112"/>
        <v>0</v>
      </c>
      <c r="G457" s="6">
        <v>-2873.79</v>
      </c>
      <c r="H457" s="6">
        <v>10</v>
      </c>
      <c r="I457" s="6">
        <v>70700</v>
      </c>
      <c r="J457" s="36">
        <f t="shared" si="113"/>
        <v>-1.2600776520509194</v>
      </c>
      <c r="K457" s="6">
        <v>0</v>
      </c>
      <c r="L457" s="6">
        <v>0</v>
      </c>
      <c r="M457" s="6">
        <v>0</v>
      </c>
      <c r="N457" s="7">
        <f t="shared" si="114"/>
        <v>0</v>
      </c>
      <c r="O457" s="6">
        <v>0</v>
      </c>
      <c r="P457" s="6">
        <v>0</v>
      </c>
      <c r="Q457" s="6">
        <v>0</v>
      </c>
      <c r="R457" s="7">
        <f t="shared" si="115"/>
        <v>0</v>
      </c>
      <c r="S457" s="6">
        <v>0</v>
      </c>
      <c r="T457" s="6">
        <v>0</v>
      </c>
      <c r="U457" s="6">
        <v>0</v>
      </c>
      <c r="V457" s="7">
        <f t="shared" si="116"/>
        <v>0</v>
      </c>
      <c r="W457" s="6">
        <v>0</v>
      </c>
      <c r="X457" s="6">
        <v>0</v>
      </c>
      <c r="Y457" s="6">
        <v>0</v>
      </c>
      <c r="Z457" s="7">
        <f t="shared" si="117"/>
        <v>0</v>
      </c>
      <c r="AA457" s="6">
        <v>0</v>
      </c>
      <c r="AB457" s="6">
        <v>0</v>
      </c>
      <c r="AC457" s="6">
        <v>0</v>
      </c>
      <c r="AD457" s="7">
        <f t="shared" si="118"/>
        <v>0</v>
      </c>
      <c r="AE457" s="6">
        <v>0</v>
      </c>
      <c r="AF457" s="6">
        <v>0</v>
      </c>
      <c r="AG457" s="6">
        <v>0</v>
      </c>
      <c r="AH457" s="7">
        <f t="shared" si="119"/>
        <v>0</v>
      </c>
      <c r="AI457" s="6">
        <v>0</v>
      </c>
      <c r="AJ457" s="6">
        <v>0</v>
      </c>
      <c r="AK457" s="6">
        <v>0</v>
      </c>
      <c r="AL457" s="7">
        <f t="shared" si="120"/>
        <v>0</v>
      </c>
      <c r="AM457" s="6">
        <v>0</v>
      </c>
      <c r="AN457" s="6">
        <v>0</v>
      </c>
      <c r="AO457" s="6">
        <v>0</v>
      </c>
      <c r="AP457" s="7">
        <f t="shared" si="121"/>
        <v>0</v>
      </c>
      <c r="AQ457" s="6">
        <v>0</v>
      </c>
      <c r="AR457" s="6">
        <v>0</v>
      </c>
      <c r="AS457" s="6">
        <v>0</v>
      </c>
      <c r="AT457" s="7">
        <f t="shared" si="122"/>
        <v>0</v>
      </c>
      <c r="AU457" s="6">
        <v>0</v>
      </c>
      <c r="AV457" s="6">
        <v>0</v>
      </c>
      <c r="AW457" s="6">
        <v>0</v>
      </c>
      <c r="AX457" s="7">
        <f t="shared" si="123"/>
        <v>0</v>
      </c>
      <c r="AY457" s="6">
        <f t="shared" si="124"/>
        <v>-2873.79</v>
      </c>
      <c r="AZ457" s="6">
        <f t="shared" si="125"/>
        <v>10</v>
      </c>
      <c r="BA457" s="6">
        <f t="shared" si="126"/>
        <v>70700</v>
      </c>
      <c r="BB457" s="7">
        <f t="shared" si="127"/>
        <v>-1.2600776520509194</v>
      </c>
      <c r="BC457" s="26" t="s">
        <v>801</v>
      </c>
      <c r="BD457" s="10" t="s">
        <v>798</v>
      </c>
      <c r="BE457" s="10" t="s">
        <v>863</v>
      </c>
      <c r="BF457" s="18"/>
      <c r="BG457" s="18"/>
      <c r="BH457" s="18"/>
      <c r="BI457" s="18"/>
      <c r="BJ457" s="18"/>
      <c r="BK457" s="18"/>
      <c r="BL457" s="18"/>
      <c r="BM457" s="18"/>
      <c r="BN457" s="18"/>
      <c r="BO457" s="18"/>
      <c r="CJ457" s="18"/>
      <c r="CK457" s="18"/>
    </row>
    <row r="458" spans="1:89" x14ac:dyDescent="0.2">
      <c r="A458" s="26">
        <v>174745</v>
      </c>
      <c r="B458" s="26" t="s">
        <v>746</v>
      </c>
      <c r="C458" s="6">
        <v>-2529.92</v>
      </c>
      <c r="D458" s="6">
        <v>35</v>
      </c>
      <c r="E458" s="6">
        <v>245700</v>
      </c>
      <c r="F458" s="36">
        <f t="shared" si="112"/>
        <v>-0.30890354090354089</v>
      </c>
      <c r="G458" s="6">
        <v>-33589.919999999998</v>
      </c>
      <c r="H458" s="6">
        <v>123.5</v>
      </c>
      <c r="I458" s="6">
        <v>869645</v>
      </c>
      <c r="J458" s="36">
        <f t="shared" si="113"/>
        <v>-1.197370789230088</v>
      </c>
      <c r="K458" s="6">
        <v>-68484.92</v>
      </c>
      <c r="L458" s="6">
        <v>154.5</v>
      </c>
      <c r="M458" s="6">
        <v>1092315</v>
      </c>
      <c r="N458" s="7">
        <f t="shared" si="114"/>
        <v>-1.8809112755935786</v>
      </c>
      <c r="O458" s="6">
        <v>-40564.1</v>
      </c>
      <c r="P458" s="6">
        <v>130</v>
      </c>
      <c r="Q458" s="6">
        <v>916500</v>
      </c>
      <c r="R458" s="7">
        <f t="shared" si="115"/>
        <v>-1.3720535733769776</v>
      </c>
      <c r="S458" s="6">
        <v>0</v>
      </c>
      <c r="T458" s="6">
        <v>0</v>
      </c>
      <c r="U458" s="6">
        <v>0</v>
      </c>
      <c r="V458" s="7">
        <f t="shared" si="116"/>
        <v>0</v>
      </c>
      <c r="W458" s="6">
        <v>0</v>
      </c>
      <c r="X458" s="6">
        <v>0</v>
      </c>
      <c r="Y458" s="6">
        <v>0</v>
      </c>
      <c r="Z458" s="7">
        <f t="shared" si="117"/>
        <v>0</v>
      </c>
      <c r="AA458" s="6">
        <v>0</v>
      </c>
      <c r="AB458" s="6">
        <v>0</v>
      </c>
      <c r="AC458" s="6">
        <v>0</v>
      </c>
      <c r="AD458" s="7">
        <f t="shared" si="118"/>
        <v>0</v>
      </c>
      <c r="AE458" s="6">
        <v>0</v>
      </c>
      <c r="AF458" s="6">
        <v>0</v>
      </c>
      <c r="AG458" s="6">
        <v>0</v>
      </c>
      <c r="AH458" s="7">
        <f t="shared" si="119"/>
        <v>0</v>
      </c>
      <c r="AI458" s="6">
        <v>0</v>
      </c>
      <c r="AJ458" s="6">
        <v>0</v>
      </c>
      <c r="AK458" s="6">
        <v>0</v>
      </c>
      <c r="AL458" s="7">
        <f t="shared" si="120"/>
        <v>0</v>
      </c>
      <c r="AM458" s="6">
        <v>0</v>
      </c>
      <c r="AN458" s="6">
        <v>0</v>
      </c>
      <c r="AO458" s="6">
        <v>0</v>
      </c>
      <c r="AP458" s="7">
        <f t="shared" si="121"/>
        <v>0</v>
      </c>
      <c r="AQ458" s="6">
        <v>0</v>
      </c>
      <c r="AR458" s="6">
        <v>0</v>
      </c>
      <c r="AS458" s="6">
        <v>0</v>
      </c>
      <c r="AT458" s="7">
        <f t="shared" si="122"/>
        <v>0</v>
      </c>
      <c r="AU458" s="6">
        <v>-106684.78</v>
      </c>
      <c r="AV458" s="6">
        <v>0</v>
      </c>
      <c r="AW458" s="6">
        <v>0</v>
      </c>
      <c r="AX458" s="7">
        <f t="shared" si="123"/>
        <v>0</v>
      </c>
      <c r="AY458" s="6">
        <f t="shared" si="124"/>
        <v>-249323.72</v>
      </c>
      <c r="AZ458" s="6">
        <f t="shared" si="125"/>
        <v>408</v>
      </c>
      <c r="BA458" s="6">
        <f t="shared" si="126"/>
        <v>2878460</v>
      </c>
      <c r="BB458" s="7">
        <f t="shared" si="127"/>
        <v>-2.6851286173856854</v>
      </c>
      <c r="BC458" s="26" t="s">
        <v>801</v>
      </c>
      <c r="BD458" s="10" t="s">
        <v>798</v>
      </c>
      <c r="BE458" s="10" t="s">
        <v>863</v>
      </c>
      <c r="BF458" s="18"/>
      <c r="BG458" s="18"/>
      <c r="BH458" s="18"/>
      <c r="BI458" s="18"/>
      <c r="BJ458" s="18"/>
      <c r="BK458" s="18"/>
      <c r="BL458" s="18"/>
      <c r="BM458" s="18"/>
      <c r="BN458" s="18"/>
      <c r="BO458" s="18"/>
      <c r="CJ458" s="18"/>
      <c r="CK458" s="18"/>
    </row>
    <row r="459" spans="1:89" x14ac:dyDescent="0.2">
      <c r="A459" s="25">
        <v>119044</v>
      </c>
      <c r="B459" s="26" t="s">
        <v>26</v>
      </c>
      <c r="C459" s="6">
        <v>2682.79</v>
      </c>
      <c r="D459" s="6">
        <v>0</v>
      </c>
      <c r="E459" s="6">
        <v>0</v>
      </c>
      <c r="F459" s="36">
        <f t="shared" si="112"/>
        <v>0</v>
      </c>
      <c r="G459" s="6">
        <v>1803116.4</v>
      </c>
      <c r="H459" s="6">
        <v>1056.3499999999999</v>
      </c>
      <c r="I459" s="6">
        <v>7796731.5</v>
      </c>
      <c r="J459" s="36">
        <f t="shared" si="113"/>
        <v>7.169236031791014</v>
      </c>
      <c r="K459" s="6">
        <v>1824571.42</v>
      </c>
      <c r="L459" s="6">
        <v>1144.75</v>
      </c>
      <c r="M459" s="6">
        <v>8372097.5</v>
      </c>
      <c r="N459" s="7">
        <f t="shared" si="114"/>
        <v>6.5380440922958662</v>
      </c>
      <c r="O459" s="6">
        <v>828514.85</v>
      </c>
      <c r="P459" s="6">
        <v>1132.75</v>
      </c>
      <c r="Q459" s="6">
        <v>8274577.5</v>
      </c>
      <c r="R459" s="7">
        <f t="shared" si="115"/>
        <v>3.1039603351349356</v>
      </c>
      <c r="S459" s="6">
        <v>1585397.42</v>
      </c>
      <c r="T459" s="6">
        <v>925.1</v>
      </c>
      <c r="U459" s="6">
        <v>6692346</v>
      </c>
      <c r="V459" s="7">
        <f t="shared" si="116"/>
        <v>7.3438103797980556</v>
      </c>
      <c r="W459" s="6">
        <v>1398977.51</v>
      </c>
      <c r="X459" s="6">
        <v>806.75</v>
      </c>
      <c r="Y459" s="6">
        <v>5784092.5</v>
      </c>
      <c r="Z459" s="7">
        <f t="shared" si="117"/>
        <v>7.2559913763481481</v>
      </c>
      <c r="AA459" s="6">
        <v>1434949.88</v>
      </c>
      <c r="AB459" s="6">
        <v>643.25</v>
      </c>
      <c r="AC459" s="6">
        <v>4776887.5</v>
      </c>
      <c r="AD459" s="7">
        <f t="shared" si="118"/>
        <v>9.3122239701060554</v>
      </c>
      <c r="AE459" s="6">
        <v>2977692.7</v>
      </c>
      <c r="AF459" s="6">
        <v>777</v>
      </c>
      <c r="AG459" s="6">
        <v>5888635</v>
      </c>
      <c r="AH459" s="7">
        <f t="shared" si="119"/>
        <v>15.170031934395663</v>
      </c>
      <c r="AI459" s="6">
        <v>2907327.2</v>
      </c>
      <c r="AJ459" s="6">
        <v>887.5</v>
      </c>
      <c r="AK459" s="6">
        <v>6365360</v>
      </c>
      <c r="AL459" s="7">
        <f t="shared" si="120"/>
        <v>14.159001721819349</v>
      </c>
      <c r="AM459" s="6">
        <v>2961455.31</v>
      </c>
      <c r="AN459" s="6">
        <v>1176.5</v>
      </c>
      <c r="AO459" s="6">
        <v>8307185</v>
      </c>
      <c r="AP459" s="7">
        <f t="shared" si="121"/>
        <v>11.051290492507391</v>
      </c>
      <c r="AQ459" s="6">
        <v>5547829.4100000001</v>
      </c>
      <c r="AR459" s="6">
        <v>1876.0500000000002</v>
      </c>
      <c r="AS459" s="6">
        <v>13505269</v>
      </c>
      <c r="AT459" s="7">
        <f t="shared" si="122"/>
        <v>11.50211991186551</v>
      </c>
      <c r="AU459" s="6">
        <v>4243827.41</v>
      </c>
      <c r="AV459" s="6">
        <v>1508</v>
      </c>
      <c r="AW459" s="6">
        <v>11141620</v>
      </c>
      <c r="AX459" s="7">
        <f t="shared" si="123"/>
        <v>11.807856461627662</v>
      </c>
      <c r="AY459" s="6">
        <f t="shared" si="124"/>
        <v>27513659.509999998</v>
      </c>
      <c r="AZ459" s="6">
        <f t="shared" si="125"/>
        <v>11934</v>
      </c>
      <c r="BA459" s="6">
        <f t="shared" si="126"/>
        <v>86904801.5</v>
      </c>
      <c r="BB459" s="7">
        <f t="shared" si="127"/>
        <v>9.8144570850898258</v>
      </c>
      <c r="BC459" s="26" t="s">
        <v>790</v>
      </c>
      <c r="BD459" s="10" t="s">
        <v>790</v>
      </c>
      <c r="BE459" s="10" t="s">
        <v>807</v>
      </c>
      <c r="BF459" s="18"/>
      <c r="BG459" s="18"/>
      <c r="BH459" s="18"/>
      <c r="BI459" s="18"/>
      <c r="BJ459" s="18"/>
      <c r="BK459" s="18"/>
      <c r="BL459" s="18"/>
      <c r="BM459" s="18"/>
      <c r="BN459" s="18"/>
      <c r="BO459" s="18"/>
      <c r="CJ459" s="18"/>
      <c r="CK459" s="18"/>
    </row>
    <row r="460" spans="1:89" x14ac:dyDescent="0.2">
      <c r="A460" s="25">
        <v>119154</v>
      </c>
      <c r="B460" s="26" t="s">
        <v>39</v>
      </c>
      <c r="C460" s="6">
        <v>-7221.8</v>
      </c>
      <c r="D460" s="6">
        <v>35</v>
      </c>
      <c r="E460" s="6">
        <v>264600</v>
      </c>
      <c r="F460" s="36">
        <f t="shared" si="112"/>
        <v>-0.81879818594104314</v>
      </c>
      <c r="G460" s="6">
        <v>-246313.41</v>
      </c>
      <c r="H460" s="6">
        <v>634.5</v>
      </c>
      <c r="I460" s="6">
        <v>4648770</v>
      </c>
      <c r="J460" s="36">
        <f t="shared" si="113"/>
        <v>-1.6425238740570087</v>
      </c>
      <c r="K460" s="6">
        <v>-220258.41</v>
      </c>
      <c r="L460" s="6">
        <v>454</v>
      </c>
      <c r="M460" s="6">
        <v>3307440</v>
      </c>
      <c r="N460" s="7">
        <f t="shared" si="114"/>
        <v>-1.9978449495682462</v>
      </c>
      <c r="O460" s="6">
        <v>-185388.41</v>
      </c>
      <c r="P460" s="6">
        <v>439</v>
      </c>
      <c r="Q460" s="6">
        <v>3180440</v>
      </c>
      <c r="R460" s="7">
        <f t="shared" si="115"/>
        <v>-1.8069954817572411</v>
      </c>
      <c r="S460" s="6">
        <v>-132388.41</v>
      </c>
      <c r="T460" s="6">
        <v>465</v>
      </c>
      <c r="U460" s="6">
        <v>3334400</v>
      </c>
      <c r="V460" s="7">
        <f t="shared" si="116"/>
        <v>-1.2308183511276392</v>
      </c>
      <c r="W460" s="6">
        <v>-210187.15</v>
      </c>
      <c r="X460" s="6">
        <v>225.3</v>
      </c>
      <c r="Y460" s="6">
        <v>1588722</v>
      </c>
      <c r="Z460" s="7">
        <f t="shared" si="117"/>
        <v>-3.9689854486813929</v>
      </c>
      <c r="AA460" s="6">
        <v>-63008.15</v>
      </c>
      <c r="AB460" s="6">
        <v>415.5</v>
      </c>
      <c r="AC460" s="6">
        <v>3097730</v>
      </c>
      <c r="AD460" s="7">
        <f t="shared" si="118"/>
        <v>-0.63054322035813315</v>
      </c>
      <c r="AE460" s="6">
        <v>342357.2</v>
      </c>
      <c r="AF460" s="6">
        <v>233</v>
      </c>
      <c r="AG460" s="6">
        <v>1739105</v>
      </c>
      <c r="AH460" s="7">
        <f t="shared" si="119"/>
        <v>5.9057480715655473</v>
      </c>
      <c r="AI460" s="6">
        <v>-341097.8</v>
      </c>
      <c r="AJ460" s="6">
        <v>410</v>
      </c>
      <c r="AK460" s="6">
        <v>2929600</v>
      </c>
      <c r="AL460" s="7">
        <f t="shared" si="120"/>
        <v>-3.6093773211359914</v>
      </c>
      <c r="AM460" s="6">
        <v>-11881.29</v>
      </c>
      <c r="AN460" s="6">
        <v>609</v>
      </c>
      <c r="AO460" s="6">
        <v>4325190</v>
      </c>
      <c r="AP460" s="7">
        <f t="shared" si="121"/>
        <v>-8.5156950330505729E-2</v>
      </c>
      <c r="AQ460" s="6">
        <v>1003620.76</v>
      </c>
      <c r="AR460" s="6">
        <v>753.5</v>
      </c>
      <c r="AS460" s="6">
        <v>5422780</v>
      </c>
      <c r="AT460" s="7">
        <f t="shared" si="122"/>
        <v>5.1820987168942869</v>
      </c>
      <c r="AU460" s="6">
        <v>-180344.18</v>
      </c>
      <c r="AV460" s="6">
        <v>619</v>
      </c>
      <c r="AW460" s="6">
        <v>4610590</v>
      </c>
      <c r="AX460" s="7">
        <f t="shared" si="123"/>
        <v>-1.2125714019246994</v>
      </c>
      <c r="AY460" s="6">
        <f t="shared" si="124"/>
        <v>-244889.25000000006</v>
      </c>
      <c r="AZ460" s="6">
        <f t="shared" si="125"/>
        <v>5257.8</v>
      </c>
      <c r="BA460" s="6">
        <f t="shared" si="126"/>
        <v>38184767</v>
      </c>
      <c r="BB460" s="7">
        <f t="shared" si="127"/>
        <v>-0.19881139382099677</v>
      </c>
      <c r="BC460" s="26" t="s">
        <v>790</v>
      </c>
      <c r="BD460" s="10" t="s">
        <v>790</v>
      </c>
      <c r="BE460" s="10" t="s">
        <v>807</v>
      </c>
      <c r="BF460" s="18"/>
      <c r="BG460" s="18"/>
      <c r="BH460" s="18"/>
      <c r="BI460" s="18"/>
      <c r="BJ460" s="18"/>
      <c r="BK460" s="18"/>
      <c r="BL460" s="18"/>
      <c r="BM460" s="18"/>
      <c r="BN460" s="18"/>
      <c r="BO460" s="18"/>
      <c r="CJ460" s="18"/>
      <c r="CK460" s="18"/>
    </row>
    <row r="461" spans="1:89" x14ac:dyDescent="0.2">
      <c r="A461" s="25">
        <v>119160</v>
      </c>
      <c r="B461" s="26" t="s">
        <v>40</v>
      </c>
      <c r="C461" s="6">
        <v>577678.62</v>
      </c>
      <c r="D461" s="6">
        <v>0</v>
      </c>
      <c r="E461" s="6">
        <v>0</v>
      </c>
      <c r="F461" s="36">
        <f t="shared" si="112"/>
        <v>0</v>
      </c>
      <c r="G461" s="6">
        <v>197818.63</v>
      </c>
      <c r="H461" s="6">
        <v>51</v>
      </c>
      <c r="I461" s="6">
        <v>372120</v>
      </c>
      <c r="J461" s="36">
        <f t="shared" si="113"/>
        <v>16.479569843061377</v>
      </c>
      <c r="K461" s="6">
        <v>584033.63</v>
      </c>
      <c r="L461" s="6">
        <v>170</v>
      </c>
      <c r="M461" s="6">
        <v>1260200</v>
      </c>
      <c r="N461" s="7">
        <f t="shared" si="114"/>
        <v>13.903355737184574</v>
      </c>
      <c r="O461" s="6">
        <v>409841.69</v>
      </c>
      <c r="P461" s="6">
        <v>212.5</v>
      </c>
      <c r="Q461" s="6">
        <v>1557125</v>
      </c>
      <c r="R461" s="7">
        <f t="shared" si="115"/>
        <v>8.1593272152203582</v>
      </c>
      <c r="S461" s="6">
        <v>601516.68999999994</v>
      </c>
      <c r="T461" s="6">
        <v>150.5</v>
      </c>
      <c r="U461" s="6">
        <v>1088945</v>
      </c>
      <c r="V461" s="7">
        <f t="shared" si="116"/>
        <v>17.123929482205252</v>
      </c>
      <c r="W461" s="6">
        <v>420996.7</v>
      </c>
      <c r="X461" s="6">
        <v>190</v>
      </c>
      <c r="Y461" s="6">
        <v>1368400</v>
      </c>
      <c r="Z461" s="7">
        <f t="shared" si="117"/>
        <v>9.2296850336159011</v>
      </c>
      <c r="AA461" s="6">
        <v>884874.7</v>
      </c>
      <c r="AB461" s="6">
        <v>190</v>
      </c>
      <c r="AC461" s="6">
        <v>1419550</v>
      </c>
      <c r="AD461" s="7">
        <f t="shared" si="118"/>
        <v>19.323810855552814</v>
      </c>
      <c r="AE461" s="6">
        <v>952762.41</v>
      </c>
      <c r="AF461" s="6">
        <v>157.75</v>
      </c>
      <c r="AG461" s="6">
        <v>1210567.5</v>
      </c>
      <c r="AH461" s="7">
        <f t="shared" si="119"/>
        <v>23.611134695091351</v>
      </c>
      <c r="AI461" s="6">
        <v>854789.91</v>
      </c>
      <c r="AJ461" s="6">
        <v>189.5</v>
      </c>
      <c r="AK461" s="6">
        <v>1373365</v>
      </c>
      <c r="AL461" s="7">
        <f t="shared" si="120"/>
        <v>19.294570059670956</v>
      </c>
      <c r="AM461" s="6">
        <v>1054808.8700000001</v>
      </c>
      <c r="AN461" s="6">
        <v>225</v>
      </c>
      <c r="AO461" s="6">
        <v>1614220</v>
      </c>
      <c r="AP461" s="7">
        <f t="shared" si="121"/>
        <v>20.256888757418448</v>
      </c>
      <c r="AQ461" s="6">
        <v>1371709.8</v>
      </c>
      <c r="AR461" s="6">
        <v>265</v>
      </c>
      <c r="AS461" s="6">
        <v>1912710</v>
      </c>
      <c r="AT461" s="7">
        <f t="shared" si="122"/>
        <v>20.080343805386075</v>
      </c>
      <c r="AU461" s="6">
        <v>1336616.8400000001</v>
      </c>
      <c r="AV461" s="6">
        <v>299</v>
      </c>
      <c r="AW461" s="6">
        <v>2223520</v>
      </c>
      <c r="AX461" s="7">
        <f t="shared" si="123"/>
        <v>18.634922123479889</v>
      </c>
      <c r="AY461" s="6">
        <f t="shared" si="124"/>
        <v>8669769.870000001</v>
      </c>
      <c r="AZ461" s="6">
        <f t="shared" si="125"/>
        <v>2100.25</v>
      </c>
      <c r="BA461" s="6">
        <f t="shared" si="126"/>
        <v>15400722.5</v>
      </c>
      <c r="BB461" s="7">
        <f t="shared" si="127"/>
        <v>17.451315415234578</v>
      </c>
      <c r="BC461" s="26" t="s">
        <v>790</v>
      </c>
      <c r="BD461" s="10" t="s">
        <v>790</v>
      </c>
      <c r="BE461" s="10" t="s">
        <v>807</v>
      </c>
      <c r="BF461" s="18"/>
      <c r="BG461" s="18"/>
      <c r="BH461" s="18"/>
      <c r="BI461" s="18"/>
      <c r="BJ461" s="18"/>
      <c r="BK461" s="18"/>
      <c r="BL461" s="18"/>
      <c r="BM461" s="18"/>
      <c r="BN461" s="18"/>
      <c r="BO461" s="18"/>
      <c r="CJ461" s="18"/>
      <c r="CK461" s="18"/>
    </row>
    <row r="462" spans="1:89" x14ac:dyDescent="0.2">
      <c r="A462" s="25">
        <v>140881</v>
      </c>
      <c r="B462" s="26" t="s">
        <v>69</v>
      </c>
      <c r="C462" s="6">
        <v>-2450.64</v>
      </c>
      <c r="D462" s="6">
        <v>30</v>
      </c>
      <c r="E462" s="6">
        <v>226800</v>
      </c>
      <c r="F462" s="36">
        <f t="shared" si="112"/>
        <v>-0.32415873015873015</v>
      </c>
      <c r="G462" s="6">
        <v>301325.11</v>
      </c>
      <c r="H462" s="6">
        <v>415.5</v>
      </c>
      <c r="I462" s="6">
        <v>3112655</v>
      </c>
      <c r="J462" s="36">
        <f t="shared" si="113"/>
        <v>3.0010002425582019</v>
      </c>
      <c r="K462" s="6">
        <v>256125.11</v>
      </c>
      <c r="L462" s="6">
        <v>416.5</v>
      </c>
      <c r="M462" s="6">
        <v>3083690</v>
      </c>
      <c r="N462" s="7">
        <f t="shared" si="114"/>
        <v>2.4917398636049666</v>
      </c>
      <c r="O462" s="6">
        <v>-115744.89</v>
      </c>
      <c r="P462" s="6">
        <v>301</v>
      </c>
      <c r="Q462" s="6">
        <v>2229960</v>
      </c>
      <c r="R462" s="7">
        <f t="shared" si="115"/>
        <v>-1.6090385432922565</v>
      </c>
      <c r="S462" s="6">
        <v>381450.11</v>
      </c>
      <c r="T462" s="6">
        <v>268.5</v>
      </c>
      <c r="U462" s="6">
        <v>1969535</v>
      </c>
      <c r="V462" s="7">
        <f t="shared" si="116"/>
        <v>6.0039315929902228</v>
      </c>
      <c r="W462" s="6">
        <v>575495.18999999994</v>
      </c>
      <c r="X462" s="6">
        <v>151</v>
      </c>
      <c r="Y462" s="6">
        <v>1096810</v>
      </c>
      <c r="Z462" s="7">
        <f t="shared" si="117"/>
        <v>15.740972182966965</v>
      </c>
      <c r="AA462" s="6">
        <v>645398.18999999994</v>
      </c>
      <c r="AB462" s="6">
        <v>175</v>
      </c>
      <c r="AC462" s="6">
        <v>1337000</v>
      </c>
      <c r="AD462" s="7">
        <f t="shared" si="118"/>
        <v>14.96435593866866</v>
      </c>
      <c r="AE462" s="6">
        <v>1143193.95</v>
      </c>
      <c r="AF462" s="6">
        <v>193.5</v>
      </c>
      <c r="AG462" s="6">
        <v>1489710</v>
      </c>
      <c r="AH462" s="7">
        <f t="shared" si="119"/>
        <v>23.021808607044324</v>
      </c>
      <c r="AI462" s="6">
        <v>980972.95</v>
      </c>
      <c r="AJ462" s="6">
        <v>235</v>
      </c>
      <c r="AK462" s="6">
        <v>1715100</v>
      </c>
      <c r="AL462" s="7">
        <f t="shared" si="120"/>
        <v>17.730838697452043</v>
      </c>
      <c r="AM462" s="6">
        <v>1444187.95</v>
      </c>
      <c r="AN462" s="6">
        <v>362</v>
      </c>
      <c r="AO462" s="6">
        <v>2609460</v>
      </c>
      <c r="AP462" s="7">
        <f t="shared" si="121"/>
        <v>17.156739881048185</v>
      </c>
      <c r="AQ462" s="6">
        <v>1837860.94</v>
      </c>
      <c r="AR462" s="6">
        <v>283</v>
      </c>
      <c r="AS462" s="6">
        <v>2082320</v>
      </c>
      <c r="AT462" s="7">
        <f t="shared" si="122"/>
        <v>24.712871374236425</v>
      </c>
      <c r="AU462" s="6">
        <v>-172974</v>
      </c>
      <c r="AV462" s="6">
        <v>282</v>
      </c>
      <c r="AW462" s="6">
        <v>2111420</v>
      </c>
      <c r="AX462" s="7">
        <f t="shared" si="123"/>
        <v>-2.5396150457985618</v>
      </c>
      <c r="AY462" s="6">
        <f t="shared" si="124"/>
        <v>7277290.6099999994</v>
      </c>
      <c r="AZ462" s="6">
        <f t="shared" si="125"/>
        <v>3083</v>
      </c>
      <c r="BA462" s="6">
        <f t="shared" si="126"/>
        <v>22837660</v>
      </c>
      <c r="BB462" s="7">
        <f t="shared" si="127"/>
        <v>9.8782453592005481</v>
      </c>
      <c r="BC462" s="26" t="s">
        <v>790</v>
      </c>
      <c r="BD462" s="10" t="s">
        <v>790</v>
      </c>
      <c r="BE462" s="10" t="s">
        <v>807</v>
      </c>
      <c r="BF462" s="18"/>
      <c r="BG462" s="18"/>
      <c r="BH462" s="18"/>
      <c r="BI462" s="18"/>
      <c r="BJ462" s="18"/>
      <c r="BK462" s="18"/>
      <c r="BL462" s="18"/>
      <c r="BM462" s="18"/>
      <c r="BN462" s="18"/>
      <c r="BO462" s="18"/>
      <c r="CJ462" s="18"/>
      <c r="CK462" s="18"/>
    </row>
    <row r="463" spans="1:89" x14ac:dyDescent="0.2">
      <c r="A463" s="25">
        <v>142512</v>
      </c>
      <c r="B463" s="26" t="s">
        <v>89</v>
      </c>
      <c r="C463" s="6">
        <v>-15871.29</v>
      </c>
      <c r="D463" s="6">
        <v>15</v>
      </c>
      <c r="E463" s="6">
        <v>111300</v>
      </c>
      <c r="F463" s="36">
        <f t="shared" si="112"/>
        <v>-4.2779757412398922</v>
      </c>
      <c r="G463" s="6">
        <v>-25246.29</v>
      </c>
      <c r="H463" s="6">
        <v>75</v>
      </c>
      <c r="I463" s="6">
        <v>573850</v>
      </c>
      <c r="J463" s="36">
        <f t="shared" si="113"/>
        <v>-1.3638319944236299</v>
      </c>
      <c r="K463" s="6">
        <v>148.71</v>
      </c>
      <c r="L463" s="6">
        <v>127.5</v>
      </c>
      <c r="M463" s="6">
        <v>961675</v>
      </c>
      <c r="N463" s="7">
        <f t="shared" si="114"/>
        <v>4.6390932487586764E-3</v>
      </c>
      <c r="O463" s="6">
        <v>-34968.160000000003</v>
      </c>
      <c r="P463" s="6">
        <v>100</v>
      </c>
      <c r="Q463" s="6">
        <v>750600</v>
      </c>
      <c r="R463" s="7">
        <f t="shared" si="115"/>
        <v>-1.4441952571276315</v>
      </c>
      <c r="S463" s="6">
        <v>139969.34</v>
      </c>
      <c r="T463" s="6">
        <v>132.5</v>
      </c>
      <c r="U463" s="6">
        <v>983925</v>
      </c>
      <c r="V463" s="7">
        <f t="shared" si="116"/>
        <v>4.4099393144802699</v>
      </c>
      <c r="W463" s="6">
        <v>-25340.78</v>
      </c>
      <c r="X463" s="6">
        <v>126</v>
      </c>
      <c r="Y463" s="6">
        <v>925320</v>
      </c>
      <c r="Z463" s="7">
        <f t="shared" si="117"/>
        <v>-0.82157891324082477</v>
      </c>
      <c r="AA463" s="6">
        <v>-61241.78</v>
      </c>
      <c r="AB463" s="6">
        <v>152</v>
      </c>
      <c r="AC463" s="6">
        <v>1165240</v>
      </c>
      <c r="AD463" s="7">
        <f t="shared" si="118"/>
        <v>-1.6292739521471971</v>
      </c>
      <c r="AE463" s="6">
        <v>387803.64</v>
      </c>
      <c r="AF463" s="6">
        <v>97.75</v>
      </c>
      <c r="AG463" s="6">
        <v>746512.5</v>
      </c>
      <c r="AH463" s="7">
        <f t="shared" si="119"/>
        <v>15.584614055357413</v>
      </c>
      <c r="AI463" s="6">
        <v>153062.14000000001</v>
      </c>
      <c r="AJ463" s="6">
        <v>101.25</v>
      </c>
      <c r="AK463" s="6">
        <v>741012.5</v>
      </c>
      <c r="AL463" s="7">
        <f t="shared" si="120"/>
        <v>6.4033013478180196</v>
      </c>
      <c r="AM463" s="6">
        <v>-44890.85</v>
      </c>
      <c r="AN463" s="6">
        <v>103.5</v>
      </c>
      <c r="AO463" s="6">
        <v>731585</v>
      </c>
      <c r="AP463" s="7">
        <f t="shared" si="121"/>
        <v>-1.9021936617071153</v>
      </c>
      <c r="AQ463" s="6">
        <v>168770.2</v>
      </c>
      <c r="AR463" s="6">
        <v>101</v>
      </c>
      <c r="AS463" s="6">
        <v>739040</v>
      </c>
      <c r="AT463" s="7">
        <f t="shared" si="122"/>
        <v>6.3941946308724837</v>
      </c>
      <c r="AU463" s="6">
        <v>-2876.85</v>
      </c>
      <c r="AV463" s="6">
        <v>168</v>
      </c>
      <c r="AW463" s="6">
        <v>1253530</v>
      </c>
      <c r="AX463" s="7">
        <f t="shared" si="123"/>
        <v>-7.1144966614281269E-2</v>
      </c>
      <c r="AY463" s="6">
        <f t="shared" si="124"/>
        <v>655189.32000000018</v>
      </c>
      <c r="AZ463" s="6">
        <f t="shared" si="125"/>
        <v>1284.5</v>
      </c>
      <c r="BA463" s="6">
        <f t="shared" si="126"/>
        <v>9572290</v>
      </c>
      <c r="BB463" s="7">
        <f t="shared" si="127"/>
        <v>2.1218401155836277</v>
      </c>
      <c r="BC463" s="26" t="s">
        <v>790</v>
      </c>
      <c r="BD463" s="10" t="s">
        <v>790</v>
      </c>
      <c r="BE463" s="10" t="s">
        <v>807</v>
      </c>
      <c r="BF463" s="18"/>
      <c r="BG463" s="18"/>
      <c r="BH463" s="18"/>
      <c r="BI463" s="18"/>
      <c r="BJ463" s="18"/>
      <c r="BK463" s="18"/>
      <c r="BL463" s="18"/>
      <c r="BM463" s="18"/>
      <c r="BN463" s="18"/>
      <c r="BO463" s="18"/>
      <c r="CJ463" s="18"/>
      <c r="CK463" s="18"/>
    </row>
    <row r="464" spans="1:89" x14ac:dyDescent="0.2">
      <c r="A464" s="25">
        <v>144154</v>
      </c>
      <c r="B464" s="26" t="s">
        <v>68</v>
      </c>
      <c r="C464" s="6">
        <v>210534.43</v>
      </c>
      <c r="D464" s="6">
        <v>30</v>
      </c>
      <c r="E464" s="6">
        <v>213600</v>
      </c>
      <c r="F464" s="36">
        <f t="shared" si="112"/>
        <v>29.569442415730336</v>
      </c>
      <c r="G464" s="6">
        <v>171808.09</v>
      </c>
      <c r="H464" s="6">
        <v>32.5</v>
      </c>
      <c r="I464" s="6">
        <v>234025</v>
      </c>
      <c r="J464" s="36">
        <f t="shared" si="113"/>
        <v>22.758469351565005</v>
      </c>
      <c r="K464" s="6">
        <v>258908.09</v>
      </c>
      <c r="L464" s="6">
        <v>108.5</v>
      </c>
      <c r="M464" s="6">
        <v>777670</v>
      </c>
      <c r="N464" s="7">
        <f t="shared" si="114"/>
        <v>9.987838929108749</v>
      </c>
      <c r="O464" s="6">
        <v>638655.91</v>
      </c>
      <c r="P464" s="6">
        <v>100</v>
      </c>
      <c r="Q464" s="6">
        <v>716000</v>
      </c>
      <c r="R464" s="7">
        <f t="shared" si="115"/>
        <v>27.651303365921791</v>
      </c>
      <c r="S464" s="6">
        <v>690905.91</v>
      </c>
      <c r="T464" s="6">
        <v>105</v>
      </c>
      <c r="U464" s="6">
        <v>741850</v>
      </c>
      <c r="V464" s="7">
        <f t="shared" si="116"/>
        <v>28.871177744827122</v>
      </c>
      <c r="W464" s="6">
        <v>694495.97</v>
      </c>
      <c r="X464" s="6">
        <v>101</v>
      </c>
      <c r="Y464" s="6">
        <v>712620</v>
      </c>
      <c r="Z464" s="7">
        <f t="shared" si="117"/>
        <v>29.23701145070304</v>
      </c>
      <c r="AA464" s="6">
        <v>379185.97</v>
      </c>
      <c r="AB464" s="6">
        <v>15</v>
      </c>
      <c r="AC464" s="6">
        <v>114050</v>
      </c>
      <c r="AD464" s="7">
        <f t="shared" si="118"/>
        <v>103.06676957474791</v>
      </c>
      <c r="AE464" s="6">
        <v>733240.24</v>
      </c>
      <c r="AF464" s="6">
        <v>139.5</v>
      </c>
      <c r="AG464" s="6">
        <v>1040140</v>
      </c>
      <c r="AH464" s="7">
        <f t="shared" si="119"/>
        <v>21.148313880823732</v>
      </c>
      <c r="AI464" s="6">
        <v>587505.24</v>
      </c>
      <c r="AJ464" s="6">
        <v>50</v>
      </c>
      <c r="AK464" s="6">
        <v>363800</v>
      </c>
      <c r="AL464" s="7">
        <f t="shared" si="120"/>
        <v>50.06229367784497</v>
      </c>
      <c r="AM464" s="6">
        <v>617901.18999999994</v>
      </c>
      <c r="AN464" s="6">
        <v>95</v>
      </c>
      <c r="AO464" s="6">
        <v>659650</v>
      </c>
      <c r="AP464" s="7">
        <f t="shared" si="121"/>
        <v>29.038030607140147</v>
      </c>
      <c r="AQ464" s="6">
        <v>1175286.19</v>
      </c>
      <c r="AR464" s="6">
        <v>165</v>
      </c>
      <c r="AS464" s="6">
        <v>1184650</v>
      </c>
      <c r="AT464" s="7">
        <f t="shared" si="122"/>
        <v>27.778680048959608</v>
      </c>
      <c r="AU464" s="6">
        <v>896814.21</v>
      </c>
      <c r="AV464" s="6">
        <v>142</v>
      </c>
      <c r="AW464" s="6">
        <v>1030020</v>
      </c>
      <c r="AX464" s="7">
        <f t="shared" si="123"/>
        <v>26.990971544241859</v>
      </c>
      <c r="AY464" s="6">
        <f t="shared" si="124"/>
        <v>6844707.0099999988</v>
      </c>
      <c r="AZ464" s="6">
        <f t="shared" si="125"/>
        <v>1053.5</v>
      </c>
      <c r="BA464" s="6">
        <f t="shared" si="126"/>
        <v>7574475</v>
      </c>
      <c r="BB464" s="7">
        <f t="shared" si="127"/>
        <v>28.013283733856138</v>
      </c>
      <c r="BC464" s="26" t="s">
        <v>790</v>
      </c>
      <c r="BD464" s="10" t="s">
        <v>790</v>
      </c>
      <c r="BE464" s="10" t="s">
        <v>807</v>
      </c>
      <c r="BF464" s="18"/>
      <c r="BG464" s="18"/>
      <c r="BH464" s="18"/>
      <c r="BI464" s="18"/>
      <c r="BJ464" s="18"/>
      <c r="BK464" s="18"/>
      <c r="BL464" s="18"/>
      <c r="BM464" s="18"/>
      <c r="BN464" s="18"/>
      <c r="BO464" s="18"/>
      <c r="CJ464" s="18"/>
      <c r="CK464" s="18"/>
    </row>
    <row r="465" spans="1:89" x14ac:dyDescent="0.2">
      <c r="A465" s="25">
        <v>145353</v>
      </c>
      <c r="B465" s="26" t="s">
        <v>111</v>
      </c>
      <c r="C465" s="6">
        <v>337348.95</v>
      </c>
      <c r="D465" s="6">
        <v>0</v>
      </c>
      <c r="E465" s="6">
        <v>0</v>
      </c>
      <c r="F465" s="36">
        <f t="shared" si="112"/>
        <v>0</v>
      </c>
      <c r="G465" s="6">
        <v>-253479.07</v>
      </c>
      <c r="H465" s="6">
        <v>304.7</v>
      </c>
      <c r="I465" s="6">
        <v>2248594</v>
      </c>
      <c r="J465" s="36">
        <f t="shared" si="113"/>
        <v>-3.4945620107498283</v>
      </c>
      <c r="K465" s="6">
        <v>900775.93</v>
      </c>
      <c r="L465" s="6">
        <v>501</v>
      </c>
      <c r="M465" s="6">
        <v>3707670</v>
      </c>
      <c r="N465" s="7">
        <f t="shared" si="114"/>
        <v>7.2884797999821993</v>
      </c>
      <c r="O465" s="6">
        <v>947064.19</v>
      </c>
      <c r="P465" s="6">
        <v>288</v>
      </c>
      <c r="Q465" s="6">
        <v>2092835</v>
      </c>
      <c r="R465" s="7">
        <f t="shared" si="115"/>
        <v>14.028334718217152</v>
      </c>
      <c r="S465" s="6">
        <v>1458744.19</v>
      </c>
      <c r="T465" s="6">
        <v>252</v>
      </c>
      <c r="U465" s="6">
        <v>1840340</v>
      </c>
      <c r="V465" s="7">
        <f t="shared" si="116"/>
        <v>24.57212791658063</v>
      </c>
      <c r="W465" s="6">
        <v>1205682.1100000001</v>
      </c>
      <c r="X465" s="6">
        <v>148.4</v>
      </c>
      <c r="Y465" s="6">
        <v>1089720</v>
      </c>
      <c r="Z465" s="7">
        <f t="shared" si="117"/>
        <v>33.19243778218258</v>
      </c>
      <c r="AA465" s="6">
        <v>450580.11</v>
      </c>
      <c r="AB465" s="6">
        <v>153</v>
      </c>
      <c r="AC465" s="6">
        <v>1177860</v>
      </c>
      <c r="AD465" s="7">
        <f t="shared" si="118"/>
        <v>11.858780678518668</v>
      </c>
      <c r="AE465" s="6">
        <v>1131454.0900000001</v>
      </c>
      <c r="AF465" s="6">
        <v>282.5</v>
      </c>
      <c r="AG465" s="6">
        <v>2155650</v>
      </c>
      <c r="AH465" s="7">
        <f t="shared" si="119"/>
        <v>15.74635154129845</v>
      </c>
      <c r="AI465" s="6">
        <v>1159589.0900000001</v>
      </c>
      <c r="AJ465" s="6">
        <v>266</v>
      </c>
      <c r="AK465" s="6">
        <v>1930720</v>
      </c>
      <c r="AL465" s="7">
        <f t="shared" si="120"/>
        <v>18.618578452597998</v>
      </c>
      <c r="AM465" s="6">
        <v>1982024.08</v>
      </c>
      <c r="AN465" s="6">
        <v>337</v>
      </c>
      <c r="AO465" s="6">
        <v>2416990</v>
      </c>
      <c r="AP465" s="7">
        <f t="shared" si="121"/>
        <v>25.421183571301494</v>
      </c>
      <c r="AQ465" s="6">
        <v>3039968.11</v>
      </c>
      <c r="AR465" s="6">
        <v>594</v>
      </c>
      <c r="AS465" s="6">
        <v>4369580</v>
      </c>
      <c r="AT465" s="7">
        <f t="shared" si="122"/>
        <v>19.47992875287785</v>
      </c>
      <c r="AU465" s="6">
        <v>14654.91</v>
      </c>
      <c r="AV465" s="6">
        <v>470</v>
      </c>
      <c r="AW465" s="6">
        <v>3507545</v>
      </c>
      <c r="AX465" s="7">
        <f t="shared" si="123"/>
        <v>0.12952142025262683</v>
      </c>
      <c r="AY465" s="6">
        <f t="shared" si="124"/>
        <v>12037057.74</v>
      </c>
      <c r="AZ465" s="6">
        <f t="shared" si="125"/>
        <v>3596.6000000000004</v>
      </c>
      <c r="BA465" s="6">
        <f t="shared" si="126"/>
        <v>26537504</v>
      </c>
      <c r="BB465" s="7">
        <f t="shared" si="127"/>
        <v>14.061186385124993</v>
      </c>
      <c r="BC465" s="26" t="s">
        <v>790</v>
      </c>
      <c r="BD465" s="10" t="s">
        <v>790</v>
      </c>
      <c r="BE465" s="10" t="s">
        <v>807</v>
      </c>
      <c r="BF465" s="18"/>
      <c r="BG465" s="18"/>
      <c r="BH465" s="18"/>
      <c r="BI465" s="18"/>
      <c r="BJ465" s="18"/>
      <c r="BK465" s="18"/>
      <c r="BL465" s="18"/>
      <c r="BM465" s="18"/>
      <c r="BN465" s="18"/>
      <c r="BO465" s="18"/>
      <c r="CJ465" s="18"/>
      <c r="CK465" s="18"/>
    </row>
    <row r="466" spans="1:89" x14ac:dyDescent="0.2">
      <c r="A466" s="25">
        <v>145716</v>
      </c>
      <c r="B466" s="26" t="s">
        <v>115</v>
      </c>
      <c r="C466" s="6">
        <v>793594.91</v>
      </c>
      <c r="D466" s="6">
        <v>0</v>
      </c>
      <c r="E466" s="6">
        <v>0</v>
      </c>
      <c r="F466" s="36">
        <f t="shared" si="112"/>
        <v>0</v>
      </c>
      <c r="G466" s="6">
        <v>13174.91</v>
      </c>
      <c r="H466" s="6">
        <v>16</v>
      </c>
      <c r="I466" s="6">
        <v>119620</v>
      </c>
      <c r="J466" s="36">
        <f t="shared" si="113"/>
        <v>3.4143304631332554</v>
      </c>
      <c r="K466" s="6">
        <v>45417.41</v>
      </c>
      <c r="L466" s="6">
        <v>150</v>
      </c>
      <c r="M466" s="6">
        <v>1097070</v>
      </c>
      <c r="N466" s="7">
        <f t="shared" si="114"/>
        <v>1.2419647789110997</v>
      </c>
      <c r="O466" s="6">
        <v>108659.91</v>
      </c>
      <c r="P466" s="6">
        <v>150.75</v>
      </c>
      <c r="Q466" s="6">
        <v>1094527.5</v>
      </c>
      <c r="R466" s="7">
        <f t="shared" si="115"/>
        <v>3.0775446117160148</v>
      </c>
      <c r="S466" s="6">
        <v>249528.91</v>
      </c>
      <c r="T466" s="6">
        <v>87.300000000000011</v>
      </c>
      <c r="U466" s="6">
        <v>635646</v>
      </c>
      <c r="V466" s="7">
        <f t="shared" si="116"/>
        <v>12.169346161228104</v>
      </c>
      <c r="W466" s="6">
        <v>67464.98</v>
      </c>
      <c r="X466" s="6">
        <v>55.75</v>
      </c>
      <c r="Y466" s="6">
        <v>398002.5</v>
      </c>
      <c r="Z466" s="7">
        <f t="shared" si="117"/>
        <v>5.0852680573614482</v>
      </c>
      <c r="AA466" s="6">
        <v>55639.98</v>
      </c>
      <c r="AB466" s="6">
        <v>65.5</v>
      </c>
      <c r="AC466" s="6">
        <v>495085</v>
      </c>
      <c r="AD466" s="7">
        <f t="shared" si="118"/>
        <v>3.4839257501237162</v>
      </c>
      <c r="AE466" s="6">
        <v>167622.9</v>
      </c>
      <c r="AF466" s="6">
        <v>44.25</v>
      </c>
      <c r="AG466" s="6">
        <v>334117.5</v>
      </c>
      <c r="AH466" s="7">
        <f t="shared" si="119"/>
        <v>15.050654335675324</v>
      </c>
      <c r="AI466" s="6">
        <v>-1854.6</v>
      </c>
      <c r="AJ466" s="6">
        <v>61.5</v>
      </c>
      <c r="AK466" s="6">
        <v>433405</v>
      </c>
      <c r="AL466" s="7">
        <f t="shared" si="120"/>
        <v>-0.13265329195556119</v>
      </c>
      <c r="AM466" s="6">
        <v>-2754.12</v>
      </c>
      <c r="AN466" s="6">
        <v>2.5</v>
      </c>
      <c r="AO466" s="6">
        <v>16925</v>
      </c>
      <c r="AP466" s="7">
        <f t="shared" si="121"/>
        <v>-5.044473855243722</v>
      </c>
      <c r="AQ466" s="6">
        <v>15345.88</v>
      </c>
      <c r="AR466" s="6">
        <v>2.5</v>
      </c>
      <c r="AS466" s="6">
        <v>18675</v>
      </c>
      <c r="AT466" s="7">
        <f t="shared" si="122"/>
        <v>23.008548326639893</v>
      </c>
      <c r="AU466" s="6">
        <v>66993.88</v>
      </c>
      <c r="AV466" s="6">
        <v>11</v>
      </c>
      <c r="AW466" s="6">
        <v>82390</v>
      </c>
      <c r="AX466" s="7">
        <f t="shared" si="123"/>
        <v>25.207067362544002</v>
      </c>
      <c r="AY466" s="6">
        <f t="shared" si="124"/>
        <v>785240.04</v>
      </c>
      <c r="AZ466" s="6">
        <f t="shared" si="125"/>
        <v>647.04999999999995</v>
      </c>
      <c r="BA466" s="6">
        <f t="shared" si="126"/>
        <v>4725463.5</v>
      </c>
      <c r="BB466" s="7">
        <f t="shared" si="127"/>
        <v>5.1513340945285053</v>
      </c>
      <c r="BC466" s="26" t="s">
        <v>790</v>
      </c>
      <c r="BD466" s="10" t="s">
        <v>790</v>
      </c>
      <c r="BE466" s="10" t="s">
        <v>807</v>
      </c>
      <c r="BF466" s="18"/>
      <c r="BG466" s="18"/>
      <c r="BH466" s="18"/>
      <c r="BI466" s="18"/>
      <c r="BJ466" s="18"/>
      <c r="BK466" s="18"/>
      <c r="BL466" s="18"/>
      <c r="BM466" s="18"/>
      <c r="BN466" s="18"/>
      <c r="BO466" s="18"/>
      <c r="CJ466" s="18"/>
      <c r="CK466" s="18"/>
    </row>
    <row r="467" spans="1:89" x14ac:dyDescent="0.2">
      <c r="A467" s="25">
        <v>146500</v>
      </c>
      <c r="B467" s="26" t="s">
        <v>122</v>
      </c>
      <c r="C467" s="6">
        <v>883.59</v>
      </c>
      <c r="D467" s="6">
        <v>0</v>
      </c>
      <c r="E467" s="6">
        <v>0</v>
      </c>
      <c r="F467" s="36">
        <f t="shared" si="112"/>
        <v>0</v>
      </c>
      <c r="G467" s="6">
        <v>267541.59999999998</v>
      </c>
      <c r="H467" s="6">
        <v>101.8</v>
      </c>
      <c r="I467" s="6">
        <v>751811</v>
      </c>
      <c r="J467" s="36">
        <f t="shared" si="113"/>
        <v>11.031748138827444</v>
      </c>
      <c r="K467" s="6">
        <v>517052.6</v>
      </c>
      <c r="L467" s="6">
        <v>174</v>
      </c>
      <c r="M467" s="6">
        <v>1282605</v>
      </c>
      <c r="N467" s="7">
        <f t="shared" si="114"/>
        <v>12.093807524530154</v>
      </c>
      <c r="O467" s="6">
        <v>424027.6</v>
      </c>
      <c r="P467" s="6">
        <v>153.5</v>
      </c>
      <c r="Q467" s="6">
        <v>1126345</v>
      </c>
      <c r="R467" s="7">
        <f t="shared" si="115"/>
        <v>11.670363520946069</v>
      </c>
      <c r="S467" s="6">
        <v>74549.600000000006</v>
      </c>
      <c r="T467" s="6">
        <v>102.5</v>
      </c>
      <c r="U467" s="6">
        <v>731425</v>
      </c>
      <c r="V467" s="7">
        <f t="shared" si="116"/>
        <v>3.1596371466657556</v>
      </c>
      <c r="W467" s="6">
        <v>160854.49</v>
      </c>
      <c r="X467" s="6">
        <v>104.5</v>
      </c>
      <c r="Y467" s="6">
        <v>744440</v>
      </c>
      <c r="Z467" s="7">
        <f t="shared" si="117"/>
        <v>6.4822345655794953</v>
      </c>
      <c r="AA467" s="6">
        <v>157814.49</v>
      </c>
      <c r="AB467" s="6">
        <v>71</v>
      </c>
      <c r="AC467" s="6">
        <v>529520</v>
      </c>
      <c r="AD467" s="7">
        <f t="shared" si="118"/>
        <v>9.2390262690738787</v>
      </c>
      <c r="AE467" s="6">
        <v>332189.77</v>
      </c>
      <c r="AF467" s="6">
        <v>60</v>
      </c>
      <c r="AG467" s="6">
        <v>454700</v>
      </c>
      <c r="AH467" s="7">
        <f t="shared" si="119"/>
        <v>21.917073015174843</v>
      </c>
      <c r="AI467" s="6">
        <v>393950.77</v>
      </c>
      <c r="AJ467" s="6">
        <v>163.65</v>
      </c>
      <c r="AK467" s="6">
        <v>1172360.5</v>
      </c>
      <c r="AL467" s="7">
        <f t="shared" si="120"/>
        <v>10.416995344008948</v>
      </c>
      <c r="AM467" s="6">
        <v>431164.27</v>
      </c>
      <c r="AN467" s="6">
        <v>114.25</v>
      </c>
      <c r="AO467" s="6">
        <v>812077.5</v>
      </c>
      <c r="AP467" s="7">
        <f t="shared" si="121"/>
        <v>16.459133974282011</v>
      </c>
      <c r="AQ467" s="6">
        <v>456748.74</v>
      </c>
      <c r="AR467" s="6">
        <v>102.85</v>
      </c>
      <c r="AS467" s="6">
        <v>754364.5</v>
      </c>
      <c r="AT467" s="7">
        <f t="shared" si="122"/>
        <v>16.953296079017502</v>
      </c>
      <c r="AU467" s="6">
        <v>371196.49</v>
      </c>
      <c r="AV467" s="6">
        <v>100</v>
      </c>
      <c r="AW467" s="6">
        <v>732400</v>
      </c>
      <c r="AX467" s="7">
        <f t="shared" si="123"/>
        <v>15.711484421081376</v>
      </c>
      <c r="AY467" s="6">
        <f t="shared" si="124"/>
        <v>3587090.42</v>
      </c>
      <c r="AZ467" s="6">
        <f t="shared" si="125"/>
        <v>1248.0499999999997</v>
      </c>
      <c r="BA467" s="6">
        <f t="shared" si="126"/>
        <v>9092048.5</v>
      </c>
      <c r="BB467" s="7">
        <f t="shared" si="127"/>
        <v>12.230445429322117</v>
      </c>
      <c r="BC467" s="26" t="s">
        <v>790</v>
      </c>
      <c r="BD467" s="10" t="s">
        <v>790</v>
      </c>
      <c r="BE467" s="10" t="s">
        <v>807</v>
      </c>
      <c r="BF467" s="18"/>
      <c r="BG467" s="18"/>
      <c r="BH467" s="18"/>
      <c r="BI467" s="18"/>
      <c r="BJ467" s="18"/>
      <c r="BK467" s="18"/>
      <c r="BL467" s="18"/>
      <c r="BM467" s="18"/>
      <c r="BN467" s="18"/>
      <c r="BO467" s="18"/>
      <c r="CJ467" s="18"/>
      <c r="CK467" s="18"/>
    </row>
    <row r="468" spans="1:89" x14ac:dyDescent="0.2">
      <c r="A468" s="25">
        <v>147640</v>
      </c>
      <c r="B468" s="26" t="s">
        <v>131</v>
      </c>
      <c r="C468" s="6">
        <v>30065.27</v>
      </c>
      <c r="D468" s="6">
        <v>0</v>
      </c>
      <c r="E468" s="6">
        <v>0</v>
      </c>
      <c r="F468" s="36">
        <f t="shared" si="112"/>
        <v>0</v>
      </c>
      <c r="G468" s="6">
        <v>8737.77</v>
      </c>
      <c r="H468" s="6">
        <v>154.94999999999999</v>
      </c>
      <c r="I468" s="6">
        <v>1142496.5</v>
      </c>
      <c r="J468" s="36">
        <f t="shared" si="113"/>
        <v>0.23708682696183314</v>
      </c>
      <c r="K468" s="6">
        <v>102343.27</v>
      </c>
      <c r="L468" s="6">
        <v>239.25</v>
      </c>
      <c r="M468" s="6">
        <v>1757322.5</v>
      </c>
      <c r="N468" s="7">
        <f t="shared" si="114"/>
        <v>1.7471455011814851</v>
      </c>
      <c r="O468" s="6">
        <v>375561.46</v>
      </c>
      <c r="P468" s="6">
        <v>178.5</v>
      </c>
      <c r="Q468" s="6">
        <v>1307295</v>
      </c>
      <c r="R468" s="7">
        <f t="shared" si="115"/>
        <v>8.9057215548135655</v>
      </c>
      <c r="S468" s="6">
        <v>349446.46</v>
      </c>
      <c r="T468" s="6">
        <v>189</v>
      </c>
      <c r="U468" s="6">
        <v>1353280</v>
      </c>
      <c r="V468" s="7">
        <f t="shared" si="116"/>
        <v>8.0048772316150387</v>
      </c>
      <c r="W468" s="6">
        <v>73826.81</v>
      </c>
      <c r="X468" s="6">
        <v>251</v>
      </c>
      <c r="Y468" s="6">
        <v>1779370</v>
      </c>
      <c r="Z468" s="7">
        <f t="shared" si="117"/>
        <v>1.2447126230070193</v>
      </c>
      <c r="AA468" s="6">
        <v>-4108.2</v>
      </c>
      <c r="AB468" s="6">
        <v>62</v>
      </c>
      <c r="AC468" s="6">
        <v>469740</v>
      </c>
      <c r="AD468" s="7">
        <f t="shared" si="118"/>
        <v>-0.27111636224294289</v>
      </c>
      <c r="AE468" s="6">
        <v>-39001.86</v>
      </c>
      <c r="AF468" s="6">
        <v>101.25</v>
      </c>
      <c r="AG468" s="6">
        <v>759137.5</v>
      </c>
      <c r="AH468" s="7">
        <f t="shared" si="119"/>
        <v>-1.5412962737317022</v>
      </c>
      <c r="AI468" s="6">
        <v>296843.14</v>
      </c>
      <c r="AJ468" s="6">
        <v>285.75</v>
      </c>
      <c r="AK468" s="6">
        <v>2029522.5</v>
      </c>
      <c r="AL468" s="7">
        <f t="shared" si="120"/>
        <v>4.5341391090761496</v>
      </c>
      <c r="AM468" s="6">
        <v>-123293.36</v>
      </c>
      <c r="AN468" s="6">
        <v>301.75</v>
      </c>
      <c r="AO468" s="6">
        <v>2122572.5</v>
      </c>
      <c r="AP468" s="7">
        <f t="shared" si="121"/>
        <v>-1.8006895689075404</v>
      </c>
      <c r="AQ468" s="6">
        <v>369878.15</v>
      </c>
      <c r="AR468" s="6">
        <v>282.10000000000002</v>
      </c>
      <c r="AS468" s="6">
        <v>2038887</v>
      </c>
      <c r="AT468" s="7">
        <f t="shared" si="122"/>
        <v>5.0795302535157667</v>
      </c>
      <c r="AU468" s="6">
        <v>-128989.06</v>
      </c>
      <c r="AV468" s="6">
        <v>215</v>
      </c>
      <c r="AW468" s="6">
        <v>1594075</v>
      </c>
      <c r="AX468" s="7">
        <f t="shared" si="123"/>
        <v>-2.5084521493656196</v>
      </c>
      <c r="AY468" s="6">
        <f t="shared" si="124"/>
        <v>1281244.58</v>
      </c>
      <c r="AZ468" s="6">
        <f t="shared" si="125"/>
        <v>2260.5500000000002</v>
      </c>
      <c r="BA468" s="6">
        <f t="shared" si="126"/>
        <v>16353698.5</v>
      </c>
      <c r="BB468" s="7">
        <f t="shared" si="127"/>
        <v>2.4287216729597896</v>
      </c>
      <c r="BC468" s="26" t="s">
        <v>790</v>
      </c>
      <c r="BD468" s="10" t="s">
        <v>790</v>
      </c>
      <c r="BE468" s="10" t="s">
        <v>807</v>
      </c>
      <c r="BF468" s="18"/>
      <c r="BG468" s="18"/>
      <c r="BH468" s="18"/>
      <c r="BI468" s="18"/>
      <c r="BJ468" s="18"/>
      <c r="BK468" s="18"/>
      <c r="BL468" s="18"/>
      <c r="BM468" s="18"/>
      <c r="BN468" s="18"/>
      <c r="BO468" s="18"/>
      <c r="CJ468" s="18"/>
      <c r="CK468" s="18"/>
    </row>
    <row r="469" spans="1:89" x14ac:dyDescent="0.2">
      <c r="A469" s="25">
        <v>170156</v>
      </c>
      <c r="B469" s="26" t="s">
        <v>177</v>
      </c>
      <c r="C469" s="6">
        <v>-18656.89</v>
      </c>
      <c r="D469" s="6">
        <v>15</v>
      </c>
      <c r="E469" s="6">
        <v>111300</v>
      </c>
      <c r="F469" s="36">
        <f t="shared" si="112"/>
        <v>-5.0288113207547172</v>
      </c>
      <c r="G469" s="6">
        <v>61473.11</v>
      </c>
      <c r="H469" s="6">
        <v>159</v>
      </c>
      <c r="I469" s="6">
        <v>1176930</v>
      </c>
      <c r="J469" s="36">
        <f t="shared" si="113"/>
        <v>1.6191841570866576</v>
      </c>
      <c r="K469" s="6">
        <v>-78566.89</v>
      </c>
      <c r="L469" s="6">
        <v>180</v>
      </c>
      <c r="M469" s="6">
        <v>1327825</v>
      </c>
      <c r="N469" s="7">
        <f t="shared" si="114"/>
        <v>-1.7750883587822188</v>
      </c>
      <c r="O469" s="6">
        <v>104434.63</v>
      </c>
      <c r="P469" s="6">
        <v>211</v>
      </c>
      <c r="Q469" s="6">
        <v>1563770</v>
      </c>
      <c r="R469" s="7">
        <f t="shared" si="115"/>
        <v>2.0703003191006348</v>
      </c>
      <c r="S469" s="6">
        <v>104002.63</v>
      </c>
      <c r="T469" s="6">
        <v>219.75</v>
      </c>
      <c r="U469" s="6">
        <v>1609182.5</v>
      </c>
      <c r="V469" s="7">
        <f t="shared" si="116"/>
        <v>2.0035524435544136</v>
      </c>
      <c r="W469" s="6">
        <v>36875.06</v>
      </c>
      <c r="X469" s="6">
        <v>218.5</v>
      </c>
      <c r="Y469" s="6">
        <v>1571920</v>
      </c>
      <c r="Z469" s="7">
        <f t="shared" si="117"/>
        <v>0.70375833375744301</v>
      </c>
      <c r="AA469" s="6">
        <v>-58969.440000000002</v>
      </c>
      <c r="AB469" s="6">
        <v>212.25</v>
      </c>
      <c r="AC469" s="6">
        <v>1602457.5</v>
      </c>
      <c r="AD469" s="7">
        <f t="shared" si="118"/>
        <v>-1.1407807320942989</v>
      </c>
      <c r="AE469" s="6">
        <v>224299.06</v>
      </c>
      <c r="AF469" s="6">
        <v>187.5</v>
      </c>
      <c r="AG469" s="6">
        <v>1433275</v>
      </c>
      <c r="AH469" s="7">
        <f t="shared" si="119"/>
        <v>4.6948225567319595</v>
      </c>
      <c r="AI469" s="6">
        <v>-80362.44</v>
      </c>
      <c r="AJ469" s="6">
        <v>203</v>
      </c>
      <c r="AK469" s="6">
        <v>1474410</v>
      </c>
      <c r="AL469" s="7">
        <f t="shared" si="120"/>
        <v>-1.6896491749242071</v>
      </c>
      <c r="AM469" s="6">
        <v>75709.61</v>
      </c>
      <c r="AN469" s="6">
        <v>201.4</v>
      </c>
      <c r="AO469" s="6">
        <v>1441468</v>
      </c>
      <c r="AP469" s="7">
        <f t="shared" si="121"/>
        <v>1.6281998004811762</v>
      </c>
      <c r="AQ469" s="6">
        <v>284459.61</v>
      </c>
      <c r="AR469" s="6">
        <v>227.9</v>
      </c>
      <c r="AS469" s="6">
        <v>1646014</v>
      </c>
      <c r="AT469" s="7">
        <f t="shared" si="122"/>
        <v>4.8388829499627581</v>
      </c>
      <c r="AU469" s="6">
        <v>271833.63</v>
      </c>
      <c r="AV469" s="6">
        <v>243.5</v>
      </c>
      <c r="AW469" s="6">
        <v>1811515</v>
      </c>
      <c r="AX469" s="7">
        <f t="shared" si="123"/>
        <v>4.651820454150255</v>
      </c>
      <c r="AY469" s="6">
        <f t="shared" si="124"/>
        <v>945188.57</v>
      </c>
      <c r="AZ469" s="6">
        <f t="shared" si="125"/>
        <v>2263.8000000000002</v>
      </c>
      <c r="BA469" s="6">
        <f t="shared" si="126"/>
        <v>16658767</v>
      </c>
      <c r="BB469" s="7">
        <f t="shared" si="127"/>
        <v>1.7588844162356072</v>
      </c>
      <c r="BC469" s="26" t="s">
        <v>790</v>
      </c>
      <c r="BD469" s="10" t="s">
        <v>790</v>
      </c>
      <c r="BE469" s="10" t="s">
        <v>807</v>
      </c>
      <c r="BF469" s="18"/>
      <c r="BG469" s="18"/>
      <c r="BH469" s="18"/>
      <c r="BI469" s="18"/>
      <c r="BJ469" s="18"/>
      <c r="BK469" s="18"/>
      <c r="BL469" s="18"/>
      <c r="BM469" s="18"/>
      <c r="BN469" s="18"/>
      <c r="BO469" s="18"/>
      <c r="CJ469" s="18"/>
      <c r="CK469" s="18"/>
    </row>
    <row r="470" spans="1:89" x14ac:dyDescent="0.2">
      <c r="A470" s="25">
        <v>171938</v>
      </c>
      <c r="B470" s="26" t="s">
        <v>206</v>
      </c>
      <c r="C470" s="6">
        <v>-4429.6099999999997</v>
      </c>
      <c r="D470" s="6">
        <v>35</v>
      </c>
      <c r="E470" s="6">
        <v>249200</v>
      </c>
      <c r="F470" s="36">
        <f t="shared" si="112"/>
        <v>-0.5332596308186196</v>
      </c>
      <c r="G470" s="6">
        <v>-29388.11</v>
      </c>
      <c r="H470" s="6">
        <v>108.8</v>
      </c>
      <c r="I470" s="6">
        <v>785726</v>
      </c>
      <c r="J470" s="36">
        <f t="shared" si="113"/>
        <v>-1.1594772350666771</v>
      </c>
      <c r="K470" s="6">
        <v>257727.89</v>
      </c>
      <c r="L470" s="6">
        <v>162.5</v>
      </c>
      <c r="M470" s="6">
        <v>1184750</v>
      </c>
      <c r="N470" s="7">
        <f t="shared" si="114"/>
        <v>6.5261335302806502</v>
      </c>
      <c r="O470" s="6">
        <v>-59682.11</v>
      </c>
      <c r="P470" s="6">
        <v>164</v>
      </c>
      <c r="Q470" s="6">
        <v>1188980</v>
      </c>
      <c r="R470" s="7">
        <f t="shared" si="115"/>
        <v>-1.5560778230079564</v>
      </c>
      <c r="S470" s="6">
        <v>100827.89</v>
      </c>
      <c r="T470" s="6">
        <v>103.5</v>
      </c>
      <c r="U470" s="6">
        <v>738220</v>
      </c>
      <c r="V470" s="7">
        <f t="shared" si="116"/>
        <v>4.2340556880062854</v>
      </c>
      <c r="W470" s="6">
        <v>195827.92</v>
      </c>
      <c r="X470" s="6">
        <v>40</v>
      </c>
      <c r="Y470" s="6">
        <v>282100</v>
      </c>
      <c r="Z470" s="7">
        <f t="shared" si="117"/>
        <v>20.825372562920951</v>
      </c>
      <c r="AA470" s="6">
        <v>-10642.08</v>
      </c>
      <c r="AB470" s="6">
        <v>41</v>
      </c>
      <c r="AC470" s="6">
        <v>312420</v>
      </c>
      <c r="AD470" s="7">
        <f t="shared" si="118"/>
        <v>-1.055964662953716</v>
      </c>
      <c r="AE470" s="6">
        <v>23987.37</v>
      </c>
      <c r="AF470" s="6">
        <v>47.5</v>
      </c>
      <c r="AG470" s="6">
        <v>353475</v>
      </c>
      <c r="AH470" s="7">
        <f t="shared" si="119"/>
        <v>2.0358472310630171</v>
      </c>
      <c r="AI470" s="6">
        <v>-32731.63</v>
      </c>
      <c r="AJ470" s="6">
        <v>48.5</v>
      </c>
      <c r="AK470" s="6">
        <v>369170</v>
      </c>
      <c r="AL470" s="7">
        <f t="shared" si="120"/>
        <v>-2.7485454668580873</v>
      </c>
      <c r="AM470" s="6">
        <v>-25233.63</v>
      </c>
      <c r="AN470" s="6">
        <v>51</v>
      </c>
      <c r="AO470" s="6">
        <v>368095</v>
      </c>
      <c r="AP470" s="7">
        <f t="shared" si="121"/>
        <v>-2.1251104470313371</v>
      </c>
      <c r="AQ470" s="6">
        <v>445453.37</v>
      </c>
      <c r="AR470" s="6">
        <v>271.10000000000002</v>
      </c>
      <c r="AS470" s="6">
        <v>1945610</v>
      </c>
      <c r="AT470" s="7">
        <f t="shared" si="122"/>
        <v>6.4106857797811481</v>
      </c>
      <c r="AU470" s="6">
        <v>134008.87</v>
      </c>
      <c r="AV470" s="6">
        <v>86.5</v>
      </c>
      <c r="AW470" s="6">
        <v>628580</v>
      </c>
      <c r="AX470" s="7">
        <f t="shared" si="123"/>
        <v>6.6089836934041806</v>
      </c>
      <c r="AY470" s="6">
        <f t="shared" si="124"/>
        <v>1000155.7500000001</v>
      </c>
      <c r="AZ470" s="6">
        <f t="shared" si="125"/>
        <v>1124.4000000000001</v>
      </c>
      <c r="BA470" s="6">
        <f t="shared" si="126"/>
        <v>8157126</v>
      </c>
      <c r="BB470" s="7">
        <f t="shared" si="127"/>
        <v>3.8009500221033732</v>
      </c>
      <c r="BC470" s="26" t="s">
        <v>790</v>
      </c>
      <c r="BD470" s="10" t="s">
        <v>790</v>
      </c>
      <c r="BE470" s="10" t="s">
        <v>807</v>
      </c>
      <c r="BF470" s="18"/>
      <c r="BG470" s="18"/>
      <c r="BH470" s="18"/>
      <c r="BI470" s="18"/>
      <c r="BJ470" s="18"/>
      <c r="BK470" s="18"/>
      <c r="BL470" s="18"/>
      <c r="BM470" s="18"/>
      <c r="BN470" s="18"/>
      <c r="BO470" s="18"/>
      <c r="CJ470" s="18"/>
      <c r="CK470" s="18"/>
    </row>
    <row r="471" spans="1:89" x14ac:dyDescent="0.2">
      <c r="A471" s="25">
        <v>172281</v>
      </c>
      <c r="B471" s="26" t="s">
        <v>215</v>
      </c>
      <c r="C471" s="6">
        <v>-82606.62</v>
      </c>
      <c r="D471" s="6">
        <v>0</v>
      </c>
      <c r="E471" s="6">
        <v>0</v>
      </c>
      <c r="F471" s="36">
        <f t="shared" si="112"/>
        <v>0</v>
      </c>
      <c r="G471" s="6">
        <v>-16211.62</v>
      </c>
      <c r="H471" s="6">
        <v>67</v>
      </c>
      <c r="I471" s="6">
        <v>490690</v>
      </c>
      <c r="J471" s="36">
        <f t="shared" si="113"/>
        <v>-1.0241908740752819</v>
      </c>
      <c r="K471" s="6">
        <v>-27731.119999999999</v>
      </c>
      <c r="L471" s="6">
        <v>69.95</v>
      </c>
      <c r="M471" s="6">
        <v>517146.5</v>
      </c>
      <c r="N471" s="7">
        <f t="shared" si="114"/>
        <v>-1.6087000492123604</v>
      </c>
      <c r="O471" s="6">
        <v>-31806.05</v>
      </c>
      <c r="P471" s="6">
        <v>100.5</v>
      </c>
      <c r="Q471" s="6">
        <v>737635</v>
      </c>
      <c r="R471" s="7">
        <f t="shared" si="115"/>
        <v>-1.3366875893904167</v>
      </c>
      <c r="S471" s="6">
        <v>70788.95</v>
      </c>
      <c r="T471" s="6">
        <v>105.5</v>
      </c>
      <c r="U471" s="6">
        <v>758835</v>
      </c>
      <c r="V471" s="7">
        <f t="shared" si="116"/>
        <v>2.8918769561235314</v>
      </c>
      <c r="W471" s="6">
        <v>-58060.94</v>
      </c>
      <c r="X471" s="6">
        <v>101</v>
      </c>
      <c r="Y471" s="6">
        <v>717870</v>
      </c>
      <c r="Z471" s="7">
        <f t="shared" si="117"/>
        <v>-2.4263838856617492</v>
      </c>
      <c r="AA471" s="6">
        <v>-28655.94</v>
      </c>
      <c r="AB471" s="6">
        <v>72.5</v>
      </c>
      <c r="AC471" s="6">
        <v>553400</v>
      </c>
      <c r="AD471" s="7">
        <f t="shared" si="118"/>
        <v>-1.6052297434044089</v>
      </c>
      <c r="AE471" s="6">
        <v>40668.629999999997</v>
      </c>
      <c r="AF471" s="6">
        <v>90</v>
      </c>
      <c r="AG471" s="6">
        <v>680700</v>
      </c>
      <c r="AH471" s="7">
        <f t="shared" si="119"/>
        <v>1.7923591890700747</v>
      </c>
      <c r="AI471" s="6">
        <v>-368.87</v>
      </c>
      <c r="AJ471" s="6">
        <v>100</v>
      </c>
      <c r="AK471" s="6">
        <v>728750</v>
      </c>
      <c r="AL471" s="7">
        <f t="shared" si="120"/>
        <v>-1.5691210977701542E-2</v>
      </c>
      <c r="AM471" s="6">
        <v>10564.38</v>
      </c>
      <c r="AN471" s="6">
        <v>70.45</v>
      </c>
      <c r="AO471" s="6">
        <v>504916.5</v>
      </c>
      <c r="AP471" s="7">
        <f t="shared" si="121"/>
        <v>0.64861374108392178</v>
      </c>
      <c r="AQ471" s="6">
        <v>10135.4</v>
      </c>
      <c r="AR471" s="6">
        <v>80.5</v>
      </c>
      <c r="AS471" s="6">
        <v>578735</v>
      </c>
      <c r="AT471" s="7">
        <f t="shared" si="122"/>
        <v>0.4903646746783934</v>
      </c>
      <c r="AU471" s="6">
        <v>-51859.82</v>
      </c>
      <c r="AV471" s="6">
        <v>112.85</v>
      </c>
      <c r="AW471" s="6">
        <v>840011.5</v>
      </c>
      <c r="AX471" s="7">
        <f t="shared" si="123"/>
        <v>-1.9138481080318543</v>
      </c>
      <c r="AY471" s="6">
        <f t="shared" si="124"/>
        <v>-82537</v>
      </c>
      <c r="AZ471" s="6">
        <f t="shared" si="125"/>
        <v>970.25000000000011</v>
      </c>
      <c r="BA471" s="6">
        <f t="shared" si="126"/>
        <v>7108689.5</v>
      </c>
      <c r="BB471" s="7">
        <f t="shared" si="127"/>
        <v>-0.35993230538483922</v>
      </c>
      <c r="BC471" s="26" t="s">
        <v>790</v>
      </c>
      <c r="BD471" s="10" t="s">
        <v>790</v>
      </c>
      <c r="BE471" s="10" t="s">
        <v>807</v>
      </c>
      <c r="BF471" s="18"/>
      <c r="BG471" s="18"/>
      <c r="BH471" s="18"/>
      <c r="BI471" s="18"/>
      <c r="BJ471" s="18"/>
      <c r="BK471" s="18"/>
      <c r="BL471" s="18"/>
      <c r="BM471" s="18"/>
      <c r="BN471" s="18"/>
      <c r="BO471" s="18"/>
      <c r="CJ471" s="18"/>
      <c r="CK471" s="18"/>
    </row>
    <row r="472" spans="1:89" x14ac:dyDescent="0.2">
      <c r="A472" s="25">
        <v>172282</v>
      </c>
      <c r="B472" s="26" t="s">
        <v>216</v>
      </c>
      <c r="C472" s="6">
        <v>0</v>
      </c>
      <c r="D472" s="6">
        <v>0</v>
      </c>
      <c r="E472" s="6">
        <v>0</v>
      </c>
      <c r="F472" s="36">
        <f t="shared" si="112"/>
        <v>0</v>
      </c>
      <c r="G472" s="6">
        <v>0</v>
      </c>
      <c r="H472" s="6">
        <v>0</v>
      </c>
      <c r="I472" s="6">
        <v>0</v>
      </c>
      <c r="J472" s="36">
        <f t="shared" si="113"/>
        <v>0</v>
      </c>
      <c r="K472" s="6">
        <v>156744.32000000001</v>
      </c>
      <c r="L472" s="6">
        <v>22.5</v>
      </c>
      <c r="M472" s="6">
        <v>164075</v>
      </c>
      <c r="N472" s="7">
        <f t="shared" si="114"/>
        <v>28.659634923053481</v>
      </c>
      <c r="O472" s="6">
        <v>335142.14</v>
      </c>
      <c r="P472" s="6">
        <v>76</v>
      </c>
      <c r="Q472" s="6">
        <v>546720</v>
      </c>
      <c r="R472" s="7">
        <f t="shared" si="115"/>
        <v>19.003157630962832</v>
      </c>
      <c r="S472" s="6">
        <v>578980.13</v>
      </c>
      <c r="T472" s="6">
        <v>100.5</v>
      </c>
      <c r="U472" s="6">
        <v>731985</v>
      </c>
      <c r="V472" s="7">
        <f t="shared" si="116"/>
        <v>24.52015277635471</v>
      </c>
      <c r="W472" s="6">
        <v>394235.01</v>
      </c>
      <c r="X472" s="6">
        <v>51.5</v>
      </c>
      <c r="Y472" s="6">
        <v>364055</v>
      </c>
      <c r="Z472" s="7">
        <f t="shared" si="117"/>
        <v>32.486987680432904</v>
      </c>
      <c r="AA472" s="6">
        <v>491955.01</v>
      </c>
      <c r="AB472" s="6">
        <v>76.5</v>
      </c>
      <c r="AC472" s="6">
        <v>551570</v>
      </c>
      <c r="AD472" s="7">
        <f t="shared" si="118"/>
        <v>27.649446688543609</v>
      </c>
      <c r="AE472" s="6">
        <v>295254.51</v>
      </c>
      <c r="AF472" s="6">
        <v>40</v>
      </c>
      <c r="AG472" s="6">
        <v>310800</v>
      </c>
      <c r="AH472" s="7">
        <f t="shared" si="119"/>
        <v>28.499470077220078</v>
      </c>
      <c r="AI472" s="6">
        <v>531462.01</v>
      </c>
      <c r="AJ472" s="6">
        <v>112.25</v>
      </c>
      <c r="AK472" s="6">
        <v>797457.5</v>
      </c>
      <c r="AL472" s="7">
        <f t="shared" si="120"/>
        <v>20.659812353636404</v>
      </c>
      <c r="AM472" s="6">
        <v>634472.01</v>
      </c>
      <c r="AN472" s="6">
        <v>93.5</v>
      </c>
      <c r="AO472" s="6">
        <v>668395</v>
      </c>
      <c r="AP472" s="7">
        <f t="shared" si="121"/>
        <v>29.426659849340584</v>
      </c>
      <c r="AQ472" s="6">
        <v>707762.01</v>
      </c>
      <c r="AR472" s="6">
        <v>76.75</v>
      </c>
      <c r="AS472" s="6">
        <v>555547.5</v>
      </c>
      <c r="AT472" s="7">
        <f t="shared" si="122"/>
        <v>35.671722543976891</v>
      </c>
      <c r="AU472" s="6">
        <v>778152.01</v>
      </c>
      <c r="AV472" s="6">
        <v>117.5</v>
      </c>
      <c r="AW472" s="6">
        <v>883775</v>
      </c>
      <c r="AX472" s="7">
        <f t="shared" si="123"/>
        <v>27.295083375293487</v>
      </c>
      <c r="AY472" s="6">
        <f t="shared" si="124"/>
        <v>4904159.1599999992</v>
      </c>
      <c r="AZ472" s="6">
        <f t="shared" si="125"/>
        <v>767</v>
      </c>
      <c r="BA472" s="6">
        <f t="shared" si="126"/>
        <v>5574380</v>
      </c>
      <c r="BB472" s="7">
        <f t="shared" si="127"/>
        <v>27.272796967555131</v>
      </c>
      <c r="BC472" s="26" t="s">
        <v>790</v>
      </c>
      <c r="BD472" s="10" t="s">
        <v>790</v>
      </c>
      <c r="BE472" s="10" t="s">
        <v>807</v>
      </c>
      <c r="BF472" s="18"/>
      <c r="BG472" s="18"/>
      <c r="BH472" s="18"/>
      <c r="BI472" s="18"/>
      <c r="BJ472" s="18"/>
      <c r="BK472" s="18"/>
      <c r="BL472" s="18"/>
      <c r="BM472" s="18"/>
      <c r="BN472" s="18"/>
      <c r="BO472" s="18"/>
      <c r="CJ472" s="18"/>
      <c r="CK472" s="18"/>
    </row>
    <row r="473" spans="1:89" x14ac:dyDescent="0.2">
      <c r="A473" s="25">
        <v>172497</v>
      </c>
      <c r="B473" s="26" t="s">
        <v>223</v>
      </c>
      <c r="C473" s="6">
        <v>-3146.88</v>
      </c>
      <c r="D473" s="6">
        <v>0</v>
      </c>
      <c r="E473" s="6">
        <v>0</v>
      </c>
      <c r="F473" s="36">
        <f t="shared" si="112"/>
        <v>0</v>
      </c>
      <c r="G473" s="6">
        <v>23192.38</v>
      </c>
      <c r="H473" s="6">
        <v>139.25</v>
      </c>
      <c r="I473" s="6">
        <v>1017667.5</v>
      </c>
      <c r="J473" s="36">
        <f t="shared" si="113"/>
        <v>0.70648200910415238</v>
      </c>
      <c r="K473" s="6">
        <v>-97240.12</v>
      </c>
      <c r="L473" s="6">
        <v>230</v>
      </c>
      <c r="M473" s="6">
        <v>1676220</v>
      </c>
      <c r="N473" s="7">
        <f t="shared" si="114"/>
        <v>-1.7403464938969824</v>
      </c>
      <c r="O473" s="6">
        <v>-64171.47</v>
      </c>
      <c r="P473" s="6">
        <v>177</v>
      </c>
      <c r="Q473" s="6">
        <v>1296335</v>
      </c>
      <c r="R473" s="7">
        <f t="shared" si="115"/>
        <v>-1.5345690504383511</v>
      </c>
      <c r="S473" s="6">
        <v>-34099.47</v>
      </c>
      <c r="T473" s="6">
        <v>196</v>
      </c>
      <c r="U473" s="6">
        <v>1444130</v>
      </c>
      <c r="V473" s="7">
        <f t="shared" si="116"/>
        <v>-0.73198643473925484</v>
      </c>
      <c r="W473" s="6">
        <v>-126654.43</v>
      </c>
      <c r="X473" s="6">
        <v>217.5</v>
      </c>
      <c r="Y473" s="6">
        <v>1565875</v>
      </c>
      <c r="Z473" s="7">
        <f t="shared" si="117"/>
        <v>-2.4265237646683162</v>
      </c>
      <c r="AA473" s="6">
        <v>237753.56</v>
      </c>
      <c r="AB473" s="6">
        <v>190.5</v>
      </c>
      <c r="AC473" s="6">
        <v>1403100</v>
      </c>
      <c r="AD473" s="7">
        <f t="shared" si="118"/>
        <v>5.2529116670230209</v>
      </c>
      <c r="AE473" s="6">
        <v>503919.81</v>
      </c>
      <c r="AF473" s="6">
        <v>75.349999999999994</v>
      </c>
      <c r="AG473" s="6">
        <v>564958.5</v>
      </c>
      <c r="AH473" s="7">
        <f t="shared" si="119"/>
        <v>26.758769537939511</v>
      </c>
      <c r="AI473" s="6">
        <v>191276.31</v>
      </c>
      <c r="AJ473" s="6">
        <v>214</v>
      </c>
      <c r="AK473" s="6">
        <v>1525650</v>
      </c>
      <c r="AL473" s="7">
        <f t="shared" si="120"/>
        <v>3.8865831678301053</v>
      </c>
      <c r="AM473" s="6">
        <v>603552.30000000005</v>
      </c>
      <c r="AN473" s="6">
        <v>163.85</v>
      </c>
      <c r="AO473" s="6">
        <v>1142688.5</v>
      </c>
      <c r="AP473" s="7">
        <f t="shared" si="121"/>
        <v>16.37377229227388</v>
      </c>
      <c r="AQ473" s="6">
        <v>805791.84</v>
      </c>
      <c r="AR473" s="6">
        <v>182.5</v>
      </c>
      <c r="AS473" s="6">
        <v>1290475</v>
      </c>
      <c r="AT473" s="7">
        <f t="shared" si="122"/>
        <v>17.483617675662064</v>
      </c>
      <c r="AU473" s="6">
        <v>355981.83</v>
      </c>
      <c r="AV473" s="6">
        <v>70</v>
      </c>
      <c r="AW473" s="6">
        <v>515300</v>
      </c>
      <c r="AX473" s="7">
        <f t="shared" si="123"/>
        <v>21.415557403454297</v>
      </c>
      <c r="AY473" s="6">
        <f t="shared" si="124"/>
        <v>2399302.54</v>
      </c>
      <c r="AZ473" s="6">
        <f t="shared" si="125"/>
        <v>1855.9499999999998</v>
      </c>
      <c r="BA473" s="6">
        <f t="shared" si="126"/>
        <v>13442399.5</v>
      </c>
      <c r="BB473" s="7">
        <f t="shared" si="127"/>
        <v>5.5331177101231068</v>
      </c>
      <c r="BC473" s="26" t="s">
        <v>790</v>
      </c>
      <c r="BD473" s="10" t="s">
        <v>790</v>
      </c>
      <c r="BE473" s="10" t="s">
        <v>807</v>
      </c>
      <c r="BF473" s="18"/>
      <c r="BG473" s="18"/>
      <c r="BH473" s="18"/>
      <c r="BI473" s="18"/>
      <c r="BJ473" s="18"/>
      <c r="BK473" s="18"/>
      <c r="BL473" s="18"/>
      <c r="BM473" s="18"/>
      <c r="BN473" s="18"/>
      <c r="BO473" s="18"/>
      <c r="CJ473" s="18"/>
      <c r="CK473" s="18"/>
    </row>
    <row r="474" spans="1:89" x14ac:dyDescent="0.2">
      <c r="A474" s="25">
        <v>174034</v>
      </c>
      <c r="B474" s="26" t="s">
        <v>264</v>
      </c>
      <c r="C474" s="6">
        <v>-258047.15</v>
      </c>
      <c r="D474" s="6">
        <v>143</v>
      </c>
      <c r="E474" s="6">
        <v>1065730</v>
      </c>
      <c r="F474" s="36">
        <f t="shared" si="112"/>
        <v>-7.2639547540183713</v>
      </c>
      <c r="G474" s="6">
        <v>-22959.15</v>
      </c>
      <c r="H474" s="6">
        <v>619.79999999999995</v>
      </c>
      <c r="I474" s="6">
        <v>4554458</v>
      </c>
      <c r="J474" s="36">
        <f t="shared" si="113"/>
        <v>-0.15627186593882303</v>
      </c>
      <c r="K474" s="6">
        <v>-11202.15</v>
      </c>
      <c r="L474" s="6">
        <v>565</v>
      </c>
      <c r="M474" s="6">
        <v>4125500</v>
      </c>
      <c r="N474" s="7">
        <f t="shared" si="114"/>
        <v>-8.1460307841473761E-2</v>
      </c>
      <c r="O474" s="6">
        <v>-200812.15</v>
      </c>
      <c r="P474" s="6">
        <v>491</v>
      </c>
      <c r="Q474" s="6">
        <v>3584510</v>
      </c>
      <c r="R474" s="7">
        <f t="shared" si="115"/>
        <v>-1.7366883200214254</v>
      </c>
      <c r="S474" s="6">
        <v>243377.85</v>
      </c>
      <c r="T474" s="6">
        <v>348.75</v>
      </c>
      <c r="U474" s="6">
        <v>2539087.5</v>
      </c>
      <c r="V474" s="7">
        <f t="shared" si="116"/>
        <v>2.9714270776410818</v>
      </c>
      <c r="W474" s="6">
        <v>758065.78</v>
      </c>
      <c r="X474" s="6">
        <v>394</v>
      </c>
      <c r="Y474" s="6">
        <v>2809240</v>
      </c>
      <c r="Z474" s="7">
        <f t="shared" si="117"/>
        <v>8.095418476171492</v>
      </c>
      <c r="AA474" s="6">
        <v>519208.78</v>
      </c>
      <c r="AB474" s="6">
        <v>200</v>
      </c>
      <c r="AC474" s="6">
        <v>1497200</v>
      </c>
      <c r="AD474" s="7">
        <f t="shared" si="118"/>
        <v>10.750382166711194</v>
      </c>
      <c r="AE474" s="6">
        <v>1563621.49</v>
      </c>
      <c r="AF474" s="6">
        <v>178.5</v>
      </c>
      <c r="AG474" s="6">
        <v>1354410</v>
      </c>
      <c r="AH474" s="7">
        <f t="shared" si="119"/>
        <v>34.634006467760869</v>
      </c>
      <c r="AI474" s="6">
        <v>2061391.49</v>
      </c>
      <c r="AJ474" s="6">
        <v>362</v>
      </c>
      <c r="AK474" s="6">
        <v>2614070</v>
      </c>
      <c r="AL474" s="7">
        <f t="shared" si="120"/>
        <v>24.445839702073776</v>
      </c>
      <c r="AM474" s="6">
        <v>2229123.4900000002</v>
      </c>
      <c r="AN474" s="6">
        <v>536.5</v>
      </c>
      <c r="AO474" s="6">
        <v>3841040</v>
      </c>
      <c r="AP474" s="7">
        <f t="shared" si="121"/>
        <v>17.99065570522567</v>
      </c>
      <c r="AQ474" s="6">
        <v>3109950.02</v>
      </c>
      <c r="AR474" s="6">
        <v>484.75</v>
      </c>
      <c r="AS474" s="6">
        <v>3540597.5</v>
      </c>
      <c r="AT474" s="7">
        <f t="shared" si="122"/>
        <v>24.594323573916551</v>
      </c>
      <c r="AU474" s="6">
        <v>1710107.01</v>
      </c>
      <c r="AV474" s="6">
        <v>305</v>
      </c>
      <c r="AW474" s="6">
        <v>2310050</v>
      </c>
      <c r="AX474" s="7">
        <f t="shared" si="123"/>
        <v>22.948991281573996</v>
      </c>
      <c r="AY474" s="6">
        <f t="shared" si="124"/>
        <v>11959872.460000001</v>
      </c>
      <c r="AZ474" s="6">
        <f t="shared" si="125"/>
        <v>4485.3</v>
      </c>
      <c r="BA474" s="6">
        <f t="shared" si="126"/>
        <v>32770163</v>
      </c>
      <c r="BB474" s="7">
        <f t="shared" si="127"/>
        <v>11.313829786565298</v>
      </c>
      <c r="BC474" s="26" t="s">
        <v>790</v>
      </c>
      <c r="BD474" s="10" t="s">
        <v>790</v>
      </c>
      <c r="BE474" s="10" t="s">
        <v>807</v>
      </c>
      <c r="BF474" s="18"/>
      <c r="BG474" s="18"/>
      <c r="BH474" s="18"/>
      <c r="BI474" s="18"/>
      <c r="BJ474" s="18"/>
      <c r="BK474" s="18"/>
      <c r="BL474" s="18"/>
      <c r="BM474" s="18"/>
      <c r="BN474" s="18"/>
      <c r="BO474" s="18"/>
      <c r="CJ474" s="18"/>
      <c r="CK474" s="18"/>
    </row>
    <row r="475" spans="1:89" x14ac:dyDescent="0.2">
      <c r="A475" s="25">
        <v>174271</v>
      </c>
      <c r="B475" s="26" t="s">
        <v>266</v>
      </c>
      <c r="C475" s="6">
        <v>872233.5</v>
      </c>
      <c r="D475" s="6">
        <v>0</v>
      </c>
      <c r="E475" s="6">
        <v>0</v>
      </c>
      <c r="F475" s="36">
        <f t="shared" si="112"/>
        <v>0</v>
      </c>
      <c r="G475" s="6">
        <v>494983.47</v>
      </c>
      <c r="H475" s="6">
        <v>418</v>
      </c>
      <c r="I475" s="6">
        <v>3115310</v>
      </c>
      <c r="J475" s="36">
        <f t="shared" si="113"/>
        <v>4.9255090408338171</v>
      </c>
      <c r="K475" s="6">
        <v>103738.47</v>
      </c>
      <c r="L475" s="6">
        <v>424.5</v>
      </c>
      <c r="M475" s="6">
        <v>3171240</v>
      </c>
      <c r="N475" s="7">
        <f t="shared" si="114"/>
        <v>0.98136820297423089</v>
      </c>
      <c r="O475" s="6">
        <v>-118151.53</v>
      </c>
      <c r="P475" s="6">
        <v>257</v>
      </c>
      <c r="Q475" s="6">
        <v>1907540</v>
      </c>
      <c r="R475" s="7">
        <f t="shared" si="115"/>
        <v>-1.92011566205689</v>
      </c>
      <c r="S475" s="6">
        <v>1190828.47</v>
      </c>
      <c r="T475" s="6">
        <v>386</v>
      </c>
      <c r="U475" s="6">
        <v>2853620</v>
      </c>
      <c r="V475" s="7">
        <f t="shared" si="116"/>
        <v>12.936439529439799</v>
      </c>
      <c r="W475" s="6">
        <v>-269081.51</v>
      </c>
      <c r="X475" s="6">
        <v>383</v>
      </c>
      <c r="Y475" s="6">
        <v>2802060</v>
      </c>
      <c r="Z475" s="7">
        <f t="shared" si="117"/>
        <v>-2.8808966617417187</v>
      </c>
      <c r="AA475" s="6">
        <v>-92896.51</v>
      </c>
      <c r="AB475" s="6">
        <v>53</v>
      </c>
      <c r="AC475" s="6">
        <v>407640</v>
      </c>
      <c r="AD475" s="7">
        <f t="shared" si="118"/>
        <v>-7.0645466833480519</v>
      </c>
      <c r="AE475" s="6">
        <v>154434.72</v>
      </c>
      <c r="AF475" s="6">
        <v>210</v>
      </c>
      <c r="AG475" s="6">
        <v>1605150</v>
      </c>
      <c r="AH475" s="7">
        <f t="shared" si="119"/>
        <v>2.8863605270535464</v>
      </c>
      <c r="AI475" s="6">
        <v>571774.71999999997</v>
      </c>
      <c r="AJ475" s="6">
        <v>416.75</v>
      </c>
      <c r="AK475" s="6">
        <v>3015495</v>
      </c>
      <c r="AL475" s="7">
        <f t="shared" si="120"/>
        <v>5.8779790117377075</v>
      </c>
      <c r="AM475" s="6">
        <v>816295.22</v>
      </c>
      <c r="AN475" s="6">
        <v>486</v>
      </c>
      <c r="AO475" s="6">
        <v>3507495</v>
      </c>
      <c r="AP475" s="7">
        <f t="shared" si="121"/>
        <v>7.2145938397631353</v>
      </c>
      <c r="AQ475" s="6">
        <v>1141727.72</v>
      </c>
      <c r="AR475" s="6">
        <v>700.35</v>
      </c>
      <c r="AS475" s="6">
        <v>5125425</v>
      </c>
      <c r="AT475" s="7">
        <f t="shared" si="122"/>
        <v>6.237214701219898</v>
      </c>
      <c r="AU475" s="6">
        <v>113876.44</v>
      </c>
      <c r="AV475" s="6">
        <v>640</v>
      </c>
      <c r="AW475" s="6">
        <v>4803000</v>
      </c>
      <c r="AX475" s="7">
        <f t="shared" si="123"/>
        <v>0.73499263793462433</v>
      </c>
      <c r="AY475" s="6">
        <f t="shared" si="124"/>
        <v>4107529.6799999992</v>
      </c>
      <c r="AZ475" s="6">
        <f t="shared" si="125"/>
        <v>4374.6000000000004</v>
      </c>
      <c r="BA475" s="6">
        <f t="shared" si="126"/>
        <v>32313975</v>
      </c>
      <c r="BB475" s="7">
        <f t="shared" si="127"/>
        <v>3.9405062385546805</v>
      </c>
      <c r="BC475" s="26" t="s">
        <v>790</v>
      </c>
      <c r="BD475" s="10" t="s">
        <v>790</v>
      </c>
      <c r="BE475" s="10" t="s">
        <v>807</v>
      </c>
      <c r="BF475" s="18"/>
      <c r="BG475" s="18"/>
      <c r="BH475" s="18"/>
      <c r="BI475" s="18"/>
      <c r="BJ475" s="18"/>
      <c r="BK475" s="18"/>
      <c r="BL475" s="18"/>
      <c r="BM475" s="18"/>
      <c r="BN475" s="18"/>
      <c r="BO475" s="18"/>
      <c r="CJ475" s="18"/>
      <c r="CK475" s="18"/>
    </row>
    <row r="476" spans="1:89" x14ac:dyDescent="0.2">
      <c r="A476" s="25">
        <v>174357</v>
      </c>
      <c r="B476" s="26" t="s">
        <v>268</v>
      </c>
      <c r="C476" s="6">
        <v>731497.48</v>
      </c>
      <c r="D476" s="6">
        <v>0</v>
      </c>
      <c r="E476" s="6">
        <v>0</v>
      </c>
      <c r="F476" s="36">
        <f t="shared" si="112"/>
        <v>0</v>
      </c>
      <c r="G476" s="6">
        <v>106407.47</v>
      </c>
      <c r="H476" s="6">
        <v>344</v>
      </c>
      <c r="I476" s="6">
        <v>2543280</v>
      </c>
      <c r="J476" s="36">
        <f t="shared" si="113"/>
        <v>1.2969989816300209</v>
      </c>
      <c r="K476" s="6">
        <v>-76767.53</v>
      </c>
      <c r="L476" s="6">
        <v>658</v>
      </c>
      <c r="M476" s="6">
        <v>4892785</v>
      </c>
      <c r="N476" s="7">
        <f t="shared" si="114"/>
        <v>-0.47069836504158669</v>
      </c>
      <c r="O476" s="6">
        <v>-224402.53</v>
      </c>
      <c r="P476" s="6">
        <v>511.5</v>
      </c>
      <c r="Q476" s="6">
        <v>3765305</v>
      </c>
      <c r="R476" s="7">
        <f t="shared" si="115"/>
        <v>-1.8475205673909549</v>
      </c>
      <c r="S476" s="6">
        <v>541897.47</v>
      </c>
      <c r="T476" s="6">
        <v>505.25</v>
      </c>
      <c r="U476" s="6">
        <v>3699217.5</v>
      </c>
      <c r="V476" s="7">
        <f t="shared" si="116"/>
        <v>4.5411824446656626</v>
      </c>
      <c r="W476" s="6">
        <v>466167.54</v>
      </c>
      <c r="X476" s="6">
        <v>424.75</v>
      </c>
      <c r="Y476" s="6">
        <v>3077702.5</v>
      </c>
      <c r="Z476" s="7">
        <f t="shared" si="117"/>
        <v>4.5439824674412161</v>
      </c>
      <c r="AA476" s="6">
        <v>708431.04</v>
      </c>
      <c r="AB476" s="6">
        <v>365</v>
      </c>
      <c r="AC476" s="6">
        <v>2729755</v>
      </c>
      <c r="AD476" s="7">
        <f t="shared" si="118"/>
        <v>8.0451770360343708</v>
      </c>
      <c r="AE476" s="6">
        <v>1083240.01</v>
      </c>
      <c r="AF476" s="6">
        <v>404</v>
      </c>
      <c r="AG476" s="6">
        <v>3079085</v>
      </c>
      <c r="AH476" s="7">
        <f t="shared" si="119"/>
        <v>10.55417447066255</v>
      </c>
      <c r="AI476" s="6">
        <v>-50263.99</v>
      </c>
      <c r="AJ476" s="6">
        <v>438.5</v>
      </c>
      <c r="AK476" s="6">
        <v>3174170</v>
      </c>
      <c r="AL476" s="7">
        <f t="shared" si="120"/>
        <v>-0.49089484495159363</v>
      </c>
      <c r="AM476" s="6">
        <v>-77606.080000000002</v>
      </c>
      <c r="AN476" s="6">
        <v>782.5</v>
      </c>
      <c r="AO476" s="6">
        <v>5644855</v>
      </c>
      <c r="AP476" s="7">
        <f t="shared" si="121"/>
        <v>-0.42619136895456128</v>
      </c>
      <c r="AQ476" s="6">
        <v>784182.9</v>
      </c>
      <c r="AR476" s="6">
        <v>988</v>
      </c>
      <c r="AS476" s="6">
        <v>7189960</v>
      </c>
      <c r="AT476" s="7">
        <f t="shared" si="122"/>
        <v>3.0538586028295014</v>
      </c>
      <c r="AU476" s="6">
        <v>642628.84</v>
      </c>
      <c r="AV476" s="6">
        <v>799.5</v>
      </c>
      <c r="AW476" s="6">
        <v>5968750</v>
      </c>
      <c r="AX476" s="7">
        <f t="shared" si="123"/>
        <v>3.3376325093193717</v>
      </c>
      <c r="AY476" s="6">
        <f t="shared" si="124"/>
        <v>3903915.1399999992</v>
      </c>
      <c r="AZ476" s="6">
        <f t="shared" si="125"/>
        <v>6221</v>
      </c>
      <c r="BA476" s="6">
        <f t="shared" si="126"/>
        <v>45764865</v>
      </c>
      <c r="BB476" s="7">
        <f t="shared" si="127"/>
        <v>2.64441661392424</v>
      </c>
      <c r="BC476" s="26" t="s">
        <v>790</v>
      </c>
      <c r="BD476" s="10" t="s">
        <v>790</v>
      </c>
      <c r="BE476" s="10" t="s">
        <v>807</v>
      </c>
      <c r="BF476" s="18"/>
      <c r="BG476" s="18"/>
      <c r="BH476" s="18"/>
      <c r="BI476" s="18"/>
      <c r="BJ476" s="18"/>
      <c r="BK476" s="18"/>
      <c r="BL476" s="18"/>
      <c r="BM476" s="18"/>
      <c r="BN476" s="18"/>
      <c r="BO476" s="18"/>
      <c r="CJ476" s="18"/>
      <c r="CK476" s="18"/>
    </row>
    <row r="477" spans="1:89" x14ac:dyDescent="0.2">
      <c r="A477" s="25">
        <v>175842</v>
      </c>
      <c r="B477" s="26" t="s">
        <v>289</v>
      </c>
      <c r="C477" s="6">
        <v>-19.399999999999999</v>
      </c>
      <c r="D477" s="6">
        <v>0</v>
      </c>
      <c r="E477" s="6">
        <v>0</v>
      </c>
      <c r="F477" s="36">
        <f t="shared" si="112"/>
        <v>0</v>
      </c>
      <c r="G477" s="6">
        <v>116953</v>
      </c>
      <c r="H477" s="6">
        <v>51.5</v>
      </c>
      <c r="I477" s="6">
        <v>379305</v>
      </c>
      <c r="J477" s="36">
        <f t="shared" si="113"/>
        <v>9.5583844135985565</v>
      </c>
      <c r="K477" s="6">
        <v>63158</v>
      </c>
      <c r="L477" s="6">
        <v>32.5</v>
      </c>
      <c r="M477" s="6">
        <v>234025</v>
      </c>
      <c r="N477" s="7">
        <f t="shared" si="114"/>
        <v>8.0963144963144966</v>
      </c>
      <c r="O477" s="6">
        <v>373998.74</v>
      </c>
      <c r="P477" s="6">
        <v>101</v>
      </c>
      <c r="Q477" s="6">
        <v>726520</v>
      </c>
      <c r="R477" s="7">
        <f t="shared" si="115"/>
        <v>15.958213042999505</v>
      </c>
      <c r="S477" s="6">
        <v>251043.74</v>
      </c>
      <c r="T477" s="6">
        <v>62</v>
      </c>
      <c r="U477" s="6">
        <v>443540</v>
      </c>
      <c r="V477" s="7">
        <f t="shared" si="116"/>
        <v>17.546006989223066</v>
      </c>
      <c r="W477" s="6">
        <v>340608.74</v>
      </c>
      <c r="X477" s="6">
        <v>80</v>
      </c>
      <c r="Y477" s="6">
        <v>564675</v>
      </c>
      <c r="Z477" s="7">
        <f t="shared" si="117"/>
        <v>18.095828928144506</v>
      </c>
      <c r="AA477" s="6">
        <v>328874.74</v>
      </c>
      <c r="AB477" s="6">
        <v>51.2</v>
      </c>
      <c r="AC477" s="6">
        <v>377424</v>
      </c>
      <c r="AD477" s="7">
        <f t="shared" si="118"/>
        <v>27.012370543473654</v>
      </c>
      <c r="AE477" s="6">
        <v>369264.97</v>
      </c>
      <c r="AF477" s="6">
        <v>56.5</v>
      </c>
      <c r="AG477" s="6">
        <v>420655</v>
      </c>
      <c r="AH477" s="7">
        <f t="shared" si="119"/>
        <v>26.334999227395368</v>
      </c>
      <c r="AI477" s="6">
        <v>22802.97</v>
      </c>
      <c r="AJ477" s="6">
        <v>5</v>
      </c>
      <c r="AK477" s="6">
        <v>37350</v>
      </c>
      <c r="AL477" s="7">
        <f t="shared" si="120"/>
        <v>18.926159839357432</v>
      </c>
      <c r="AM477" s="6">
        <v>271415.49</v>
      </c>
      <c r="AN477" s="6">
        <v>46.25</v>
      </c>
      <c r="AO477" s="6">
        <v>314512.5</v>
      </c>
      <c r="AP477" s="7">
        <f t="shared" si="121"/>
        <v>26.752132872302372</v>
      </c>
      <c r="AQ477" s="6">
        <v>227555.47</v>
      </c>
      <c r="AR477" s="6">
        <v>25.5</v>
      </c>
      <c r="AS477" s="6">
        <v>184735</v>
      </c>
      <c r="AT477" s="7">
        <f t="shared" si="122"/>
        <v>34.490232819985387</v>
      </c>
      <c r="AU477" s="6">
        <v>-19112.52</v>
      </c>
      <c r="AV477" s="6">
        <v>1</v>
      </c>
      <c r="AW477" s="6">
        <v>7490</v>
      </c>
      <c r="AX477" s="7">
        <f t="shared" si="123"/>
        <v>-79.103887850467288</v>
      </c>
      <c r="AY477" s="6">
        <f t="shared" si="124"/>
        <v>2346563.34</v>
      </c>
      <c r="AZ477" s="6">
        <f t="shared" si="125"/>
        <v>512.45000000000005</v>
      </c>
      <c r="BA477" s="6">
        <f t="shared" si="126"/>
        <v>3690231.5</v>
      </c>
      <c r="BB477" s="7">
        <f t="shared" si="127"/>
        <v>19.712439054297814</v>
      </c>
      <c r="BC477" s="26" t="s">
        <v>790</v>
      </c>
      <c r="BD477" s="10" t="s">
        <v>790</v>
      </c>
      <c r="BE477" s="10" t="s">
        <v>807</v>
      </c>
      <c r="BF477" s="18"/>
      <c r="BG477" s="18"/>
      <c r="BH477" s="18"/>
      <c r="BI477" s="18"/>
      <c r="BJ477" s="18"/>
      <c r="BK477" s="18"/>
      <c r="BL477" s="18"/>
      <c r="BM477" s="18"/>
      <c r="BN477" s="18"/>
      <c r="BO477" s="18"/>
      <c r="CJ477" s="18"/>
      <c r="CK477" s="18"/>
    </row>
    <row r="478" spans="1:89" x14ac:dyDescent="0.2">
      <c r="A478" s="25">
        <v>176271</v>
      </c>
      <c r="B478" s="26" t="s">
        <v>295</v>
      </c>
      <c r="C478" s="6">
        <v>45433.75</v>
      </c>
      <c r="D478" s="6">
        <v>0</v>
      </c>
      <c r="E478" s="6">
        <v>0</v>
      </c>
      <c r="F478" s="36">
        <f t="shared" si="112"/>
        <v>0</v>
      </c>
      <c r="G478" s="6">
        <v>52293.75</v>
      </c>
      <c r="H478" s="6">
        <v>17</v>
      </c>
      <c r="I478" s="6">
        <v>128690</v>
      </c>
      <c r="J478" s="36">
        <f t="shared" si="113"/>
        <v>12.596986945372601</v>
      </c>
      <c r="K478" s="6">
        <v>41993.75</v>
      </c>
      <c r="L478" s="6">
        <v>35</v>
      </c>
      <c r="M478" s="6">
        <v>257450</v>
      </c>
      <c r="N478" s="7">
        <f t="shared" si="114"/>
        <v>4.89342590794329</v>
      </c>
      <c r="O478" s="6">
        <v>97032.34</v>
      </c>
      <c r="P478" s="6">
        <v>38.75</v>
      </c>
      <c r="Q478" s="6">
        <v>280462.5</v>
      </c>
      <c r="R478" s="7">
        <f t="shared" si="115"/>
        <v>10.725150563800863</v>
      </c>
      <c r="S478" s="6">
        <v>109687.34</v>
      </c>
      <c r="T478" s="6">
        <v>28.5</v>
      </c>
      <c r="U478" s="6">
        <v>210395</v>
      </c>
      <c r="V478" s="7">
        <f t="shared" si="116"/>
        <v>16.161541576558378</v>
      </c>
      <c r="W478" s="6">
        <v>139874.84</v>
      </c>
      <c r="X478" s="6">
        <v>41.25</v>
      </c>
      <c r="Y478" s="6">
        <v>291762.5</v>
      </c>
      <c r="Z478" s="7">
        <f t="shared" si="117"/>
        <v>14.38240075403796</v>
      </c>
      <c r="AA478" s="6">
        <v>98499.839999999997</v>
      </c>
      <c r="AB478" s="6">
        <v>17.5</v>
      </c>
      <c r="AC478" s="6">
        <v>131925</v>
      </c>
      <c r="AD478" s="7">
        <f t="shared" si="118"/>
        <v>23.1456891415577</v>
      </c>
      <c r="AE478" s="6">
        <v>0</v>
      </c>
      <c r="AF478" s="6">
        <v>0</v>
      </c>
      <c r="AG478" s="6">
        <v>0</v>
      </c>
      <c r="AH478" s="7">
        <f t="shared" si="119"/>
        <v>0</v>
      </c>
      <c r="AI478" s="6">
        <v>66200.42</v>
      </c>
      <c r="AJ478" s="6">
        <v>10</v>
      </c>
      <c r="AK478" s="6">
        <v>70200</v>
      </c>
      <c r="AL478" s="7">
        <f t="shared" si="120"/>
        <v>29.233803703703703</v>
      </c>
      <c r="AM478" s="6">
        <v>101450.42</v>
      </c>
      <c r="AN478" s="6">
        <v>12.5</v>
      </c>
      <c r="AO478" s="6">
        <v>88375</v>
      </c>
      <c r="AP478" s="7">
        <f t="shared" si="121"/>
        <v>35.586568826025456</v>
      </c>
      <c r="AQ478" s="6">
        <v>71350.42</v>
      </c>
      <c r="AR478" s="6">
        <v>20</v>
      </c>
      <c r="AS478" s="6">
        <v>144400</v>
      </c>
      <c r="AT478" s="7">
        <f t="shared" si="122"/>
        <v>13.835261495844875</v>
      </c>
      <c r="AU478" s="6">
        <v>264492.95</v>
      </c>
      <c r="AV478" s="6">
        <v>67.5</v>
      </c>
      <c r="AW478" s="6">
        <v>502675</v>
      </c>
      <c r="AX478" s="7">
        <f t="shared" si="123"/>
        <v>16.31129745859651</v>
      </c>
      <c r="AY478" s="6">
        <f t="shared" si="124"/>
        <v>1042876.0700000001</v>
      </c>
      <c r="AZ478" s="6">
        <f t="shared" si="125"/>
        <v>288</v>
      </c>
      <c r="BA478" s="6">
        <f t="shared" si="126"/>
        <v>2106335</v>
      </c>
      <c r="BB478" s="7">
        <f t="shared" si="127"/>
        <v>15.348535807457028</v>
      </c>
      <c r="BC478" s="26" t="s">
        <v>790</v>
      </c>
      <c r="BD478" s="10" t="s">
        <v>790</v>
      </c>
      <c r="BE478" s="10" t="s">
        <v>807</v>
      </c>
      <c r="BF478" s="18"/>
      <c r="BG478" s="18"/>
      <c r="BH478" s="18"/>
      <c r="BI478" s="18"/>
      <c r="BJ478" s="18"/>
      <c r="BK478" s="18"/>
      <c r="BL478" s="18"/>
      <c r="BM478" s="18"/>
      <c r="BN478" s="18"/>
      <c r="BO478" s="18"/>
      <c r="CJ478" s="18"/>
      <c r="CK478" s="18"/>
    </row>
    <row r="479" spans="1:89" x14ac:dyDescent="0.2">
      <c r="A479" s="25">
        <v>176781</v>
      </c>
      <c r="B479" s="26" t="s">
        <v>193</v>
      </c>
      <c r="C479" s="6">
        <v>-150.59</v>
      </c>
      <c r="D479" s="6">
        <v>0</v>
      </c>
      <c r="E479" s="6">
        <v>0</v>
      </c>
      <c r="F479" s="36">
        <f t="shared" si="112"/>
        <v>0</v>
      </c>
      <c r="G479" s="6">
        <v>-13788.34</v>
      </c>
      <c r="H479" s="6">
        <v>48.8</v>
      </c>
      <c r="I479" s="6">
        <v>353326</v>
      </c>
      <c r="J479" s="36">
        <f t="shared" si="113"/>
        <v>-1.2097568251416539</v>
      </c>
      <c r="K479" s="6">
        <v>-19992.34</v>
      </c>
      <c r="L479" s="6">
        <v>50</v>
      </c>
      <c r="M479" s="6">
        <v>361000</v>
      </c>
      <c r="N479" s="7">
        <f t="shared" si="114"/>
        <v>-1.6614132963988919</v>
      </c>
      <c r="O479" s="6">
        <v>78027.66</v>
      </c>
      <c r="P479" s="6">
        <v>26</v>
      </c>
      <c r="Q479" s="6">
        <v>186800</v>
      </c>
      <c r="R479" s="7">
        <f t="shared" si="115"/>
        <v>12.94891573875803</v>
      </c>
      <c r="S479" s="6">
        <v>59647.66</v>
      </c>
      <c r="T479" s="6">
        <v>9</v>
      </c>
      <c r="U479" s="6">
        <v>62280</v>
      </c>
      <c r="V479" s="7">
        <f t="shared" si="116"/>
        <v>29.689747270391781</v>
      </c>
      <c r="W479" s="6">
        <v>-11172.34</v>
      </c>
      <c r="X479" s="6">
        <v>40</v>
      </c>
      <c r="Y479" s="6">
        <v>295400</v>
      </c>
      <c r="Z479" s="7">
        <f t="shared" si="117"/>
        <v>-1.1346316858496954</v>
      </c>
      <c r="AA479" s="6">
        <v>68127.66</v>
      </c>
      <c r="AB479" s="6">
        <v>20</v>
      </c>
      <c r="AC479" s="6">
        <v>151500</v>
      </c>
      <c r="AD479" s="7">
        <f t="shared" si="118"/>
        <v>13.940313267326733</v>
      </c>
      <c r="AE479" s="6">
        <v>0</v>
      </c>
      <c r="AF479" s="6">
        <v>0</v>
      </c>
      <c r="AG479" s="6">
        <v>0</v>
      </c>
      <c r="AH479" s="7">
        <f t="shared" si="119"/>
        <v>0</v>
      </c>
      <c r="AI479" s="6">
        <v>0</v>
      </c>
      <c r="AJ479" s="6">
        <v>0</v>
      </c>
      <c r="AK479" s="6">
        <v>0</v>
      </c>
      <c r="AL479" s="7">
        <f t="shared" si="120"/>
        <v>0</v>
      </c>
      <c r="AM479" s="6">
        <v>241160.28</v>
      </c>
      <c r="AN479" s="6">
        <v>48</v>
      </c>
      <c r="AO479" s="6">
        <v>334210</v>
      </c>
      <c r="AP479" s="7">
        <f t="shared" si="121"/>
        <v>22.36907537177224</v>
      </c>
      <c r="AQ479" s="6">
        <v>146500.28</v>
      </c>
      <c r="AR479" s="6">
        <v>57.5</v>
      </c>
      <c r="AS479" s="6">
        <v>422475</v>
      </c>
      <c r="AT479" s="7">
        <f t="shared" si="122"/>
        <v>9.7094688206402751</v>
      </c>
      <c r="AU479" s="6">
        <v>2360.79</v>
      </c>
      <c r="AV479" s="6">
        <v>20</v>
      </c>
      <c r="AW479" s="6">
        <v>146350</v>
      </c>
      <c r="AX479" s="7">
        <f t="shared" si="123"/>
        <v>0.50006484455073452</v>
      </c>
      <c r="AY479" s="6">
        <f t="shared" si="124"/>
        <v>550871.31000000006</v>
      </c>
      <c r="AZ479" s="6">
        <f t="shared" si="125"/>
        <v>319.3</v>
      </c>
      <c r="BA479" s="6">
        <f t="shared" si="126"/>
        <v>2313341</v>
      </c>
      <c r="BB479" s="7">
        <f t="shared" si="127"/>
        <v>7.3819685943403934</v>
      </c>
      <c r="BC479" s="26" t="s">
        <v>790</v>
      </c>
      <c r="BD479" s="10" t="s">
        <v>790</v>
      </c>
      <c r="BE479" s="10" t="s">
        <v>807</v>
      </c>
      <c r="BF479" s="18"/>
      <c r="BG479" s="18"/>
      <c r="BH479" s="18"/>
      <c r="BI479" s="18"/>
      <c r="BJ479" s="18"/>
      <c r="BK479" s="18"/>
      <c r="BL479" s="18"/>
      <c r="BM479" s="18"/>
      <c r="BN479" s="18"/>
      <c r="BO479" s="18"/>
      <c r="CJ479" s="18"/>
      <c r="CK479" s="18"/>
    </row>
    <row r="480" spans="1:89" x14ac:dyDescent="0.2">
      <c r="A480" s="25">
        <v>179467</v>
      </c>
      <c r="B480" s="26" t="s">
        <v>408</v>
      </c>
      <c r="C480" s="6">
        <v>-662264.79</v>
      </c>
      <c r="D480" s="6">
        <v>95</v>
      </c>
      <c r="E480" s="6">
        <v>705550</v>
      </c>
      <c r="F480" s="36">
        <f t="shared" si="112"/>
        <v>-28.159512011905608</v>
      </c>
      <c r="G480" s="6">
        <v>122919.38</v>
      </c>
      <c r="H480" s="6">
        <v>253</v>
      </c>
      <c r="I480" s="6">
        <v>1887780</v>
      </c>
      <c r="J480" s="36">
        <f t="shared" si="113"/>
        <v>2.0185089258282214</v>
      </c>
      <c r="K480" s="6">
        <v>426039.38</v>
      </c>
      <c r="L480" s="6">
        <v>122.5</v>
      </c>
      <c r="M480" s="6">
        <v>905575</v>
      </c>
      <c r="N480" s="7">
        <f t="shared" si="114"/>
        <v>14.113884990199598</v>
      </c>
      <c r="O480" s="6">
        <v>-55850.62</v>
      </c>
      <c r="P480" s="6">
        <v>160</v>
      </c>
      <c r="Q480" s="6">
        <v>1183200</v>
      </c>
      <c r="R480" s="7">
        <f t="shared" si="115"/>
        <v>-1.4632937964841108</v>
      </c>
      <c r="S480" s="6">
        <v>93244.38</v>
      </c>
      <c r="T480" s="6">
        <v>74.5</v>
      </c>
      <c r="U480" s="6">
        <v>551465</v>
      </c>
      <c r="V480" s="7">
        <f t="shared" si="116"/>
        <v>5.2416305295893659</v>
      </c>
      <c r="W480" s="6">
        <v>348699.36</v>
      </c>
      <c r="X480" s="6">
        <v>115</v>
      </c>
      <c r="Y480" s="6">
        <v>836500</v>
      </c>
      <c r="Z480" s="7">
        <f t="shared" si="117"/>
        <v>12.505655469216975</v>
      </c>
      <c r="AA480" s="6">
        <v>72646.36</v>
      </c>
      <c r="AB480" s="6">
        <v>12.5</v>
      </c>
      <c r="AC480" s="6">
        <v>96525</v>
      </c>
      <c r="AD480" s="7">
        <f t="shared" si="118"/>
        <v>23.33112830872831</v>
      </c>
      <c r="AE480" s="6">
        <v>382598.2</v>
      </c>
      <c r="AF480" s="6">
        <v>102.5</v>
      </c>
      <c r="AG480" s="6">
        <v>783425</v>
      </c>
      <c r="AH480" s="7">
        <f t="shared" si="119"/>
        <v>14.650982544595845</v>
      </c>
      <c r="AI480" s="6">
        <v>9128.2000000000007</v>
      </c>
      <c r="AJ480" s="6">
        <v>7.5</v>
      </c>
      <c r="AK480" s="6">
        <v>55475</v>
      </c>
      <c r="AL480" s="7">
        <f t="shared" si="120"/>
        <v>5.1009319513294278</v>
      </c>
      <c r="AM480" s="6">
        <v>290828.21000000002</v>
      </c>
      <c r="AN480" s="6">
        <v>85</v>
      </c>
      <c r="AO480" s="6">
        <v>610800</v>
      </c>
      <c r="AP480" s="7">
        <f t="shared" si="121"/>
        <v>14.76043632940406</v>
      </c>
      <c r="AQ480" s="6">
        <v>573962.22</v>
      </c>
      <c r="AR480" s="6">
        <v>104</v>
      </c>
      <c r="AS480" s="6">
        <v>755990</v>
      </c>
      <c r="AT480" s="7">
        <f t="shared" si="122"/>
        <v>21.25814119234381</v>
      </c>
      <c r="AU480" s="6">
        <v>337051.2</v>
      </c>
      <c r="AV480" s="6">
        <v>204</v>
      </c>
      <c r="AW480" s="6">
        <v>1524965</v>
      </c>
      <c r="AX480" s="7">
        <f t="shared" si="123"/>
        <v>6.8516898420619485</v>
      </c>
      <c r="AY480" s="6">
        <f t="shared" si="124"/>
        <v>2601266.27</v>
      </c>
      <c r="AZ480" s="6">
        <f t="shared" si="125"/>
        <v>1240.5</v>
      </c>
      <c r="BA480" s="6">
        <f t="shared" si="126"/>
        <v>9191700</v>
      </c>
      <c r="BB480" s="7">
        <f t="shared" si="127"/>
        <v>8.7730511624617868</v>
      </c>
      <c r="BC480" s="26" t="s">
        <v>790</v>
      </c>
      <c r="BD480" s="10" t="s">
        <v>790</v>
      </c>
      <c r="BE480" s="10" t="s">
        <v>807</v>
      </c>
      <c r="BF480" s="18"/>
      <c r="BG480" s="18"/>
      <c r="BH480" s="18"/>
      <c r="BI480" s="18"/>
      <c r="BJ480" s="18"/>
      <c r="BK480" s="18"/>
      <c r="BL480" s="18"/>
      <c r="BM480" s="18"/>
      <c r="BN480" s="18"/>
      <c r="BO480" s="18"/>
      <c r="CJ480" s="18"/>
      <c r="CK480" s="18"/>
    </row>
    <row r="481" spans="1:89" x14ac:dyDescent="0.2">
      <c r="A481" s="25">
        <v>179561</v>
      </c>
      <c r="B481" s="26" t="s">
        <v>414</v>
      </c>
      <c r="C481" s="6">
        <v>0</v>
      </c>
      <c r="D481" s="6">
        <v>0</v>
      </c>
      <c r="E481" s="6">
        <v>0</v>
      </c>
      <c r="F481" s="36">
        <f t="shared" si="112"/>
        <v>0</v>
      </c>
      <c r="G481" s="6">
        <v>0</v>
      </c>
      <c r="H481" s="6">
        <v>0</v>
      </c>
      <c r="I481" s="6">
        <v>0</v>
      </c>
      <c r="J481" s="36">
        <f t="shared" si="113"/>
        <v>0</v>
      </c>
      <c r="K481" s="6">
        <v>76742.67</v>
      </c>
      <c r="L481" s="6">
        <v>30</v>
      </c>
      <c r="M481" s="6">
        <v>218950</v>
      </c>
      <c r="N481" s="7">
        <f t="shared" si="114"/>
        <v>10.515095227220828</v>
      </c>
      <c r="O481" s="6">
        <v>16842.669999999998</v>
      </c>
      <c r="P481" s="6">
        <v>2.5</v>
      </c>
      <c r="Q481" s="6">
        <v>17425</v>
      </c>
      <c r="R481" s="7">
        <f t="shared" si="115"/>
        <v>29.964004017216638</v>
      </c>
      <c r="S481" s="6">
        <v>16939.669999999998</v>
      </c>
      <c r="T481" s="6">
        <v>15.5</v>
      </c>
      <c r="U481" s="6">
        <v>114035</v>
      </c>
      <c r="V481" s="7">
        <f t="shared" si="116"/>
        <v>4.6049876792212912</v>
      </c>
      <c r="W481" s="6">
        <v>42769.17</v>
      </c>
      <c r="X481" s="6">
        <v>6.25</v>
      </c>
      <c r="Y481" s="6">
        <v>45437.5</v>
      </c>
      <c r="Z481" s="7">
        <f t="shared" si="117"/>
        <v>28.238241540577718</v>
      </c>
      <c r="AA481" s="6">
        <v>0</v>
      </c>
      <c r="AB481" s="6">
        <v>0</v>
      </c>
      <c r="AC481" s="6">
        <v>0</v>
      </c>
      <c r="AD481" s="7">
        <f t="shared" si="118"/>
        <v>0</v>
      </c>
      <c r="AE481" s="6">
        <v>29409.93</v>
      </c>
      <c r="AF481" s="6">
        <v>4</v>
      </c>
      <c r="AG481" s="6">
        <v>31080</v>
      </c>
      <c r="AH481" s="7">
        <f t="shared" si="119"/>
        <v>28.387963320463321</v>
      </c>
      <c r="AI481" s="6">
        <v>-690.07</v>
      </c>
      <c r="AJ481" s="6">
        <v>2.5</v>
      </c>
      <c r="AK481" s="6">
        <v>17675</v>
      </c>
      <c r="AL481" s="7">
        <f t="shared" si="120"/>
        <v>-1.2103066478076381</v>
      </c>
      <c r="AM481" s="6">
        <v>44309.93</v>
      </c>
      <c r="AN481" s="6">
        <v>12.5</v>
      </c>
      <c r="AO481" s="6">
        <v>84625</v>
      </c>
      <c r="AP481" s="7">
        <f t="shared" si="121"/>
        <v>16.231702570162479</v>
      </c>
      <c r="AQ481" s="6">
        <v>70839.929999999993</v>
      </c>
      <c r="AR481" s="6">
        <v>10.25</v>
      </c>
      <c r="AS481" s="6">
        <v>73642.5</v>
      </c>
      <c r="AT481" s="7">
        <f t="shared" si="122"/>
        <v>26.934420205723594</v>
      </c>
      <c r="AU481" s="6">
        <v>98822.45</v>
      </c>
      <c r="AV481" s="6">
        <v>57.5</v>
      </c>
      <c r="AW481" s="6">
        <v>407475</v>
      </c>
      <c r="AX481" s="7">
        <f t="shared" si="123"/>
        <v>7.5182427142769486</v>
      </c>
      <c r="AY481" s="6">
        <f t="shared" si="124"/>
        <v>395986.35</v>
      </c>
      <c r="AZ481" s="6">
        <f t="shared" si="125"/>
        <v>141</v>
      </c>
      <c r="BA481" s="6">
        <f t="shared" si="126"/>
        <v>1010345</v>
      </c>
      <c r="BB481" s="7">
        <f t="shared" si="127"/>
        <v>12.149886276469918</v>
      </c>
      <c r="BC481" s="26" t="s">
        <v>790</v>
      </c>
      <c r="BD481" s="10" t="s">
        <v>790</v>
      </c>
      <c r="BE481" s="10" t="s">
        <v>807</v>
      </c>
      <c r="BF481" s="18"/>
      <c r="BG481" s="18"/>
      <c r="BH481" s="18"/>
      <c r="BI481" s="18"/>
      <c r="BJ481" s="18"/>
      <c r="BK481" s="18"/>
      <c r="BL481" s="18"/>
      <c r="BM481" s="18"/>
      <c r="BN481" s="18"/>
      <c r="BO481" s="18"/>
      <c r="CJ481" s="18"/>
      <c r="CK481" s="18"/>
    </row>
    <row r="482" spans="1:89" x14ac:dyDescent="0.2">
      <c r="A482" s="25">
        <v>179842</v>
      </c>
      <c r="B482" s="26" t="s">
        <v>417</v>
      </c>
      <c r="C482" s="6">
        <v>0</v>
      </c>
      <c r="D482" s="6">
        <v>0</v>
      </c>
      <c r="E482" s="6">
        <v>0</v>
      </c>
      <c r="F482" s="36">
        <f t="shared" si="112"/>
        <v>0</v>
      </c>
      <c r="G482" s="6">
        <v>0</v>
      </c>
      <c r="H482" s="6">
        <v>0</v>
      </c>
      <c r="I482" s="6">
        <v>0</v>
      </c>
      <c r="J482" s="36">
        <f t="shared" si="113"/>
        <v>0</v>
      </c>
      <c r="K482" s="6">
        <v>112806</v>
      </c>
      <c r="L482" s="6">
        <v>24.25</v>
      </c>
      <c r="M482" s="6">
        <v>173692.5</v>
      </c>
      <c r="N482" s="7">
        <f t="shared" si="114"/>
        <v>19.483742821365343</v>
      </c>
      <c r="O482" s="6">
        <v>49289.26</v>
      </c>
      <c r="P482" s="6">
        <v>7.5</v>
      </c>
      <c r="Q482" s="6">
        <v>52775</v>
      </c>
      <c r="R482" s="7">
        <f t="shared" si="115"/>
        <v>28.952478635717668</v>
      </c>
      <c r="S482" s="6">
        <v>88989.26</v>
      </c>
      <c r="T482" s="6">
        <v>20</v>
      </c>
      <c r="U482" s="6">
        <v>144400</v>
      </c>
      <c r="V482" s="7">
        <f t="shared" si="116"/>
        <v>19.104342520775621</v>
      </c>
      <c r="W482" s="6">
        <v>62539.26</v>
      </c>
      <c r="X482" s="6">
        <v>15</v>
      </c>
      <c r="Y482" s="6">
        <v>103050</v>
      </c>
      <c r="Z482" s="7">
        <f t="shared" si="117"/>
        <v>18.206480349344979</v>
      </c>
      <c r="AA482" s="6">
        <v>109739.26</v>
      </c>
      <c r="AB482" s="6">
        <v>20</v>
      </c>
      <c r="AC482" s="6">
        <v>142600</v>
      </c>
      <c r="AD482" s="7">
        <f t="shared" si="118"/>
        <v>23.856360869565215</v>
      </c>
      <c r="AE482" s="6">
        <v>53074.14</v>
      </c>
      <c r="AF482" s="6">
        <v>7.5</v>
      </c>
      <c r="AG482" s="6">
        <v>55775</v>
      </c>
      <c r="AH482" s="7">
        <f t="shared" si="119"/>
        <v>28.547273868220529</v>
      </c>
      <c r="AI482" s="6">
        <v>83379.14</v>
      </c>
      <c r="AJ482" s="6">
        <v>20.5</v>
      </c>
      <c r="AK482" s="6">
        <v>142035</v>
      </c>
      <c r="AL482" s="7">
        <f t="shared" si="120"/>
        <v>18.198002886612453</v>
      </c>
      <c r="AM482" s="6">
        <v>149999.14000000001</v>
      </c>
      <c r="AN482" s="6">
        <v>25.25</v>
      </c>
      <c r="AO482" s="6">
        <v>173567.5</v>
      </c>
      <c r="AP482" s="7">
        <f t="shared" si="121"/>
        <v>26.79057623114927</v>
      </c>
      <c r="AQ482" s="6">
        <v>136786.62</v>
      </c>
      <c r="AR482" s="6">
        <v>15</v>
      </c>
      <c r="AS482" s="6">
        <v>105800</v>
      </c>
      <c r="AT482" s="7">
        <f t="shared" si="122"/>
        <v>36.20061776937618</v>
      </c>
      <c r="AU482" s="6">
        <v>62134.12</v>
      </c>
      <c r="AV482" s="6">
        <v>10</v>
      </c>
      <c r="AW482" s="6">
        <v>72400</v>
      </c>
      <c r="AX482" s="7">
        <f t="shared" si="123"/>
        <v>26.604388397790057</v>
      </c>
      <c r="AY482" s="6">
        <f t="shared" si="124"/>
        <v>908736.20000000007</v>
      </c>
      <c r="AZ482" s="6">
        <f t="shared" si="125"/>
        <v>165</v>
      </c>
      <c r="BA482" s="6">
        <f t="shared" si="126"/>
        <v>1166095</v>
      </c>
      <c r="BB482" s="7">
        <f t="shared" si="127"/>
        <v>24.158256574292832</v>
      </c>
      <c r="BC482" s="26" t="s">
        <v>790</v>
      </c>
      <c r="BD482" s="10" t="s">
        <v>790</v>
      </c>
      <c r="BE482" s="10" t="s">
        <v>807</v>
      </c>
      <c r="BF482" s="18"/>
      <c r="BG482" s="18"/>
      <c r="BH482" s="18"/>
      <c r="BI482" s="18"/>
      <c r="BJ482" s="18"/>
      <c r="BK482" s="18"/>
      <c r="BL482" s="18"/>
      <c r="BM482" s="18"/>
      <c r="BN482" s="18"/>
      <c r="BO482" s="18"/>
      <c r="CJ482" s="18"/>
      <c r="CK482" s="18"/>
    </row>
    <row r="483" spans="1:89" x14ac:dyDescent="0.2">
      <c r="A483" s="25">
        <v>179866</v>
      </c>
      <c r="B483" s="26" t="s">
        <v>419</v>
      </c>
      <c r="C483" s="6">
        <v>25466.44</v>
      </c>
      <c r="D483" s="6">
        <v>0</v>
      </c>
      <c r="E483" s="6">
        <v>0</v>
      </c>
      <c r="F483" s="36">
        <f t="shared" si="112"/>
        <v>0</v>
      </c>
      <c r="G483" s="6">
        <v>-539.55999999999995</v>
      </c>
      <c r="H483" s="6">
        <v>9</v>
      </c>
      <c r="I483" s="6">
        <v>65880</v>
      </c>
      <c r="J483" s="36">
        <f t="shared" si="113"/>
        <v>-0.25389131754705524</v>
      </c>
      <c r="K483" s="6">
        <v>130760.44</v>
      </c>
      <c r="L483" s="6">
        <v>18.5</v>
      </c>
      <c r="M483" s="6">
        <v>135545</v>
      </c>
      <c r="N483" s="7">
        <f t="shared" si="114"/>
        <v>28.941039507174736</v>
      </c>
      <c r="O483" s="6">
        <v>-599.55999999999995</v>
      </c>
      <c r="P483" s="6">
        <v>5</v>
      </c>
      <c r="Q483" s="6">
        <v>35100</v>
      </c>
      <c r="R483" s="7">
        <f t="shared" si="115"/>
        <v>-0.52952592592592584</v>
      </c>
      <c r="S483" s="6">
        <v>77110.44</v>
      </c>
      <c r="T483" s="6">
        <v>11</v>
      </c>
      <c r="U483" s="6">
        <v>80420</v>
      </c>
      <c r="V483" s="7">
        <f t="shared" si="116"/>
        <v>29.72424322307884</v>
      </c>
      <c r="W483" s="6">
        <v>0</v>
      </c>
      <c r="X483" s="6">
        <v>0</v>
      </c>
      <c r="Y483" s="6">
        <v>0</v>
      </c>
      <c r="Z483" s="7">
        <f t="shared" si="117"/>
        <v>0</v>
      </c>
      <c r="AA483" s="6">
        <v>0</v>
      </c>
      <c r="AB483" s="6">
        <v>0</v>
      </c>
      <c r="AC483" s="6">
        <v>0</v>
      </c>
      <c r="AD483" s="7">
        <f t="shared" si="118"/>
        <v>0</v>
      </c>
      <c r="AE483" s="6">
        <v>0</v>
      </c>
      <c r="AF483" s="6">
        <v>0</v>
      </c>
      <c r="AG483" s="6">
        <v>0</v>
      </c>
      <c r="AH483" s="7">
        <f t="shared" si="119"/>
        <v>0</v>
      </c>
      <c r="AI483" s="6">
        <v>112030.21</v>
      </c>
      <c r="AJ483" s="6">
        <v>15</v>
      </c>
      <c r="AK483" s="6">
        <v>117550</v>
      </c>
      <c r="AL483" s="7">
        <f t="shared" si="120"/>
        <v>29.544334410888986</v>
      </c>
      <c r="AM483" s="6">
        <v>50930.21</v>
      </c>
      <c r="AN483" s="6">
        <v>2.5</v>
      </c>
      <c r="AO483" s="6">
        <v>19675</v>
      </c>
      <c r="AP483" s="7">
        <f t="shared" si="121"/>
        <v>80.245820076238886</v>
      </c>
      <c r="AQ483" s="6">
        <v>0</v>
      </c>
      <c r="AR483" s="6">
        <v>0</v>
      </c>
      <c r="AS483" s="6">
        <v>0</v>
      </c>
      <c r="AT483" s="7">
        <f t="shared" si="122"/>
        <v>0</v>
      </c>
      <c r="AU483" s="6">
        <v>110380.21</v>
      </c>
      <c r="AV483" s="6">
        <v>22.5</v>
      </c>
      <c r="AW483" s="6">
        <v>168825</v>
      </c>
      <c r="AX483" s="7">
        <f t="shared" si="123"/>
        <v>20.26824528357767</v>
      </c>
      <c r="AY483" s="6">
        <f t="shared" si="124"/>
        <v>480072.39000000007</v>
      </c>
      <c r="AZ483" s="6">
        <f t="shared" si="125"/>
        <v>83.5</v>
      </c>
      <c r="BA483" s="6">
        <f t="shared" si="126"/>
        <v>622995</v>
      </c>
      <c r="BB483" s="7">
        <f t="shared" si="127"/>
        <v>23.888223966484485</v>
      </c>
      <c r="BC483" s="26" t="s">
        <v>790</v>
      </c>
      <c r="BD483" s="10" t="s">
        <v>790</v>
      </c>
      <c r="BE483" s="10" t="s">
        <v>807</v>
      </c>
      <c r="BF483" s="18"/>
      <c r="BG483" s="18"/>
      <c r="BH483" s="18"/>
      <c r="BI483" s="18"/>
      <c r="BJ483" s="18"/>
      <c r="BK483" s="18"/>
      <c r="BL483" s="18"/>
      <c r="BM483" s="18"/>
      <c r="BN483" s="18"/>
      <c r="BO483" s="18"/>
      <c r="CJ483" s="18"/>
      <c r="CK483" s="18"/>
    </row>
    <row r="484" spans="1:89" x14ac:dyDescent="0.2">
      <c r="A484" s="25">
        <v>179868</v>
      </c>
      <c r="B484" s="26" t="s">
        <v>932</v>
      </c>
      <c r="C484" s="6">
        <v>-52980.09</v>
      </c>
      <c r="D484" s="6">
        <v>0</v>
      </c>
      <c r="E484" s="6">
        <v>0</v>
      </c>
      <c r="F484" s="36">
        <f t="shared" si="112"/>
        <v>0</v>
      </c>
      <c r="G484" s="6">
        <v>175199.91</v>
      </c>
      <c r="H484" s="6">
        <v>58</v>
      </c>
      <c r="I484" s="6">
        <v>439460</v>
      </c>
      <c r="J484" s="36">
        <f t="shared" si="113"/>
        <v>12.358797638010286</v>
      </c>
      <c r="K484" s="6">
        <v>-59310.09</v>
      </c>
      <c r="L484" s="6">
        <v>99</v>
      </c>
      <c r="M484" s="6">
        <v>729480</v>
      </c>
      <c r="N484" s="7">
        <f t="shared" si="114"/>
        <v>-2.4391384273729231</v>
      </c>
      <c r="O484" s="6">
        <v>147595.13</v>
      </c>
      <c r="P484" s="6">
        <v>115</v>
      </c>
      <c r="Q484" s="6">
        <v>846300</v>
      </c>
      <c r="R484" s="7">
        <f t="shared" si="115"/>
        <v>5.4064150183150188</v>
      </c>
      <c r="S484" s="6">
        <v>337485.13</v>
      </c>
      <c r="T484" s="6">
        <v>121</v>
      </c>
      <c r="U484" s="6">
        <v>887820</v>
      </c>
      <c r="V484" s="7">
        <f t="shared" si="116"/>
        <v>11.783964125611048</v>
      </c>
      <c r="W484" s="6">
        <v>333114.13</v>
      </c>
      <c r="X484" s="6">
        <v>75</v>
      </c>
      <c r="Y484" s="6">
        <v>536600</v>
      </c>
      <c r="Z484" s="7">
        <f t="shared" si="117"/>
        <v>18.623600260901974</v>
      </c>
      <c r="AA484" s="6">
        <v>331614.13</v>
      </c>
      <c r="AB484" s="6">
        <v>43</v>
      </c>
      <c r="AC484" s="6">
        <v>325940</v>
      </c>
      <c r="AD484" s="7">
        <f t="shared" si="118"/>
        <v>31.539663833834449</v>
      </c>
      <c r="AE484" s="6">
        <v>313353.84000000003</v>
      </c>
      <c r="AF484" s="6">
        <v>42</v>
      </c>
      <c r="AG484" s="6">
        <v>328440</v>
      </c>
      <c r="AH484" s="7">
        <f t="shared" si="119"/>
        <v>28.622016806722691</v>
      </c>
      <c r="AI484" s="6">
        <v>271203.84000000003</v>
      </c>
      <c r="AJ484" s="6">
        <v>41.5</v>
      </c>
      <c r="AK484" s="6">
        <v>289630</v>
      </c>
      <c r="AL484" s="7">
        <f t="shared" si="120"/>
        <v>29.027790767530995</v>
      </c>
      <c r="AM484" s="6">
        <v>305323.84000000003</v>
      </c>
      <c r="AN484" s="6">
        <v>55</v>
      </c>
      <c r="AO484" s="6">
        <v>395600</v>
      </c>
      <c r="AP484" s="7">
        <f t="shared" si="121"/>
        <v>23.925781193124369</v>
      </c>
      <c r="AQ484" s="6">
        <v>413323.84</v>
      </c>
      <c r="AR484" s="6">
        <v>117.5</v>
      </c>
      <c r="AS484" s="6">
        <v>870900</v>
      </c>
      <c r="AT484" s="7">
        <f t="shared" si="122"/>
        <v>13.288629601561604</v>
      </c>
      <c r="AU484" s="6">
        <v>355760.34</v>
      </c>
      <c r="AV484" s="6">
        <v>100</v>
      </c>
      <c r="AW484" s="6">
        <v>735500</v>
      </c>
      <c r="AX484" s="7">
        <f t="shared" si="123"/>
        <v>14.994657430319513</v>
      </c>
      <c r="AY484" s="6">
        <f t="shared" si="124"/>
        <v>2924664.04</v>
      </c>
      <c r="AZ484" s="6">
        <f t="shared" si="125"/>
        <v>867</v>
      </c>
      <c r="BA484" s="6">
        <f t="shared" si="126"/>
        <v>6385670</v>
      </c>
      <c r="BB484" s="7">
        <f t="shared" si="127"/>
        <v>14.198131948566088</v>
      </c>
      <c r="BC484" s="26" t="s">
        <v>790</v>
      </c>
      <c r="BD484" s="10" t="s">
        <v>790</v>
      </c>
      <c r="BE484" s="10" t="s">
        <v>807</v>
      </c>
      <c r="BF484" s="18"/>
      <c r="BG484" s="18"/>
      <c r="BH484" s="18"/>
      <c r="BI484" s="18"/>
      <c r="BJ484" s="18"/>
      <c r="BK484" s="18"/>
      <c r="BL484" s="18"/>
      <c r="BM484" s="18"/>
      <c r="BN484" s="18"/>
      <c r="BO484" s="18"/>
      <c r="CJ484" s="18"/>
      <c r="CK484" s="18"/>
    </row>
    <row r="485" spans="1:89" x14ac:dyDescent="0.2">
      <c r="A485" s="25">
        <v>179869</v>
      </c>
      <c r="B485" s="26" t="s">
        <v>422</v>
      </c>
      <c r="C485" s="6">
        <v>-361221.89</v>
      </c>
      <c r="D485" s="6">
        <v>30</v>
      </c>
      <c r="E485" s="6">
        <v>226800</v>
      </c>
      <c r="F485" s="36">
        <f t="shared" si="112"/>
        <v>-47.780673280423279</v>
      </c>
      <c r="G485" s="6">
        <v>-8126.89</v>
      </c>
      <c r="H485" s="6">
        <v>251</v>
      </c>
      <c r="I485" s="6">
        <v>1853710</v>
      </c>
      <c r="J485" s="36">
        <f t="shared" si="113"/>
        <v>-0.13590776874484145</v>
      </c>
      <c r="K485" s="6">
        <v>32403.11</v>
      </c>
      <c r="L485" s="6">
        <v>106.5</v>
      </c>
      <c r="M485" s="6">
        <v>782165</v>
      </c>
      <c r="N485" s="7">
        <f t="shared" si="114"/>
        <v>1.2428238287317892</v>
      </c>
      <c r="O485" s="6">
        <v>-23841.89</v>
      </c>
      <c r="P485" s="6">
        <v>63</v>
      </c>
      <c r="Q485" s="6">
        <v>467480</v>
      </c>
      <c r="R485" s="7">
        <f t="shared" si="115"/>
        <v>-1.5810271883289124</v>
      </c>
      <c r="S485" s="6">
        <v>-23036.89</v>
      </c>
      <c r="T485" s="6">
        <v>65.5</v>
      </c>
      <c r="U485" s="6">
        <v>478205</v>
      </c>
      <c r="V485" s="7">
        <f t="shared" si="116"/>
        <v>-1.4933837789232651</v>
      </c>
      <c r="W485" s="6">
        <v>-49501.86</v>
      </c>
      <c r="X485" s="6">
        <v>65</v>
      </c>
      <c r="Y485" s="6">
        <v>469150</v>
      </c>
      <c r="Z485" s="7">
        <f t="shared" si="117"/>
        <v>-3.1654178834061599</v>
      </c>
      <c r="AA485" s="6">
        <v>-10051.86</v>
      </c>
      <c r="AB485" s="6">
        <v>10</v>
      </c>
      <c r="AC485" s="6">
        <v>76100</v>
      </c>
      <c r="AD485" s="7">
        <f t="shared" si="118"/>
        <v>-4.094713009198423</v>
      </c>
      <c r="AE485" s="6">
        <v>-36475.51</v>
      </c>
      <c r="AF485" s="6">
        <v>77.5</v>
      </c>
      <c r="AG485" s="6">
        <v>589675</v>
      </c>
      <c r="AH485" s="7">
        <f t="shared" si="119"/>
        <v>-1.8557091618264301</v>
      </c>
      <c r="AI485" s="6">
        <v>68214.490000000005</v>
      </c>
      <c r="AJ485" s="6">
        <v>150</v>
      </c>
      <c r="AK485" s="6">
        <v>1112000</v>
      </c>
      <c r="AL485" s="7">
        <f t="shared" si="120"/>
        <v>1.9016629406474821</v>
      </c>
      <c r="AM485" s="6">
        <v>-67360.52</v>
      </c>
      <c r="AN485" s="6">
        <v>171</v>
      </c>
      <c r="AO485" s="6">
        <v>1231080</v>
      </c>
      <c r="AP485" s="7">
        <f t="shared" si="121"/>
        <v>-1.6962148032621764</v>
      </c>
      <c r="AQ485" s="6">
        <v>162485.49</v>
      </c>
      <c r="AR485" s="6">
        <v>152.5</v>
      </c>
      <c r="AS485" s="6">
        <v>1119825</v>
      </c>
      <c r="AT485" s="7">
        <f t="shared" si="122"/>
        <v>4.0627720581340832</v>
      </c>
      <c r="AU485" s="6">
        <v>-179579.49</v>
      </c>
      <c r="AV485" s="6">
        <v>137.5</v>
      </c>
      <c r="AW485" s="6">
        <v>1021675</v>
      </c>
      <c r="AX485" s="7">
        <f t="shared" si="123"/>
        <v>-5.4488601463283333</v>
      </c>
      <c r="AY485" s="6">
        <f t="shared" si="124"/>
        <v>-134871.82</v>
      </c>
      <c r="AZ485" s="6">
        <f t="shared" si="125"/>
        <v>1249.5</v>
      </c>
      <c r="BA485" s="6">
        <f t="shared" si="126"/>
        <v>9201065</v>
      </c>
      <c r="BB485" s="7">
        <f t="shared" si="127"/>
        <v>-0.45440679095300379</v>
      </c>
      <c r="BC485" s="26" t="s">
        <v>790</v>
      </c>
      <c r="BD485" s="10" t="s">
        <v>790</v>
      </c>
      <c r="BE485" s="10" t="s">
        <v>807</v>
      </c>
      <c r="BF485" s="18"/>
      <c r="BG485" s="18"/>
      <c r="BH485" s="18"/>
      <c r="BI485" s="18"/>
      <c r="BJ485" s="18"/>
      <c r="BK485" s="18"/>
      <c r="BL485" s="18"/>
      <c r="BM485" s="18"/>
      <c r="BN485" s="18"/>
      <c r="BO485" s="18"/>
      <c r="CJ485" s="18"/>
      <c r="CK485" s="18"/>
    </row>
    <row r="486" spans="1:89" x14ac:dyDescent="0.2">
      <c r="A486" s="25">
        <v>203352</v>
      </c>
      <c r="B486" s="26" t="s">
        <v>933</v>
      </c>
      <c r="C486" s="6">
        <v>0</v>
      </c>
      <c r="D486" s="6">
        <v>0</v>
      </c>
      <c r="E486" s="6">
        <v>0</v>
      </c>
      <c r="F486" s="36">
        <f t="shared" si="112"/>
        <v>0</v>
      </c>
      <c r="G486" s="6">
        <v>0</v>
      </c>
      <c r="H486" s="6">
        <v>0</v>
      </c>
      <c r="I486" s="6">
        <v>0</v>
      </c>
      <c r="J486" s="36">
        <f t="shared" si="113"/>
        <v>0</v>
      </c>
      <c r="K486" s="6">
        <v>-9750</v>
      </c>
      <c r="L486" s="6">
        <v>25</v>
      </c>
      <c r="M486" s="6">
        <v>183000</v>
      </c>
      <c r="N486" s="7">
        <f t="shared" si="114"/>
        <v>-1.598360655737705</v>
      </c>
      <c r="O486" s="6">
        <v>-51218.48</v>
      </c>
      <c r="P486" s="6">
        <v>100.25</v>
      </c>
      <c r="Q486" s="6">
        <v>735417.5</v>
      </c>
      <c r="R486" s="7">
        <f t="shared" si="115"/>
        <v>-2.1590088351174677</v>
      </c>
      <c r="S486" s="6">
        <v>-25637.48</v>
      </c>
      <c r="T486" s="6">
        <v>100.5</v>
      </c>
      <c r="U486" s="6">
        <v>726110</v>
      </c>
      <c r="V486" s="7">
        <f t="shared" si="116"/>
        <v>-1.0945474928041206</v>
      </c>
      <c r="W486" s="6">
        <v>77435.02</v>
      </c>
      <c r="X486" s="6">
        <v>102.3</v>
      </c>
      <c r="Y486" s="6">
        <v>761351</v>
      </c>
      <c r="Z486" s="7">
        <f t="shared" si="117"/>
        <v>3.0512215784835117</v>
      </c>
      <c r="AA486" s="6">
        <v>156655.01999999999</v>
      </c>
      <c r="AB486" s="6">
        <v>52</v>
      </c>
      <c r="AC486" s="6">
        <v>404720</v>
      </c>
      <c r="AD486" s="7">
        <f t="shared" si="118"/>
        <v>11.999173799169796</v>
      </c>
      <c r="AE486" s="6">
        <v>199869.02</v>
      </c>
      <c r="AF486" s="6">
        <v>135</v>
      </c>
      <c r="AG486" s="6">
        <v>1035525</v>
      </c>
      <c r="AH486" s="7">
        <f t="shared" si="119"/>
        <v>5.7903677844571595</v>
      </c>
      <c r="AI486" s="6">
        <v>138854.01999999999</v>
      </c>
      <c r="AJ486" s="6">
        <v>210</v>
      </c>
      <c r="AK486" s="6">
        <v>1550375</v>
      </c>
      <c r="AL486" s="7">
        <f t="shared" si="120"/>
        <v>2.7764086882205916</v>
      </c>
      <c r="AM486" s="6">
        <v>201263.47</v>
      </c>
      <c r="AN486" s="6">
        <v>174.5</v>
      </c>
      <c r="AO486" s="6">
        <v>1269440</v>
      </c>
      <c r="AP486" s="7">
        <f t="shared" si="121"/>
        <v>4.914897569006806</v>
      </c>
      <c r="AQ486" s="6">
        <v>-50404.06</v>
      </c>
      <c r="AR486" s="6">
        <v>136.5</v>
      </c>
      <c r="AS486" s="6">
        <v>1018680</v>
      </c>
      <c r="AT486" s="7">
        <f t="shared" si="122"/>
        <v>-1.3854337770448031</v>
      </c>
      <c r="AU486" s="6">
        <v>155593.92000000001</v>
      </c>
      <c r="AV486" s="6">
        <v>180.5</v>
      </c>
      <c r="AW486" s="6">
        <v>1368945</v>
      </c>
      <c r="AX486" s="7">
        <f t="shared" si="123"/>
        <v>3.5234516507237328</v>
      </c>
      <c r="AY486" s="6">
        <f t="shared" si="124"/>
        <v>792660.45000000007</v>
      </c>
      <c r="AZ486" s="6">
        <f t="shared" si="125"/>
        <v>1216.55</v>
      </c>
      <c r="BA486" s="6">
        <f t="shared" si="126"/>
        <v>9053563.5</v>
      </c>
      <c r="BB486" s="7">
        <f t="shared" si="127"/>
        <v>2.7141217875149386</v>
      </c>
      <c r="BC486" s="26" t="s">
        <v>790</v>
      </c>
      <c r="BD486" s="10" t="s">
        <v>790</v>
      </c>
      <c r="BE486" s="10" t="s">
        <v>807</v>
      </c>
      <c r="BF486" s="18"/>
      <c r="BG486" s="18"/>
      <c r="BH486" s="18"/>
      <c r="BI486" s="18"/>
      <c r="BJ486" s="18"/>
      <c r="BK486" s="18"/>
      <c r="BL486" s="18"/>
      <c r="BM486" s="18"/>
      <c r="BN486" s="18"/>
      <c r="BO486" s="18"/>
      <c r="CJ486" s="18"/>
      <c r="CK486" s="18"/>
    </row>
    <row r="487" spans="1:89" x14ac:dyDescent="0.2">
      <c r="A487" s="25">
        <v>205420</v>
      </c>
      <c r="B487" s="26" t="s">
        <v>552</v>
      </c>
      <c r="C487" s="6">
        <v>0</v>
      </c>
      <c r="D487" s="6">
        <v>0</v>
      </c>
      <c r="E487" s="6">
        <v>0</v>
      </c>
      <c r="F487" s="36">
        <f t="shared" si="112"/>
        <v>0</v>
      </c>
      <c r="G487" s="6">
        <v>0</v>
      </c>
      <c r="H487" s="6">
        <v>0</v>
      </c>
      <c r="I487" s="6">
        <v>0</v>
      </c>
      <c r="J487" s="36">
        <f t="shared" si="113"/>
        <v>0</v>
      </c>
      <c r="K487" s="6">
        <v>0</v>
      </c>
      <c r="L487" s="6">
        <v>0</v>
      </c>
      <c r="M487" s="6">
        <v>0</v>
      </c>
      <c r="N487" s="7">
        <f t="shared" si="114"/>
        <v>0</v>
      </c>
      <c r="O487" s="6">
        <v>0</v>
      </c>
      <c r="P487" s="6">
        <v>0</v>
      </c>
      <c r="Q487" s="6">
        <v>0</v>
      </c>
      <c r="R487" s="7">
        <f t="shared" si="115"/>
        <v>0</v>
      </c>
      <c r="S487" s="6">
        <v>0</v>
      </c>
      <c r="T487" s="6">
        <v>0</v>
      </c>
      <c r="U487" s="6">
        <v>0</v>
      </c>
      <c r="V487" s="7">
        <f t="shared" si="116"/>
        <v>0</v>
      </c>
      <c r="W487" s="6">
        <v>0</v>
      </c>
      <c r="X487" s="6">
        <v>0</v>
      </c>
      <c r="Y487" s="6">
        <v>0</v>
      </c>
      <c r="Z487" s="7">
        <f t="shared" si="117"/>
        <v>0</v>
      </c>
      <c r="AA487" s="6">
        <v>0</v>
      </c>
      <c r="AB487" s="6">
        <v>0</v>
      </c>
      <c r="AC487" s="6">
        <v>0</v>
      </c>
      <c r="AD487" s="7">
        <f t="shared" si="118"/>
        <v>0</v>
      </c>
      <c r="AE487" s="6">
        <v>126185</v>
      </c>
      <c r="AF487" s="6">
        <v>36.5</v>
      </c>
      <c r="AG487" s="6">
        <v>267905</v>
      </c>
      <c r="AH487" s="7">
        <f t="shared" si="119"/>
        <v>14.130195405087626</v>
      </c>
      <c r="AI487" s="6">
        <v>15160</v>
      </c>
      <c r="AJ487" s="6">
        <v>37.5</v>
      </c>
      <c r="AK487" s="6">
        <v>269375</v>
      </c>
      <c r="AL487" s="7">
        <f t="shared" si="120"/>
        <v>1.7446310904872391</v>
      </c>
      <c r="AM487" s="6">
        <v>-8600</v>
      </c>
      <c r="AN487" s="6">
        <v>30</v>
      </c>
      <c r="AO487" s="6">
        <v>214350</v>
      </c>
      <c r="AP487" s="7">
        <f t="shared" si="121"/>
        <v>-1.2437602052717518</v>
      </c>
      <c r="AQ487" s="6">
        <v>29575</v>
      </c>
      <c r="AR487" s="6">
        <v>37.5</v>
      </c>
      <c r="AS487" s="6">
        <v>271125</v>
      </c>
      <c r="AT487" s="7">
        <f t="shared" si="122"/>
        <v>3.0543107422775475</v>
      </c>
      <c r="AU487" s="6">
        <v>53964.98</v>
      </c>
      <c r="AV487" s="6">
        <v>55</v>
      </c>
      <c r="AW487" s="6">
        <v>418700</v>
      </c>
      <c r="AX487" s="7">
        <f t="shared" si="123"/>
        <v>3.9954964891330311</v>
      </c>
      <c r="AY487" s="6">
        <f t="shared" si="124"/>
        <v>216284.98</v>
      </c>
      <c r="AZ487" s="6">
        <f t="shared" si="125"/>
        <v>196.5</v>
      </c>
      <c r="BA487" s="6">
        <f t="shared" si="126"/>
        <v>1441455</v>
      </c>
      <c r="BB487" s="7">
        <f t="shared" si="127"/>
        <v>4.6514350985636046</v>
      </c>
      <c r="BC487" s="26" t="s">
        <v>790</v>
      </c>
      <c r="BD487" s="10" t="s">
        <v>790</v>
      </c>
      <c r="BE487" s="10" t="s">
        <v>807</v>
      </c>
      <c r="BF487" s="18"/>
      <c r="BG487" s="18"/>
      <c r="BH487" s="18"/>
      <c r="BI487" s="18"/>
      <c r="BJ487" s="18"/>
      <c r="BK487" s="18"/>
      <c r="BL487" s="18"/>
      <c r="BM487" s="18"/>
      <c r="BN487" s="18"/>
      <c r="BO487" s="18"/>
      <c r="CJ487" s="18"/>
      <c r="CK487" s="18"/>
    </row>
    <row r="488" spans="1:89" x14ac:dyDescent="0.2">
      <c r="A488" s="25">
        <v>207438</v>
      </c>
      <c r="B488" s="26" t="s">
        <v>593</v>
      </c>
      <c r="C488" s="6">
        <v>0</v>
      </c>
      <c r="D488" s="6">
        <v>0</v>
      </c>
      <c r="E488" s="6">
        <v>0</v>
      </c>
      <c r="F488" s="36">
        <f t="shared" si="112"/>
        <v>0</v>
      </c>
      <c r="G488" s="6">
        <v>0</v>
      </c>
      <c r="H488" s="6">
        <v>0</v>
      </c>
      <c r="I488" s="6">
        <v>0</v>
      </c>
      <c r="J488" s="36">
        <f t="shared" si="113"/>
        <v>0</v>
      </c>
      <c r="K488" s="6">
        <v>0</v>
      </c>
      <c r="L488" s="6">
        <v>0</v>
      </c>
      <c r="M488" s="6">
        <v>0</v>
      </c>
      <c r="N488" s="7">
        <f t="shared" si="114"/>
        <v>0</v>
      </c>
      <c r="O488" s="6">
        <v>0</v>
      </c>
      <c r="P488" s="6">
        <v>0</v>
      </c>
      <c r="Q488" s="6">
        <v>0</v>
      </c>
      <c r="R488" s="7">
        <f t="shared" si="115"/>
        <v>0</v>
      </c>
      <c r="S488" s="6">
        <v>0</v>
      </c>
      <c r="T488" s="6">
        <v>0</v>
      </c>
      <c r="U488" s="6">
        <v>0</v>
      </c>
      <c r="V488" s="7">
        <f t="shared" si="116"/>
        <v>0</v>
      </c>
      <c r="W488" s="6">
        <v>0</v>
      </c>
      <c r="X488" s="6">
        <v>0</v>
      </c>
      <c r="Y488" s="6">
        <v>0</v>
      </c>
      <c r="Z488" s="7">
        <f t="shared" si="117"/>
        <v>0</v>
      </c>
      <c r="AA488" s="6">
        <v>0</v>
      </c>
      <c r="AB488" s="6">
        <v>0</v>
      </c>
      <c r="AC488" s="6">
        <v>0</v>
      </c>
      <c r="AD488" s="7">
        <f t="shared" si="118"/>
        <v>0</v>
      </c>
      <c r="AE488" s="6">
        <v>0</v>
      </c>
      <c r="AF488" s="6">
        <v>0</v>
      </c>
      <c r="AG488" s="6">
        <v>0</v>
      </c>
      <c r="AH488" s="7">
        <f t="shared" si="119"/>
        <v>0</v>
      </c>
      <c r="AI488" s="6">
        <v>0</v>
      </c>
      <c r="AJ488" s="6">
        <v>0</v>
      </c>
      <c r="AK488" s="6">
        <v>0</v>
      </c>
      <c r="AL488" s="7">
        <f t="shared" si="120"/>
        <v>0</v>
      </c>
      <c r="AM488" s="6">
        <v>0</v>
      </c>
      <c r="AN488" s="6">
        <v>0</v>
      </c>
      <c r="AO488" s="6">
        <v>0</v>
      </c>
      <c r="AP488" s="7">
        <f t="shared" si="121"/>
        <v>0</v>
      </c>
      <c r="AQ488" s="6">
        <v>243150</v>
      </c>
      <c r="AR488" s="6">
        <v>35</v>
      </c>
      <c r="AS488" s="6">
        <v>255400</v>
      </c>
      <c r="AT488" s="7">
        <f t="shared" si="122"/>
        <v>26.65700861393892</v>
      </c>
      <c r="AU488" s="6">
        <v>329430.5</v>
      </c>
      <c r="AV488" s="6">
        <v>57.55</v>
      </c>
      <c r="AW488" s="6">
        <v>419713.5</v>
      </c>
      <c r="AX488" s="7">
        <f t="shared" si="123"/>
        <v>24.331706032805712</v>
      </c>
      <c r="AY488" s="6">
        <f t="shared" si="124"/>
        <v>572580.5</v>
      </c>
      <c r="AZ488" s="6">
        <f t="shared" si="125"/>
        <v>92.55</v>
      </c>
      <c r="BA488" s="6">
        <f t="shared" si="126"/>
        <v>675113.5</v>
      </c>
      <c r="BB488" s="7">
        <f t="shared" si="127"/>
        <v>26.291868700596268</v>
      </c>
      <c r="BC488" s="26" t="s">
        <v>790</v>
      </c>
      <c r="BD488" s="10" t="s">
        <v>790</v>
      </c>
      <c r="BE488" s="10" t="s">
        <v>807</v>
      </c>
      <c r="BF488" s="18"/>
      <c r="BG488" s="18"/>
      <c r="BH488" s="18"/>
      <c r="BI488" s="18"/>
      <c r="BJ488" s="18"/>
      <c r="BK488" s="18"/>
      <c r="BL488" s="18"/>
      <c r="BM488" s="18"/>
      <c r="BN488" s="18"/>
      <c r="BO488" s="18"/>
      <c r="CJ488" s="18"/>
      <c r="CK488" s="18"/>
    </row>
    <row r="489" spans="1:89" x14ac:dyDescent="0.2">
      <c r="A489" s="26">
        <v>179930</v>
      </c>
      <c r="B489" s="26" t="s">
        <v>441</v>
      </c>
      <c r="C489" s="6">
        <v>-54600</v>
      </c>
      <c r="D489" s="6">
        <v>0</v>
      </c>
      <c r="E489" s="6">
        <v>0</v>
      </c>
      <c r="F489" s="36">
        <f t="shared" si="112"/>
        <v>0</v>
      </c>
      <c r="G489" s="6">
        <v>70127</v>
      </c>
      <c r="H489" s="6">
        <v>20</v>
      </c>
      <c r="I489" s="6">
        <v>146200</v>
      </c>
      <c r="J489" s="36">
        <f t="shared" si="113"/>
        <v>14.869610123119015</v>
      </c>
      <c r="K489" s="6">
        <v>0</v>
      </c>
      <c r="L489" s="6">
        <v>62.5</v>
      </c>
      <c r="M489" s="6">
        <v>456875</v>
      </c>
      <c r="N489" s="7">
        <f t="shared" si="114"/>
        <v>0</v>
      </c>
      <c r="O489" s="6">
        <v>0</v>
      </c>
      <c r="P489" s="6">
        <v>0</v>
      </c>
      <c r="Q489" s="6">
        <v>0</v>
      </c>
      <c r="R489" s="7">
        <f t="shared" si="115"/>
        <v>0</v>
      </c>
      <c r="S489" s="6">
        <v>0</v>
      </c>
      <c r="T489" s="6">
        <v>0</v>
      </c>
      <c r="U489" s="6">
        <v>0</v>
      </c>
      <c r="V489" s="7">
        <f t="shared" si="116"/>
        <v>0</v>
      </c>
      <c r="W489" s="6">
        <v>0</v>
      </c>
      <c r="X489" s="6">
        <v>0</v>
      </c>
      <c r="Y489" s="6">
        <v>0</v>
      </c>
      <c r="Z489" s="7">
        <f t="shared" si="117"/>
        <v>0</v>
      </c>
      <c r="AA489" s="6">
        <v>0</v>
      </c>
      <c r="AB489" s="6">
        <v>0</v>
      </c>
      <c r="AC489" s="6">
        <v>0</v>
      </c>
      <c r="AD489" s="7">
        <f t="shared" si="118"/>
        <v>0</v>
      </c>
      <c r="AE489" s="6">
        <v>0</v>
      </c>
      <c r="AF489" s="6">
        <v>0</v>
      </c>
      <c r="AG489" s="6">
        <v>0</v>
      </c>
      <c r="AH489" s="7">
        <f t="shared" si="119"/>
        <v>0</v>
      </c>
      <c r="AI489" s="6">
        <v>0</v>
      </c>
      <c r="AJ489" s="6">
        <v>0</v>
      </c>
      <c r="AK489" s="6">
        <v>0</v>
      </c>
      <c r="AL489" s="7">
        <f t="shared" si="120"/>
        <v>0</v>
      </c>
      <c r="AM489" s="6">
        <v>0</v>
      </c>
      <c r="AN489" s="6">
        <v>0</v>
      </c>
      <c r="AO489" s="6">
        <v>0</v>
      </c>
      <c r="AP489" s="7">
        <f t="shared" si="121"/>
        <v>0</v>
      </c>
      <c r="AQ489" s="6">
        <v>0</v>
      </c>
      <c r="AR489" s="6">
        <v>0</v>
      </c>
      <c r="AS489" s="6">
        <v>0</v>
      </c>
      <c r="AT489" s="7">
        <f t="shared" si="122"/>
        <v>0</v>
      </c>
      <c r="AU489" s="6">
        <v>-3397.6</v>
      </c>
      <c r="AV489" s="6">
        <v>0</v>
      </c>
      <c r="AW489" s="6">
        <v>0</v>
      </c>
      <c r="AX489" s="7">
        <f t="shared" si="123"/>
        <v>0</v>
      </c>
      <c r="AY489" s="6">
        <f t="shared" si="124"/>
        <v>66729.399999999994</v>
      </c>
      <c r="AZ489" s="6">
        <f t="shared" si="125"/>
        <v>82.5</v>
      </c>
      <c r="BA489" s="6">
        <f t="shared" si="126"/>
        <v>603075</v>
      </c>
      <c r="BB489" s="7">
        <f t="shared" si="127"/>
        <v>3.4301063715126641</v>
      </c>
      <c r="BC489" s="26" t="s">
        <v>790</v>
      </c>
      <c r="BD489" s="10" t="s">
        <v>790</v>
      </c>
      <c r="BE489" s="10" t="s">
        <v>807</v>
      </c>
      <c r="BF489" s="18"/>
      <c r="BG489" s="18"/>
      <c r="BH489" s="18"/>
      <c r="BI489" s="18"/>
      <c r="BJ489" s="18"/>
      <c r="BK489" s="18"/>
      <c r="BL489" s="18"/>
      <c r="BM489" s="18"/>
      <c r="BN489" s="18"/>
      <c r="BO489" s="18"/>
      <c r="CJ489" s="18"/>
      <c r="CK489" s="18"/>
    </row>
    <row r="490" spans="1:89" x14ac:dyDescent="0.2">
      <c r="A490" s="26">
        <v>122295</v>
      </c>
      <c r="B490" s="26" t="s">
        <v>56</v>
      </c>
      <c r="C490" s="6">
        <v>0</v>
      </c>
      <c r="D490" s="6">
        <v>0</v>
      </c>
      <c r="E490" s="6">
        <v>0</v>
      </c>
      <c r="F490" s="36">
        <f t="shared" si="112"/>
        <v>0</v>
      </c>
      <c r="G490" s="6">
        <v>145546.89000000001</v>
      </c>
      <c r="H490" s="6">
        <v>0</v>
      </c>
      <c r="I490" s="6">
        <v>0</v>
      </c>
      <c r="J490" s="36">
        <f t="shared" si="113"/>
        <v>0</v>
      </c>
      <c r="K490" s="6">
        <v>399006.89</v>
      </c>
      <c r="L490" s="6">
        <v>100</v>
      </c>
      <c r="M490" s="6">
        <v>731500</v>
      </c>
      <c r="N490" s="7">
        <f t="shared" si="114"/>
        <v>16.363918933697882</v>
      </c>
      <c r="O490" s="6">
        <v>420056.89</v>
      </c>
      <c r="P490" s="6">
        <v>100</v>
      </c>
      <c r="Q490" s="6">
        <v>731750</v>
      </c>
      <c r="R490" s="7">
        <f t="shared" si="115"/>
        <v>17.795372176289717</v>
      </c>
      <c r="S490" s="6">
        <v>539206.89</v>
      </c>
      <c r="T490" s="6">
        <v>77.5</v>
      </c>
      <c r="U490" s="6">
        <v>565925</v>
      </c>
      <c r="V490" s="7">
        <f t="shared" si="116"/>
        <v>29.536446684631358</v>
      </c>
      <c r="W490" s="6">
        <v>535776.63</v>
      </c>
      <c r="X490" s="6">
        <v>51</v>
      </c>
      <c r="Y490" s="6">
        <v>355170</v>
      </c>
      <c r="Z490" s="7">
        <f t="shared" si="117"/>
        <v>45.255226792803448</v>
      </c>
      <c r="AA490" s="6">
        <v>371636.63</v>
      </c>
      <c r="AB490" s="6">
        <v>10</v>
      </c>
      <c r="AC490" s="6">
        <v>71950</v>
      </c>
      <c r="AD490" s="7">
        <f t="shared" si="118"/>
        <v>160.12141111883253</v>
      </c>
      <c r="AE490" s="6">
        <v>0</v>
      </c>
      <c r="AF490" s="6">
        <v>0</v>
      </c>
      <c r="AG490" s="6">
        <v>0</v>
      </c>
      <c r="AH490" s="7">
        <f t="shared" si="119"/>
        <v>0</v>
      </c>
      <c r="AI490" s="6">
        <v>0</v>
      </c>
      <c r="AJ490" s="6">
        <v>0</v>
      </c>
      <c r="AK490" s="6">
        <v>0</v>
      </c>
      <c r="AL490" s="7">
        <f t="shared" si="120"/>
        <v>0</v>
      </c>
      <c r="AM490" s="6">
        <v>0</v>
      </c>
      <c r="AN490" s="6">
        <v>0</v>
      </c>
      <c r="AO490" s="6">
        <v>0</v>
      </c>
      <c r="AP490" s="7">
        <f t="shared" si="121"/>
        <v>0</v>
      </c>
      <c r="AQ490" s="6">
        <v>0</v>
      </c>
      <c r="AR490" s="6">
        <v>0</v>
      </c>
      <c r="AS490" s="6">
        <v>0</v>
      </c>
      <c r="AT490" s="7">
        <f t="shared" si="122"/>
        <v>0</v>
      </c>
      <c r="AU490" s="6">
        <v>-19353.98</v>
      </c>
      <c r="AV490" s="6">
        <v>0</v>
      </c>
      <c r="AW490" s="6">
        <v>0</v>
      </c>
      <c r="AX490" s="7">
        <f t="shared" si="123"/>
        <v>0</v>
      </c>
      <c r="AY490" s="6">
        <f t="shared" si="124"/>
        <v>2391876.84</v>
      </c>
      <c r="AZ490" s="6">
        <f t="shared" si="125"/>
        <v>338.5</v>
      </c>
      <c r="BA490" s="6">
        <f t="shared" si="126"/>
        <v>2456295</v>
      </c>
      <c r="BB490" s="7">
        <f t="shared" si="127"/>
        <v>30.187001984696458</v>
      </c>
      <c r="BC490" s="26" t="s">
        <v>790</v>
      </c>
      <c r="BD490" s="10" t="s">
        <v>790</v>
      </c>
      <c r="BE490" s="10" t="s">
        <v>807</v>
      </c>
      <c r="BF490" s="18"/>
      <c r="BG490" s="18"/>
      <c r="BH490" s="18"/>
      <c r="BI490" s="18"/>
      <c r="BJ490" s="18"/>
      <c r="BK490" s="18"/>
      <c r="BL490" s="18"/>
      <c r="BM490" s="18"/>
      <c r="BN490" s="18"/>
      <c r="BO490" s="18"/>
      <c r="CJ490" s="18"/>
      <c r="CK490" s="18"/>
    </row>
    <row r="491" spans="1:89" x14ac:dyDescent="0.2">
      <c r="A491" s="26">
        <v>178819</v>
      </c>
      <c r="B491" s="26" t="s">
        <v>726</v>
      </c>
      <c r="C491" s="6">
        <v>0</v>
      </c>
      <c r="D491" s="6">
        <v>0</v>
      </c>
      <c r="E491" s="6">
        <v>0</v>
      </c>
      <c r="F491" s="36">
        <f t="shared" si="112"/>
        <v>0</v>
      </c>
      <c r="G491" s="6">
        <v>-27104.99</v>
      </c>
      <c r="H491" s="6">
        <v>0</v>
      </c>
      <c r="I491" s="6">
        <v>0</v>
      </c>
      <c r="J491" s="36">
        <f t="shared" si="113"/>
        <v>0</v>
      </c>
      <c r="K491" s="6">
        <v>0</v>
      </c>
      <c r="L491" s="6">
        <v>6.5</v>
      </c>
      <c r="M491" s="6">
        <v>51815</v>
      </c>
      <c r="N491" s="7">
        <f t="shared" si="114"/>
        <v>0</v>
      </c>
      <c r="O491" s="6">
        <v>0</v>
      </c>
      <c r="P491" s="6">
        <v>0</v>
      </c>
      <c r="Q491" s="6">
        <v>0</v>
      </c>
      <c r="R491" s="7">
        <f t="shared" si="115"/>
        <v>0</v>
      </c>
      <c r="S491" s="6">
        <v>-1974.99</v>
      </c>
      <c r="T491" s="6">
        <v>2.5</v>
      </c>
      <c r="U491" s="6">
        <v>18525</v>
      </c>
      <c r="V491" s="7">
        <f t="shared" si="116"/>
        <v>-3.3049765182186235</v>
      </c>
      <c r="W491" s="6">
        <v>-1399.99</v>
      </c>
      <c r="X491" s="6">
        <v>7.5</v>
      </c>
      <c r="Y491" s="6">
        <v>54825</v>
      </c>
      <c r="Z491" s="7">
        <f t="shared" si="117"/>
        <v>-0.76606839945280436</v>
      </c>
      <c r="AA491" s="6">
        <v>0</v>
      </c>
      <c r="AB491" s="6">
        <v>0</v>
      </c>
      <c r="AC491" s="6">
        <v>0</v>
      </c>
      <c r="AD491" s="7">
        <f t="shared" si="118"/>
        <v>0</v>
      </c>
      <c r="AE491" s="6">
        <v>0</v>
      </c>
      <c r="AF491" s="6">
        <v>0</v>
      </c>
      <c r="AG491" s="6">
        <v>0</v>
      </c>
      <c r="AH491" s="7">
        <f t="shared" si="119"/>
        <v>0</v>
      </c>
      <c r="AI491" s="6">
        <v>0</v>
      </c>
      <c r="AJ491" s="6">
        <v>0</v>
      </c>
      <c r="AK491" s="6">
        <v>0</v>
      </c>
      <c r="AL491" s="7">
        <f t="shared" si="120"/>
        <v>0</v>
      </c>
      <c r="AM491" s="6">
        <v>0</v>
      </c>
      <c r="AN491" s="6">
        <v>0</v>
      </c>
      <c r="AO491" s="6">
        <v>0</v>
      </c>
      <c r="AP491" s="7">
        <f t="shared" si="121"/>
        <v>0</v>
      </c>
      <c r="AQ491" s="6">
        <v>0</v>
      </c>
      <c r="AR491" s="6">
        <v>0</v>
      </c>
      <c r="AS491" s="6">
        <v>0</v>
      </c>
      <c r="AT491" s="7">
        <f t="shared" si="122"/>
        <v>0</v>
      </c>
      <c r="AU491" s="6">
        <v>-3109.81</v>
      </c>
      <c r="AV491" s="6">
        <v>0</v>
      </c>
      <c r="AW491" s="6">
        <v>0</v>
      </c>
      <c r="AX491" s="7">
        <f t="shared" si="123"/>
        <v>0</v>
      </c>
      <c r="AY491" s="6">
        <f t="shared" si="124"/>
        <v>-33589.780000000006</v>
      </c>
      <c r="AZ491" s="6">
        <f t="shared" si="125"/>
        <v>16.5</v>
      </c>
      <c r="BA491" s="6">
        <f t="shared" si="126"/>
        <v>125165</v>
      </c>
      <c r="BB491" s="7">
        <f t="shared" si="127"/>
        <v>-8.3192839851396165</v>
      </c>
      <c r="BC491" s="26" t="s">
        <v>790</v>
      </c>
      <c r="BD491" s="10" t="s">
        <v>790</v>
      </c>
      <c r="BE491" s="10" t="s">
        <v>807</v>
      </c>
      <c r="BF491" s="18"/>
      <c r="BG491" s="18"/>
      <c r="BH491" s="18"/>
      <c r="BI491" s="18"/>
      <c r="BJ491" s="18"/>
      <c r="BK491" s="18"/>
      <c r="BL491" s="18"/>
      <c r="BM491" s="18"/>
      <c r="BN491" s="18"/>
      <c r="BO491" s="18"/>
      <c r="CJ491" s="18"/>
      <c r="CK491" s="18"/>
    </row>
    <row r="492" spans="1:89" x14ac:dyDescent="0.2">
      <c r="A492" s="25">
        <v>141747</v>
      </c>
      <c r="B492" s="26" t="s">
        <v>85</v>
      </c>
      <c r="C492" s="6">
        <v>-18725.34</v>
      </c>
      <c r="D492" s="6">
        <v>0</v>
      </c>
      <c r="E492" s="6">
        <v>0</v>
      </c>
      <c r="F492" s="36">
        <f t="shared" si="112"/>
        <v>0</v>
      </c>
      <c r="G492" s="6">
        <v>-21525.34</v>
      </c>
      <c r="H492" s="6">
        <v>20</v>
      </c>
      <c r="I492" s="6">
        <v>150400</v>
      </c>
      <c r="J492" s="36">
        <f t="shared" si="113"/>
        <v>-4.4367389627659568</v>
      </c>
      <c r="K492" s="6">
        <v>-23725.34</v>
      </c>
      <c r="L492" s="6">
        <v>0</v>
      </c>
      <c r="M492" s="6">
        <v>0</v>
      </c>
      <c r="N492" s="7">
        <f t="shared" si="114"/>
        <v>0</v>
      </c>
      <c r="O492" s="6">
        <v>-2430.34</v>
      </c>
      <c r="P492" s="6">
        <v>9</v>
      </c>
      <c r="Q492" s="6">
        <v>67130</v>
      </c>
      <c r="R492" s="7">
        <f t="shared" si="115"/>
        <v>-1.1223080589900194</v>
      </c>
      <c r="S492" s="6">
        <v>-2070.34</v>
      </c>
      <c r="T492" s="6">
        <v>9</v>
      </c>
      <c r="U492" s="6">
        <v>67230</v>
      </c>
      <c r="V492" s="7">
        <f t="shared" si="116"/>
        <v>-0.95464138033615964</v>
      </c>
      <c r="W492" s="6">
        <v>-2340.34</v>
      </c>
      <c r="X492" s="6">
        <v>9</v>
      </c>
      <c r="Y492" s="6">
        <v>66330</v>
      </c>
      <c r="Z492" s="7">
        <f t="shared" si="117"/>
        <v>-1.0584984170058798</v>
      </c>
      <c r="AA492" s="6">
        <v>0</v>
      </c>
      <c r="AB492" s="6">
        <v>0</v>
      </c>
      <c r="AC492" s="6">
        <v>0</v>
      </c>
      <c r="AD492" s="7">
        <f t="shared" si="118"/>
        <v>0</v>
      </c>
      <c r="AE492" s="6">
        <v>77178.89</v>
      </c>
      <c r="AF492" s="6">
        <v>28.5</v>
      </c>
      <c r="AG492" s="6">
        <v>222245</v>
      </c>
      <c r="AH492" s="7">
        <f t="shared" si="119"/>
        <v>10.418082296564602</v>
      </c>
      <c r="AI492" s="6">
        <v>65429.89</v>
      </c>
      <c r="AJ492" s="6">
        <v>28</v>
      </c>
      <c r="AK492" s="6">
        <v>208060</v>
      </c>
      <c r="AL492" s="7">
        <f t="shared" si="120"/>
        <v>9.7487580024992777</v>
      </c>
      <c r="AM492" s="6">
        <v>0.14000000000000001</v>
      </c>
      <c r="AN492" s="6">
        <v>19</v>
      </c>
      <c r="AO492" s="6">
        <v>138630</v>
      </c>
      <c r="AP492" s="7">
        <f t="shared" si="121"/>
        <v>3.1306355045805386E-5</v>
      </c>
      <c r="AQ492" s="6">
        <v>0.14000000000000001</v>
      </c>
      <c r="AR492" s="6">
        <v>24</v>
      </c>
      <c r="AS492" s="6">
        <v>176920</v>
      </c>
      <c r="AT492" s="7">
        <f t="shared" si="122"/>
        <v>2.2156907076644813E-5</v>
      </c>
      <c r="AU492" s="6">
        <v>-11622.07</v>
      </c>
      <c r="AV492" s="6">
        <v>19</v>
      </c>
      <c r="AW492" s="6">
        <v>143230</v>
      </c>
      <c r="AX492" s="7">
        <f t="shared" si="123"/>
        <v>-2.5154239335334778</v>
      </c>
      <c r="AY492" s="6">
        <f t="shared" si="124"/>
        <v>78895.290000000008</v>
      </c>
      <c r="AZ492" s="6">
        <f t="shared" si="125"/>
        <v>165.5</v>
      </c>
      <c r="BA492" s="6">
        <f t="shared" si="126"/>
        <v>1240175</v>
      </c>
      <c r="BB492" s="7">
        <f t="shared" si="127"/>
        <v>1.9721039288810047</v>
      </c>
      <c r="BC492" s="26" t="s">
        <v>793</v>
      </c>
      <c r="BD492" s="10" t="s">
        <v>790</v>
      </c>
      <c r="BE492" s="10" t="s">
        <v>807</v>
      </c>
      <c r="BF492" s="18"/>
      <c r="BG492" s="18"/>
      <c r="BH492" s="18"/>
      <c r="BI492" s="18"/>
      <c r="BJ492" s="18"/>
      <c r="BK492" s="18"/>
      <c r="BL492" s="18"/>
      <c r="BM492" s="18"/>
      <c r="BN492" s="18"/>
      <c r="BO492" s="18"/>
      <c r="CJ492" s="18"/>
      <c r="CK492" s="18"/>
    </row>
    <row r="493" spans="1:89" x14ac:dyDescent="0.2">
      <c r="A493" s="25">
        <v>142986</v>
      </c>
      <c r="B493" s="26" t="s">
        <v>93</v>
      </c>
      <c r="C493" s="6">
        <v>-36842.85</v>
      </c>
      <c r="D493" s="6">
        <v>0</v>
      </c>
      <c r="E493" s="6">
        <v>0</v>
      </c>
      <c r="F493" s="36">
        <f t="shared" si="112"/>
        <v>0</v>
      </c>
      <c r="G493" s="6">
        <v>33332.15</v>
      </c>
      <c r="H493" s="6">
        <v>68</v>
      </c>
      <c r="I493" s="6">
        <v>498460</v>
      </c>
      <c r="J493" s="36">
        <f t="shared" si="113"/>
        <v>2.0729780724631865</v>
      </c>
      <c r="K493" s="6">
        <v>-11880.35</v>
      </c>
      <c r="L493" s="6">
        <v>36</v>
      </c>
      <c r="M493" s="6">
        <v>266520</v>
      </c>
      <c r="N493" s="7">
        <f t="shared" si="114"/>
        <v>-1.3372748761819</v>
      </c>
      <c r="O493" s="6">
        <v>51474.65</v>
      </c>
      <c r="P493" s="6">
        <v>38.5</v>
      </c>
      <c r="Q493" s="6">
        <v>274395</v>
      </c>
      <c r="R493" s="7">
        <f t="shared" si="115"/>
        <v>5.8153907687822306</v>
      </c>
      <c r="S493" s="6">
        <v>38564.65</v>
      </c>
      <c r="T493" s="6">
        <v>15.5</v>
      </c>
      <c r="U493" s="6">
        <v>112210</v>
      </c>
      <c r="V493" s="7">
        <f t="shared" si="116"/>
        <v>10.65416763211835</v>
      </c>
      <c r="W493" s="6">
        <v>-7440.35</v>
      </c>
      <c r="X493" s="6">
        <v>21</v>
      </c>
      <c r="Y493" s="6">
        <v>144670</v>
      </c>
      <c r="Z493" s="7">
        <f t="shared" si="117"/>
        <v>-1.542894172945324</v>
      </c>
      <c r="AA493" s="6">
        <v>-3380.35</v>
      </c>
      <c r="AB493" s="6">
        <v>13</v>
      </c>
      <c r="AC493" s="6">
        <v>92560</v>
      </c>
      <c r="AD493" s="7">
        <f t="shared" si="118"/>
        <v>-1.1321396931719965</v>
      </c>
      <c r="AE493" s="6">
        <v>96519.82</v>
      </c>
      <c r="AF493" s="6">
        <v>36.5</v>
      </c>
      <c r="AG493" s="6">
        <v>271680</v>
      </c>
      <c r="AH493" s="7">
        <f t="shared" si="119"/>
        <v>10.658107332155478</v>
      </c>
      <c r="AI493" s="6">
        <v>58579.82</v>
      </c>
      <c r="AJ493" s="6">
        <v>22.5</v>
      </c>
      <c r="AK493" s="6">
        <v>166700</v>
      </c>
      <c r="AL493" s="7">
        <f t="shared" si="120"/>
        <v>10.893667786442712</v>
      </c>
      <c r="AM493" s="6">
        <v>256844.82</v>
      </c>
      <c r="AN493" s="6">
        <v>70.5</v>
      </c>
      <c r="AO493" s="6">
        <v>484490</v>
      </c>
      <c r="AP493" s="7">
        <f t="shared" si="121"/>
        <v>16.434166690746974</v>
      </c>
      <c r="AQ493" s="6">
        <v>43379.839999999997</v>
      </c>
      <c r="AR493" s="6">
        <v>30</v>
      </c>
      <c r="AS493" s="6">
        <v>210490</v>
      </c>
      <c r="AT493" s="7">
        <f t="shared" si="122"/>
        <v>5.770514133688061</v>
      </c>
      <c r="AU493" s="6">
        <v>27157.34</v>
      </c>
      <c r="AV493" s="6">
        <v>28</v>
      </c>
      <c r="AW493" s="6">
        <v>198800</v>
      </c>
      <c r="AX493" s="7">
        <f t="shared" si="123"/>
        <v>4.2347964788732391</v>
      </c>
      <c r="AY493" s="6">
        <f t="shared" si="124"/>
        <v>583152.03999999992</v>
      </c>
      <c r="AZ493" s="6">
        <f t="shared" si="125"/>
        <v>379.5</v>
      </c>
      <c r="BA493" s="6">
        <f t="shared" si="126"/>
        <v>2720975</v>
      </c>
      <c r="BB493" s="7">
        <f t="shared" si="127"/>
        <v>6.643836580637454</v>
      </c>
      <c r="BC493" s="26" t="s">
        <v>793</v>
      </c>
      <c r="BD493" s="10" t="s">
        <v>790</v>
      </c>
      <c r="BE493" s="10" t="s">
        <v>807</v>
      </c>
      <c r="BF493" s="18"/>
      <c r="BG493" s="18"/>
      <c r="BH493" s="18"/>
      <c r="BI493" s="18"/>
      <c r="BJ493" s="18"/>
      <c r="BK493" s="18"/>
      <c r="BL493" s="18"/>
      <c r="BM493" s="18"/>
      <c r="BN493" s="18"/>
      <c r="BO493" s="18"/>
      <c r="CJ493" s="18"/>
      <c r="CK493" s="18"/>
    </row>
    <row r="494" spans="1:89" x14ac:dyDescent="0.2">
      <c r="A494" s="25">
        <v>147237</v>
      </c>
      <c r="B494" s="26" t="s">
        <v>129</v>
      </c>
      <c r="C494" s="6">
        <v>629.87</v>
      </c>
      <c r="D494" s="6">
        <v>0</v>
      </c>
      <c r="E494" s="6">
        <v>0</v>
      </c>
      <c r="F494" s="36">
        <f t="shared" si="112"/>
        <v>0</v>
      </c>
      <c r="G494" s="6">
        <v>-5770.13</v>
      </c>
      <c r="H494" s="6">
        <v>20</v>
      </c>
      <c r="I494" s="6">
        <v>150400</v>
      </c>
      <c r="J494" s="36">
        <f t="shared" si="113"/>
        <v>-1.1893220079787234</v>
      </c>
      <c r="K494" s="6">
        <v>-7370.13</v>
      </c>
      <c r="L494" s="6">
        <v>0</v>
      </c>
      <c r="M494" s="6">
        <v>0</v>
      </c>
      <c r="N494" s="7">
        <f t="shared" si="114"/>
        <v>0</v>
      </c>
      <c r="O494" s="6">
        <v>-8470.1299999999992</v>
      </c>
      <c r="P494" s="6">
        <v>20</v>
      </c>
      <c r="Q494" s="6">
        <v>147900</v>
      </c>
      <c r="R494" s="7">
        <f t="shared" si="115"/>
        <v>-1.7753484110885731</v>
      </c>
      <c r="S494" s="6">
        <v>0</v>
      </c>
      <c r="T494" s="6">
        <v>0</v>
      </c>
      <c r="U494" s="6">
        <v>0</v>
      </c>
      <c r="V494" s="7">
        <f t="shared" si="116"/>
        <v>0</v>
      </c>
      <c r="W494" s="6">
        <v>-2760.13</v>
      </c>
      <c r="X494" s="6">
        <v>1</v>
      </c>
      <c r="Y494" s="6">
        <v>7370</v>
      </c>
      <c r="Z494" s="7">
        <f t="shared" si="117"/>
        <v>-11.23526458616011</v>
      </c>
      <c r="AA494" s="6">
        <v>70229.87</v>
      </c>
      <c r="AB494" s="6">
        <v>10</v>
      </c>
      <c r="AC494" s="6">
        <v>77200</v>
      </c>
      <c r="AD494" s="7">
        <f t="shared" si="118"/>
        <v>28.201113601036266</v>
      </c>
      <c r="AE494" s="6">
        <v>0</v>
      </c>
      <c r="AF494" s="6">
        <v>0</v>
      </c>
      <c r="AG494" s="6">
        <v>0</v>
      </c>
      <c r="AH494" s="7">
        <f t="shared" si="119"/>
        <v>0</v>
      </c>
      <c r="AI494" s="6">
        <v>-10110.129999999999</v>
      </c>
      <c r="AJ494" s="6">
        <v>9</v>
      </c>
      <c r="AK494" s="6">
        <v>65160</v>
      </c>
      <c r="AL494" s="7">
        <f t="shared" si="120"/>
        <v>-4.8099145181092693</v>
      </c>
      <c r="AM494" s="6">
        <v>0</v>
      </c>
      <c r="AN494" s="6">
        <v>0</v>
      </c>
      <c r="AO494" s="6">
        <v>0</v>
      </c>
      <c r="AP494" s="7">
        <f t="shared" si="121"/>
        <v>0</v>
      </c>
      <c r="AQ494" s="6">
        <v>-9.82</v>
      </c>
      <c r="AR494" s="6">
        <v>12</v>
      </c>
      <c r="AS494" s="6">
        <v>87280</v>
      </c>
      <c r="AT494" s="7">
        <f t="shared" si="122"/>
        <v>-3.1503208065994498E-3</v>
      </c>
      <c r="AU494" s="6">
        <v>-3682.95</v>
      </c>
      <c r="AV494" s="6">
        <v>10</v>
      </c>
      <c r="AW494" s="6">
        <v>73800</v>
      </c>
      <c r="AX494" s="7">
        <f t="shared" si="123"/>
        <v>-1.5470386178861788</v>
      </c>
      <c r="AY494" s="6">
        <f t="shared" si="124"/>
        <v>32056.449999999993</v>
      </c>
      <c r="AZ494" s="6">
        <f t="shared" si="125"/>
        <v>82</v>
      </c>
      <c r="BA494" s="6">
        <f t="shared" si="126"/>
        <v>609110</v>
      </c>
      <c r="BB494" s="7">
        <f t="shared" si="127"/>
        <v>1.6314786327592712</v>
      </c>
      <c r="BC494" s="26" t="s">
        <v>793</v>
      </c>
      <c r="BD494" s="10" t="s">
        <v>790</v>
      </c>
      <c r="BE494" s="10" t="s">
        <v>807</v>
      </c>
      <c r="BF494" s="18"/>
      <c r="BG494" s="18"/>
      <c r="BH494" s="18"/>
      <c r="BI494" s="18"/>
      <c r="BJ494" s="18"/>
      <c r="BK494" s="18"/>
      <c r="BL494" s="18"/>
      <c r="BM494" s="18"/>
      <c r="BN494" s="18"/>
      <c r="BO494" s="18"/>
      <c r="CJ494" s="18"/>
      <c r="CK494" s="18"/>
    </row>
    <row r="495" spans="1:89" x14ac:dyDescent="0.2">
      <c r="A495" s="25">
        <v>149555</v>
      </c>
      <c r="B495" s="26" t="s">
        <v>155</v>
      </c>
      <c r="C495" s="6">
        <v>16000.99</v>
      </c>
      <c r="D495" s="6">
        <v>2.5</v>
      </c>
      <c r="E495" s="6">
        <v>20425</v>
      </c>
      <c r="F495" s="36">
        <f t="shared" si="112"/>
        <v>23.502066095471235</v>
      </c>
      <c r="G495" s="6">
        <v>288956.23</v>
      </c>
      <c r="H495" s="6">
        <v>50</v>
      </c>
      <c r="I495" s="6">
        <v>351750</v>
      </c>
      <c r="J495" s="36">
        <f t="shared" si="113"/>
        <v>25.465936403695807</v>
      </c>
      <c r="K495" s="6">
        <v>344036.23</v>
      </c>
      <c r="L495" s="6">
        <v>72.5</v>
      </c>
      <c r="M495" s="6">
        <v>514775</v>
      </c>
      <c r="N495" s="7">
        <f t="shared" si="114"/>
        <v>20.049705016754892</v>
      </c>
      <c r="O495" s="6">
        <v>517300.57</v>
      </c>
      <c r="P495" s="6">
        <v>101</v>
      </c>
      <c r="Q495" s="6">
        <v>712470</v>
      </c>
      <c r="R495" s="7">
        <f t="shared" si="115"/>
        <v>22.508060227097282</v>
      </c>
      <c r="S495" s="6">
        <v>668210.56999999995</v>
      </c>
      <c r="T495" s="6">
        <v>104.95</v>
      </c>
      <c r="U495" s="6">
        <v>746001.5</v>
      </c>
      <c r="V495" s="7">
        <f t="shared" si="116"/>
        <v>27.767407532022386</v>
      </c>
      <c r="W495" s="6">
        <v>681620.53</v>
      </c>
      <c r="X495" s="6">
        <v>132</v>
      </c>
      <c r="Y495" s="6">
        <v>941440</v>
      </c>
      <c r="Z495" s="7">
        <f t="shared" si="117"/>
        <v>21.720572633412647</v>
      </c>
      <c r="AA495" s="6">
        <v>770774.53</v>
      </c>
      <c r="AB495" s="6">
        <v>137.19999999999999</v>
      </c>
      <c r="AC495" s="6">
        <v>1025044</v>
      </c>
      <c r="AD495" s="7">
        <f t="shared" si="118"/>
        <v>23.310229053582091</v>
      </c>
      <c r="AE495" s="6">
        <v>652219.04</v>
      </c>
      <c r="AF495" s="6">
        <v>116</v>
      </c>
      <c r="AG495" s="6">
        <v>869120</v>
      </c>
      <c r="AH495" s="7">
        <f t="shared" si="119"/>
        <v>22.513083578792344</v>
      </c>
      <c r="AI495" s="6">
        <v>516863.04</v>
      </c>
      <c r="AJ495" s="6">
        <v>61</v>
      </c>
      <c r="AK495" s="6">
        <v>422920</v>
      </c>
      <c r="AL495" s="7">
        <f t="shared" si="120"/>
        <v>37.88601683533529</v>
      </c>
      <c r="AM495" s="6">
        <v>639520.57999999996</v>
      </c>
      <c r="AN495" s="6">
        <v>111.75</v>
      </c>
      <c r="AO495" s="6">
        <v>778422.5</v>
      </c>
      <c r="AP495" s="7">
        <f t="shared" si="121"/>
        <v>25.468351672774102</v>
      </c>
      <c r="AQ495" s="6">
        <v>750043.1</v>
      </c>
      <c r="AR495" s="6">
        <v>75</v>
      </c>
      <c r="AS495" s="6">
        <v>543050</v>
      </c>
      <c r="AT495" s="7">
        <f t="shared" si="122"/>
        <v>38.672694595341127</v>
      </c>
      <c r="AU495" s="6">
        <v>448168.86</v>
      </c>
      <c r="AV495" s="6">
        <v>114.65</v>
      </c>
      <c r="AW495" s="6">
        <v>837329.5</v>
      </c>
      <c r="AX495" s="7">
        <f t="shared" si="123"/>
        <v>16.592314805581314</v>
      </c>
      <c r="AY495" s="6">
        <f t="shared" si="124"/>
        <v>6277713.2800000003</v>
      </c>
      <c r="AZ495" s="6">
        <f t="shared" si="125"/>
        <v>1076.05</v>
      </c>
      <c r="BA495" s="6">
        <f t="shared" si="126"/>
        <v>7742322.5</v>
      </c>
      <c r="BB495" s="7">
        <f t="shared" si="127"/>
        <v>25.135753732810795</v>
      </c>
      <c r="BC495" s="26" t="s">
        <v>793</v>
      </c>
      <c r="BD495" s="10" t="s">
        <v>790</v>
      </c>
      <c r="BE495" s="10" t="s">
        <v>807</v>
      </c>
      <c r="BF495" s="18"/>
      <c r="BG495" s="18"/>
      <c r="BH495" s="18"/>
      <c r="BI495" s="18"/>
      <c r="BJ495" s="18"/>
      <c r="BK495" s="18"/>
      <c r="BL495" s="18"/>
      <c r="BM495" s="18"/>
      <c r="BN495" s="18"/>
      <c r="BO495" s="18"/>
      <c r="CJ495" s="18"/>
      <c r="CK495" s="18"/>
    </row>
    <row r="496" spans="1:89" x14ac:dyDescent="0.2">
      <c r="A496" s="25">
        <v>170847</v>
      </c>
      <c r="B496" s="26" t="s">
        <v>190</v>
      </c>
      <c r="C496" s="6">
        <v>76454.48</v>
      </c>
      <c r="D496" s="6">
        <v>100.45</v>
      </c>
      <c r="E496" s="6">
        <v>721556.5</v>
      </c>
      <c r="F496" s="36">
        <f t="shared" si="112"/>
        <v>3.1787315338438495</v>
      </c>
      <c r="G496" s="6">
        <v>355022.98</v>
      </c>
      <c r="H496" s="6">
        <v>201.5</v>
      </c>
      <c r="I496" s="6">
        <v>1453580</v>
      </c>
      <c r="J496" s="36">
        <f t="shared" si="113"/>
        <v>7.5714528130546643</v>
      </c>
      <c r="K496" s="6">
        <v>547300.48</v>
      </c>
      <c r="L496" s="6">
        <v>186.75</v>
      </c>
      <c r="M496" s="6">
        <v>1354097.5</v>
      </c>
      <c r="N496" s="7">
        <f t="shared" si="114"/>
        <v>12.125429963499673</v>
      </c>
      <c r="O496" s="6">
        <v>522538.88</v>
      </c>
      <c r="P496" s="6">
        <v>144.5</v>
      </c>
      <c r="Q496" s="6">
        <v>1043115</v>
      </c>
      <c r="R496" s="7">
        <f t="shared" si="115"/>
        <v>15.529165317342768</v>
      </c>
      <c r="S496" s="6">
        <v>618418.88</v>
      </c>
      <c r="T496" s="6">
        <v>111.5</v>
      </c>
      <c r="U496" s="6">
        <v>806955</v>
      </c>
      <c r="V496" s="7">
        <f t="shared" si="116"/>
        <v>23.757192507636734</v>
      </c>
      <c r="W496" s="6">
        <v>403318.9</v>
      </c>
      <c r="X496" s="6">
        <v>70</v>
      </c>
      <c r="Y496" s="6">
        <v>498400</v>
      </c>
      <c r="Z496" s="7">
        <f t="shared" si="117"/>
        <v>24.276819823434995</v>
      </c>
      <c r="AA496" s="6">
        <v>284710.90000000002</v>
      </c>
      <c r="AB496" s="6">
        <v>81.099999999999994</v>
      </c>
      <c r="AC496" s="6">
        <v>602947</v>
      </c>
      <c r="AD496" s="7">
        <f t="shared" si="118"/>
        <v>14.638165377719769</v>
      </c>
      <c r="AE496" s="6">
        <v>369743.31</v>
      </c>
      <c r="AF496" s="6">
        <v>87</v>
      </c>
      <c r="AG496" s="6">
        <v>659590</v>
      </c>
      <c r="AH496" s="7">
        <f t="shared" si="119"/>
        <v>16.816960990918602</v>
      </c>
      <c r="AI496" s="6">
        <v>430371.31</v>
      </c>
      <c r="AJ496" s="6">
        <v>130</v>
      </c>
      <c r="AK496" s="6">
        <v>915700</v>
      </c>
      <c r="AL496" s="7">
        <f t="shared" si="120"/>
        <v>14.569739663645297</v>
      </c>
      <c r="AM496" s="6">
        <v>196304.34</v>
      </c>
      <c r="AN496" s="6">
        <v>120</v>
      </c>
      <c r="AO496" s="6">
        <v>837900</v>
      </c>
      <c r="AP496" s="7">
        <f t="shared" si="121"/>
        <v>7.2627217329036879</v>
      </c>
      <c r="AQ496" s="6">
        <v>756769.38</v>
      </c>
      <c r="AR496" s="6">
        <v>178</v>
      </c>
      <c r="AS496" s="6">
        <v>1279660</v>
      </c>
      <c r="AT496" s="7">
        <f t="shared" si="122"/>
        <v>16.55872859978432</v>
      </c>
      <c r="AU496" s="6">
        <v>630094.39</v>
      </c>
      <c r="AV496" s="6">
        <v>200</v>
      </c>
      <c r="AW496" s="6">
        <v>1447580</v>
      </c>
      <c r="AX496" s="7">
        <f t="shared" si="123"/>
        <v>13.493503702731454</v>
      </c>
      <c r="AY496" s="6">
        <f t="shared" si="124"/>
        <v>5114593.7499999991</v>
      </c>
      <c r="AZ496" s="6">
        <f t="shared" si="125"/>
        <v>1510.35</v>
      </c>
      <c r="BA496" s="6">
        <f t="shared" si="126"/>
        <v>10899524.5</v>
      </c>
      <c r="BB496" s="7">
        <f t="shared" si="127"/>
        <v>14.54672690079278</v>
      </c>
      <c r="BC496" s="26" t="s">
        <v>793</v>
      </c>
      <c r="BD496" s="10" t="s">
        <v>790</v>
      </c>
      <c r="BE496" s="10" t="s">
        <v>807</v>
      </c>
      <c r="BF496" s="18"/>
      <c r="BG496" s="18"/>
      <c r="BH496" s="18"/>
      <c r="BI496" s="18"/>
      <c r="BJ496" s="18"/>
      <c r="BK496" s="18"/>
      <c r="BL496" s="18"/>
      <c r="BM496" s="18"/>
      <c r="BN496" s="18"/>
      <c r="BO496" s="18"/>
      <c r="CJ496" s="18"/>
      <c r="CK496" s="18"/>
    </row>
    <row r="497" spans="1:89" x14ac:dyDescent="0.2">
      <c r="A497" s="25">
        <v>171921</v>
      </c>
      <c r="B497" s="26" t="s">
        <v>204</v>
      </c>
      <c r="C497" s="6">
        <v>-1885.77</v>
      </c>
      <c r="D497" s="6">
        <v>0</v>
      </c>
      <c r="E497" s="6">
        <v>0</v>
      </c>
      <c r="F497" s="36">
        <f t="shared" si="112"/>
        <v>0</v>
      </c>
      <c r="G497" s="6">
        <v>-17485.2</v>
      </c>
      <c r="H497" s="6">
        <v>41.5</v>
      </c>
      <c r="I497" s="6">
        <v>312080</v>
      </c>
      <c r="J497" s="36">
        <f t="shared" si="113"/>
        <v>-1.7368661881568828</v>
      </c>
      <c r="K497" s="6">
        <v>159624.79999999999</v>
      </c>
      <c r="L497" s="6">
        <v>89</v>
      </c>
      <c r="M497" s="6">
        <v>669280</v>
      </c>
      <c r="N497" s="7">
        <f t="shared" si="114"/>
        <v>7.1550681329189576</v>
      </c>
      <c r="O497" s="6">
        <v>23669.8</v>
      </c>
      <c r="P497" s="6">
        <v>10</v>
      </c>
      <c r="Q497" s="6">
        <v>74700</v>
      </c>
      <c r="R497" s="7">
        <f t="shared" si="115"/>
        <v>9.8228085676037491</v>
      </c>
      <c r="S497" s="6">
        <v>314074.8</v>
      </c>
      <c r="T497" s="6">
        <v>44.5</v>
      </c>
      <c r="U497" s="6">
        <v>330190</v>
      </c>
      <c r="V497" s="7">
        <f t="shared" si="116"/>
        <v>29.487018989066897</v>
      </c>
      <c r="W497" s="6">
        <v>309684.8</v>
      </c>
      <c r="X497" s="6">
        <v>44.5</v>
      </c>
      <c r="Y497" s="6">
        <v>325740</v>
      </c>
      <c r="Z497" s="7">
        <f t="shared" si="117"/>
        <v>28.52134831460674</v>
      </c>
      <c r="AA497" s="6">
        <v>0</v>
      </c>
      <c r="AB497" s="6">
        <v>0</v>
      </c>
      <c r="AC497" s="6">
        <v>0</v>
      </c>
      <c r="AD497" s="7">
        <f t="shared" si="118"/>
        <v>0</v>
      </c>
      <c r="AE497" s="6">
        <v>208444.97</v>
      </c>
      <c r="AF497" s="6">
        <v>41.5</v>
      </c>
      <c r="AG497" s="6">
        <v>320380</v>
      </c>
      <c r="AH497" s="7">
        <f t="shared" si="119"/>
        <v>19.518537674012109</v>
      </c>
      <c r="AI497" s="6">
        <v>529329.97</v>
      </c>
      <c r="AJ497" s="6">
        <v>86</v>
      </c>
      <c r="AK497" s="6">
        <v>629220</v>
      </c>
      <c r="AL497" s="7">
        <f t="shared" si="120"/>
        <v>26.078683242744987</v>
      </c>
      <c r="AM497" s="6">
        <v>0</v>
      </c>
      <c r="AN497" s="6">
        <v>0</v>
      </c>
      <c r="AO497" s="6">
        <v>0</v>
      </c>
      <c r="AP497" s="7">
        <f t="shared" si="121"/>
        <v>0</v>
      </c>
      <c r="AQ497" s="6">
        <v>295234.96999999997</v>
      </c>
      <c r="AR497" s="6">
        <v>41.5</v>
      </c>
      <c r="AS497" s="6">
        <v>307930</v>
      </c>
      <c r="AT497" s="7">
        <f t="shared" si="122"/>
        <v>26.845644010002271</v>
      </c>
      <c r="AU497" s="6">
        <v>440564.97</v>
      </c>
      <c r="AV497" s="6">
        <v>44.5</v>
      </c>
      <c r="AW497" s="6">
        <v>343540</v>
      </c>
      <c r="AX497" s="7">
        <f t="shared" si="123"/>
        <v>39.755236857425622</v>
      </c>
      <c r="AY497" s="6">
        <f t="shared" si="124"/>
        <v>2263143.88</v>
      </c>
      <c r="AZ497" s="6">
        <f t="shared" si="125"/>
        <v>443</v>
      </c>
      <c r="BA497" s="6">
        <f t="shared" si="126"/>
        <v>3313060</v>
      </c>
      <c r="BB497" s="7">
        <f t="shared" si="127"/>
        <v>21.176030702734028</v>
      </c>
      <c r="BC497" s="26" t="s">
        <v>793</v>
      </c>
      <c r="BD497" s="10" t="s">
        <v>790</v>
      </c>
      <c r="BE497" s="10" t="s">
        <v>807</v>
      </c>
      <c r="BF497" s="18"/>
      <c r="BG497" s="18"/>
      <c r="BH497" s="18"/>
      <c r="BI497" s="18"/>
      <c r="BJ497" s="18"/>
      <c r="BK497" s="18"/>
      <c r="BL497" s="18"/>
      <c r="BM497" s="18"/>
      <c r="BN497" s="18"/>
      <c r="BO497" s="18"/>
      <c r="CJ497" s="18"/>
      <c r="CK497" s="18"/>
    </row>
    <row r="498" spans="1:89" x14ac:dyDescent="0.2">
      <c r="A498" s="25">
        <v>172033</v>
      </c>
      <c r="B498" s="26" t="s">
        <v>208</v>
      </c>
      <c r="C498" s="6">
        <v>0</v>
      </c>
      <c r="D498" s="6">
        <v>0</v>
      </c>
      <c r="E498" s="6">
        <v>0</v>
      </c>
      <c r="F498" s="36">
        <f t="shared" si="112"/>
        <v>0</v>
      </c>
      <c r="G498" s="6">
        <v>0</v>
      </c>
      <c r="H498" s="6">
        <v>0</v>
      </c>
      <c r="I498" s="6">
        <v>0</v>
      </c>
      <c r="J498" s="36">
        <f t="shared" si="113"/>
        <v>0</v>
      </c>
      <c r="K498" s="6">
        <v>0</v>
      </c>
      <c r="L498" s="6">
        <v>0</v>
      </c>
      <c r="M498" s="6">
        <v>0</v>
      </c>
      <c r="N498" s="7">
        <f t="shared" si="114"/>
        <v>0</v>
      </c>
      <c r="O498" s="6">
        <v>0</v>
      </c>
      <c r="P498" s="6">
        <v>0</v>
      </c>
      <c r="Q498" s="6">
        <v>0</v>
      </c>
      <c r="R498" s="7">
        <f t="shared" si="115"/>
        <v>0</v>
      </c>
      <c r="S498" s="6">
        <v>0</v>
      </c>
      <c r="T498" s="6">
        <v>0</v>
      </c>
      <c r="U498" s="6">
        <v>0</v>
      </c>
      <c r="V498" s="7">
        <f t="shared" si="116"/>
        <v>0</v>
      </c>
      <c r="W498" s="6">
        <v>0</v>
      </c>
      <c r="X498" s="6">
        <v>0</v>
      </c>
      <c r="Y498" s="6">
        <v>0</v>
      </c>
      <c r="Z498" s="7">
        <f t="shared" si="117"/>
        <v>0</v>
      </c>
      <c r="AA498" s="6">
        <v>0</v>
      </c>
      <c r="AB498" s="6">
        <v>0</v>
      </c>
      <c r="AC498" s="6">
        <v>0</v>
      </c>
      <c r="AD498" s="7">
        <f t="shared" si="118"/>
        <v>0</v>
      </c>
      <c r="AE498" s="6">
        <v>-7480</v>
      </c>
      <c r="AF498" s="6">
        <v>18</v>
      </c>
      <c r="AG498" s="6">
        <v>131860</v>
      </c>
      <c r="AH498" s="7">
        <f t="shared" si="119"/>
        <v>-1.7018049446382528</v>
      </c>
      <c r="AI498" s="6">
        <v>-6900</v>
      </c>
      <c r="AJ498" s="6">
        <v>20</v>
      </c>
      <c r="AK498" s="6">
        <v>138400</v>
      </c>
      <c r="AL498" s="7">
        <f t="shared" si="120"/>
        <v>-1.5455202312138727</v>
      </c>
      <c r="AM498" s="6">
        <v>124700</v>
      </c>
      <c r="AN498" s="6">
        <v>30</v>
      </c>
      <c r="AO498" s="6">
        <v>203100</v>
      </c>
      <c r="AP498" s="7">
        <f t="shared" si="121"/>
        <v>19.033481043820778</v>
      </c>
      <c r="AQ498" s="6">
        <v>121150</v>
      </c>
      <c r="AR498" s="6">
        <v>25</v>
      </c>
      <c r="AS498" s="6">
        <v>175750</v>
      </c>
      <c r="AT498" s="7">
        <f t="shared" si="122"/>
        <v>19.301280227596017</v>
      </c>
      <c r="AU498" s="6">
        <v>176210</v>
      </c>
      <c r="AV498" s="6">
        <v>29</v>
      </c>
      <c r="AW498" s="6">
        <v>203010</v>
      </c>
      <c r="AX498" s="7">
        <f t="shared" si="123"/>
        <v>26.907590759075905</v>
      </c>
      <c r="AY498" s="6">
        <f t="shared" si="124"/>
        <v>407680</v>
      </c>
      <c r="AZ498" s="6">
        <f t="shared" si="125"/>
        <v>122</v>
      </c>
      <c r="BA498" s="6">
        <f t="shared" si="126"/>
        <v>852120</v>
      </c>
      <c r="BB498" s="7">
        <f t="shared" si="127"/>
        <v>14.831338309158335</v>
      </c>
      <c r="BC498" s="26" t="s">
        <v>793</v>
      </c>
      <c r="BD498" s="10" t="s">
        <v>790</v>
      </c>
      <c r="BE498" s="10" t="s">
        <v>807</v>
      </c>
      <c r="BF498" s="18"/>
      <c r="BG498" s="18"/>
      <c r="BH498" s="18"/>
      <c r="BI498" s="18"/>
      <c r="BJ498" s="18"/>
      <c r="BK498" s="18"/>
      <c r="BL498" s="18"/>
      <c r="BM498" s="18"/>
      <c r="BN498" s="18"/>
      <c r="BO498" s="18"/>
      <c r="CJ498" s="18"/>
      <c r="CK498" s="18"/>
    </row>
    <row r="499" spans="1:89" x14ac:dyDescent="0.2">
      <c r="A499" s="25">
        <v>173257</v>
      </c>
      <c r="B499" s="26" t="s">
        <v>934</v>
      </c>
      <c r="C499" s="6">
        <v>14134.54</v>
      </c>
      <c r="D499" s="6">
        <v>47</v>
      </c>
      <c r="E499" s="6">
        <v>331315</v>
      </c>
      <c r="F499" s="36">
        <f t="shared" si="112"/>
        <v>1.2798581410440215</v>
      </c>
      <c r="G499" s="6">
        <v>65779.539999999994</v>
      </c>
      <c r="H499" s="6">
        <v>67</v>
      </c>
      <c r="I499" s="6">
        <v>481115</v>
      </c>
      <c r="J499" s="36">
        <f t="shared" si="113"/>
        <v>4.2384164700747222</v>
      </c>
      <c r="K499" s="6">
        <v>200441.76</v>
      </c>
      <c r="L499" s="6">
        <v>81.75</v>
      </c>
      <c r="M499" s="6">
        <v>594847.5</v>
      </c>
      <c r="N499" s="7">
        <f t="shared" si="114"/>
        <v>10.108898162974544</v>
      </c>
      <c r="O499" s="6">
        <v>46163.87</v>
      </c>
      <c r="P499" s="6">
        <v>82</v>
      </c>
      <c r="Q499" s="6">
        <v>587990</v>
      </c>
      <c r="R499" s="7">
        <f t="shared" si="115"/>
        <v>2.4338508648106263</v>
      </c>
      <c r="S499" s="6">
        <v>232723.43</v>
      </c>
      <c r="T499" s="6">
        <v>100</v>
      </c>
      <c r="U499" s="6">
        <v>715500</v>
      </c>
      <c r="V499" s="7">
        <f t="shared" si="116"/>
        <v>10.083055667365478</v>
      </c>
      <c r="W499" s="6">
        <v>336728.43</v>
      </c>
      <c r="X499" s="6">
        <v>79</v>
      </c>
      <c r="Y499" s="6">
        <v>543730</v>
      </c>
      <c r="Z499" s="7">
        <f t="shared" si="117"/>
        <v>18.57880363415666</v>
      </c>
      <c r="AA499" s="6">
        <v>230878.43</v>
      </c>
      <c r="AB499" s="6">
        <v>109</v>
      </c>
      <c r="AC499" s="6">
        <v>791780</v>
      </c>
      <c r="AD499" s="7">
        <f t="shared" si="118"/>
        <v>9.0394191947258076</v>
      </c>
      <c r="AE499" s="6">
        <v>310643.48</v>
      </c>
      <c r="AF499" s="6">
        <v>46.5</v>
      </c>
      <c r="AG499" s="6">
        <v>344805</v>
      </c>
      <c r="AH499" s="7">
        <f t="shared" si="119"/>
        <v>27.027753077826596</v>
      </c>
      <c r="AI499" s="6">
        <v>49103.48</v>
      </c>
      <c r="AJ499" s="6">
        <v>14.5</v>
      </c>
      <c r="AK499" s="6">
        <v>98165</v>
      </c>
      <c r="AL499" s="7">
        <f t="shared" si="120"/>
        <v>15.506625375643052</v>
      </c>
      <c r="AM499" s="6">
        <v>46733.5</v>
      </c>
      <c r="AN499" s="6">
        <v>63</v>
      </c>
      <c r="AO499" s="6">
        <v>433010</v>
      </c>
      <c r="AP499" s="7">
        <f t="shared" si="121"/>
        <v>3.3457391284265952</v>
      </c>
      <c r="AQ499" s="6">
        <v>318953.52</v>
      </c>
      <c r="AR499" s="6">
        <v>87.5</v>
      </c>
      <c r="AS499" s="6">
        <v>614325</v>
      </c>
      <c r="AT499" s="7">
        <f t="shared" si="122"/>
        <v>14.537416774508607</v>
      </c>
      <c r="AU499" s="6">
        <v>187125.82</v>
      </c>
      <c r="AV499" s="6">
        <v>65.75</v>
      </c>
      <c r="AW499" s="6">
        <v>459742.5</v>
      </c>
      <c r="AX499" s="7">
        <f t="shared" si="123"/>
        <v>12.617716265083173</v>
      </c>
      <c r="AY499" s="6">
        <f t="shared" si="124"/>
        <v>2025275.26</v>
      </c>
      <c r="AZ499" s="6">
        <f t="shared" si="125"/>
        <v>796</v>
      </c>
      <c r="BA499" s="6">
        <f t="shared" si="126"/>
        <v>5665010</v>
      </c>
      <c r="BB499" s="7">
        <f t="shared" si="127"/>
        <v>11.082687066748338</v>
      </c>
      <c r="BC499" s="26" t="s">
        <v>793</v>
      </c>
      <c r="BD499" s="10" t="s">
        <v>790</v>
      </c>
      <c r="BE499" s="10" t="s">
        <v>807</v>
      </c>
      <c r="BF499" s="18"/>
      <c r="BG499" s="18"/>
      <c r="BH499" s="18"/>
      <c r="BI499" s="18"/>
      <c r="BJ499" s="18"/>
      <c r="BK499" s="18"/>
      <c r="BL499" s="18"/>
      <c r="BM499" s="18"/>
      <c r="BN499" s="18"/>
      <c r="BO499" s="18"/>
      <c r="CJ499" s="18"/>
      <c r="CK499" s="18"/>
    </row>
    <row r="500" spans="1:89" x14ac:dyDescent="0.2">
      <c r="A500" s="25">
        <v>176693</v>
      </c>
      <c r="B500" s="26" t="s">
        <v>311</v>
      </c>
      <c r="C500" s="6">
        <v>691812.35</v>
      </c>
      <c r="D500" s="6">
        <v>289.8</v>
      </c>
      <c r="E500" s="6">
        <v>2132336</v>
      </c>
      <c r="F500" s="36">
        <f t="shared" si="112"/>
        <v>9.7331614248411125</v>
      </c>
      <c r="G500" s="6">
        <v>241295.85</v>
      </c>
      <c r="H500" s="6">
        <v>609.65</v>
      </c>
      <c r="I500" s="6">
        <v>4516550.5</v>
      </c>
      <c r="J500" s="36">
        <f t="shared" si="113"/>
        <v>1.6561690940907225</v>
      </c>
      <c r="K500" s="6">
        <v>-57253.15</v>
      </c>
      <c r="L500" s="6">
        <v>504.45</v>
      </c>
      <c r="M500" s="6">
        <v>3691536.5</v>
      </c>
      <c r="N500" s="7">
        <f t="shared" si="114"/>
        <v>-0.46527902405949395</v>
      </c>
      <c r="O500" s="6">
        <v>-57982.65</v>
      </c>
      <c r="P500" s="6">
        <v>314</v>
      </c>
      <c r="Q500" s="6">
        <v>2290730</v>
      </c>
      <c r="R500" s="7">
        <f t="shared" si="115"/>
        <v>-0.78466783514425531</v>
      </c>
      <c r="S500" s="6">
        <v>330377.34999999998</v>
      </c>
      <c r="T500" s="6">
        <v>410</v>
      </c>
      <c r="U500" s="6">
        <v>3041425</v>
      </c>
      <c r="V500" s="7">
        <f t="shared" si="116"/>
        <v>3.3674010866616797</v>
      </c>
      <c r="W500" s="6">
        <v>-231109.13</v>
      </c>
      <c r="X500" s="6">
        <v>402.05</v>
      </c>
      <c r="Y500" s="6">
        <v>2900808.5</v>
      </c>
      <c r="Z500" s="7">
        <f t="shared" si="117"/>
        <v>-2.3901177551017243</v>
      </c>
      <c r="AA500" s="6">
        <v>-109616.13</v>
      </c>
      <c r="AB500" s="6">
        <v>277.5</v>
      </c>
      <c r="AC500" s="6">
        <v>2088550</v>
      </c>
      <c r="AD500" s="7">
        <f t="shared" si="118"/>
        <v>-1.6270139714155756</v>
      </c>
      <c r="AE500" s="6">
        <v>293487.90999999997</v>
      </c>
      <c r="AF500" s="6">
        <v>254.5</v>
      </c>
      <c r="AG500" s="6">
        <v>1934465</v>
      </c>
      <c r="AH500" s="7">
        <f t="shared" si="119"/>
        <v>4.5514585686481785</v>
      </c>
      <c r="AI500" s="6">
        <v>197186.91</v>
      </c>
      <c r="AJ500" s="6">
        <v>411.5</v>
      </c>
      <c r="AK500" s="6">
        <v>2942405</v>
      </c>
      <c r="AL500" s="7">
        <f t="shared" si="120"/>
        <v>2.0774822670570501</v>
      </c>
      <c r="AM500" s="6">
        <v>432556.4</v>
      </c>
      <c r="AN500" s="6">
        <v>297.75</v>
      </c>
      <c r="AO500" s="6">
        <v>2139692.5</v>
      </c>
      <c r="AP500" s="7">
        <f t="shared" si="121"/>
        <v>6.2669044266874794</v>
      </c>
      <c r="AQ500" s="6">
        <v>537659.41</v>
      </c>
      <c r="AR500" s="6">
        <v>315.75</v>
      </c>
      <c r="AS500" s="6">
        <v>2320602.5</v>
      </c>
      <c r="AT500" s="7">
        <f t="shared" si="122"/>
        <v>6.4873081365722918</v>
      </c>
      <c r="AU500" s="6">
        <v>-262646.03000000003</v>
      </c>
      <c r="AV500" s="6">
        <v>440</v>
      </c>
      <c r="AW500" s="6">
        <v>3252500</v>
      </c>
      <c r="AX500" s="7">
        <f t="shared" si="123"/>
        <v>-2.5033134296694852</v>
      </c>
      <c r="AY500" s="6">
        <f t="shared" si="124"/>
        <v>1313956.74</v>
      </c>
      <c r="AZ500" s="6">
        <f t="shared" si="125"/>
        <v>4237.1499999999996</v>
      </c>
      <c r="BA500" s="6">
        <f t="shared" si="126"/>
        <v>31119265.5</v>
      </c>
      <c r="BB500" s="7">
        <f t="shared" si="127"/>
        <v>1.3089209621608839</v>
      </c>
      <c r="BC500" s="26" t="s">
        <v>793</v>
      </c>
      <c r="BD500" s="10" t="s">
        <v>790</v>
      </c>
      <c r="BE500" s="10" t="s">
        <v>807</v>
      </c>
      <c r="BF500" s="18"/>
      <c r="BG500" s="18"/>
      <c r="BH500" s="18"/>
      <c r="BI500" s="18"/>
      <c r="BJ500" s="18"/>
      <c r="BK500" s="18"/>
      <c r="BL500" s="18"/>
      <c r="BM500" s="18"/>
      <c r="BN500" s="18"/>
      <c r="BO500" s="18"/>
      <c r="CJ500" s="18"/>
      <c r="CK500" s="18"/>
    </row>
    <row r="501" spans="1:89" x14ac:dyDescent="0.2">
      <c r="A501" s="25">
        <v>176869</v>
      </c>
      <c r="B501" s="26" t="s">
        <v>318</v>
      </c>
      <c r="C501" s="6">
        <v>-492245.51</v>
      </c>
      <c r="D501" s="6">
        <v>213.5</v>
      </c>
      <c r="E501" s="6">
        <v>1578960</v>
      </c>
      <c r="F501" s="36">
        <f t="shared" si="112"/>
        <v>-9.3525898692810454</v>
      </c>
      <c r="G501" s="6">
        <v>-243455.51</v>
      </c>
      <c r="H501" s="6">
        <v>542.5</v>
      </c>
      <c r="I501" s="6">
        <v>4036850</v>
      </c>
      <c r="J501" s="36">
        <f t="shared" si="113"/>
        <v>-1.8695569094714939</v>
      </c>
      <c r="K501" s="6">
        <v>-546190.51</v>
      </c>
      <c r="L501" s="6">
        <v>542.5</v>
      </c>
      <c r="M501" s="6">
        <v>4045575</v>
      </c>
      <c r="N501" s="7">
        <f t="shared" si="114"/>
        <v>-4.0502809365788544</v>
      </c>
      <c r="O501" s="6">
        <v>-234693.01</v>
      </c>
      <c r="P501" s="6">
        <v>403.5</v>
      </c>
      <c r="Q501" s="6">
        <v>2979970</v>
      </c>
      <c r="R501" s="7">
        <f t="shared" si="115"/>
        <v>-2.4414619308248069</v>
      </c>
      <c r="S501" s="6">
        <v>-131533.01</v>
      </c>
      <c r="T501" s="6">
        <v>268.5</v>
      </c>
      <c r="U501" s="6">
        <v>1966770</v>
      </c>
      <c r="V501" s="7">
        <f t="shared" si="116"/>
        <v>-2.0732080060200229</v>
      </c>
      <c r="W501" s="6">
        <v>-588803.09</v>
      </c>
      <c r="X501" s="6">
        <v>396</v>
      </c>
      <c r="Y501" s="6">
        <v>2873670</v>
      </c>
      <c r="Z501" s="7">
        <f t="shared" si="117"/>
        <v>-6.1468758416937224</v>
      </c>
      <c r="AA501" s="6">
        <v>-160678.09</v>
      </c>
      <c r="AB501" s="6">
        <v>305.5</v>
      </c>
      <c r="AC501" s="6">
        <v>2329160</v>
      </c>
      <c r="AD501" s="7">
        <f t="shared" si="118"/>
        <v>-2.1385481418193684</v>
      </c>
      <c r="AE501" s="6">
        <v>420202.06</v>
      </c>
      <c r="AF501" s="6">
        <v>401</v>
      </c>
      <c r="AG501" s="6">
        <v>3077360</v>
      </c>
      <c r="AH501" s="7">
        <f t="shared" si="119"/>
        <v>4.0963883978475053</v>
      </c>
      <c r="AI501" s="6">
        <v>-347338.94</v>
      </c>
      <c r="AJ501" s="6">
        <v>458.5</v>
      </c>
      <c r="AK501" s="6">
        <v>3341870</v>
      </c>
      <c r="AL501" s="7">
        <f t="shared" si="120"/>
        <v>-3.222000598467325</v>
      </c>
      <c r="AM501" s="6">
        <v>-265053.92</v>
      </c>
      <c r="AN501" s="6">
        <v>550.5</v>
      </c>
      <c r="AO501" s="6">
        <v>3948000</v>
      </c>
      <c r="AP501" s="7">
        <f t="shared" si="121"/>
        <v>-2.0812237892603846</v>
      </c>
      <c r="AQ501" s="6">
        <v>143502.14000000001</v>
      </c>
      <c r="AR501" s="6">
        <v>591</v>
      </c>
      <c r="AS501" s="6">
        <v>4335010</v>
      </c>
      <c r="AT501" s="7">
        <f t="shared" si="122"/>
        <v>0.92688596335417928</v>
      </c>
      <c r="AU501" s="6">
        <v>-592955.75</v>
      </c>
      <c r="AV501" s="6">
        <v>651.5</v>
      </c>
      <c r="AW501" s="6">
        <v>4851760</v>
      </c>
      <c r="AX501" s="7">
        <f t="shared" si="123"/>
        <v>-3.788651592411826</v>
      </c>
      <c r="AY501" s="6">
        <f t="shared" si="124"/>
        <v>-2546997.63</v>
      </c>
      <c r="AZ501" s="6">
        <f t="shared" si="125"/>
        <v>5111</v>
      </c>
      <c r="BA501" s="6">
        <f t="shared" si="126"/>
        <v>37785995</v>
      </c>
      <c r="BB501" s="7">
        <f t="shared" si="127"/>
        <v>-2.0895817757346338</v>
      </c>
      <c r="BC501" s="26" t="s">
        <v>793</v>
      </c>
      <c r="BD501" s="10" t="s">
        <v>790</v>
      </c>
      <c r="BE501" s="10" t="s">
        <v>807</v>
      </c>
      <c r="BF501" s="18"/>
      <c r="BG501" s="18"/>
      <c r="BH501" s="18"/>
      <c r="BI501" s="18"/>
      <c r="BJ501" s="18"/>
      <c r="BK501" s="18"/>
      <c r="BL501" s="18"/>
      <c r="BM501" s="18"/>
      <c r="BN501" s="18"/>
      <c r="BO501" s="18"/>
      <c r="CJ501" s="18"/>
      <c r="CK501" s="18"/>
    </row>
    <row r="502" spans="1:89" x14ac:dyDescent="0.2">
      <c r="A502" s="25">
        <v>177016</v>
      </c>
      <c r="B502" s="26" t="s">
        <v>322</v>
      </c>
      <c r="C502" s="6">
        <v>-10907.52</v>
      </c>
      <c r="D502" s="6">
        <v>67.8</v>
      </c>
      <c r="E502" s="6">
        <v>501971</v>
      </c>
      <c r="F502" s="36">
        <f t="shared" si="112"/>
        <v>-0.65188148319325234</v>
      </c>
      <c r="G502" s="6">
        <v>128881.01</v>
      </c>
      <c r="H502" s="6">
        <v>271</v>
      </c>
      <c r="I502" s="6">
        <v>1975720</v>
      </c>
      <c r="J502" s="36">
        <f t="shared" si="113"/>
        <v>2.022205226449092</v>
      </c>
      <c r="K502" s="6">
        <v>-132444.49</v>
      </c>
      <c r="L502" s="6">
        <v>255.85</v>
      </c>
      <c r="M502" s="6">
        <v>1901859.5</v>
      </c>
      <c r="N502" s="7">
        <f t="shared" si="114"/>
        <v>-2.0891841379449954</v>
      </c>
      <c r="O502" s="6">
        <v>-11605.16</v>
      </c>
      <c r="P502" s="6">
        <v>210.75</v>
      </c>
      <c r="Q502" s="6">
        <v>1550177.5</v>
      </c>
      <c r="R502" s="7">
        <f t="shared" si="115"/>
        <v>-0.2320766234834398</v>
      </c>
      <c r="S502" s="6">
        <v>-119975.16</v>
      </c>
      <c r="T502" s="6">
        <v>250.25</v>
      </c>
      <c r="U502" s="6">
        <v>1843417.5</v>
      </c>
      <c r="V502" s="7">
        <f t="shared" si="116"/>
        <v>-2.0175733169507182</v>
      </c>
      <c r="W502" s="6">
        <v>-127627.59</v>
      </c>
      <c r="X502" s="6">
        <v>313.60000000000002</v>
      </c>
      <c r="Y502" s="6">
        <v>2262017</v>
      </c>
      <c r="Z502" s="7">
        <f t="shared" si="117"/>
        <v>-1.6926608862798114</v>
      </c>
      <c r="AA502" s="6">
        <v>-142871.07999999999</v>
      </c>
      <c r="AB502" s="6">
        <v>316.5</v>
      </c>
      <c r="AC502" s="6">
        <v>2368655</v>
      </c>
      <c r="AD502" s="7">
        <f t="shared" si="118"/>
        <v>-1.8698389930150232</v>
      </c>
      <c r="AE502" s="6">
        <v>588581.92000000004</v>
      </c>
      <c r="AF502" s="6">
        <v>318</v>
      </c>
      <c r="AG502" s="6">
        <v>2427910</v>
      </c>
      <c r="AH502" s="7">
        <f t="shared" si="119"/>
        <v>7.2726985761416207</v>
      </c>
      <c r="AI502" s="6">
        <v>-103539.58</v>
      </c>
      <c r="AJ502" s="6">
        <v>300.75</v>
      </c>
      <c r="AK502" s="6">
        <v>2160702.5</v>
      </c>
      <c r="AL502" s="7">
        <f t="shared" si="120"/>
        <v>-1.4855015810830043</v>
      </c>
      <c r="AM502" s="6">
        <v>611549.85</v>
      </c>
      <c r="AN502" s="6">
        <v>336</v>
      </c>
      <c r="AO502" s="6">
        <v>2378570</v>
      </c>
      <c r="AP502" s="7">
        <f t="shared" si="121"/>
        <v>7.970354183395906</v>
      </c>
      <c r="AQ502" s="6">
        <v>823054.92</v>
      </c>
      <c r="AR502" s="6">
        <v>378.25</v>
      </c>
      <c r="AS502" s="6">
        <v>2727277.5</v>
      </c>
      <c r="AT502" s="7">
        <f t="shared" si="122"/>
        <v>8.4500157244724825</v>
      </c>
      <c r="AU502" s="6">
        <v>587788.5</v>
      </c>
      <c r="AV502" s="6">
        <v>285</v>
      </c>
      <c r="AW502" s="6">
        <v>2093300</v>
      </c>
      <c r="AX502" s="7">
        <f t="shared" si="123"/>
        <v>8.7046498351884569</v>
      </c>
      <c r="AY502" s="6">
        <f t="shared" si="124"/>
        <v>2101793.14</v>
      </c>
      <c r="AZ502" s="6">
        <f t="shared" si="125"/>
        <v>3235.95</v>
      </c>
      <c r="BA502" s="6">
        <f t="shared" si="126"/>
        <v>23689606.5</v>
      </c>
      <c r="BB502" s="7">
        <f t="shared" si="127"/>
        <v>2.7503870670034134</v>
      </c>
      <c r="BC502" s="26" t="s">
        <v>793</v>
      </c>
      <c r="BD502" s="10" t="s">
        <v>790</v>
      </c>
      <c r="BE502" s="10" t="s">
        <v>807</v>
      </c>
      <c r="BF502" s="18"/>
      <c r="BG502" s="18"/>
      <c r="BH502" s="18"/>
      <c r="BI502" s="18"/>
      <c r="BJ502" s="18"/>
      <c r="BK502" s="18"/>
      <c r="BL502" s="18"/>
      <c r="BM502" s="18"/>
      <c r="BN502" s="18"/>
      <c r="BO502" s="18"/>
      <c r="CJ502" s="18"/>
      <c r="CK502" s="18"/>
    </row>
    <row r="503" spans="1:89" x14ac:dyDescent="0.2">
      <c r="A503" s="25">
        <v>177068</v>
      </c>
      <c r="B503" s="26" t="s">
        <v>323</v>
      </c>
      <c r="C503" s="6">
        <v>311036.25</v>
      </c>
      <c r="D503" s="6">
        <v>59.5</v>
      </c>
      <c r="E503" s="6">
        <v>421540</v>
      </c>
      <c r="F503" s="36">
        <f t="shared" si="112"/>
        <v>22.135710727333112</v>
      </c>
      <c r="G503" s="6">
        <v>-15691.05</v>
      </c>
      <c r="H503" s="6">
        <v>47</v>
      </c>
      <c r="I503" s="6">
        <v>339290</v>
      </c>
      <c r="J503" s="36">
        <f t="shared" si="113"/>
        <v>-1.4336483539155296</v>
      </c>
      <c r="K503" s="6">
        <v>38883.949999999997</v>
      </c>
      <c r="L503" s="6">
        <v>59.5</v>
      </c>
      <c r="M503" s="6">
        <v>430340</v>
      </c>
      <c r="N503" s="7">
        <f t="shared" si="114"/>
        <v>2.7106903843472603</v>
      </c>
      <c r="O503" s="6">
        <v>178963.95</v>
      </c>
      <c r="P503" s="6">
        <v>63.5</v>
      </c>
      <c r="Q503" s="6">
        <v>453370</v>
      </c>
      <c r="R503" s="7">
        <f t="shared" si="115"/>
        <v>12.236986236407351</v>
      </c>
      <c r="S503" s="6">
        <v>-24790.05</v>
      </c>
      <c r="T503" s="6">
        <v>59</v>
      </c>
      <c r="U503" s="6">
        <v>413780</v>
      </c>
      <c r="V503" s="7">
        <f t="shared" si="116"/>
        <v>-1.8572467253129681</v>
      </c>
      <c r="W503" s="6">
        <v>-22694.55</v>
      </c>
      <c r="X503" s="6">
        <v>64.650000000000006</v>
      </c>
      <c r="Y503" s="6">
        <v>448370.5</v>
      </c>
      <c r="Z503" s="7">
        <f t="shared" si="117"/>
        <v>-1.5184685433140672</v>
      </c>
      <c r="AA503" s="6">
        <v>114320.95</v>
      </c>
      <c r="AB503" s="6">
        <v>62</v>
      </c>
      <c r="AC503" s="6">
        <v>470440</v>
      </c>
      <c r="AD503" s="7">
        <f t="shared" si="118"/>
        <v>7.5332655599013689</v>
      </c>
      <c r="AE503" s="6">
        <v>65020.94</v>
      </c>
      <c r="AF503" s="6">
        <v>51</v>
      </c>
      <c r="AG503" s="6">
        <v>382560</v>
      </c>
      <c r="AH503" s="7">
        <f t="shared" si="119"/>
        <v>5.0988817440401508</v>
      </c>
      <c r="AI503" s="6">
        <v>-13419.06</v>
      </c>
      <c r="AJ503" s="6">
        <v>50</v>
      </c>
      <c r="AK503" s="6">
        <v>351000</v>
      </c>
      <c r="AL503" s="7">
        <f t="shared" si="120"/>
        <v>-1.1851591452991452</v>
      </c>
      <c r="AM503" s="6">
        <v>-22144.06</v>
      </c>
      <c r="AN503" s="6">
        <v>53.5</v>
      </c>
      <c r="AO503" s="6">
        <v>379050</v>
      </c>
      <c r="AP503" s="7">
        <f t="shared" si="121"/>
        <v>-1.8110166468803588</v>
      </c>
      <c r="AQ503" s="6">
        <v>51795.94</v>
      </c>
      <c r="AR503" s="6">
        <v>56</v>
      </c>
      <c r="AS503" s="6">
        <v>406990</v>
      </c>
      <c r="AT503" s="7">
        <f t="shared" si="122"/>
        <v>3.5634446055185633</v>
      </c>
      <c r="AU503" s="6">
        <v>-35505.050000000003</v>
      </c>
      <c r="AV503" s="6">
        <v>85.5</v>
      </c>
      <c r="AW503" s="6">
        <v>610620</v>
      </c>
      <c r="AX503" s="7">
        <f t="shared" si="123"/>
        <v>-1.8025229275162953</v>
      </c>
      <c r="AY503" s="6">
        <f t="shared" si="124"/>
        <v>314741.91000000003</v>
      </c>
      <c r="AZ503" s="6">
        <f t="shared" si="125"/>
        <v>651.65</v>
      </c>
      <c r="BA503" s="6">
        <f t="shared" si="126"/>
        <v>4685810.5</v>
      </c>
      <c r="BB503" s="7">
        <f t="shared" si="127"/>
        <v>2.0822436609419013</v>
      </c>
      <c r="BC503" s="26" t="s">
        <v>793</v>
      </c>
      <c r="BD503" s="10" t="s">
        <v>790</v>
      </c>
      <c r="BE503" s="10" t="s">
        <v>807</v>
      </c>
      <c r="BF503" s="18"/>
      <c r="BG503" s="18"/>
      <c r="BH503" s="18"/>
      <c r="BI503" s="18"/>
      <c r="BJ503" s="18"/>
      <c r="BK503" s="18"/>
      <c r="BL503" s="18"/>
      <c r="BM503" s="18"/>
      <c r="BN503" s="18"/>
      <c r="BO503" s="18"/>
      <c r="CJ503" s="18"/>
      <c r="CK503" s="18"/>
    </row>
    <row r="504" spans="1:89" x14ac:dyDescent="0.2">
      <c r="A504" s="25">
        <v>177300</v>
      </c>
      <c r="B504" s="26" t="s">
        <v>330</v>
      </c>
      <c r="C504" s="6">
        <v>-43219.79</v>
      </c>
      <c r="D504" s="6">
        <v>0</v>
      </c>
      <c r="E504" s="6">
        <v>0</v>
      </c>
      <c r="F504" s="36">
        <f t="shared" si="112"/>
        <v>0</v>
      </c>
      <c r="G504" s="6">
        <v>142090.21</v>
      </c>
      <c r="H504" s="6">
        <v>76.5</v>
      </c>
      <c r="I504" s="6">
        <v>575280</v>
      </c>
      <c r="J504" s="36">
        <f t="shared" si="113"/>
        <v>7.6567871471283553</v>
      </c>
      <c r="K504" s="6">
        <v>56105.21</v>
      </c>
      <c r="L504" s="6">
        <v>32.5</v>
      </c>
      <c r="M504" s="6">
        <v>244850</v>
      </c>
      <c r="N504" s="7">
        <f t="shared" si="114"/>
        <v>6.8742344292423931</v>
      </c>
      <c r="O504" s="6">
        <v>-13408.23</v>
      </c>
      <c r="P504" s="6">
        <v>33</v>
      </c>
      <c r="Q504" s="6">
        <v>248160</v>
      </c>
      <c r="R504" s="7">
        <f t="shared" si="115"/>
        <v>-1.6749481382978724</v>
      </c>
      <c r="S504" s="6">
        <v>-12808.23</v>
      </c>
      <c r="T504" s="6">
        <v>40</v>
      </c>
      <c r="U504" s="6">
        <v>296800</v>
      </c>
      <c r="V504" s="7">
        <f t="shared" si="116"/>
        <v>-1.3377868261455526</v>
      </c>
      <c r="W504" s="6">
        <v>-9808.23</v>
      </c>
      <c r="X504" s="6">
        <v>35</v>
      </c>
      <c r="Y504" s="6">
        <v>256200</v>
      </c>
      <c r="Z504" s="7">
        <f t="shared" si="117"/>
        <v>-1.1485046838407493</v>
      </c>
      <c r="AA504" s="6">
        <v>68731.77</v>
      </c>
      <c r="AB504" s="6">
        <v>50</v>
      </c>
      <c r="AC504" s="6">
        <v>382750</v>
      </c>
      <c r="AD504" s="7">
        <f t="shared" si="118"/>
        <v>5.5667795427824958</v>
      </c>
      <c r="AE504" s="6">
        <v>249787.03</v>
      </c>
      <c r="AF504" s="6">
        <v>75.95</v>
      </c>
      <c r="AG504" s="6">
        <v>585006.5</v>
      </c>
      <c r="AH504" s="7">
        <f t="shared" si="119"/>
        <v>12.809448954840672</v>
      </c>
      <c r="AI504" s="6">
        <v>-34601.47</v>
      </c>
      <c r="AJ504" s="6">
        <v>45</v>
      </c>
      <c r="AK504" s="6">
        <v>334100</v>
      </c>
      <c r="AL504" s="7">
        <f t="shared" si="120"/>
        <v>-3.2105524393894043</v>
      </c>
      <c r="AM504" s="6">
        <v>-23262.48</v>
      </c>
      <c r="AN504" s="6">
        <v>35</v>
      </c>
      <c r="AO504" s="6">
        <v>256200</v>
      </c>
      <c r="AP504" s="7">
        <f t="shared" si="121"/>
        <v>-2.8147419203747073</v>
      </c>
      <c r="AQ504" s="6">
        <v>-17382.48</v>
      </c>
      <c r="AR504" s="6">
        <v>41.5</v>
      </c>
      <c r="AS504" s="6">
        <v>307930</v>
      </c>
      <c r="AT504" s="7">
        <f t="shared" si="122"/>
        <v>-1.5805846783359854</v>
      </c>
      <c r="AU504" s="6">
        <v>17379.52</v>
      </c>
      <c r="AV504" s="6">
        <v>54</v>
      </c>
      <c r="AW504" s="6">
        <v>413040</v>
      </c>
      <c r="AX504" s="7">
        <f t="shared" si="123"/>
        <v>1.3043896959132288</v>
      </c>
      <c r="AY504" s="6">
        <f t="shared" si="124"/>
        <v>422822.62</v>
      </c>
      <c r="AZ504" s="6">
        <f t="shared" si="125"/>
        <v>518.45000000000005</v>
      </c>
      <c r="BA504" s="6">
        <f t="shared" si="126"/>
        <v>3900316.5</v>
      </c>
      <c r="BB504" s="7">
        <f t="shared" si="127"/>
        <v>3.3606250210720079</v>
      </c>
      <c r="BC504" s="26" t="s">
        <v>793</v>
      </c>
      <c r="BD504" s="10" t="s">
        <v>790</v>
      </c>
      <c r="BE504" s="10" t="s">
        <v>807</v>
      </c>
      <c r="BF504" s="18"/>
      <c r="BG504" s="18"/>
      <c r="BH504" s="18"/>
      <c r="BI504" s="18"/>
      <c r="BJ504" s="18"/>
      <c r="BK504" s="18"/>
      <c r="BL504" s="18"/>
      <c r="BM504" s="18"/>
      <c r="BN504" s="18"/>
      <c r="BO504" s="18"/>
      <c r="CJ504" s="18"/>
      <c r="CK504" s="18"/>
    </row>
    <row r="505" spans="1:89" x14ac:dyDescent="0.2">
      <c r="A505" s="25">
        <v>177301</v>
      </c>
      <c r="B505" s="26" t="s">
        <v>331</v>
      </c>
      <c r="C505" s="6">
        <v>296958.48</v>
      </c>
      <c r="D505" s="6">
        <v>110.5</v>
      </c>
      <c r="E505" s="6">
        <v>832260</v>
      </c>
      <c r="F505" s="36">
        <f t="shared" si="112"/>
        <v>10.704292408622305</v>
      </c>
      <c r="G505" s="6">
        <v>346753.48</v>
      </c>
      <c r="H505" s="6">
        <v>151</v>
      </c>
      <c r="I505" s="6">
        <v>1126070</v>
      </c>
      <c r="J505" s="36">
        <f t="shared" si="113"/>
        <v>9.5459055653733778</v>
      </c>
      <c r="K505" s="6">
        <v>63458.48</v>
      </c>
      <c r="L505" s="6">
        <v>152.5</v>
      </c>
      <c r="M505" s="6">
        <v>1150000</v>
      </c>
      <c r="N505" s="7">
        <f t="shared" si="114"/>
        <v>1.6554386086956521</v>
      </c>
      <c r="O505" s="6">
        <v>335088.48</v>
      </c>
      <c r="P505" s="6">
        <v>102</v>
      </c>
      <c r="Q505" s="6">
        <v>757840</v>
      </c>
      <c r="R505" s="7">
        <f t="shared" si="115"/>
        <v>13.707039586192334</v>
      </c>
      <c r="S505" s="6">
        <v>52148.480000000003</v>
      </c>
      <c r="T505" s="6">
        <v>53</v>
      </c>
      <c r="U505" s="6">
        <v>394160</v>
      </c>
      <c r="V505" s="7">
        <f t="shared" si="116"/>
        <v>4.1013874568703068</v>
      </c>
      <c r="W505" s="6">
        <v>53768.56</v>
      </c>
      <c r="X505" s="6">
        <v>100</v>
      </c>
      <c r="Y505" s="6">
        <v>736000</v>
      </c>
      <c r="Z505" s="7">
        <f t="shared" si="117"/>
        <v>2.1916532608695651</v>
      </c>
      <c r="AA505" s="6">
        <v>116601.56</v>
      </c>
      <c r="AB505" s="6">
        <v>100</v>
      </c>
      <c r="AC505" s="6">
        <v>762100</v>
      </c>
      <c r="AD505" s="7">
        <f t="shared" si="118"/>
        <v>4.7430105760398895</v>
      </c>
      <c r="AE505" s="6">
        <v>93158.93</v>
      </c>
      <c r="AF505" s="6">
        <v>61</v>
      </c>
      <c r="AG505" s="6">
        <v>465220</v>
      </c>
      <c r="AH505" s="7">
        <f t="shared" si="119"/>
        <v>6.0074113322729028</v>
      </c>
      <c r="AI505" s="6">
        <v>58933.93</v>
      </c>
      <c r="AJ505" s="6">
        <v>105.5</v>
      </c>
      <c r="AK505" s="6">
        <v>760510</v>
      </c>
      <c r="AL505" s="7">
        <f t="shared" si="120"/>
        <v>2.4022719359377258</v>
      </c>
      <c r="AM505" s="6">
        <v>-3201.1</v>
      </c>
      <c r="AN505" s="6">
        <v>159.5</v>
      </c>
      <c r="AO505" s="6">
        <v>1149515</v>
      </c>
      <c r="AP505" s="7">
        <f t="shared" si="121"/>
        <v>-8.6326929183177248E-2</v>
      </c>
      <c r="AQ505" s="6">
        <v>142118.93</v>
      </c>
      <c r="AR505" s="6">
        <v>101</v>
      </c>
      <c r="AS505" s="6">
        <v>750770</v>
      </c>
      <c r="AT505" s="7">
        <f t="shared" si="122"/>
        <v>5.3003317127748844</v>
      </c>
      <c r="AU505" s="6">
        <v>-27121.09</v>
      </c>
      <c r="AV505" s="6">
        <v>127.5</v>
      </c>
      <c r="AW505" s="6">
        <v>943090</v>
      </c>
      <c r="AX505" s="7">
        <f t="shared" si="123"/>
        <v>-0.89148839453286532</v>
      </c>
      <c r="AY505" s="6">
        <f t="shared" si="124"/>
        <v>1231708.6399999997</v>
      </c>
      <c r="AZ505" s="6">
        <f t="shared" si="125"/>
        <v>1213</v>
      </c>
      <c r="BA505" s="6">
        <f t="shared" si="126"/>
        <v>8995275</v>
      </c>
      <c r="BB505" s="7">
        <f t="shared" si="127"/>
        <v>4.2447804919805101</v>
      </c>
      <c r="BC505" s="26" t="s">
        <v>793</v>
      </c>
      <c r="BD505" s="10" t="s">
        <v>790</v>
      </c>
      <c r="BE505" s="10" t="s">
        <v>807</v>
      </c>
      <c r="BF505" s="18"/>
      <c r="BG505" s="18"/>
      <c r="BH505" s="18"/>
      <c r="BI505" s="18"/>
      <c r="BJ505" s="18"/>
      <c r="BK505" s="18"/>
      <c r="BL505" s="18"/>
      <c r="BM505" s="18"/>
      <c r="BN505" s="18"/>
      <c r="BO505" s="18"/>
      <c r="CJ505" s="18"/>
      <c r="CK505" s="18"/>
    </row>
    <row r="506" spans="1:89" x14ac:dyDescent="0.2">
      <c r="A506" s="25">
        <v>177352</v>
      </c>
      <c r="B506" s="26" t="s">
        <v>334</v>
      </c>
      <c r="C506" s="6">
        <v>-16521</v>
      </c>
      <c r="D506" s="6">
        <v>0</v>
      </c>
      <c r="E506" s="6">
        <v>0</v>
      </c>
      <c r="F506" s="36">
        <f t="shared" si="112"/>
        <v>0</v>
      </c>
      <c r="G506" s="6">
        <v>-4561</v>
      </c>
      <c r="H506" s="6">
        <v>51</v>
      </c>
      <c r="I506" s="6">
        <v>365820</v>
      </c>
      <c r="J506" s="36">
        <f t="shared" si="113"/>
        <v>-0.38650429172817236</v>
      </c>
      <c r="K506" s="6">
        <v>155952.5</v>
      </c>
      <c r="L506" s="6">
        <v>34.450000000000003</v>
      </c>
      <c r="M506" s="6">
        <v>247436.5</v>
      </c>
      <c r="N506" s="7">
        <f t="shared" si="114"/>
        <v>18.908184524110226</v>
      </c>
      <c r="O506" s="6">
        <v>65203</v>
      </c>
      <c r="P506" s="6">
        <v>21</v>
      </c>
      <c r="Q506" s="6">
        <v>148870</v>
      </c>
      <c r="R506" s="7">
        <f t="shared" si="115"/>
        <v>13.577571035131323</v>
      </c>
      <c r="S506" s="6">
        <v>75323</v>
      </c>
      <c r="T506" s="6">
        <v>11</v>
      </c>
      <c r="U506" s="6">
        <v>81670</v>
      </c>
      <c r="V506" s="7">
        <f t="shared" si="116"/>
        <v>28.590828945757316</v>
      </c>
      <c r="W506" s="6">
        <v>63563</v>
      </c>
      <c r="X506" s="6">
        <v>22</v>
      </c>
      <c r="Y506" s="6">
        <v>159640</v>
      </c>
      <c r="Z506" s="7">
        <f t="shared" si="117"/>
        <v>11.944938611876724</v>
      </c>
      <c r="AA506" s="6">
        <v>60443</v>
      </c>
      <c r="AB506" s="6">
        <v>10</v>
      </c>
      <c r="AC506" s="6">
        <v>75200</v>
      </c>
      <c r="AD506" s="7">
        <f t="shared" si="118"/>
        <v>24.916662234042551</v>
      </c>
      <c r="AE506" s="6">
        <v>65728.41</v>
      </c>
      <c r="AF506" s="6">
        <v>21.5</v>
      </c>
      <c r="AG506" s="6">
        <v>164055</v>
      </c>
      <c r="AH506" s="7">
        <f t="shared" si="119"/>
        <v>12.019458718112828</v>
      </c>
      <c r="AI506" s="6">
        <v>62594.41</v>
      </c>
      <c r="AJ506" s="6">
        <v>20.399999999999999</v>
      </c>
      <c r="AK506" s="6">
        <v>143188</v>
      </c>
      <c r="AL506" s="7">
        <f t="shared" si="120"/>
        <v>13.551601461016286</v>
      </c>
      <c r="AM506" s="6">
        <v>0</v>
      </c>
      <c r="AN506" s="6">
        <v>0</v>
      </c>
      <c r="AO506" s="6">
        <v>0</v>
      </c>
      <c r="AP506" s="7">
        <f t="shared" si="121"/>
        <v>0</v>
      </c>
      <c r="AQ506" s="6">
        <v>60735.41</v>
      </c>
      <c r="AR506" s="6">
        <v>40</v>
      </c>
      <c r="AS506" s="6">
        <v>285800</v>
      </c>
      <c r="AT506" s="7">
        <f t="shared" si="122"/>
        <v>5.950285094471659</v>
      </c>
      <c r="AU506" s="6">
        <v>81286.41</v>
      </c>
      <c r="AV506" s="6">
        <v>23</v>
      </c>
      <c r="AW506" s="6">
        <v>168890</v>
      </c>
      <c r="AX506" s="7">
        <f t="shared" si="123"/>
        <v>14.920236307655871</v>
      </c>
      <c r="AY506" s="6">
        <f t="shared" si="124"/>
        <v>686268.14000000013</v>
      </c>
      <c r="AZ506" s="6">
        <f t="shared" si="125"/>
        <v>254.35</v>
      </c>
      <c r="BA506" s="6">
        <f t="shared" si="126"/>
        <v>1840569.5</v>
      </c>
      <c r="BB506" s="7">
        <f t="shared" si="127"/>
        <v>11.55854877525679</v>
      </c>
      <c r="BC506" s="26" t="s">
        <v>793</v>
      </c>
      <c r="BD506" s="10" t="s">
        <v>790</v>
      </c>
      <c r="BE506" s="10" t="s">
        <v>807</v>
      </c>
      <c r="BF506" s="18"/>
      <c r="BG506" s="18"/>
      <c r="BH506" s="18"/>
      <c r="BI506" s="18"/>
      <c r="BJ506" s="18"/>
      <c r="BK506" s="18"/>
      <c r="BL506" s="18"/>
      <c r="BM506" s="18"/>
      <c r="BN506" s="18"/>
      <c r="BO506" s="18"/>
      <c r="CJ506" s="18"/>
      <c r="CK506" s="18"/>
    </row>
    <row r="507" spans="1:89" x14ac:dyDescent="0.2">
      <c r="A507" s="25">
        <v>177383</v>
      </c>
      <c r="B507" s="26" t="s">
        <v>338</v>
      </c>
      <c r="C507" s="6">
        <v>-246740</v>
      </c>
      <c r="D507" s="6">
        <v>41.5</v>
      </c>
      <c r="E507" s="6">
        <v>312080</v>
      </c>
      <c r="F507" s="36">
        <f t="shared" si="112"/>
        <v>-23.718918226095873</v>
      </c>
      <c r="G507" s="6">
        <v>265913</v>
      </c>
      <c r="H507" s="6">
        <v>128</v>
      </c>
      <c r="I507" s="6">
        <v>959310</v>
      </c>
      <c r="J507" s="36">
        <f t="shared" si="113"/>
        <v>8.5929501412473552</v>
      </c>
      <c r="K507" s="6">
        <v>124418</v>
      </c>
      <c r="L507" s="6">
        <v>62</v>
      </c>
      <c r="M507" s="6">
        <v>466240</v>
      </c>
      <c r="N507" s="7">
        <f t="shared" si="114"/>
        <v>8.0056194234728899</v>
      </c>
      <c r="O507" s="6">
        <v>199588</v>
      </c>
      <c r="P507" s="6">
        <v>63.5</v>
      </c>
      <c r="Q507" s="6">
        <v>481820</v>
      </c>
      <c r="R507" s="7">
        <f t="shared" si="115"/>
        <v>12.841368145780583</v>
      </c>
      <c r="S507" s="6">
        <v>292263</v>
      </c>
      <c r="T507" s="6">
        <v>41.5</v>
      </c>
      <c r="U507" s="6">
        <v>307930</v>
      </c>
      <c r="V507" s="7">
        <f t="shared" si="116"/>
        <v>29.422768161595165</v>
      </c>
      <c r="W507" s="6">
        <v>-7417</v>
      </c>
      <c r="X507" s="6">
        <v>25.5</v>
      </c>
      <c r="Y507" s="6">
        <v>179460</v>
      </c>
      <c r="Z507" s="7">
        <f t="shared" si="117"/>
        <v>-1.2398863256435975</v>
      </c>
      <c r="AA507" s="6">
        <v>177653</v>
      </c>
      <c r="AB507" s="6">
        <v>26.5</v>
      </c>
      <c r="AC507" s="6">
        <v>193980</v>
      </c>
      <c r="AD507" s="7">
        <f t="shared" si="118"/>
        <v>28.390777399731935</v>
      </c>
      <c r="AE507" s="6">
        <v>75752.81</v>
      </c>
      <c r="AF507" s="6">
        <v>10</v>
      </c>
      <c r="AG507" s="6">
        <v>83400</v>
      </c>
      <c r="AH507" s="7">
        <f t="shared" si="119"/>
        <v>27.249212230215825</v>
      </c>
      <c r="AI507" s="6">
        <v>46342.81</v>
      </c>
      <c r="AJ507" s="6">
        <v>52</v>
      </c>
      <c r="AK507" s="6">
        <v>390040</v>
      </c>
      <c r="AL507" s="7">
        <f t="shared" si="120"/>
        <v>3.6832814839503638</v>
      </c>
      <c r="AM507" s="6">
        <v>109437.81</v>
      </c>
      <c r="AN507" s="6">
        <v>55.5</v>
      </c>
      <c r="AO507" s="6">
        <v>388140</v>
      </c>
      <c r="AP507" s="7">
        <f t="shared" si="121"/>
        <v>8.7405887308703054</v>
      </c>
      <c r="AQ507" s="6">
        <v>123312.81</v>
      </c>
      <c r="AR507" s="6">
        <v>78.5</v>
      </c>
      <c r="AS507" s="6">
        <v>582110</v>
      </c>
      <c r="AT507" s="7">
        <f t="shared" si="122"/>
        <v>5.9314539863599656</v>
      </c>
      <c r="AU507" s="6">
        <v>328367.81</v>
      </c>
      <c r="AV507" s="6">
        <v>55</v>
      </c>
      <c r="AW507" s="6">
        <v>392540</v>
      </c>
      <c r="AX507" s="7">
        <f t="shared" si="123"/>
        <v>25.932139680032609</v>
      </c>
      <c r="AY507" s="6">
        <f t="shared" si="124"/>
        <v>1735632.0500000003</v>
      </c>
      <c r="AZ507" s="6">
        <f t="shared" si="125"/>
        <v>598</v>
      </c>
      <c r="BA507" s="6">
        <f t="shared" si="126"/>
        <v>4424970</v>
      </c>
      <c r="BB507" s="7">
        <f t="shared" si="127"/>
        <v>12.159312616808704</v>
      </c>
      <c r="BC507" s="26" t="s">
        <v>793</v>
      </c>
      <c r="BD507" s="10" t="s">
        <v>790</v>
      </c>
      <c r="BE507" s="10" t="s">
        <v>807</v>
      </c>
      <c r="BF507" s="18"/>
      <c r="BG507" s="18"/>
      <c r="BH507" s="18"/>
      <c r="BI507" s="18"/>
      <c r="BJ507" s="18"/>
      <c r="BK507" s="18"/>
      <c r="BL507" s="18"/>
      <c r="BM507" s="18"/>
      <c r="BN507" s="18"/>
      <c r="BO507" s="18"/>
      <c r="CJ507" s="18"/>
      <c r="CK507" s="18"/>
    </row>
    <row r="508" spans="1:89" x14ac:dyDescent="0.2">
      <c r="A508" s="25">
        <v>177559</v>
      </c>
      <c r="B508" s="26" t="s">
        <v>120</v>
      </c>
      <c r="C508" s="6">
        <v>-1170.19</v>
      </c>
      <c r="D508" s="6">
        <v>0</v>
      </c>
      <c r="E508" s="6">
        <v>0</v>
      </c>
      <c r="F508" s="36">
        <f t="shared" si="112"/>
        <v>0</v>
      </c>
      <c r="G508" s="6">
        <v>142894.81</v>
      </c>
      <c r="H508" s="6">
        <v>51</v>
      </c>
      <c r="I508" s="6">
        <v>383620</v>
      </c>
      <c r="J508" s="36">
        <f t="shared" si="113"/>
        <v>11.547205854752098</v>
      </c>
      <c r="K508" s="6">
        <v>186014.81</v>
      </c>
      <c r="L508" s="6">
        <v>45</v>
      </c>
      <c r="M508" s="6">
        <v>339750</v>
      </c>
      <c r="N508" s="7">
        <f t="shared" si="114"/>
        <v>16.425148785871965</v>
      </c>
      <c r="O508" s="6">
        <v>17854.810000000001</v>
      </c>
      <c r="P508" s="6">
        <v>5</v>
      </c>
      <c r="Q508" s="6">
        <v>37350</v>
      </c>
      <c r="R508" s="7">
        <f t="shared" si="115"/>
        <v>14.819253279785812</v>
      </c>
      <c r="S508" s="6">
        <v>-3395.19</v>
      </c>
      <c r="T508" s="6">
        <v>10</v>
      </c>
      <c r="U508" s="6">
        <v>74200</v>
      </c>
      <c r="V508" s="7">
        <f t="shared" si="116"/>
        <v>-1.4184756064690027</v>
      </c>
      <c r="W508" s="6">
        <v>-3095.19</v>
      </c>
      <c r="X508" s="6">
        <v>10</v>
      </c>
      <c r="Y508" s="6">
        <v>73200</v>
      </c>
      <c r="Z508" s="7">
        <f t="shared" si="117"/>
        <v>-1.2685204918032786</v>
      </c>
      <c r="AA508" s="6">
        <v>-14445.19</v>
      </c>
      <c r="AB508" s="6">
        <v>25</v>
      </c>
      <c r="AC508" s="6">
        <v>190500</v>
      </c>
      <c r="AD508" s="7">
        <f t="shared" si="118"/>
        <v>-2.3506608398950131</v>
      </c>
      <c r="AE508" s="6">
        <v>48454.74</v>
      </c>
      <c r="AF508" s="6">
        <v>55</v>
      </c>
      <c r="AG508" s="6">
        <v>425700</v>
      </c>
      <c r="AH508" s="7">
        <f t="shared" si="119"/>
        <v>3.4147103594080335</v>
      </c>
      <c r="AI508" s="6">
        <v>-20295.259999999998</v>
      </c>
      <c r="AJ508" s="6">
        <v>10</v>
      </c>
      <c r="AK508" s="6">
        <v>75400</v>
      </c>
      <c r="AL508" s="7">
        <f t="shared" si="120"/>
        <v>-8.3442050397877967</v>
      </c>
      <c r="AM508" s="6">
        <v>119174.74</v>
      </c>
      <c r="AN508" s="6">
        <v>101</v>
      </c>
      <c r="AO508" s="6">
        <v>727760</v>
      </c>
      <c r="AP508" s="7">
        <f t="shared" si="121"/>
        <v>5.0764220896999017</v>
      </c>
      <c r="AQ508" s="6">
        <v>361714.74</v>
      </c>
      <c r="AR508" s="6">
        <v>54.25</v>
      </c>
      <c r="AS508" s="6">
        <v>396287.5</v>
      </c>
      <c r="AT508" s="7">
        <f t="shared" si="122"/>
        <v>25.557234886288363</v>
      </c>
      <c r="AU508" s="6">
        <v>-36719.019999999997</v>
      </c>
      <c r="AV508" s="6">
        <v>10</v>
      </c>
      <c r="AW508" s="6">
        <v>74300</v>
      </c>
      <c r="AX508" s="7">
        <f t="shared" si="123"/>
        <v>-15.320183310901747</v>
      </c>
      <c r="AY508" s="6">
        <f t="shared" si="124"/>
        <v>798158.79999999993</v>
      </c>
      <c r="AZ508" s="6">
        <f t="shared" si="125"/>
        <v>376.25</v>
      </c>
      <c r="BA508" s="6">
        <f t="shared" si="126"/>
        <v>2798067.5</v>
      </c>
      <c r="BB508" s="7">
        <f t="shared" si="127"/>
        <v>8.8428612962339184</v>
      </c>
      <c r="BC508" s="26" t="s">
        <v>793</v>
      </c>
      <c r="BD508" s="10" t="s">
        <v>790</v>
      </c>
      <c r="BE508" s="10" t="s">
        <v>807</v>
      </c>
      <c r="BF508" s="18"/>
      <c r="BG508" s="18"/>
      <c r="BH508" s="18"/>
      <c r="BI508" s="18"/>
      <c r="BJ508" s="18"/>
      <c r="BK508" s="18"/>
      <c r="BL508" s="18"/>
      <c r="BM508" s="18"/>
      <c r="BN508" s="18"/>
      <c r="BO508" s="18"/>
      <c r="CJ508" s="18"/>
      <c r="CK508" s="18"/>
    </row>
    <row r="509" spans="1:89" x14ac:dyDescent="0.2">
      <c r="A509" s="25">
        <v>177662</v>
      </c>
      <c r="B509" s="26" t="s">
        <v>349</v>
      </c>
      <c r="C509" s="6">
        <v>-12925.02</v>
      </c>
      <c r="D509" s="6">
        <v>17</v>
      </c>
      <c r="E509" s="6">
        <v>126940</v>
      </c>
      <c r="F509" s="36">
        <f t="shared" si="112"/>
        <v>-3.054597447613046</v>
      </c>
      <c r="G509" s="6">
        <v>94894.98</v>
      </c>
      <c r="H509" s="6">
        <v>150</v>
      </c>
      <c r="I509" s="6">
        <v>1081400</v>
      </c>
      <c r="J509" s="36">
        <f t="shared" si="113"/>
        <v>2.7203110597373774</v>
      </c>
      <c r="K509" s="6">
        <v>132059.98000000001</v>
      </c>
      <c r="L509" s="6">
        <v>151.5</v>
      </c>
      <c r="M509" s="6">
        <v>1110405</v>
      </c>
      <c r="N509" s="7">
        <f t="shared" si="114"/>
        <v>3.5678868520945062</v>
      </c>
      <c r="O509" s="6">
        <v>-48673.279999999999</v>
      </c>
      <c r="P509" s="6">
        <v>115</v>
      </c>
      <c r="Q509" s="6">
        <v>833775</v>
      </c>
      <c r="R509" s="7">
        <f t="shared" si="115"/>
        <v>-1.8096868819525651</v>
      </c>
      <c r="S509" s="6">
        <v>175556.72</v>
      </c>
      <c r="T509" s="6">
        <v>109</v>
      </c>
      <c r="U509" s="6">
        <v>779730</v>
      </c>
      <c r="V509" s="7">
        <f t="shared" si="116"/>
        <v>6.9796702961281465</v>
      </c>
      <c r="W509" s="6">
        <v>248351.73</v>
      </c>
      <c r="X509" s="6">
        <v>111.5</v>
      </c>
      <c r="Y509" s="6">
        <v>784680</v>
      </c>
      <c r="Z509" s="7">
        <f t="shared" si="117"/>
        <v>9.4950194983942495</v>
      </c>
      <c r="AA509" s="6">
        <v>273081.73</v>
      </c>
      <c r="AB509" s="6">
        <v>120.5</v>
      </c>
      <c r="AC509" s="6">
        <v>890960</v>
      </c>
      <c r="AD509" s="7">
        <f t="shared" si="118"/>
        <v>9.5015866368860546</v>
      </c>
      <c r="AE509" s="6">
        <v>280919.89</v>
      </c>
      <c r="AF509" s="6">
        <v>114.5</v>
      </c>
      <c r="AG509" s="6">
        <v>863005</v>
      </c>
      <c r="AH509" s="7">
        <f t="shared" si="119"/>
        <v>9.7654088910261247</v>
      </c>
      <c r="AI509" s="6">
        <v>121209.89</v>
      </c>
      <c r="AJ509" s="6">
        <v>101.5</v>
      </c>
      <c r="AK509" s="6">
        <v>707375</v>
      </c>
      <c r="AL509" s="7">
        <f t="shared" si="120"/>
        <v>5.3119018766566537</v>
      </c>
      <c r="AM509" s="6">
        <v>55927.360000000001</v>
      </c>
      <c r="AN509" s="6">
        <v>121.5</v>
      </c>
      <c r="AO509" s="6">
        <v>844380</v>
      </c>
      <c r="AP509" s="7">
        <f t="shared" si="121"/>
        <v>2.0532795187001112</v>
      </c>
      <c r="AQ509" s="6">
        <v>289495.34999999998</v>
      </c>
      <c r="AR509" s="6">
        <v>130</v>
      </c>
      <c r="AS509" s="6">
        <v>942245</v>
      </c>
      <c r="AT509" s="7">
        <f t="shared" si="122"/>
        <v>8.6027198870781998</v>
      </c>
      <c r="AU509" s="6">
        <v>160680.34</v>
      </c>
      <c r="AV509" s="6">
        <v>137.5</v>
      </c>
      <c r="AW509" s="6">
        <v>983250</v>
      </c>
      <c r="AX509" s="7">
        <f t="shared" si="123"/>
        <v>5.0659451207729465</v>
      </c>
      <c r="AY509" s="6">
        <f t="shared" si="124"/>
        <v>1783504.6900000002</v>
      </c>
      <c r="AZ509" s="6">
        <f t="shared" si="125"/>
        <v>1362.5</v>
      </c>
      <c r="BA509" s="6">
        <f t="shared" si="126"/>
        <v>9821205</v>
      </c>
      <c r="BB509" s="7">
        <f t="shared" si="127"/>
        <v>5.629517497089207</v>
      </c>
      <c r="BC509" s="26" t="s">
        <v>793</v>
      </c>
      <c r="BD509" s="10" t="s">
        <v>790</v>
      </c>
      <c r="BE509" s="10" t="s">
        <v>807</v>
      </c>
      <c r="BF509" s="18"/>
      <c r="BG509" s="18"/>
      <c r="BH509" s="18"/>
      <c r="BI509" s="18"/>
      <c r="BJ509" s="18"/>
      <c r="BK509" s="18"/>
      <c r="BL509" s="18"/>
      <c r="BM509" s="18"/>
      <c r="BN509" s="18"/>
      <c r="BO509" s="18"/>
      <c r="CJ509" s="18"/>
      <c r="CK509" s="18"/>
    </row>
    <row r="510" spans="1:89" x14ac:dyDescent="0.2">
      <c r="A510" s="25">
        <v>177787</v>
      </c>
      <c r="B510" s="26" t="s">
        <v>352</v>
      </c>
      <c r="C510" s="6">
        <v>-38472.49</v>
      </c>
      <c r="D510" s="6">
        <v>128</v>
      </c>
      <c r="E510" s="6">
        <v>962560</v>
      </c>
      <c r="F510" s="36">
        <f t="shared" si="112"/>
        <v>-1.1990677983710105</v>
      </c>
      <c r="G510" s="6">
        <v>152377.51</v>
      </c>
      <c r="H510" s="6">
        <v>519</v>
      </c>
      <c r="I510" s="6">
        <v>3859130</v>
      </c>
      <c r="J510" s="36">
        <f t="shared" si="113"/>
        <v>1.2240330877684868</v>
      </c>
      <c r="K510" s="6">
        <v>-139457.49</v>
      </c>
      <c r="L510" s="6">
        <v>297</v>
      </c>
      <c r="M510" s="6">
        <v>2226565</v>
      </c>
      <c r="N510" s="7">
        <f t="shared" si="114"/>
        <v>-1.8790040712936744</v>
      </c>
      <c r="O510" s="6">
        <v>540687.51</v>
      </c>
      <c r="P510" s="6">
        <v>323.5</v>
      </c>
      <c r="Q510" s="6">
        <v>2416320</v>
      </c>
      <c r="R510" s="7">
        <f t="shared" si="115"/>
        <v>6.936710704707985</v>
      </c>
      <c r="S510" s="6">
        <v>-47500.49</v>
      </c>
      <c r="T510" s="6">
        <v>102</v>
      </c>
      <c r="U510" s="6">
        <v>756840</v>
      </c>
      <c r="V510" s="7">
        <f t="shared" si="116"/>
        <v>-1.9456096268696155</v>
      </c>
      <c r="W510" s="6">
        <v>-104155.48</v>
      </c>
      <c r="X510" s="6">
        <v>169</v>
      </c>
      <c r="Y510" s="6">
        <v>1241530</v>
      </c>
      <c r="Z510" s="7">
        <f t="shared" si="117"/>
        <v>-2.5167852569007594</v>
      </c>
      <c r="AA510" s="6">
        <v>-42936.480000000003</v>
      </c>
      <c r="AB510" s="6">
        <v>118</v>
      </c>
      <c r="AC510" s="6">
        <v>890210</v>
      </c>
      <c r="AD510" s="7">
        <f t="shared" si="118"/>
        <v>-1.4951875175520384</v>
      </c>
      <c r="AE510" s="6">
        <v>243220.44</v>
      </c>
      <c r="AF510" s="6">
        <v>151</v>
      </c>
      <c r="AG510" s="6">
        <v>1168520</v>
      </c>
      <c r="AH510" s="7">
        <f t="shared" si="119"/>
        <v>6.2443203368363402</v>
      </c>
      <c r="AI510" s="6">
        <v>-61496.56</v>
      </c>
      <c r="AJ510" s="6">
        <v>251</v>
      </c>
      <c r="AK510" s="6">
        <v>1851500</v>
      </c>
      <c r="AL510" s="7">
        <f t="shared" si="120"/>
        <v>-1.0296480475290306</v>
      </c>
      <c r="AM510" s="6">
        <v>86751.93</v>
      </c>
      <c r="AN510" s="6">
        <v>150.5</v>
      </c>
      <c r="AO510" s="6">
        <v>1090025</v>
      </c>
      <c r="AP510" s="7">
        <f t="shared" si="121"/>
        <v>2.4672001376115227</v>
      </c>
      <c r="AQ510" s="6">
        <v>210111.95</v>
      </c>
      <c r="AR510" s="6">
        <v>197</v>
      </c>
      <c r="AS510" s="6">
        <v>1453890</v>
      </c>
      <c r="AT510" s="7">
        <f t="shared" si="122"/>
        <v>4.0464784818658908</v>
      </c>
      <c r="AU510" s="6">
        <v>23072.959999999999</v>
      </c>
      <c r="AV510" s="6">
        <v>178.5</v>
      </c>
      <c r="AW510" s="6">
        <v>1335785</v>
      </c>
      <c r="AX510" s="7">
        <f t="shared" si="123"/>
        <v>0.53546173972607869</v>
      </c>
      <c r="AY510" s="6">
        <f t="shared" si="124"/>
        <v>860675.79999999981</v>
      </c>
      <c r="AZ510" s="6">
        <f t="shared" si="125"/>
        <v>2456.5</v>
      </c>
      <c r="BA510" s="6">
        <f t="shared" si="126"/>
        <v>18290315</v>
      </c>
      <c r="BB510" s="7">
        <f t="shared" si="127"/>
        <v>1.458747419057572</v>
      </c>
      <c r="BC510" s="26" t="s">
        <v>793</v>
      </c>
      <c r="BD510" s="10" t="s">
        <v>790</v>
      </c>
      <c r="BE510" s="10" t="s">
        <v>807</v>
      </c>
      <c r="BF510" s="18"/>
      <c r="BG510" s="18"/>
      <c r="BH510" s="18"/>
      <c r="BI510" s="18"/>
      <c r="BJ510" s="18"/>
      <c r="BK510" s="18"/>
      <c r="BL510" s="18"/>
      <c r="BM510" s="18"/>
      <c r="BN510" s="18"/>
      <c r="BO510" s="18"/>
      <c r="CJ510" s="18"/>
      <c r="CK510" s="18"/>
    </row>
    <row r="511" spans="1:89" x14ac:dyDescent="0.2">
      <c r="A511" s="25">
        <v>178243</v>
      </c>
      <c r="B511" s="26" t="s">
        <v>369</v>
      </c>
      <c r="C511" s="6">
        <v>24502.25</v>
      </c>
      <c r="D511" s="6">
        <v>16.5</v>
      </c>
      <c r="E511" s="6">
        <v>121205</v>
      </c>
      <c r="F511" s="36">
        <f t="shared" si="112"/>
        <v>6.0646631739614705</v>
      </c>
      <c r="G511" s="6">
        <v>105427.03</v>
      </c>
      <c r="H511" s="6">
        <v>40</v>
      </c>
      <c r="I511" s="6">
        <v>293350</v>
      </c>
      <c r="J511" s="36">
        <f t="shared" si="113"/>
        <v>11.141087199590933</v>
      </c>
      <c r="K511" s="6">
        <v>97912.03</v>
      </c>
      <c r="L511" s="6">
        <v>64</v>
      </c>
      <c r="M511" s="6">
        <v>468780</v>
      </c>
      <c r="N511" s="7">
        <f t="shared" si="114"/>
        <v>6.2659688979905281</v>
      </c>
      <c r="O511" s="6">
        <v>208999.42</v>
      </c>
      <c r="P511" s="6">
        <v>66</v>
      </c>
      <c r="Q511" s="6">
        <v>485270</v>
      </c>
      <c r="R511" s="7">
        <f t="shared" si="115"/>
        <v>13.351293135780082</v>
      </c>
      <c r="S511" s="6">
        <v>242817.42</v>
      </c>
      <c r="T511" s="6">
        <v>40.4</v>
      </c>
      <c r="U511" s="6">
        <v>297088</v>
      </c>
      <c r="V511" s="7">
        <f t="shared" si="116"/>
        <v>25.337071911352865</v>
      </c>
      <c r="W511" s="6">
        <v>422233.92</v>
      </c>
      <c r="X511" s="6">
        <v>84.65</v>
      </c>
      <c r="Y511" s="6">
        <v>613495.5</v>
      </c>
      <c r="Z511" s="7">
        <f t="shared" si="117"/>
        <v>20.647286899414912</v>
      </c>
      <c r="AA511" s="6">
        <v>332283.92</v>
      </c>
      <c r="AB511" s="6">
        <v>33</v>
      </c>
      <c r="AC511" s="6">
        <v>248810</v>
      </c>
      <c r="AD511" s="7">
        <f t="shared" si="118"/>
        <v>41.400271371729431</v>
      </c>
      <c r="AE511" s="6">
        <v>310904.15000000002</v>
      </c>
      <c r="AF511" s="6">
        <v>58.5</v>
      </c>
      <c r="AG511" s="6">
        <v>455345</v>
      </c>
      <c r="AH511" s="7">
        <f t="shared" si="119"/>
        <v>20.483643171661051</v>
      </c>
      <c r="AI511" s="6">
        <v>310889.15000000002</v>
      </c>
      <c r="AJ511" s="6">
        <v>62.5</v>
      </c>
      <c r="AK511" s="6">
        <v>454025</v>
      </c>
      <c r="AL511" s="7">
        <f t="shared" si="120"/>
        <v>21.226944881889768</v>
      </c>
      <c r="AM511" s="6">
        <v>349049.14</v>
      </c>
      <c r="AN511" s="6">
        <v>50</v>
      </c>
      <c r="AO511" s="6">
        <v>356950</v>
      </c>
      <c r="AP511" s="7">
        <f t="shared" si="121"/>
        <v>30.313834822804317</v>
      </c>
      <c r="AQ511" s="6">
        <v>384474.14</v>
      </c>
      <c r="AR511" s="6">
        <v>42.5</v>
      </c>
      <c r="AS511" s="6">
        <v>310275</v>
      </c>
      <c r="AT511" s="7">
        <f t="shared" si="122"/>
        <v>34.695917879300623</v>
      </c>
      <c r="AU511" s="6">
        <v>345824.65</v>
      </c>
      <c r="AV511" s="6">
        <v>58.5</v>
      </c>
      <c r="AW511" s="6">
        <v>428855</v>
      </c>
      <c r="AX511" s="7">
        <f t="shared" si="123"/>
        <v>24.998109267701203</v>
      </c>
      <c r="AY511" s="6">
        <f t="shared" si="124"/>
        <v>3110814.97</v>
      </c>
      <c r="AZ511" s="6">
        <f t="shared" si="125"/>
        <v>600.04999999999995</v>
      </c>
      <c r="BA511" s="6">
        <f t="shared" si="126"/>
        <v>4412243.5</v>
      </c>
      <c r="BB511" s="7">
        <f t="shared" si="127"/>
        <v>21.856287865798887</v>
      </c>
      <c r="BC511" s="26" t="s">
        <v>793</v>
      </c>
      <c r="BD511" s="10" t="s">
        <v>790</v>
      </c>
      <c r="BE511" s="10" t="s">
        <v>807</v>
      </c>
      <c r="BF511" s="18"/>
      <c r="BG511" s="18"/>
      <c r="BH511" s="18"/>
      <c r="BI511" s="18"/>
      <c r="BJ511" s="18"/>
      <c r="BK511" s="18"/>
      <c r="BL511" s="18"/>
      <c r="BM511" s="18"/>
      <c r="BN511" s="18"/>
      <c r="BO511" s="18"/>
      <c r="CJ511" s="18"/>
      <c r="CK511" s="18"/>
    </row>
    <row r="512" spans="1:89" x14ac:dyDescent="0.2">
      <c r="A512" s="25">
        <v>179900</v>
      </c>
      <c r="B512" s="26" t="s">
        <v>435</v>
      </c>
      <c r="C512" s="6">
        <v>15980</v>
      </c>
      <c r="D512" s="6">
        <v>48.5</v>
      </c>
      <c r="E512" s="6">
        <v>344320</v>
      </c>
      <c r="F512" s="36">
        <f t="shared" si="112"/>
        <v>1.3923094795539033</v>
      </c>
      <c r="G512" s="6">
        <v>71925</v>
      </c>
      <c r="H512" s="6">
        <v>122</v>
      </c>
      <c r="I512" s="6">
        <v>879740</v>
      </c>
      <c r="J512" s="36">
        <f t="shared" si="113"/>
        <v>2.5344704117125514</v>
      </c>
      <c r="K512" s="6">
        <v>-21463</v>
      </c>
      <c r="L512" s="6">
        <v>61.05</v>
      </c>
      <c r="M512" s="6">
        <v>445498.5</v>
      </c>
      <c r="N512" s="7">
        <f t="shared" si="114"/>
        <v>-1.4453247317331035</v>
      </c>
      <c r="O512" s="6">
        <v>18681.5</v>
      </c>
      <c r="P512" s="6">
        <v>50</v>
      </c>
      <c r="Q512" s="6">
        <v>369550</v>
      </c>
      <c r="R512" s="7">
        <f t="shared" si="115"/>
        <v>1.5671127046407793</v>
      </c>
      <c r="S512" s="6">
        <v>7736.5</v>
      </c>
      <c r="T512" s="6">
        <v>1.5</v>
      </c>
      <c r="U512" s="6">
        <v>10455</v>
      </c>
      <c r="V512" s="7">
        <f t="shared" si="116"/>
        <v>22.939406982305119</v>
      </c>
      <c r="W512" s="6">
        <v>53983</v>
      </c>
      <c r="X512" s="6">
        <v>24.35</v>
      </c>
      <c r="Y512" s="6">
        <v>171784.5</v>
      </c>
      <c r="Z512" s="7">
        <f t="shared" si="117"/>
        <v>9.4274512543331905</v>
      </c>
      <c r="AA512" s="6">
        <v>-3365.5</v>
      </c>
      <c r="AB512" s="6">
        <v>9</v>
      </c>
      <c r="AC512" s="6">
        <v>68180</v>
      </c>
      <c r="AD512" s="7">
        <f t="shared" si="118"/>
        <v>-1.5302214725726018</v>
      </c>
      <c r="AE512" s="6">
        <v>99814.19</v>
      </c>
      <c r="AF512" s="6">
        <v>30</v>
      </c>
      <c r="AG512" s="6">
        <v>230750</v>
      </c>
      <c r="AH512" s="7">
        <f t="shared" si="119"/>
        <v>12.97692611050921</v>
      </c>
      <c r="AI512" s="6">
        <v>27284.19</v>
      </c>
      <c r="AJ512" s="6">
        <v>29</v>
      </c>
      <c r="AK512" s="6">
        <v>206560</v>
      </c>
      <c r="AL512" s="7">
        <f t="shared" si="120"/>
        <v>4.0947419151820297</v>
      </c>
      <c r="AM512" s="6">
        <v>159939.19</v>
      </c>
      <c r="AN512" s="6">
        <v>58.5</v>
      </c>
      <c r="AO512" s="6">
        <v>420140</v>
      </c>
      <c r="AP512" s="7">
        <f t="shared" si="121"/>
        <v>11.80110175179702</v>
      </c>
      <c r="AQ512" s="6">
        <v>131164.19</v>
      </c>
      <c r="AR512" s="6">
        <v>52.5</v>
      </c>
      <c r="AS512" s="6">
        <v>384700</v>
      </c>
      <c r="AT512" s="7">
        <f t="shared" si="122"/>
        <v>9.5466527683909543</v>
      </c>
      <c r="AU512" s="6">
        <v>-35361.81</v>
      </c>
      <c r="AV512" s="6">
        <v>10.5</v>
      </c>
      <c r="AW512" s="6">
        <v>79380</v>
      </c>
      <c r="AX512" s="7">
        <f t="shared" si="123"/>
        <v>-13.809726757369614</v>
      </c>
      <c r="AY512" s="6">
        <f t="shared" si="124"/>
        <v>510337.45</v>
      </c>
      <c r="AZ512" s="6">
        <f t="shared" si="125"/>
        <v>448.40000000000003</v>
      </c>
      <c r="BA512" s="6">
        <f t="shared" si="126"/>
        <v>3266738</v>
      </c>
      <c r="BB512" s="7">
        <f t="shared" si="127"/>
        <v>4.8428924970413911</v>
      </c>
      <c r="BC512" s="26" t="s">
        <v>793</v>
      </c>
      <c r="BD512" s="10" t="s">
        <v>790</v>
      </c>
      <c r="BE512" s="10" t="s">
        <v>807</v>
      </c>
      <c r="BF512" s="18"/>
      <c r="BG512" s="18"/>
      <c r="BH512" s="18"/>
      <c r="BI512" s="18"/>
      <c r="BJ512" s="18"/>
      <c r="BK512" s="18"/>
      <c r="BL512" s="18"/>
      <c r="BM512" s="18"/>
      <c r="BN512" s="18"/>
      <c r="BO512" s="18"/>
      <c r="CJ512" s="18"/>
      <c r="CK512" s="18"/>
    </row>
    <row r="513" spans="1:89" x14ac:dyDescent="0.2">
      <c r="A513" s="25">
        <v>201678</v>
      </c>
      <c r="B513" s="26" t="s">
        <v>457</v>
      </c>
      <c r="C513" s="6">
        <v>-94852.5</v>
      </c>
      <c r="D513" s="6">
        <v>28</v>
      </c>
      <c r="E513" s="6">
        <v>211960</v>
      </c>
      <c r="F513" s="36">
        <f t="shared" si="112"/>
        <v>-13.425056614455558</v>
      </c>
      <c r="G513" s="6">
        <v>119646.88</v>
      </c>
      <c r="H513" s="6">
        <v>124</v>
      </c>
      <c r="I513" s="6">
        <v>931180</v>
      </c>
      <c r="J513" s="36">
        <f t="shared" si="113"/>
        <v>3.9831754118430376</v>
      </c>
      <c r="K513" s="6">
        <v>155481.88</v>
      </c>
      <c r="L513" s="6">
        <v>106</v>
      </c>
      <c r="M513" s="6">
        <v>795045</v>
      </c>
      <c r="N513" s="7">
        <f t="shared" si="114"/>
        <v>5.8669086655472338</v>
      </c>
      <c r="O513" s="6">
        <v>228836.74</v>
      </c>
      <c r="P513" s="6">
        <v>50</v>
      </c>
      <c r="Q513" s="6">
        <v>372900</v>
      </c>
      <c r="R513" s="7">
        <f t="shared" si="115"/>
        <v>19.023703244837755</v>
      </c>
      <c r="S513" s="6">
        <v>0</v>
      </c>
      <c r="T513" s="6">
        <v>0</v>
      </c>
      <c r="U513" s="6">
        <v>0</v>
      </c>
      <c r="V513" s="7">
        <f t="shared" si="116"/>
        <v>0</v>
      </c>
      <c r="W513" s="6">
        <v>198569.24</v>
      </c>
      <c r="X513" s="6">
        <v>36.65</v>
      </c>
      <c r="Y513" s="6">
        <v>272160.5</v>
      </c>
      <c r="Z513" s="7">
        <f t="shared" si="117"/>
        <v>21.888103527146665</v>
      </c>
      <c r="AA513" s="6">
        <v>240119.24</v>
      </c>
      <c r="AB513" s="6">
        <v>30</v>
      </c>
      <c r="AC513" s="6">
        <v>232800</v>
      </c>
      <c r="AD513" s="7">
        <f t="shared" si="118"/>
        <v>31.974641065292094</v>
      </c>
      <c r="AE513" s="6">
        <v>222668.77</v>
      </c>
      <c r="AF513" s="6">
        <v>25</v>
      </c>
      <c r="AG513" s="6">
        <v>193500</v>
      </c>
      <c r="AH513" s="7">
        <f t="shared" si="119"/>
        <v>34.522289922480617</v>
      </c>
      <c r="AI513" s="6">
        <v>294553.77</v>
      </c>
      <c r="AJ513" s="6">
        <v>55</v>
      </c>
      <c r="AK513" s="6">
        <v>403150</v>
      </c>
      <c r="AL513" s="7">
        <f t="shared" si="120"/>
        <v>22.649551953367236</v>
      </c>
      <c r="AM513" s="6">
        <v>233156.27</v>
      </c>
      <c r="AN513" s="6">
        <v>44.25</v>
      </c>
      <c r="AO513" s="6">
        <v>325147.5</v>
      </c>
      <c r="AP513" s="7">
        <f t="shared" si="121"/>
        <v>22.2294323960664</v>
      </c>
      <c r="AQ513" s="6">
        <v>167033.78</v>
      </c>
      <c r="AR513" s="6">
        <v>39.75</v>
      </c>
      <c r="AS513" s="6">
        <v>298232.5</v>
      </c>
      <c r="AT513" s="7">
        <f t="shared" si="122"/>
        <v>15.682213843226343</v>
      </c>
      <c r="AU513" s="6">
        <v>127220.28</v>
      </c>
      <c r="AV513" s="6">
        <v>35</v>
      </c>
      <c r="AW513" s="6">
        <v>258290</v>
      </c>
      <c r="AX513" s="7">
        <f t="shared" si="123"/>
        <v>15.268994850749158</v>
      </c>
      <c r="AY513" s="6">
        <f t="shared" si="124"/>
        <v>1987286.85</v>
      </c>
      <c r="AZ513" s="6">
        <f t="shared" si="125"/>
        <v>545.65</v>
      </c>
      <c r="BA513" s="6">
        <f t="shared" si="126"/>
        <v>4082405.5</v>
      </c>
      <c r="BB513" s="7">
        <f t="shared" si="127"/>
        <v>15.090586260967951</v>
      </c>
      <c r="BC513" s="26" t="s">
        <v>793</v>
      </c>
      <c r="BD513" s="10" t="s">
        <v>790</v>
      </c>
      <c r="BE513" s="10" t="s">
        <v>807</v>
      </c>
      <c r="BF513" s="18"/>
      <c r="BG513" s="18"/>
      <c r="BH513" s="18"/>
      <c r="BI513" s="18"/>
      <c r="BJ513" s="18"/>
      <c r="BK513" s="18"/>
      <c r="BL513" s="18"/>
      <c r="BM513" s="18"/>
      <c r="BN513" s="18"/>
      <c r="BO513" s="18"/>
      <c r="CJ513" s="18"/>
      <c r="CK513" s="18"/>
    </row>
    <row r="514" spans="1:89" x14ac:dyDescent="0.2">
      <c r="A514" s="25">
        <v>201817</v>
      </c>
      <c r="B514" s="26" t="s">
        <v>459</v>
      </c>
      <c r="C514" s="6">
        <v>-15870.32</v>
      </c>
      <c r="D514" s="6">
        <v>0</v>
      </c>
      <c r="E514" s="6">
        <v>0</v>
      </c>
      <c r="F514" s="36">
        <f t="shared" si="112"/>
        <v>0</v>
      </c>
      <c r="G514" s="6">
        <v>88379.68</v>
      </c>
      <c r="H514" s="6">
        <v>21</v>
      </c>
      <c r="I514" s="6">
        <v>149470</v>
      </c>
      <c r="J514" s="36">
        <f t="shared" si="113"/>
        <v>18.329899511607678</v>
      </c>
      <c r="K514" s="6">
        <v>64009.68</v>
      </c>
      <c r="L514" s="6">
        <v>21</v>
      </c>
      <c r="M514" s="6">
        <v>151220</v>
      </c>
      <c r="N514" s="7">
        <f t="shared" si="114"/>
        <v>12.698653617246395</v>
      </c>
      <c r="O514" s="6">
        <v>94641.9</v>
      </c>
      <c r="P514" s="6">
        <v>50.5</v>
      </c>
      <c r="Q514" s="6">
        <v>355935</v>
      </c>
      <c r="R514" s="7">
        <f t="shared" si="115"/>
        <v>8.2427940494753251</v>
      </c>
      <c r="S514" s="6">
        <v>0</v>
      </c>
      <c r="T514" s="6">
        <v>0</v>
      </c>
      <c r="U514" s="6">
        <v>0</v>
      </c>
      <c r="V514" s="7">
        <f t="shared" si="116"/>
        <v>0</v>
      </c>
      <c r="W514" s="6">
        <v>49756.9</v>
      </c>
      <c r="X514" s="6">
        <v>21</v>
      </c>
      <c r="Y514" s="6">
        <v>151770</v>
      </c>
      <c r="Z514" s="7">
        <f t="shared" si="117"/>
        <v>9.8353231864004744</v>
      </c>
      <c r="AA514" s="6">
        <v>66842.899999999994</v>
      </c>
      <c r="AB514" s="6">
        <v>20.45</v>
      </c>
      <c r="AC514" s="6">
        <v>156806.5</v>
      </c>
      <c r="AD514" s="7">
        <f t="shared" si="118"/>
        <v>13.214566360450618</v>
      </c>
      <c r="AE514" s="6">
        <v>39896.9</v>
      </c>
      <c r="AF514" s="6">
        <v>21.5</v>
      </c>
      <c r="AG514" s="6">
        <v>159555</v>
      </c>
      <c r="AH514" s="7">
        <f t="shared" si="119"/>
        <v>7.5015323869512081</v>
      </c>
      <c r="AI514" s="6">
        <v>59834.9</v>
      </c>
      <c r="AJ514" s="6">
        <v>18.5</v>
      </c>
      <c r="AK514" s="6">
        <v>130820</v>
      </c>
      <c r="AL514" s="7">
        <f t="shared" si="120"/>
        <v>14.178886255924171</v>
      </c>
      <c r="AM514" s="6">
        <v>62049.89</v>
      </c>
      <c r="AN514" s="6">
        <v>21</v>
      </c>
      <c r="AO514" s="6">
        <v>147920</v>
      </c>
      <c r="AP514" s="7">
        <f t="shared" si="121"/>
        <v>13.003965589507841</v>
      </c>
      <c r="AQ514" s="6">
        <v>134799.89000000001</v>
      </c>
      <c r="AR514" s="6">
        <v>30</v>
      </c>
      <c r="AS514" s="6">
        <v>215100</v>
      </c>
      <c r="AT514" s="7">
        <f t="shared" si="122"/>
        <v>17.547173035797307</v>
      </c>
      <c r="AU514" s="6">
        <v>44401.88</v>
      </c>
      <c r="AV514" s="6">
        <v>23</v>
      </c>
      <c r="AW514" s="6">
        <v>162890</v>
      </c>
      <c r="AX514" s="7">
        <f t="shared" si="123"/>
        <v>8.4502319356621012</v>
      </c>
      <c r="AY514" s="6">
        <f t="shared" si="124"/>
        <v>704614.52</v>
      </c>
      <c r="AZ514" s="6">
        <f t="shared" si="125"/>
        <v>247.95</v>
      </c>
      <c r="BA514" s="6">
        <f t="shared" si="126"/>
        <v>1781486.5</v>
      </c>
      <c r="BB514" s="7">
        <f t="shared" si="127"/>
        <v>12.261137044821838</v>
      </c>
      <c r="BC514" s="26" t="s">
        <v>793</v>
      </c>
      <c r="BD514" s="10" t="s">
        <v>790</v>
      </c>
      <c r="BE514" s="10" t="s">
        <v>807</v>
      </c>
      <c r="BF514" s="18"/>
      <c r="BG514" s="18"/>
      <c r="BH514" s="18"/>
      <c r="BI514" s="18"/>
      <c r="BJ514" s="18"/>
      <c r="BK514" s="18"/>
      <c r="BL514" s="18"/>
      <c r="BM514" s="18"/>
      <c r="BN514" s="18"/>
      <c r="BO514" s="18"/>
      <c r="CJ514" s="18"/>
      <c r="CK514" s="18"/>
    </row>
    <row r="515" spans="1:89" x14ac:dyDescent="0.2">
      <c r="A515" s="25">
        <v>202956</v>
      </c>
      <c r="B515" s="26" t="s">
        <v>492</v>
      </c>
      <c r="C515" s="6">
        <v>0</v>
      </c>
      <c r="D515" s="6">
        <v>0</v>
      </c>
      <c r="E515" s="6">
        <v>0</v>
      </c>
      <c r="F515" s="36">
        <f t="shared" ref="F515:F578" si="128">IFERROR(C515/(E515/30),0)</f>
        <v>0</v>
      </c>
      <c r="G515" s="6">
        <v>0</v>
      </c>
      <c r="H515" s="6">
        <v>0</v>
      </c>
      <c r="I515" s="6">
        <v>0</v>
      </c>
      <c r="J515" s="36">
        <f t="shared" ref="J515:J578" si="129">IFERROR(G515/(I515/31),0)</f>
        <v>0</v>
      </c>
      <c r="K515" s="6">
        <v>8325</v>
      </c>
      <c r="L515" s="6">
        <v>126</v>
      </c>
      <c r="M515" s="6">
        <v>908095</v>
      </c>
      <c r="N515" s="7">
        <f t="shared" ref="N515:N578" si="130">IFERROR(K515/(M515/30),0)</f>
        <v>0.27502629130212147</v>
      </c>
      <c r="O515" s="6">
        <v>97550</v>
      </c>
      <c r="P515" s="6">
        <v>105.5</v>
      </c>
      <c r="Q515" s="6">
        <v>777710</v>
      </c>
      <c r="R515" s="7">
        <f t="shared" ref="R515:R578" si="131">IFERROR(O515/(Q515/31),0)</f>
        <v>3.8884031322729555</v>
      </c>
      <c r="S515" s="6">
        <v>-6440</v>
      </c>
      <c r="T515" s="6">
        <v>19.5</v>
      </c>
      <c r="U515" s="6">
        <v>137440</v>
      </c>
      <c r="V515" s="7">
        <f t="shared" ref="V515:V578" si="132">IFERROR(S515/(U515/31),0)</f>
        <v>-1.4525611175785795</v>
      </c>
      <c r="W515" s="6">
        <v>19700</v>
      </c>
      <c r="X515" s="6">
        <v>75</v>
      </c>
      <c r="Y515" s="6">
        <v>514500</v>
      </c>
      <c r="Z515" s="7">
        <f t="shared" ref="Z515:Z578" si="133">IFERROR(W515/(Y515/30),0)</f>
        <v>1.1486880466472302</v>
      </c>
      <c r="AA515" s="6">
        <v>-39420</v>
      </c>
      <c r="AB515" s="6">
        <v>126</v>
      </c>
      <c r="AC515" s="6">
        <v>938120</v>
      </c>
      <c r="AD515" s="7">
        <f t="shared" ref="AD515:AD578" si="134">IFERROR(AA515/(AC515/31),0)</f>
        <v>-1.3026265296550548</v>
      </c>
      <c r="AE515" s="6">
        <v>256000</v>
      </c>
      <c r="AF515" s="6">
        <v>100.5</v>
      </c>
      <c r="AG515" s="6">
        <v>741360</v>
      </c>
      <c r="AH515" s="7">
        <f t="shared" ref="AH515:AH578" si="135">IFERROR(AE515/(AG515/30),0)</f>
        <v>10.359339592101003</v>
      </c>
      <c r="AI515" s="6">
        <v>-48880</v>
      </c>
      <c r="AJ515" s="6">
        <v>71</v>
      </c>
      <c r="AK515" s="6">
        <v>504070</v>
      </c>
      <c r="AL515" s="7">
        <f t="shared" ref="AL515:AL578" si="136">IFERROR(AI515/(AK515/31),0)</f>
        <v>-3.0060904239490549</v>
      </c>
      <c r="AM515" s="6">
        <v>12510.01</v>
      </c>
      <c r="AN515" s="6">
        <v>106</v>
      </c>
      <c r="AO515" s="6">
        <v>735370</v>
      </c>
      <c r="AP515" s="7">
        <f t="shared" ref="AP515:AP578" si="137">IFERROR(AM515/(AO515/31),0)</f>
        <v>0.52736759726396232</v>
      </c>
      <c r="AQ515" s="6">
        <v>325893.01</v>
      </c>
      <c r="AR515" s="6">
        <v>130</v>
      </c>
      <c r="AS515" s="6">
        <v>922090</v>
      </c>
      <c r="AT515" s="7">
        <f t="shared" ref="AT515:AT578" si="138">IFERROR(AQ515/(AS515/28),0)</f>
        <v>9.8960017785682517</v>
      </c>
      <c r="AU515" s="6">
        <v>-23259</v>
      </c>
      <c r="AV515" s="6">
        <v>120.5</v>
      </c>
      <c r="AW515" s="6">
        <v>861620</v>
      </c>
      <c r="AX515" s="7">
        <f t="shared" ref="AX515:AX578" si="139">IFERROR(AU515/(AW515/31),0)</f>
        <v>-0.83682946078317588</v>
      </c>
      <c r="AY515" s="6">
        <f t="shared" ref="AY515:AY578" si="140">G515+K515+O515+S515+W515+AA515+AE515+AI515+AM515+AQ515+AU515</f>
        <v>601979.02</v>
      </c>
      <c r="AZ515" s="6">
        <f t="shared" ref="AZ515:AZ578" si="141">H515+L515+P515+T515+X515+AB515+AF515+AJ515+AN515+AR515+AV515</f>
        <v>980</v>
      </c>
      <c r="BA515" s="6">
        <f t="shared" ref="BA515:BA578" si="142">I515+M515+Q515+U515+Y515+AC515+AG515+AK515+AO515+AS515+AW515</f>
        <v>7040375</v>
      </c>
      <c r="BB515" s="7">
        <f t="shared" ref="BB515:BB578" si="143">IFERROR(AY515/(BA515/31),0)</f>
        <v>2.6506186985778455</v>
      </c>
      <c r="BC515" s="26" t="s">
        <v>793</v>
      </c>
      <c r="BD515" s="10" t="s">
        <v>790</v>
      </c>
      <c r="BE515" s="10" t="s">
        <v>807</v>
      </c>
      <c r="BF515" s="18"/>
      <c r="BG515" s="18"/>
      <c r="BH515" s="18"/>
      <c r="BI515" s="18"/>
      <c r="BJ515" s="18"/>
      <c r="BK515" s="18"/>
      <c r="BL515" s="18"/>
      <c r="BM515" s="18"/>
      <c r="BN515" s="18"/>
      <c r="BO515" s="18"/>
      <c r="CJ515" s="18"/>
      <c r="CK515" s="18"/>
    </row>
    <row r="516" spans="1:89" x14ac:dyDescent="0.2">
      <c r="A516" s="25">
        <v>204754</v>
      </c>
      <c r="B516" s="26" t="s">
        <v>538</v>
      </c>
      <c r="C516" s="6">
        <v>0</v>
      </c>
      <c r="D516" s="6">
        <v>0</v>
      </c>
      <c r="E516" s="6">
        <v>0</v>
      </c>
      <c r="F516" s="36">
        <f t="shared" si="128"/>
        <v>0</v>
      </c>
      <c r="G516" s="6">
        <v>0</v>
      </c>
      <c r="H516" s="6">
        <v>0</v>
      </c>
      <c r="I516" s="6">
        <v>0</v>
      </c>
      <c r="J516" s="36">
        <f t="shared" si="129"/>
        <v>0</v>
      </c>
      <c r="K516" s="6">
        <v>0</v>
      </c>
      <c r="L516" s="6">
        <v>0</v>
      </c>
      <c r="M516" s="6">
        <v>0</v>
      </c>
      <c r="N516" s="7">
        <f t="shared" si="130"/>
        <v>0</v>
      </c>
      <c r="O516" s="6">
        <v>0</v>
      </c>
      <c r="P516" s="6">
        <v>0</v>
      </c>
      <c r="Q516" s="6">
        <v>0</v>
      </c>
      <c r="R516" s="7">
        <f t="shared" si="131"/>
        <v>0</v>
      </c>
      <c r="S516" s="6">
        <v>0</v>
      </c>
      <c r="T516" s="6">
        <v>0</v>
      </c>
      <c r="U516" s="6">
        <v>0</v>
      </c>
      <c r="V516" s="7">
        <f t="shared" si="132"/>
        <v>0</v>
      </c>
      <c r="W516" s="6">
        <v>71100</v>
      </c>
      <c r="X516" s="6">
        <v>10</v>
      </c>
      <c r="Y516" s="6">
        <v>73700</v>
      </c>
      <c r="Z516" s="7">
        <f t="shared" si="133"/>
        <v>28.941655359565811</v>
      </c>
      <c r="AA516" s="6">
        <v>140500</v>
      </c>
      <c r="AB516" s="6">
        <v>30</v>
      </c>
      <c r="AC516" s="6">
        <v>226100</v>
      </c>
      <c r="AD516" s="7">
        <f t="shared" si="134"/>
        <v>19.26360017691287</v>
      </c>
      <c r="AE516" s="6">
        <v>288570</v>
      </c>
      <c r="AF516" s="6">
        <v>50</v>
      </c>
      <c r="AG516" s="6">
        <v>382750</v>
      </c>
      <c r="AH516" s="7">
        <f t="shared" si="135"/>
        <v>22.618158066623121</v>
      </c>
      <c r="AI516" s="6">
        <v>382735</v>
      </c>
      <c r="AJ516" s="6">
        <v>60</v>
      </c>
      <c r="AK516" s="6">
        <v>441350</v>
      </c>
      <c r="AL516" s="7">
        <f t="shared" si="136"/>
        <v>26.882938710773761</v>
      </c>
      <c r="AM516" s="6">
        <v>418364.96</v>
      </c>
      <c r="AN516" s="6">
        <v>62</v>
      </c>
      <c r="AO516" s="6">
        <v>439740</v>
      </c>
      <c r="AP516" s="7">
        <f t="shared" si="137"/>
        <v>29.493140855960341</v>
      </c>
      <c r="AQ516" s="6">
        <v>453344.96</v>
      </c>
      <c r="AR516" s="6">
        <v>51.25</v>
      </c>
      <c r="AS516" s="6">
        <v>374412.5</v>
      </c>
      <c r="AT516" s="7">
        <f t="shared" si="138"/>
        <v>33.902871512035524</v>
      </c>
      <c r="AU516" s="6">
        <v>443092.46</v>
      </c>
      <c r="AV516" s="6">
        <v>68.5</v>
      </c>
      <c r="AW516" s="6">
        <v>514555</v>
      </c>
      <c r="AX516" s="7">
        <f t="shared" si="139"/>
        <v>26.694651222901346</v>
      </c>
      <c r="AY516" s="6">
        <f t="shared" si="140"/>
        <v>2197707.38</v>
      </c>
      <c r="AZ516" s="6">
        <f t="shared" si="141"/>
        <v>331.75</v>
      </c>
      <c r="BA516" s="6">
        <f t="shared" si="142"/>
        <v>2452607.5</v>
      </c>
      <c r="BB516" s="7">
        <f t="shared" si="143"/>
        <v>27.778162131527363</v>
      </c>
      <c r="BC516" s="26" t="s">
        <v>793</v>
      </c>
      <c r="BD516" s="10" t="s">
        <v>790</v>
      </c>
      <c r="BE516" s="10" t="s">
        <v>807</v>
      </c>
      <c r="BF516" s="18"/>
      <c r="BG516" s="18"/>
      <c r="BH516" s="18"/>
      <c r="BI516" s="18"/>
      <c r="BJ516" s="18"/>
      <c r="BK516" s="18"/>
      <c r="BL516" s="18"/>
      <c r="BM516" s="18"/>
      <c r="BN516" s="18"/>
      <c r="BO516" s="18"/>
      <c r="CJ516" s="18"/>
      <c r="CK516" s="18"/>
    </row>
    <row r="517" spans="1:89" x14ac:dyDescent="0.2">
      <c r="A517" s="25">
        <v>205004</v>
      </c>
      <c r="B517" s="26" t="s">
        <v>542</v>
      </c>
      <c r="C517" s="6">
        <v>0</v>
      </c>
      <c r="D517" s="6">
        <v>0</v>
      </c>
      <c r="E517" s="6">
        <v>0</v>
      </c>
      <c r="F517" s="36">
        <f t="shared" si="128"/>
        <v>0</v>
      </c>
      <c r="G517" s="6">
        <v>0</v>
      </c>
      <c r="H517" s="6">
        <v>0</v>
      </c>
      <c r="I517" s="6">
        <v>0</v>
      </c>
      <c r="J517" s="36">
        <f t="shared" si="129"/>
        <v>0</v>
      </c>
      <c r="K517" s="6">
        <v>0</v>
      </c>
      <c r="L517" s="6">
        <v>0</v>
      </c>
      <c r="M517" s="6">
        <v>0</v>
      </c>
      <c r="N517" s="7">
        <f t="shared" si="130"/>
        <v>0</v>
      </c>
      <c r="O517" s="6">
        <v>0</v>
      </c>
      <c r="P517" s="6">
        <v>0</v>
      </c>
      <c r="Q517" s="6">
        <v>0</v>
      </c>
      <c r="R517" s="7">
        <f t="shared" si="131"/>
        <v>0</v>
      </c>
      <c r="S517" s="6">
        <v>0</v>
      </c>
      <c r="T517" s="6">
        <v>0</v>
      </c>
      <c r="U517" s="6">
        <v>0</v>
      </c>
      <c r="V517" s="7">
        <f t="shared" si="132"/>
        <v>0</v>
      </c>
      <c r="W517" s="6">
        <v>0</v>
      </c>
      <c r="X517" s="6">
        <v>0</v>
      </c>
      <c r="Y517" s="6">
        <v>0</v>
      </c>
      <c r="Z517" s="7">
        <f t="shared" si="133"/>
        <v>0</v>
      </c>
      <c r="AA517" s="6">
        <v>16100</v>
      </c>
      <c r="AB517" s="6">
        <v>0</v>
      </c>
      <c r="AC517" s="6">
        <v>375000</v>
      </c>
      <c r="AD517" s="7">
        <f t="shared" si="134"/>
        <v>1.3309333333333333</v>
      </c>
      <c r="AE517" s="6">
        <v>152013</v>
      </c>
      <c r="AF517" s="6">
        <v>30.6</v>
      </c>
      <c r="AG517" s="6">
        <v>240547</v>
      </c>
      <c r="AH517" s="7">
        <f t="shared" si="135"/>
        <v>18.958415611086398</v>
      </c>
      <c r="AI517" s="6">
        <v>-55631</v>
      </c>
      <c r="AJ517" s="6">
        <v>100.4</v>
      </c>
      <c r="AK517" s="6">
        <v>718608</v>
      </c>
      <c r="AL517" s="7">
        <f t="shared" si="136"/>
        <v>-2.3998633469151471</v>
      </c>
      <c r="AM517" s="6">
        <v>344920</v>
      </c>
      <c r="AN517" s="6">
        <v>206</v>
      </c>
      <c r="AO517" s="6">
        <v>1447570</v>
      </c>
      <c r="AP517" s="7">
        <f t="shared" si="137"/>
        <v>7.38653053047521</v>
      </c>
      <c r="AQ517" s="6">
        <v>188990.04</v>
      </c>
      <c r="AR517" s="6">
        <v>274.5</v>
      </c>
      <c r="AS517" s="6">
        <v>1984205</v>
      </c>
      <c r="AT517" s="7">
        <f t="shared" si="138"/>
        <v>2.6669225810841115</v>
      </c>
      <c r="AU517" s="6">
        <v>217987.97</v>
      </c>
      <c r="AV517" s="6">
        <v>200.85</v>
      </c>
      <c r="AW517" s="6">
        <v>1463080.5</v>
      </c>
      <c r="AX517" s="7">
        <f t="shared" si="139"/>
        <v>4.61876641100746</v>
      </c>
      <c r="AY517" s="6">
        <f t="shared" si="140"/>
        <v>864380.01</v>
      </c>
      <c r="AZ517" s="6">
        <f t="shared" si="141"/>
        <v>812.35</v>
      </c>
      <c r="BA517" s="6">
        <f t="shared" si="142"/>
        <v>6229010.5</v>
      </c>
      <c r="BB517" s="7">
        <f t="shared" si="143"/>
        <v>4.3017715751161445</v>
      </c>
      <c r="BC517" s="26" t="s">
        <v>793</v>
      </c>
      <c r="BD517" s="10" t="s">
        <v>790</v>
      </c>
      <c r="BE517" s="10" t="s">
        <v>807</v>
      </c>
      <c r="BF517" s="18"/>
      <c r="BG517" s="18"/>
      <c r="BH517" s="18"/>
      <c r="BI517" s="18"/>
      <c r="BJ517" s="18"/>
      <c r="BK517" s="18"/>
      <c r="BL517" s="18"/>
      <c r="BM517" s="18"/>
      <c r="BN517" s="18"/>
      <c r="BO517" s="18"/>
      <c r="CJ517" s="18"/>
      <c r="CK517" s="18"/>
    </row>
    <row r="518" spans="1:89" x14ac:dyDescent="0.2">
      <c r="A518" s="25">
        <v>205694</v>
      </c>
      <c r="B518" s="26" t="s">
        <v>559</v>
      </c>
      <c r="C518" s="6">
        <v>0</v>
      </c>
      <c r="D518" s="6">
        <v>0</v>
      </c>
      <c r="E518" s="6">
        <v>0</v>
      </c>
      <c r="F518" s="36">
        <f t="shared" si="128"/>
        <v>0</v>
      </c>
      <c r="G518" s="6">
        <v>0</v>
      </c>
      <c r="H518" s="6">
        <v>0</v>
      </c>
      <c r="I518" s="6">
        <v>0</v>
      </c>
      <c r="J518" s="36">
        <f t="shared" si="129"/>
        <v>0</v>
      </c>
      <c r="K518" s="6">
        <v>0</v>
      </c>
      <c r="L518" s="6">
        <v>0</v>
      </c>
      <c r="M518" s="6">
        <v>0</v>
      </c>
      <c r="N518" s="7">
        <f t="shared" si="130"/>
        <v>0</v>
      </c>
      <c r="O518" s="6">
        <v>0</v>
      </c>
      <c r="P518" s="6">
        <v>0</v>
      </c>
      <c r="Q518" s="6">
        <v>0</v>
      </c>
      <c r="R518" s="7">
        <f t="shared" si="131"/>
        <v>0</v>
      </c>
      <c r="S518" s="6">
        <v>0</v>
      </c>
      <c r="T518" s="6">
        <v>0</v>
      </c>
      <c r="U518" s="6">
        <v>0</v>
      </c>
      <c r="V518" s="7">
        <f t="shared" si="132"/>
        <v>0</v>
      </c>
      <c r="W518" s="6">
        <v>0</v>
      </c>
      <c r="X518" s="6">
        <v>0</v>
      </c>
      <c r="Y518" s="6">
        <v>0</v>
      </c>
      <c r="Z518" s="7">
        <f t="shared" si="133"/>
        <v>0</v>
      </c>
      <c r="AA518" s="6">
        <v>0</v>
      </c>
      <c r="AB518" s="6">
        <v>0</v>
      </c>
      <c r="AC518" s="6">
        <v>0</v>
      </c>
      <c r="AD518" s="7">
        <f t="shared" si="134"/>
        <v>0</v>
      </c>
      <c r="AE518" s="6">
        <v>158855</v>
      </c>
      <c r="AF518" s="6">
        <v>50.5</v>
      </c>
      <c r="AG518" s="6">
        <v>377635</v>
      </c>
      <c r="AH518" s="7">
        <f t="shared" si="135"/>
        <v>12.619725396215923</v>
      </c>
      <c r="AI518" s="6">
        <v>98720</v>
      </c>
      <c r="AJ518" s="6">
        <v>40</v>
      </c>
      <c r="AK518" s="6">
        <v>283550</v>
      </c>
      <c r="AL518" s="7">
        <f t="shared" si="136"/>
        <v>10.792876035972492</v>
      </c>
      <c r="AM518" s="6">
        <v>56490</v>
      </c>
      <c r="AN518" s="6">
        <v>38</v>
      </c>
      <c r="AO518" s="6">
        <v>266560</v>
      </c>
      <c r="AP518" s="7">
        <f t="shared" si="137"/>
        <v>6.5695903361344543</v>
      </c>
      <c r="AQ518" s="6">
        <v>-20360</v>
      </c>
      <c r="AR518" s="6">
        <v>58</v>
      </c>
      <c r="AS518" s="6">
        <v>416510</v>
      </c>
      <c r="AT518" s="7">
        <f t="shared" si="138"/>
        <v>-1.368706633694269</v>
      </c>
      <c r="AU518" s="6">
        <v>41354.980000000003</v>
      </c>
      <c r="AV518" s="6">
        <v>79</v>
      </c>
      <c r="AW518" s="6">
        <v>570490</v>
      </c>
      <c r="AX518" s="7">
        <f t="shared" si="139"/>
        <v>2.2471986888464306</v>
      </c>
      <c r="AY518" s="6">
        <f t="shared" si="140"/>
        <v>335059.98</v>
      </c>
      <c r="AZ518" s="6">
        <f t="shared" si="141"/>
        <v>265.5</v>
      </c>
      <c r="BA518" s="6">
        <f t="shared" si="142"/>
        <v>1914745</v>
      </c>
      <c r="BB518" s="7">
        <f t="shared" si="143"/>
        <v>5.4246698019840762</v>
      </c>
      <c r="BC518" s="26" t="s">
        <v>793</v>
      </c>
      <c r="BD518" s="10" t="s">
        <v>790</v>
      </c>
      <c r="BE518" s="10" t="s">
        <v>807</v>
      </c>
      <c r="BF518" s="18"/>
      <c r="BG518" s="18"/>
      <c r="BH518" s="18"/>
      <c r="BI518" s="18"/>
      <c r="BJ518" s="18"/>
      <c r="BK518" s="18"/>
      <c r="BL518" s="18"/>
      <c r="BM518" s="18"/>
      <c r="BN518" s="18"/>
      <c r="BO518" s="18"/>
      <c r="CJ518" s="18"/>
      <c r="CK518" s="18"/>
    </row>
    <row r="519" spans="1:89" x14ac:dyDescent="0.2">
      <c r="A519" s="25">
        <v>207312</v>
      </c>
      <c r="B519" s="26" t="s">
        <v>760</v>
      </c>
      <c r="C519" s="6">
        <v>0</v>
      </c>
      <c r="D519" s="6">
        <v>0</v>
      </c>
      <c r="E519" s="6">
        <v>0</v>
      </c>
      <c r="F519" s="36">
        <f t="shared" si="128"/>
        <v>0</v>
      </c>
      <c r="G519" s="6">
        <v>0</v>
      </c>
      <c r="H519" s="6">
        <v>0</v>
      </c>
      <c r="I519" s="6">
        <v>0</v>
      </c>
      <c r="J519" s="36">
        <f t="shared" si="129"/>
        <v>0</v>
      </c>
      <c r="K519" s="6">
        <v>0</v>
      </c>
      <c r="L519" s="6">
        <v>0</v>
      </c>
      <c r="M519" s="6">
        <v>0</v>
      </c>
      <c r="N519" s="7">
        <f t="shared" si="130"/>
        <v>0</v>
      </c>
      <c r="O519" s="6">
        <v>0</v>
      </c>
      <c r="P519" s="6">
        <v>0</v>
      </c>
      <c r="Q519" s="6">
        <v>0</v>
      </c>
      <c r="R519" s="7">
        <f t="shared" si="131"/>
        <v>0</v>
      </c>
      <c r="S519" s="6">
        <v>0</v>
      </c>
      <c r="T519" s="6">
        <v>0</v>
      </c>
      <c r="U519" s="6">
        <v>0</v>
      </c>
      <c r="V519" s="7">
        <f t="shared" si="132"/>
        <v>0</v>
      </c>
      <c r="W519" s="6">
        <v>0</v>
      </c>
      <c r="X519" s="6">
        <v>0</v>
      </c>
      <c r="Y519" s="6">
        <v>0</v>
      </c>
      <c r="Z519" s="7">
        <f t="shared" si="133"/>
        <v>0</v>
      </c>
      <c r="AA519" s="6">
        <v>0</v>
      </c>
      <c r="AB519" s="6">
        <v>0</v>
      </c>
      <c r="AC519" s="6">
        <v>0</v>
      </c>
      <c r="AD519" s="7">
        <f t="shared" si="134"/>
        <v>0</v>
      </c>
      <c r="AE519" s="6">
        <v>0</v>
      </c>
      <c r="AF519" s="6">
        <v>0</v>
      </c>
      <c r="AG519" s="6">
        <v>0</v>
      </c>
      <c r="AH519" s="7">
        <f t="shared" si="135"/>
        <v>0</v>
      </c>
      <c r="AI519" s="6">
        <v>0</v>
      </c>
      <c r="AJ519" s="6">
        <v>0</v>
      </c>
      <c r="AK519" s="6">
        <v>0</v>
      </c>
      <c r="AL519" s="7">
        <f t="shared" si="136"/>
        <v>0</v>
      </c>
      <c r="AM519" s="6">
        <v>0</v>
      </c>
      <c r="AN519" s="6">
        <v>0</v>
      </c>
      <c r="AO519" s="6">
        <v>0</v>
      </c>
      <c r="AP519" s="7">
        <f t="shared" si="137"/>
        <v>0</v>
      </c>
      <c r="AQ519" s="6">
        <v>79500</v>
      </c>
      <c r="AR519" s="6">
        <v>35</v>
      </c>
      <c r="AS519" s="6">
        <v>254150</v>
      </c>
      <c r="AT519" s="7">
        <f t="shared" si="138"/>
        <v>8.7586071217784784</v>
      </c>
      <c r="AU519" s="6">
        <v>-29530.02</v>
      </c>
      <c r="AV519" s="6">
        <v>160</v>
      </c>
      <c r="AW519" s="6">
        <v>1169860</v>
      </c>
      <c r="AX519" s="7">
        <f t="shared" si="139"/>
        <v>-0.78251296736361609</v>
      </c>
      <c r="AY519" s="6">
        <f t="shared" si="140"/>
        <v>49969.979999999996</v>
      </c>
      <c r="AZ519" s="6">
        <f t="shared" si="141"/>
        <v>195</v>
      </c>
      <c r="BA519" s="6">
        <f t="shared" si="142"/>
        <v>1424010</v>
      </c>
      <c r="BB519" s="7">
        <f t="shared" si="143"/>
        <v>1.0878219815872079</v>
      </c>
      <c r="BC519" s="26" t="s">
        <v>793</v>
      </c>
      <c r="BD519" s="10" t="s">
        <v>790</v>
      </c>
      <c r="BE519" s="10" t="s">
        <v>807</v>
      </c>
      <c r="BF519" s="18"/>
      <c r="BG519" s="18"/>
      <c r="BH519" s="18"/>
      <c r="BI519" s="18"/>
      <c r="BJ519" s="18"/>
      <c r="BK519" s="18"/>
      <c r="BL519" s="18"/>
      <c r="BM519" s="18"/>
      <c r="BN519" s="18"/>
      <c r="BO519" s="18"/>
      <c r="CJ519" s="18"/>
      <c r="CK519" s="18"/>
    </row>
    <row r="520" spans="1:89" x14ac:dyDescent="0.2">
      <c r="A520" s="26">
        <v>119136</v>
      </c>
      <c r="B520" s="26" t="s">
        <v>36</v>
      </c>
      <c r="C520" s="6">
        <v>-97506.95</v>
      </c>
      <c r="D520" s="6">
        <v>0</v>
      </c>
      <c r="E520" s="6">
        <v>0</v>
      </c>
      <c r="F520" s="36">
        <f t="shared" si="128"/>
        <v>0</v>
      </c>
      <c r="G520" s="6">
        <v>64223.05</v>
      </c>
      <c r="H520" s="6">
        <v>101</v>
      </c>
      <c r="I520" s="6">
        <v>737870</v>
      </c>
      <c r="J520" s="36">
        <f t="shared" si="129"/>
        <v>2.6981914835946714</v>
      </c>
      <c r="K520" s="6">
        <v>44993.05</v>
      </c>
      <c r="L520" s="6">
        <v>51</v>
      </c>
      <c r="M520" s="6">
        <v>379470</v>
      </c>
      <c r="N520" s="7">
        <f t="shared" si="130"/>
        <v>3.5570440351015895</v>
      </c>
      <c r="O520" s="6">
        <v>35153.050000000003</v>
      </c>
      <c r="P520" s="6">
        <v>6</v>
      </c>
      <c r="Q520" s="6">
        <v>41820</v>
      </c>
      <c r="R520" s="7">
        <f t="shared" si="131"/>
        <v>26.05797584887614</v>
      </c>
      <c r="S520" s="6">
        <v>-15666.95</v>
      </c>
      <c r="T520" s="6">
        <v>44</v>
      </c>
      <c r="U520" s="6">
        <v>314480</v>
      </c>
      <c r="V520" s="7">
        <f t="shared" si="132"/>
        <v>-1.5443762719409821</v>
      </c>
      <c r="W520" s="6">
        <v>-38376.92</v>
      </c>
      <c r="X520" s="6">
        <v>31</v>
      </c>
      <c r="Y520" s="6">
        <v>221020</v>
      </c>
      <c r="Z520" s="7">
        <f t="shared" si="133"/>
        <v>-5.2090652429644377</v>
      </c>
      <c r="AA520" s="6">
        <v>0</v>
      </c>
      <c r="AB520" s="6">
        <v>0</v>
      </c>
      <c r="AC520" s="6">
        <v>0</v>
      </c>
      <c r="AD520" s="7">
        <f t="shared" si="134"/>
        <v>0</v>
      </c>
      <c r="AE520" s="6">
        <v>0</v>
      </c>
      <c r="AF520" s="6">
        <v>0</v>
      </c>
      <c r="AG520" s="6">
        <v>0</v>
      </c>
      <c r="AH520" s="7">
        <f t="shared" si="135"/>
        <v>0</v>
      </c>
      <c r="AI520" s="6">
        <v>0</v>
      </c>
      <c r="AJ520" s="6">
        <v>0</v>
      </c>
      <c r="AK520" s="6">
        <v>0</v>
      </c>
      <c r="AL520" s="7">
        <f t="shared" si="136"/>
        <v>0</v>
      </c>
      <c r="AM520" s="6">
        <v>0</v>
      </c>
      <c r="AN520" s="6">
        <v>0</v>
      </c>
      <c r="AO520" s="6">
        <v>0</v>
      </c>
      <c r="AP520" s="7">
        <f t="shared" si="137"/>
        <v>0</v>
      </c>
      <c r="AQ520" s="6">
        <v>0</v>
      </c>
      <c r="AR520" s="6">
        <v>0</v>
      </c>
      <c r="AS520" s="6">
        <v>0</v>
      </c>
      <c r="AT520" s="7">
        <f t="shared" si="138"/>
        <v>0</v>
      </c>
      <c r="AU520" s="6">
        <v>-51727.47</v>
      </c>
      <c r="AV520" s="6">
        <v>0</v>
      </c>
      <c r="AW520" s="6">
        <v>0</v>
      </c>
      <c r="AX520" s="7">
        <f t="shared" si="139"/>
        <v>0</v>
      </c>
      <c r="AY520" s="6">
        <f t="shared" si="140"/>
        <v>38597.810000000027</v>
      </c>
      <c r="AZ520" s="6">
        <f t="shared" si="141"/>
        <v>233</v>
      </c>
      <c r="BA520" s="6">
        <f t="shared" si="142"/>
        <v>1694660</v>
      </c>
      <c r="BB520" s="7">
        <f t="shared" si="143"/>
        <v>0.70606027757780365</v>
      </c>
      <c r="BC520" s="26" t="s">
        <v>793</v>
      </c>
      <c r="BD520" s="10" t="s">
        <v>790</v>
      </c>
      <c r="BE520" s="10" t="s">
        <v>807</v>
      </c>
      <c r="BF520" s="18"/>
      <c r="BG520" s="18"/>
      <c r="BH520" s="18"/>
      <c r="BI520" s="18"/>
      <c r="BJ520" s="18"/>
      <c r="BK520" s="18"/>
      <c r="BL520" s="18"/>
      <c r="BM520" s="18"/>
      <c r="BN520" s="18"/>
      <c r="BO520" s="18"/>
      <c r="CJ520" s="18"/>
      <c r="CK520" s="18"/>
    </row>
    <row r="521" spans="1:89" x14ac:dyDescent="0.2">
      <c r="A521" s="26">
        <v>176429</v>
      </c>
      <c r="B521" s="26" t="s">
        <v>935</v>
      </c>
      <c r="C521" s="6">
        <v>-11295.17</v>
      </c>
      <c r="D521" s="6">
        <v>83.5</v>
      </c>
      <c r="E521" s="6">
        <v>598940</v>
      </c>
      <c r="F521" s="36">
        <f t="shared" si="128"/>
        <v>-0.56575800581026481</v>
      </c>
      <c r="G521" s="6">
        <v>-12600.17</v>
      </c>
      <c r="H521" s="6">
        <v>42</v>
      </c>
      <c r="I521" s="6">
        <v>305340</v>
      </c>
      <c r="J521" s="36">
        <f t="shared" si="129"/>
        <v>-1.2792469705901617</v>
      </c>
      <c r="K521" s="6">
        <v>38324.83</v>
      </c>
      <c r="L521" s="6">
        <v>50.5</v>
      </c>
      <c r="M521" s="6">
        <v>365710</v>
      </c>
      <c r="N521" s="7">
        <f t="shared" si="130"/>
        <v>3.1438705531705451</v>
      </c>
      <c r="O521" s="6">
        <v>-11367.67</v>
      </c>
      <c r="P521" s="6">
        <v>44.5</v>
      </c>
      <c r="Q521" s="6">
        <v>317940</v>
      </c>
      <c r="R521" s="7">
        <f t="shared" si="131"/>
        <v>-1.1083782160156004</v>
      </c>
      <c r="S521" s="6">
        <v>0</v>
      </c>
      <c r="T521" s="6">
        <v>0</v>
      </c>
      <c r="U521" s="6">
        <v>0</v>
      </c>
      <c r="V521" s="7">
        <f t="shared" si="132"/>
        <v>0</v>
      </c>
      <c r="W521" s="6">
        <v>0</v>
      </c>
      <c r="X521" s="6">
        <v>0</v>
      </c>
      <c r="Y521" s="6">
        <v>0</v>
      </c>
      <c r="Z521" s="7">
        <f t="shared" si="133"/>
        <v>0</v>
      </c>
      <c r="AA521" s="6">
        <v>0</v>
      </c>
      <c r="AB521" s="6">
        <v>0</v>
      </c>
      <c r="AC521" s="6">
        <v>0</v>
      </c>
      <c r="AD521" s="7">
        <f t="shared" si="134"/>
        <v>0</v>
      </c>
      <c r="AE521" s="6">
        <v>0</v>
      </c>
      <c r="AF521" s="6">
        <v>0</v>
      </c>
      <c r="AG521" s="6">
        <v>0</v>
      </c>
      <c r="AH521" s="7">
        <f t="shared" si="135"/>
        <v>0</v>
      </c>
      <c r="AI521" s="6">
        <v>0</v>
      </c>
      <c r="AJ521" s="6">
        <v>0</v>
      </c>
      <c r="AK521" s="6">
        <v>0</v>
      </c>
      <c r="AL521" s="7">
        <f t="shared" si="136"/>
        <v>0</v>
      </c>
      <c r="AM521" s="6">
        <v>0</v>
      </c>
      <c r="AN521" s="6">
        <v>0</v>
      </c>
      <c r="AO521" s="6">
        <v>0</v>
      </c>
      <c r="AP521" s="7">
        <f t="shared" si="137"/>
        <v>0</v>
      </c>
      <c r="AQ521" s="6">
        <v>0</v>
      </c>
      <c r="AR521" s="6">
        <v>0</v>
      </c>
      <c r="AS521" s="6">
        <v>0</v>
      </c>
      <c r="AT521" s="7">
        <f t="shared" si="138"/>
        <v>0</v>
      </c>
      <c r="AU521" s="6">
        <v>0</v>
      </c>
      <c r="AV521" s="6">
        <v>0</v>
      </c>
      <c r="AW521" s="6">
        <v>0</v>
      </c>
      <c r="AX521" s="7">
        <f t="shared" si="139"/>
        <v>0</v>
      </c>
      <c r="AY521" s="6">
        <f t="shared" si="140"/>
        <v>14356.990000000003</v>
      </c>
      <c r="AZ521" s="6">
        <f t="shared" si="141"/>
        <v>137</v>
      </c>
      <c r="BA521" s="6">
        <f t="shared" si="142"/>
        <v>988990</v>
      </c>
      <c r="BB521" s="7">
        <f t="shared" si="143"/>
        <v>0.45002142589914973</v>
      </c>
      <c r="BC521" s="26" t="s">
        <v>793</v>
      </c>
      <c r="BD521" s="10" t="s">
        <v>790</v>
      </c>
      <c r="BE521" s="10" t="s">
        <v>807</v>
      </c>
      <c r="BF521" s="18"/>
      <c r="BG521" s="18"/>
      <c r="BH521" s="18"/>
      <c r="BI521" s="18"/>
      <c r="BJ521" s="18"/>
      <c r="BK521" s="18"/>
      <c r="BL521" s="18"/>
      <c r="BM521" s="18"/>
      <c r="BN521" s="18"/>
      <c r="BO521" s="18"/>
      <c r="CJ521" s="18"/>
      <c r="CK521" s="18"/>
    </row>
    <row r="522" spans="1:89" x14ac:dyDescent="0.2">
      <c r="A522" s="26">
        <v>177384</v>
      </c>
      <c r="B522" s="26" t="s">
        <v>339</v>
      </c>
      <c r="C522" s="6">
        <v>-3986.98</v>
      </c>
      <c r="D522" s="6">
        <v>0</v>
      </c>
      <c r="E522" s="6">
        <v>0</v>
      </c>
      <c r="F522" s="36">
        <f t="shared" si="128"/>
        <v>0</v>
      </c>
      <c r="G522" s="6">
        <v>-3781.91</v>
      </c>
      <c r="H522" s="6">
        <v>15</v>
      </c>
      <c r="I522" s="6">
        <v>112800</v>
      </c>
      <c r="J522" s="36">
        <f t="shared" si="129"/>
        <v>-1.0393546985815603</v>
      </c>
      <c r="K522" s="6">
        <v>0</v>
      </c>
      <c r="L522" s="6">
        <v>0</v>
      </c>
      <c r="M522" s="6">
        <v>0</v>
      </c>
      <c r="N522" s="7">
        <f t="shared" si="130"/>
        <v>0</v>
      </c>
      <c r="O522" s="6">
        <v>0</v>
      </c>
      <c r="P522" s="6">
        <v>0</v>
      </c>
      <c r="Q522" s="6">
        <v>0</v>
      </c>
      <c r="R522" s="7">
        <f t="shared" si="131"/>
        <v>0</v>
      </c>
      <c r="S522" s="6">
        <v>0</v>
      </c>
      <c r="T522" s="6">
        <v>0</v>
      </c>
      <c r="U522" s="6">
        <v>0</v>
      </c>
      <c r="V522" s="7">
        <f t="shared" si="132"/>
        <v>0</v>
      </c>
      <c r="W522" s="6">
        <v>0</v>
      </c>
      <c r="X522" s="6">
        <v>0</v>
      </c>
      <c r="Y522" s="6">
        <v>0</v>
      </c>
      <c r="Z522" s="7">
        <f t="shared" si="133"/>
        <v>0</v>
      </c>
      <c r="AA522" s="6">
        <v>0</v>
      </c>
      <c r="AB522" s="6">
        <v>0</v>
      </c>
      <c r="AC522" s="6">
        <v>0</v>
      </c>
      <c r="AD522" s="7">
        <f t="shared" si="134"/>
        <v>0</v>
      </c>
      <c r="AE522" s="6">
        <v>0</v>
      </c>
      <c r="AF522" s="6">
        <v>0</v>
      </c>
      <c r="AG522" s="6">
        <v>0</v>
      </c>
      <c r="AH522" s="7">
        <f t="shared" si="135"/>
        <v>0</v>
      </c>
      <c r="AI522" s="6">
        <v>0</v>
      </c>
      <c r="AJ522" s="6">
        <v>0</v>
      </c>
      <c r="AK522" s="6">
        <v>0</v>
      </c>
      <c r="AL522" s="7">
        <f t="shared" si="136"/>
        <v>0</v>
      </c>
      <c r="AM522" s="6">
        <v>0</v>
      </c>
      <c r="AN522" s="6">
        <v>0</v>
      </c>
      <c r="AO522" s="6">
        <v>0</v>
      </c>
      <c r="AP522" s="7">
        <f t="shared" si="137"/>
        <v>0</v>
      </c>
      <c r="AQ522" s="6">
        <v>0</v>
      </c>
      <c r="AR522" s="6">
        <v>0</v>
      </c>
      <c r="AS522" s="6">
        <v>0</v>
      </c>
      <c r="AT522" s="7">
        <f t="shared" si="138"/>
        <v>0</v>
      </c>
      <c r="AU522" s="6">
        <v>-5132.17</v>
      </c>
      <c r="AV522" s="6">
        <v>0</v>
      </c>
      <c r="AW522" s="6">
        <v>0</v>
      </c>
      <c r="AX522" s="7">
        <f t="shared" si="139"/>
        <v>0</v>
      </c>
      <c r="AY522" s="6">
        <f t="shared" si="140"/>
        <v>-8914.08</v>
      </c>
      <c r="AZ522" s="6">
        <f t="shared" si="141"/>
        <v>15</v>
      </c>
      <c r="BA522" s="6">
        <f t="shared" si="142"/>
        <v>112800</v>
      </c>
      <c r="BB522" s="7">
        <f t="shared" si="143"/>
        <v>-2.4497914893617021</v>
      </c>
      <c r="BC522" s="26" t="s">
        <v>793</v>
      </c>
      <c r="BD522" s="10" t="s">
        <v>790</v>
      </c>
      <c r="BE522" s="10" t="s">
        <v>807</v>
      </c>
      <c r="BF522" s="18"/>
      <c r="BG522" s="18"/>
      <c r="BH522" s="18"/>
      <c r="BI522" s="18"/>
      <c r="BJ522" s="18"/>
      <c r="BK522" s="18"/>
      <c r="BL522" s="18"/>
      <c r="BM522" s="18"/>
      <c r="BN522" s="18"/>
      <c r="BO522" s="18"/>
      <c r="CJ522" s="18"/>
      <c r="CK522" s="18"/>
    </row>
    <row r="523" spans="1:89" x14ac:dyDescent="0.2">
      <c r="A523" s="26">
        <v>177680</v>
      </c>
      <c r="B523" s="26" t="s">
        <v>936</v>
      </c>
      <c r="C523" s="6">
        <v>-305.12</v>
      </c>
      <c r="D523" s="6">
        <v>0</v>
      </c>
      <c r="E523" s="6">
        <v>0</v>
      </c>
      <c r="F523" s="36">
        <f t="shared" si="128"/>
        <v>0</v>
      </c>
      <c r="G523" s="6">
        <v>-2861.64</v>
      </c>
      <c r="H523" s="6">
        <v>16</v>
      </c>
      <c r="I523" s="6">
        <v>117620</v>
      </c>
      <c r="J523" s="36">
        <f t="shared" si="129"/>
        <v>-0.75421560959020573</v>
      </c>
      <c r="K523" s="6">
        <v>-3561.64</v>
      </c>
      <c r="L523" s="6">
        <v>0</v>
      </c>
      <c r="M523" s="6">
        <v>0</v>
      </c>
      <c r="N523" s="7">
        <f t="shared" si="130"/>
        <v>0</v>
      </c>
      <c r="O523" s="6">
        <v>7975.36</v>
      </c>
      <c r="P523" s="6">
        <v>7.5</v>
      </c>
      <c r="Q523" s="6">
        <v>53775</v>
      </c>
      <c r="R523" s="7">
        <f t="shared" si="131"/>
        <v>4.5976040911204086</v>
      </c>
      <c r="S523" s="6">
        <v>0</v>
      </c>
      <c r="T523" s="6">
        <v>0</v>
      </c>
      <c r="U523" s="6">
        <v>0</v>
      </c>
      <c r="V523" s="7">
        <f t="shared" si="132"/>
        <v>0</v>
      </c>
      <c r="W523" s="6">
        <v>-299.64</v>
      </c>
      <c r="X523" s="6">
        <v>2.5</v>
      </c>
      <c r="Y523" s="6">
        <v>18425</v>
      </c>
      <c r="Z523" s="7">
        <f t="shared" si="133"/>
        <v>-0.48788059701492537</v>
      </c>
      <c r="AA523" s="6">
        <v>0</v>
      </c>
      <c r="AB523" s="6">
        <v>0</v>
      </c>
      <c r="AC523" s="6">
        <v>0</v>
      </c>
      <c r="AD523" s="7">
        <f t="shared" si="134"/>
        <v>0</v>
      </c>
      <c r="AE523" s="6">
        <v>0</v>
      </c>
      <c r="AF523" s="6">
        <v>0</v>
      </c>
      <c r="AG523" s="6">
        <v>0</v>
      </c>
      <c r="AH523" s="7">
        <f t="shared" si="135"/>
        <v>0</v>
      </c>
      <c r="AI523" s="6">
        <v>0</v>
      </c>
      <c r="AJ523" s="6">
        <v>0</v>
      </c>
      <c r="AK523" s="6">
        <v>0</v>
      </c>
      <c r="AL523" s="7">
        <f t="shared" si="136"/>
        <v>0</v>
      </c>
      <c r="AM523" s="6">
        <v>0</v>
      </c>
      <c r="AN523" s="6">
        <v>0</v>
      </c>
      <c r="AO523" s="6">
        <v>0</v>
      </c>
      <c r="AP523" s="7">
        <f t="shared" si="137"/>
        <v>0</v>
      </c>
      <c r="AQ523" s="6">
        <v>0</v>
      </c>
      <c r="AR523" s="6">
        <v>0</v>
      </c>
      <c r="AS523" s="6">
        <v>0</v>
      </c>
      <c r="AT523" s="7">
        <f t="shared" si="138"/>
        <v>0</v>
      </c>
      <c r="AU523" s="6">
        <v>0</v>
      </c>
      <c r="AV523" s="6">
        <v>0</v>
      </c>
      <c r="AW523" s="6">
        <v>0</v>
      </c>
      <c r="AX523" s="7">
        <f t="shared" si="139"/>
        <v>0</v>
      </c>
      <c r="AY523" s="6">
        <f t="shared" si="140"/>
        <v>1252.44</v>
      </c>
      <c r="AZ523" s="6">
        <f t="shared" si="141"/>
        <v>26</v>
      </c>
      <c r="BA523" s="6">
        <f t="shared" si="142"/>
        <v>189820</v>
      </c>
      <c r="BB523" s="7">
        <f t="shared" si="143"/>
        <v>0.2045392477083553</v>
      </c>
      <c r="BC523" s="26" t="s">
        <v>793</v>
      </c>
      <c r="BD523" s="10" t="s">
        <v>790</v>
      </c>
      <c r="BE523" s="10" t="s">
        <v>807</v>
      </c>
      <c r="BF523" s="18"/>
      <c r="BG523" s="18"/>
      <c r="BH523" s="18"/>
      <c r="BI523" s="18"/>
      <c r="BJ523" s="18"/>
      <c r="BK523" s="18"/>
      <c r="BL523" s="18"/>
      <c r="BM523" s="18"/>
      <c r="BN523" s="18"/>
      <c r="BO523" s="18"/>
      <c r="CJ523" s="18"/>
      <c r="CK523" s="18"/>
    </row>
    <row r="524" spans="1:89" x14ac:dyDescent="0.2">
      <c r="A524" s="26">
        <v>202226</v>
      </c>
      <c r="B524" s="26" t="s">
        <v>464</v>
      </c>
      <c r="C524" s="6">
        <v>45855</v>
      </c>
      <c r="D524" s="6">
        <v>6.5</v>
      </c>
      <c r="E524" s="6">
        <v>49205</v>
      </c>
      <c r="F524" s="36">
        <f t="shared" si="128"/>
        <v>27.957524641804692</v>
      </c>
      <c r="G524" s="6">
        <v>84570</v>
      </c>
      <c r="H524" s="6">
        <v>21</v>
      </c>
      <c r="I524" s="6">
        <v>148470</v>
      </c>
      <c r="J524" s="36">
        <f t="shared" si="129"/>
        <v>17.657910689028089</v>
      </c>
      <c r="K524" s="6">
        <v>44095</v>
      </c>
      <c r="L524" s="6">
        <v>21</v>
      </c>
      <c r="M524" s="6">
        <v>150470</v>
      </c>
      <c r="N524" s="7">
        <f t="shared" si="130"/>
        <v>8.7914534458696085</v>
      </c>
      <c r="O524" s="6">
        <v>66195</v>
      </c>
      <c r="P524" s="6">
        <v>10</v>
      </c>
      <c r="Q524" s="6">
        <v>69700</v>
      </c>
      <c r="R524" s="7">
        <f t="shared" si="131"/>
        <v>29.441104734576758</v>
      </c>
      <c r="S524" s="6">
        <v>-4885</v>
      </c>
      <c r="T524" s="6">
        <v>8</v>
      </c>
      <c r="U524" s="6">
        <v>55760</v>
      </c>
      <c r="V524" s="7">
        <f t="shared" si="132"/>
        <v>-2.7158357245337159</v>
      </c>
      <c r="W524" s="6">
        <v>54445</v>
      </c>
      <c r="X524" s="6">
        <v>9</v>
      </c>
      <c r="Y524" s="6">
        <v>61830</v>
      </c>
      <c r="Z524" s="7">
        <f t="shared" si="133"/>
        <v>26.416787967006307</v>
      </c>
      <c r="AA524" s="6">
        <v>6825</v>
      </c>
      <c r="AB524" s="6">
        <v>1</v>
      </c>
      <c r="AC524" s="6">
        <v>7270</v>
      </c>
      <c r="AD524" s="7">
        <f t="shared" si="134"/>
        <v>29.102475928473176</v>
      </c>
      <c r="AE524" s="6">
        <v>54225</v>
      </c>
      <c r="AF524" s="6">
        <v>8</v>
      </c>
      <c r="AG524" s="6">
        <v>58160</v>
      </c>
      <c r="AH524" s="7">
        <f t="shared" si="135"/>
        <v>27.970254470426408</v>
      </c>
      <c r="AI524" s="6">
        <v>0</v>
      </c>
      <c r="AJ524" s="6">
        <v>0</v>
      </c>
      <c r="AK524" s="6">
        <v>0</v>
      </c>
      <c r="AL524" s="7">
        <f t="shared" si="136"/>
        <v>0</v>
      </c>
      <c r="AM524" s="6">
        <v>64525</v>
      </c>
      <c r="AN524" s="6">
        <v>10</v>
      </c>
      <c r="AO524" s="6">
        <v>67700</v>
      </c>
      <c r="AP524" s="7">
        <f t="shared" si="137"/>
        <v>29.546159527326438</v>
      </c>
      <c r="AQ524" s="6">
        <v>48565</v>
      </c>
      <c r="AR524" s="6">
        <v>8</v>
      </c>
      <c r="AS524" s="6">
        <v>55760</v>
      </c>
      <c r="AT524" s="7">
        <f t="shared" si="138"/>
        <v>24.387015781922525</v>
      </c>
      <c r="AU524" s="6">
        <v>43485</v>
      </c>
      <c r="AV524" s="6">
        <v>0</v>
      </c>
      <c r="AW524" s="6">
        <v>0</v>
      </c>
      <c r="AX524" s="7">
        <f t="shared" si="139"/>
        <v>0</v>
      </c>
      <c r="AY524" s="6">
        <f t="shared" si="140"/>
        <v>462045</v>
      </c>
      <c r="AZ524" s="6">
        <f t="shared" si="141"/>
        <v>96</v>
      </c>
      <c r="BA524" s="6">
        <f t="shared" si="142"/>
        <v>675120</v>
      </c>
      <c r="BB524" s="7">
        <f t="shared" si="143"/>
        <v>21.216072698186988</v>
      </c>
      <c r="BC524" s="26" t="s">
        <v>793</v>
      </c>
      <c r="BD524" s="10" t="s">
        <v>790</v>
      </c>
      <c r="BE524" s="10" t="s">
        <v>807</v>
      </c>
      <c r="BF524" s="18"/>
      <c r="BG524" s="18"/>
      <c r="BH524" s="18"/>
      <c r="BI524" s="18"/>
      <c r="BJ524" s="18"/>
      <c r="BK524" s="18"/>
      <c r="BL524" s="18"/>
      <c r="BM524" s="18"/>
      <c r="BN524" s="18"/>
      <c r="BO524" s="18"/>
      <c r="CJ524" s="18"/>
      <c r="CK524" s="18"/>
    </row>
    <row r="525" spans="1:89" x14ac:dyDescent="0.2">
      <c r="A525" s="26">
        <v>202724</v>
      </c>
      <c r="B525" s="26" t="s">
        <v>652</v>
      </c>
      <c r="C525" s="6">
        <v>286890</v>
      </c>
      <c r="D525" s="6">
        <v>42</v>
      </c>
      <c r="E525" s="6">
        <v>294840</v>
      </c>
      <c r="F525" s="36">
        <f t="shared" si="128"/>
        <v>29.191086691086692</v>
      </c>
      <c r="G525" s="6">
        <v>263432.5</v>
      </c>
      <c r="H525" s="6">
        <v>106.5</v>
      </c>
      <c r="I525" s="6">
        <v>785830</v>
      </c>
      <c r="J525" s="36">
        <f t="shared" si="129"/>
        <v>10.392079075627043</v>
      </c>
      <c r="K525" s="6">
        <v>220277.5</v>
      </c>
      <c r="L525" s="6">
        <v>166.5</v>
      </c>
      <c r="M525" s="6">
        <v>1217330</v>
      </c>
      <c r="N525" s="7">
        <f t="shared" si="130"/>
        <v>5.428540330066622</v>
      </c>
      <c r="O525" s="6">
        <v>302285</v>
      </c>
      <c r="P525" s="6">
        <v>155</v>
      </c>
      <c r="Q525" s="6">
        <v>1147800</v>
      </c>
      <c r="R525" s="7">
        <f t="shared" si="131"/>
        <v>8.1641705872103163</v>
      </c>
      <c r="S525" s="6">
        <v>342794</v>
      </c>
      <c r="T525" s="6">
        <v>152</v>
      </c>
      <c r="U525" s="6">
        <v>1106140</v>
      </c>
      <c r="V525" s="7">
        <f t="shared" si="132"/>
        <v>9.6069340228180877</v>
      </c>
      <c r="W525" s="6">
        <v>293609</v>
      </c>
      <c r="X525" s="6">
        <v>169</v>
      </c>
      <c r="Y525" s="6">
        <v>1192830</v>
      </c>
      <c r="Z525" s="7">
        <f t="shared" si="133"/>
        <v>7.3843464701592012</v>
      </c>
      <c r="AA525" s="6">
        <v>35681</v>
      </c>
      <c r="AB525" s="6">
        <v>81.5</v>
      </c>
      <c r="AC525" s="6">
        <v>629930</v>
      </c>
      <c r="AD525" s="7">
        <f t="shared" si="134"/>
        <v>1.7559268490149698</v>
      </c>
      <c r="AE525" s="6">
        <v>74071.37</v>
      </c>
      <c r="AF525" s="6">
        <v>190</v>
      </c>
      <c r="AG525" s="6">
        <v>1426700</v>
      </c>
      <c r="AH525" s="7">
        <f t="shared" si="135"/>
        <v>1.5575391462816288</v>
      </c>
      <c r="AI525" s="6">
        <v>180217.37</v>
      </c>
      <c r="AJ525" s="6">
        <v>211</v>
      </c>
      <c r="AK525" s="6">
        <v>1514540</v>
      </c>
      <c r="AL525" s="7">
        <f t="shared" si="136"/>
        <v>3.6887361641158369</v>
      </c>
      <c r="AM525" s="6">
        <v>295095.37</v>
      </c>
      <c r="AN525" s="6">
        <v>132.5</v>
      </c>
      <c r="AO525" s="6">
        <v>935940</v>
      </c>
      <c r="AP525" s="7">
        <f t="shared" si="137"/>
        <v>9.7740843109601041</v>
      </c>
      <c r="AQ525" s="6">
        <v>0</v>
      </c>
      <c r="AR525" s="6">
        <v>0</v>
      </c>
      <c r="AS525" s="6">
        <v>0</v>
      </c>
      <c r="AT525" s="7">
        <f t="shared" si="138"/>
        <v>0</v>
      </c>
      <c r="AU525" s="6">
        <v>-80791.59</v>
      </c>
      <c r="AV525" s="6">
        <v>0</v>
      </c>
      <c r="AW525" s="6">
        <v>0</v>
      </c>
      <c r="AX525" s="7">
        <f t="shared" si="139"/>
        <v>0</v>
      </c>
      <c r="AY525" s="6">
        <f t="shared" si="140"/>
        <v>1926671.5200000003</v>
      </c>
      <c r="AZ525" s="6">
        <f t="shared" si="141"/>
        <v>1364</v>
      </c>
      <c r="BA525" s="6">
        <f t="shared" si="142"/>
        <v>9957040</v>
      </c>
      <c r="BB525" s="7">
        <f t="shared" si="143"/>
        <v>5.9984510577440702</v>
      </c>
      <c r="BC525" s="26" t="s">
        <v>793</v>
      </c>
      <c r="BD525" s="10" t="s">
        <v>790</v>
      </c>
      <c r="BE525" s="10" t="s">
        <v>807</v>
      </c>
      <c r="BF525" s="18"/>
      <c r="BG525" s="18"/>
      <c r="BH525" s="18"/>
      <c r="BI525" s="18"/>
      <c r="BJ525" s="18"/>
      <c r="BK525" s="18"/>
      <c r="BL525" s="18"/>
      <c r="BM525" s="18"/>
      <c r="BN525" s="18"/>
      <c r="BO525" s="18"/>
      <c r="CJ525" s="18"/>
      <c r="CK525" s="18"/>
    </row>
    <row r="526" spans="1:89" x14ac:dyDescent="0.2">
      <c r="A526" s="26">
        <v>173143</v>
      </c>
      <c r="B526" s="26" t="s">
        <v>248</v>
      </c>
      <c r="C526" s="27">
        <v>51617.77</v>
      </c>
      <c r="D526" s="28">
        <v>7.5</v>
      </c>
      <c r="E526" s="6">
        <v>53025</v>
      </c>
      <c r="F526" s="36">
        <f t="shared" si="128"/>
        <v>29.203830268741157</v>
      </c>
      <c r="G526" s="26">
        <v>-295.67</v>
      </c>
      <c r="H526" s="28">
        <v>0</v>
      </c>
      <c r="I526" s="26">
        <v>0</v>
      </c>
      <c r="J526" s="36">
        <f t="shared" si="129"/>
        <v>0</v>
      </c>
      <c r="K526" s="26">
        <v>-295.67</v>
      </c>
      <c r="L526" s="28">
        <v>0</v>
      </c>
      <c r="M526" s="26">
        <v>0</v>
      </c>
      <c r="N526" s="7">
        <f t="shared" si="130"/>
        <v>0</v>
      </c>
      <c r="O526" s="26">
        <v>-295.67</v>
      </c>
      <c r="P526" s="28">
        <v>0</v>
      </c>
      <c r="Q526" s="26">
        <v>0</v>
      </c>
      <c r="R526" s="7">
        <f t="shared" si="131"/>
        <v>0</v>
      </c>
      <c r="S526" s="26">
        <v>-295.67</v>
      </c>
      <c r="T526" s="28">
        <v>0</v>
      </c>
      <c r="U526" s="26">
        <v>0</v>
      </c>
      <c r="V526" s="7">
        <f t="shared" si="132"/>
        <v>0</v>
      </c>
      <c r="W526" s="26">
        <v>-295.67</v>
      </c>
      <c r="X526" s="28">
        <v>0</v>
      </c>
      <c r="Y526" s="26">
        <v>0</v>
      </c>
      <c r="Z526" s="7">
        <f t="shared" si="133"/>
        <v>0</v>
      </c>
      <c r="AA526" s="26">
        <v>-295.67</v>
      </c>
      <c r="AB526" s="28">
        <v>0</v>
      </c>
      <c r="AC526" s="26">
        <v>0</v>
      </c>
      <c r="AD526" s="7">
        <f t="shared" si="134"/>
        <v>0</v>
      </c>
      <c r="AE526" s="26">
        <v>-295.67</v>
      </c>
      <c r="AF526" s="28">
        <v>0</v>
      </c>
      <c r="AG526" s="26">
        <v>0</v>
      </c>
      <c r="AH526" s="7">
        <f t="shared" si="135"/>
        <v>0</v>
      </c>
      <c r="AI526" s="26">
        <v>-295.67</v>
      </c>
      <c r="AJ526" s="28">
        <v>0</v>
      </c>
      <c r="AK526" s="26">
        <v>0</v>
      </c>
      <c r="AL526" s="7">
        <f t="shared" si="136"/>
        <v>0</v>
      </c>
      <c r="AM526" s="26">
        <v>-295.67</v>
      </c>
      <c r="AN526" s="28">
        <v>0</v>
      </c>
      <c r="AO526" s="26">
        <v>0</v>
      </c>
      <c r="AP526" s="7">
        <f t="shared" si="137"/>
        <v>0</v>
      </c>
      <c r="AQ526" s="26">
        <v>-295.67</v>
      </c>
      <c r="AR526" s="28">
        <v>0</v>
      </c>
      <c r="AS526" s="26">
        <v>0</v>
      </c>
      <c r="AT526" s="7">
        <f t="shared" si="138"/>
        <v>0</v>
      </c>
      <c r="AU526" s="6">
        <v>-295.97000000000003</v>
      </c>
      <c r="AV526" s="28">
        <v>0</v>
      </c>
      <c r="AW526" s="6">
        <v>0</v>
      </c>
      <c r="AX526" s="7">
        <f t="shared" si="139"/>
        <v>0</v>
      </c>
      <c r="AY526" s="6">
        <f t="shared" si="140"/>
        <v>-3252.67</v>
      </c>
      <c r="AZ526" s="6">
        <f t="shared" si="141"/>
        <v>0</v>
      </c>
      <c r="BA526" s="6">
        <f t="shared" si="142"/>
        <v>0</v>
      </c>
      <c r="BB526" s="7">
        <f t="shared" si="143"/>
        <v>0</v>
      </c>
      <c r="BC526" s="26" t="s">
        <v>793</v>
      </c>
      <c r="BD526" s="10" t="s">
        <v>790</v>
      </c>
      <c r="BE526" s="10" t="s">
        <v>807</v>
      </c>
      <c r="BF526" s="18"/>
      <c r="BG526" s="18"/>
      <c r="BH526" s="18"/>
      <c r="BI526" s="18"/>
      <c r="BJ526" s="18"/>
      <c r="BK526" s="18"/>
      <c r="BL526" s="18"/>
      <c r="BM526" s="18"/>
      <c r="BN526" s="18"/>
      <c r="BO526" s="18"/>
      <c r="CJ526" s="18"/>
      <c r="CK526" s="18"/>
    </row>
    <row r="527" spans="1:89" x14ac:dyDescent="0.2">
      <c r="A527" s="25">
        <v>119172</v>
      </c>
      <c r="B527" s="26" t="s">
        <v>43</v>
      </c>
      <c r="C527" s="6">
        <v>-46772.55</v>
      </c>
      <c r="D527" s="6">
        <v>0</v>
      </c>
      <c r="E527" s="6">
        <v>0</v>
      </c>
      <c r="F527" s="36">
        <f t="shared" si="128"/>
        <v>0</v>
      </c>
      <c r="G527" s="6">
        <v>-12692.55</v>
      </c>
      <c r="H527" s="6">
        <v>42</v>
      </c>
      <c r="I527" s="6">
        <v>294840</v>
      </c>
      <c r="J527" s="36">
        <f t="shared" si="129"/>
        <v>-1.3345171957671957</v>
      </c>
      <c r="K527" s="6">
        <v>-21002.55</v>
      </c>
      <c r="L527" s="6">
        <v>42</v>
      </c>
      <c r="M527" s="6">
        <v>294840</v>
      </c>
      <c r="N527" s="7">
        <f t="shared" si="130"/>
        <v>-2.1370115995115992</v>
      </c>
      <c r="O527" s="6">
        <v>-40902.550000000003</v>
      </c>
      <c r="P527" s="6">
        <v>42</v>
      </c>
      <c r="Q527" s="6">
        <v>294840</v>
      </c>
      <c r="R527" s="7">
        <f t="shared" si="131"/>
        <v>-4.3005665784832461</v>
      </c>
      <c r="S527" s="6">
        <v>-14542.55</v>
      </c>
      <c r="T527" s="6">
        <v>47</v>
      </c>
      <c r="U527" s="6">
        <v>325365</v>
      </c>
      <c r="V527" s="7">
        <f t="shared" si="132"/>
        <v>-1.3855794261829022</v>
      </c>
      <c r="W527" s="6">
        <v>-17552.55</v>
      </c>
      <c r="X527" s="6">
        <v>45</v>
      </c>
      <c r="Y527" s="6">
        <v>306900</v>
      </c>
      <c r="Z527" s="7">
        <f t="shared" si="133"/>
        <v>-1.715791788856305</v>
      </c>
      <c r="AA527" s="6">
        <v>264807.45</v>
      </c>
      <c r="AB527" s="6">
        <v>42</v>
      </c>
      <c r="AC527" s="6">
        <v>303240</v>
      </c>
      <c r="AD527" s="7">
        <f t="shared" si="134"/>
        <v>27.071068955282946</v>
      </c>
      <c r="AE527" s="6">
        <v>61899.86</v>
      </c>
      <c r="AF527" s="6">
        <v>10</v>
      </c>
      <c r="AG527" s="6">
        <v>72700</v>
      </c>
      <c r="AH527" s="7">
        <f t="shared" si="135"/>
        <v>25.543270976616231</v>
      </c>
      <c r="AI527" s="6">
        <v>-27735.14</v>
      </c>
      <c r="AJ527" s="6">
        <v>54.5</v>
      </c>
      <c r="AK527" s="6">
        <v>375640</v>
      </c>
      <c r="AL527" s="7">
        <f t="shared" si="136"/>
        <v>-2.2888652433180705</v>
      </c>
      <c r="AM527" s="6">
        <v>-35145.14</v>
      </c>
      <c r="AN527" s="6">
        <v>81.5</v>
      </c>
      <c r="AO527" s="6">
        <v>551680</v>
      </c>
      <c r="AP527" s="7">
        <f t="shared" si="137"/>
        <v>-1.9748755437935035</v>
      </c>
      <c r="AQ527" s="6">
        <v>-18275.14</v>
      </c>
      <c r="AR527" s="6">
        <v>71.5</v>
      </c>
      <c r="AS527" s="6">
        <v>483980</v>
      </c>
      <c r="AT527" s="7">
        <f t="shared" si="138"/>
        <v>-1.0572831935203935</v>
      </c>
      <c r="AU527" s="6">
        <v>194984.87</v>
      </c>
      <c r="AV527" s="6">
        <v>115.5</v>
      </c>
      <c r="AW527" s="6">
        <v>807340</v>
      </c>
      <c r="AX527" s="7">
        <f t="shared" si="139"/>
        <v>7.4869707558153937</v>
      </c>
      <c r="AY527" s="6">
        <f t="shared" si="140"/>
        <v>333844.00999999995</v>
      </c>
      <c r="AZ527" s="6">
        <f t="shared" si="141"/>
        <v>593</v>
      </c>
      <c r="BA527" s="6">
        <f t="shared" si="142"/>
        <v>4111365</v>
      </c>
      <c r="BB527" s="7">
        <f t="shared" si="143"/>
        <v>2.5172088369677703</v>
      </c>
      <c r="BC527" s="26" t="s">
        <v>794</v>
      </c>
      <c r="BD527" s="10" t="s">
        <v>795</v>
      </c>
      <c r="BE527" s="10" t="s">
        <v>807</v>
      </c>
      <c r="BF527" s="18"/>
      <c r="BG527" s="18"/>
      <c r="BH527" s="18"/>
      <c r="BI527" s="18"/>
      <c r="BJ527" s="18"/>
      <c r="BK527" s="18"/>
      <c r="BL527" s="18"/>
      <c r="BM527" s="18"/>
      <c r="BN527" s="18"/>
      <c r="BO527" s="18"/>
      <c r="CJ527" s="18"/>
      <c r="CK527" s="18"/>
    </row>
    <row r="528" spans="1:89" x14ac:dyDescent="0.2">
      <c r="A528" s="25">
        <v>147936</v>
      </c>
      <c r="B528" s="26" t="s">
        <v>138</v>
      </c>
      <c r="C528" s="6">
        <v>-98762</v>
      </c>
      <c r="D528" s="6">
        <v>70</v>
      </c>
      <c r="E528" s="6">
        <v>494900</v>
      </c>
      <c r="F528" s="36">
        <f t="shared" si="128"/>
        <v>-5.9867852091331581</v>
      </c>
      <c r="G528" s="6">
        <v>-29589</v>
      </c>
      <c r="H528" s="6">
        <v>272.3</v>
      </c>
      <c r="I528" s="6">
        <v>1967861</v>
      </c>
      <c r="J528" s="36">
        <f t="shared" si="129"/>
        <v>-0.46611981232414279</v>
      </c>
      <c r="K528" s="6">
        <v>336629.5</v>
      </c>
      <c r="L528" s="6">
        <v>289.60000000000002</v>
      </c>
      <c r="M528" s="6">
        <v>2093207</v>
      </c>
      <c r="N528" s="7">
        <f t="shared" si="130"/>
        <v>4.8245992871225827</v>
      </c>
      <c r="O528" s="6">
        <v>208871.3</v>
      </c>
      <c r="P528" s="6">
        <v>250.9</v>
      </c>
      <c r="Q528" s="6">
        <v>1784328</v>
      </c>
      <c r="R528" s="7">
        <f t="shared" si="131"/>
        <v>3.6288228957904596</v>
      </c>
      <c r="S528" s="6">
        <v>423831.3</v>
      </c>
      <c r="T528" s="6">
        <v>227.5</v>
      </c>
      <c r="U528" s="6">
        <v>1606000</v>
      </c>
      <c r="V528" s="7">
        <f t="shared" si="132"/>
        <v>8.1810524906600239</v>
      </c>
      <c r="W528" s="6">
        <v>851501.76</v>
      </c>
      <c r="X528" s="6">
        <v>238</v>
      </c>
      <c r="Y528" s="6">
        <v>1689085</v>
      </c>
      <c r="Z528" s="7">
        <f t="shared" si="133"/>
        <v>15.123604081499746</v>
      </c>
      <c r="AA528" s="6">
        <v>751526.75</v>
      </c>
      <c r="AB528" s="6">
        <v>165</v>
      </c>
      <c r="AC528" s="6">
        <v>1224450</v>
      </c>
      <c r="AD528" s="7">
        <f t="shared" si="134"/>
        <v>19.026770590877536</v>
      </c>
      <c r="AE528" s="6">
        <v>1153088.6100000001</v>
      </c>
      <c r="AF528" s="6">
        <v>217.75</v>
      </c>
      <c r="AG528" s="6">
        <v>1616067.5</v>
      </c>
      <c r="AH528" s="7">
        <f t="shared" si="135"/>
        <v>21.405453856351919</v>
      </c>
      <c r="AI528" s="6">
        <v>1401418.11</v>
      </c>
      <c r="AJ528" s="6">
        <v>285.3</v>
      </c>
      <c r="AK528" s="6">
        <v>2024061</v>
      </c>
      <c r="AL528" s="7">
        <f t="shared" si="136"/>
        <v>21.463760929141959</v>
      </c>
      <c r="AM528" s="6">
        <v>1564206.11</v>
      </c>
      <c r="AN528" s="6">
        <v>241.2</v>
      </c>
      <c r="AO528" s="6">
        <v>1674089</v>
      </c>
      <c r="AP528" s="7">
        <f t="shared" si="137"/>
        <v>28.96523984686597</v>
      </c>
      <c r="AQ528" s="6">
        <v>1603394.49</v>
      </c>
      <c r="AR528" s="6">
        <v>274.5</v>
      </c>
      <c r="AS528" s="6">
        <v>1958315</v>
      </c>
      <c r="AT528" s="7">
        <f t="shared" si="138"/>
        <v>22.925344349606675</v>
      </c>
      <c r="AU528" s="6">
        <v>1304285.5900000001</v>
      </c>
      <c r="AV528" s="6">
        <v>300</v>
      </c>
      <c r="AW528" s="6">
        <v>2142875</v>
      </c>
      <c r="AX528" s="7">
        <f t="shared" si="139"/>
        <v>18.868507631103075</v>
      </c>
      <c r="AY528" s="6">
        <f t="shared" si="140"/>
        <v>9569164.5200000014</v>
      </c>
      <c r="AZ528" s="6">
        <f t="shared" si="141"/>
        <v>2762.05</v>
      </c>
      <c r="BA528" s="6">
        <f t="shared" si="142"/>
        <v>19780338.5</v>
      </c>
      <c r="BB528" s="7">
        <f t="shared" si="143"/>
        <v>14.996917273180136</v>
      </c>
      <c r="BC528" s="26" t="s">
        <v>794</v>
      </c>
      <c r="BD528" s="10" t="s">
        <v>795</v>
      </c>
      <c r="BE528" s="10" t="s">
        <v>807</v>
      </c>
      <c r="BF528" s="18"/>
      <c r="BG528" s="18"/>
      <c r="BH528" s="18"/>
      <c r="BI528" s="18"/>
      <c r="BJ528" s="18"/>
      <c r="BK528" s="18"/>
      <c r="BL528" s="18"/>
      <c r="BM528" s="18"/>
      <c r="BN528" s="18"/>
      <c r="BO528" s="18"/>
      <c r="CJ528" s="18"/>
      <c r="CK528" s="18"/>
    </row>
    <row r="529" spans="1:89" x14ac:dyDescent="0.2">
      <c r="A529" s="25">
        <v>170555</v>
      </c>
      <c r="B529" s="26" t="s">
        <v>183</v>
      </c>
      <c r="C529" s="6">
        <v>-56872.98</v>
      </c>
      <c r="D529" s="6">
        <v>0</v>
      </c>
      <c r="E529" s="6">
        <v>0</v>
      </c>
      <c r="F529" s="36">
        <f t="shared" si="128"/>
        <v>0</v>
      </c>
      <c r="G529" s="6">
        <v>-5972.98</v>
      </c>
      <c r="H529" s="6">
        <v>30</v>
      </c>
      <c r="I529" s="6">
        <v>212100</v>
      </c>
      <c r="J529" s="36">
        <f t="shared" si="129"/>
        <v>-0.87299566242338511</v>
      </c>
      <c r="K529" s="6">
        <v>122927.02</v>
      </c>
      <c r="L529" s="6">
        <v>60</v>
      </c>
      <c r="M529" s="6">
        <v>426700</v>
      </c>
      <c r="N529" s="7">
        <f t="shared" si="130"/>
        <v>8.6426308882118583</v>
      </c>
      <c r="O529" s="6">
        <v>104103.32</v>
      </c>
      <c r="P529" s="6">
        <v>61.5</v>
      </c>
      <c r="Q529" s="6">
        <v>434905</v>
      </c>
      <c r="R529" s="7">
        <f t="shared" si="131"/>
        <v>7.420477851484808</v>
      </c>
      <c r="S529" s="6">
        <v>210035.82</v>
      </c>
      <c r="T529" s="6">
        <v>58.25</v>
      </c>
      <c r="U529" s="6">
        <v>416327.5</v>
      </c>
      <c r="V529" s="7">
        <f t="shared" si="132"/>
        <v>15.639395475917397</v>
      </c>
      <c r="W529" s="6">
        <v>366411.32</v>
      </c>
      <c r="X529" s="6">
        <v>105.55</v>
      </c>
      <c r="Y529" s="6">
        <v>756123.5</v>
      </c>
      <c r="Z529" s="7">
        <f t="shared" si="133"/>
        <v>14.537756861147685</v>
      </c>
      <c r="AA529" s="6">
        <v>323975.82</v>
      </c>
      <c r="AB529" s="6">
        <v>74.25</v>
      </c>
      <c r="AC529" s="6">
        <v>544672.5</v>
      </c>
      <c r="AD529" s="7">
        <f t="shared" si="134"/>
        <v>18.439062776255454</v>
      </c>
      <c r="AE529" s="6">
        <v>163325.46</v>
      </c>
      <c r="AF529" s="6">
        <v>72</v>
      </c>
      <c r="AG529" s="6">
        <v>533490</v>
      </c>
      <c r="AH529" s="7">
        <f t="shared" si="135"/>
        <v>9.184359219479278</v>
      </c>
      <c r="AI529" s="6">
        <v>159386.71</v>
      </c>
      <c r="AJ529" s="6">
        <v>71</v>
      </c>
      <c r="AK529" s="6">
        <v>491720</v>
      </c>
      <c r="AL529" s="7">
        <f t="shared" si="136"/>
        <v>10.048377145529976</v>
      </c>
      <c r="AM529" s="6">
        <v>316989.2</v>
      </c>
      <c r="AN529" s="6">
        <v>62.5</v>
      </c>
      <c r="AO529" s="6">
        <v>425975</v>
      </c>
      <c r="AP529" s="7">
        <f t="shared" si="137"/>
        <v>23.068642995480957</v>
      </c>
      <c r="AQ529" s="6">
        <v>372339.20000000001</v>
      </c>
      <c r="AR529" s="6">
        <v>65</v>
      </c>
      <c r="AS529" s="6">
        <v>455800</v>
      </c>
      <c r="AT529" s="7">
        <f t="shared" si="138"/>
        <v>22.872965335673541</v>
      </c>
      <c r="AU529" s="6">
        <v>239137.23</v>
      </c>
      <c r="AV529" s="6">
        <v>65</v>
      </c>
      <c r="AW529" s="6">
        <v>453950</v>
      </c>
      <c r="AX529" s="7">
        <f t="shared" si="139"/>
        <v>16.330552109263134</v>
      </c>
      <c r="AY529" s="6">
        <f t="shared" si="140"/>
        <v>2372658.12</v>
      </c>
      <c r="AZ529" s="6">
        <f t="shared" si="141"/>
        <v>725.05</v>
      </c>
      <c r="BA529" s="6">
        <f t="shared" si="142"/>
        <v>5151763.5</v>
      </c>
      <c r="BB529" s="7">
        <f t="shared" si="143"/>
        <v>14.277130873728968</v>
      </c>
      <c r="BC529" s="26" t="s">
        <v>794</v>
      </c>
      <c r="BD529" s="10" t="s">
        <v>795</v>
      </c>
      <c r="BE529" s="10" t="s">
        <v>807</v>
      </c>
      <c r="BF529" s="18"/>
      <c r="BG529" s="18"/>
      <c r="BH529" s="18"/>
      <c r="BI529" s="18"/>
      <c r="BJ529" s="18"/>
      <c r="BK529" s="18"/>
      <c r="BL529" s="18"/>
      <c r="BM529" s="18"/>
      <c r="BN529" s="18"/>
      <c r="BO529" s="18"/>
      <c r="CJ529" s="18"/>
      <c r="CK529" s="18"/>
    </row>
    <row r="530" spans="1:89" x14ac:dyDescent="0.2">
      <c r="A530" s="25">
        <v>170795</v>
      </c>
      <c r="B530" s="26" t="s">
        <v>189</v>
      </c>
      <c r="C530" s="6">
        <v>0</v>
      </c>
      <c r="D530" s="6">
        <v>0</v>
      </c>
      <c r="E530" s="6">
        <v>0</v>
      </c>
      <c r="F530" s="36">
        <f t="shared" si="128"/>
        <v>0</v>
      </c>
      <c r="G530" s="6">
        <v>0</v>
      </c>
      <c r="H530" s="6">
        <v>0</v>
      </c>
      <c r="I530" s="6">
        <v>0</v>
      </c>
      <c r="J530" s="36">
        <f t="shared" si="129"/>
        <v>0</v>
      </c>
      <c r="K530" s="6">
        <v>24036.880000000001</v>
      </c>
      <c r="L530" s="6">
        <v>3.5</v>
      </c>
      <c r="M530" s="6">
        <v>24745</v>
      </c>
      <c r="N530" s="7">
        <f t="shared" si="130"/>
        <v>29.14149929278642</v>
      </c>
      <c r="O530" s="6">
        <v>38111.879999999997</v>
      </c>
      <c r="P530" s="6">
        <v>17.5</v>
      </c>
      <c r="Q530" s="6">
        <v>123475</v>
      </c>
      <c r="R530" s="7">
        <f t="shared" si="131"/>
        <v>9.5684817169467493</v>
      </c>
      <c r="S530" s="6">
        <v>21676.880000000001</v>
      </c>
      <c r="T530" s="6">
        <v>15.5</v>
      </c>
      <c r="U530" s="6">
        <v>108035</v>
      </c>
      <c r="V530" s="7">
        <f t="shared" si="132"/>
        <v>6.2200516499282639</v>
      </c>
      <c r="W530" s="6">
        <v>87686.88</v>
      </c>
      <c r="X530" s="6">
        <v>21</v>
      </c>
      <c r="Y530" s="6">
        <v>145370</v>
      </c>
      <c r="Z530" s="7">
        <f t="shared" si="133"/>
        <v>18.095937263534431</v>
      </c>
      <c r="AA530" s="6">
        <v>51206.879999999997</v>
      </c>
      <c r="AB530" s="6">
        <v>9</v>
      </c>
      <c r="AC530" s="6">
        <v>64530</v>
      </c>
      <c r="AD530" s="7">
        <f t="shared" si="134"/>
        <v>24.599616922361694</v>
      </c>
      <c r="AE530" s="6">
        <v>50776.65</v>
      </c>
      <c r="AF530" s="6">
        <v>3</v>
      </c>
      <c r="AG530" s="6">
        <v>25410</v>
      </c>
      <c r="AH530" s="7">
        <f t="shared" si="135"/>
        <v>59.94881936245573</v>
      </c>
      <c r="AI530" s="6">
        <v>24526.65</v>
      </c>
      <c r="AJ530" s="6">
        <v>3.75</v>
      </c>
      <c r="AK530" s="6">
        <v>25637.5</v>
      </c>
      <c r="AL530" s="7">
        <f t="shared" si="136"/>
        <v>29.656797659678208</v>
      </c>
      <c r="AM530" s="6">
        <v>49546.65</v>
      </c>
      <c r="AN530" s="6">
        <v>11.5</v>
      </c>
      <c r="AO530" s="6">
        <v>78105</v>
      </c>
      <c r="AP530" s="7">
        <f t="shared" si="137"/>
        <v>19.665144997119263</v>
      </c>
      <c r="AQ530" s="6">
        <v>52021.65</v>
      </c>
      <c r="AR530" s="6">
        <v>9.5</v>
      </c>
      <c r="AS530" s="6">
        <v>66215</v>
      </c>
      <c r="AT530" s="7">
        <f t="shared" si="138"/>
        <v>21.998130333006117</v>
      </c>
      <c r="AU530" s="6">
        <v>15536.65</v>
      </c>
      <c r="AV530" s="6">
        <v>6.5</v>
      </c>
      <c r="AW530" s="6">
        <v>46505</v>
      </c>
      <c r="AX530" s="7">
        <f t="shared" si="139"/>
        <v>10.356653048059348</v>
      </c>
      <c r="AY530" s="6">
        <f t="shared" si="140"/>
        <v>415127.65000000014</v>
      </c>
      <c r="AZ530" s="6">
        <f t="shared" si="141"/>
        <v>100.75</v>
      </c>
      <c r="BA530" s="6">
        <f t="shared" si="142"/>
        <v>708027.5</v>
      </c>
      <c r="BB530" s="7">
        <f t="shared" si="143"/>
        <v>18.175787169283684</v>
      </c>
      <c r="BC530" s="26" t="s">
        <v>794</v>
      </c>
      <c r="BD530" s="10" t="s">
        <v>795</v>
      </c>
      <c r="BE530" s="10" t="s">
        <v>807</v>
      </c>
      <c r="BF530" s="18"/>
      <c r="BG530" s="18"/>
      <c r="BH530" s="18"/>
      <c r="BI530" s="18"/>
      <c r="BJ530" s="18"/>
      <c r="BK530" s="18"/>
      <c r="BL530" s="18"/>
      <c r="BM530" s="18"/>
      <c r="BN530" s="18"/>
      <c r="BO530" s="18"/>
      <c r="CJ530" s="18"/>
      <c r="CK530" s="18"/>
    </row>
    <row r="531" spans="1:89" x14ac:dyDescent="0.2">
      <c r="A531" s="25">
        <v>174981</v>
      </c>
      <c r="B531" s="26" t="s">
        <v>277</v>
      </c>
      <c r="C531" s="6">
        <v>251200.19</v>
      </c>
      <c r="D531" s="6">
        <v>0</v>
      </c>
      <c r="E531" s="6">
        <v>0</v>
      </c>
      <c r="F531" s="36">
        <f t="shared" si="128"/>
        <v>0</v>
      </c>
      <c r="G531" s="6">
        <v>69690.19</v>
      </c>
      <c r="H531" s="6">
        <v>20</v>
      </c>
      <c r="I531" s="6">
        <v>146400</v>
      </c>
      <c r="J531" s="36">
        <f t="shared" si="129"/>
        <v>14.756802527322403</v>
      </c>
      <c r="K531" s="6">
        <v>166710.19</v>
      </c>
      <c r="L531" s="6">
        <v>40</v>
      </c>
      <c r="M531" s="6">
        <v>299600</v>
      </c>
      <c r="N531" s="7">
        <f t="shared" si="130"/>
        <v>16.693276702269696</v>
      </c>
      <c r="O531" s="6">
        <v>209660.19</v>
      </c>
      <c r="P531" s="6">
        <v>40</v>
      </c>
      <c r="Q531" s="6">
        <v>284550</v>
      </c>
      <c r="R531" s="7">
        <f t="shared" si="131"/>
        <v>22.84120853979968</v>
      </c>
      <c r="S531" s="6">
        <v>170410.19</v>
      </c>
      <c r="T531" s="6">
        <v>40</v>
      </c>
      <c r="U531" s="6">
        <v>285550</v>
      </c>
      <c r="V531" s="7">
        <f t="shared" si="132"/>
        <v>18.500143197338467</v>
      </c>
      <c r="W531" s="6">
        <v>170010.19</v>
      </c>
      <c r="X531" s="6">
        <v>30</v>
      </c>
      <c r="Y531" s="6">
        <v>208600</v>
      </c>
      <c r="Z531" s="7">
        <f t="shared" si="133"/>
        <v>24.450171140939599</v>
      </c>
      <c r="AA531" s="6">
        <v>210300.19</v>
      </c>
      <c r="AB531" s="6">
        <v>60</v>
      </c>
      <c r="AC531" s="6">
        <v>443550</v>
      </c>
      <c r="AD531" s="7">
        <f t="shared" si="134"/>
        <v>14.698018013752678</v>
      </c>
      <c r="AE531" s="6">
        <v>314150.3</v>
      </c>
      <c r="AF531" s="6">
        <v>40</v>
      </c>
      <c r="AG531" s="6">
        <v>299050</v>
      </c>
      <c r="AH531" s="7">
        <f t="shared" si="135"/>
        <v>31.514826952014712</v>
      </c>
      <c r="AI531" s="6">
        <v>244000.3</v>
      </c>
      <c r="AJ531" s="6">
        <v>30</v>
      </c>
      <c r="AK531" s="6">
        <v>209850</v>
      </c>
      <c r="AL531" s="7">
        <f t="shared" si="136"/>
        <v>36.044838217774604</v>
      </c>
      <c r="AM531" s="6">
        <v>273265.91999999998</v>
      </c>
      <c r="AN531" s="6">
        <v>50</v>
      </c>
      <c r="AO531" s="6">
        <v>348250</v>
      </c>
      <c r="AP531" s="7">
        <f t="shared" si="137"/>
        <v>24.325178808327351</v>
      </c>
      <c r="AQ531" s="6">
        <v>296615.87</v>
      </c>
      <c r="AR531" s="6">
        <v>50</v>
      </c>
      <c r="AS531" s="6">
        <v>354750</v>
      </c>
      <c r="AT531" s="7">
        <f t="shared" si="138"/>
        <v>23.411541536293164</v>
      </c>
      <c r="AU531" s="6">
        <v>189657.62</v>
      </c>
      <c r="AV531" s="6">
        <v>37</v>
      </c>
      <c r="AW531" s="6">
        <v>258785</v>
      </c>
      <c r="AX531" s="7">
        <f t="shared" si="139"/>
        <v>22.719192457058949</v>
      </c>
      <c r="AY531" s="6">
        <f t="shared" si="140"/>
        <v>2314471.15</v>
      </c>
      <c r="AZ531" s="6">
        <f t="shared" si="141"/>
        <v>437</v>
      </c>
      <c r="BA531" s="6">
        <f t="shared" si="142"/>
        <v>3138935</v>
      </c>
      <c r="BB531" s="7">
        <f t="shared" si="143"/>
        <v>22.85762707733674</v>
      </c>
      <c r="BC531" s="26" t="s">
        <v>794</v>
      </c>
      <c r="BD531" s="10" t="s">
        <v>795</v>
      </c>
      <c r="BE531" s="10" t="s">
        <v>807</v>
      </c>
      <c r="BF531" s="18"/>
      <c r="BG531" s="18"/>
      <c r="BH531" s="18"/>
      <c r="BI531" s="18"/>
      <c r="BJ531" s="18"/>
      <c r="BK531" s="18"/>
      <c r="BL531" s="18"/>
      <c r="BM531" s="18"/>
      <c r="BN531" s="18"/>
      <c r="BO531" s="18"/>
      <c r="CJ531" s="18"/>
      <c r="CK531" s="18"/>
    </row>
    <row r="532" spans="1:89" x14ac:dyDescent="0.2">
      <c r="A532" s="25">
        <v>175578</v>
      </c>
      <c r="B532" s="26" t="s">
        <v>285</v>
      </c>
      <c r="C532" s="6">
        <v>0</v>
      </c>
      <c r="D532" s="6">
        <v>0</v>
      </c>
      <c r="E532" s="6">
        <v>0</v>
      </c>
      <c r="F532" s="36">
        <f t="shared" si="128"/>
        <v>0</v>
      </c>
      <c r="G532" s="6">
        <v>0</v>
      </c>
      <c r="H532" s="6">
        <v>0</v>
      </c>
      <c r="I532" s="6">
        <v>0</v>
      </c>
      <c r="J532" s="36">
        <f t="shared" si="129"/>
        <v>0</v>
      </c>
      <c r="K532" s="6">
        <v>-2426.0300000000002</v>
      </c>
      <c r="L532" s="6">
        <v>10</v>
      </c>
      <c r="M532" s="6">
        <v>70700</v>
      </c>
      <c r="N532" s="7">
        <f t="shared" si="130"/>
        <v>-1.0294328147100427</v>
      </c>
      <c r="O532" s="6">
        <v>89573.97</v>
      </c>
      <c r="P532" s="6">
        <v>20</v>
      </c>
      <c r="Q532" s="6">
        <v>141400</v>
      </c>
      <c r="R532" s="7">
        <f t="shared" si="131"/>
        <v>19.637857637906649</v>
      </c>
      <c r="S532" s="6">
        <v>121585.97</v>
      </c>
      <c r="T532" s="6">
        <v>30.6</v>
      </c>
      <c r="U532" s="6">
        <v>220782</v>
      </c>
      <c r="V532" s="7">
        <f t="shared" si="132"/>
        <v>17.071885706262286</v>
      </c>
      <c r="W532" s="6">
        <v>133455.97</v>
      </c>
      <c r="X532" s="6">
        <v>19</v>
      </c>
      <c r="Y532" s="6">
        <v>135530</v>
      </c>
      <c r="Z532" s="7">
        <f t="shared" si="133"/>
        <v>29.540906810300299</v>
      </c>
      <c r="AA532" s="6">
        <v>149100.97</v>
      </c>
      <c r="AB532" s="6">
        <v>21.5</v>
      </c>
      <c r="AC532" s="6">
        <v>155305</v>
      </c>
      <c r="AD532" s="7">
        <f t="shared" si="134"/>
        <v>29.761630791024114</v>
      </c>
      <c r="AE532" s="6">
        <v>0</v>
      </c>
      <c r="AF532" s="6">
        <v>0</v>
      </c>
      <c r="AG532" s="6">
        <v>0</v>
      </c>
      <c r="AH532" s="7">
        <f t="shared" si="135"/>
        <v>0</v>
      </c>
      <c r="AI532" s="6">
        <v>0</v>
      </c>
      <c r="AJ532" s="6">
        <v>0</v>
      </c>
      <c r="AK532" s="6">
        <v>0</v>
      </c>
      <c r="AL532" s="7">
        <f t="shared" si="136"/>
        <v>0</v>
      </c>
      <c r="AM532" s="6">
        <v>0</v>
      </c>
      <c r="AN532" s="6">
        <v>0</v>
      </c>
      <c r="AO532" s="6">
        <v>0</v>
      </c>
      <c r="AP532" s="7">
        <f t="shared" si="137"/>
        <v>0</v>
      </c>
      <c r="AQ532" s="6">
        <v>133799.37</v>
      </c>
      <c r="AR532" s="6">
        <v>40</v>
      </c>
      <c r="AS532" s="6">
        <v>291800</v>
      </c>
      <c r="AT532" s="7">
        <f t="shared" si="138"/>
        <v>12.838870322138451</v>
      </c>
      <c r="AU532" s="6">
        <v>99655.37</v>
      </c>
      <c r="AV532" s="6">
        <v>30</v>
      </c>
      <c r="AW532" s="6">
        <v>229700</v>
      </c>
      <c r="AX532" s="7">
        <f t="shared" si="139"/>
        <v>13.449353373966041</v>
      </c>
      <c r="AY532" s="6">
        <f t="shared" si="140"/>
        <v>724745.59</v>
      </c>
      <c r="AZ532" s="6">
        <f t="shared" si="141"/>
        <v>171.1</v>
      </c>
      <c r="BA532" s="6">
        <f t="shared" si="142"/>
        <v>1245217</v>
      </c>
      <c r="BB532" s="7">
        <f t="shared" si="143"/>
        <v>18.042729331514106</v>
      </c>
      <c r="BC532" s="26" t="s">
        <v>794</v>
      </c>
      <c r="BD532" s="10" t="s">
        <v>795</v>
      </c>
      <c r="BE532" s="10" t="s">
        <v>807</v>
      </c>
      <c r="BF532" s="18"/>
      <c r="BG532" s="18"/>
      <c r="BH532" s="18"/>
      <c r="BI532" s="18"/>
      <c r="BJ532" s="18"/>
      <c r="BK532" s="18"/>
      <c r="BL532" s="18"/>
      <c r="BM532" s="18"/>
      <c r="BN532" s="18"/>
      <c r="BO532" s="18"/>
      <c r="CJ532" s="18"/>
      <c r="CK532" s="18"/>
    </row>
    <row r="533" spans="1:89" x14ac:dyDescent="0.2">
      <c r="A533" s="25">
        <v>176138</v>
      </c>
      <c r="B533" s="26" t="s">
        <v>293</v>
      </c>
      <c r="C533" s="6">
        <v>-4462.76</v>
      </c>
      <c r="D533" s="6">
        <v>0</v>
      </c>
      <c r="E533" s="6">
        <v>0</v>
      </c>
      <c r="F533" s="36">
        <f t="shared" si="128"/>
        <v>0</v>
      </c>
      <c r="G533" s="6">
        <v>-12485.08</v>
      </c>
      <c r="H533" s="6">
        <v>55</v>
      </c>
      <c r="I533" s="6">
        <v>411600</v>
      </c>
      <c r="J533" s="36">
        <f t="shared" si="129"/>
        <v>-0.94032429543245866</v>
      </c>
      <c r="K533" s="6">
        <v>-21910.080000000002</v>
      </c>
      <c r="L533" s="6">
        <v>65.5</v>
      </c>
      <c r="M533" s="6">
        <v>472335</v>
      </c>
      <c r="N533" s="7">
        <f t="shared" si="130"/>
        <v>-1.3916021467814159</v>
      </c>
      <c r="O533" s="6">
        <v>-10699.36</v>
      </c>
      <c r="P533" s="6">
        <v>35</v>
      </c>
      <c r="Q533" s="6">
        <v>250945</v>
      </c>
      <c r="R533" s="7">
        <f t="shared" si="131"/>
        <v>-1.3217245213094504</v>
      </c>
      <c r="S533" s="6">
        <v>59350.64</v>
      </c>
      <c r="T533" s="6">
        <v>30</v>
      </c>
      <c r="U533" s="6">
        <v>209100</v>
      </c>
      <c r="V533" s="7">
        <f t="shared" si="132"/>
        <v>8.7989949306551889</v>
      </c>
      <c r="W533" s="6">
        <v>127370.64</v>
      </c>
      <c r="X533" s="6">
        <v>30</v>
      </c>
      <c r="Y533" s="6">
        <v>206100</v>
      </c>
      <c r="Z533" s="7">
        <f t="shared" si="133"/>
        <v>18.540122270742359</v>
      </c>
      <c r="AA533" s="6">
        <v>251910.64</v>
      </c>
      <c r="AB533" s="6">
        <v>53.5</v>
      </c>
      <c r="AC533" s="6">
        <v>393645</v>
      </c>
      <c r="AD533" s="7">
        <f t="shared" si="134"/>
        <v>19.838254874315691</v>
      </c>
      <c r="AE533" s="6">
        <v>302900.15999999997</v>
      </c>
      <c r="AF533" s="6">
        <v>60</v>
      </c>
      <c r="AG533" s="6">
        <v>457550</v>
      </c>
      <c r="AH533" s="7">
        <f t="shared" si="135"/>
        <v>19.860135067205768</v>
      </c>
      <c r="AI533" s="6">
        <v>231820.16</v>
      </c>
      <c r="AJ533" s="6">
        <v>50</v>
      </c>
      <c r="AK533" s="6">
        <v>351000</v>
      </c>
      <c r="AL533" s="7">
        <f t="shared" si="136"/>
        <v>20.474145185185186</v>
      </c>
      <c r="AM533" s="6">
        <v>325730.15999999997</v>
      </c>
      <c r="AN533" s="6">
        <v>53</v>
      </c>
      <c r="AO533" s="6">
        <v>362010</v>
      </c>
      <c r="AP533" s="7">
        <f t="shared" si="137"/>
        <v>27.893248694787435</v>
      </c>
      <c r="AQ533" s="6">
        <v>356320.16</v>
      </c>
      <c r="AR533" s="6">
        <v>68</v>
      </c>
      <c r="AS533" s="6">
        <v>483460</v>
      </c>
      <c r="AT533" s="7">
        <f t="shared" si="138"/>
        <v>20.636587266785252</v>
      </c>
      <c r="AU533" s="6">
        <v>354055.17</v>
      </c>
      <c r="AV533" s="6">
        <v>60</v>
      </c>
      <c r="AW533" s="6">
        <v>431650</v>
      </c>
      <c r="AX533" s="7">
        <f t="shared" si="139"/>
        <v>25.427337588323873</v>
      </c>
      <c r="AY533" s="6">
        <f t="shared" si="140"/>
        <v>1964363.21</v>
      </c>
      <c r="AZ533" s="6">
        <f t="shared" si="141"/>
        <v>560</v>
      </c>
      <c r="BA533" s="6">
        <f t="shared" si="142"/>
        <v>4029395</v>
      </c>
      <c r="BB533" s="7">
        <f t="shared" si="143"/>
        <v>15.112755019053729</v>
      </c>
      <c r="BC533" s="26" t="s">
        <v>794</v>
      </c>
      <c r="BD533" s="10" t="s">
        <v>795</v>
      </c>
      <c r="BE533" s="10" t="s">
        <v>807</v>
      </c>
      <c r="BF533" s="18"/>
      <c r="BG533" s="18"/>
      <c r="BH533" s="18"/>
      <c r="BI533" s="18"/>
      <c r="BJ533" s="18"/>
      <c r="BK533" s="18"/>
      <c r="BL533" s="18"/>
      <c r="BM533" s="18"/>
      <c r="BN533" s="18"/>
      <c r="BO533" s="18"/>
      <c r="CJ533" s="18"/>
      <c r="CK533" s="18"/>
    </row>
    <row r="534" spans="1:89" x14ac:dyDescent="0.2">
      <c r="A534" s="25">
        <v>179081</v>
      </c>
      <c r="B534" s="26" t="s">
        <v>394</v>
      </c>
      <c r="C534" s="6">
        <v>-44.97</v>
      </c>
      <c r="D534" s="6">
        <v>0</v>
      </c>
      <c r="E534" s="6">
        <v>0</v>
      </c>
      <c r="F534" s="36">
        <f t="shared" si="128"/>
        <v>0</v>
      </c>
      <c r="G534" s="6">
        <v>-7204.19</v>
      </c>
      <c r="H534" s="6">
        <v>44.8</v>
      </c>
      <c r="I534" s="6">
        <v>332336</v>
      </c>
      <c r="J534" s="36">
        <f t="shared" si="129"/>
        <v>-0.67200029488228785</v>
      </c>
      <c r="K534" s="6">
        <v>148467.81</v>
      </c>
      <c r="L534" s="6">
        <v>109.5</v>
      </c>
      <c r="M534" s="6">
        <v>792665</v>
      </c>
      <c r="N534" s="7">
        <f t="shared" si="130"/>
        <v>5.619062655724675</v>
      </c>
      <c r="O534" s="6">
        <v>-14714.27</v>
      </c>
      <c r="P534" s="6">
        <v>54.5</v>
      </c>
      <c r="Q534" s="6">
        <v>387215</v>
      </c>
      <c r="R534" s="7">
        <f t="shared" si="131"/>
        <v>-1.1780080058882016</v>
      </c>
      <c r="S534" s="6">
        <v>51969.73</v>
      </c>
      <c r="T534" s="6">
        <v>58.5</v>
      </c>
      <c r="U534" s="6">
        <v>426145</v>
      </c>
      <c r="V534" s="7">
        <f t="shared" si="132"/>
        <v>3.7805480059604126</v>
      </c>
      <c r="W534" s="6">
        <v>102169.73</v>
      </c>
      <c r="X534" s="6">
        <v>50.5</v>
      </c>
      <c r="Y534" s="6">
        <v>362635</v>
      </c>
      <c r="Z534" s="7">
        <f t="shared" si="133"/>
        <v>8.4522781860548477</v>
      </c>
      <c r="AA534" s="6">
        <v>54274.73</v>
      </c>
      <c r="AB534" s="6">
        <v>69</v>
      </c>
      <c r="AC534" s="6">
        <v>517430</v>
      </c>
      <c r="AD534" s="7">
        <f t="shared" si="134"/>
        <v>3.2516797054674065</v>
      </c>
      <c r="AE534" s="6">
        <v>122284.49</v>
      </c>
      <c r="AF534" s="6">
        <v>71</v>
      </c>
      <c r="AG534" s="6">
        <v>529270</v>
      </c>
      <c r="AH534" s="7">
        <f t="shared" si="135"/>
        <v>6.9313104842518953</v>
      </c>
      <c r="AI534" s="6">
        <v>85639.49</v>
      </c>
      <c r="AJ534" s="6">
        <v>71</v>
      </c>
      <c r="AK534" s="6">
        <v>502970</v>
      </c>
      <c r="AL534" s="7">
        <f t="shared" si="136"/>
        <v>5.2782953058830548</v>
      </c>
      <c r="AM534" s="6">
        <v>134029.49</v>
      </c>
      <c r="AN534" s="6">
        <v>100.5</v>
      </c>
      <c r="AO534" s="6">
        <v>709960</v>
      </c>
      <c r="AP534" s="7">
        <f t="shared" si="137"/>
        <v>5.8523215251563467</v>
      </c>
      <c r="AQ534" s="6">
        <v>109719.49</v>
      </c>
      <c r="AR534" s="6">
        <v>101</v>
      </c>
      <c r="AS534" s="6">
        <v>734070</v>
      </c>
      <c r="AT534" s="7">
        <f t="shared" si="138"/>
        <v>4.18508550955631</v>
      </c>
      <c r="AU534" s="6">
        <v>220817.99</v>
      </c>
      <c r="AV534" s="6">
        <v>150.5</v>
      </c>
      <c r="AW534" s="6">
        <v>1079205</v>
      </c>
      <c r="AX534" s="7">
        <f t="shared" si="139"/>
        <v>6.3429632831575091</v>
      </c>
      <c r="AY534" s="6">
        <f t="shared" si="140"/>
        <v>1007454.49</v>
      </c>
      <c r="AZ534" s="6">
        <f t="shared" si="141"/>
        <v>880.8</v>
      </c>
      <c r="BA534" s="6">
        <f t="shared" si="142"/>
        <v>6373901</v>
      </c>
      <c r="BB534" s="7">
        <f t="shared" si="143"/>
        <v>4.8998390765717881</v>
      </c>
      <c r="BC534" s="26" t="s">
        <v>794</v>
      </c>
      <c r="BD534" s="10" t="s">
        <v>795</v>
      </c>
      <c r="BE534" s="10" t="s">
        <v>807</v>
      </c>
      <c r="BF534" s="18"/>
      <c r="BG534" s="18"/>
      <c r="BH534" s="18"/>
      <c r="BI534" s="18"/>
      <c r="BJ534" s="18"/>
      <c r="BK534" s="18"/>
      <c r="BL534" s="18"/>
      <c r="BM534" s="18"/>
      <c r="BN534" s="18"/>
      <c r="BO534" s="18"/>
      <c r="CJ534" s="18"/>
      <c r="CK534" s="18"/>
    </row>
    <row r="535" spans="1:89" x14ac:dyDescent="0.2">
      <c r="A535" s="25">
        <v>179486</v>
      </c>
      <c r="B535" s="26" t="s">
        <v>410</v>
      </c>
      <c r="C535" s="6">
        <v>229056.06</v>
      </c>
      <c r="D535" s="6">
        <v>54</v>
      </c>
      <c r="E535" s="6">
        <v>384705</v>
      </c>
      <c r="F535" s="36">
        <f t="shared" si="128"/>
        <v>17.862210784887122</v>
      </c>
      <c r="G535" s="6">
        <v>-59262.94</v>
      </c>
      <c r="H535" s="6">
        <v>203</v>
      </c>
      <c r="I535" s="6">
        <v>1451135</v>
      </c>
      <c r="J535" s="36">
        <f t="shared" si="129"/>
        <v>-1.2660098061172806</v>
      </c>
      <c r="K535" s="6">
        <v>201437.06</v>
      </c>
      <c r="L535" s="6">
        <v>281.25</v>
      </c>
      <c r="M535" s="6">
        <v>2015312.5</v>
      </c>
      <c r="N535" s="7">
        <f t="shared" si="130"/>
        <v>2.9985978849434023</v>
      </c>
      <c r="O535" s="6">
        <v>218319.56</v>
      </c>
      <c r="P535" s="6">
        <v>251.85</v>
      </c>
      <c r="Q535" s="6">
        <v>1803904.5</v>
      </c>
      <c r="R535" s="7">
        <f t="shared" si="131"/>
        <v>3.7518096772861314</v>
      </c>
      <c r="S535" s="6">
        <v>-48863.44</v>
      </c>
      <c r="T535" s="6">
        <v>186.05</v>
      </c>
      <c r="U535" s="6">
        <v>1316218.5</v>
      </c>
      <c r="V535" s="7">
        <f t="shared" si="132"/>
        <v>-1.1508474010963985</v>
      </c>
      <c r="W535" s="6">
        <v>7064.88</v>
      </c>
      <c r="X535" s="6">
        <v>191.5</v>
      </c>
      <c r="Y535" s="6">
        <v>1335855</v>
      </c>
      <c r="Z535" s="7">
        <f t="shared" si="133"/>
        <v>0.15865973477660375</v>
      </c>
      <c r="AA535" s="6">
        <v>170513.39</v>
      </c>
      <c r="AB535" s="6">
        <v>191.95</v>
      </c>
      <c r="AC535" s="6">
        <v>1432961.5</v>
      </c>
      <c r="AD535" s="7">
        <f t="shared" si="134"/>
        <v>3.688804681772679</v>
      </c>
      <c r="AE535" s="6">
        <v>291822.87</v>
      </c>
      <c r="AF535" s="6">
        <v>208.5</v>
      </c>
      <c r="AG535" s="6">
        <v>1550895</v>
      </c>
      <c r="AH535" s="7">
        <f t="shared" si="135"/>
        <v>5.6449250916406335</v>
      </c>
      <c r="AI535" s="6">
        <v>159089.87</v>
      </c>
      <c r="AJ535" s="6">
        <v>259</v>
      </c>
      <c r="AK535" s="6">
        <v>1834430</v>
      </c>
      <c r="AL535" s="7">
        <f t="shared" si="136"/>
        <v>2.6884568885157787</v>
      </c>
      <c r="AM535" s="6">
        <v>265558.09999999998</v>
      </c>
      <c r="AN535" s="6">
        <v>314.45</v>
      </c>
      <c r="AO535" s="6">
        <v>2208721.5</v>
      </c>
      <c r="AP535" s="7">
        <f t="shared" si="137"/>
        <v>3.7271793207065715</v>
      </c>
      <c r="AQ535" s="6">
        <v>563996.14</v>
      </c>
      <c r="AR535" s="6">
        <v>333.85</v>
      </c>
      <c r="AS535" s="6">
        <v>2413989.5</v>
      </c>
      <c r="AT535" s="7">
        <f t="shared" si="138"/>
        <v>6.5418229532481398</v>
      </c>
      <c r="AU535" s="6">
        <v>404667.56</v>
      </c>
      <c r="AV535" s="6">
        <v>342.55</v>
      </c>
      <c r="AW535" s="6">
        <v>2485988.5</v>
      </c>
      <c r="AX535" s="7">
        <f t="shared" si="139"/>
        <v>5.046159449249263</v>
      </c>
      <c r="AY535" s="6">
        <f t="shared" si="140"/>
        <v>2174343.0500000003</v>
      </c>
      <c r="AZ535" s="6">
        <f t="shared" si="141"/>
        <v>2763.9500000000003</v>
      </c>
      <c r="BA535" s="6">
        <f t="shared" si="142"/>
        <v>19849411.5</v>
      </c>
      <c r="BB535" s="7">
        <f t="shared" si="143"/>
        <v>3.3958001500447508</v>
      </c>
      <c r="BC535" s="26" t="s">
        <v>794</v>
      </c>
      <c r="BD535" s="10" t="s">
        <v>795</v>
      </c>
      <c r="BE535" s="10" t="s">
        <v>807</v>
      </c>
      <c r="BF535" s="18"/>
      <c r="BG535" s="18"/>
      <c r="BH535" s="18"/>
      <c r="BI535" s="18"/>
      <c r="BJ535" s="18"/>
      <c r="BK535" s="18"/>
      <c r="BL535" s="18"/>
      <c r="BM535" s="18"/>
      <c r="BN535" s="18"/>
      <c r="BO535" s="18"/>
      <c r="CJ535" s="18"/>
      <c r="CK535" s="18"/>
    </row>
    <row r="536" spans="1:89" x14ac:dyDescent="0.2">
      <c r="A536" s="25">
        <v>179808</v>
      </c>
      <c r="B536" s="26" t="s">
        <v>416</v>
      </c>
      <c r="C536" s="6">
        <v>68900.009999999995</v>
      </c>
      <c r="D536" s="6">
        <v>42.5</v>
      </c>
      <c r="E536" s="6">
        <v>298350</v>
      </c>
      <c r="F536" s="36">
        <f t="shared" si="128"/>
        <v>6.9281055806938152</v>
      </c>
      <c r="G536" s="6">
        <v>-8524.99</v>
      </c>
      <c r="H536" s="6">
        <v>10</v>
      </c>
      <c r="I536" s="6">
        <v>75700</v>
      </c>
      <c r="J536" s="36">
        <f t="shared" si="129"/>
        <v>-3.4910791281373843</v>
      </c>
      <c r="K536" s="6">
        <v>46009.01</v>
      </c>
      <c r="L536" s="6">
        <v>84.5</v>
      </c>
      <c r="M536" s="6">
        <v>612340</v>
      </c>
      <c r="N536" s="7">
        <f t="shared" si="130"/>
        <v>2.2540913544762717</v>
      </c>
      <c r="O536" s="6">
        <v>233074.01</v>
      </c>
      <c r="P536" s="6">
        <v>74.5</v>
      </c>
      <c r="Q536" s="6">
        <v>527240</v>
      </c>
      <c r="R536" s="7">
        <f t="shared" si="131"/>
        <v>13.703994973825962</v>
      </c>
      <c r="S536" s="6">
        <v>156424.01</v>
      </c>
      <c r="T536" s="6">
        <v>40</v>
      </c>
      <c r="U536" s="6">
        <v>282550</v>
      </c>
      <c r="V536" s="7">
        <f t="shared" si="132"/>
        <v>17.16207506635994</v>
      </c>
      <c r="W536" s="6">
        <v>52694.01</v>
      </c>
      <c r="X536" s="6">
        <v>41</v>
      </c>
      <c r="Y536" s="6">
        <v>286670</v>
      </c>
      <c r="Z536" s="7">
        <f t="shared" si="133"/>
        <v>5.5144252973802637</v>
      </c>
      <c r="AA536" s="6">
        <v>133234.01</v>
      </c>
      <c r="AB536" s="6">
        <v>60</v>
      </c>
      <c r="AC536" s="6">
        <v>436025</v>
      </c>
      <c r="AD536" s="7">
        <f t="shared" si="134"/>
        <v>9.4725171951149605</v>
      </c>
      <c r="AE536" s="6">
        <v>-18700.939999999999</v>
      </c>
      <c r="AF536" s="6">
        <v>10</v>
      </c>
      <c r="AG536" s="6">
        <v>78200</v>
      </c>
      <c r="AH536" s="7">
        <f t="shared" si="135"/>
        <v>-7.1742736572890022</v>
      </c>
      <c r="AI536" s="6">
        <v>50979.06</v>
      </c>
      <c r="AJ536" s="6">
        <v>28</v>
      </c>
      <c r="AK536" s="6">
        <v>191160</v>
      </c>
      <c r="AL536" s="7">
        <f t="shared" si="136"/>
        <v>8.2671629001883247</v>
      </c>
      <c r="AM536" s="6">
        <v>-8550.9599999999991</v>
      </c>
      <c r="AN536" s="6">
        <v>20</v>
      </c>
      <c r="AO536" s="6">
        <v>139900</v>
      </c>
      <c r="AP536" s="7">
        <f t="shared" si="137"/>
        <v>-1.8947802716225874</v>
      </c>
      <c r="AQ536" s="6">
        <v>133449.04</v>
      </c>
      <c r="AR536" s="6">
        <v>40</v>
      </c>
      <c r="AS536" s="6">
        <v>288800</v>
      </c>
      <c r="AT536" s="7">
        <f t="shared" si="138"/>
        <v>12.938272576177287</v>
      </c>
      <c r="AU536" s="6">
        <v>8864.0400000000009</v>
      </c>
      <c r="AV536" s="6">
        <v>26.5</v>
      </c>
      <c r="AW536" s="6">
        <v>187420</v>
      </c>
      <c r="AX536" s="7">
        <f t="shared" si="139"/>
        <v>1.4661468359833529</v>
      </c>
      <c r="AY536" s="6">
        <f t="shared" si="140"/>
        <v>778950.30000000028</v>
      </c>
      <c r="AZ536" s="6">
        <f t="shared" si="141"/>
        <v>434.5</v>
      </c>
      <c r="BA536" s="6">
        <f t="shared" si="142"/>
        <v>3106005</v>
      </c>
      <c r="BB536" s="7">
        <f t="shared" si="143"/>
        <v>7.7744431512505647</v>
      </c>
      <c r="BC536" s="26" t="s">
        <v>794</v>
      </c>
      <c r="BD536" s="10" t="s">
        <v>795</v>
      </c>
      <c r="BE536" s="10" t="s">
        <v>807</v>
      </c>
      <c r="BF536" s="18"/>
      <c r="BG536" s="18"/>
      <c r="BH536" s="18"/>
      <c r="BI536" s="18"/>
      <c r="BJ536" s="18"/>
      <c r="BK536" s="18"/>
      <c r="BL536" s="18"/>
      <c r="BM536" s="18"/>
      <c r="BN536" s="18"/>
      <c r="BO536" s="18"/>
      <c r="CJ536" s="18"/>
      <c r="CK536" s="18"/>
    </row>
    <row r="537" spans="1:89" x14ac:dyDescent="0.2">
      <c r="A537" s="25">
        <v>179925</v>
      </c>
      <c r="B537" s="26" t="s">
        <v>438</v>
      </c>
      <c r="C537" s="6">
        <v>-4457.58</v>
      </c>
      <c r="D537" s="6">
        <v>44.5</v>
      </c>
      <c r="E537" s="6">
        <v>312390</v>
      </c>
      <c r="F537" s="36">
        <f t="shared" si="128"/>
        <v>-0.42807836358398155</v>
      </c>
      <c r="G537" s="6">
        <v>20249.419999999998</v>
      </c>
      <c r="H537" s="6">
        <v>106</v>
      </c>
      <c r="I537" s="6">
        <v>767120</v>
      </c>
      <c r="J537" s="36">
        <f t="shared" si="129"/>
        <v>0.81829703305871304</v>
      </c>
      <c r="K537" s="6">
        <v>51959.42</v>
      </c>
      <c r="L537" s="6">
        <v>68.25</v>
      </c>
      <c r="M537" s="6">
        <v>497527.5</v>
      </c>
      <c r="N537" s="7">
        <f t="shared" si="130"/>
        <v>3.1330581726638225</v>
      </c>
      <c r="O537" s="6">
        <v>47830.42</v>
      </c>
      <c r="P537" s="6">
        <v>80</v>
      </c>
      <c r="Q537" s="6">
        <v>585940</v>
      </c>
      <c r="R537" s="7">
        <f t="shared" si="131"/>
        <v>2.5305372905075605</v>
      </c>
      <c r="S537" s="6">
        <v>45863.92</v>
      </c>
      <c r="T537" s="6">
        <v>76.150000000000006</v>
      </c>
      <c r="U537" s="6">
        <v>539515.5</v>
      </c>
      <c r="V537" s="7">
        <f t="shared" si="132"/>
        <v>2.635293184347808</v>
      </c>
      <c r="W537" s="6">
        <v>66591.92</v>
      </c>
      <c r="X537" s="6">
        <v>30</v>
      </c>
      <c r="Y537" s="6">
        <v>224200</v>
      </c>
      <c r="Z537" s="7">
        <f t="shared" si="133"/>
        <v>8.9106048171275649</v>
      </c>
      <c r="AA537" s="6">
        <v>82854.42</v>
      </c>
      <c r="AB537" s="6">
        <v>50</v>
      </c>
      <c r="AC537" s="6">
        <v>370875</v>
      </c>
      <c r="AD537" s="7">
        <f t="shared" si="134"/>
        <v>6.9254789888776545</v>
      </c>
      <c r="AE537" s="6">
        <v>122284.56</v>
      </c>
      <c r="AF537" s="6">
        <v>50</v>
      </c>
      <c r="AG537" s="6">
        <v>379310</v>
      </c>
      <c r="AH537" s="7">
        <f t="shared" si="135"/>
        <v>9.6716058105507372</v>
      </c>
      <c r="AI537" s="6">
        <v>286954.56</v>
      </c>
      <c r="AJ537" s="6">
        <v>90</v>
      </c>
      <c r="AK537" s="6">
        <v>654150</v>
      </c>
      <c r="AL537" s="7">
        <f t="shared" si="136"/>
        <v>13.598702682870901</v>
      </c>
      <c r="AM537" s="6">
        <v>297719.56</v>
      </c>
      <c r="AN537" s="6">
        <v>80</v>
      </c>
      <c r="AO537" s="6">
        <v>564500</v>
      </c>
      <c r="AP537" s="7">
        <f t="shared" si="137"/>
        <v>16.349524109831712</v>
      </c>
      <c r="AQ537" s="6">
        <v>372863.47</v>
      </c>
      <c r="AR537" s="6">
        <v>129</v>
      </c>
      <c r="AS537" s="6">
        <v>929880</v>
      </c>
      <c r="AT537" s="7">
        <f t="shared" si="138"/>
        <v>11.227445648900932</v>
      </c>
      <c r="AU537" s="6">
        <v>364792.48</v>
      </c>
      <c r="AV537" s="6">
        <v>120</v>
      </c>
      <c r="AW537" s="6">
        <v>883250</v>
      </c>
      <c r="AX537" s="7">
        <f t="shared" si="139"/>
        <v>12.803359048966884</v>
      </c>
      <c r="AY537" s="6">
        <f t="shared" si="140"/>
        <v>1759964.15</v>
      </c>
      <c r="AZ537" s="6">
        <f t="shared" si="141"/>
        <v>879.4</v>
      </c>
      <c r="BA537" s="6">
        <f t="shared" si="142"/>
        <v>6396268</v>
      </c>
      <c r="BB537" s="7">
        <f t="shared" si="143"/>
        <v>8.5298002913573985</v>
      </c>
      <c r="BC537" s="26" t="s">
        <v>794</v>
      </c>
      <c r="BD537" s="10" t="s">
        <v>795</v>
      </c>
      <c r="BE537" s="10" t="s">
        <v>807</v>
      </c>
      <c r="BF537" s="18"/>
      <c r="BG537" s="18"/>
      <c r="BH537" s="18"/>
      <c r="BI537" s="18"/>
      <c r="BJ537" s="18"/>
      <c r="BK537" s="18"/>
      <c r="BL537" s="18"/>
      <c r="BM537" s="18"/>
      <c r="BN537" s="18"/>
      <c r="BO537" s="18"/>
      <c r="CJ537" s="18"/>
      <c r="CK537" s="18"/>
    </row>
    <row r="538" spans="1:89" x14ac:dyDescent="0.2">
      <c r="A538" s="25">
        <v>201295</v>
      </c>
      <c r="B538" s="26" t="s">
        <v>452</v>
      </c>
      <c r="C538" s="6">
        <v>192545.78</v>
      </c>
      <c r="D538" s="6">
        <v>0</v>
      </c>
      <c r="E538" s="6">
        <v>0</v>
      </c>
      <c r="F538" s="36">
        <f t="shared" si="128"/>
        <v>0</v>
      </c>
      <c r="G538" s="6">
        <v>135070.78</v>
      </c>
      <c r="H538" s="6">
        <v>62.5</v>
      </c>
      <c r="I538" s="6">
        <v>453125</v>
      </c>
      <c r="J538" s="36">
        <f t="shared" si="129"/>
        <v>9.2407043972413785</v>
      </c>
      <c r="K538" s="6">
        <v>127810.78</v>
      </c>
      <c r="L538" s="6">
        <v>82</v>
      </c>
      <c r="M538" s="6">
        <v>596990</v>
      </c>
      <c r="N538" s="7">
        <f t="shared" si="130"/>
        <v>6.4227598452235375</v>
      </c>
      <c r="O538" s="6">
        <v>137529.15</v>
      </c>
      <c r="P538" s="6">
        <v>50.1</v>
      </c>
      <c r="Q538" s="6">
        <v>358082</v>
      </c>
      <c r="R538" s="7">
        <f t="shared" si="131"/>
        <v>11.906221619629022</v>
      </c>
      <c r="S538" s="6">
        <v>131039.15</v>
      </c>
      <c r="T538" s="6">
        <v>2</v>
      </c>
      <c r="U538" s="6">
        <v>13940</v>
      </c>
      <c r="V538" s="7">
        <f t="shared" si="132"/>
        <v>291.40700502152077</v>
      </c>
      <c r="W538" s="6">
        <v>151589.15</v>
      </c>
      <c r="X538" s="6">
        <v>35</v>
      </c>
      <c r="Y538" s="6">
        <v>245450</v>
      </c>
      <c r="Z538" s="7">
        <f t="shared" si="133"/>
        <v>18.527905887146058</v>
      </c>
      <c r="AA538" s="6">
        <v>161749.15</v>
      </c>
      <c r="AB538" s="6">
        <v>47</v>
      </c>
      <c r="AC538" s="6">
        <v>338540</v>
      </c>
      <c r="AD538" s="7">
        <f t="shared" si="134"/>
        <v>14.811318160335558</v>
      </c>
      <c r="AE538" s="6">
        <v>245348.89</v>
      </c>
      <c r="AF538" s="6">
        <v>45</v>
      </c>
      <c r="AG538" s="6">
        <v>333275</v>
      </c>
      <c r="AH538" s="7">
        <f t="shared" si="135"/>
        <v>22.085265021378742</v>
      </c>
      <c r="AI538" s="6">
        <v>178698.89</v>
      </c>
      <c r="AJ538" s="6">
        <v>23.5</v>
      </c>
      <c r="AK538" s="6">
        <v>163195</v>
      </c>
      <c r="AL538" s="7">
        <f t="shared" si="136"/>
        <v>33.945069334232059</v>
      </c>
      <c r="AM538" s="6">
        <v>132366.39999999999</v>
      </c>
      <c r="AN538" s="6">
        <v>20.25</v>
      </c>
      <c r="AO538" s="6">
        <v>140717.5</v>
      </c>
      <c r="AP538" s="7">
        <f t="shared" si="137"/>
        <v>29.160256542363243</v>
      </c>
      <c r="AQ538" s="6">
        <v>146876.4</v>
      </c>
      <c r="AR538" s="6">
        <v>51</v>
      </c>
      <c r="AS538" s="6">
        <v>357495</v>
      </c>
      <c r="AT538" s="7">
        <f t="shared" si="138"/>
        <v>11.503767045692946</v>
      </c>
      <c r="AU538" s="6">
        <v>187849.91</v>
      </c>
      <c r="AV538" s="6">
        <v>44</v>
      </c>
      <c r="AW538" s="6">
        <v>313540</v>
      </c>
      <c r="AX538" s="7">
        <f t="shared" si="139"/>
        <v>18.572900459271544</v>
      </c>
      <c r="AY538" s="6">
        <f t="shared" si="140"/>
        <v>1735928.6499999997</v>
      </c>
      <c r="AZ538" s="6">
        <f t="shared" si="141"/>
        <v>462.35</v>
      </c>
      <c r="BA538" s="6">
        <f t="shared" si="142"/>
        <v>3314349.5</v>
      </c>
      <c r="BB538" s="7">
        <f t="shared" si="143"/>
        <v>16.236606353675128</v>
      </c>
      <c r="BC538" s="26" t="s">
        <v>794</v>
      </c>
      <c r="BD538" s="10" t="s">
        <v>795</v>
      </c>
      <c r="BE538" s="10" t="s">
        <v>807</v>
      </c>
      <c r="BF538" s="18"/>
      <c r="BG538" s="18"/>
      <c r="BH538" s="18"/>
      <c r="BI538" s="18"/>
      <c r="BJ538" s="18"/>
      <c r="BK538" s="18"/>
      <c r="BL538" s="18"/>
      <c r="BM538" s="18"/>
      <c r="BN538" s="18"/>
      <c r="BO538" s="18"/>
      <c r="CJ538" s="18"/>
      <c r="CK538" s="18"/>
    </row>
    <row r="539" spans="1:89" x14ac:dyDescent="0.2">
      <c r="A539" s="25">
        <v>202244</v>
      </c>
      <c r="B539" s="26" t="s">
        <v>467</v>
      </c>
      <c r="C539" s="6">
        <v>-4195</v>
      </c>
      <c r="D539" s="6">
        <v>2.5</v>
      </c>
      <c r="E539" s="6">
        <v>18925</v>
      </c>
      <c r="F539" s="36">
        <f t="shared" si="128"/>
        <v>-6.6499339498018486</v>
      </c>
      <c r="G539" s="6">
        <v>101550</v>
      </c>
      <c r="H539" s="6">
        <v>30</v>
      </c>
      <c r="I539" s="6">
        <v>212100</v>
      </c>
      <c r="J539" s="36">
        <f t="shared" si="129"/>
        <v>14.842291371994342</v>
      </c>
      <c r="K539" s="6">
        <v>61887.5</v>
      </c>
      <c r="L539" s="6">
        <v>31.25</v>
      </c>
      <c r="M539" s="6">
        <v>228437.5</v>
      </c>
      <c r="N539" s="7">
        <f t="shared" si="130"/>
        <v>8.1274965800273602</v>
      </c>
      <c r="O539" s="6">
        <v>13015</v>
      </c>
      <c r="P539" s="6">
        <v>23.5</v>
      </c>
      <c r="Q539" s="6">
        <v>174245</v>
      </c>
      <c r="R539" s="7">
        <f t="shared" si="131"/>
        <v>2.3155040316795317</v>
      </c>
      <c r="S539" s="6">
        <v>-8870</v>
      </c>
      <c r="T539" s="6">
        <v>35.5</v>
      </c>
      <c r="U539" s="6">
        <v>250185</v>
      </c>
      <c r="V539" s="7">
        <f t="shared" si="132"/>
        <v>-1.0990666906489199</v>
      </c>
      <c r="W539" s="6">
        <v>57099.5</v>
      </c>
      <c r="X539" s="6">
        <v>39.950000000000003</v>
      </c>
      <c r="Y539" s="6">
        <v>274456.5</v>
      </c>
      <c r="Z539" s="7">
        <f t="shared" si="133"/>
        <v>6.2413715834749777</v>
      </c>
      <c r="AA539" s="6">
        <v>-7935</v>
      </c>
      <c r="AB539" s="6">
        <v>10</v>
      </c>
      <c r="AC539" s="6">
        <v>70700</v>
      </c>
      <c r="AD539" s="7">
        <f t="shared" si="134"/>
        <v>-3.4792786421499295</v>
      </c>
      <c r="AE539" s="6">
        <v>-9966.8799999999992</v>
      </c>
      <c r="AF539" s="6">
        <v>22.9</v>
      </c>
      <c r="AG539" s="6">
        <v>184763</v>
      </c>
      <c r="AH539" s="7">
        <f t="shared" si="135"/>
        <v>-1.6183240150896012</v>
      </c>
      <c r="AI539" s="6">
        <v>24580.12</v>
      </c>
      <c r="AJ539" s="6">
        <v>27</v>
      </c>
      <c r="AK539" s="6">
        <v>191290</v>
      </c>
      <c r="AL539" s="7">
        <f t="shared" si="136"/>
        <v>3.9833954728422811</v>
      </c>
      <c r="AM539" s="6">
        <v>-6000.88</v>
      </c>
      <c r="AN539" s="6">
        <v>20</v>
      </c>
      <c r="AO539" s="6">
        <v>135400</v>
      </c>
      <c r="AP539" s="7">
        <f t="shared" si="137"/>
        <v>-1.373909010339734</v>
      </c>
      <c r="AQ539" s="6">
        <v>-5814.89</v>
      </c>
      <c r="AR539" s="6">
        <v>21.5</v>
      </c>
      <c r="AS539" s="6">
        <v>149105</v>
      </c>
      <c r="AT539" s="7">
        <f t="shared" si="138"/>
        <v>-1.0919615036383756</v>
      </c>
      <c r="AU539" s="6">
        <v>-42846.39</v>
      </c>
      <c r="AV539" s="6">
        <v>37.5</v>
      </c>
      <c r="AW539" s="6">
        <v>276900</v>
      </c>
      <c r="AX539" s="7">
        <f t="shared" si="139"/>
        <v>-4.7968150595882992</v>
      </c>
      <c r="AY539" s="6">
        <f t="shared" si="140"/>
        <v>176698.07999999996</v>
      </c>
      <c r="AZ539" s="6">
        <f t="shared" si="141"/>
        <v>299.10000000000002</v>
      </c>
      <c r="BA539" s="6">
        <f t="shared" si="142"/>
        <v>2147582</v>
      </c>
      <c r="BB539" s="7">
        <f t="shared" si="143"/>
        <v>2.5506083027330266</v>
      </c>
      <c r="BC539" s="26" t="s">
        <v>794</v>
      </c>
      <c r="BD539" s="10" t="s">
        <v>795</v>
      </c>
      <c r="BE539" s="10" t="s">
        <v>807</v>
      </c>
      <c r="BF539" s="18"/>
      <c r="BG539" s="18"/>
      <c r="BH539" s="18"/>
      <c r="BI539" s="18"/>
      <c r="BJ539" s="18"/>
      <c r="BK539" s="18"/>
      <c r="BL539" s="18"/>
      <c r="BM539" s="18"/>
      <c r="BN539" s="18"/>
      <c r="BO539" s="18"/>
      <c r="CJ539" s="18"/>
      <c r="CK539" s="18"/>
    </row>
    <row r="540" spans="1:89" x14ac:dyDescent="0.2">
      <c r="A540" s="25">
        <v>203328</v>
      </c>
      <c r="B540" s="26" t="s">
        <v>501</v>
      </c>
      <c r="C540" s="6">
        <v>0</v>
      </c>
      <c r="D540" s="6">
        <v>0</v>
      </c>
      <c r="E540" s="6">
        <v>0</v>
      </c>
      <c r="F540" s="36">
        <f t="shared" si="128"/>
        <v>0</v>
      </c>
      <c r="G540" s="6">
        <v>0</v>
      </c>
      <c r="H540" s="6">
        <v>0</v>
      </c>
      <c r="I540" s="6">
        <v>0</v>
      </c>
      <c r="J540" s="36">
        <f t="shared" si="129"/>
        <v>0</v>
      </c>
      <c r="K540" s="6">
        <v>-2000</v>
      </c>
      <c r="L540" s="6">
        <v>10</v>
      </c>
      <c r="M540" s="6">
        <v>70700</v>
      </c>
      <c r="N540" s="7">
        <f t="shared" si="130"/>
        <v>-0.84865629420084876</v>
      </c>
      <c r="O540" s="6">
        <v>67480</v>
      </c>
      <c r="P540" s="6">
        <v>10</v>
      </c>
      <c r="Q540" s="6">
        <v>72800</v>
      </c>
      <c r="R540" s="7">
        <f t="shared" si="131"/>
        <v>28.734615384615385</v>
      </c>
      <c r="S540" s="6">
        <v>65830</v>
      </c>
      <c r="T540" s="6">
        <v>20</v>
      </c>
      <c r="U540" s="6">
        <v>141250</v>
      </c>
      <c r="V540" s="7">
        <f t="shared" si="132"/>
        <v>14.447646017699116</v>
      </c>
      <c r="W540" s="6">
        <v>-6070</v>
      </c>
      <c r="X540" s="6">
        <v>20</v>
      </c>
      <c r="Y540" s="6">
        <v>138650</v>
      </c>
      <c r="Z540" s="7">
        <f t="shared" si="133"/>
        <v>-1.3133790119004687</v>
      </c>
      <c r="AA540" s="6">
        <v>-15065</v>
      </c>
      <c r="AB540" s="6">
        <v>39.5</v>
      </c>
      <c r="AC540" s="6">
        <v>309740</v>
      </c>
      <c r="AD540" s="7">
        <f t="shared" si="134"/>
        <v>-1.5077645767417833</v>
      </c>
      <c r="AE540" s="6">
        <v>-3450</v>
      </c>
      <c r="AF540" s="6">
        <v>10</v>
      </c>
      <c r="AG540" s="6">
        <v>75700</v>
      </c>
      <c r="AH540" s="7">
        <f t="shared" si="135"/>
        <v>-1.3672391017173051</v>
      </c>
      <c r="AI540" s="6">
        <v>-10920</v>
      </c>
      <c r="AJ540" s="6">
        <v>20</v>
      </c>
      <c r="AK540" s="6">
        <v>137400</v>
      </c>
      <c r="AL540" s="7">
        <f t="shared" si="136"/>
        <v>-2.4637554585152839</v>
      </c>
      <c r="AM540" s="6">
        <v>-6625</v>
      </c>
      <c r="AN540" s="6">
        <v>20</v>
      </c>
      <c r="AO540" s="6">
        <v>142025</v>
      </c>
      <c r="AP540" s="7">
        <f t="shared" si="137"/>
        <v>-1.4460482309452563</v>
      </c>
      <c r="AQ540" s="6">
        <v>-8020</v>
      </c>
      <c r="AR540" s="6">
        <v>25</v>
      </c>
      <c r="AS540" s="6">
        <v>181750</v>
      </c>
      <c r="AT540" s="7">
        <f t="shared" si="138"/>
        <v>-1.2355433287482807</v>
      </c>
      <c r="AU540" s="6">
        <v>-21530</v>
      </c>
      <c r="AV540" s="6">
        <v>20</v>
      </c>
      <c r="AW540" s="6">
        <v>139000</v>
      </c>
      <c r="AX540" s="7">
        <f t="shared" si="139"/>
        <v>-4.8016546762589929</v>
      </c>
      <c r="AY540" s="6">
        <f t="shared" si="140"/>
        <v>59630</v>
      </c>
      <c r="AZ540" s="6">
        <f t="shared" si="141"/>
        <v>194.5</v>
      </c>
      <c r="BA540" s="6">
        <f t="shared" si="142"/>
        <v>1409015</v>
      </c>
      <c r="BB540" s="7">
        <f t="shared" si="143"/>
        <v>1.3119306749750712</v>
      </c>
      <c r="BC540" s="26" t="s">
        <v>794</v>
      </c>
      <c r="BD540" s="10" t="s">
        <v>795</v>
      </c>
      <c r="BE540" s="10" t="s">
        <v>807</v>
      </c>
      <c r="BF540" s="18"/>
      <c r="BG540" s="18"/>
      <c r="BH540" s="18"/>
      <c r="BI540" s="18"/>
      <c r="BJ540" s="18"/>
      <c r="BK540" s="18"/>
      <c r="BL540" s="18"/>
      <c r="BM540" s="18"/>
      <c r="BN540" s="18"/>
      <c r="BO540" s="18"/>
      <c r="CJ540" s="18"/>
      <c r="CK540" s="18"/>
    </row>
    <row r="541" spans="1:89" x14ac:dyDescent="0.2">
      <c r="A541" s="25">
        <v>203629</v>
      </c>
      <c r="B541" s="26" t="s">
        <v>513</v>
      </c>
      <c r="C541" s="6">
        <v>0</v>
      </c>
      <c r="D541" s="6">
        <v>0</v>
      </c>
      <c r="E541" s="6">
        <v>0</v>
      </c>
      <c r="F541" s="36">
        <f t="shared" si="128"/>
        <v>0</v>
      </c>
      <c r="G541" s="6">
        <v>0</v>
      </c>
      <c r="H541" s="6">
        <v>0</v>
      </c>
      <c r="I541" s="6">
        <v>0</v>
      </c>
      <c r="J541" s="36">
        <f t="shared" si="129"/>
        <v>0</v>
      </c>
      <c r="K541" s="6">
        <v>0</v>
      </c>
      <c r="L541" s="6">
        <v>0</v>
      </c>
      <c r="M541" s="6">
        <v>0</v>
      </c>
      <c r="N541" s="7">
        <f t="shared" si="130"/>
        <v>0</v>
      </c>
      <c r="O541" s="6">
        <v>168395.74</v>
      </c>
      <c r="P541" s="6">
        <v>50</v>
      </c>
      <c r="Q541" s="6">
        <v>361200</v>
      </c>
      <c r="R541" s="7">
        <f t="shared" si="131"/>
        <v>14.452569047619047</v>
      </c>
      <c r="S541" s="6">
        <v>169720.74</v>
      </c>
      <c r="T541" s="6">
        <v>38.5</v>
      </c>
      <c r="U541" s="6">
        <v>271220</v>
      </c>
      <c r="V541" s="7">
        <f t="shared" si="132"/>
        <v>19.398801489565663</v>
      </c>
      <c r="W541" s="6">
        <v>153820.74</v>
      </c>
      <c r="X541" s="6">
        <v>20</v>
      </c>
      <c r="Y541" s="6">
        <v>144400</v>
      </c>
      <c r="Z541" s="7">
        <f t="shared" si="133"/>
        <v>31.957217451523547</v>
      </c>
      <c r="AA541" s="6">
        <v>137870.74</v>
      </c>
      <c r="AB541" s="6">
        <v>6</v>
      </c>
      <c r="AC541" s="6">
        <v>43920</v>
      </c>
      <c r="AD541" s="7">
        <f t="shared" si="134"/>
        <v>97.31313615664844</v>
      </c>
      <c r="AE541" s="6">
        <v>0</v>
      </c>
      <c r="AF541" s="6">
        <v>0</v>
      </c>
      <c r="AG541" s="6">
        <v>0</v>
      </c>
      <c r="AH541" s="7">
        <f t="shared" si="135"/>
        <v>0</v>
      </c>
      <c r="AI541" s="6">
        <v>0</v>
      </c>
      <c r="AJ541" s="6">
        <v>0</v>
      </c>
      <c r="AK541" s="6">
        <v>0</v>
      </c>
      <c r="AL541" s="7">
        <f t="shared" si="136"/>
        <v>0</v>
      </c>
      <c r="AM541" s="6">
        <v>98705.74</v>
      </c>
      <c r="AN541" s="6">
        <v>15</v>
      </c>
      <c r="AO541" s="6">
        <v>115450</v>
      </c>
      <c r="AP541" s="7">
        <f t="shared" si="137"/>
        <v>26.503923256821139</v>
      </c>
      <c r="AQ541" s="6">
        <v>100173.24</v>
      </c>
      <c r="AR541" s="6">
        <v>20.75</v>
      </c>
      <c r="AS541" s="6">
        <v>154127.5</v>
      </c>
      <c r="AT541" s="7">
        <f t="shared" si="138"/>
        <v>18.198249630987334</v>
      </c>
      <c r="AU541" s="6">
        <v>84520.74</v>
      </c>
      <c r="AV541" s="6">
        <v>7</v>
      </c>
      <c r="AW541" s="6">
        <v>52410</v>
      </c>
      <c r="AX541" s="7">
        <f t="shared" si="139"/>
        <v>49.993187178019461</v>
      </c>
      <c r="AY541" s="6">
        <f t="shared" si="140"/>
        <v>913207.67999999993</v>
      </c>
      <c r="AZ541" s="6">
        <f t="shared" si="141"/>
        <v>157.25</v>
      </c>
      <c r="BA541" s="6">
        <f t="shared" si="142"/>
        <v>1142727.5</v>
      </c>
      <c r="BB541" s="7">
        <f t="shared" si="143"/>
        <v>24.773568571684848</v>
      </c>
      <c r="BC541" s="26" t="s">
        <v>794</v>
      </c>
      <c r="BD541" s="10" t="s">
        <v>795</v>
      </c>
      <c r="BE541" s="10" t="s">
        <v>807</v>
      </c>
      <c r="BF541" s="18"/>
      <c r="BG541" s="18"/>
      <c r="BH541" s="18"/>
      <c r="BI541" s="18"/>
      <c r="BJ541" s="18"/>
      <c r="BK541" s="18"/>
      <c r="BL541" s="18"/>
      <c r="BM541" s="18"/>
      <c r="BN541" s="18"/>
      <c r="BO541" s="18"/>
      <c r="CJ541" s="18"/>
      <c r="CK541" s="18"/>
    </row>
    <row r="542" spans="1:89" x14ac:dyDescent="0.2">
      <c r="A542" s="25">
        <v>205467</v>
      </c>
      <c r="B542" s="26" t="s">
        <v>966</v>
      </c>
      <c r="C542" s="6">
        <v>0</v>
      </c>
      <c r="D542" s="6">
        <v>0</v>
      </c>
      <c r="E542" s="6">
        <v>0</v>
      </c>
      <c r="F542" s="36">
        <f t="shared" si="128"/>
        <v>0</v>
      </c>
      <c r="G542" s="6">
        <v>0</v>
      </c>
      <c r="H542" s="6">
        <v>0</v>
      </c>
      <c r="I542" s="6">
        <v>0</v>
      </c>
      <c r="J542" s="36">
        <f t="shared" si="129"/>
        <v>0</v>
      </c>
      <c r="K542" s="6">
        <v>0</v>
      </c>
      <c r="L542" s="6">
        <v>0</v>
      </c>
      <c r="M542" s="6">
        <v>0</v>
      </c>
      <c r="N542" s="7">
        <f t="shared" si="130"/>
        <v>0</v>
      </c>
      <c r="O542" s="6">
        <v>0</v>
      </c>
      <c r="P542" s="6">
        <v>0</v>
      </c>
      <c r="Q542" s="6">
        <v>0</v>
      </c>
      <c r="R542" s="7">
        <f t="shared" si="131"/>
        <v>0</v>
      </c>
      <c r="S542" s="6">
        <v>0</v>
      </c>
      <c r="T542" s="6">
        <v>0</v>
      </c>
      <c r="U542" s="6">
        <v>0</v>
      </c>
      <c r="V542" s="7">
        <f t="shared" si="132"/>
        <v>0</v>
      </c>
      <c r="W542" s="6">
        <v>0</v>
      </c>
      <c r="X542" s="6">
        <v>0</v>
      </c>
      <c r="Y542" s="6">
        <v>0</v>
      </c>
      <c r="Z542" s="7">
        <f t="shared" si="133"/>
        <v>0</v>
      </c>
      <c r="AA542" s="6">
        <v>0</v>
      </c>
      <c r="AB542" s="6">
        <v>0</v>
      </c>
      <c r="AC542" s="6">
        <v>0</v>
      </c>
      <c r="AD542" s="7">
        <f t="shared" si="134"/>
        <v>0</v>
      </c>
      <c r="AE542" s="6">
        <v>118800</v>
      </c>
      <c r="AF542" s="6">
        <v>60</v>
      </c>
      <c r="AG542" s="6">
        <v>439200</v>
      </c>
      <c r="AH542" s="7">
        <f t="shared" si="135"/>
        <v>8.1147540983606561</v>
      </c>
      <c r="AI542" s="6">
        <v>106980</v>
      </c>
      <c r="AJ542" s="6">
        <v>46.5</v>
      </c>
      <c r="AK542" s="6">
        <v>327905</v>
      </c>
      <c r="AL542" s="7">
        <f t="shared" si="136"/>
        <v>10.113843948704655</v>
      </c>
      <c r="AM542" s="6">
        <v>118415</v>
      </c>
      <c r="AN542" s="6">
        <v>43</v>
      </c>
      <c r="AO542" s="6">
        <v>292110</v>
      </c>
      <c r="AP542" s="7">
        <f t="shared" si="137"/>
        <v>12.566721440553218</v>
      </c>
      <c r="AQ542" s="6">
        <v>173425.02</v>
      </c>
      <c r="AR542" s="6">
        <v>27.5</v>
      </c>
      <c r="AS542" s="6">
        <v>197100</v>
      </c>
      <c r="AT542" s="7">
        <f t="shared" si="138"/>
        <v>24.63673546423135</v>
      </c>
      <c r="AU542" s="6">
        <v>99029.02</v>
      </c>
      <c r="AV542" s="6">
        <v>40.799999999999997</v>
      </c>
      <c r="AW542" s="6">
        <v>290191</v>
      </c>
      <c r="AX542" s="7">
        <f t="shared" si="139"/>
        <v>10.578893280632412</v>
      </c>
      <c r="AY542" s="6">
        <f t="shared" si="140"/>
        <v>616649.04</v>
      </c>
      <c r="AZ542" s="6">
        <f t="shared" si="141"/>
        <v>217.8</v>
      </c>
      <c r="BA542" s="6">
        <f t="shared" si="142"/>
        <v>1546506</v>
      </c>
      <c r="BB542" s="7">
        <f t="shared" si="143"/>
        <v>12.360844536005681</v>
      </c>
      <c r="BC542" s="26" t="s">
        <v>794</v>
      </c>
      <c r="BD542" s="10" t="s">
        <v>795</v>
      </c>
      <c r="BE542" s="10" t="s">
        <v>807</v>
      </c>
      <c r="BF542" s="18"/>
      <c r="BG542" s="18"/>
      <c r="BH542" s="18"/>
      <c r="BI542" s="18"/>
      <c r="BJ542" s="18"/>
      <c r="BK542" s="18"/>
      <c r="BL542" s="18"/>
      <c r="BM542" s="18"/>
      <c r="BN542" s="18"/>
      <c r="BO542" s="18"/>
      <c r="CJ542" s="18"/>
      <c r="CK542" s="18"/>
    </row>
    <row r="543" spans="1:89" x14ac:dyDescent="0.2">
      <c r="A543" s="25">
        <v>206367</v>
      </c>
      <c r="B543" s="26" t="s">
        <v>967</v>
      </c>
      <c r="C543" s="6">
        <v>0</v>
      </c>
      <c r="D543" s="6">
        <v>0</v>
      </c>
      <c r="E543" s="6">
        <v>0</v>
      </c>
      <c r="F543" s="36">
        <f t="shared" si="128"/>
        <v>0</v>
      </c>
      <c r="G543" s="6">
        <v>0</v>
      </c>
      <c r="H543" s="6">
        <v>0</v>
      </c>
      <c r="I543" s="6">
        <v>0</v>
      </c>
      <c r="J543" s="36">
        <f t="shared" si="129"/>
        <v>0</v>
      </c>
      <c r="K543" s="6">
        <v>0</v>
      </c>
      <c r="L543" s="6">
        <v>0</v>
      </c>
      <c r="M543" s="6">
        <v>0</v>
      </c>
      <c r="N543" s="7">
        <f t="shared" si="130"/>
        <v>0</v>
      </c>
      <c r="O543" s="6">
        <v>0</v>
      </c>
      <c r="P543" s="6">
        <v>0</v>
      </c>
      <c r="Q543" s="6">
        <v>0</v>
      </c>
      <c r="R543" s="7">
        <f t="shared" si="131"/>
        <v>0</v>
      </c>
      <c r="S543" s="6">
        <v>0</v>
      </c>
      <c r="T543" s="6">
        <v>0</v>
      </c>
      <c r="U543" s="6">
        <v>0</v>
      </c>
      <c r="V543" s="7">
        <f t="shared" si="132"/>
        <v>0</v>
      </c>
      <c r="W543" s="6">
        <v>0</v>
      </c>
      <c r="X543" s="6">
        <v>0</v>
      </c>
      <c r="Y543" s="6">
        <v>0</v>
      </c>
      <c r="Z543" s="7">
        <f t="shared" si="133"/>
        <v>0</v>
      </c>
      <c r="AA543" s="6">
        <v>0</v>
      </c>
      <c r="AB543" s="6">
        <v>0</v>
      </c>
      <c r="AC543" s="6">
        <v>0</v>
      </c>
      <c r="AD543" s="7">
        <f t="shared" si="134"/>
        <v>0</v>
      </c>
      <c r="AE543" s="6">
        <v>0</v>
      </c>
      <c r="AF543" s="6">
        <v>0</v>
      </c>
      <c r="AG543" s="6">
        <v>0</v>
      </c>
      <c r="AH543" s="7">
        <f t="shared" si="135"/>
        <v>0</v>
      </c>
      <c r="AI543" s="6">
        <v>-7000</v>
      </c>
      <c r="AJ543" s="6">
        <v>20</v>
      </c>
      <c r="AK543" s="6">
        <v>136650</v>
      </c>
      <c r="AL543" s="7">
        <f t="shared" si="136"/>
        <v>-1.5879985364068789</v>
      </c>
      <c r="AM543" s="6">
        <v>188400</v>
      </c>
      <c r="AN543" s="6">
        <v>55</v>
      </c>
      <c r="AO543" s="6">
        <v>385350</v>
      </c>
      <c r="AP543" s="7">
        <f t="shared" si="137"/>
        <v>15.156091864538732</v>
      </c>
      <c r="AQ543" s="6">
        <v>186630.02</v>
      </c>
      <c r="AR543" s="6">
        <v>101</v>
      </c>
      <c r="AS543" s="6">
        <v>703970</v>
      </c>
      <c r="AT543" s="7">
        <f t="shared" si="138"/>
        <v>7.423101211699362</v>
      </c>
      <c r="AU543" s="6">
        <v>329012.52</v>
      </c>
      <c r="AV543" s="6">
        <v>101.5</v>
      </c>
      <c r="AW543" s="6">
        <v>707905</v>
      </c>
      <c r="AX543" s="7">
        <f t="shared" si="139"/>
        <v>14.40784868026077</v>
      </c>
      <c r="AY543" s="6">
        <f t="shared" si="140"/>
        <v>697042.54</v>
      </c>
      <c r="AZ543" s="6">
        <f t="shared" si="141"/>
        <v>277.5</v>
      </c>
      <c r="BA543" s="6">
        <f t="shared" si="142"/>
        <v>1933875</v>
      </c>
      <c r="BB543" s="7">
        <f t="shared" si="143"/>
        <v>11.173586059078277</v>
      </c>
      <c r="BC543" s="26" t="s">
        <v>794</v>
      </c>
      <c r="BD543" s="10" t="s">
        <v>795</v>
      </c>
      <c r="BE543" s="10" t="s">
        <v>807</v>
      </c>
      <c r="BF543" s="18"/>
      <c r="BG543" s="18"/>
      <c r="BH543" s="18"/>
      <c r="BI543" s="18"/>
      <c r="BJ543" s="18"/>
      <c r="BK543" s="18"/>
      <c r="BL543" s="18"/>
      <c r="BM543" s="18"/>
      <c r="BN543" s="18"/>
      <c r="BO543" s="18"/>
      <c r="CJ543" s="18"/>
      <c r="CK543" s="18"/>
    </row>
    <row r="544" spans="1:89" x14ac:dyDescent="0.2">
      <c r="A544" s="25">
        <v>206530</v>
      </c>
      <c r="B544" s="26" t="s">
        <v>573</v>
      </c>
      <c r="C544" s="6">
        <v>0</v>
      </c>
      <c r="D544" s="6">
        <v>0</v>
      </c>
      <c r="E544" s="6">
        <v>0</v>
      </c>
      <c r="F544" s="36">
        <f t="shared" si="128"/>
        <v>0</v>
      </c>
      <c r="G544" s="6">
        <v>0</v>
      </c>
      <c r="H544" s="6">
        <v>0</v>
      </c>
      <c r="I544" s="6">
        <v>0</v>
      </c>
      <c r="J544" s="36">
        <f t="shared" si="129"/>
        <v>0</v>
      </c>
      <c r="K544" s="6">
        <v>0</v>
      </c>
      <c r="L544" s="6">
        <v>0</v>
      </c>
      <c r="M544" s="6">
        <v>0</v>
      </c>
      <c r="N544" s="7">
        <f t="shared" si="130"/>
        <v>0</v>
      </c>
      <c r="O544" s="6">
        <v>0</v>
      </c>
      <c r="P544" s="6">
        <v>0</v>
      </c>
      <c r="Q544" s="6">
        <v>0</v>
      </c>
      <c r="R544" s="7">
        <f t="shared" si="131"/>
        <v>0</v>
      </c>
      <c r="S544" s="6">
        <v>0</v>
      </c>
      <c r="T544" s="6">
        <v>0</v>
      </c>
      <c r="U544" s="6">
        <v>0</v>
      </c>
      <c r="V544" s="7">
        <f t="shared" si="132"/>
        <v>0</v>
      </c>
      <c r="W544" s="6">
        <v>0</v>
      </c>
      <c r="X544" s="6">
        <v>0</v>
      </c>
      <c r="Y544" s="6">
        <v>0</v>
      </c>
      <c r="Z544" s="7">
        <f t="shared" si="133"/>
        <v>0</v>
      </c>
      <c r="AA544" s="6">
        <v>0</v>
      </c>
      <c r="AB544" s="6">
        <v>0</v>
      </c>
      <c r="AC544" s="6">
        <v>0</v>
      </c>
      <c r="AD544" s="7">
        <f t="shared" si="134"/>
        <v>0</v>
      </c>
      <c r="AE544" s="6">
        <v>0</v>
      </c>
      <c r="AF544" s="6">
        <v>0</v>
      </c>
      <c r="AG544" s="6">
        <v>0</v>
      </c>
      <c r="AH544" s="7">
        <f t="shared" si="135"/>
        <v>0</v>
      </c>
      <c r="AI544" s="6">
        <v>0</v>
      </c>
      <c r="AJ544" s="6">
        <v>0</v>
      </c>
      <c r="AK544" s="6">
        <v>0</v>
      </c>
      <c r="AL544" s="7">
        <f t="shared" si="136"/>
        <v>0</v>
      </c>
      <c r="AM544" s="6">
        <v>29150</v>
      </c>
      <c r="AN544" s="6">
        <v>10</v>
      </c>
      <c r="AO544" s="6">
        <v>68700</v>
      </c>
      <c r="AP544" s="7">
        <f t="shared" si="137"/>
        <v>13.153566229985445</v>
      </c>
      <c r="AQ544" s="6">
        <v>160175</v>
      </c>
      <c r="AR544" s="6">
        <v>40</v>
      </c>
      <c r="AS544" s="6">
        <v>279425</v>
      </c>
      <c r="AT544" s="7">
        <f t="shared" si="138"/>
        <v>16.050460767647849</v>
      </c>
      <c r="AU544" s="6">
        <v>342342.49</v>
      </c>
      <c r="AV544" s="6">
        <v>81.5</v>
      </c>
      <c r="AW544" s="6">
        <v>580355</v>
      </c>
      <c r="AX544" s="7">
        <f t="shared" si="139"/>
        <v>18.286423292639849</v>
      </c>
      <c r="AY544" s="6">
        <f t="shared" si="140"/>
        <v>531667.49</v>
      </c>
      <c r="AZ544" s="6">
        <f t="shared" si="141"/>
        <v>131.5</v>
      </c>
      <c r="BA544" s="6">
        <f t="shared" si="142"/>
        <v>928480</v>
      </c>
      <c r="BB544" s="7">
        <f t="shared" si="143"/>
        <v>17.751262482767533</v>
      </c>
      <c r="BC544" s="26" t="s">
        <v>794</v>
      </c>
      <c r="BD544" s="10" t="s">
        <v>795</v>
      </c>
      <c r="BE544" s="10" t="s">
        <v>807</v>
      </c>
      <c r="BF544" s="18"/>
      <c r="BG544" s="18"/>
      <c r="BH544" s="18"/>
      <c r="BI544" s="18"/>
      <c r="BJ544" s="18"/>
      <c r="BK544" s="18"/>
      <c r="BL544" s="18"/>
      <c r="BM544" s="18"/>
      <c r="BN544" s="18"/>
      <c r="BO544" s="18"/>
      <c r="CJ544" s="18"/>
      <c r="CK544" s="18"/>
    </row>
    <row r="545" spans="1:89" x14ac:dyDescent="0.2">
      <c r="A545" s="25">
        <v>207441</v>
      </c>
      <c r="B545" s="26" t="s">
        <v>595</v>
      </c>
      <c r="C545" s="6">
        <v>0</v>
      </c>
      <c r="D545" s="6">
        <v>0</v>
      </c>
      <c r="E545" s="6">
        <v>0</v>
      </c>
      <c r="F545" s="36">
        <f t="shared" si="128"/>
        <v>0</v>
      </c>
      <c r="G545" s="6">
        <v>0</v>
      </c>
      <c r="H545" s="6">
        <v>0</v>
      </c>
      <c r="I545" s="6">
        <v>0</v>
      </c>
      <c r="J545" s="36">
        <f t="shared" si="129"/>
        <v>0</v>
      </c>
      <c r="K545" s="6">
        <v>0</v>
      </c>
      <c r="L545" s="6">
        <v>0</v>
      </c>
      <c r="M545" s="6">
        <v>0</v>
      </c>
      <c r="N545" s="7">
        <f t="shared" si="130"/>
        <v>0</v>
      </c>
      <c r="O545" s="6">
        <v>0</v>
      </c>
      <c r="P545" s="6">
        <v>0</v>
      </c>
      <c r="Q545" s="6">
        <v>0</v>
      </c>
      <c r="R545" s="7">
        <f t="shared" si="131"/>
        <v>0</v>
      </c>
      <c r="S545" s="6">
        <v>0</v>
      </c>
      <c r="T545" s="6">
        <v>0</v>
      </c>
      <c r="U545" s="6">
        <v>0</v>
      </c>
      <c r="V545" s="7">
        <f t="shared" si="132"/>
        <v>0</v>
      </c>
      <c r="W545" s="6">
        <v>0</v>
      </c>
      <c r="X545" s="6">
        <v>0</v>
      </c>
      <c r="Y545" s="6">
        <v>0</v>
      </c>
      <c r="Z545" s="7">
        <f t="shared" si="133"/>
        <v>0</v>
      </c>
      <c r="AA545" s="6">
        <v>0</v>
      </c>
      <c r="AB545" s="6">
        <v>0</v>
      </c>
      <c r="AC545" s="6">
        <v>0</v>
      </c>
      <c r="AD545" s="7">
        <f t="shared" si="134"/>
        <v>0</v>
      </c>
      <c r="AE545" s="6">
        <v>0</v>
      </c>
      <c r="AF545" s="6">
        <v>0</v>
      </c>
      <c r="AG545" s="6">
        <v>0</v>
      </c>
      <c r="AH545" s="7">
        <f t="shared" si="135"/>
        <v>0</v>
      </c>
      <c r="AI545" s="6">
        <v>0</v>
      </c>
      <c r="AJ545" s="6">
        <v>0</v>
      </c>
      <c r="AK545" s="6">
        <v>0</v>
      </c>
      <c r="AL545" s="7">
        <f t="shared" si="136"/>
        <v>0</v>
      </c>
      <c r="AM545" s="6">
        <v>0</v>
      </c>
      <c r="AN545" s="6">
        <v>0</v>
      </c>
      <c r="AO545" s="6">
        <v>0</v>
      </c>
      <c r="AP545" s="7">
        <f t="shared" si="137"/>
        <v>0</v>
      </c>
      <c r="AQ545" s="6">
        <v>66500</v>
      </c>
      <c r="AR545" s="6">
        <v>10</v>
      </c>
      <c r="AS545" s="6">
        <v>69700</v>
      </c>
      <c r="AT545" s="7">
        <f t="shared" si="138"/>
        <v>26.714490674318508</v>
      </c>
      <c r="AU545" s="6">
        <v>64000</v>
      </c>
      <c r="AV545" s="6">
        <v>10</v>
      </c>
      <c r="AW545" s="6">
        <v>69300</v>
      </c>
      <c r="AX545" s="7">
        <f t="shared" si="139"/>
        <v>28.629148629148627</v>
      </c>
      <c r="AY545" s="6">
        <f t="shared" si="140"/>
        <v>130500</v>
      </c>
      <c r="AZ545" s="6">
        <f t="shared" si="141"/>
        <v>20</v>
      </c>
      <c r="BA545" s="6">
        <f t="shared" si="142"/>
        <v>139000</v>
      </c>
      <c r="BB545" s="7">
        <f t="shared" si="143"/>
        <v>29.10431654676259</v>
      </c>
      <c r="BC545" s="26" t="s">
        <v>794</v>
      </c>
      <c r="BD545" s="10" t="s">
        <v>795</v>
      </c>
      <c r="BE545" s="10" t="s">
        <v>807</v>
      </c>
      <c r="BF545" s="18"/>
      <c r="BG545" s="18"/>
      <c r="BH545" s="18"/>
      <c r="BI545" s="18"/>
      <c r="BJ545" s="18"/>
      <c r="BK545" s="18"/>
      <c r="BL545" s="18"/>
      <c r="BM545" s="18"/>
      <c r="BN545" s="18"/>
      <c r="BO545" s="18"/>
      <c r="CJ545" s="18"/>
      <c r="CK545" s="18"/>
    </row>
    <row r="546" spans="1:89" x14ac:dyDescent="0.2">
      <c r="A546" s="25">
        <v>207586</v>
      </c>
      <c r="B546" s="26" t="s">
        <v>600</v>
      </c>
      <c r="C546" s="6">
        <v>0</v>
      </c>
      <c r="D546" s="6">
        <v>0</v>
      </c>
      <c r="E546" s="6">
        <v>0</v>
      </c>
      <c r="F546" s="36">
        <f t="shared" si="128"/>
        <v>0</v>
      </c>
      <c r="G546" s="6">
        <v>0</v>
      </c>
      <c r="H546" s="6">
        <v>0</v>
      </c>
      <c r="I546" s="6">
        <v>0</v>
      </c>
      <c r="J546" s="36">
        <f t="shared" si="129"/>
        <v>0</v>
      </c>
      <c r="K546" s="6">
        <v>0</v>
      </c>
      <c r="L546" s="6">
        <v>0</v>
      </c>
      <c r="M546" s="6">
        <v>0</v>
      </c>
      <c r="N546" s="7">
        <f t="shared" si="130"/>
        <v>0</v>
      </c>
      <c r="O546" s="6">
        <v>0</v>
      </c>
      <c r="P546" s="6">
        <v>0</v>
      </c>
      <c r="Q546" s="6">
        <v>0</v>
      </c>
      <c r="R546" s="7">
        <f t="shared" si="131"/>
        <v>0</v>
      </c>
      <c r="S546" s="6">
        <v>0</v>
      </c>
      <c r="T546" s="6">
        <v>0</v>
      </c>
      <c r="U546" s="6">
        <v>0</v>
      </c>
      <c r="V546" s="7">
        <f t="shared" si="132"/>
        <v>0</v>
      </c>
      <c r="W546" s="6">
        <v>0</v>
      </c>
      <c r="X546" s="6">
        <v>0</v>
      </c>
      <c r="Y546" s="6">
        <v>0</v>
      </c>
      <c r="Z546" s="7">
        <f t="shared" si="133"/>
        <v>0</v>
      </c>
      <c r="AA546" s="6">
        <v>0</v>
      </c>
      <c r="AB546" s="6">
        <v>0</v>
      </c>
      <c r="AC546" s="6">
        <v>0</v>
      </c>
      <c r="AD546" s="7">
        <f t="shared" si="134"/>
        <v>0</v>
      </c>
      <c r="AE546" s="6">
        <v>0</v>
      </c>
      <c r="AF546" s="6">
        <v>0</v>
      </c>
      <c r="AG546" s="6">
        <v>0</v>
      </c>
      <c r="AH546" s="7">
        <f t="shared" si="135"/>
        <v>0</v>
      </c>
      <c r="AI546" s="6">
        <v>0</v>
      </c>
      <c r="AJ546" s="6">
        <v>0</v>
      </c>
      <c r="AK546" s="6">
        <v>0</v>
      </c>
      <c r="AL546" s="7">
        <f t="shared" si="136"/>
        <v>0</v>
      </c>
      <c r="AM546" s="6">
        <v>0</v>
      </c>
      <c r="AN546" s="6">
        <v>0</v>
      </c>
      <c r="AO546" s="6">
        <v>0</v>
      </c>
      <c r="AP546" s="7">
        <f t="shared" si="137"/>
        <v>0</v>
      </c>
      <c r="AQ546" s="6">
        <v>0</v>
      </c>
      <c r="AR546" s="6">
        <v>0</v>
      </c>
      <c r="AS546" s="6">
        <v>0</v>
      </c>
      <c r="AT546" s="7">
        <f t="shared" si="138"/>
        <v>0</v>
      </c>
      <c r="AU546" s="6">
        <v>65775</v>
      </c>
      <c r="AV546" s="6">
        <v>12.5</v>
      </c>
      <c r="AW546" s="6">
        <v>88625</v>
      </c>
      <c r="AX546" s="7">
        <f t="shared" si="139"/>
        <v>23.007334273624824</v>
      </c>
      <c r="AY546" s="6">
        <f t="shared" si="140"/>
        <v>65775</v>
      </c>
      <c r="AZ546" s="6">
        <f t="shared" si="141"/>
        <v>12.5</v>
      </c>
      <c r="BA546" s="6">
        <f t="shared" si="142"/>
        <v>88625</v>
      </c>
      <c r="BB546" s="7">
        <f t="shared" si="143"/>
        <v>23.007334273624824</v>
      </c>
      <c r="BC546" s="26" t="s">
        <v>794</v>
      </c>
      <c r="BD546" s="10" t="s">
        <v>795</v>
      </c>
      <c r="BE546" s="10" t="s">
        <v>807</v>
      </c>
      <c r="BF546" s="18"/>
      <c r="BG546" s="18"/>
      <c r="BH546" s="18"/>
      <c r="BI546" s="18"/>
      <c r="BJ546" s="18"/>
      <c r="BK546" s="18"/>
      <c r="BL546" s="18"/>
      <c r="BM546" s="18"/>
      <c r="BN546" s="18"/>
      <c r="BO546" s="18"/>
      <c r="CJ546" s="18"/>
      <c r="CK546" s="18"/>
    </row>
    <row r="547" spans="1:89" x14ac:dyDescent="0.2">
      <c r="A547" s="26">
        <v>171646</v>
      </c>
      <c r="B547" s="26" t="s">
        <v>199</v>
      </c>
      <c r="C547" s="6">
        <v>-13694.98</v>
      </c>
      <c r="D547" s="6">
        <v>0</v>
      </c>
      <c r="E547" s="6">
        <v>0</v>
      </c>
      <c r="F547" s="36">
        <f t="shared" si="128"/>
        <v>0</v>
      </c>
      <c r="G547" s="6">
        <v>-449.98</v>
      </c>
      <c r="H547" s="6">
        <v>7.5</v>
      </c>
      <c r="I547" s="6">
        <v>53025</v>
      </c>
      <c r="J547" s="36">
        <f t="shared" si="129"/>
        <v>-0.26307175860443188</v>
      </c>
      <c r="K547" s="6">
        <v>0</v>
      </c>
      <c r="L547" s="6">
        <v>0</v>
      </c>
      <c r="M547" s="6">
        <v>0</v>
      </c>
      <c r="N547" s="7">
        <f t="shared" si="130"/>
        <v>0</v>
      </c>
      <c r="O547" s="6">
        <v>0</v>
      </c>
      <c r="P547" s="6">
        <v>0</v>
      </c>
      <c r="Q547" s="6">
        <v>0</v>
      </c>
      <c r="R547" s="7">
        <f t="shared" si="131"/>
        <v>0</v>
      </c>
      <c r="S547" s="6">
        <v>0</v>
      </c>
      <c r="T547" s="6">
        <v>0</v>
      </c>
      <c r="U547" s="6">
        <v>0</v>
      </c>
      <c r="V547" s="7">
        <f t="shared" si="132"/>
        <v>0</v>
      </c>
      <c r="W547" s="6">
        <v>0</v>
      </c>
      <c r="X547" s="6">
        <v>0</v>
      </c>
      <c r="Y547" s="6">
        <v>0</v>
      </c>
      <c r="Z547" s="7">
        <f t="shared" si="133"/>
        <v>0</v>
      </c>
      <c r="AA547" s="6">
        <v>68875.02</v>
      </c>
      <c r="AB547" s="6">
        <v>10</v>
      </c>
      <c r="AC547" s="6">
        <v>72700</v>
      </c>
      <c r="AD547" s="7">
        <f t="shared" si="134"/>
        <v>29.368990646492438</v>
      </c>
      <c r="AE547" s="6">
        <v>139274.9</v>
      </c>
      <c r="AF547" s="6">
        <v>10</v>
      </c>
      <c r="AG547" s="6">
        <v>73700</v>
      </c>
      <c r="AH547" s="7">
        <f t="shared" si="135"/>
        <v>56.692632293080052</v>
      </c>
      <c r="AI547" s="6">
        <v>0</v>
      </c>
      <c r="AJ547" s="6">
        <v>0</v>
      </c>
      <c r="AK547" s="6">
        <v>0</v>
      </c>
      <c r="AL547" s="7">
        <f t="shared" si="136"/>
        <v>0</v>
      </c>
      <c r="AM547" s="6">
        <v>0</v>
      </c>
      <c r="AN547" s="6">
        <v>0</v>
      </c>
      <c r="AO547" s="6">
        <v>0</v>
      </c>
      <c r="AP547" s="7">
        <f t="shared" si="137"/>
        <v>0</v>
      </c>
      <c r="AQ547" s="6">
        <v>0</v>
      </c>
      <c r="AR547" s="6">
        <v>0</v>
      </c>
      <c r="AS547" s="6">
        <v>0</v>
      </c>
      <c r="AT547" s="7">
        <f t="shared" si="138"/>
        <v>0</v>
      </c>
      <c r="AU547" s="6">
        <v>-13613.63</v>
      </c>
      <c r="AV547" s="6">
        <v>0</v>
      </c>
      <c r="AW547" s="6">
        <v>0</v>
      </c>
      <c r="AX547" s="7">
        <f t="shared" si="139"/>
        <v>0</v>
      </c>
      <c r="AY547" s="6">
        <f t="shared" si="140"/>
        <v>194086.31</v>
      </c>
      <c r="AZ547" s="6">
        <f t="shared" si="141"/>
        <v>27.5</v>
      </c>
      <c r="BA547" s="6">
        <f t="shared" si="142"/>
        <v>199425</v>
      </c>
      <c r="BB547" s="7">
        <f t="shared" si="143"/>
        <v>30.170117136768209</v>
      </c>
      <c r="BC547" s="26" t="s">
        <v>794</v>
      </c>
      <c r="BD547" s="10" t="s">
        <v>795</v>
      </c>
      <c r="BE547" s="10" t="s">
        <v>807</v>
      </c>
      <c r="BF547" s="18"/>
      <c r="BG547" s="18"/>
      <c r="BH547" s="18"/>
      <c r="BI547" s="18"/>
      <c r="BJ547" s="18"/>
      <c r="BK547" s="18"/>
      <c r="BL547" s="18"/>
      <c r="BM547" s="18"/>
      <c r="BN547" s="18"/>
      <c r="BO547" s="18"/>
      <c r="CJ547" s="18"/>
      <c r="CK547" s="18"/>
    </row>
    <row r="548" spans="1:89" x14ac:dyDescent="0.2">
      <c r="A548" s="26">
        <v>173785</v>
      </c>
      <c r="B548" s="26" t="s">
        <v>745</v>
      </c>
      <c r="C548" s="6">
        <v>-24800</v>
      </c>
      <c r="D548" s="6">
        <v>0</v>
      </c>
      <c r="E548" s="6">
        <v>0</v>
      </c>
      <c r="F548" s="36">
        <f t="shared" si="128"/>
        <v>0</v>
      </c>
      <c r="G548" s="6">
        <v>-32340</v>
      </c>
      <c r="H548" s="6">
        <v>9</v>
      </c>
      <c r="I548" s="6">
        <v>63630</v>
      </c>
      <c r="J548" s="36">
        <f t="shared" si="129"/>
        <v>-15.755775577557756</v>
      </c>
      <c r="K548" s="6">
        <v>-9760</v>
      </c>
      <c r="L548" s="6">
        <v>36.5</v>
      </c>
      <c r="M548" s="6">
        <v>268055</v>
      </c>
      <c r="N548" s="7">
        <f t="shared" si="130"/>
        <v>-1.0923131446904555</v>
      </c>
      <c r="O548" s="6">
        <v>-4149</v>
      </c>
      <c r="P548" s="6">
        <v>18</v>
      </c>
      <c r="Q548" s="6">
        <v>129760</v>
      </c>
      <c r="R548" s="7">
        <f t="shared" si="131"/>
        <v>-0.99120684340320586</v>
      </c>
      <c r="S548" s="6">
        <v>-3840</v>
      </c>
      <c r="T548" s="6">
        <v>16</v>
      </c>
      <c r="U548" s="6">
        <v>111520</v>
      </c>
      <c r="V548" s="7">
        <f t="shared" si="132"/>
        <v>-1.0674318507890961</v>
      </c>
      <c r="W548" s="6">
        <v>51440</v>
      </c>
      <c r="X548" s="6">
        <v>16</v>
      </c>
      <c r="Y548" s="6">
        <v>109920</v>
      </c>
      <c r="Z548" s="7">
        <f t="shared" si="133"/>
        <v>14.039301310043669</v>
      </c>
      <c r="AA548" s="6">
        <v>-2080</v>
      </c>
      <c r="AB548" s="6">
        <v>8</v>
      </c>
      <c r="AC548" s="6">
        <v>56560</v>
      </c>
      <c r="AD548" s="7">
        <f t="shared" si="134"/>
        <v>-1.1400282885431401</v>
      </c>
      <c r="AE548" s="6">
        <v>0</v>
      </c>
      <c r="AF548" s="6">
        <v>0</v>
      </c>
      <c r="AG548" s="6">
        <v>0</v>
      </c>
      <c r="AH548" s="7">
        <f t="shared" si="135"/>
        <v>0</v>
      </c>
      <c r="AI548" s="6">
        <v>0</v>
      </c>
      <c r="AJ548" s="6">
        <v>0</v>
      </c>
      <c r="AK548" s="6">
        <v>0</v>
      </c>
      <c r="AL548" s="7">
        <f t="shared" si="136"/>
        <v>0</v>
      </c>
      <c r="AM548" s="6">
        <v>0</v>
      </c>
      <c r="AN548" s="6">
        <v>0</v>
      </c>
      <c r="AO548" s="6">
        <v>0</v>
      </c>
      <c r="AP548" s="7">
        <f t="shared" si="137"/>
        <v>0</v>
      </c>
      <c r="AQ548" s="6">
        <v>0</v>
      </c>
      <c r="AR548" s="6">
        <v>0</v>
      </c>
      <c r="AS548" s="6">
        <v>0</v>
      </c>
      <c r="AT548" s="7">
        <f t="shared" si="138"/>
        <v>0</v>
      </c>
      <c r="AU548" s="6">
        <v>-6220</v>
      </c>
      <c r="AV548" s="6">
        <v>0</v>
      </c>
      <c r="AW548" s="6">
        <v>0</v>
      </c>
      <c r="AX548" s="7">
        <f t="shared" si="139"/>
        <v>0</v>
      </c>
      <c r="AY548" s="6">
        <f t="shared" si="140"/>
        <v>-6949</v>
      </c>
      <c r="AZ548" s="6">
        <f t="shared" si="141"/>
        <v>103.5</v>
      </c>
      <c r="BA548" s="6">
        <f t="shared" si="142"/>
        <v>739445</v>
      </c>
      <c r="BB548" s="7">
        <f t="shared" si="143"/>
        <v>-0.29132525069477783</v>
      </c>
      <c r="BC548" s="26" t="s">
        <v>794</v>
      </c>
      <c r="BD548" s="10" t="s">
        <v>795</v>
      </c>
      <c r="BE548" s="10" t="s">
        <v>807</v>
      </c>
      <c r="BF548" s="18"/>
      <c r="BG548" s="18"/>
      <c r="BH548" s="18"/>
      <c r="BI548" s="18"/>
      <c r="BJ548" s="18"/>
      <c r="BK548" s="18"/>
      <c r="BL548" s="18"/>
      <c r="BM548" s="18"/>
      <c r="BN548" s="18"/>
      <c r="BO548" s="18"/>
      <c r="CJ548" s="18"/>
      <c r="CK548" s="18"/>
    </row>
    <row r="549" spans="1:89" x14ac:dyDescent="0.2">
      <c r="A549" s="26">
        <v>175759</v>
      </c>
      <c r="B549" s="26" t="s">
        <v>747</v>
      </c>
      <c r="C549" s="6">
        <v>-30081.23</v>
      </c>
      <c r="D549" s="6">
        <v>0</v>
      </c>
      <c r="E549" s="6">
        <v>0</v>
      </c>
      <c r="F549" s="36">
        <f t="shared" si="128"/>
        <v>0</v>
      </c>
      <c r="G549" s="6">
        <v>65918.77</v>
      </c>
      <c r="H549" s="6">
        <v>20</v>
      </c>
      <c r="I549" s="6">
        <v>141400</v>
      </c>
      <c r="J549" s="36">
        <f t="shared" si="129"/>
        <v>14.451781258840171</v>
      </c>
      <c r="K549" s="6">
        <v>56718.77</v>
      </c>
      <c r="L549" s="6">
        <v>40</v>
      </c>
      <c r="M549" s="6">
        <v>282800</v>
      </c>
      <c r="N549" s="7">
        <f t="shared" si="130"/>
        <v>6.0168426449787837</v>
      </c>
      <c r="O549" s="6">
        <v>-91954.77</v>
      </c>
      <c r="P549" s="6">
        <v>70</v>
      </c>
      <c r="Q549" s="6">
        <v>492900</v>
      </c>
      <c r="R549" s="7">
        <f t="shared" si="131"/>
        <v>-5.7833188679245282</v>
      </c>
      <c r="S549" s="6">
        <v>48945.23</v>
      </c>
      <c r="T549" s="6">
        <v>60</v>
      </c>
      <c r="U549" s="6">
        <v>418200</v>
      </c>
      <c r="V549" s="7">
        <f t="shared" si="132"/>
        <v>3.6281734337637497</v>
      </c>
      <c r="W549" s="6">
        <v>-9554.77</v>
      </c>
      <c r="X549" s="6">
        <v>30</v>
      </c>
      <c r="Y549" s="6">
        <v>206100</v>
      </c>
      <c r="Z549" s="7">
        <f t="shared" si="133"/>
        <v>-1.3907962154294033</v>
      </c>
      <c r="AA549" s="6">
        <v>-10754.77</v>
      </c>
      <c r="AB549" s="6">
        <v>20</v>
      </c>
      <c r="AC549" s="6">
        <v>141400</v>
      </c>
      <c r="AD549" s="7">
        <f t="shared" si="134"/>
        <v>-2.3578350070721359</v>
      </c>
      <c r="AE549" s="6">
        <v>-11654.59</v>
      </c>
      <c r="AF549" s="6">
        <v>10</v>
      </c>
      <c r="AG549" s="6">
        <v>73700</v>
      </c>
      <c r="AH549" s="7">
        <f t="shared" si="135"/>
        <v>-4.744066485753053</v>
      </c>
      <c r="AI549" s="6">
        <v>-49.87</v>
      </c>
      <c r="AJ549" s="6">
        <v>10</v>
      </c>
      <c r="AK549" s="6">
        <v>67700</v>
      </c>
      <c r="AL549" s="7">
        <f t="shared" si="136"/>
        <v>-2.2835598227474149E-2</v>
      </c>
      <c r="AM549" s="6">
        <v>-5440.5</v>
      </c>
      <c r="AN549" s="6">
        <v>10</v>
      </c>
      <c r="AO549" s="6">
        <v>67700</v>
      </c>
      <c r="AP549" s="7">
        <f t="shared" si="137"/>
        <v>-2.4912186115214179</v>
      </c>
      <c r="AQ549" s="6">
        <v>0</v>
      </c>
      <c r="AR549" s="6">
        <v>0</v>
      </c>
      <c r="AS549" s="6">
        <v>0</v>
      </c>
      <c r="AT549" s="7">
        <f t="shared" si="138"/>
        <v>0</v>
      </c>
      <c r="AU549" s="6">
        <v>-8740.5</v>
      </c>
      <c r="AV549" s="6">
        <v>0</v>
      </c>
      <c r="AW549" s="6">
        <v>0</v>
      </c>
      <c r="AX549" s="7">
        <f t="shared" si="139"/>
        <v>0</v>
      </c>
      <c r="AY549" s="6">
        <f t="shared" si="140"/>
        <v>33432.999999999993</v>
      </c>
      <c r="AZ549" s="6">
        <f t="shared" si="141"/>
        <v>270</v>
      </c>
      <c r="BA549" s="6">
        <f t="shared" si="142"/>
        <v>1891900</v>
      </c>
      <c r="BB549" s="7">
        <f t="shared" si="143"/>
        <v>0.5478212379089803</v>
      </c>
      <c r="BC549" s="26" t="s">
        <v>794</v>
      </c>
      <c r="BD549" s="10" t="s">
        <v>795</v>
      </c>
      <c r="BE549" s="10" t="s">
        <v>807</v>
      </c>
      <c r="BF549" s="18"/>
      <c r="BG549" s="18"/>
      <c r="BH549" s="18"/>
      <c r="BI549" s="18"/>
      <c r="BJ549" s="18"/>
      <c r="BK549" s="18"/>
      <c r="BL549" s="18"/>
      <c r="BM549" s="18"/>
      <c r="BN549" s="18"/>
      <c r="BO549" s="18"/>
      <c r="CJ549" s="18"/>
      <c r="CK549" s="18"/>
    </row>
    <row r="550" spans="1:89" x14ac:dyDescent="0.2">
      <c r="A550" s="26">
        <v>179890</v>
      </c>
      <c r="B550" s="26" t="s">
        <v>428</v>
      </c>
      <c r="C550" s="6">
        <v>-10</v>
      </c>
      <c r="D550" s="6">
        <v>0</v>
      </c>
      <c r="E550" s="6">
        <v>0</v>
      </c>
      <c r="F550" s="36">
        <f t="shared" si="128"/>
        <v>0</v>
      </c>
      <c r="G550" s="6">
        <v>-4420.04</v>
      </c>
      <c r="H550" s="6">
        <v>20</v>
      </c>
      <c r="I550" s="6">
        <v>148900</v>
      </c>
      <c r="J550" s="36">
        <f t="shared" si="129"/>
        <v>-0.92022323707186038</v>
      </c>
      <c r="K550" s="6">
        <v>209459.96</v>
      </c>
      <c r="L550" s="6">
        <v>72</v>
      </c>
      <c r="M550" s="6">
        <v>531940</v>
      </c>
      <c r="N550" s="7">
        <f t="shared" si="130"/>
        <v>11.812984171147122</v>
      </c>
      <c r="O550" s="6">
        <v>339631.48</v>
      </c>
      <c r="P550" s="6">
        <v>54.5</v>
      </c>
      <c r="Q550" s="6">
        <v>405890</v>
      </c>
      <c r="R550" s="7">
        <f t="shared" si="131"/>
        <v>25.939480844563796</v>
      </c>
      <c r="S550" s="6">
        <v>0</v>
      </c>
      <c r="T550" s="6">
        <v>0</v>
      </c>
      <c r="U550" s="6">
        <v>0</v>
      </c>
      <c r="V550" s="7">
        <f t="shared" si="132"/>
        <v>0</v>
      </c>
      <c r="W550" s="6">
        <v>0</v>
      </c>
      <c r="X550" s="6">
        <v>0</v>
      </c>
      <c r="Y550" s="6">
        <v>0</v>
      </c>
      <c r="Z550" s="7">
        <f t="shared" si="133"/>
        <v>0</v>
      </c>
      <c r="AA550" s="6">
        <v>144800.48000000001</v>
      </c>
      <c r="AB550" s="6">
        <v>40</v>
      </c>
      <c r="AC550" s="6">
        <v>303550</v>
      </c>
      <c r="AD550" s="7">
        <f t="shared" si="134"/>
        <v>14.787728150222369</v>
      </c>
      <c r="AE550" s="6">
        <v>239950.23</v>
      </c>
      <c r="AF550" s="6">
        <v>20</v>
      </c>
      <c r="AG550" s="6">
        <v>152900</v>
      </c>
      <c r="AH550" s="7">
        <f t="shared" si="135"/>
        <v>47.079835840418575</v>
      </c>
      <c r="AI550" s="6">
        <v>181650.23</v>
      </c>
      <c r="AJ550" s="6">
        <v>20</v>
      </c>
      <c r="AK550" s="6">
        <v>145900</v>
      </c>
      <c r="AL550" s="7">
        <f t="shared" si="136"/>
        <v>38.59600500342701</v>
      </c>
      <c r="AM550" s="6">
        <v>207250.23</v>
      </c>
      <c r="AN550" s="6">
        <v>20</v>
      </c>
      <c r="AO550" s="6">
        <v>145150</v>
      </c>
      <c r="AP550" s="7">
        <f t="shared" si="137"/>
        <v>44.262880675163629</v>
      </c>
      <c r="AQ550" s="6">
        <v>178250.23</v>
      </c>
      <c r="AR550" s="6">
        <v>10</v>
      </c>
      <c r="AS550" s="6">
        <v>74700</v>
      </c>
      <c r="AT550" s="7">
        <f t="shared" si="138"/>
        <v>66.81400856760375</v>
      </c>
      <c r="AU550" s="6">
        <v>66990.23</v>
      </c>
      <c r="AV550" s="6">
        <v>0</v>
      </c>
      <c r="AW550" s="6">
        <v>0</v>
      </c>
      <c r="AX550" s="7">
        <f t="shared" si="139"/>
        <v>0</v>
      </c>
      <c r="AY550" s="6">
        <f t="shared" si="140"/>
        <v>1563563.0299999998</v>
      </c>
      <c r="AZ550" s="6">
        <f t="shared" si="141"/>
        <v>256.5</v>
      </c>
      <c r="BA550" s="6">
        <f t="shared" si="142"/>
        <v>1908930</v>
      </c>
      <c r="BB550" s="7">
        <f t="shared" si="143"/>
        <v>25.391425526341976</v>
      </c>
      <c r="BC550" s="26" t="s">
        <v>794</v>
      </c>
      <c r="BD550" s="10" t="s">
        <v>795</v>
      </c>
      <c r="BE550" s="10" t="s">
        <v>807</v>
      </c>
      <c r="BF550" s="18"/>
      <c r="BG550" s="18"/>
      <c r="BH550" s="18"/>
      <c r="BI550" s="18"/>
      <c r="BJ550" s="18"/>
      <c r="BK550" s="18"/>
      <c r="BL550" s="18"/>
      <c r="BM550" s="18"/>
      <c r="BN550" s="18"/>
      <c r="BO550" s="18"/>
      <c r="CJ550" s="18"/>
      <c r="CK550" s="18"/>
    </row>
    <row r="551" spans="1:89" x14ac:dyDescent="0.2">
      <c r="A551" s="26">
        <v>172859</v>
      </c>
      <c r="B551" s="26" t="s">
        <v>738</v>
      </c>
      <c r="C551" s="6">
        <v>0</v>
      </c>
      <c r="D551" s="6">
        <v>0</v>
      </c>
      <c r="E551" s="6">
        <v>0</v>
      </c>
      <c r="F551" s="36">
        <f t="shared" si="128"/>
        <v>0</v>
      </c>
      <c r="G551" s="6">
        <v>0</v>
      </c>
      <c r="H551" s="6">
        <v>0</v>
      </c>
      <c r="I551" s="6">
        <v>0</v>
      </c>
      <c r="J551" s="36">
        <f t="shared" si="129"/>
        <v>0</v>
      </c>
      <c r="K551" s="6">
        <v>0</v>
      </c>
      <c r="L551" s="6">
        <v>0</v>
      </c>
      <c r="M551" s="6">
        <v>0</v>
      </c>
      <c r="N551" s="7">
        <f t="shared" si="130"/>
        <v>0</v>
      </c>
      <c r="O551" s="6">
        <v>165940.49</v>
      </c>
      <c r="P551" s="6">
        <v>0</v>
      </c>
      <c r="Q551" s="6">
        <v>0</v>
      </c>
      <c r="R551" s="7">
        <f t="shared" si="131"/>
        <v>0</v>
      </c>
      <c r="S551" s="6">
        <v>128960.49</v>
      </c>
      <c r="T551" s="6">
        <v>31</v>
      </c>
      <c r="U551" s="6">
        <v>229820</v>
      </c>
      <c r="V551" s="7">
        <f t="shared" si="132"/>
        <v>17.395244930815419</v>
      </c>
      <c r="W551" s="6">
        <v>183115.49</v>
      </c>
      <c r="X551" s="6">
        <v>50.5</v>
      </c>
      <c r="Y551" s="6">
        <v>376635</v>
      </c>
      <c r="Z551" s="7">
        <f t="shared" si="133"/>
        <v>14.585645784380102</v>
      </c>
      <c r="AA551" s="6">
        <v>222937.99</v>
      </c>
      <c r="AB551" s="6">
        <v>32.75</v>
      </c>
      <c r="AC551" s="6">
        <v>240992.5</v>
      </c>
      <c r="AD551" s="7">
        <f t="shared" si="134"/>
        <v>28.677563368154612</v>
      </c>
      <c r="AE551" s="6">
        <v>197828.17</v>
      </c>
      <c r="AF551" s="6">
        <v>38</v>
      </c>
      <c r="AG551" s="6">
        <v>285510</v>
      </c>
      <c r="AH551" s="7">
        <f t="shared" si="135"/>
        <v>20.786820426605026</v>
      </c>
      <c r="AI551" s="6">
        <v>251093.17</v>
      </c>
      <c r="AJ551" s="6">
        <v>51</v>
      </c>
      <c r="AK551" s="6">
        <v>375370</v>
      </c>
      <c r="AL551" s="7">
        <f t="shared" si="136"/>
        <v>20.736575299038286</v>
      </c>
      <c r="AM551" s="6">
        <v>0</v>
      </c>
      <c r="AN551" s="6">
        <v>0</v>
      </c>
      <c r="AO551" s="6">
        <v>0</v>
      </c>
      <c r="AP551" s="7">
        <f t="shared" si="137"/>
        <v>0</v>
      </c>
      <c r="AQ551" s="6">
        <v>0</v>
      </c>
      <c r="AR551" s="6">
        <v>0</v>
      </c>
      <c r="AS551" s="6">
        <v>0</v>
      </c>
      <c r="AT551" s="7">
        <f t="shared" si="138"/>
        <v>0</v>
      </c>
      <c r="AU551" s="6">
        <v>242763.17</v>
      </c>
      <c r="AV551" s="6">
        <v>0</v>
      </c>
      <c r="AW551" s="6">
        <v>0</v>
      </c>
      <c r="AX551" s="7">
        <f t="shared" si="139"/>
        <v>0</v>
      </c>
      <c r="AY551" s="6">
        <f t="shared" si="140"/>
        <v>1392638.97</v>
      </c>
      <c r="AZ551" s="6">
        <f t="shared" si="141"/>
        <v>203.25</v>
      </c>
      <c r="BA551" s="6">
        <f t="shared" si="142"/>
        <v>1508327.5</v>
      </c>
      <c r="BB551" s="7">
        <f t="shared" si="143"/>
        <v>28.622303889573054</v>
      </c>
      <c r="BC551" s="26" t="s">
        <v>794</v>
      </c>
      <c r="BD551" s="10" t="s">
        <v>795</v>
      </c>
      <c r="BE551" s="10" t="s">
        <v>807</v>
      </c>
      <c r="BF551" s="18"/>
      <c r="BG551" s="18"/>
      <c r="BH551" s="18"/>
      <c r="BI551" s="18"/>
      <c r="BJ551" s="18"/>
      <c r="BK551" s="18"/>
      <c r="BL551" s="18"/>
      <c r="BM551" s="18"/>
      <c r="BN551" s="18"/>
      <c r="BO551" s="18"/>
      <c r="CJ551" s="18"/>
      <c r="CK551" s="18"/>
    </row>
    <row r="552" spans="1:89" x14ac:dyDescent="0.2">
      <c r="A552" s="26">
        <v>205596</v>
      </c>
      <c r="B552" s="26" t="s">
        <v>968</v>
      </c>
      <c r="C552" s="6">
        <v>0</v>
      </c>
      <c r="D552" s="6">
        <v>0</v>
      </c>
      <c r="E552" s="6">
        <v>0</v>
      </c>
      <c r="F552" s="36">
        <f t="shared" si="128"/>
        <v>0</v>
      </c>
      <c r="G552" s="6">
        <v>0</v>
      </c>
      <c r="H552" s="6">
        <v>0</v>
      </c>
      <c r="I552" s="6">
        <v>0</v>
      </c>
      <c r="J552" s="36">
        <f t="shared" si="129"/>
        <v>0</v>
      </c>
      <c r="K552" s="6">
        <v>0</v>
      </c>
      <c r="L552" s="6">
        <v>0</v>
      </c>
      <c r="M552" s="6">
        <v>0</v>
      </c>
      <c r="N552" s="7">
        <f t="shared" si="130"/>
        <v>0</v>
      </c>
      <c r="O552" s="6">
        <v>0</v>
      </c>
      <c r="P552" s="6">
        <v>0</v>
      </c>
      <c r="Q552" s="6">
        <v>0</v>
      </c>
      <c r="R552" s="7">
        <f t="shared" si="131"/>
        <v>0</v>
      </c>
      <c r="S552" s="6">
        <v>0</v>
      </c>
      <c r="T552" s="6">
        <v>0</v>
      </c>
      <c r="U552" s="6">
        <v>0</v>
      </c>
      <c r="V552" s="7">
        <f t="shared" si="132"/>
        <v>0</v>
      </c>
      <c r="W552" s="6">
        <v>0</v>
      </c>
      <c r="X552" s="6">
        <v>0</v>
      </c>
      <c r="Y552" s="6">
        <v>0</v>
      </c>
      <c r="Z552" s="7">
        <f t="shared" si="133"/>
        <v>0</v>
      </c>
      <c r="AA552" s="6">
        <v>0</v>
      </c>
      <c r="AB552" s="6">
        <v>0</v>
      </c>
      <c r="AC552" s="6">
        <v>0</v>
      </c>
      <c r="AD552" s="7">
        <f t="shared" si="134"/>
        <v>0</v>
      </c>
      <c r="AE552" s="6">
        <v>269117.5</v>
      </c>
      <c r="AF552" s="6">
        <v>50.75</v>
      </c>
      <c r="AG552" s="6">
        <v>382702.5</v>
      </c>
      <c r="AH552" s="7">
        <f t="shared" si="135"/>
        <v>21.096086385638976</v>
      </c>
      <c r="AI552" s="6">
        <v>243772.5</v>
      </c>
      <c r="AJ552" s="6">
        <v>57.5</v>
      </c>
      <c r="AK552" s="6">
        <v>414525</v>
      </c>
      <c r="AL552" s="7">
        <f t="shared" si="136"/>
        <v>18.230378143658406</v>
      </c>
      <c r="AM552" s="6">
        <v>271810</v>
      </c>
      <c r="AN552" s="6">
        <v>42.5</v>
      </c>
      <c r="AO552" s="6">
        <v>305225</v>
      </c>
      <c r="AP552" s="7">
        <f t="shared" si="137"/>
        <v>27.606224916045544</v>
      </c>
      <c r="AQ552" s="6">
        <v>297059.99</v>
      </c>
      <c r="AR552" s="6">
        <v>35</v>
      </c>
      <c r="AS552" s="6">
        <v>257700</v>
      </c>
      <c r="AT552" s="7">
        <f t="shared" si="138"/>
        <v>32.27659961195188</v>
      </c>
      <c r="AU552" s="6">
        <v>162254.99</v>
      </c>
      <c r="AV552" s="6">
        <v>0</v>
      </c>
      <c r="AW552" s="6">
        <v>0</v>
      </c>
      <c r="AX552" s="7">
        <f t="shared" si="139"/>
        <v>0</v>
      </c>
      <c r="AY552" s="6">
        <f t="shared" si="140"/>
        <v>1244014.98</v>
      </c>
      <c r="AZ552" s="6">
        <f t="shared" si="141"/>
        <v>185.75</v>
      </c>
      <c r="BA552" s="6">
        <f t="shared" si="142"/>
        <v>1360152.5</v>
      </c>
      <c r="BB552" s="7">
        <f t="shared" si="143"/>
        <v>28.353044515228987</v>
      </c>
      <c r="BC552" s="26" t="s">
        <v>794</v>
      </c>
      <c r="BD552" s="10" t="s">
        <v>795</v>
      </c>
      <c r="BE552" s="10" t="s">
        <v>807</v>
      </c>
      <c r="BF552" s="18"/>
      <c r="BG552" s="18"/>
      <c r="BH552" s="18"/>
      <c r="BI552" s="18"/>
      <c r="BJ552" s="18"/>
      <c r="BK552" s="18"/>
      <c r="BL552" s="18"/>
      <c r="BM552" s="18"/>
      <c r="BN552" s="18"/>
      <c r="BO552" s="18"/>
      <c r="CJ552" s="18"/>
      <c r="CK552" s="18"/>
    </row>
    <row r="553" spans="1:89" x14ac:dyDescent="0.2">
      <c r="A553" s="25">
        <v>119212</v>
      </c>
      <c r="B553" s="26" t="s">
        <v>44</v>
      </c>
      <c r="C553" s="6">
        <v>-490933.21</v>
      </c>
      <c r="D553" s="6">
        <v>128</v>
      </c>
      <c r="E553" s="6">
        <v>898560</v>
      </c>
      <c r="F553" s="36">
        <f t="shared" si="128"/>
        <v>-16.390665397970086</v>
      </c>
      <c r="G553" s="6">
        <v>210966.79</v>
      </c>
      <c r="H553" s="6">
        <v>304</v>
      </c>
      <c r="I553" s="6">
        <v>2170830</v>
      </c>
      <c r="J553" s="36">
        <f t="shared" si="129"/>
        <v>3.0126589783631146</v>
      </c>
      <c r="K553" s="6">
        <v>-134088.21</v>
      </c>
      <c r="L553" s="6">
        <v>400.5</v>
      </c>
      <c r="M553" s="6">
        <v>2826710</v>
      </c>
      <c r="N553" s="7">
        <f t="shared" si="130"/>
        <v>-1.4230841862094095</v>
      </c>
      <c r="O553" s="6">
        <v>-24300.21</v>
      </c>
      <c r="P553" s="6">
        <v>252.5</v>
      </c>
      <c r="Q553" s="6">
        <v>1781450</v>
      </c>
      <c r="R553" s="7">
        <f t="shared" si="131"/>
        <v>-0.42286143871565296</v>
      </c>
      <c r="S553" s="6">
        <v>-105848.96000000001</v>
      </c>
      <c r="T553" s="6">
        <v>253.5</v>
      </c>
      <c r="U553" s="6">
        <v>1783870</v>
      </c>
      <c r="V553" s="7">
        <f t="shared" si="132"/>
        <v>-1.8394377168739875</v>
      </c>
      <c r="W553" s="6">
        <v>-544749.93000000005</v>
      </c>
      <c r="X553" s="6">
        <v>334</v>
      </c>
      <c r="Y553" s="6">
        <v>2329850</v>
      </c>
      <c r="Z553" s="7">
        <f t="shared" si="133"/>
        <v>-7.014399167328369</v>
      </c>
      <c r="AA553" s="6">
        <v>-221289.93</v>
      </c>
      <c r="AB553" s="6">
        <v>426.5</v>
      </c>
      <c r="AC553" s="6">
        <v>3088505</v>
      </c>
      <c r="AD553" s="7">
        <f t="shared" si="134"/>
        <v>-2.2211354134119907</v>
      </c>
      <c r="AE553" s="6">
        <v>693100.3</v>
      </c>
      <c r="AF553" s="6">
        <v>261</v>
      </c>
      <c r="AG553" s="6">
        <v>1903970</v>
      </c>
      <c r="AH553" s="7">
        <f t="shared" si="135"/>
        <v>10.920870076734403</v>
      </c>
      <c r="AI553" s="6">
        <v>-224241.7</v>
      </c>
      <c r="AJ553" s="6">
        <v>278</v>
      </c>
      <c r="AK553" s="6">
        <v>1947210</v>
      </c>
      <c r="AL553" s="7">
        <f t="shared" si="136"/>
        <v>-3.5699758629012792</v>
      </c>
      <c r="AM553" s="6">
        <v>-8759.64</v>
      </c>
      <c r="AN553" s="6">
        <v>250</v>
      </c>
      <c r="AO553" s="6">
        <v>1691600</v>
      </c>
      <c r="AP553" s="7">
        <f t="shared" si="137"/>
        <v>-0.16052780799243319</v>
      </c>
      <c r="AQ553" s="6">
        <v>377518.27</v>
      </c>
      <c r="AR553" s="6">
        <v>321.5</v>
      </c>
      <c r="AS553" s="6">
        <v>2244305</v>
      </c>
      <c r="AT553" s="7">
        <f t="shared" si="138"/>
        <v>4.7099264850365703</v>
      </c>
      <c r="AU553" s="6">
        <v>-549763.68000000005</v>
      </c>
      <c r="AV553" s="6">
        <v>415.85</v>
      </c>
      <c r="AW553" s="6">
        <v>2915174.5</v>
      </c>
      <c r="AX553" s="7">
        <f t="shared" si="139"/>
        <v>-5.8461934542854985</v>
      </c>
      <c r="AY553" s="6">
        <f t="shared" si="140"/>
        <v>-531456.89999999991</v>
      </c>
      <c r="AZ553" s="6">
        <f t="shared" si="141"/>
        <v>3497.35</v>
      </c>
      <c r="BA553" s="6">
        <f t="shared" si="142"/>
        <v>24683474.5</v>
      </c>
      <c r="BB553" s="7">
        <f t="shared" si="143"/>
        <v>-0.66745724553486163</v>
      </c>
      <c r="BC553" s="26" t="s">
        <v>795</v>
      </c>
      <c r="BD553" s="10" t="s">
        <v>795</v>
      </c>
      <c r="BE553" s="10" t="s">
        <v>807</v>
      </c>
      <c r="BF553" s="18"/>
      <c r="BG553" s="18"/>
      <c r="BH553" s="18"/>
      <c r="BI553" s="18"/>
      <c r="BJ553" s="18"/>
      <c r="BK553" s="18"/>
      <c r="BL553" s="18"/>
      <c r="BM553" s="18"/>
      <c r="BN553" s="18"/>
      <c r="BO553" s="18"/>
      <c r="CJ553" s="18"/>
      <c r="CK553" s="18"/>
    </row>
    <row r="554" spans="1:89" x14ac:dyDescent="0.2">
      <c r="A554" s="25">
        <v>141118</v>
      </c>
      <c r="B554" s="26" t="s">
        <v>73</v>
      </c>
      <c r="C554" s="6">
        <v>-4153.63</v>
      </c>
      <c r="D554" s="6">
        <v>45</v>
      </c>
      <c r="E554" s="6">
        <v>315900</v>
      </c>
      <c r="F554" s="36">
        <f t="shared" si="128"/>
        <v>-0.3944567901234568</v>
      </c>
      <c r="G554" s="6">
        <v>320136.37</v>
      </c>
      <c r="H554" s="6">
        <v>150.5</v>
      </c>
      <c r="I554" s="6">
        <v>1094035</v>
      </c>
      <c r="J554" s="36">
        <f t="shared" si="129"/>
        <v>9.0712157015086348</v>
      </c>
      <c r="K554" s="6">
        <v>138921.37</v>
      </c>
      <c r="L554" s="6">
        <v>153.5</v>
      </c>
      <c r="M554" s="6">
        <v>1109320</v>
      </c>
      <c r="N554" s="7">
        <f t="shared" si="130"/>
        <v>3.7569331662640173</v>
      </c>
      <c r="O554" s="6">
        <v>352851.37</v>
      </c>
      <c r="P554" s="6">
        <v>145.5</v>
      </c>
      <c r="Q554" s="6">
        <v>1032985</v>
      </c>
      <c r="R554" s="7">
        <f t="shared" si="131"/>
        <v>10.589110655043394</v>
      </c>
      <c r="S554" s="6">
        <v>70431.37</v>
      </c>
      <c r="T554" s="6">
        <v>100</v>
      </c>
      <c r="U554" s="6">
        <v>716200</v>
      </c>
      <c r="V554" s="7">
        <f t="shared" si="132"/>
        <v>3.0485513404077071</v>
      </c>
      <c r="W554" s="6">
        <v>204821.28</v>
      </c>
      <c r="X554" s="6">
        <v>183.5</v>
      </c>
      <c r="Y554" s="6">
        <v>1273245</v>
      </c>
      <c r="Z554" s="7">
        <f t="shared" si="133"/>
        <v>4.8259670369803143</v>
      </c>
      <c r="AA554" s="6">
        <v>252393.28</v>
      </c>
      <c r="AB554" s="6">
        <v>142.5</v>
      </c>
      <c r="AC554" s="6">
        <v>1033700</v>
      </c>
      <c r="AD554" s="7">
        <f t="shared" si="134"/>
        <v>7.5691125858566313</v>
      </c>
      <c r="AE554" s="6">
        <v>398316.13</v>
      </c>
      <c r="AF554" s="6">
        <v>115</v>
      </c>
      <c r="AG554" s="6">
        <v>856725</v>
      </c>
      <c r="AH554" s="7">
        <f t="shared" si="135"/>
        <v>13.947864133765211</v>
      </c>
      <c r="AI554" s="6">
        <v>209294.13</v>
      </c>
      <c r="AJ554" s="6">
        <v>151</v>
      </c>
      <c r="AK554" s="6">
        <v>1056895</v>
      </c>
      <c r="AL554" s="7">
        <f t="shared" si="136"/>
        <v>6.1388482583416515</v>
      </c>
      <c r="AM554" s="6">
        <v>251770.14</v>
      </c>
      <c r="AN554" s="6">
        <v>120.5</v>
      </c>
      <c r="AO554" s="6">
        <v>837060</v>
      </c>
      <c r="AP554" s="7">
        <f t="shared" si="137"/>
        <v>9.3241516020356983</v>
      </c>
      <c r="AQ554" s="6">
        <v>92264.14</v>
      </c>
      <c r="AR554" s="6">
        <v>161</v>
      </c>
      <c r="AS554" s="6">
        <v>1136420</v>
      </c>
      <c r="AT554" s="7">
        <f t="shared" si="138"/>
        <v>2.2732756551275055</v>
      </c>
      <c r="AU554" s="6">
        <v>-168883.9</v>
      </c>
      <c r="AV554" s="6">
        <v>170.5</v>
      </c>
      <c r="AW554" s="6">
        <v>1230245</v>
      </c>
      <c r="AX554" s="7">
        <f t="shared" si="139"/>
        <v>-4.2555758405845987</v>
      </c>
      <c r="AY554" s="6">
        <f t="shared" si="140"/>
        <v>2122315.6800000002</v>
      </c>
      <c r="AZ554" s="6">
        <f t="shared" si="141"/>
        <v>1593.5</v>
      </c>
      <c r="BA554" s="6">
        <f t="shared" si="142"/>
        <v>11376830</v>
      </c>
      <c r="BB554" s="7">
        <f t="shared" si="143"/>
        <v>5.7829629237669904</v>
      </c>
      <c r="BC554" s="26" t="s">
        <v>795</v>
      </c>
      <c r="BD554" s="10" t="s">
        <v>795</v>
      </c>
      <c r="BE554" s="10" t="s">
        <v>807</v>
      </c>
      <c r="BF554" s="18"/>
      <c r="BG554" s="18"/>
      <c r="BH554" s="18"/>
      <c r="BI554" s="18"/>
      <c r="BJ554" s="18"/>
      <c r="BK554" s="18"/>
      <c r="BL554" s="18"/>
      <c r="BM554" s="18"/>
      <c r="BN554" s="18"/>
      <c r="BO554" s="18"/>
      <c r="CJ554" s="18"/>
      <c r="CK554" s="18"/>
    </row>
    <row r="555" spans="1:89" x14ac:dyDescent="0.2">
      <c r="A555" s="25">
        <v>143301</v>
      </c>
      <c r="B555" s="26" t="s">
        <v>95</v>
      </c>
      <c r="C555" s="6">
        <v>-40459.22</v>
      </c>
      <c r="D555" s="6">
        <v>0</v>
      </c>
      <c r="E555" s="6">
        <v>0</v>
      </c>
      <c r="F555" s="36">
        <f t="shared" si="128"/>
        <v>0</v>
      </c>
      <c r="G555" s="6">
        <v>-47816.51</v>
      </c>
      <c r="H555" s="6">
        <v>160</v>
      </c>
      <c r="I555" s="6">
        <v>1125600</v>
      </c>
      <c r="J555" s="36">
        <f t="shared" si="129"/>
        <v>-1.3169081467661692</v>
      </c>
      <c r="K555" s="6">
        <v>345183.49</v>
      </c>
      <c r="L555" s="6">
        <v>150</v>
      </c>
      <c r="M555" s="6">
        <v>1063630</v>
      </c>
      <c r="N555" s="7">
        <f t="shared" si="130"/>
        <v>9.7360028393332261</v>
      </c>
      <c r="O555" s="6">
        <v>239788.45</v>
      </c>
      <c r="P555" s="6">
        <v>110.5</v>
      </c>
      <c r="Q555" s="6">
        <v>777885</v>
      </c>
      <c r="R555" s="7">
        <f t="shared" si="131"/>
        <v>9.5559651490901611</v>
      </c>
      <c r="S555" s="6">
        <v>453878.45</v>
      </c>
      <c r="T555" s="6">
        <v>41</v>
      </c>
      <c r="U555" s="6">
        <v>286870</v>
      </c>
      <c r="V555" s="7">
        <f t="shared" si="132"/>
        <v>49.047415031198803</v>
      </c>
      <c r="W555" s="6">
        <v>305539.05</v>
      </c>
      <c r="X555" s="6">
        <v>71</v>
      </c>
      <c r="Y555" s="6">
        <v>492720</v>
      </c>
      <c r="Z555" s="7">
        <f t="shared" si="133"/>
        <v>18.603205674622505</v>
      </c>
      <c r="AA555" s="6">
        <v>780007.05</v>
      </c>
      <c r="AB555" s="6">
        <v>130</v>
      </c>
      <c r="AC555" s="6">
        <v>941150</v>
      </c>
      <c r="AD555" s="7">
        <f t="shared" si="134"/>
        <v>25.692204802635079</v>
      </c>
      <c r="AE555" s="6">
        <v>1065078.69</v>
      </c>
      <c r="AF555" s="6">
        <v>139</v>
      </c>
      <c r="AG555" s="6">
        <v>1022180</v>
      </c>
      <c r="AH555" s="7">
        <f t="shared" si="135"/>
        <v>31.259035297110099</v>
      </c>
      <c r="AI555" s="6">
        <v>735809.69</v>
      </c>
      <c r="AJ555" s="6">
        <v>90</v>
      </c>
      <c r="AK555" s="6">
        <v>615300</v>
      </c>
      <c r="AL555" s="7">
        <f t="shared" si="136"/>
        <v>37.071510466439136</v>
      </c>
      <c r="AM555" s="6">
        <v>858327.74</v>
      </c>
      <c r="AN555" s="6">
        <v>120.5</v>
      </c>
      <c r="AO555" s="6">
        <v>821785</v>
      </c>
      <c r="AP555" s="7">
        <f t="shared" si="137"/>
        <v>32.378493085174341</v>
      </c>
      <c r="AQ555" s="6">
        <v>502861.79</v>
      </c>
      <c r="AR555" s="6">
        <v>22</v>
      </c>
      <c r="AS555" s="6">
        <v>148940</v>
      </c>
      <c r="AT555" s="7">
        <f t="shared" si="138"/>
        <v>94.535585604941573</v>
      </c>
      <c r="AU555" s="6">
        <v>224534.76</v>
      </c>
      <c r="AV555" s="6">
        <v>182.75</v>
      </c>
      <c r="AW555" s="6">
        <v>1291307.5</v>
      </c>
      <c r="AX555" s="7">
        <f t="shared" si="139"/>
        <v>5.3903331003653276</v>
      </c>
      <c r="AY555" s="6">
        <f t="shared" si="140"/>
        <v>5463192.6499999994</v>
      </c>
      <c r="AZ555" s="6">
        <f t="shared" si="141"/>
        <v>1216.75</v>
      </c>
      <c r="BA555" s="6">
        <f t="shared" si="142"/>
        <v>8587367.5</v>
      </c>
      <c r="BB555" s="7">
        <f t="shared" si="143"/>
        <v>19.721873106047923</v>
      </c>
      <c r="BC555" s="26" t="s">
        <v>795</v>
      </c>
      <c r="BD555" s="10" t="s">
        <v>795</v>
      </c>
      <c r="BE555" s="10" t="s">
        <v>807</v>
      </c>
      <c r="BF555" s="18"/>
      <c r="BG555" s="18"/>
      <c r="BH555" s="18"/>
      <c r="BI555" s="18"/>
      <c r="BJ555" s="18"/>
      <c r="BK555" s="18"/>
      <c r="BL555" s="18"/>
      <c r="BM555" s="18"/>
      <c r="BN555" s="18"/>
      <c r="BO555" s="18"/>
      <c r="CJ555" s="18"/>
      <c r="CK555" s="18"/>
    </row>
    <row r="556" spans="1:89" x14ac:dyDescent="0.2">
      <c r="A556" s="25">
        <v>144243</v>
      </c>
      <c r="B556" s="26" t="s">
        <v>105</v>
      </c>
      <c r="C556" s="6">
        <v>287720.99</v>
      </c>
      <c r="D556" s="6">
        <v>139</v>
      </c>
      <c r="E556" s="6">
        <v>978780</v>
      </c>
      <c r="F556" s="36">
        <f t="shared" si="128"/>
        <v>8.8187638693066877</v>
      </c>
      <c r="G556" s="6">
        <v>-80259.009999999995</v>
      </c>
      <c r="H556" s="6">
        <v>205.5</v>
      </c>
      <c r="I556" s="6">
        <v>1444060</v>
      </c>
      <c r="J556" s="36">
        <f t="shared" si="129"/>
        <v>-1.7229403972134121</v>
      </c>
      <c r="K556" s="6">
        <v>-81000.009999999995</v>
      </c>
      <c r="L556" s="6">
        <v>203.5</v>
      </c>
      <c r="M556" s="6">
        <v>1443295</v>
      </c>
      <c r="N556" s="7">
        <f t="shared" si="130"/>
        <v>-1.6836476950311612</v>
      </c>
      <c r="O556" s="6">
        <v>-64668.79</v>
      </c>
      <c r="P556" s="6">
        <v>158.5</v>
      </c>
      <c r="Q556" s="6">
        <v>1124595</v>
      </c>
      <c r="R556" s="7">
        <f t="shared" si="131"/>
        <v>-1.7826261809807087</v>
      </c>
      <c r="S556" s="6">
        <v>-49498.79</v>
      </c>
      <c r="T556" s="6">
        <v>126.25</v>
      </c>
      <c r="U556" s="6">
        <v>898237.5</v>
      </c>
      <c r="V556" s="7">
        <f t="shared" si="132"/>
        <v>-1.7083037504000891</v>
      </c>
      <c r="W556" s="6">
        <v>-79322.289999999994</v>
      </c>
      <c r="X556" s="6">
        <v>131.75</v>
      </c>
      <c r="Y556" s="6">
        <v>919232.5</v>
      </c>
      <c r="Z556" s="7">
        <f t="shared" si="133"/>
        <v>-2.5887560546434116</v>
      </c>
      <c r="AA556" s="6">
        <v>86348.71</v>
      </c>
      <c r="AB556" s="6">
        <v>161.05000000000001</v>
      </c>
      <c r="AC556" s="6">
        <v>1178338.5</v>
      </c>
      <c r="AD556" s="7">
        <f t="shared" si="134"/>
        <v>2.2716817026686305</v>
      </c>
      <c r="AE556" s="6">
        <v>172875.11</v>
      </c>
      <c r="AF556" s="6">
        <v>135.5</v>
      </c>
      <c r="AG556" s="6">
        <v>1008185</v>
      </c>
      <c r="AH556" s="7">
        <f t="shared" si="135"/>
        <v>5.1441484449778558</v>
      </c>
      <c r="AI556" s="6">
        <v>251270.61</v>
      </c>
      <c r="AJ556" s="6">
        <v>156.5</v>
      </c>
      <c r="AK556" s="6">
        <v>1082780</v>
      </c>
      <c r="AL556" s="7">
        <f t="shared" si="136"/>
        <v>7.1938795600214256</v>
      </c>
      <c r="AM556" s="6">
        <v>250714.61</v>
      </c>
      <c r="AN556" s="6">
        <v>99.45</v>
      </c>
      <c r="AO556" s="6">
        <v>678541.5</v>
      </c>
      <c r="AP556" s="7">
        <f t="shared" si="137"/>
        <v>11.454204215954368</v>
      </c>
      <c r="AQ556" s="6">
        <v>158784.6</v>
      </c>
      <c r="AR556" s="6">
        <v>128</v>
      </c>
      <c r="AS556" s="6">
        <v>883360</v>
      </c>
      <c r="AT556" s="7">
        <f t="shared" si="138"/>
        <v>5.0330202861800402</v>
      </c>
      <c r="AU556" s="6">
        <v>-209857.4</v>
      </c>
      <c r="AV556" s="6">
        <v>181.75</v>
      </c>
      <c r="AW556" s="6">
        <v>1251452.5</v>
      </c>
      <c r="AX556" s="7">
        <f t="shared" si="139"/>
        <v>-5.1984229525291603</v>
      </c>
      <c r="AY556" s="6">
        <f t="shared" si="140"/>
        <v>355387.35</v>
      </c>
      <c r="AZ556" s="6">
        <f t="shared" si="141"/>
        <v>1687.75</v>
      </c>
      <c r="BA556" s="6">
        <f t="shared" si="142"/>
        <v>11912077.5</v>
      </c>
      <c r="BB556" s="7">
        <f t="shared" si="143"/>
        <v>0.9248603234826166</v>
      </c>
      <c r="BC556" s="26" t="s">
        <v>795</v>
      </c>
      <c r="BD556" s="10" t="s">
        <v>795</v>
      </c>
      <c r="BE556" s="10" t="s">
        <v>807</v>
      </c>
      <c r="BF556" s="18"/>
      <c r="BG556" s="18"/>
      <c r="BH556" s="18"/>
      <c r="BI556" s="18"/>
      <c r="BJ556" s="18"/>
      <c r="BK556" s="18"/>
      <c r="BL556" s="18"/>
      <c r="BM556" s="18"/>
      <c r="BN556" s="18"/>
      <c r="BO556" s="18"/>
      <c r="CJ556" s="18"/>
      <c r="CK556" s="18"/>
    </row>
    <row r="557" spans="1:89" x14ac:dyDescent="0.2">
      <c r="A557" s="25">
        <v>144343</v>
      </c>
      <c r="B557" s="26" t="s">
        <v>106</v>
      </c>
      <c r="C557" s="6">
        <v>57400.63</v>
      </c>
      <c r="D557" s="6">
        <v>0</v>
      </c>
      <c r="E557" s="6">
        <v>0</v>
      </c>
      <c r="F557" s="36">
        <f t="shared" si="128"/>
        <v>0</v>
      </c>
      <c r="G557" s="6">
        <v>-14649.37</v>
      </c>
      <c r="H557" s="6">
        <v>61.5</v>
      </c>
      <c r="I557" s="6">
        <v>436730</v>
      </c>
      <c r="J557" s="36">
        <f t="shared" si="129"/>
        <v>-1.0398426258786895</v>
      </c>
      <c r="K557" s="6">
        <v>17125.63</v>
      </c>
      <c r="L557" s="6">
        <v>86</v>
      </c>
      <c r="M557" s="6">
        <v>612750</v>
      </c>
      <c r="N557" s="7">
        <f t="shared" si="130"/>
        <v>0.83846413708690337</v>
      </c>
      <c r="O557" s="6">
        <v>101340.63</v>
      </c>
      <c r="P557" s="6">
        <v>72.5</v>
      </c>
      <c r="Q557" s="6">
        <v>511575</v>
      </c>
      <c r="R557" s="7">
        <f t="shared" si="131"/>
        <v>6.1409559302155117</v>
      </c>
      <c r="S557" s="6">
        <v>143940.63</v>
      </c>
      <c r="T557" s="6">
        <v>90</v>
      </c>
      <c r="U557" s="6">
        <v>627300</v>
      </c>
      <c r="V557" s="7">
        <f t="shared" si="132"/>
        <v>7.1132783835485416</v>
      </c>
      <c r="W557" s="6">
        <v>219170.63</v>
      </c>
      <c r="X557" s="6">
        <v>100</v>
      </c>
      <c r="Y557" s="6">
        <v>688500</v>
      </c>
      <c r="Z557" s="7">
        <f t="shared" si="133"/>
        <v>9.5499185185185187</v>
      </c>
      <c r="AA557" s="6">
        <v>325670.62</v>
      </c>
      <c r="AB557" s="6">
        <v>45</v>
      </c>
      <c r="AC557" s="6">
        <v>321150</v>
      </c>
      <c r="AD557" s="7">
        <f t="shared" si="134"/>
        <v>31.436366869064297</v>
      </c>
      <c r="AE557" s="6">
        <v>355135.79</v>
      </c>
      <c r="AF557" s="6">
        <v>59.5</v>
      </c>
      <c r="AG557" s="6">
        <v>437815</v>
      </c>
      <c r="AH557" s="7">
        <f t="shared" si="135"/>
        <v>24.334647510934982</v>
      </c>
      <c r="AI557" s="6">
        <v>352925.79</v>
      </c>
      <c r="AJ557" s="6">
        <v>90</v>
      </c>
      <c r="AK557" s="6">
        <v>622050</v>
      </c>
      <c r="AL557" s="7">
        <f t="shared" si="136"/>
        <v>17.588135182059318</v>
      </c>
      <c r="AM557" s="6">
        <v>327925.78999999998</v>
      </c>
      <c r="AN557" s="6">
        <v>50</v>
      </c>
      <c r="AO557" s="6">
        <v>340500</v>
      </c>
      <c r="AP557" s="7">
        <f t="shared" si="137"/>
        <v>29.855211424375916</v>
      </c>
      <c r="AQ557" s="6">
        <v>351440.84</v>
      </c>
      <c r="AR557" s="6">
        <v>81</v>
      </c>
      <c r="AS557" s="6">
        <v>561570</v>
      </c>
      <c r="AT557" s="7">
        <f t="shared" si="138"/>
        <v>17.522915255444559</v>
      </c>
      <c r="AU557" s="6">
        <v>197663.35999999999</v>
      </c>
      <c r="AV557" s="6">
        <v>70.5</v>
      </c>
      <c r="AW557" s="6">
        <v>499885</v>
      </c>
      <c r="AX557" s="7">
        <f t="shared" si="139"/>
        <v>12.25794764795903</v>
      </c>
      <c r="AY557" s="6">
        <f t="shared" si="140"/>
        <v>2377690.34</v>
      </c>
      <c r="AZ557" s="6">
        <f t="shared" si="141"/>
        <v>806</v>
      </c>
      <c r="BA557" s="6">
        <f t="shared" si="142"/>
        <v>5659825</v>
      </c>
      <c r="BB557" s="7">
        <f t="shared" si="143"/>
        <v>13.023088265096534</v>
      </c>
      <c r="BC557" s="26" t="s">
        <v>795</v>
      </c>
      <c r="BD557" s="10" t="s">
        <v>795</v>
      </c>
      <c r="BE557" s="10" t="s">
        <v>807</v>
      </c>
      <c r="BF557" s="18"/>
      <c r="BG557" s="18"/>
      <c r="BH557" s="18"/>
      <c r="BI557" s="18"/>
      <c r="BJ557" s="18"/>
      <c r="BK557" s="18"/>
      <c r="BL557" s="18"/>
      <c r="BM557" s="18"/>
      <c r="BN557" s="18"/>
      <c r="BO557" s="18"/>
      <c r="CJ557" s="18"/>
      <c r="CK557" s="18"/>
    </row>
    <row r="558" spans="1:89" x14ac:dyDescent="0.2">
      <c r="A558" s="25">
        <v>146401</v>
      </c>
      <c r="B558" s="26" t="s">
        <v>120</v>
      </c>
      <c r="C558" s="6">
        <v>52720.46</v>
      </c>
      <c r="D558" s="6">
        <v>42.5</v>
      </c>
      <c r="E558" s="6">
        <v>298350</v>
      </c>
      <c r="F558" s="36">
        <f t="shared" si="128"/>
        <v>5.3012026143790845</v>
      </c>
      <c r="G558" s="6">
        <v>-675.74</v>
      </c>
      <c r="H558" s="6">
        <v>2.5</v>
      </c>
      <c r="I558" s="6">
        <v>18925</v>
      </c>
      <c r="J558" s="36">
        <f t="shared" si="129"/>
        <v>-1.1068924702774108</v>
      </c>
      <c r="K558" s="6">
        <v>202524.26</v>
      </c>
      <c r="L558" s="6">
        <v>30</v>
      </c>
      <c r="M558" s="6">
        <v>212100</v>
      </c>
      <c r="N558" s="7">
        <f t="shared" si="130"/>
        <v>28.64558132956153</v>
      </c>
      <c r="O558" s="6">
        <v>316294.8</v>
      </c>
      <c r="P558" s="6">
        <v>61.5</v>
      </c>
      <c r="Q558" s="6">
        <v>432580</v>
      </c>
      <c r="R558" s="7">
        <f t="shared" si="131"/>
        <v>22.666648481205787</v>
      </c>
      <c r="S558" s="6">
        <v>99719.8</v>
      </c>
      <c r="T558" s="6">
        <v>7.5</v>
      </c>
      <c r="U558" s="6">
        <v>56025</v>
      </c>
      <c r="V558" s="7">
        <f t="shared" si="132"/>
        <v>55.177399375278895</v>
      </c>
      <c r="W558" s="6">
        <v>86444.800000000003</v>
      </c>
      <c r="X558" s="6">
        <v>32.5</v>
      </c>
      <c r="Y558" s="6">
        <v>223275</v>
      </c>
      <c r="Z558" s="7">
        <f t="shared" si="133"/>
        <v>11.615021834061135</v>
      </c>
      <c r="AA558" s="6">
        <v>73819.8</v>
      </c>
      <c r="AB558" s="6">
        <v>28.5</v>
      </c>
      <c r="AC558" s="6">
        <v>202995</v>
      </c>
      <c r="AD558" s="7">
        <f t="shared" si="134"/>
        <v>11.273252050543118</v>
      </c>
      <c r="AE558" s="6">
        <v>250045.62</v>
      </c>
      <c r="AF558" s="6">
        <v>52.5</v>
      </c>
      <c r="AG558" s="6">
        <v>387925</v>
      </c>
      <c r="AH558" s="7">
        <f t="shared" si="135"/>
        <v>19.337162080299027</v>
      </c>
      <c r="AI558" s="6">
        <v>171460.62</v>
      </c>
      <c r="AJ558" s="6">
        <v>27.5</v>
      </c>
      <c r="AK558" s="6">
        <v>190425</v>
      </c>
      <c r="AL558" s="7">
        <f t="shared" si="136"/>
        <v>27.912717447814099</v>
      </c>
      <c r="AM558" s="6">
        <v>239460.62</v>
      </c>
      <c r="AN558" s="6">
        <v>45</v>
      </c>
      <c r="AO558" s="6">
        <v>310650</v>
      </c>
      <c r="AP558" s="7">
        <f t="shared" si="137"/>
        <v>23.895957572831161</v>
      </c>
      <c r="AQ558" s="6">
        <v>277260.59000000003</v>
      </c>
      <c r="AR558" s="6">
        <v>34</v>
      </c>
      <c r="AS558" s="6">
        <v>236980</v>
      </c>
      <c r="AT558" s="7">
        <f t="shared" si="138"/>
        <v>32.759289897881679</v>
      </c>
      <c r="AU558" s="6">
        <v>79600.59</v>
      </c>
      <c r="AV558" s="6">
        <v>10</v>
      </c>
      <c r="AW558" s="6">
        <v>71800</v>
      </c>
      <c r="AX558" s="7">
        <f t="shared" si="139"/>
        <v>34.367942757660167</v>
      </c>
      <c r="AY558" s="6">
        <f t="shared" si="140"/>
        <v>1795955.7600000002</v>
      </c>
      <c r="AZ558" s="6">
        <f t="shared" si="141"/>
        <v>331.5</v>
      </c>
      <c r="BA558" s="6">
        <f t="shared" si="142"/>
        <v>2343680</v>
      </c>
      <c r="BB558" s="7">
        <f t="shared" si="143"/>
        <v>23.755217674767891</v>
      </c>
      <c r="BC558" s="26" t="s">
        <v>795</v>
      </c>
      <c r="BD558" s="10" t="s">
        <v>795</v>
      </c>
      <c r="BE558" s="10" t="s">
        <v>807</v>
      </c>
      <c r="BF558" s="18"/>
      <c r="BG558" s="18"/>
      <c r="BH558" s="18"/>
      <c r="BI558" s="18"/>
      <c r="BJ558" s="18"/>
      <c r="BK558" s="18"/>
      <c r="BL558" s="18"/>
      <c r="BM558" s="18"/>
      <c r="BN558" s="18"/>
      <c r="BO558" s="18"/>
      <c r="CJ558" s="18"/>
      <c r="CK558" s="18"/>
    </row>
    <row r="559" spans="1:89" x14ac:dyDescent="0.2">
      <c r="A559" s="25">
        <v>146633</v>
      </c>
      <c r="B559" s="26" t="s">
        <v>123</v>
      </c>
      <c r="C559" s="6">
        <v>0</v>
      </c>
      <c r="D559" s="6">
        <v>44.5</v>
      </c>
      <c r="E559" s="6">
        <v>334640</v>
      </c>
      <c r="F559" s="36">
        <f t="shared" si="128"/>
        <v>0</v>
      </c>
      <c r="G559" s="6">
        <v>0</v>
      </c>
      <c r="H559" s="6">
        <v>0</v>
      </c>
      <c r="I559" s="6">
        <v>0</v>
      </c>
      <c r="J559" s="36">
        <f t="shared" si="129"/>
        <v>0</v>
      </c>
      <c r="K559" s="6">
        <v>69582.89</v>
      </c>
      <c r="L559" s="6">
        <v>10</v>
      </c>
      <c r="M559" s="6">
        <v>75700</v>
      </c>
      <c r="N559" s="7">
        <f t="shared" si="130"/>
        <v>27.575782034346101</v>
      </c>
      <c r="O559" s="6">
        <v>-2967.11</v>
      </c>
      <c r="P559" s="6">
        <v>10</v>
      </c>
      <c r="Q559" s="6">
        <v>71950</v>
      </c>
      <c r="R559" s="7">
        <f t="shared" si="131"/>
        <v>-1.278393467685893</v>
      </c>
      <c r="S559" s="6">
        <v>-7467.11</v>
      </c>
      <c r="T559" s="6">
        <v>20</v>
      </c>
      <c r="U559" s="6">
        <v>154150</v>
      </c>
      <c r="V559" s="7">
        <f t="shared" si="132"/>
        <v>-1.5016568926370417</v>
      </c>
      <c r="W559" s="6">
        <v>63182.89</v>
      </c>
      <c r="X559" s="6">
        <v>20</v>
      </c>
      <c r="Y559" s="6">
        <v>143650</v>
      </c>
      <c r="Z559" s="7">
        <f t="shared" si="133"/>
        <v>13.195173686042464</v>
      </c>
      <c r="AA559" s="6">
        <v>64832.89</v>
      </c>
      <c r="AB559" s="6">
        <v>20</v>
      </c>
      <c r="AC559" s="6">
        <v>147150</v>
      </c>
      <c r="AD559" s="7">
        <f t="shared" si="134"/>
        <v>13.658305062861025</v>
      </c>
      <c r="AE559" s="6">
        <v>7162.89</v>
      </c>
      <c r="AF559" s="6">
        <v>1</v>
      </c>
      <c r="AG559" s="6">
        <v>7770</v>
      </c>
      <c r="AH559" s="7">
        <f t="shared" si="135"/>
        <v>27.655945945945948</v>
      </c>
      <c r="AI559" s="6">
        <v>-3197.11</v>
      </c>
      <c r="AJ559" s="6">
        <v>10</v>
      </c>
      <c r="AK559" s="6">
        <v>69700</v>
      </c>
      <c r="AL559" s="7">
        <f t="shared" si="136"/>
        <v>-1.4219571018651362</v>
      </c>
      <c r="AM559" s="6">
        <v>61202.89</v>
      </c>
      <c r="AN559" s="6">
        <v>10</v>
      </c>
      <c r="AO559" s="6">
        <v>67700</v>
      </c>
      <c r="AP559" s="7">
        <f t="shared" si="137"/>
        <v>28.024957016248152</v>
      </c>
      <c r="AQ559" s="6">
        <v>0</v>
      </c>
      <c r="AR559" s="6">
        <v>0</v>
      </c>
      <c r="AS559" s="6">
        <v>0</v>
      </c>
      <c r="AT559" s="7">
        <f t="shared" si="138"/>
        <v>0</v>
      </c>
      <c r="AU559" s="6">
        <v>-5237.1099999999997</v>
      </c>
      <c r="AV559" s="6">
        <v>0.2</v>
      </c>
      <c r="AW559" s="6">
        <v>1486</v>
      </c>
      <c r="AX559" s="7">
        <f t="shared" si="139"/>
        <v>-109.25330417227455</v>
      </c>
      <c r="AY559" s="6">
        <f t="shared" si="140"/>
        <v>247096.01000000007</v>
      </c>
      <c r="AZ559" s="6">
        <f t="shared" si="141"/>
        <v>101.2</v>
      </c>
      <c r="BA559" s="6">
        <f t="shared" si="142"/>
        <v>739256</v>
      </c>
      <c r="BB559" s="7">
        <f t="shared" si="143"/>
        <v>10.361737084311796</v>
      </c>
      <c r="BC559" s="26" t="s">
        <v>795</v>
      </c>
      <c r="BD559" s="10" t="s">
        <v>795</v>
      </c>
      <c r="BE559" s="10" t="s">
        <v>807</v>
      </c>
      <c r="BF559" s="18"/>
      <c r="BG559" s="18"/>
      <c r="BH559" s="18"/>
      <c r="BI559" s="18"/>
      <c r="BJ559" s="18"/>
      <c r="BK559" s="18"/>
      <c r="BL559" s="18"/>
      <c r="BM559" s="18"/>
      <c r="BN559" s="18"/>
      <c r="BO559" s="18"/>
      <c r="CJ559" s="18"/>
      <c r="CK559" s="18"/>
    </row>
    <row r="560" spans="1:89" x14ac:dyDescent="0.2">
      <c r="A560" s="25">
        <v>149582</v>
      </c>
      <c r="B560" s="26" t="s">
        <v>156</v>
      </c>
      <c r="C560" s="6">
        <v>62618.66</v>
      </c>
      <c r="D560" s="6">
        <v>0</v>
      </c>
      <c r="E560" s="6">
        <v>0</v>
      </c>
      <c r="F560" s="36">
        <f t="shared" si="128"/>
        <v>0</v>
      </c>
      <c r="G560" s="6">
        <v>279089.65999999997</v>
      </c>
      <c r="H560" s="6">
        <v>41.5</v>
      </c>
      <c r="I560" s="6">
        <v>291330</v>
      </c>
      <c r="J560" s="36">
        <f t="shared" si="129"/>
        <v>29.697523289740154</v>
      </c>
      <c r="K560" s="6">
        <v>414739.66</v>
      </c>
      <c r="L560" s="6">
        <v>85</v>
      </c>
      <c r="M560" s="6">
        <v>599600</v>
      </c>
      <c r="N560" s="7">
        <f t="shared" si="130"/>
        <v>20.750816877918609</v>
      </c>
      <c r="O560" s="6">
        <v>500419.53</v>
      </c>
      <c r="P560" s="6">
        <v>116.5</v>
      </c>
      <c r="Q560" s="6">
        <v>823755</v>
      </c>
      <c r="R560" s="7">
        <f t="shared" si="131"/>
        <v>18.832062239379429</v>
      </c>
      <c r="S560" s="6">
        <v>563489.53</v>
      </c>
      <c r="T560" s="6">
        <v>114.5</v>
      </c>
      <c r="U560" s="6">
        <v>800965</v>
      </c>
      <c r="V560" s="7">
        <f t="shared" si="132"/>
        <v>21.80891228705374</v>
      </c>
      <c r="W560" s="6">
        <v>388909.57</v>
      </c>
      <c r="X560" s="6">
        <v>86</v>
      </c>
      <c r="Y560" s="6">
        <v>589020</v>
      </c>
      <c r="Z560" s="7">
        <f t="shared" si="133"/>
        <v>19.80796424569624</v>
      </c>
      <c r="AA560" s="6">
        <v>448154.57</v>
      </c>
      <c r="AB560" s="6">
        <v>106.5</v>
      </c>
      <c r="AC560" s="6">
        <v>764505</v>
      </c>
      <c r="AD560" s="7">
        <f t="shared" si="134"/>
        <v>18.172270514908337</v>
      </c>
      <c r="AE560" s="6">
        <v>774194.33</v>
      </c>
      <c r="AF560" s="6">
        <v>79.5</v>
      </c>
      <c r="AG560" s="6">
        <v>576940</v>
      </c>
      <c r="AH560" s="7">
        <f t="shared" si="135"/>
        <v>40.256924290220823</v>
      </c>
      <c r="AI560" s="6">
        <v>857321.83</v>
      </c>
      <c r="AJ560" s="6">
        <v>138.5</v>
      </c>
      <c r="AK560" s="6">
        <v>968970</v>
      </c>
      <c r="AL560" s="7">
        <f t="shared" si="136"/>
        <v>27.428069733841088</v>
      </c>
      <c r="AM560" s="6">
        <v>853779.82</v>
      </c>
      <c r="AN560" s="6">
        <v>115.5</v>
      </c>
      <c r="AO560" s="6">
        <v>787610</v>
      </c>
      <c r="AP560" s="7">
        <f t="shared" si="137"/>
        <v>33.604416424372467</v>
      </c>
      <c r="AQ560" s="6">
        <v>794979.79</v>
      </c>
      <c r="AR560" s="6">
        <v>57</v>
      </c>
      <c r="AS560" s="6">
        <v>395065</v>
      </c>
      <c r="AT560" s="7">
        <f t="shared" si="138"/>
        <v>56.343726019768901</v>
      </c>
      <c r="AU560" s="6">
        <v>213694.79</v>
      </c>
      <c r="AV560" s="6">
        <v>52</v>
      </c>
      <c r="AW560" s="6">
        <v>356260</v>
      </c>
      <c r="AX560" s="7">
        <f t="shared" si="139"/>
        <v>18.594673805647563</v>
      </c>
      <c r="AY560" s="6">
        <f t="shared" si="140"/>
        <v>6088773.0800000001</v>
      </c>
      <c r="AZ560" s="6">
        <f t="shared" si="141"/>
        <v>992.5</v>
      </c>
      <c r="BA560" s="6">
        <f t="shared" si="142"/>
        <v>6954020</v>
      </c>
      <c r="BB560" s="7">
        <f t="shared" si="143"/>
        <v>27.142856287442374</v>
      </c>
      <c r="BC560" s="26" t="s">
        <v>795</v>
      </c>
      <c r="BD560" s="10" t="s">
        <v>795</v>
      </c>
      <c r="BE560" s="10" t="s">
        <v>807</v>
      </c>
      <c r="BF560" s="18"/>
      <c r="BG560" s="18"/>
      <c r="BH560" s="18"/>
      <c r="BI560" s="18"/>
      <c r="BJ560" s="18"/>
      <c r="BK560" s="18"/>
      <c r="BL560" s="18"/>
      <c r="BM560" s="18"/>
      <c r="BN560" s="18"/>
      <c r="BO560" s="18"/>
      <c r="CJ560" s="18"/>
      <c r="CK560" s="18"/>
    </row>
    <row r="561" spans="1:89" x14ac:dyDescent="0.2">
      <c r="A561" s="25">
        <v>149796</v>
      </c>
      <c r="B561" s="26" t="s">
        <v>163</v>
      </c>
      <c r="C561" s="6">
        <v>25654.22</v>
      </c>
      <c r="D561" s="6">
        <v>12.5</v>
      </c>
      <c r="E561" s="6">
        <v>88375</v>
      </c>
      <c r="F561" s="36">
        <f t="shared" si="128"/>
        <v>8.7086461103253185</v>
      </c>
      <c r="G561" s="6">
        <v>81893.929999999993</v>
      </c>
      <c r="H561" s="6">
        <v>20</v>
      </c>
      <c r="I561" s="6">
        <v>141400</v>
      </c>
      <c r="J561" s="36">
        <f t="shared" si="129"/>
        <v>17.954114780763788</v>
      </c>
      <c r="K561" s="6">
        <v>107778.93</v>
      </c>
      <c r="L561" s="6">
        <v>52</v>
      </c>
      <c r="M561" s="6">
        <v>371390</v>
      </c>
      <c r="N561" s="7">
        <f t="shared" si="130"/>
        <v>8.7061253668650203</v>
      </c>
      <c r="O561" s="6">
        <v>141595.46</v>
      </c>
      <c r="P561" s="6">
        <v>18</v>
      </c>
      <c r="Q561" s="6">
        <v>128960</v>
      </c>
      <c r="R561" s="7">
        <f t="shared" si="131"/>
        <v>34.037370192307691</v>
      </c>
      <c r="S561" s="6">
        <v>141255.46</v>
      </c>
      <c r="T561" s="6">
        <v>27</v>
      </c>
      <c r="U561" s="6">
        <v>188190</v>
      </c>
      <c r="V561" s="7">
        <f t="shared" si="132"/>
        <v>23.268607577448321</v>
      </c>
      <c r="W561" s="6">
        <v>112880.46</v>
      </c>
      <c r="X561" s="6">
        <v>17.5</v>
      </c>
      <c r="Y561" s="6">
        <v>120225</v>
      </c>
      <c r="Z561" s="7">
        <f t="shared" si="133"/>
        <v>28.167301310043669</v>
      </c>
      <c r="AA561" s="6">
        <v>67880.460000000006</v>
      </c>
      <c r="AB561" s="6">
        <v>10</v>
      </c>
      <c r="AC561" s="6">
        <v>72700</v>
      </c>
      <c r="AD561" s="7">
        <f t="shared" si="134"/>
        <v>28.94490041265475</v>
      </c>
      <c r="AE561" s="6">
        <v>138380.34</v>
      </c>
      <c r="AF561" s="6">
        <v>10</v>
      </c>
      <c r="AG561" s="6">
        <v>73700</v>
      </c>
      <c r="AH561" s="7">
        <f t="shared" si="135"/>
        <v>56.328496607869745</v>
      </c>
      <c r="AI561" s="6">
        <v>63880.34</v>
      </c>
      <c r="AJ561" s="6">
        <v>10</v>
      </c>
      <c r="AK561" s="6">
        <v>68700</v>
      </c>
      <c r="AL561" s="7">
        <f t="shared" si="136"/>
        <v>28.825189810771469</v>
      </c>
      <c r="AM561" s="6">
        <v>64280.34</v>
      </c>
      <c r="AN561" s="6">
        <v>10</v>
      </c>
      <c r="AO561" s="6">
        <v>67700</v>
      </c>
      <c r="AP561" s="7">
        <f t="shared" si="137"/>
        <v>29.434129098966025</v>
      </c>
      <c r="AQ561" s="6">
        <v>130880.34</v>
      </c>
      <c r="AR561" s="6">
        <v>10</v>
      </c>
      <c r="AS561" s="6">
        <v>69700</v>
      </c>
      <c r="AT561" s="7">
        <f t="shared" si="138"/>
        <v>52.577468005738879</v>
      </c>
      <c r="AU561" s="6">
        <v>-8359.66</v>
      </c>
      <c r="AV561" s="6">
        <v>0.1</v>
      </c>
      <c r="AW561" s="6">
        <v>693</v>
      </c>
      <c r="AX561" s="7">
        <f t="shared" si="139"/>
        <v>-373.95304473304469</v>
      </c>
      <c r="AY561" s="6">
        <f t="shared" si="140"/>
        <v>1042346.3999999998</v>
      </c>
      <c r="AZ561" s="6">
        <f t="shared" si="141"/>
        <v>184.6</v>
      </c>
      <c r="BA561" s="6">
        <f t="shared" si="142"/>
        <v>1303358</v>
      </c>
      <c r="BB561" s="7">
        <f t="shared" si="143"/>
        <v>24.791913196527734</v>
      </c>
      <c r="BC561" s="26" t="s">
        <v>795</v>
      </c>
      <c r="BD561" s="10" t="s">
        <v>795</v>
      </c>
      <c r="BE561" s="10" t="s">
        <v>807</v>
      </c>
      <c r="BF561" s="18"/>
      <c r="BG561" s="18"/>
      <c r="BH561" s="18"/>
      <c r="BI561" s="18"/>
      <c r="BJ561" s="18"/>
      <c r="BK561" s="18"/>
      <c r="BL561" s="18"/>
      <c r="BM561" s="18"/>
      <c r="BN561" s="18"/>
      <c r="BO561" s="18"/>
      <c r="CJ561" s="18"/>
      <c r="CK561" s="18"/>
    </row>
    <row r="562" spans="1:89" x14ac:dyDescent="0.2">
      <c r="A562" s="25">
        <v>149885</v>
      </c>
      <c r="B562" s="26" t="s">
        <v>167</v>
      </c>
      <c r="C562" s="6">
        <v>290043.86</v>
      </c>
      <c r="D562" s="6">
        <v>196.65</v>
      </c>
      <c r="E562" s="6">
        <v>1460690.5</v>
      </c>
      <c r="F562" s="36">
        <f t="shared" si="128"/>
        <v>5.9569880135456481</v>
      </c>
      <c r="G562" s="6">
        <v>1010715.36</v>
      </c>
      <c r="H562" s="6">
        <v>813.90000000000009</v>
      </c>
      <c r="I562" s="6">
        <v>5953903</v>
      </c>
      <c r="J562" s="36">
        <f t="shared" si="129"/>
        <v>5.262459962817668</v>
      </c>
      <c r="K562" s="6">
        <v>1613222.36</v>
      </c>
      <c r="L562" s="6">
        <v>1042.6500000000001</v>
      </c>
      <c r="M562" s="6">
        <v>7534590.5</v>
      </c>
      <c r="N562" s="7">
        <f t="shared" si="130"/>
        <v>6.4232649139989766</v>
      </c>
      <c r="O562" s="6">
        <v>520611.64</v>
      </c>
      <c r="P562" s="6">
        <v>734.09999999999991</v>
      </c>
      <c r="Q562" s="6">
        <v>5263117</v>
      </c>
      <c r="R562" s="7">
        <f t="shared" si="131"/>
        <v>3.0664263857330174</v>
      </c>
      <c r="S562" s="6">
        <v>464618.29</v>
      </c>
      <c r="T562" s="6">
        <v>554.5</v>
      </c>
      <c r="U562" s="6">
        <v>3987215</v>
      </c>
      <c r="V562" s="7">
        <f t="shared" si="132"/>
        <v>3.6123376818155024</v>
      </c>
      <c r="W562" s="6">
        <v>-362854.84</v>
      </c>
      <c r="X562" s="6">
        <v>438.19999999999993</v>
      </c>
      <c r="Y562" s="6">
        <v>3066164</v>
      </c>
      <c r="Z562" s="7">
        <f t="shared" si="133"/>
        <v>-3.5502488451367902</v>
      </c>
      <c r="AA562" s="6">
        <v>993998.66</v>
      </c>
      <c r="AB562" s="6">
        <v>641.5</v>
      </c>
      <c r="AC562" s="6">
        <v>4755385</v>
      </c>
      <c r="AD562" s="7">
        <f t="shared" si="134"/>
        <v>6.4798030990130133</v>
      </c>
      <c r="AE562" s="6">
        <v>1790966.05</v>
      </c>
      <c r="AF562" s="6">
        <v>690.75</v>
      </c>
      <c r="AG562" s="6">
        <v>5169402.5</v>
      </c>
      <c r="AH562" s="7">
        <f t="shared" si="135"/>
        <v>10.393654102190728</v>
      </c>
      <c r="AI562" s="6">
        <v>1261310.55</v>
      </c>
      <c r="AJ562" s="6">
        <v>603.54999999999995</v>
      </c>
      <c r="AK562" s="6">
        <v>4245688.5</v>
      </c>
      <c r="AL562" s="7">
        <f t="shared" si="136"/>
        <v>9.2094902982166502</v>
      </c>
      <c r="AM562" s="6">
        <v>637074.15</v>
      </c>
      <c r="AN562" s="6">
        <v>627.54999999999995</v>
      </c>
      <c r="AO562" s="6">
        <v>16925</v>
      </c>
      <c r="AP562" s="7">
        <f t="shared" si="137"/>
        <v>1166.87141211226</v>
      </c>
      <c r="AQ562" s="6">
        <v>1598319.17</v>
      </c>
      <c r="AR562" s="6">
        <v>836.8</v>
      </c>
      <c r="AS562" s="6">
        <v>6037986</v>
      </c>
      <c r="AT562" s="7">
        <f t="shared" si="138"/>
        <v>7.411898066673225</v>
      </c>
      <c r="AU562" s="6">
        <v>-1420813.96</v>
      </c>
      <c r="AV562" s="6">
        <v>861.55</v>
      </c>
      <c r="AW562" s="6">
        <v>6147891.5</v>
      </c>
      <c r="AX562" s="7">
        <f t="shared" si="139"/>
        <v>-7.1642827073314477</v>
      </c>
      <c r="AY562" s="6">
        <f t="shared" si="140"/>
        <v>8107167.4300000006</v>
      </c>
      <c r="AZ562" s="6">
        <f t="shared" si="141"/>
        <v>7845.0500000000011</v>
      </c>
      <c r="BA562" s="6">
        <f t="shared" si="142"/>
        <v>52178268</v>
      </c>
      <c r="BB562" s="7">
        <f t="shared" si="143"/>
        <v>4.8166066058382775</v>
      </c>
      <c r="BC562" s="26" t="s">
        <v>795</v>
      </c>
      <c r="BD562" s="10" t="s">
        <v>795</v>
      </c>
      <c r="BE562" s="10" t="s">
        <v>807</v>
      </c>
      <c r="BF562" s="18"/>
      <c r="BG562" s="18"/>
      <c r="BH562" s="18"/>
      <c r="BI562" s="18"/>
      <c r="BJ562" s="18"/>
      <c r="BK562" s="18"/>
      <c r="BL562" s="18"/>
      <c r="BM562" s="18"/>
      <c r="BN562" s="18"/>
      <c r="BO562" s="18"/>
      <c r="CJ562" s="18"/>
      <c r="CK562" s="18"/>
    </row>
    <row r="563" spans="1:89" x14ac:dyDescent="0.2">
      <c r="A563" s="25">
        <v>149971</v>
      </c>
      <c r="B563" s="26" t="s">
        <v>171</v>
      </c>
      <c r="C563" s="6">
        <v>187995.77</v>
      </c>
      <c r="D563" s="6">
        <v>0</v>
      </c>
      <c r="E563" s="6">
        <v>0</v>
      </c>
      <c r="F563" s="36">
        <f t="shared" si="128"/>
        <v>0</v>
      </c>
      <c r="G563" s="6">
        <v>164884.78</v>
      </c>
      <c r="H563" s="6">
        <v>100</v>
      </c>
      <c r="I563" s="6">
        <v>705750</v>
      </c>
      <c r="J563" s="36">
        <f t="shared" si="129"/>
        <v>7.2425478993978034</v>
      </c>
      <c r="K563" s="6">
        <v>259434.78</v>
      </c>
      <c r="L563" s="6">
        <v>121.25</v>
      </c>
      <c r="M563" s="6">
        <v>861612.5</v>
      </c>
      <c r="N563" s="7">
        <f t="shared" si="130"/>
        <v>9.0331133775334038</v>
      </c>
      <c r="O563" s="6">
        <v>338976.87</v>
      </c>
      <c r="P563" s="6">
        <v>133</v>
      </c>
      <c r="Q563" s="6">
        <v>939960</v>
      </c>
      <c r="R563" s="7">
        <f t="shared" si="131"/>
        <v>11.179500159581259</v>
      </c>
      <c r="S563" s="6">
        <v>419384.87</v>
      </c>
      <c r="T563" s="6">
        <v>111</v>
      </c>
      <c r="U563" s="6">
        <v>776670</v>
      </c>
      <c r="V563" s="7">
        <f t="shared" si="132"/>
        <v>16.739324256119072</v>
      </c>
      <c r="W563" s="6">
        <v>530165.42000000004</v>
      </c>
      <c r="X563" s="6">
        <v>112.5</v>
      </c>
      <c r="Y563" s="6">
        <v>786925</v>
      </c>
      <c r="Z563" s="7">
        <f t="shared" si="133"/>
        <v>20.211535533881886</v>
      </c>
      <c r="AA563" s="6">
        <v>645815.42000000004</v>
      </c>
      <c r="AB563" s="6">
        <v>177.5</v>
      </c>
      <c r="AC563" s="6">
        <v>1297575</v>
      </c>
      <c r="AD563" s="7">
        <f t="shared" si="134"/>
        <v>15.42899487120205</v>
      </c>
      <c r="AE563" s="6">
        <v>866418.35</v>
      </c>
      <c r="AF563" s="6">
        <v>101</v>
      </c>
      <c r="AG563" s="6">
        <v>743520</v>
      </c>
      <c r="AH563" s="7">
        <f t="shared" si="135"/>
        <v>34.958777840542282</v>
      </c>
      <c r="AI563" s="6">
        <v>728721.35</v>
      </c>
      <c r="AJ563" s="6">
        <v>133.5</v>
      </c>
      <c r="AK563" s="6">
        <v>932495</v>
      </c>
      <c r="AL563" s="7">
        <f t="shared" si="136"/>
        <v>24.225719011898185</v>
      </c>
      <c r="AM563" s="6">
        <v>749869.63</v>
      </c>
      <c r="AN563" s="6">
        <v>113.25</v>
      </c>
      <c r="AO563" s="6">
        <v>786902.5</v>
      </c>
      <c r="AP563" s="7">
        <f t="shared" si="137"/>
        <v>29.541091215239497</v>
      </c>
      <c r="AQ563" s="6">
        <v>1168483.6200000001</v>
      </c>
      <c r="AR563" s="6">
        <v>185.5</v>
      </c>
      <c r="AS563" s="6">
        <v>1337935</v>
      </c>
      <c r="AT563" s="7">
        <f t="shared" si="138"/>
        <v>24.453759980866039</v>
      </c>
      <c r="AU563" s="6">
        <v>-67495.88</v>
      </c>
      <c r="AV563" s="6">
        <v>48.9</v>
      </c>
      <c r="AW563" s="6">
        <v>349427</v>
      </c>
      <c r="AX563" s="7">
        <f t="shared" si="139"/>
        <v>-5.98800974166278</v>
      </c>
      <c r="AY563" s="6">
        <f t="shared" si="140"/>
        <v>5804659.21</v>
      </c>
      <c r="AZ563" s="6">
        <f t="shared" si="141"/>
        <v>1337.4</v>
      </c>
      <c r="BA563" s="6">
        <f t="shared" si="142"/>
        <v>9518772</v>
      </c>
      <c r="BB563" s="7">
        <f t="shared" si="143"/>
        <v>18.904164897530897</v>
      </c>
      <c r="BC563" s="26" t="s">
        <v>795</v>
      </c>
      <c r="BD563" s="10" t="s">
        <v>795</v>
      </c>
      <c r="BE563" s="10" t="s">
        <v>807</v>
      </c>
      <c r="BF563" s="18"/>
      <c r="BG563" s="18"/>
      <c r="BH563" s="18"/>
      <c r="BI563" s="18"/>
      <c r="BJ563" s="18"/>
      <c r="BK563" s="18"/>
      <c r="BL563" s="18"/>
      <c r="BM563" s="18"/>
      <c r="BN563" s="18"/>
      <c r="BO563" s="18"/>
      <c r="CJ563" s="18"/>
      <c r="CK563" s="18"/>
    </row>
    <row r="564" spans="1:89" x14ac:dyDescent="0.2">
      <c r="A564" s="25">
        <v>149991</v>
      </c>
      <c r="B564" s="26" t="s">
        <v>173</v>
      </c>
      <c r="C564" s="6">
        <v>-105492.29</v>
      </c>
      <c r="D564" s="6">
        <v>42</v>
      </c>
      <c r="E564" s="6">
        <v>294840</v>
      </c>
      <c r="F564" s="36">
        <f t="shared" si="128"/>
        <v>-10.733851241351241</v>
      </c>
      <c r="G564" s="6">
        <v>210517.71</v>
      </c>
      <c r="H564" s="6">
        <v>255</v>
      </c>
      <c r="I564" s="6">
        <v>1860100</v>
      </c>
      <c r="J564" s="36">
        <f t="shared" si="129"/>
        <v>3.5084398742003118</v>
      </c>
      <c r="K564" s="6">
        <v>-104242.29</v>
      </c>
      <c r="L564" s="6">
        <v>230.5</v>
      </c>
      <c r="M564" s="6">
        <v>1673210</v>
      </c>
      <c r="N564" s="7">
        <f t="shared" si="130"/>
        <v>-1.8690234339981233</v>
      </c>
      <c r="O564" s="6">
        <v>-80774.42</v>
      </c>
      <c r="P564" s="6">
        <v>181.5</v>
      </c>
      <c r="Q564" s="6">
        <v>1335530</v>
      </c>
      <c r="R564" s="7">
        <f t="shared" si="131"/>
        <v>-1.8749163403293077</v>
      </c>
      <c r="S564" s="6">
        <v>161445.57999999999</v>
      </c>
      <c r="T564" s="6">
        <v>219</v>
      </c>
      <c r="U564" s="6">
        <v>1588905</v>
      </c>
      <c r="V564" s="7">
        <f t="shared" si="132"/>
        <v>3.149850356062823</v>
      </c>
      <c r="W564" s="6">
        <v>-135234.39000000001</v>
      </c>
      <c r="X564" s="6">
        <v>171.5</v>
      </c>
      <c r="Y564" s="6">
        <v>1244130</v>
      </c>
      <c r="Z564" s="7">
        <f t="shared" si="133"/>
        <v>-3.2609387282679467</v>
      </c>
      <c r="AA564" s="6">
        <v>-56319.39</v>
      </c>
      <c r="AB564" s="6">
        <v>121.5</v>
      </c>
      <c r="AC564" s="6">
        <v>892155</v>
      </c>
      <c r="AD564" s="7">
        <f t="shared" si="134"/>
        <v>-1.9569481648368277</v>
      </c>
      <c r="AE564" s="6">
        <v>443459.89</v>
      </c>
      <c r="AF564" s="6">
        <v>208</v>
      </c>
      <c r="AG564" s="6">
        <v>1568435</v>
      </c>
      <c r="AH564" s="7">
        <f t="shared" si="135"/>
        <v>8.4822110575191196</v>
      </c>
      <c r="AI564" s="6">
        <v>-124649.11</v>
      </c>
      <c r="AJ564" s="6">
        <v>159.5</v>
      </c>
      <c r="AK564" s="6">
        <v>1139840</v>
      </c>
      <c r="AL564" s="7">
        <f t="shared" si="136"/>
        <v>-3.3900568588573834</v>
      </c>
      <c r="AM564" s="6">
        <v>-94265.11</v>
      </c>
      <c r="AN564" s="6">
        <v>204.8</v>
      </c>
      <c r="AO564" s="6">
        <v>1485781</v>
      </c>
      <c r="AP564" s="7">
        <f t="shared" si="137"/>
        <v>-1.9667894595502298</v>
      </c>
      <c r="AQ564" s="6">
        <v>-85181.2</v>
      </c>
      <c r="AR564" s="6">
        <v>145</v>
      </c>
      <c r="AS564" s="6">
        <v>1067075</v>
      </c>
      <c r="AT564" s="7">
        <f t="shared" si="138"/>
        <v>-2.2351508563128175</v>
      </c>
      <c r="AU564" s="6">
        <v>-138662.43</v>
      </c>
      <c r="AV564" s="6">
        <v>181.75</v>
      </c>
      <c r="AW564" s="6">
        <v>1314047.5</v>
      </c>
      <c r="AX564" s="7">
        <f t="shared" si="139"/>
        <v>-3.2712176158015591</v>
      </c>
      <c r="AY564" s="6">
        <f t="shared" si="140"/>
        <v>-3905.1599999999744</v>
      </c>
      <c r="AZ564" s="6">
        <f t="shared" si="141"/>
        <v>2078.0500000000002</v>
      </c>
      <c r="BA564" s="6">
        <f t="shared" si="142"/>
        <v>15169208.5</v>
      </c>
      <c r="BB564" s="7">
        <f t="shared" si="143"/>
        <v>-7.9806378823258448E-3</v>
      </c>
      <c r="BC564" s="26" t="s">
        <v>795</v>
      </c>
      <c r="BD564" s="10" t="s">
        <v>795</v>
      </c>
      <c r="BE564" s="10" t="s">
        <v>807</v>
      </c>
      <c r="BF564" s="18"/>
      <c r="BG564" s="18"/>
      <c r="BH564" s="18"/>
      <c r="BI564" s="18"/>
      <c r="BJ564" s="18"/>
      <c r="BK564" s="18"/>
      <c r="BL564" s="18"/>
      <c r="BM564" s="18"/>
      <c r="BN564" s="18"/>
      <c r="BO564" s="18"/>
      <c r="CJ564" s="18"/>
      <c r="CK564" s="18"/>
    </row>
    <row r="565" spans="1:89" x14ac:dyDescent="0.2">
      <c r="A565" s="25">
        <v>170143</v>
      </c>
      <c r="B565" s="26" t="s">
        <v>176</v>
      </c>
      <c r="C565" s="6">
        <v>-10721.29</v>
      </c>
      <c r="D565" s="6">
        <v>0</v>
      </c>
      <c r="E565" s="6">
        <v>0</v>
      </c>
      <c r="F565" s="36">
        <f t="shared" si="128"/>
        <v>0</v>
      </c>
      <c r="G565" s="6">
        <v>224755.71</v>
      </c>
      <c r="H565" s="6">
        <v>78</v>
      </c>
      <c r="I565" s="6">
        <v>569060</v>
      </c>
      <c r="J565" s="36">
        <f t="shared" si="129"/>
        <v>12.243747601307419</v>
      </c>
      <c r="K565" s="6">
        <v>317705.71000000002</v>
      </c>
      <c r="L565" s="6">
        <v>65</v>
      </c>
      <c r="M565" s="6">
        <v>466600</v>
      </c>
      <c r="N565" s="7">
        <f t="shared" si="130"/>
        <v>20.426856622374626</v>
      </c>
      <c r="O565" s="6">
        <v>218355.71</v>
      </c>
      <c r="P565" s="6">
        <v>35</v>
      </c>
      <c r="Q565" s="6">
        <v>250700</v>
      </c>
      <c r="R565" s="7">
        <f t="shared" si="131"/>
        <v>27.000506621459913</v>
      </c>
      <c r="S565" s="6">
        <v>292310.71000000002</v>
      </c>
      <c r="T565" s="6">
        <v>61.5</v>
      </c>
      <c r="U565" s="6">
        <v>435180</v>
      </c>
      <c r="V565" s="7">
        <f t="shared" si="132"/>
        <v>20.822721655406959</v>
      </c>
      <c r="W565" s="6">
        <v>319230.71000000002</v>
      </c>
      <c r="X565" s="6">
        <v>43</v>
      </c>
      <c r="Y565" s="6">
        <v>296700</v>
      </c>
      <c r="Z565" s="7">
        <f t="shared" si="133"/>
        <v>32.278130434782611</v>
      </c>
      <c r="AA565" s="6">
        <v>70930.710000000006</v>
      </c>
      <c r="AB565" s="6">
        <v>10</v>
      </c>
      <c r="AC565" s="6">
        <v>75200</v>
      </c>
      <c r="AD565" s="7">
        <f t="shared" si="134"/>
        <v>29.240053324468086</v>
      </c>
      <c r="AE565" s="6">
        <v>190530.28</v>
      </c>
      <c r="AF565" s="6">
        <v>45</v>
      </c>
      <c r="AG565" s="6">
        <v>337400</v>
      </c>
      <c r="AH565" s="7">
        <f t="shared" si="135"/>
        <v>16.941044457617071</v>
      </c>
      <c r="AI565" s="6">
        <v>117252.28</v>
      </c>
      <c r="AJ565" s="6">
        <v>35</v>
      </c>
      <c r="AK565" s="6">
        <v>250950</v>
      </c>
      <c r="AL565" s="7">
        <f t="shared" si="136"/>
        <v>14.484242598127118</v>
      </c>
      <c r="AM565" s="6">
        <v>299557.28000000003</v>
      </c>
      <c r="AN565" s="6">
        <v>66.5</v>
      </c>
      <c r="AO565" s="6">
        <v>459880</v>
      </c>
      <c r="AP565" s="7">
        <f t="shared" si="137"/>
        <v>20.192823519178919</v>
      </c>
      <c r="AQ565" s="6">
        <v>168218.29</v>
      </c>
      <c r="AR565" s="6">
        <v>4.8499999999999996</v>
      </c>
      <c r="AS565" s="6">
        <v>34084.5</v>
      </c>
      <c r="AT565" s="7">
        <f t="shared" si="138"/>
        <v>138.18926843579928</v>
      </c>
      <c r="AU565" s="6">
        <v>360448.8</v>
      </c>
      <c r="AV565" s="6">
        <v>94.5</v>
      </c>
      <c r="AW565" s="6">
        <v>681430</v>
      </c>
      <c r="AX565" s="7">
        <f t="shared" si="139"/>
        <v>16.397741220668301</v>
      </c>
      <c r="AY565" s="6">
        <f t="shared" si="140"/>
        <v>2579296.19</v>
      </c>
      <c r="AZ565" s="6">
        <f t="shared" si="141"/>
        <v>538.35</v>
      </c>
      <c r="BA565" s="6">
        <f t="shared" si="142"/>
        <v>3857184.5</v>
      </c>
      <c r="BB565" s="7">
        <f t="shared" si="143"/>
        <v>20.729675204802881</v>
      </c>
      <c r="BC565" s="26" t="s">
        <v>795</v>
      </c>
      <c r="BD565" s="10" t="s">
        <v>795</v>
      </c>
      <c r="BE565" s="10" t="s">
        <v>807</v>
      </c>
      <c r="BF565" s="18"/>
      <c r="BG565" s="18"/>
      <c r="BH565" s="18"/>
      <c r="BI565" s="18"/>
      <c r="BJ565" s="18"/>
      <c r="BK565" s="18"/>
      <c r="BL565" s="18"/>
      <c r="BM565" s="18"/>
      <c r="BN565" s="18"/>
      <c r="BO565" s="18"/>
      <c r="CJ565" s="18"/>
      <c r="CK565" s="18"/>
    </row>
    <row r="566" spans="1:89" x14ac:dyDescent="0.2">
      <c r="A566" s="25">
        <v>170617</v>
      </c>
      <c r="B566" s="26" t="s">
        <v>184</v>
      </c>
      <c r="C566" s="6">
        <v>315528.12</v>
      </c>
      <c r="D566" s="6">
        <v>175</v>
      </c>
      <c r="E566" s="6">
        <v>1234800</v>
      </c>
      <c r="F566" s="36">
        <f t="shared" si="128"/>
        <v>7.6658921282798831</v>
      </c>
      <c r="G566" s="6">
        <v>147675.62</v>
      </c>
      <c r="H566" s="6">
        <v>601.79999999999995</v>
      </c>
      <c r="I566" s="6">
        <v>4279051</v>
      </c>
      <c r="J566" s="36">
        <f t="shared" si="129"/>
        <v>1.0698503523327951</v>
      </c>
      <c r="K566" s="6">
        <v>-120.88</v>
      </c>
      <c r="L566" s="6">
        <v>603.1</v>
      </c>
      <c r="M566" s="6">
        <v>4321992</v>
      </c>
      <c r="N566" s="7">
        <f t="shared" si="130"/>
        <v>-8.3905754568726646E-4</v>
      </c>
      <c r="O566" s="6">
        <v>-176327.31</v>
      </c>
      <c r="P566" s="6">
        <v>465.1</v>
      </c>
      <c r="Q566" s="6">
        <v>3306347</v>
      </c>
      <c r="R566" s="7">
        <f t="shared" si="131"/>
        <v>-1.6532283544346675</v>
      </c>
      <c r="S566" s="6">
        <v>-28090.799999999999</v>
      </c>
      <c r="T566" s="6">
        <v>366.15</v>
      </c>
      <c r="U566" s="6">
        <v>2614975.5</v>
      </c>
      <c r="V566" s="7">
        <f t="shared" si="132"/>
        <v>-0.33301069168716879</v>
      </c>
      <c r="W566" s="6">
        <v>615038.34</v>
      </c>
      <c r="X566" s="6">
        <v>554.5</v>
      </c>
      <c r="Y566" s="6">
        <v>3860660</v>
      </c>
      <c r="Z566" s="7">
        <f t="shared" si="133"/>
        <v>4.7792735439018195</v>
      </c>
      <c r="AA566" s="6">
        <v>897707.38</v>
      </c>
      <c r="AB566" s="6">
        <v>407.4</v>
      </c>
      <c r="AC566" s="6">
        <v>2979343</v>
      </c>
      <c r="AD566" s="7">
        <f t="shared" si="134"/>
        <v>9.3406260306382976</v>
      </c>
      <c r="AE566" s="6">
        <v>784229.66</v>
      </c>
      <c r="AF566" s="6">
        <v>464.5</v>
      </c>
      <c r="AG566" s="6">
        <v>3411470</v>
      </c>
      <c r="AH566" s="7">
        <f t="shared" si="135"/>
        <v>6.8964082345733662</v>
      </c>
      <c r="AI566" s="6">
        <v>-72220.34</v>
      </c>
      <c r="AJ566" s="6">
        <v>450.5</v>
      </c>
      <c r="AK566" s="6">
        <v>3155760</v>
      </c>
      <c r="AL566" s="7">
        <f t="shared" si="136"/>
        <v>-0.70944258752249856</v>
      </c>
      <c r="AM566" s="6">
        <v>800453.26</v>
      </c>
      <c r="AN566" s="6">
        <v>470.2</v>
      </c>
      <c r="AO566" s="6">
        <v>43210</v>
      </c>
      <c r="AP566" s="7">
        <f t="shared" si="137"/>
        <v>574.26639805600564</v>
      </c>
      <c r="AQ566" s="6">
        <v>1330815.1299999999</v>
      </c>
      <c r="AR566" s="6">
        <v>580.75</v>
      </c>
      <c r="AS566" s="6">
        <v>4114162</v>
      </c>
      <c r="AT566" s="7">
        <f t="shared" si="138"/>
        <v>9.0572086466211097</v>
      </c>
      <c r="AU566" s="6">
        <v>-856891.93</v>
      </c>
      <c r="AV566" s="6">
        <v>522.5</v>
      </c>
      <c r="AW566" s="6">
        <v>3720385</v>
      </c>
      <c r="AX566" s="7">
        <f t="shared" si="139"/>
        <v>-7.1400271289127337</v>
      </c>
      <c r="AY566" s="6">
        <f t="shared" si="140"/>
        <v>3442268.1300000004</v>
      </c>
      <c r="AZ566" s="6">
        <f t="shared" si="141"/>
        <v>5486.5</v>
      </c>
      <c r="BA566" s="6">
        <f t="shared" si="142"/>
        <v>35807355.5</v>
      </c>
      <c r="BB566" s="7">
        <f t="shared" si="143"/>
        <v>2.9801226742365827</v>
      </c>
      <c r="BC566" s="26" t="s">
        <v>795</v>
      </c>
      <c r="BD566" s="10" t="s">
        <v>795</v>
      </c>
      <c r="BE566" s="10" t="s">
        <v>807</v>
      </c>
      <c r="BF566" s="18"/>
      <c r="BG566" s="18"/>
      <c r="BH566" s="18"/>
      <c r="BI566" s="18"/>
      <c r="BJ566" s="18"/>
      <c r="BK566" s="18"/>
      <c r="BL566" s="18"/>
      <c r="BM566" s="18"/>
      <c r="BN566" s="18"/>
      <c r="BO566" s="18"/>
      <c r="CJ566" s="18"/>
      <c r="CK566" s="18"/>
    </row>
    <row r="567" spans="1:89" x14ac:dyDescent="0.2">
      <c r="A567" s="25">
        <v>171591</v>
      </c>
      <c r="B567" s="26" t="s">
        <v>197</v>
      </c>
      <c r="C567" s="6">
        <v>-2734.89</v>
      </c>
      <c r="D567" s="6">
        <v>24</v>
      </c>
      <c r="E567" s="6">
        <v>179580</v>
      </c>
      <c r="F567" s="36">
        <f t="shared" si="128"/>
        <v>-0.45688105579685934</v>
      </c>
      <c r="G567" s="6">
        <v>110620.11</v>
      </c>
      <c r="H567" s="6">
        <v>50</v>
      </c>
      <c r="I567" s="6">
        <v>353500</v>
      </c>
      <c r="J567" s="36">
        <f t="shared" si="129"/>
        <v>9.7007734370579914</v>
      </c>
      <c r="K567" s="6">
        <v>87945.11</v>
      </c>
      <c r="L567" s="6">
        <v>52.5</v>
      </c>
      <c r="M567" s="6">
        <v>374925</v>
      </c>
      <c r="N567" s="7">
        <f t="shared" si="130"/>
        <v>7.0370162032406478</v>
      </c>
      <c r="O567" s="6">
        <v>109586.22</v>
      </c>
      <c r="P567" s="6">
        <v>58.15</v>
      </c>
      <c r="Q567" s="6">
        <v>424685.5</v>
      </c>
      <c r="R567" s="7">
        <f t="shared" si="131"/>
        <v>7.999267269544168</v>
      </c>
      <c r="S567" s="6">
        <v>185752.22</v>
      </c>
      <c r="T567" s="6">
        <v>61.35</v>
      </c>
      <c r="U567" s="6">
        <v>434894.5</v>
      </c>
      <c r="V567" s="7">
        <f t="shared" si="132"/>
        <v>13.240725785219173</v>
      </c>
      <c r="W567" s="6">
        <v>174420.72</v>
      </c>
      <c r="X567" s="6">
        <v>50.65</v>
      </c>
      <c r="Y567" s="6">
        <v>354365.5</v>
      </c>
      <c r="Z567" s="7">
        <f t="shared" si="133"/>
        <v>14.766171086067917</v>
      </c>
      <c r="AA567" s="6">
        <v>189268.72</v>
      </c>
      <c r="AB567" s="6">
        <v>52.1</v>
      </c>
      <c r="AC567" s="6">
        <v>378317</v>
      </c>
      <c r="AD567" s="7">
        <f t="shared" si="134"/>
        <v>15.509031632202625</v>
      </c>
      <c r="AE567" s="6">
        <v>331758.40999999997</v>
      </c>
      <c r="AF567" s="6">
        <v>70.5</v>
      </c>
      <c r="AG567" s="6">
        <v>523785</v>
      </c>
      <c r="AH567" s="7">
        <f t="shared" si="135"/>
        <v>19.001598556659697</v>
      </c>
      <c r="AI567" s="6">
        <v>282128.90999999997</v>
      </c>
      <c r="AJ567" s="6">
        <v>100.55</v>
      </c>
      <c r="AK567" s="6">
        <v>700003.5</v>
      </c>
      <c r="AL567" s="7">
        <f t="shared" si="136"/>
        <v>12.494217828910854</v>
      </c>
      <c r="AM567" s="6">
        <v>302923.94</v>
      </c>
      <c r="AN567" s="6">
        <v>81.45</v>
      </c>
      <c r="AO567" s="6">
        <v>558016.5</v>
      </c>
      <c r="AP567" s="7">
        <f t="shared" si="137"/>
        <v>16.828610157584947</v>
      </c>
      <c r="AQ567" s="6">
        <v>328423.93</v>
      </c>
      <c r="AR567" s="6">
        <v>81.8</v>
      </c>
      <c r="AS567" s="6">
        <v>573386</v>
      </c>
      <c r="AT567" s="7">
        <f t="shared" si="138"/>
        <v>16.037834966322862</v>
      </c>
      <c r="AU567" s="6">
        <v>-98301.11</v>
      </c>
      <c r="AV567" s="6">
        <v>85.25</v>
      </c>
      <c r="AW567" s="6">
        <v>595647.5</v>
      </c>
      <c r="AX567" s="7">
        <f t="shared" si="139"/>
        <v>-5.1160030219215225</v>
      </c>
      <c r="AY567" s="6">
        <f t="shared" si="140"/>
        <v>2004527.18</v>
      </c>
      <c r="AZ567" s="6">
        <f t="shared" si="141"/>
        <v>744.3</v>
      </c>
      <c r="BA567" s="6">
        <f t="shared" si="142"/>
        <v>5271526</v>
      </c>
      <c r="BB567" s="7">
        <f t="shared" si="143"/>
        <v>11.787922999905531</v>
      </c>
      <c r="BC567" s="26" t="s">
        <v>795</v>
      </c>
      <c r="BD567" s="10" t="s">
        <v>795</v>
      </c>
      <c r="BE567" s="10" t="s">
        <v>807</v>
      </c>
      <c r="BF567" s="18"/>
      <c r="BG567" s="18"/>
      <c r="BH567" s="18"/>
      <c r="BI567" s="18"/>
      <c r="BJ567" s="18"/>
      <c r="BK567" s="18"/>
      <c r="BL567" s="18"/>
      <c r="BM567" s="18"/>
      <c r="BN567" s="18"/>
      <c r="BO567" s="18"/>
      <c r="CJ567" s="18"/>
      <c r="CK567" s="18"/>
    </row>
    <row r="568" spans="1:89" x14ac:dyDescent="0.2">
      <c r="A568" s="25">
        <v>171834</v>
      </c>
      <c r="B568" s="26" t="s">
        <v>201</v>
      </c>
      <c r="C568" s="6">
        <v>73052.259999999995</v>
      </c>
      <c r="D568" s="6">
        <v>85.25</v>
      </c>
      <c r="E568" s="6">
        <v>605617.5</v>
      </c>
      <c r="F568" s="36">
        <f t="shared" si="128"/>
        <v>3.6187326158837876</v>
      </c>
      <c r="G568" s="6">
        <v>167954.76</v>
      </c>
      <c r="H568" s="6">
        <v>101.8</v>
      </c>
      <c r="I568" s="6">
        <v>719401</v>
      </c>
      <c r="J568" s="36">
        <f t="shared" si="129"/>
        <v>7.2374066202298861</v>
      </c>
      <c r="K568" s="6">
        <v>283254.76</v>
      </c>
      <c r="L568" s="6">
        <v>125</v>
      </c>
      <c r="M568" s="6">
        <v>881500</v>
      </c>
      <c r="N568" s="7">
        <f t="shared" si="130"/>
        <v>9.6399804878048787</v>
      </c>
      <c r="O568" s="6">
        <v>245494.76</v>
      </c>
      <c r="P568" s="6">
        <v>89</v>
      </c>
      <c r="Q568" s="6">
        <v>623280</v>
      </c>
      <c r="R568" s="7">
        <f t="shared" si="131"/>
        <v>12.210142407906559</v>
      </c>
      <c r="S568" s="6">
        <v>339569.76</v>
      </c>
      <c r="T568" s="6">
        <v>100</v>
      </c>
      <c r="U568" s="6">
        <v>694700</v>
      </c>
      <c r="V568" s="7">
        <f t="shared" si="132"/>
        <v>15.152817849431411</v>
      </c>
      <c r="W568" s="6">
        <v>154269.76000000001</v>
      </c>
      <c r="X568" s="6">
        <v>30</v>
      </c>
      <c r="Y568" s="6">
        <v>205100</v>
      </c>
      <c r="Z568" s="7">
        <f t="shared" si="133"/>
        <v>22.565055095075572</v>
      </c>
      <c r="AA568" s="6">
        <v>261779.76</v>
      </c>
      <c r="AB568" s="6">
        <v>61.5</v>
      </c>
      <c r="AC568" s="6">
        <v>437530</v>
      </c>
      <c r="AD568" s="7">
        <f t="shared" si="134"/>
        <v>18.547694009553631</v>
      </c>
      <c r="AE568" s="6">
        <v>458039.29</v>
      </c>
      <c r="AF568" s="6">
        <v>94.5</v>
      </c>
      <c r="AG568" s="6">
        <v>687890</v>
      </c>
      <c r="AH568" s="7">
        <f t="shared" si="135"/>
        <v>19.975837270493827</v>
      </c>
      <c r="AI568" s="6">
        <v>370699.29</v>
      </c>
      <c r="AJ568" s="6">
        <v>58</v>
      </c>
      <c r="AK568" s="6">
        <v>397660</v>
      </c>
      <c r="AL568" s="7">
        <f t="shared" si="136"/>
        <v>28.898249735955336</v>
      </c>
      <c r="AM568" s="6">
        <v>416308.41</v>
      </c>
      <c r="AN568" s="6">
        <v>76.25</v>
      </c>
      <c r="AO568" s="6">
        <v>527587.5</v>
      </c>
      <c r="AP568" s="7">
        <f t="shared" si="137"/>
        <v>24.461460345440326</v>
      </c>
      <c r="AQ568" s="6">
        <v>320275.93</v>
      </c>
      <c r="AR568" s="6">
        <v>63.5</v>
      </c>
      <c r="AS568" s="6">
        <v>440270</v>
      </c>
      <c r="AT568" s="7">
        <f t="shared" si="138"/>
        <v>20.368696572557749</v>
      </c>
      <c r="AU568" s="6">
        <v>-42397.49</v>
      </c>
      <c r="AV568" s="6">
        <v>85.5</v>
      </c>
      <c r="AW568" s="6">
        <v>590725</v>
      </c>
      <c r="AX568" s="7">
        <f t="shared" si="139"/>
        <v>-2.2249307037961827</v>
      </c>
      <c r="AY568" s="6">
        <f t="shared" si="140"/>
        <v>2975248.99</v>
      </c>
      <c r="AZ568" s="6">
        <f t="shared" si="141"/>
        <v>885.05</v>
      </c>
      <c r="BA568" s="6">
        <f t="shared" si="142"/>
        <v>6205643.5</v>
      </c>
      <c r="BB568" s="7">
        <f t="shared" si="143"/>
        <v>14.862716282364593</v>
      </c>
      <c r="BC568" s="26" t="s">
        <v>795</v>
      </c>
      <c r="BD568" s="10" t="s">
        <v>795</v>
      </c>
      <c r="BE568" s="10" t="s">
        <v>807</v>
      </c>
      <c r="BF568" s="18"/>
      <c r="BG568" s="18"/>
      <c r="BH568" s="18"/>
      <c r="BI568" s="18"/>
      <c r="BJ568" s="18"/>
      <c r="BK568" s="18"/>
      <c r="BL568" s="18"/>
      <c r="BM568" s="18"/>
      <c r="BN568" s="18"/>
      <c r="BO568" s="18"/>
      <c r="CJ568" s="18"/>
      <c r="CK568" s="18"/>
    </row>
    <row r="569" spans="1:89" x14ac:dyDescent="0.2">
      <c r="A569" s="25">
        <v>172602</v>
      </c>
      <c r="B569" s="26" t="s">
        <v>226</v>
      </c>
      <c r="C569" s="6">
        <v>-20605.11</v>
      </c>
      <c r="D569" s="6">
        <v>0</v>
      </c>
      <c r="E569" s="6">
        <v>0</v>
      </c>
      <c r="F569" s="36">
        <f t="shared" si="128"/>
        <v>0</v>
      </c>
      <c r="G569" s="6">
        <v>-1260.1099999999999</v>
      </c>
      <c r="H569" s="6">
        <v>10.5</v>
      </c>
      <c r="I569" s="6">
        <v>75485</v>
      </c>
      <c r="J569" s="36">
        <f t="shared" si="129"/>
        <v>-0.51749897330595473</v>
      </c>
      <c r="K569" s="6">
        <v>31209.89</v>
      </c>
      <c r="L569" s="6">
        <v>17.5</v>
      </c>
      <c r="M569" s="6">
        <v>124975</v>
      </c>
      <c r="N569" s="7">
        <f t="shared" si="130"/>
        <v>7.4918719743948792</v>
      </c>
      <c r="O569" s="6">
        <v>135174.89000000001</v>
      </c>
      <c r="P569" s="6">
        <v>20</v>
      </c>
      <c r="Q569" s="6">
        <v>142150</v>
      </c>
      <c r="R569" s="7">
        <f t="shared" si="131"/>
        <v>29.478871544143516</v>
      </c>
      <c r="S569" s="6">
        <v>106739.89</v>
      </c>
      <c r="T569" s="6">
        <v>20.5</v>
      </c>
      <c r="U569" s="6">
        <v>147135</v>
      </c>
      <c r="V569" s="7">
        <f t="shared" si="132"/>
        <v>22.489119448125873</v>
      </c>
      <c r="W569" s="6">
        <v>120699.89</v>
      </c>
      <c r="X569" s="6">
        <v>33</v>
      </c>
      <c r="Y569" s="6">
        <v>231960</v>
      </c>
      <c r="Z569" s="7">
        <f t="shared" si="133"/>
        <v>15.610435851008795</v>
      </c>
      <c r="AA569" s="6">
        <v>99099.89</v>
      </c>
      <c r="AB569" s="6">
        <v>25</v>
      </c>
      <c r="AC569" s="6">
        <v>182500</v>
      </c>
      <c r="AD569" s="7">
        <f t="shared" si="134"/>
        <v>16.833405972602741</v>
      </c>
      <c r="AE569" s="6">
        <v>105800.77</v>
      </c>
      <c r="AF569" s="6">
        <v>25</v>
      </c>
      <c r="AG569" s="6">
        <v>185750</v>
      </c>
      <c r="AH569" s="7">
        <f t="shared" si="135"/>
        <v>17.087607537012111</v>
      </c>
      <c r="AI569" s="6">
        <v>160885.76999999999</v>
      </c>
      <c r="AJ569" s="6">
        <v>31.5</v>
      </c>
      <c r="AK569" s="6">
        <v>224105</v>
      </c>
      <c r="AL569" s="7">
        <f t="shared" si="136"/>
        <v>22.255009348296557</v>
      </c>
      <c r="AM569" s="6">
        <v>0</v>
      </c>
      <c r="AN569" s="6">
        <v>0</v>
      </c>
      <c r="AO569" s="6">
        <v>0</v>
      </c>
      <c r="AP569" s="7">
        <f t="shared" si="137"/>
        <v>0</v>
      </c>
      <c r="AQ569" s="6">
        <v>-10370.23</v>
      </c>
      <c r="AR569" s="6">
        <v>25</v>
      </c>
      <c r="AS569" s="6">
        <v>179250</v>
      </c>
      <c r="AT569" s="7">
        <f t="shared" si="138"/>
        <v>-1.6198964574616457</v>
      </c>
      <c r="AU569" s="6">
        <v>-18520.23</v>
      </c>
      <c r="AV569" s="6">
        <v>10</v>
      </c>
      <c r="AW569" s="6">
        <v>75200</v>
      </c>
      <c r="AX569" s="7">
        <f t="shared" si="139"/>
        <v>-7.6346692819148929</v>
      </c>
      <c r="AY569" s="6">
        <f t="shared" si="140"/>
        <v>729460.42</v>
      </c>
      <c r="AZ569" s="6">
        <f t="shared" si="141"/>
        <v>218</v>
      </c>
      <c r="BA569" s="6">
        <f t="shared" si="142"/>
        <v>1568510</v>
      </c>
      <c r="BB569" s="7">
        <f t="shared" si="143"/>
        <v>14.417041026196838</v>
      </c>
      <c r="BC569" s="26" t="s">
        <v>795</v>
      </c>
      <c r="BD569" s="10" t="s">
        <v>795</v>
      </c>
      <c r="BE569" s="10" t="s">
        <v>807</v>
      </c>
      <c r="BF569" s="18"/>
      <c r="BG569" s="18"/>
      <c r="BH569" s="18"/>
      <c r="BI569" s="18"/>
      <c r="BJ569" s="18"/>
      <c r="BK569" s="18"/>
      <c r="BL569" s="18"/>
      <c r="BM569" s="18"/>
      <c r="BN569" s="18"/>
      <c r="BO569" s="18"/>
      <c r="CJ569" s="18"/>
      <c r="CK569" s="18"/>
    </row>
    <row r="570" spans="1:89" x14ac:dyDescent="0.2">
      <c r="A570" s="25">
        <v>175246</v>
      </c>
      <c r="B570" s="26" t="s">
        <v>278</v>
      </c>
      <c r="C570" s="6">
        <v>-33721.83</v>
      </c>
      <c r="D570" s="6">
        <v>0</v>
      </c>
      <c r="E570" s="6">
        <v>0</v>
      </c>
      <c r="F570" s="36">
        <f t="shared" si="128"/>
        <v>0</v>
      </c>
      <c r="G570" s="6">
        <v>35578.17</v>
      </c>
      <c r="H570" s="6">
        <v>10</v>
      </c>
      <c r="I570" s="6">
        <v>70700</v>
      </c>
      <c r="J570" s="36">
        <f t="shared" si="129"/>
        <v>15.600046251768035</v>
      </c>
      <c r="K570" s="6">
        <v>60278.17</v>
      </c>
      <c r="L570" s="6">
        <v>35</v>
      </c>
      <c r="M570" s="6">
        <v>253700</v>
      </c>
      <c r="N570" s="7">
        <f t="shared" si="130"/>
        <v>7.1278876625936149</v>
      </c>
      <c r="O570" s="6">
        <v>-1421.83</v>
      </c>
      <c r="P570" s="6">
        <v>5</v>
      </c>
      <c r="Q570" s="6">
        <v>35350</v>
      </c>
      <c r="R570" s="7">
        <f t="shared" si="131"/>
        <v>-1.2468664780763792</v>
      </c>
      <c r="S570" s="6">
        <v>-6221.83</v>
      </c>
      <c r="T570" s="6">
        <v>20</v>
      </c>
      <c r="U570" s="6">
        <v>144400</v>
      </c>
      <c r="V570" s="7">
        <f t="shared" si="132"/>
        <v>-1.3357114265927978</v>
      </c>
      <c r="W570" s="6">
        <v>-6621.83</v>
      </c>
      <c r="X570" s="6">
        <v>10</v>
      </c>
      <c r="Y570" s="6">
        <v>73700</v>
      </c>
      <c r="Z570" s="7">
        <f t="shared" si="133"/>
        <v>-2.6954531886024427</v>
      </c>
      <c r="AA570" s="6">
        <v>32778.17</v>
      </c>
      <c r="AB570" s="6">
        <v>15</v>
      </c>
      <c r="AC570" s="6">
        <v>112800</v>
      </c>
      <c r="AD570" s="7">
        <f t="shared" si="134"/>
        <v>9.0081850177304972</v>
      </c>
      <c r="AE570" s="6">
        <v>-5921.48</v>
      </c>
      <c r="AF570" s="6">
        <v>15</v>
      </c>
      <c r="AG570" s="6">
        <v>117550</v>
      </c>
      <c r="AH570" s="7">
        <f t="shared" si="135"/>
        <v>-1.5112241599319436</v>
      </c>
      <c r="AI570" s="6">
        <v>53878.52</v>
      </c>
      <c r="AJ570" s="6">
        <v>40</v>
      </c>
      <c r="AK570" s="6">
        <v>288800</v>
      </c>
      <c r="AL570" s="7">
        <f t="shared" si="136"/>
        <v>5.7833591412742376</v>
      </c>
      <c r="AM570" s="6">
        <v>-7571.48</v>
      </c>
      <c r="AN570" s="6">
        <v>10</v>
      </c>
      <c r="AO570" s="6">
        <v>68950</v>
      </c>
      <c r="AP570" s="7">
        <f t="shared" si="137"/>
        <v>-3.4041461928934011</v>
      </c>
      <c r="AQ570" s="6">
        <v>53273.52</v>
      </c>
      <c r="AR570" s="6">
        <v>50.5</v>
      </c>
      <c r="AS570" s="6">
        <v>370135</v>
      </c>
      <c r="AT570" s="7">
        <f t="shared" si="138"/>
        <v>4.0300392019128148</v>
      </c>
      <c r="AU570" s="6">
        <v>31496</v>
      </c>
      <c r="AV570" s="6">
        <v>27.5</v>
      </c>
      <c r="AW570" s="6">
        <v>202325</v>
      </c>
      <c r="AX570" s="7">
        <f t="shared" si="139"/>
        <v>4.8257803039663907</v>
      </c>
      <c r="AY570" s="6">
        <f t="shared" si="140"/>
        <v>239524.09999999998</v>
      </c>
      <c r="AZ570" s="6">
        <f t="shared" si="141"/>
        <v>238</v>
      </c>
      <c r="BA570" s="6">
        <f t="shared" si="142"/>
        <v>1738410</v>
      </c>
      <c r="BB570" s="7">
        <f t="shared" si="143"/>
        <v>4.2712864629172627</v>
      </c>
      <c r="BC570" s="26" t="s">
        <v>795</v>
      </c>
      <c r="BD570" s="10" t="s">
        <v>795</v>
      </c>
      <c r="BE570" s="10" t="s">
        <v>807</v>
      </c>
      <c r="BF570" s="18"/>
      <c r="BG570" s="18"/>
      <c r="BH570" s="18"/>
      <c r="BI570" s="18"/>
      <c r="BJ570" s="18"/>
      <c r="BK570" s="18"/>
      <c r="BL570" s="18"/>
      <c r="BM570" s="18"/>
      <c r="BN570" s="18"/>
      <c r="BO570" s="18"/>
      <c r="CJ570" s="18"/>
      <c r="CK570" s="18"/>
    </row>
    <row r="571" spans="1:89" x14ac:dyDescent="0.2">
      <c r="A571" s="25">
        <v>175332</v>
      </c>
      <c r="B571" s="26" t="s">
        <v>988</v>
      </c>
      <c r="C571" s="6">
        <v>-501.2</v>
      </c>
      <c r="D571" s="6">
        <v>0</v>
      </c>
      <c r="E571" s="6">
        <v>0</v>
      </c>
      <c r="F571" s="36">
        <f t="shared" si="128"/>
        <v>0</v>
      </c>
      <c r="G571" s="6">
        <v>66636.289999999994</v>
      </c>
      <c r="H571" s="6">
        <v>20</v>
      </c>
      <c r="I571" s="6">
        <v>142650</v>
      </c>
      <c r="J571" s="36">
        <f t="shared" si="129"/>
        <v>14.481072485103397</v>
      </c>
      <c r="K571" s="6">
        <v>127936.29</v>
      </c>
      <c r="L571" s="6">
        <v>40</v>
      </c>
      <c r="M571" s="6">
        <v>282800</v>
      </c>
      <c r="N571" s="7">
        <f t="shared" si="130"/>
        <v>13.571742220650636</v>
      </c>
      <c r="O571" s="6">
        <v>186361.07</v>
      </c>
      <c r="P571" s="6">
        <v>25</v>
      </c>
      <c r="Q571" s="6">
        <v>175750</v>
      </c>
      <c r="R571" s="7">
        <f t="shared" si="131"/>
        <v>32.871653883357041</v>
      </c>
      <c r="S571" s="6">
        <v>133586.07</v>
      </c>
      <c r="T571" s="6">
        <v>20</v>
      </c>
      <c r="U571" s="6">
        <v>140025</v>
      </c>
      <c r="V571" s="7">
        <f t="shared" si="132"/>
        <v>29.574491483663632</v>
      </c>
      <c r="W571" s="6">
        <v>144996.07</v>
      </c>
      <c r="X571" s="6">
        <v>34.5</v>
      </c>
      <c r="Y571" s="6">
        <v>242140</v>
      </c>
      <c r="Z571" s="7">
        <f t="shared" si="133"/>
        <v>17.964326835714878</v>
      </c>
      <c r="AA571" s="6">
        <v>80226.070000000007</v>
      </c>
      <c r="AB571" s="6">
        <v>17</v>
      </c>
      <c r="AC571" s="6">
        <v>127090</v>
      </c>
      <c r="AD571" s="7">
        <f t="shared" si="134"/>
        <v>19.5688737902274</v>
      </c>
      <c r="AE571" s="6">
        <v>131476.12</v>
      </c>
      <c r="AF571" s="6">
        <v>40</v>
      </c>
      <c r="AG571" s="6">
        <v>292800</v>
      </c>
      <c r="AH571" s="7">
        <f t="shared" si="135"/>
        <v>13.470913934426228</v>
      </c>
      <c r="AI571" s="6">
        <v>197908.12</v>
      </c>
      <c r="AJ571" s="6">
        <v>53</v>
      </c>
      <c r="AK571" s="6">
        <v>369810</v>
      </c>
      <c r="AL571" s="7">
        <f t="shared" si="136"/>
        <v>16.590010329628726</v>
      </c>
      <c r="AM571" s="6">
        <v>223738.11</v>
      </c>
      <c r="AN571" s="6">
        <v>31</v>
      </c>
      <c r="AO571" s="6">
        <v>212370</v>
      </c>
      <c r="AP571" s="7">
        <f t="shared" si="137"/>
        <v>32.659421810990253</v>
      </c>
      <c r="AQ571" s="6">
        <v>174951.09</v>
      </c>
      <c r="AR571" s="6">
        <v>12</v>
      </c>
      <c r="AS571" s="6">
        <v>83640</v>
      </c>
      <c r="AT571" s="7">
        <f t="shared" si="138"/>
        <v>58.568035868005737</v>
      </c>
      <c r="AU571" s="6">
        <v>144551.07999999999</v>
      </c>
      <c r="AV571" s="6">
        <v>42.5</v>
      </c>
      <c r="AW571" s="6">
        <v>304125</v>
      </c>
      <c r="AX571" s="7">
        <f t="shared" si="139"/>
        <v>14.734347653103162</v>
      </c>
      <c r="AY571" s="6">
        <f t="shared" si="140"/>
        <v>1612366.3800000001</v>
      </c>
      <c r="AZ571" s="6">
        <f t="shared" si="141"/>
        <v>335</v>
      </c>
      <c r="BA571" s="6">
        <f t="shared" si="142"/>
        <v>2373200</v>
      </c>
      <c r="BB571" s="7">
        <f t="shared" si="143"/>
        <v>21.061586794201922</v>
      </c>
      <c r="BC571" s="26" t="s">
        <v>795</v>
      </c>
      <c r="BD571" s="10" t="s">
        <v>795</v>
      </c>
      <c r="BE571" s="10" t="s">
        <v>807</v>
      </c>
      <c r="BF571" s="18"/>
      <c r="BG571" s="18"/>
      <c r="BH571" s="18"/>
      <c r="BI571" s="18"/>
      <c r="BJ571" s="18"/>
      <c r="BK571" s="18"/>
      <c r="BL571" s="18"/>
      <c r="BM571" s="18"/>
      <c r="BN571" s="18"/>
      <c r="BO571" s="18"/>
      <c r="CJ571" s="18"/>
      <c r="CK571" s="18"/>
    </row>
    <row r="572" spans="1:89" x14ac:dyDescent="0.2">
      <c r="A572" s="25">
        <v>176530</v>
      </c>
      <c r="B572" s="26" t="s">
        <v>305</v>
      </c>
      <c r="C572" s="6">
        <v>-8684.7999999999993</v>
      </c>
      <c r="D572" s="6">
        <v>42</v>
      </c>
      <c r="E572" s="6">
        <v>294840</v>
      </c>
      <c r="F572" s="36">
        <f t="shared" si="128"/>
        <v>-0.88367928367928361</v>
      </c>
      <c r="G572" s="6">
        <v>60860.2</v>
      </c>
      <c r="H572" s="6">
        <v>54.5</v>
      </c>
      <c r="I572" s="6">
        <v>385315</v>
      </c>
      <c r="J572" s="36">
        <f t="shared" si="129"/>
        <v>4.8964255219755266</v>
      </c>
      <c r="K572" s="6">
        <v>21885.200000000001</v>
      </c>
      <c r="L572" s="6">
        <v>87.5</v>
      </c>
      <c r="M572" s="6">
        <v>633025</v>
      </c>
      <c r="N572" s="7">
        <f t="shared" si="130"/>
        <v>1.037172307570791</v>
      </c>
      <c r="O572" s="6">
        <v>-17249.8</v>
      </c>
      <c r="P572" s="6">
        <v>50</v>
      </c>
      <c r="Q572" s="6">
        <v>350000</v>
      </c>
      <c r="R572" s="7">
        <f t="shared" si="131"/>
        <v>-1.5278394285714285</v>
      </c>
      <c r="S572" s="6">
        <v>-22824.799999999999</v>
      </c>
      <c r="T572" s="6">
        <v>67.5</v>
      </c>
      <c r="U572" s="6">
        <v>478725</v>
      </c>
      <c r="V572" s="7">
        <f t="shared" si="132"/>
        <v>-1.4780276776855188</v>
      </c>
      <c r="W572" s="6">
        <v>-5475.69</v>
      </c>
      <c r="X572" s="6">
        <v>29</v>
      </c>
      <c r="Y572" s="6">
        <v>199230</v>
      </c>
      <c r="Z572" s="7">
        <f t="shared" si="133"/>
        <v>-0.82452793254028001</v>
      </c>
      <c r="AA572" s="6">
        <v>33774.31</v>
      </c>
      <c r="AB572" s="6">
        <v>65</v>
      </c>
      <c r="AC572" s="6">
        <v>463050</v>
      </c>
      <c r="AD572" s="7">
        <f t="shared" si="134"/>
        <v>2.2611027102904653</v>
      </c>
      <c r="AE572" s="6">
        <v>50724.29</v>
      </c>
      <c r="AF572" s="6">
        <v>55</v>
      </c>
      <c r="AG572" s="6">
        <v>400850</v>
      </c>
      <c r="AH572" s="7">
        <f t="shared" si="135"/>
        <v>3.7962547087439193</v>
      </c>
      <c r="AI572" s="6">
        <v>26324.29</v>
      </c>
      <c r="AJ572" s="6">
        <v>65</v>
      </c>
      <c r="AK572" s="6">
        <v>449050</v>
      </c>
      <c r="AL572" s="7">
        <f t="shared" si="136"/>
        <v>1.8172875849014587</v>
      </c>
      <c r="AM572" s="6">
        <v>-27855.71</v>
      </c>
      <c r="AN572" s="6">
        <v>52.5</v>
      </c>
      <c r="AO572" s="6">
        <v>360725</v>
      </c>
      <c r="AP572" s="7">
        <f t="shared" si="137"/>
        <v>-2.3938651604407788</v>
      </c>
      <c r="AQ572" s="6">
        <v>131679.26999999999</v>
      </c>
      <c r="AR572" s="6">
        <v>60.25</v>
      </c>
      <c r="AS572" s="6">
        <v>416892.5</v>
      </c>
      <c r="AT572" s="7">
        <f t="shared" si="138"/>
        <v>8.8440534670208741</v>
      </c>
      <c r="AU572" s="6">
        <v>90456.76</v>
      </c>
      <c r="AV572" s="6">
        <v>22.5</v>
      </c>
      <c r="AW572" s="6">
        <v>155925</v>
      </c>
      <c r="AX572" s="7">
        <f t="shared" si="139"/>
        <v>17.984027962161292</v>
      </c>
      <c r="AY572" s="6">
        <f t="shared" si="140"/>
        <v>342298.32</v>
      </c>
      <c r="AZ572" s="6">
        <f t="shared" si="141"/>
        <v>608.75</v>
      </c>
      <c r="BA572" s="6">
        <f t="shared" si="142"/>
        <v>4292787.5</v>
      </c>
      <c r="BB572" s="7">
        <f t="shared" si="143"/>
        <v>2.4718782189894095</v>
      </c>
      <c r="BC572" s="26" t="s">
        <v>795</v>
      </c>
      <c r="BD572" s="10" t="s">
        <v>795</v>
      </c>
      <c r="BE572" s="10" t="s">
        <v>807</v>
      </c>
      <c r="BF572" s="18"/>
      <c r="BG572" s="18"/>
      <c r="BH572" s="18"/>
      <c r="BI572" s="18"/>
      <c r="BJ572" s="18"/>
      <c r="BK572" s="18"/>
      <c r="BL572" s="18"/>
      <c r="BM572" s="18"/>
      <c r="BN572" s="18"/>
      <c r="BO572" s="18"/>
      <c r="CJ572" s="18"/>
      <c r="CK572" s="18"/>
    </row>
    <row r="573" spans="1:89" x14ac:dyDescent="0.2">
      <c r="A573" s="25">
        <v>176959</v>
      </c>
      <c r="B573" s="26" t="s">
        <v>321</v>
      </c>
      <c r="C573" s="6">
        <v>-16684.37</v>
      </c>
      <c r="D573" s="6">
        <v>42</v>
      </c>
      <c r="E573" s="6">
        <v>294840</v>
      </c>
      <c r="F573" s="36">
        <f t="shared" si="128"/>
        <v>-1.697636345136345</v>
      </c>
      <c r="G573" s="6">
        <v>65299.63</v>
      </c>
      <c r="H573" s="6">
        <v>30</v>
      </c>
      <c r="I573" s="6">
        <v>217100</v>
      </c>
      <c r="J573" s="36">
        <f t="shared" si="129"/>
        <v>9.3242216950713956</v>
      </c>
      <c r="K573" s="6">
        <v>147649.63</v>
      </c>
      <c r="L573" s="6">
        <v>52.5</v>
      </c>
      <c r="M573" s="6">
        <v>383675</v>
      </c>
      <c r="N573" s="7">
        <f t="shared" si="130"/>
        <v>11.544898416628659</v>
      </c>
      <c r="O573" s="6">
        <v>-19752.54</v>
      </c>
      <c r="P573" s="6">
        <v>62.5</v>
      </c>
      <c r="Q573" s="6">
        <v>452625</v>
      </c>
      <c r="R573" s="7">
        <f t="shared" si="131"/>
        <v>-1.3528389726594863</v>
      </c>
      <c r="S573" s="6">
        <v>-17374.54</v>
      </c>
      <c r="T573" s="6">
        <v>52.5</v>
      </c>
      <c r="U573" s="6">
        <v>378425</v>
      </c>
      <c r="V573" s="7">
        <f t="shared" si="132"/>
        <v>-1.4232958710444608</v>
      </c>
      <c r="W573" s="6">
        <v>-13174.54</v>
      </c>
      <c r="X573" s="6">
        <v>41</v>
      </c>
      <c r="Y573" s="6">
        <v>296170</v>
      </c>
      <c r="Z573" s="7">
        <f t="shared" si="133"/>
        <v>-1.3344910017895129</v>
      </c>
      <c r="AA573" s="6">
        <v>-8599.5400000000009</v>
      </c>
      <c r="AB573" s="6">
        <v>30</v>
      </c>
      <c r="AC573" s="6">
        <v>220850</v>
      </c>
      <c r="AD573" s="7">
        <f t="shared" si="134"/>
        <v>-1.2070896083314469</v>
      </c>
      <c r="AE573" s="6">
        <v>125900.27</v>
      </c>
      <c r="AF573" s="6">
        <v>50</v>
      </c>
      <c r="AG573" s="6">
        <v>379250</v>
      </c>
      <c r="AH573" s="7">
        <f t="shared" si="135"/>
        <v>9.9591512195121954</v>
      </c>
      <c r="AI573" s="6">
        <v>45250.27</v>
      </c>
      <c r="AJ573" s="6">
        <v>36</v>
      </c>
      <c r="AK573" s="6">
        <v>255670</v>
      </c>
      <c r="AL573" s="7">
        <f t="shared" si="136"/>
        <v>5.4865974498376806</v>
      </c>
      <c r="AM573" s="6">
        <v>-11514.69</v>
      </c>
      <c r="AN573" s="6">
        <v>43.5</v>
      </c>
      <c r="AO573" s="6">
        <v>310845</v>
      </c>
      <c r="AP573" s="7">
        <f t="shared" si="137"/>
        <v>-1.1483388505525263</v>
      </c>
      <c r="AQ573" s="6">
        <v>118450.27</v>
      </c>
      <c r="AR573" s="6">
        <v>51.5</v>
      </c>
      <c r="AS573" s="6">
        <v>376455</v>
      </c>
      <c r="AT573" s="7">
        <f t="shared" si="138"/>
        <v>8.8101036246032063</v>
      </c>
      <c r="AU573" s="6">
        <v>145212.78</v>
      </c>
      <c r="AV573" s="6">
        <v>71</v>
      </c>
      <c r="AW573" s="6">
        <v>515120</v>
      </c>
      <c r="AX573" s="7">
        <f t="shared" si="139"/>
        <v>8.738927201428794</v>
      </c>
      <c r="AY573" s="6">
        <f t="shared" si="140"/>
        <v>577347</v>
      </c>
      <c r="AZ573" s="6">
        <f t="shared" si="141"/>
        <v>520.5</v>
      </c>
      <c r="BA573" s="6">
        <f t="shared" si="142"/>
        <v>3786185</v>
      </c>
      <c r="BB573" s="7">
        <f t="shared" si="143"/>
        <v>4.7271216277070458</v>
      </c>
      <c r="BC573" s="26" t="s">
        <v>795</v>
      </c>
      <c r="BD573" s="10" t="s">
        <v>795</v>
      </c>
      <c r="BE573" s="10" t="s">
        <v>807</v>
      </c>
      <c r="BF573" s="18"/>
      <c r="BG573" s="18"/>
      <c r="BH573" s="18"/>
      <c r="BI573" s="18"/>
      <c r="BJ573" s="18"/>
      <c r="BK573" s="18"/>
      <c r="BL573" s="18"/>
      <c r="BM573" s="18"/>
      <c r="BN573" s="18"/>
      <c r="BO573" s="18"/>
      <c r="CJ573" s="18"/>
      <c r="CK573" s="18"/>
    </row>
    <row r="574" spans="1:89" x14ac:dyDescent="0.2">
      <c r="A574" s="25">
        <v>177426</v>
      </c>
      <c r="B574" s="26" t="s">
        <v>341</v>
      </c>
      <c r="C574" s="6">
        <v>274013.90999999997</v>
      </c>
      <c r="D574" s="6">
        <v>84.5</v>
      </c>
      <c r="E574" s="6">
        <v>627460</v>
      </c>
      <c r="F574" s="36">
        <f t="shared" si="128"/>
        <v>13.101101743537436</v>
      </c>
      <c r="G574" s="6">
        <v>249861.91</v>
      </c>
      <c r="H574" s="6">
        <v>158.94999999999999</v>
      </c>
      <c r="I574" s="6">
        <v>1169751.5</v>
      </c>
      <c r="J574" s="36">
        <f t="shared" si="129"/>
        <v>6.6216792284515122</v>
      </c>
      <c r="K574" s="6">
        <v>724155.91</v>
      </c>
      <c r="L574" s="6">
        <v>316</v>
      </c>
      <c r="M574" s="6">
        <v>2335420</v>
      </c>
      <c r="N574" s="7">
        <f t="shared" si="130"/>
        <v>9.3022571100701388</v>
      </c>
      <c r="O574" s="6">
        <v>4338.41</v>
      </c>
      <c r="P574" s="6">
        <v>200.25</v>
      </c>
      <c r="Q574" s="6">
        <v>1446267.5</v>
      </c>
      <c r="R574" s="7">
        <f t="shared" si="131"/>
        <v>9.2991586964375539E-2</v>
      </c>
      <c r="S574" s="6">
        <v>578298.41</v>
      </c>
      <c r="T574" s="6">
        <v>255</v>
      </c>
      <c r="U574" s="6">
        <v>1845550</v>
      </c>
      <c r="V574" s="7">
        <f t="shared" si="132"/>
        <v>9.7137713472948448</v>
      </c>
      <c r="W574" s="6">
        <v>305578.06</v>
      </c>
      <c r="X574" s="6">
        <v>265.75</v>
      </c>
      <c r="Y574" s="6">
        <v>1901152.5</v>
      </c>
      <c r="Z574" s="7">
        <f t="shared" si="133"/>
        <v>4.8219918181208508</v>
      </c>
      <c r="AA574" s="6">
        <v>480096.06</v>
      </c>
      <c r="AB574" s="6">
        <v>219</v>
      </c>
      <c r="AC574" s="6">
        <v>1631530</v>
      </c>
      <c r="AD574" s="7">
        <f t="shared" si="134"/>
        <v>9.1220988029640893</v>
      </c>
      <c r="AE574" s="6">
        <v>904276.73</v>
      </c>
      <c r="AF574" s="6">
        <v>254.5</v>
      </c>
      <c r="AG574" s="6">
        <v>1932915</v>
      </c>
      <c r="AH574" s="7">
        <f t="shared" si="135"/>
        <v>14.034917158799015</v>
      </c>
      <c r="AI574" s="6">
        <v>465380.73</v>
      </c>
      <c r="AJ574" s="6">
        <v>205</v>
      </c>
      <c r="AK574" s="6">
        <v>1472375</v>
      </c>
      <c r="AL574" s="7">
        <f t="shared" si="136"/>
        <v>9.7983208285932584</v>
      </c>
      <c r="AM574" s="6">
        <v>151780.76</v>
      </c>
      <c r="AN574" s="6">
        <v>155</v>
      </c>
      <c r="AO574" s="6">
        <v>1099600</v>
      </c>
      <c r="AP574" s="7">
        <f t="shared" si="137"/>
        <v>4.279013786831575</v>
      </c>
      <c r="AQ574" s="6">
        <v>518938.8</v>
      </c>
      <c r="AR574" s="6">
        <v>210</v>
      </c>
      <c r="AS574" s="6">
        <v>1514950</v>
      </c>
      <c r="AT574" s="7">
        <f t="shared" si="138"/>
        <v>9.5912646622000715</v>
      </c>
      <c r="AU574" s="6">
        <v>2217.87</v>
      </c>
      <c r="AV574" s="6">
        <v>232.5</v>
      </c>
      <c r="AW574" s="6">
        <v>1730275</v>
      </c>
      <c r="AX574" s="7">
        <f t="shared" si="139"/>
        <v>3.9735862796376295E-2</v>
      </c>
      <c r="AY574" s="6">
        <f t="shared" si="140"/>
        <v>4384923.6500000004</v>
      </c>
      <c r="AZ574" s="6">
        <f t="shared" si="141"/>
        <v>2471.9499999999998</v>
      </c>
      <c r="BA574" s="6">
        <f t="shared" si="142"/>
        <v>18079786.5</v>
      </c>
      <c r="BB574" s="7">
        <f t="shared" si="143"/>
        <v>7.5184866342309968</v>
      </c>
      <c r="BC574" s="26" t="s">
        <v>795</v>
      </c>
      <c r="BD574" s="10" t="s">
        <v>795</v>
      </c>
      <c r="BE574" s="10" t="s">
        <v>807</v>
      </c>
      <c r="BF574" s="18"/>
      <c r="BG574" s="18"/>
      <c r="BH574" s="18"/>
      <c r="BI574" s="18"/>
      <c r="BJ574" s="18"/>
      <c r="BK574" s="18"/>
      <c r="BL574" s="18"/>
      <c r="BM574" s="18"/>
      <c r="BN574" s="18"/>
      <c r="BO574" s="18"/>
      <c r="CJ574" s="18"/>
      <c r="CK574" s="18"/>
    </row>
    <row r="575" spans="1:89" x14ac:dyDescent="0.2">
      <c r="A575" s="25">
        <v>177956</v>
      </c>
      <c r="B575" s="26" t="s">
        <v>355</v>
      </c>
      <c r="C575" s="6">
        <v>-29814.54</v>
      </c>
      <c r="D575" s="6">
        <v>0</v>
      </c>
      <c r="E575" s="6">
        <v>0</v>
      </c>
      <c r="F575" s="36">
        <f t="shared" si="128"/>
        <v>0</v>
      </c>
      <c r="G575" s="6">
        <v>-16384.54</v>
      </c>
      <c r="H575" s="6">
        <v>73</v>
      </c>
      <c r="I575" s="6">
        <v>520710</v>
      </c>
      <c r="J575" s="36">
        <f t="shared" si="129"/>
        <v>-0.97543880470895505</v>
      </c>
      <c r="K575" s="6">
        <v>112405.46</v>
      </c>
      <c r="L575" s="6">
        <v>55</v>
      </c>
      <c r="M575" s="6">
        <v>395150</v>
      </c>
      <c r="N575" s="7">
        <f t="shared" si="130"/>
        <v>8.5338828293053286</v>
      </c>
      <c r="O575" s="6">
        <v>-569.54</v>
      </c>
      <c r="P575" s="6">
        <v>2.5</v>
      </c>
      <c r="Q575" s="6">
        <v>18925</v>
      </c>
      <c r="R575" s="7">
        <f t="shared" si="131"/>
        <v>-0.93293210039630114</v>
      </c>
      <c r="S575" s="6">
        <v>-9644.5400000000009</v>
      </c>
      <c r="T575" s="6">
        <v>25</v>
      </c>
      <c r="U575" s="6">
        <v>176000</v>
      </c>
      <c r="V575" s="7">
        <f t="shared" si="132"/>
        <v>-1.6987542045454549</v>
      </c>
      <c r="W575" s="6">
        <v>-669.54</v>
      </c>
      <c r="X575" s="6">
        <v>2.5</v>
      </c>
      <c r="Y575" s="6">
        <v>18425</v>
      </c>
      <c r="Z575" s="7">
        <f t="shared" si="133"/>
        <v>-1.0901601085481682</v>
      </c>
      <c r="AA575" s="6">
        <v>-2869.54</v>
      </c>
      <c r="AB575" s="6">
        <v>10</v>
      </c>
      <c r="AC575" s="6">
        <v>71950</v>
      </c>
      <c r="AD575" s="7">
        <f t="shared" si="134"/>
        <v>-1.2363549687282835</v>
      </c>
      <c r="AE575" s="6">
        <v>-7399.69</v>
      </c>
      <c r="AF575" s="6">
        <v>20</v>
      </c>
      <c r="AG575" s="6">
        <v>148900</v>
      </c>
      <c r="AH575" s="7">
        <f t="shared" si="135"/>
        <v>-1.4908710543989254</v>
      </c>
      <c r="AI575" s="6">
        <v>-11479.69</v>
      </c>
      <c r="AJ575" s="6">
        <v>32</v>
      </c>
      <c r="AK575" s="6">
        <v>222840</v>
      </c>
      <c r="AL575" s="7">
        <f t="shared" si="136"/>
        <v>-1.5969771584993719</v>
      </c>
      <c r="AM575" s="6">
        <v>54200.31</v>
      </c>
      <c r="AN575" s="6">
        <v>50</v>
      </c>
      <c r="AO575" s="6">
        <v>354750</v>
      </c>
      <c r="AP575" s="7">
        <f t="shared" si="137"/>
        <v>4.7363202536997884</v>
      </c>
      <c r="AQ575" s="6">
        <v>-18949.689999999999</v>
      </c>
      <c r="AR575" s="6">
        <v>36</v>
      </c>
      <c r="AS575" s="6">
        <v>259470</v>
      </c>
      <c r="AT575" s="7">
        <f t="shared" si="138"/>
        <v>-2.044904304929279</v>
      </c>
      <c r="AU575" s="6">
        <v>-53975.7</v>
      </c>
      <c r="AV575" s="6">
        <v>46</v>
      </c>
      <c r="AW575" s="6">
        <v>328685</v>
      </c>
      <c r="AX575" s="7">
        <f t="shared" si="139"/>
        <v>-5.0907303345148085</v>
      </c>
      <c r="AY575" s="6">
        <f t="shared" si="140"/>
        <v>44663.300000000032</v>
      </c>
      <c r="AZ575" s="6">
        <f t="shared" si="141"/>
        <v>352</v>
      </c>
      <c r="BA575" s="6">
        <f t="shared" si="142"/>
        <v>2515805</v>
      </c>
      <c r="BB575" s="7">
        <f t="shared" si="143"/>
        <v>0.55034563489618671</v>
      </c>
      <c r="BC575" s="26" t="s">
        <v>795</v>
      </c>
      <c r="BD575" s="10" t="s">
        <v>795</v>
      </c>
      <c r="BE575" s="10" t="s">
        <v>807</v>
      </c>
      <c r="BF575" s="18"/>
      <c r="BG575" s="18"/>
      <c r="BH575" s="18"/>
      <c r="BI575" s="18"/>
      <c r="BJ575" s="18"/>
      <c r="BK575" s="18"/>
      <c r="BL575" s="18"/>
      <c r="BM575" s="18"/>
      <c r="BN575" s="18"/>
      <c r="BO575" s="18"/>
      <c r="CJ575" s="18"/>
      <c r="CK575" s="18"/>
    </row>
    <row r="576" spans="1:89" x14ac:dyDescent="0.2">
      <c r="A576" s="25">
        <v>178236</v>
      </c>
      <c r="B576" s="26" t="s">
        <v>368</v>
      </c>
      <c r="C576" s="6">
        <v>-53251.17</v>
      </c>
      <c r="D576" s="6">
        <v>61</v>
      </c>
      <c r="E576" s="6">
        <v>429020</v>
      </c>
      <c r="F576" s="36">
        <f t="shared" si="128"/>
        <v>-3.7236844436156824</v>
      </c>
      <c r="G576" s="6">
        <v>513503.83</v>
      </c>
      <c r="H576" s="6">
        <v>276</v>
      </c>
      <c r="I576" s="6">
        <v>1965195</v>
      </c>
      <c r="J576" s="36">
        <f t="shared" si="129"/>
        <v>8.100274390073249</v>
      </c>
      <c r="K576" s="6">
        <v>323403.83</v>
      </c>
      <c r="L576" s="6">
        <v>353.25</v>
      </c>
      <c r="M576" s="6">
        <v>2498052.5</v>
      </c>
      <c r="N576" s="7">
        <f t="shared" si="130"/>
        <v>3.8838714958953022</v>
      </c>
      <c r="O576" s="6">
        <v>-159183.07999999999</v>
      </c>
      <c r="P576" s="6">
        <v>357.5</v>
      </c>
      <c r="Q576" s="6">
        <v>2542675</v>
      </c>
      <c r="R576" s="7">
        <f t="shared" si="131"/>
        <v>-1.9407417306576733</v>
      </c>
      <c r="S576" s="6">
        <v>772895.92</v>
      </c>
      <c r="T576" s="6">
        <v>563.5</v>
      </c>
      <c r="U576" s="6">
        <v>3949820</v>
      </c>
      <c r="V576" s="7">
        <f t="shared" si="132"/>
        <v>6.0660418753259648</v>
      </c>
      <c r="W576" s="6">
        <v>62227.97</v>
      </c>
      <c r="X576" s="6">
        <v>603.5</v>
      </c>
      <c r="Y576" s="6">
        <v>4215745</v>
      </c>
      <c r="Z576" s="7">
        <f t="shared" si="133"/>
        <v>0.44282543180386857</v>
      </c>
      <c r="AA576" s="6">
        <v>744800.97</v>
      </c>
      <c r="AB576" s="6">
        <v>429.4</v>
      </c>
      <c r="AC576" s="6">
        <v>3099108</v>
      </c>
      <c r="AD576" s="7">
        <f t="shared" si="134"/>
        <v>7.4501534215651732</v>
      </c>
      <c r="AE576" s="6">
        <v>1026612.04</v>
      </c>
      <c r="AF576" s="6">
        <v>302.7</v>
      </c>
      <c r="AG576" s="6">
        <v>2250129</v>
      </c>
      <c r="AH576" s="7">
        <f t="shared" si="135"/>
        <v>13.687375790454681</v>
      </c>
      <c r="AI576" s="6">
        <v>1024423.04</v>
      </c>
      <c r="AJ576" s="6">
        <v>332.54999999999995</v>
      </c>
      <c r="AK576" s="6">
        <v>2294663.5</v>
      </c>
      <c r="AL576" s="7">
        <f t="shared" si="136"/>
        <v>13.839551742553974</v>
      </c>
      <c r="AM576" s="6">
        <v>1931757.04</v>
      </c>
      <c r="AN576" s="6">
        <v>369.5</v>
      </c>
      <c r="AO576" s="6">
        <v>2552315</v>
      </c>
      <c r="AP576" s="7">
        <f t="shared" si="137"/>
        <v>23.462804645978263</v>
      </c>
      <c r="AQ576" s="6">
        <v>1951810.05</v>
      </c>
      <c r="AR576" s="6">
        <v>328.5</v>
      </c>
      <c r="AS576" s="6">
        <v>2331670</v>
      </c>
      <c r="AT576" s="7">
        <f t="shared" si="138"/>
        <v>23.438428851424089</v>
      </c>
      <c r="AU576" s="6">
        <v>-556312.4</v>
      </c>
      <c r="AV576" s="6">
        <v>317.95</v>
      </c>
      <c r="AW576" s="6">
        <v>2273666.5</v>
      </c>
      <c r="AX576" s="7">
        <f t="shared" si="139"/>
        <v>-7.5849665727141611</v>
      </c>
      <c r="AY576" s="6">
        <f t="shared" si="140"/>
        <v>7635939.209999999</v>
      </c>
      <c r="AZ576" s="6">
        <f t="shared" si="141"/>
        <v>4234.3499999999995</v>
      </c>
      <c r="BA576" s="6">
        <f t="shared" si="142"/>
        <v>29973039.5</v>
      </c>
      <c r="BB576" s="7">
        <f t="shared" si="143"/>
        <v>7.8975679296722632</v>
      </c>
      <c r="BC576" s="26" t="s">
        <v>795</v>
      </c>
      <c r="BD576" s="10" t="s">
        <v>795</v>
      </c>
      <c r="BE576" s="10" t="s">
        <v>807</v>
      </c>
      <c r="BF576" s="18"/>
      <c r="BG576" s="18"/>
      <c r="BH576" s="18"/>
      <c r="BI576" s="18"/>
      <c r="BJ576" s="18"/>
      <c r="BK576" s="18"/>
      <c r="BL576" s="18"/>
      <c r="BM576" s="18"/>
      <c r="BN576" s="18"/>
      <c r="BO576" s="18"/>
      <c r="CJ576" s="18"/>
      <c r="CK576" s="18"/>
    </row>
    <row r="577" spans="1:89" x14ac:dyDescent="0.2">
      <c r="A577" s="25">
        <v>178299</v>
      </c>
      <c r="B577" s="26" t="s">
        <v>373</v>
      </c>
      <c r="C577" s="6">
        <v>-5104.0200000000004</v>
      </c>
      <c r="D577" s="6">
        <v>0</v>
      </c>
      <c r="E577" s="6">
        <v>0</v>
      </c>
      <c r="F577" s="36">
        <f t="shared" si="128"/>
        <v>0</v>
      </c>
      <c r="G577" s="6">
        <v>64195.98</v>
      </c>
      <c r="H577" s="6">
        <v>10</v>
      </c>
      <c r="I577" s="6">
        <v>70700</v>
      </c>
      <c r="J577" s="36">
        <f t="shared" si="129"/>
        <v>28.148166619519099</v>
      </c>
      <c r="K577" s="6">
        <v>-2500.02</v>
      </c>
      <c r="L577" s="6">
        <v>0</v>
      </c>
      <c r="M577" s="6">
        <v>0</v>
      </c>
      <c r="N577" s="7">
        <f t="shared" si="130"/>
        <v>0</v>
      </c>
      <c r="O577" s="6">
        <v>-2700.02</v>
      </c>
      <c r="P577" s="6">
        <v>10</v>
      </c>
      <c r="Q577" s="6">
        <v>70700</v>
      </c>
      <c r="R577" s="7">
        <f t="shared" si="131"/>
        <v>-1.1838842998585573</v>
      </c>
      <c r="S577" s="6">
        <v>-2100.02</v>
      </c>
      <c r="T577" s="6">
        <v>10</v>
      </c>
      <c r="U577" s="6">
        <v>69700</v>
      </c>
      <c r="V577" s="7">
        <f t="shared" si="132"/>
        <v>-0.93401176470588232</v>
      </c>
      <c r="W577" s="6">
        <v>-2400.02</v>
      </c>
      <c r="X577" s="6">
        <v>10</v>
      </c>
      <c r="Y577" s="6">
        <v>68700</v>
      </c>
      <c r="Z577" s="7">
        <f t="shared" si="133"/>
        <v>-1.0480436681222707</v>
      </c>
      <c r="AA577" s="6">
        <v>-2900.02</v>
      </c>
      <c r="AB577" s="6">
        <v>10</v>
      </c>
      <c r="AC577" s="6">
        <v>70700</v>
      </c>
      <c r="AD577" s="7">
        <f t="shared" si="134"/>
        <v>-1.2715787835926451</v>
      </c>
      <c r="AE577" s="6">
        <v>64600.04</v>
      </c>
      <c r="AF577" s="6">
        <v>10</v>
      </c>
      <c r="AG577" s="6">
        <v>72700</v>
      </c>
      <c r="AH577" s="7">
        <f t="shared" si="135"/>
        <v>26.657513067400274</v>
      </c>
      <c r="AI577" s="6">
        <v>55700.04</v>
      </c>
      <c r="AJ577" s="6">
        <v>25</v>
      </c>
      <c r="AK577" s="6">
        <v>172250</v>
      </c>
      <c r="AL577" s="7">
        <f t="shared" si="136"/>
        <v>10.024390362844704</v>
      </c>
      <c r="AM577" s="6">
        <v>64400.04</v>
      </c>
      <c r="AN577" s="6">
        <v>10</v>
      </c>
      <c r="AO577" s="6">
        <v>67700</v>
      </c>
      <c r="AP577" s="7">
        <f t="shared" si="137"/>
        <v>29.488940029542096</v>
      </c>
      <c r="AQ577" s="6">
        <v>145040.04</v>
      </c>
      <c r="AR577" s="6">
        <v>12</v>
      </c>
      <c r="AS577" s="6">
        <v>83640</v>
      </c>
      <c r="AT577" s="7">
        <f t="shared" si="138"/>
        <v>48.554771879483503</v>
      </c>
      <c r="AU577" s="6">
        <v>-14479.96</v>
      </c>
      <c r="AV577" s="6">
        <v>20</v>
      </c>
      <c r="AW577" s="6">
        <v>138600</v>
      </c>
      <c r="AX577" s="7">
        <f t="shared" si="139"/>
        <v>-3.238663492063492</v>
      </c>
      <c r="AY577" s="6">
        <f t="shared" si="140"/>
        <v>366856.08</v>
      </c>
      <c r="AZ577" s="6">
        <f t="shared" si="141"/>
        <v>127</v>
      </c>
      <c r="BA577" s="6">
        <f t="shared" si="142"/>
        <v>885390</v>
      </c>
      <c r="BB577" s="7">
        <f t="shared" si="143"/>
        <v>12.844665604987632</v>
      </c>
      <c r="BC577" s="26" t="s">
        <v>795</v>
      </c>
      <c r="BD577" s="10" t="s">
        <v>795</v>
      </c>
      <c r="BE577" s="10" t="s">
        <v>807</v>
      </c>
      <c r="BF577" s="18"/>
      <c r="BG577" s="18"/>
      <c r="BH577" s="18"/>
      <c r="BI577" s="18"/>
      <c r="BJ577" s="18"/>
      <c r="BK577" s="18"/>
      <c r="BL577" s="18"/>
      <c r="BM577" s="18"/>
      <c r="BN577" s="18"/>
      <c r="BO577" s="18"/>
      <c r="CJ577" s="18"/>
      <c r="CK577" s="18"/>
    </row>
    <row r="578" spans="1:89" x14ac:dyDescent="0.2">
      <c r="A578" s="25">
        <v>178313</v>
      </c>
      <c r="B578" s="26" t="s">
        <v>989</v>
      </c>
      <c r="C578" s="6">
        <v>-30370.52</v>
      </c>
      <c r="D578" s="6">
        <v>0</v>
      </c>
      <c r="E578" s="6">
        <v>0</v>
      </c>
      <c r="F578" s="36">
        <f t="shared" si="128"/>
        <v>0</v>
      </c>
      <c r="G578" s="6">
        <v>-1642.52</v>
      </c>
      <c r="H578" s="6">
        <v>9.75</v>
      </c>
      <c r="I578" s="6">
        <v>76307.5</v>
      </c>
      <c r="J578" s="36">
        <f t="shared" si="129"/>
        <v>-0.66727543164171277</v>
      </c>
      <c r="K578" s="6">
        <v>-12525.02</v>
      </c>
      <c r="L578" s="6">
        <v>41</v>
      </c>
      <c r="M578" s="6">
        <v>304370</v>
      </c>
      <c r="N578" s="7">
        <f t="shared" si="130"/>
        <v>-1.2345191707461314</v>
      </c>
      <c r="O578" s="6">
        <v>23973.8</v>
      </c>
      <c r="P578" s="6">
        <v>33.35</v>
      </c>
      <c r="Q578" s="6">
        <v>248969.5</v>
      </c>
      <c r="R578" s="7">
        <f t="shared" si="131"/>
        <v>2.9850555991798191</v>
      </c>
      <c r="S578" s="6">
        <v>173205.05</v>
      </c>
      <c r="T578" s="6">
        <v>39.65</v>
      </c>
      <c r="U578" s="6">
        <v>289910.5</v>
      </c>
      <c r="V578" s="7">
        <f t="shared" si="132"/>
        <v>18.520738469286211</v>
      </c>
      <c r="W578" s="6">
        <v>-11015.95</v>
      </c>
      <c r="X578" s="6">
        <v>32.299999999999997</v>
      </c>
      <c r="Y578" s="6">
        <v>243646</v>
      </c>
      <c r="Z578" s="7">
        <f t="shared" si="133"/>
        <v>-1.356387956297251</v>
      </c>
      <c r="AA578" s="6">
        <v>32453.55</v>
      </c>
      <c r="AB578" s="6">
        <v>27.75</v>
      </c>
      <c r="AC578" s="6">
        <v>216867.5</v>
      </c>
      <c r="AD578" s="7">
        <f t="shared" si="134"/>
        <v>4.6390540306869399</v>
      </c>
      <c r="AE578" s="6">
        <v>70667.5</v>
      </c>
      <c r="AF578" s="6">
        <v>15.3</v>
      </c>
      <c r="AG578" s="6">
        <v>118881</v>
      </c>
      <c r="AH578" s="7">
        <f t="shared" si="135"/>
        <v>17.83316930375754</v>
      </c>
      <c r="AI578" s="6">
        <v>44552.5</v>
      </c>
      <c r="AJ578" s="6">
        <v>55.4</v>
      </c>
      <c r="AK578" s="6">
        <v>398488</v>
      </c>
      <c r="AL578" s="7">
        <f t="shared" si="136"/>
        <v>3.4659199273252899</v>
      </c>
      <c r="AM578" s="6">
        <v>-9490</v>
      </c>
      <c r="AN578" s="6">
        <v>23.55</v>
      </c>
      <c r="AO578" s="6">
        <v>166338.5</v>
      </c>
      <c r="AP578" s="7">
        <f t="shared" si="137"/>
        <v>-1.7686224175401366</v>
      </c>
      <c r="AQ578" s="6">
        <v>14764.97</v>
      </c>
      <c r="AR578" s="6">
        <v>51.75</v>
      </c>
      <c r="AS578" s="6">
        <v>373352.5</v>
      </c>
      <c r="AT578" s="7">
        <f t="shared" si="138"/>
        <v>1.1073159011925726</v>
      </c>
      <c r="AU578" s="6">
        <v>-46911.78</v>
      </c>
      <c r="AV578" s="6">
        <v>38</v>
      </c>
      <c r="AW578" s="6">
        <v>271040</v>
      </c>
      <c r="AX578" s="7">
        <f t="shared" si="139"/>
        <v>-5.3655002213695386</v>
      </c>
      <c r="AY578" s="6">
        <f t="shared" si="140"/>
        <v>278032.09999999998</v>
      </c>
      <c r="AZ578" s="6">
        <f t="shared" si="141"/>
        <v>367.8</v>
      </c>
      <c r="BA578" s="6">
        <f t="shared" si="142"/>
        <v>2708171</v>
      </c>
      <c r="BB578" s="7">
        <f t="shared" si="143"/>
        <v>3.1825889502546181</v>
      </c>
      <c r="BC578" s="26" t="s">
        <v>795</v>
      </c>
      <c r="BD578" s="10" t="s">
        <v>795</v>
      </c>
      <c r="BE578" s="10" t="s">
        <v>807</v>
      </c>
      <c r="BF578" s="18"/>
      <c r="BG578" s="18"/>
      <c r="BH578" s="18"/>
      <c r="BI578" s="18"/>
      <c r="BJ578" s="18"/>
      <c r="BK578" s="18"/>
      <c r="BL578" s="18"/>
      <c r="BM578" s="18"/>
      <c r="BN578" s="18"/>
      <c r="BO578" s="18"/>
      <c r="CJ578" s="18"/>
      <c r="CK578" s="18"/>
    </row>
    <row r="579" spans="1:89" x14ac:dyDescent="0.2">
      <c r="A579" s="25">
        <v>178550</v>
      </c>
      <c r="B579" s="26" t="s">
        <v>990</v>
      </c>
      <c r="C579" s="6">
        <v>0</v>
      </c>
      <c r="D579" s="6">
        <v>0</v>
      </c>
      <c r="E579" s="6">
        <v>0</v>
      </c>
      <c r="F579" s="36">
        <f t="shared" ref="F579:F642" si="144">IFERROR(C579/(E579/30),0)</f>
        <v>0</v>
      </c>
      <c r="G579" s="6">
        <v>0</v>
      </c>
      <c r="H579" s="6">
        <v>0</v>
      </c>
      <c r="I579" s="6">
        <v>0</v>
      </c>
      <c r="J579" s="36">
        <f t="shared" ref="J579:J642" si="145">IFERROR(G579/(I579/31),0)</f>
        <v>0</v>
      </c>
      <c r="K579" s="6">
        <v>98000.22</v>
      </c>
      <c r="L579" s="6">
        <v>15</v>
      </c>
      <c r="M579" s="6">
        <v>108800</v>
      </c>
      <c r="N579" s="7">
        <f t="shared" ref="N579:N642" si="146">IFERROR(K579/(M579/30),0)</f>
        <v>27.02211948529412</v>
      </c>
      <c r="O579" s="6">
        <v>32075.22</v>
      </c>
      <c r="P579" s="6">
        <v>51</v>
      </c>
      <c r="Q579" s="6">
        <v>379845</v>
      </c>
      <c r="R579" s="7">
        <f t="shared" ref="R579:R642" si="147">IFERROR(O579/(Q579/31),0)</f>
        <v>2.6177304426805672</v>
      </c>
      <c r="S579" s="6">
        <v>161037.72</v>
      </c>
      <c r="T579" s="6">
        <v>47.5</v>
      </c>
      <c r="U579" s="6">
        <v>339325</v>
      </c>
      <c r="V579" s="7">
        <f t="shared" ref="V579:V642" si="148">IFERROR(S579/(U579/31),0)</f>
        <v>14.712058704781553</v>
      </c>
      <c r="W579" s="6">
        <v>166902.72</v>
      </c>
      <c r="X579" s="6">
        <v>52.5</v>
      </c>
      <c r="Y579" s="6">
        <v>373600</v>
      </c>
      <c r="Z579" s="7">
        <f t="shared" ref="Z579:Z642" si="149">IFERROR(W579/(Y579/30),0)</f>
        <v>13.402252676659529</v>
      </c>
      <c r="AA579" s="6">
        <v>252092.72</v>
      </c>
      <c r="AB579" s="6">
        <v>107.25</v>
      </c>
      <c r="AC579" s="6">
        <v>783932.5</v>
      </c>
      <c r="AD579" s="7">
        <f t="shared" ref="AD579:AD642" si="150">IFERROR(AA579/(AC579/31),0)</f>
        <v>9.968810222818929</v>
      </c>
      <c r="AE579" s="6">
        <v>371387.91</v>
      </c>
      <c r="AF579" s="6">
        <v>82.5</v>
      </c>
      <c r="AG579" s="6">
        <v>623675</v>
      </c>
      <c r="AH579" s="7">
        <f t="shared" ref="AH579:AH642" si="151">IFERROR(AE579/(AG579/30),0)</f>
        <v>17.864492403896257</v>
      </c>
      <c r="AI579" s="6">
        <v>342534.91</v>
      </c>
      <c r="AJ579" s="6">
        <v>12.5</v>
      </c>
      <c r="AK579" s="6">
        <v>85125</v>
      </c>
      <c r="AL579" s="7">
        <f t="shared" ref="AL579:AL642" si="152">IFERROR(AI579/(AK579/31),0)</f>
        <v>124.74105386196769</v>
      </c>
      <c r="AM579" s="6">
        <v>0</v>
      </c>
      <c r="AN579" s="6">
        <v>0</v>
      </c>
      <c r="AO579" s="6">
        <v>0</v>
      </c>
      <c r="AP579" s="7">
        <f t="shared" ref="AP579:AP642" si="153">IFERROR(AM579/(AO579/31),0)</f>
        <v>0</v>
      </c>
      <c r="AQ579" s="6">
        <v>195984.96</v>
      </c>
      <c r="AR579" s="6">
        <v>57.5</v>
      </c>
      <c r="AS579" s="6">
        <v>400775</v>
      </c>
      <c r="AT579" s="7">
        <f t="shared" ref="AT579:AT642" si="154">IFERROR(AQ579/(AS579/28),0)</f>
        <v>13.692418139854032</v>
      </c>
      <c r="AU579" s="6">
        <v>269186.96999999997</v>
      </c>
      <c r="AV579" s="6">
        <v>74.5</v>
      </c>
      <c r="AW579" s="6">
        <v>531465</v>
      </c>
      <c r="AX579" s="7">
        <f t="shared" ref="AX579:AX642" si="155">IFERROR(AU579/(AW579/31),0)</f>
        <v>15.701496937709914</v>
      </c>
      <c r="AY579" s="6">
        <f t="shared" ref="AY579:AY642" si="156">G579+K579+O579+S579+W579+AA579+AE579+AI579+AM579+AQ579+AU579</f>
        <v>1889203.3499999999</v>
      </c>
      <c r="AZ579" s="6">
        <f t="shared" ref="AZ579:AZ642" si="157">H579+L579+P579+T579+X579+AB579+AF579+AJ579+AN579+AR579+AV579</f>
        <v>500.25</v>
      </c>
      <c r="BA579" s="6">
        <f t="shared" ref="BA579:BA642" si="158">I579+M579+Q579+U579+Y579+AC579+AG579+AK579+AO579+AS579+AW579</f>
        <v>3626542.5</v>
      </c>
      <c r="BB579" s="7">
        <f t="shared" ref="BB579:BB642" si="159">IFERROR(AY579/(BA579/31),0)</f>
        <v>16.1490741801592</v>
      </c>
      <c r="BC579" s="26" t="s">
        <v>795</v>
      </c>
      <c r="BD579" s="10" t="s">
        <v>795</v>
      </c>
      <c r="BE579" s="10" t="s">
        <v>807</v>
      </c>
      <c r="BF579" s="18"/>
      <c r="BG579" s="18"/>
      <c r="BH579" s="18"/>
      <c r="BI579" s="18"/>
      <c r="BJ579" s="18"/>
      <c r="BK579" s="18"/>
      <c r="BL579" s="18"/>
      <c r="BM579" s="18"/>
      <c r="BN579" s="18"/>
      <c r="BO579" s="18"/>
      <c r="CJ579" s="18"/>
      <c r="CK579" s="18"/>
    </row>
    <row r="580" spans="1:89" x14ac:dyDescent="0.2">
      <c r="A580" s="25">
        <v>179114</v>
      </c>
      <c r="B580" s="26" t="s">
        <v>395</v>
      </c>
      <c r="C580" s="6">
        <v>-27770.04</v>
      </c>
      <c r="D580" s="6">
        <v>78.5</v>
      </c>
      <c r="E580" s="6">
        <v>565795</v>
      </c>
      <c r="F580" s="36">
        <f t="shared" si="144"/>
        <v>-1.4724435528769255</v>
      </c>
      <c r="G580" s="6">
        <v>191347.46</v>
      </c>
      <c r="H580" s="6">
        <v>50.25</v>
      </c>
      <c r="I580" s="6">
        <v>369717.5</v>
      </c>
      <c r="J580" s="36">
        <f t="shared" si="145"/>
        <v>16.04406407594988</v>
      </c>
      <c r="K580" s="6">
        <v>0</v>
      </c>
      <c r="L580" s="6">
        <v>67.75</v>
      </c>
      <c r="M580" s="6">
        <v>490367.5</v>
      </c>
      <c r="N580" s="7">
        <f t="shared" si="146"/>
        <v>0</v>
      </c>
      <c r="O580" s="6">
        <v>0</v>
      </c>
      <c r="P580" s="6">
        <v>0</v>
      </c>
      <c r="Q580" s="6">
        <v>0</v>
      </c>
      <c r="R580" s="7">
        <f t="shared" si="147"/>
        <v>0</v>
      </c>
      <c r="S580" s="6">
        <v>135842.46</v>
      </c>
      <c r="T580" s="6">
        <v>28</v>
      </c>
      <c r="U580" s="6">
        <v>205810</v>
      </c>
      <c r="V580" s="7">
        <f t="shared" si="148"/>
        <v>20.461183907487488</v>
      </c>
      <c r="W580" s="6">
        <v>176798.46</v>
      </c>
      <c r="X580" s="6">
        <v>69.400000000000006</v>
      </c>
      <c r="Y580" s="6">
        <v>495443</v>
      </c>
      <c r="Z580" s="7">
        <f t="shared" si="149"/>
        <v>10.705477320297188</v>
      </c>
      <c r="AA580" s="6">
        <v>261242.46</v>
      </c>
      <c r="AB580" s="6">
        <v>54</v>
      </c>
      <c r="AC580" s="6">
        <v>398330</v>
      </c>
      <c r="AD580" s="7">
        <f t="shared" si="150"/>
        <v>20.331173298521325</v>
      </c>
      <c r="AE580" s="6">
        <v>359642.69</v>
      </c>
      <c r="AF580" s="6">
        <v>52.5</v>
      </c>
      <c r="AG580" s="6">
        <v>421425</v>
      </c>
      <c r="AH580" s="7">
        <f t="shared" si="151"/>
        <v>25.601899982203239</v>
      </c>
      <c r="AI580" s="6">
        <v>52105.19</v>
      </c>
      <c r="AJ580" s="6">
        <v>8.75</v>
      </c>
      <c r="AK580" s="6">
        <v>62837.5</v>
      </c>
      <c r="AL580" s="7">
        <f t="shared" si="152"/>
        <v>25.705365267555202</v>
      </c>
      <c r="AM580" s="6">
        <v>197015.21</v>
      </c>
      <c r="AN580" s="6">
        <v>40</v>
      </c>
      <c r="AO580" s="6">
        <v>280050</v>
      </c>
      <c r="AP580" s="7">
        <f t="shared" si="153"/>
        <v>21.808503874308158</v>
      </c>
      <c r="AQ580" s="6">
        <v>207485.21</v>
      </c>
      <c r="AR580" s="6">
        <v>55.5</v>
      </c>
      <c r="AS580" s="6">
        <v>404585</v>
      </c>
      <c r="AT580" s="7">
        <f t="shared" si="154"/>
        <v>14.359370416599724</v>
      </c>
      <c r="AU580" s="6">
        <v>-29840.55</v>
      </c>
      <c r="AV580" s="6">
        <v>83.15</v>
      </c>
      <c r="AW580" s="6">
        <v>626124.5</v>
      </c>
      <c r="AX580" s="7">
        <f t="shared" si="155"/>
        <v>-1.4774330823981492</v>
      </c>
      <c r="AY580" s="6">
        <f t="shared" si="156"/>
        <v>1551638.5899999999</v>
      </c>
      <c r="AZ580" s="6">
        <f t="shared" si="157"/>
        <v>509.29999999999995</v>
      </c>
      <c r="BA580" s="6">
        <f t="shared" si="158"/>
        <v>3754690</v>
      </c>
      <c r="BB580" s="7">
        <f t="shared" si="159"/>
        <v>12.810856898971686</v>
      </c>
      <c r="BC580" s="26" t="s">
        <v>795</v>
      </c>
      <c r="BD580" s="10" t="s">
        <v>795</v>
      </c>
      <c r="BE580" s="10" t="s">
        <v>807</v>
      </c>
      <c r="BF580" s="18"/>
      <c r="BG580" s="18"/>
      <c r="BH580" s="18"/>
      <c r="BI580" s="18"/>
      <c r="BJ580" s="18"/>
      <c r="BK580" s="18"/>
      <c r="BL580" s="18"/>
      <c r="BM580" s="18"/>
      <c r="BN580" s="18"/>
      <c r="BO580" s="18"/>
      <c r="CJ580" s="18"/>
      <c r="CK580" s="18"/>
    </row>
    <row r="581" spans="1:89" x14ac:dyDescent="0.2">
      <c r="A581" s="25">
        <v>179490</v>
      </c>
      <c r="B581" s="26" t="s">
        <v>411</v>
      </c>
      <c r="C581" s="6">
        <v>-180427.79</v>
      </c>
      <c r="D581" s="6">
        <v>0</v>
      </c>
      <c r="E581" s="6">
        <v>0</v>
      </c>
      <c r="F581" s="36">
        <f t="shared" si="144"/>
        <v>0</v>
      </c>
      <c r="G581" s="6">
        <v>53174.71</v>
      </c>
      <c r="H581" s="6">
        <v>107</v>
      </c>
      <c r="I581" s="6">
        <v>761715</v>
      </c>
      <c r="J581" s="36">
        <f t="shared" si="145"/>
        <v>2.1640850055466938</v>
      </c>
      <c r="K581" s="6">
        <v>-105759.79</v>
      </c>
      <c r="L581" s="6">
        <v>207.45</v>
      </c>
      <c r="M581" s="6">
        <v>1485850</v>
      </c>
      <c r="N581" s="7">
        <f t="shared" si="146"/>
        <v>-2.1353391661338623</v>
      </c>
      <c r="O581" s="6">
        <v>-255176.37</v>
      </c>
      <c r="P581" s="6">
        <v>252.7</v>
      </c>
      <c r="Q581" s="6">
        <v>1790219</v>
      </c>
      <c r="R581" s="7">
        <f t="shared" si="147"/>
        <v>-4.4187149561031358</v>
      </c>
      <c r="S581" s="6">
        <v>-174039.37</v>
      </c>
      <c r="T581" s="6">
        <v>217.4</v>
      </c>
      <c r="U581" s="6">
        <v>1554518</v>
      </c>
      <c r="V581" s="7">
        <f t="shared" si="148"/>
        <v>-3.4706709539548593</v>
      </c>
      <c r="W581" s="6">
        <v>-189726.9</v>
      </c>
      <c r="X581" s="6">
        <v>202.25</v>
      </c>
      <c r="Y581" s="6">
        <v>1421132.5</v>
      </c>
      <c r="Z581" s="7">
        <f t="shared" si="149"/>
        <v>-4.0051205640571865</v>
      </c>
      <c r="AA581" s="6">
        <v>-449266.9</v>
      </c>
      <c r="AB581" s="6">
        <v>243</v>
      </c>
      <c r="AC581" s="6">
        <v>1781585</v>
      </c>
      <c r="AD581" s="7">
        <f t="shared" si="150"/>
        <v>-7.8173502246595028</v>
      </c>
      <c r="AE581" s="6">
        <v>-132425.56</v>
      </c>
      <c r="AF581" s="6">
        <v>207.65</v>
      </c>
      <c r="AG581" s="6">
        <v>1545180.5</v>
      </c>
      <c r="AH581" s="7">
        <f t="shared" si="151"/>
        <v>-2.571069722922338</v>
      </c>
      <c r="AI581" s="6">
        <v>-152240.56</v>
      </c>
      <c r="AJ581" s="6">
        <v>102.5</v>
      </c>
      <c r="AK581" s="6">
        <v>720925</v>
      </c>
      <c r="AL581" s="7">
        <f t="shared" si="152"/>
        <v>-6.5463915941325377</v>
      </c>
      <c r="AM581" s="6">
        <v>-386558.1</v>
      </c>
      <c r="AN581" s="6">
        <v>168.25</v>
      </c>
      <c r="AO581" s="6">
        <v>1172527.5</v>
      </c>
      <c r="AP581" s="7">
        <f t="shared" si="153"/>
        <v>-10.220059742735245</v>
      </c>
      <c r="AQ581" s="6">
        <v>191667.36</v>
      </c>
      <c r="AR581" s="6">
        <v>205</v>
      </c>
      <c r="AS581" s="6">
        <v>1438900</v>
      </c>
      <c r="AT581" s="7">
        <f t="shared" si="154"/>
        <v>3.7297144207380635</v>
      </c>
      <c r="AU581" s="6">
        <v>-394870.67</v>
      </c>
      <c r="AV581" s="6">
        <v>221.5</v>
      </c>
      <c r="AW581" s="6">
        <v>1586235</v>
      </c>
      <c r="AX581" s="7">
        <f t="shared" si="155"/>
        <v>-7.7170096297206907</v>
      </c>
      <c r="AY581" s="6">
        <f t="shared" si="156"/>
        <v>-1995222.1500000004</v>
      </c>
      <c r="AZ581" s="6">
        <f t="shared" si="157"/>
        <v>2134.6999999999998</v>
      </c>
      <c r="BA581" s="6">
        <f t="shared" si="158"/>
        <v>15258787.5</v>
      </c>
      <c r="BB581" s="7">
        <f t="shared" si="159"/>
        <v>-4.0535256585754285</v>
      </c>
      <c r="BC581" s="26" t="s">
        <v>795</v>
      </c>
      <c r="BD581" s="10" t="s">
        <v>795</v>
      </c>
      <c r="BE581" s="10" t="s">
        <v>807</v>
      </c>
      <c r="BF581" s="18"/>
      <c r="BG581" s="18"/>
      <c r="BH581" s="18"/>
      <c r="BI581" s="18"/>
      <c r="BJ581" s="18"/>
      <c r="BK581" s="18"/>
      <c r="BL581" s="18"/>
      <c r="BM581" s="18"/>
      <c r="BN581" s="18"/>
      <c r="BO581" s="18"/>
      <c r="CJ581" s="18"/>
      <c r="CK581" s="18"/>
    </row>
    <row r="582" spans="1:89" x14ac:dyDescent="0.2">
      <c r="A582" s="25">
        <v>202855</v>
      </c>
      <c r="B582" s="26" t="s">
        <v>991</v>
      </c>
      <c r="C582" s="6">
        <v>0</v>
      </c>
      <c r="D582" s="6">
        <v>0</v>
      </c>
      <c r="E582" s="6">
        <v>0</v>
      </c>
      <c r="F582" s="36">
        <f t="shared" si="144"/>
        <v>0</v>
      </c>
      <c r="G582" s="6">
        <v>0</v>
      </c>
      <c r="H582" s="6">
        <v>0</v>
      </c>
      <c r="I582" s="6">
        <v>0</v>
      </c>
      <c r="J582" s="36">
        <f t="shared" si="145"/>
        <v>0</v>
      </c>
      <c r="K582" s="6">
        <v>193987.5</v>
      </c>
      <c r="L582" s="6">
        <v>63.75</v>
      </c>
      <c r="M582" s="6">
        <v>465962.5</v>
      </c>
      <c r="N582" s="7">
        <f t="shared" si="146"/>
        <v>12.489470719210237</v>
      </c>
      <c r="O582" s="6">
        <v>95985</v>
      </c>
      <c r="P582" s="6">
        <v>67.5</v>
      </c>
      <c r="Q582" s="6">
        <v>492425</v>
      </c>
      <c r="R582" s="7">
        <f t="shared" si="147"/>
        <v>6.0426156267451896</v>
      </c>
      <c r="S582" s="6">
        <v>181288.75</v>
      </c>
      <c r="T582" s="6">
        <v>50.75</v>
      </c>
      <c r="U582" s="6">
        <v>366802.5</v>
      </c>
      <c r="V582" s="7">
        <f t="shared" si="148"/>
        <v>15.321463866794803</v>
      </c>
      <c r="W582" s="6">
        <v>233703.75</v>
      </c>
      <c r="X582" s="6">
        <v>60.5</v>
      </c>
      <c r="Y582" s="6">
        <v>434935</v>
      </c>
      <c r="Z582" s="7">
        <f t="shared" si="149"/>
        <v>16.119908721992942</v>
      </c>
      <c r="AA582" s="6">
        <v>237953.75</v>
      </c>
      <c r="AB582" s="6">
        <v>12.5</v>
      </c>
      <c r="AC582" s="6">
        <v>89625</v>
      </c>
      <c r="AD582" s="7">
        <f t="shared" si="150"/>
        <v>82.304783821478381</v>
      </c>
      <c r="AE582" s="6">
        <v>187653.75</v>
      </c>
      <c r="AF582" s="6">
        <v>27.5</v>
      </c>
      <c r="AG582" s="6">
        <v>206175</v>
      </c>
      <c r="AH582" s="7">
        <f t="shared" si="151"/>
        <v>27.305020007275374</v>
      </c>
      <c r="AI582" s="6">
        <v>60283.75</v>
      </c>
      <c r="AJ582" s="6">
        <v>26</v>
      </c>
      <c r="AK582" s="6">
        <v>190820</v>
      </c>
      <c r="AL582" s="7">
        <f t="shared" si="152"/>
        <v>9.7935030395136788</v>
      </c>
      <c r="AM582" s="6">
        <v>134033.76</v>
      </c>
      <c r="AN582" s="6">
        <v>22.5</v>
      </c>
      <c r="AO582" s="6">
        <v>163825</v>
      </c>
      <c r="AP582" s="7">
        <f t="shared" si="153"/>
        <v>25.362713627346253</v>
      </c>
      <c r="AQ582" s="6">
        <v>118633.76</v>
      </c>
      <c r="AR582" s="6">
        <v>10</v>
      </c>
      <c r="AS582" s="6">
        <v>67700</v>
      </c>
      <c r="AT582" s="7">
        <f t="shared" si="154"/>
        <v>49.065661447562782</v>
      </c>
      <c r="AU582" s="6">
        <v>-27620.240000000002</v>
      </c>
      <c r="AV582" s="6">
        <v>10</v>
      </c>
      <c r="AW582" s="6">
        <v>71800</v>
      </c>
      <c r="AX582" s="7">
        <f t="shared" si="155"/>
        <v>-11.925173259052926</v>
      </c>
      <c r="AY582" s="6">
        <f t="shared" si="156"/>
        <v>1415903.53</v>
      </c>
      <c r="AZ582" s="6">
        <f t="shared" si="157"/>
        <v>351</v>
      </c>
      <c r="BA582" s="6">
        <f t="shared" si="158"/>
        <v>2550070</v>
      </c>
      <c r="BB582" s="7">
        <f t="shared" si="159"/>
        <v>17.212472375268128</v>
      </c>
      <c r="BC582" s="26" t="s">
        <v>795</v>
      </c>
      <c r="BD582" s="10" t="s">
        <v>795</v>
      </c>
      <c r="BE582" s="10" t="s">
        <v>807</v>
      </c>
      <c r="BF582" s="18"/>
      <c r="BG582" s="18"/>
      <c r="BH582" s="18"/>
      <c r="BI582" s="18"/>
      <c r="BJ582" s="18"/>
      <c r="BK582" s="18"/>
      <c r="BL582" s="18"/>
      <c r="BM582" s="18"/>
      <c r="BN582" s="18"/>
      <c r="BO582" s="18"/>
      <c r="CJ582" s="18"/>
      <c r="CK582" s="18"/>
    </row>
    <row r="583" spans="1:89" x14ac:dyDescent="0.2">
      <c r="A583" s="25">
        <v>203400</v>
      </c>
      <c r="B583" s="26" t="s">
        <v>505</v>
      </c>
      <c r="C583" s="6">
        <v>0</v>
      </c>
      <c r="D583" s="6">
        <v>0</v>
      </c>
      <c r="E583" s="6">
        <v>0</v>
      </c>
      <c r="F583" s="36">
        <f t="shared" si="144"/>
        <v>0</v>
      </c>
      <c r="G583" s="6">
        <v>0</v>
      </c>
      <c r="H583" s="6">
        <v>0</v>
      </c>
      <c r="I583" s="6">
        <v>0</v>
      </c>
      <c r="J583" s="36">
        <f t="shared" si="145"/>
        <v>0</v>
      </c>
      <c r="K583" s="6">
        <v>60750</v>
      </c>
      <c r="L583" s="6">
        <v>25</v>
      </c>
      <c r="M583" s="6">
        <v>176750</v>
      </c>
      <c r="N583" s="7">
        <f t="shared" si="146"/>
        <v>10.31117397454031</v>
      </c>
      <c r="O583" s="6">
        <v>20408.27</v>
      </c>
      <c r="P583" s="6">
        <v>20</v>
      </c>
      <c r="Q583" s="6">
        <v>143650</v>
      </c>
      <c r="R583" s="7">
        <f t="shared" si="147"/>
        <v>4.4041515489035854</v>
      </c>
      <c r="S583" s="6">
        <v>-7751.73</v>
      </c>
      <c r="T583" s="6">
        <v>25</v>
      </c>
      <c r="U583" s="6">
        <v>176550</v>
      </c>
      <c r="V583" s="7">
        <f t="shared" si="148"/>
        <v>-1.3611080713678845</v>
      </c>
      <c r="W583" s="6">
        <v>-16391.73</v>
      </c>
      <c r="X583" s="6">
        <v>43</v>
      </c>
      <c r="Y583" s="6">
        <v>300435</v>
      </c>
      <c r="Z583" s="7">
        <f t="shared" si="149"/>
        <v>-1.6367996405212442</v>
      </c>
      <c r="AA583" s="6">
        <v>-12311.73</v>
      </c>
      <c r="AB583" s="6">
        <v>34</v>
      </c>
      <c r="AC583" s="6">
        <v>254530</v>
      </c>
      <c r="AD583" s="7">
        <f t="shared" si="150"/>
        <v>-1.4994838722351</v>
      </c>
      <c r="AE583" s="6">
        <v>213450.27</v>
      </c>
      <c r="AF583" s="6">
        <v>54.2</v>
      </c>
      <c r="AG583" s="6">
        <v>401034</v>
      </c>
      <c r="AH583" s="7">
        <f t="shared" si="151"/>
        <v>15.967494277293197</v>
      </c>
      <c r="AI583" s="6">
        <v>240343.27</v>
      </c>
      <c r="AJ583" s="6">
        <v>100.8</v>
      </c>
      <c r="AK583" s="6">
        <v>716456</v>
      </c>
      <c r="AL583" s="7">
        <f t="shared" si="152"/>
        <v>10.399300682805363</v>
      </c>
      <c r="AM583" s="6">
        <v>178415.26</v>
      </c>
      <c r="AN583" s="6">
        <v>46</v>
      </c>
      <c r="AO583" s="6">
        <v>329270</v>
      </c>
      <c r="AP583" s="7">
        <f t="shared" si="153"/>
        <v>16.797379232848421</v>
      </c>
      <c r="AQ583" s="6">
        <v>282981.27</v>
      </c>
      <c r="AR583" s="6">
        <v>41</v>
      </c>
      <c r="AS583" s="6">
        <v>295620</v>
      </c>
      <c r="AT583" s="7">
        <f t="shared" si="154"/>
        <v>26.802907651715042</v>
      </c>
      <c r="AU583" s="6">
        <v>103728.81</v>
      </c>
      <c r="AV583" s="6">
        <v>80.25</v>
      </c>
      <c r="AW583" s="6">
        <v>581242.5</v>
      </c>
      <c r="AX583" s="7">
        <f t="shared" si="155"/>
        <v>5.5322745841881833</v>
      </c>
      <c r="AY583" s="6">
        <f t="shared" si="156"/>
        <v>1063621.96</v>
      </c>
      <c r="AZ583" s="6">
        <f t="shared" si="157"/>
        <v>469.25</v>
      </c>
      <c r="BA583" s="6">
        <f t="shared" si="158"/>
        <v>3375537.5</v>
      </c>
      <c r="BB583" s="7">
        <f t="shared" si="159"/>
        <v>9.7680090237480695</v>
      </c>
      <c r="BC583" s="26" t="s">
        <v>795</v>
      </c>
      <c r="BD583" s="10" t="s">
        <v>795</v>
      </c>
      <c r="BE583" s="10" t="s">
        <v>807</v>
      </c>
      <c r="BF583" s="18"/>
      <c r="BG583" s="18"/>
      <c r="BH583" s="18"/>
      <c r="BI583" s="18"/>
      <c r="BJ583" s="18"/>
      <c r="BK583" s="18"/>
      <c r="BL583" s="18"/>
      <c r="BM583" s="18"/>
      <c r="BN583" s="18"/>
      <c r="BO583" s="18"/>
      <c r="CJ583" s="18"/>
      <c r="CK583" s="18"/>
    </row>
    <row r="584" spans="1:89" x14ac:dyDescent="0.2">
      <c r="A584" s="25">
        <v>203407</v>
      </c>
      <c r="B584" s="26" t="s">
        <v>506</v>
      </c>
      <c r="C584" s="6">
        <v>0</v>
      </c>
      <c r="D584" s="6">
        <v>0</v>
      </c>
      <c r="E584" s="6">
        <v>0</v>
      </c>
      <c r="F584" s="36">
        <f t="shared" si="144"/>
        <v>0</v>
      </c>
      <c r="G584" s="6">
        <v>0</v>
      </c>
      <c r="H584" s="6">
        <v>0</v>
      </c>
      <c r="I584" s="6">
        <v>0</v>
      </c>
      <c r="J584" s="36">
        <f t="shared" si="145"/>
        <v>0</v>
      </c>
      <c r="K584" s="6">
        <v>-2900</v>
      </c>
      <c r="L584" s="6">
        <v>10</v>
      </c>
      <c r="M584" s="6">
        <v>70700</v>
      </c>
      <c r="N584" s="7">
        <f t="shared" si="146"/>
        <v>-1.2305516265912306</v>
      </c>
      <c r="O584" s="6">
        <v>-18000</v>
      </c>
      <c r="P584" s="6">
        <v>55</v>
      </c>
      <c r="Q584" s="6">
        <v>403600</v>
      </c>
      <c r="R584" s="7">
        <f t="shared" si="147"/>
        <v>-1.3825569871159564</v>
      </c>
      <c r="S584" s="6">
        <v>36945</v>
      </c>
      <c r="T584" s="6">
        <v>50</v>
      </c>
      <c r="U584" s="6">
        <v>376400</v>
      </c>
      <c r="V584" s="7">
        <f t="shared" si="148"/>
        <v>3.0427603613177472</v>
      </c>
      <c r="W584" s="6">
        <v>-11050</v>
      </c>
      <c r="X584" s="6">
        <v>30</v>
      </c>
      <c r="Y584" s="6">
        <v>216850</v>
      </c>
      <c r="Z584" s="7">
        <f t="shared" si="149"/>
        <v>-1.5287064791330414</v>
      </c>
      <c r="AA584" s="6">
        <v>134229</v>
      </c>
      <c r="AB584" s="6">
        <v>51.1</v>
      </c>
      <c r="AC584" s="6">
        <v>393747</v>
      </c>
      <c r="AD584" s="7">
        <f t="shared" si="150"/>
        <v>10.567950993912335</v>
      </c>
      <c r="AE584" s="6">
        <v>59234</v>
      </c>
      <c r="AF584" s="6">
        <v>30</v>
      </c>
      <c r="AG584" s="6">
        <v>238850</v>
      </c>
      <c r="AH584" s="7">
        <f t="shared" si="151"/>
        <v>7.4398995185262713</v>
      </c>
      <c r="AI584" s="6">
        <v>77523</v>
      </c>
      <c r="AJ584" s="6">
        <v>28.5</v>
      </c>
      <c r="AK584" s="6">
        <v>208795</v>
      </c>
      <c r="AL584" s="7">
        <f t="shared" si="152"/>
        <v>11.509916425201753</v>
      </c>
      <c r="AM584" s="6">
        <v>224443</v>
      </c>
      <c r="AN584" s="6">
        <v>56.5</v>
      </c>
      <c r="AO584" s="6">
        <v>398755</v>
      </c>
      <c r="AP584" s="7">
        <f t="shared" si="153"/>
        <v>17.448641396346126</v>
      </c>
      <c r="AQ584" s="6">
        <v>85153</v>
      </c>
      <c r="AR584" s="6">
        <v>65.45</v>
      </c>
      <c r="AS584" s="6">
        <v>475356.5</v>
      </c>
      <c r="AT584" s="7">
        <f t="shared" si="154"/>
        <v>5.0157807876825071</v>
      </c>
      <c r="AU584" s="6">
        <v>-77637.25</v>
      </c>
      <c r="AV584" s="6">
        <v>54.55</v>
      </c>
      <c r="AW584" s="6">
        <v>404083.5</v>
      </c>
      <c r="AX584" s="7">
        <f t="shared" si="155"/>
        <v>-5.9560827155773497</v>
      </c>
      <c r="AY584" s="6">
        <f t="shared" si="156"/>
        <v>507939.75</v>
      </c>
      <c r="AZ584" s="6">
        <f t="shared" si="157"/>
        <v>431.1</v>
      </c>
      <c r="BA584" s="6">
        <f t="shared" si="158"/>
        <v>3187137</v>
      </c>
      <c r="BB584" s="7">
        <f t="shared" si="159"/>
        <v>4.9405256975147287</v>
      </c>
      <c r="BC584" s="26" t="s">
        <v>795</v>
      </c>
      <c r="BD584" s="10" t="s">
        <v>795</v>
      </c>
      <c r="BE584" s="10" t="s">
        <v>807</v>
      </c>
      <c r="BF584" s="18"/>
      <c r="BG584" s="18"/>
      <c r="BH584" s="18"/>
      <c r="BI584" s="18"/>
      <c r="BJ584" s="18"/>
      <c r="BK584" s="18"/>
      <c r="BL584" s="18"/>
      <c r="BM584" s="18"/>
      <c r="BN584" s="18"/>
      <c r="BO584" s="18"/>
      <c r="CJ584" s="18"/>
      <c r="CK584" s="18"/>
    </row>
    <row r="585" spans="1:89" x14ac:dyDescent="0.2">
      <c r="A585" s="25">
        <v>204567</v>
      </c>
      <c r="B585" s="26" t="s">
        <v>534</v>
      </c>
      <c r="C585" s="6">
        <v>0</v>
      </c>
      <c r="D585" s="6">
        <v>0</v>
      </c>
      <c r="E585" s="6">
        <v>0</v>
      </c>
      <c r="F585" s="36">
        <f t="shared" si="144"/>
        <v>0</v>
      </c>
      <c r="G585" s="6">
        <v>0</v>
      </c>
      <c r="H585" s="6">
        <v>0</v>
      </c>
      <c r="I585" s="6">
        <v>0</v>
      </c>
      <c r="J585" s="36">
        <f t="shared" si="145"/>
        <v>0</v>
      </c>
      <c r="K585" s="6">
        <v>0</v>
      </c>
      <c r="L585" s="6">
        <v>0</v>
      </c>
      <c r="M585" s="6">
        <v>0</v>
      </c>
      <c r="N585" s="7">
        <f t="shared" si="146"/>
        <v>0</v>
      </c>
      <c r="O585" s="6">
        <v>0</v>
      </c>
      <c r="P585" s="6">
        <v>0</v>
      </c>
      <c r="Q585" s="6">
        <v>0</v>
      </c>
      <c r="R585" s="7">
        <f t="shared" si="147"/>
        <v>0</v>
      </c>
      <c r="S585" s="6">
        <v>0</v>
      </c>
      <c r="T585" s="6">
        <v>0</v>
      </c>
      <c r="U585" s="6">
        <v>0</v>
      </c>
      <c r="V585" s="7">
        <f t="shared" si="148"/>
        <v>0</v>
      </c>
      <c r="W585" s="6">
        <v>51720</v>
      </c>
      <c r="X585" s="6">
        <v>35</v>
      </c>
      <c r="Y585" s="6">
        <v>244000</v>
      </c>
      <c r="Z585" s="7">
        <f t="shared" si="149"/>
        <v>6.3590163934426229</v>
      </c>
      <c r="AA585" s="6">
        <v>86916</v>
      </c>
      <c r="AB585" s="6">
        <v>40</v>
      </c>
      <c r="AC585" s="6">
        <v>304410</v>
      </c>
      <c r="AD585" s="7">
        <f t="shared" si="150"/>
        <v>8.8512072533753816</v>
      </c>
      <c r="AE585" s="6">
        <v>-11168</v>
      </c>
      <c r="AF585" s="6">
        <v>27.2</v>
      </c>
      <c r="AG585" s="6">
        <v>207144</v>
      </c>
      <c r="AH585" s="7">
        <f t="shared" si="151"/>
        <v>-1.6174255590313984</v>
      </c>
      <c r="AI585" s="6">
        <v>42854</v>
      </c>
      <c r="AJ585" s="6">
        <v>45</v>
      </c>
      <c r="AK585" s="6">
        <v>319800</v>
      </c>
      <c r="AL585" s="7">
        <f t="shared" si="152"/>
        <v>4.1540775484677921</v>
      </c>
      <c r="AM585" s="6">
        <v>118276.5</v>
      </c>
      <c r="AN585" s="6">
        <v>41.25</v>
      </c>
      <c r="AO585" s="6">
        <v>283937.5</v>
      </c>
      <c r="AP585" s="7">
        <f t="shared" si="153"/>
        <v>12.9133048646269</v>
      </c>
      <c r="AQ585" s="6">
        <v>29526.51</v>
      </c>
      <c r="AR585" s="6">
        <v>5</v>
      </c>
      <c r="AS585" s="6">
        <v>34850</v>
      </c>
      <c r="AT585" s="7">
        <f t="shared" si="154"/>
        <v>23.722877474892396</v>
      </c>
      <c r="AU585" s="6">
        <v>-36843.99</v>
      </c>
      <c r="AV585" s="6">
        <v>36.5</v>
      </c>
      <c r="AW585" s="6">
        <v>279545</v>
      </c>
      <c r="AX585" s="7">
        <f t="shared" si="155"/>
        <v>-4.0857954533259404</v>
      </c>
      <c r="AY585" s="6">
        <f t="shared" si="156"/>
        <v>281281.02</v>
      </c>
      <c r="AZ585" s="6">
        <f t="shared" si="157"/>
        <v>229.95</v>
      </c>
      <c r="BA585" s="6">
        <f t="shared" si="158"/>
        <v>1673686.5</v>
      </c>
      <c r="BB585" s="7">
        <f t="shared" si="159"/>
        <v>5.2098834638386577</v>
      </c>
      <c r="BC585" s="26" t="s">
        <v>795</v>
      </c>
      <c r="BD585" s="10" t="s">
        <v>795</v>
      </c>
      <c r="BE585" s="10" t="s">
        <v>807</v>
      </c>
      <c r="BF585" s="18"/>
      <c r="BG585" s="18"/>
      <c r="BH585" s="18"/>
      <c r="BI585" s="18"/>
      <c r="BJ585" s="18"/>
      <c r="BK585" s="18"/>
      <c r="BL585" s="18"/>
      <c r="BM585" s="18"/>
      <c r="BN585" s="18"/>
      <c r="BO585" s="18"/>
      <c r="CJ585" s="18"/>
      <c r="CK585" s="18"/>
    </row>
    <row r="586" spans="1:89" x14ac:dyDescent="0.2">
      <c r="A586" s="25">
        <v>204568</v>
      </c>
      <c r="B586" s="26" t="s">
        <v>992</v>
      </c>
      <c r="C586" s="6">
        <v>0</v>
      </c>
      <c r="D586" s="6">
        <v>0</v>
      </c>
      <c r="E586" s="6">
        <v>0</v>
      </c>
      <c r="F586" s="36">
        <f t="shared" si="144"/>
        <v>0</v>
      </c>
      <c r="G586" s="6">
        <v>0</v>
      </c>
      <c r="H586" s="6">
        <v>0</v>
      </c>
      <c r="I586" s="6">
        <v>0</v>
      </c>
      <c r="J586" s="36">
        <f t="shared" si="145"/>
        <v>0</v>
      </c>
      <c r="K586" s="6">
        <v>0</v>
      </c>
      <c r="L586" s="6">
        <v>0</v>
      </c>
      <c r="M586" s="6">
        <v>0</v>
      </c>
      <c r="N586" s="7">
        <f t="shared" si="146"/>
        <v>0</v>
      </c>
      <c r="O586" s="6">
        <v>0</v>
      </c>
      <c r="P586" s="6">
        <v>0</v>
      </c>
      <c r="Q586" s="6">
        <v>0</v>
      </c>
      <c r="R586" s="7">
        <f t="shared" si="147"/>
        <v>0</v>
      </c>
      <c r="S586" s="6">
        <v>0</v>
      </c>
      <c r="T586" s="6">
        <v>0</v>
      </c>
      <c r="U586" s="6">
        <v>0</v>
      </c>
      <c r="V586" s="7">
        <f t="shared" si="148"/>
        <v>0</v>
      </c>
      <c r="W586" s="6">
        <v>247757.5</v>
      </c>
      <c r="X586" s="6">
        <v>53.05</v>
      </c>
      <c r="Y586" s="6">
        <v>371758.5</v>
      </c>
      <c r="Z586" s="7">
        <f t="shared" si="149"/>
        <v>19.993423149706057</v>
      </c>
      <c r="AA586" s="6">
        <v>105078</v>
      </c>
      <c r="AB586" s="6">
        <v>109.85</v>
      </c>
      <c r="AC586" s="6">
        <v>822749.5</v>
      </c>
      <c r="AD586" s="7">
        <f t="shared" si="150"/>
        <v>3.9591856330511295</v>
      </c>
      <c r="AE586" s="6">
        <v>219375.5</v>
      </c>
      <c r="AF586" s="6">
        <v>109.5</v>
      </c>
      <c r="AG586" s="6">
        <v>825940</v>
      </c>
      <c r="AH586" s="7">
        <f t="shared" si="151"/>
        <v>7.9682119766569004</v>
      </c>
      <c r="AI586" s="6">
        <v>141679</v>
      </c>
      <c r="AJ586" s="6">
        <v>232.5</v>
      </c>
      <c r="AK586" s="6">
        <v>1661575</v>
      </c>
      <c r="AL586" s="7">
        <f t="shared" si="152"/>
        <v>2.6433046958458091</v>
      </c>
      <c r="AM586" s="6">
        <v>318117.05</v>
      </c>
      <c r="AN586" s="6">
        <v>238.35</v>
      </c>
      <c r="AO586" s="6">
        <v>1662939.5</v>
      </c>
      <c r="AP586" s="7">
        <f t="shared" si="153"/>
        <v>5.9302389233041852</v>
      </c>
      <c r="AQ586" s="6">
        <v>360668.08</v>
      </c>
      <c r="AR586" s="6">
        <v>200</v>
      </c>
      <c r="AS586" s="6">
        <v>1438950</v>
      </c>
      <c r="AT586" s="7">
        <f t="shared" si="154"/>
        <v>7.0181078147260161</v>
      </c>
      <c r="AU586" s="6">
        <v>-201293.92</v>
      </c>
      <c r="AV586" s="6">
        <v>167.10000000000002</v>
      </c>
      <c r="AW586" s="6">
        <v>1193783</v>
      </c>
      <c r="AX586" s="7">
        <f t="shared" si="155"/>
        <v>-5.2271740508953473</v>
      </c>
      <c r="AY586" s="6">
        <f t="shared" si="156"/>
        <v>1191381.2100000002</v>
      </c>
      <c r="AZ586" s="6">
        <f t="shared" si="157"/>
        <v>1110.3499999999999</v>
      </c>
      <c r="BA586" s="6">
        <f t="shared" si="158"/>
        <v>7977695.5</v>
      </c>
      <c r="BB586" s="7">
        <f t="shared" si="159"/>
        <v>4.6295095507217594</v>
      </c>
      <c r="BC586" s="26" t="s">
        <v>795</v>
      </c>
      <c r="BD586" s="10" t="s">
        <v>795</v>
      </c>
      <c r="BE586" s="10" t="s">
        <v>807</v>
      </c>
      <c r="BF586" s="18"/>
      <c r="BG586" s="18"/>
      <c r="BH586" s="18"/>
      <c r="BI586" s="18"/>
      <c r="BJ586" s="18"/>
      <c r="BK586" s="18"/>
      <c r="BL586" s="18"/>
      <c r="BM586" s="18"/>
      <c r="BN586" s="18"/>
      <c r="BO586" s="18"/>
      <c r="CJ586" s="18"/>
      <c r="CK586" s="18"/>
    </row>
    <row r="587" spans="1:89" x14ac:dyDescent="0.2">
      <c r="A587" s="25">
        <v>205826</v>
      </c>
      <c r="B587" s="26" t="s">
        <v>632</v>
      </c>
      <c r="C587" s="6">
        <v>0</v>
      </c>
      <c r="D587" s="6">
        <v>0</v>
      </c>
      <c r="E587" s="6">
        <v>0</v>
      </c>
      <c r="F587" s="36">
        <f t="shared" si="144"/>
        <v>0</v>
      </c>
      <c r="G587" s="6">
        <v>0</v>
      </c>
      <c r="H587" s="6">
        <v>0</v>
      </c>
      <c r="I587" s="6">
        <v>0</v>
      </c>
      <c r="J587" s="36">
        <f t="shared" si="145"/>
        <v>0</v>
      </c>
      <c r="K587" s="6">
        <v>0</v>
      </c>
      <c r="L587" s="6">
        <v>0</v>
      </c>
      <c r="M587" s="6">
        <v>0</v>
      </c>
      <c r="N587" s="7">
        <f t="shared" si="146"/>
        <v>0</v>
      </c>
      <c r="O587" s="6">
        <v>0</v>
      </c>
      <c r="P587" s="6">
        <v>0</v>
      </c>
      <c r="Q587" s="6">
        <v>0</v>
      </c>
      <c r="R587" s="7">
        <f t="shared" si="147"/>
        <v>0</v>
      </c>
      <c r="S587" s="6">
        <v>0</v>
      </c>
      <c r="T587" s="6">
        <v>0</v>
      </c>
      <c r="U587" s="6">
        <v>0</v>
      </c>
      <c r="V587" s="7">
        <f t="shared" si="148"/>
        <v>0</v>
      </c>
      <c r="W587" s="6">
        <v>0</v>
      </c>
      <c r="X587" s="6">
        <v>0</v>
      </c>
      <c r="Y587" s="6">
        <v>0</v>
      </c>
      <c r="Z587" s="7">
        <f t="shared" si="149"/>
        <v>0</v>
      </c>
      <c r="AA587" s="6">
        <v>0</v>
      </c>
      <c r="AB587" s="6">
        <v>0</v>
      </c>
      <c r="AC587" s="6">
        <v>0</v>
      </c>
      <c r="AD587" s="7">
        <f t="shared" si="150"/>
        <v>0</v>
      </c>
      <c r="AE587" s="6">
        <v>0</v>
      </c>
      <c r="AF587" s="6">
        <v>0</v>
      </c>
      <c r="AG587" s="6">
        <v>0</v>
      </c>
      <c r="AH587" s="7">
        <f t="shared" si="151"/>
        <v>0</v>
      </c>
      <c r="AI587" s="6">
        <v>64660</v>
      </c>
      <c r="AJ587" s="6">
        <v>76</v>
      </c>
      <c r="AK587" s="6">
        <v>547020</v>
      </c>
      <c r="AL587" s="7">
        <f t="shared" si="152"/>
        <v>3.6643267156593913</v>
      </c>
      <c r="AM587" s="6">
        <v>84985</v>
      </c>
      <c r="AN587" s="6">
        <v>50</v>
      </c>
      <c r="AO587" s="6">
        <v>355500</v>
      </c>
      <c r="AP587" s="7">
        <f t="shared" si="153"/>
        <v>7.4107876230661036</v>
      </c>
      <c r="AQ587" s="6">
        <v>147900</v>
      </c>
      <c r="AR587" s="6">
        <v>60</v>
      </c>
      <c r="AS587" s="6">
        <v>429950</v>
      </c>
      <c r="AT587" s="7">
        <f t="shared" si="154"/>
        <v>9.6318176532154904</v>
      </c>
      <c r="AU587" s="6">
        <v>-57440</v>
      </c>
      <c r="AV587" s="6">
        <v>60</v>
      </c>
      <c r="AW587" s="6">
        <v>436000</v>
      </c>
      <c r="AX587" s="7">
        <f t="shared" si="155"/>
        <v>-4.0840366972477069</v>
      </c>
      <c r="AY587" s="6">
        <f t="shared" si="156"/>
        <v>240105</v>
      </c>
      <c r="AZ587" s="6">
        <f t="shared" si="157"/>
        <v>246</v>
      </c>
      <c r="BA587" s="6">
        <f t="shared" si="158"/>
        <v>1768470</v>
      </c>
      <c r="BB587" s="7">
        <f t="shared" si="159"/>
        <v>4.2088669867173314</v>
      </c>
      <c r="BC587" s="26" t="s">
        <v>795</v>
      </c>
      <c r="BD587" s="10" t="s">
        <v>795</v>
      </c>
      <c r="BE587" s="10" t="s">
        <v>807</v>
      </c>
      <c r="BF587" s="18"/>
      <c r="BG587" s="18"/>
      <c r="BH587" s="18"/>
      <c r="BI587" s="18"/>
      <c r="BJ587" s="18"/>
      <c r="BK587" s="18"/>
      <c r="BL587" s="18"/>
      <c r="BM587" s="18"/>
      <c r="BN587" s="18"/>
      <c r="BO587" s="18"/>
      <c r="CJ587" s="18"/>
      <c r="CK587" s="18"/>
    </row>
    <row r="588" spans="1:89" x14ac:dyDescent="0.2">
      <c r="A588" s="25">
        <v>206748</v>
      </c>
      <c r="B588" s="26" t="s">
        <v>578</v>
      </c>
      <c r="C588" s="6">
        <v>0</v>
      </c>
      <c r="D588" s="6">
        <v>0</v>
      </c>
      <c r="E588" s="6">
        <v>0</v>
      </c>
      <c r="F588" s="36">
        <f t="shared" si="144"/>
        <v>0</v>
      </c>
      <c r="G588" s="6">
        <v>0</v>
      </c>
      <c r="H588" s="6">
        <v>0</v>
      </c>
      <c r="I588" s="6">
        <v>0</v>
      </c>
      <c r="J588" s="36">
        <f t="shared" si="145"/>
        <v>0</v>
      </c>
      <c r="K588" s="6">
        <v>0</v>
      </c>
      <c r="L588" s="6">
        <v>0</v>
      </c>
      <c r="M588" s="6">
        <v>0</v>
      </c>
      <c r="N588" s="7">
        <f t="shared" si="146"/>
        <v>0</v>
      </c>
      <c r="O588" s="6">
        <v>0</v>
      </c>
      <c r="P588" s="6">
        <v>0</v>
      </c>
      <c r="Q588" s="6">
        <v>0</v>
      </c>
      <c r="R588" s="7">
        <f t="shared" si="147"/>
        <v>0</v>
      </c>
      <c r="S588" s="6">
        <v>0</v>
      </c>
      <c r="T588" s="6">
        <v>0</v>
      </c>
      <c r="U588" s="6">
        <v>0</v>
      </c>
      <c r="V588" s="7">
        <f t="shared" si="148"/>
        <v>0</v>
      </c>
      <c r="W588" s="6">
        <v>0</v>
      </c>
      <c r="X588" s="6">
        <v>0</v>
      </c>
      <c r="Y588" s="6">
        <v>0</v>
      </c>
      <c r="Z588" s="7">
        <f t="shared" si="149"/>
        <v>0</v>
      </c>
      <c r="AA588" s="6">
        <v>0</v>
      </c>
      <c r="AB588" s="6">
        <v>0</v>
      </c>
      <c r="AC588" s="6">
        <v>0</v>
      </c>
      <c r="AD588" s="7">
        <f t="shared" si="150"/>
        <v>0</v>
      </c>
      <c r="AE588" s="6">
        <v>0</v>
      </c>
      <c r="AF588" s="6">
        <v>0</v>
      </c>
      <c r="AG588" s="6">
        <v>0</v>
      </c>
      <c r="AH588" s="7">
        <f t="shared" si="151"/>
        <v>0</v>
      </c>
      <c r="AI588" s="6">
        <v>0</v>
      </c>
      <c r="AJ588" s="6">
        <v>0</v>
      </c>
      <c r="AK588" s="6">
        <v>0</v>
      </c>
      <c r="AL588" s="7">
        <f t="shared" si="152"/>
        <v>0</v>
      </c>
      <c r="AM588" s="6">
        <v>-4950</v>
      </c>
      <c r="AN588" s="6">
        <v>10</v>
      </c>
      <c r="AO588" s="6">
        <v>71200</v>
      </c>
      <c r="AP588" s="7">
        <f t="shared" si="153"/>
        <v>-2.1551966292134828</v>
      </c>
      <c r="AQ588" s="6">
        <v>132150</v>
      </c>
      <c r="AR588" s="6">
        <v>42.5</v>
      </c>
      <c r="AS588" s="6">
        <v>304225</v>
      </c>
      <c r="AT588" s="7">
        <f t="shared" si="154"/>
        <v>12.162708521653382</v>
      </c>
      <c r="AU588" s="6">
        <v>90425</v>
      </c>
      <c r="AV588" s="6">
        <v>1</v>
      </c>
      <c r="AW588" s="6">
        <v>6930</v>
      </c>
      <c r="AX588" s="7">
        <f t="shared" si="155"/>
        <v>404.49855699855698</v>
      </c>
      <c r="AY588" s="6">
        <f t="shared" si="156"/>
        <v>217625</v>
      </c>
      <c r="AZ588" s="6">
        <f t="shared" si="157"/>
        <v>53.5</v>
      </c>
      <c r="BA588" s="6">
        <f t="shared" si="158"/>
        <v>382355</v>
      </c>
      <c r="BB588" s="7">
        <f t="shared" si="159"/>
        <v>17.644270377005661</v>
      </c>
      <c r="BC588" s="26" t="s">
        <v>795</v>
      </c>
      <c r="BD588" s="10" t="s">
        <v>795</v>
      </c>
      <c r="BE588" s="10" t="s">
        <v>807</v>
      </c>
      <c r="BF588" s="18"/>
      <c r="BG588" s="18"/>
      <c r="BH588" s="18"/>
      <c r="BI588" s="18"/>
      <c r="BJ588" s="18"/>
      <c r="BK588" s="18"/>
      <c r="BL588" s="18"/>
      <c r="BM588" s="18"/>
      <c r="BN588" s="18"/>
      <c r="BO588" s="18"/>
      <c r="CJ588" s="18"/>
      <c r="CK588" s="18"/>
    </row>
    <row r="589" spans="1:89" x14ac:dyDescent="0.2">
      <c r="A589" s="25">
        <v>207291</v>
      </c>
      <c r="B589" s="26" t="s">
        <v>362</v>
      </c>
      <c r="C589" s="6">
        <v>0</v>
      </c>
      <c r="D589" s="6">
        <v>0</v>
      </c>
      <c r="E589" s="6">
        <v>0</v>
      </c>
      <c r="F589" s="36">
        <f t="shared" si="144"/>
        <v>0</v>
      </c>
      <c r="G589" s="6">
        <v>0</v>
      </c>
      <c r="H589" s="6">
        <v>0</v>
      </c>
      <c r="I589" s="6">
        <v>0</v>
      </c>
      <c r="J589" s="36">
        <f t="shared" si="145"/>
        <v>0</v>
      </c>
      <c r="K589" s="6">
        <v>0</v>
      </c>
      <c r="L589" s="6">
        <v>0</v>
      </c>
      <c r="M589" s="6">
        <v>0</v>
      </c>
      <c r="N589" s="7">
        <f t="shared" si="146"/>
        <v>0</v>
      </c>
      <c r="O589" s="6">
        <v>0</v>
      </c>
      <c r="P589" s="6">
        <v>0</v>
      </c>
      <c r="Q589" s="6">
        <v>0</v>
      </c>
      <c r="R589" s="7">
        <f t="shared" si="147"/>
        <v>0</v>
      </c>
      <c r="S589" s="6">
        <v>0</v>
      </c>
      <c r="T589" s="6">
        <v>0</v>
      </c>
      <c r="U589" s="6">
        <v>0</v>
      </c>
      <c r="V589" s="7">
        <f t="shared" si="148"/>
        <v>0</v>
      </c>
      <c r="W589" s="6">
        <v>0</v>
      </c>
      <c r="X589" s="6">
        <v>0</v>
      </c>
      <c r="Y589" s="6">
        <v>0</v>
      </c>
      <c r="Z589" s="7">
        <f t="shared" si="149"/>
        <v>0</v>
      </c>
      <c r="AA589" s="6">
        <v>0</v>
      </c>
      <c r="AB589" s="6">
        <v>0</v>
      </c>
      <c r="AC589" s="6">
        <v>0</v>
      </c>
      <c r="AD589" s="7">
        <f t="shared" si="150"/>
        <v>0</v>
      </c>
      <c r="AE589" s="6">
        <v>0</v>
      </c>
      <c r="AF589" s="6">
        <v>0</v>
      </c>
      <c r="AG589" s="6">
        <v>0</v>
      </c>
      <c r="AH589" s="7">
        <f t="shared" si="151"/>
        <v>0</v>
      </c>
      <c r="AI589" s="6">
        <v>0</v>
      </c>
      <c r="AJ589" s="6">
        <v>0</v>
      </c>
      <c r="AK589" s="6">
        <v>0</v>
      </c>
      <c r="AL589" s="7">
        <f t="shared" si="152"/>
        <v>0</v>
      </c>
      <c r="AM589" s="6">
        <v>0</v>
      </c>
      <c r="AN589" s="6">
        <v>0</v>
      </c>
      <c r="AO589" s="6">
        <v>0</v>
      </c>
      <c r="AP589" s="7">
        <f t="shared" si="153"/>
        <v>0</v>
      </c>
      <c r="AQ589" s="6">
        <v>-2342</v>
      </c>
      <c r="AR589" s="6">
        <v>7.55</v>
      </c>
      <c r="AS589" s="6">
        <v>52623.5</v>
      </c>
      <c r="AT589" s="7">
        <f t="shared" si="154"/>
        <v>-1.2461352817657512</v>
      </c>
      <c r="AU589" s="6">
        <v>-5985.5</v>
      </c>
      <c r="AV589" s="6">
        <v>10</v>
      </c>
      <c r="AW589" s="6">
        <v>70950</v>
      </c>
      <c r="AX589" s="7">
        <f t="shared" si="155"/>
        <v>-2.6152290345313602</v>
      </c>
      <c r="AY589" s="6">
        <f t="shared" si="156"/>
        <v>-8327.5</v>
      </c>
      <c r="AZ589" s="6">
        <f t="shared" si="157"/>
        <v>17.55</v>
      </c>
      <c r="BA589" s="6">
        <f t="shared" si="158"/>
        <v>123573.5</v>
      </c>
      <c r="BB589" s="7">
        <f t="shared" si="159"/>
        <v>-2.0890603567917072</v>
      </c>
      <c r="BC589" s="26" t="s">
        <v>795</v>
      </c>
      <c r="BD589" s="10" t="s">
        <v>795</v>
      </c>
      <c r="BE589" s="10" t="s">
        <v>807</v>
      </c>
      <c r="BF589" s="18"/>
      <c r="BG589" s="18"/>
      <c r="BH589" s="18"/>
      <c r="BI589" s="18"/>
      <c r="BJ589" s="18"/>
      <c r="BK589" s="18"/>
      <c r="BL589" s="18"/>
      <c r="BM589" s="18"/>
      <c r="BN589" s="18"/>
      <c r="BO589" s="18"/>
      <c r="CJ589" s="18"/>
      <c r="CK589" s="18"/>
    </row>
    <row r="590" spans="1:89" x14ac:dyDescent="0.2">
      <c r="A590" s="25">
        <v>207713</v>
      </c>
      <c r="B590" s="26" t="s">
        <v>602</v>
      </c>
      <c r="C590" s="6">
        <v>0</v>
      </c>
      <c r="D590" s="6">
        <v>0</v>
      </c>
      <c r="E590" s="6">
        <v>0</v>
      </c>
      <c r="F590" s="36">
        <f t="shared" si="144"/>
        <v>0</v>
      </c>
      <c r="G590" s="6">
        <v>0</v>
      </c>
      <c r="H590" s="6">
        <v>0</v>
      </c>
      <c r="I590" s="6">
        <v>0</v>
      </c>
      <c r="J590" s="36">
        <f t="shared" si="145"/>
        <v>0</v>
      </c>
      <c r="K590" s="6">
        <v>0</v>
      </c>
      <c r="L590" s="6">
        <v>0</v>
      </c>
      <c r="M590" s="6">
        <v>0</v>
      </c>
      <c r="N590" s="7">
        <f t="shared" si="146"/>
        <v>0</v>
      </c>
      <c r="O590" s="6">
        <v>0</v>
      </c>
      <c r="P590" s="6">
        <v>0</v>
      </c>
      <c r="Q590" s="6">
        <v>0</v>
      </c>
      <c r="R590" s="7">
        <f t="shared" si="147"/>
        <v>0</v>
      </c>
      <c r="S590" s="6">
        <v>0</v>
      </c>
      <c r="T590" s="6">
        <v>0</v>
      </c>
      <c r="U590" s="6">
        <v>0</v>
      </c>
      <c r="V590" s="7">
        <f t="shared" si="148"/>
        <v>0</v>
      </c>
      <c r="W590" s="6">
        <v>0</v>
      </c>
      <c r="X590" s="6">
        <v>0</v>
      </c>
      <c r="Y590" s="6">
        <v>0</v>
      </c>
      <c r="Z590" s="7">
        <f t="shared" si="149"/>
        <v>0</v>
      </c>
      <c r="AA590" s="6">
        <v>0</v>
      </c>
      <c r="AB590" s="6">
        <v>0</v>
      </c>
      <c r="AC590" s="6">
        <v>0</v>
      </c>
      <c r="AD590" s="7">
        <f t="shared" si="150"/>
        <v>0</v>
      </c>
      <c r="AE590" s="6">
        <v>0</v>
      </c>
      <c r="AF590" s="6">
        <v>0</v>
      </c>
      <c r="AG590" s="6">
        <v>0</v>
      </c>
      <c r="AH590" s="7">
        <f t="shared" si="151"/>
        <v>0</v>
      </c>
      <c r="AI590" s="6">
        <v>0</v>
      </c>
      <c r="AJ590" s="6">
        <v>0</v>
      </c>
      <c r="AK590" s="6">
        <v>0</v>
      </c>
      <c r="AL590" s="7">
        <f t="shared" si="152"/>
        <v>0</v>
      </c>
      <c r="AM590" s="6">
        <v>0</v>
      </c>
      <c r="AN590" s="6">
        <v>0</v>
      </c>
      <c r="AO590" s="6">
        <v>0</v>
      </c>
      <c r="AP590" s="7">
        <f t="shared" si="153"/>
        <v>0</v>
      </c>
      <c r="AQ590" s="6">
        <v>0</v>
      </c>
      <c r="AR590" s="6">
        <v>0</v>
      </c>
      <c r="AS590" s="6">
        <v>0</v>
      </c>
      <c r="AT590" s="7">
        <f t="shared" si="154"/>
        <v>0</v>
      </c>
      <c r="AU590" s="6">
        <v>-85435</v>
      </c>
      <c r="AV590" s="6">
        <v>137.5</v>
      </c>
      <c r="AW590" s="6">
        <v>1011250</v>
      </c>
      <c r="AX590" s="7">
        <f t="shared" si="155"/>
        <v>-2.6190210135970333</v>
      </c>
      <c r="AY590" s="6">
        <f t="shared" si="156"/>
        <v>-85435</v>
      </c>
      <c r="AZ590" s="6">
        <f t="shared" si="157"/>
        <v>137.5</v>
      </c>
      <c r="BA590" s="6">
        <f t="shared" si="158"/>
        <v>1011250</v>
      </c>
      <c r="BB590" s="7">
        <f t="shared" si="159"/>
        <v>-2.6190210135970333</v>
      </c>
      <c r="BC590" s="26" t="s">
        <v>795</v>
      </c>
      <c r="BD590" s="10" t="s">
        <v>795</v>
      </c>
      <c r="BE590" s="10" t="s">
        <v>807</v>
      </c>
      <c r="BF590" s="18"/>
      <c r="BG590" s="18"/>
      <c r="BH590" s="18"/>
      <c r="BI590" s="18"/>
      <c r="BJ590" s="18"/>
      <c r="BK590" s="18"/>
      <c r="BL590" s="18"/>
      <c r="BM590" s="18"/>
      <c r="BN590" s="18"/>
      <c r="BO590" s="18"/>
      <c r="CJ590" s="18"/>
      <c r="CK590" s="18"/>
    </row>
    <row r="591" spans="1:89" x14ac:dyDescent="0.2">
      <c r="A591" s="26">
        <v>172636</v>
      </c>
      <c r="B591" s="26" t="s">
        <v>993</v>
      </c>
      <c r="C591" s="6">
        <v>-29548.400000000001</v>
      </c>
      <c r="D591" s="6">
        <v>42</v>
      </c>
      <c r="E591" s="6">
        <v>294840</v>
      </c>
      <c r="F591" s="36">
        <f t="shared" si="144"/>
        <v>-3.0065527065527067</v>
      </c>
      <c r="G591" s="6">
        <v>-21828.400000000001</v>
      </c>
      <c r="H591" s="6">
        <v>63</v>
      </c>
      <c r="I591" s="6">
        <v>463760</v>
      </c>
      <c r="J591" s="36">
        <f t="shared" si="145"/>
        <v>-1.4591176470588236</v>
      </c>
      <c r="K591" s="6">
        <v>30346.6</v>
      </c>
      <c r="L591" s="6">
        <v>52</v>
      </c>
      <c r="M591" s="6">
        <v>380165</v>
      </c>
      <c r="N591" s="7">
        <f t="shared" si="146"/>
        <v>2.3947443873055119</v>
      </c>
      <c r="O591" s="6">
        <v>-22673.4</v>
      </c>
      <c r="P591" s="6">
        <v>44.5</v>
      </c>
      <c r="Q591" s="6">
        <v>334640</v>
      </c>
      <c r="R591" s="7">
        <f t="shared" si="147"/>
        <v>-2.1003926607697827</v>
      </c>
      <c r="S591" s="6">
        <v>-303.39999999999998</v>
      </c>
      <c r="T591" s="6">
        <v>50</v>
      </c>
      <c r="U591" s="6">
        <v>371275</v>
      </c>
      <c r="V591" s="7">
        <f t="shared" si="148"/>
        <v>-2.5332704868359032E-2</v>
      </c>
      <c r="W591" s="6">
        <v>4181.41</v>
      </c>
      <c r="X591" s="6">
        <v>5</v>
      </c>
      <c r="Y591" s="6">
        <v>34350</v>
      </c>
      <c r="Z591" s="7">
        <f t="shared" si="149"/>
        <v>3.651886462882096</v>
      </c>
      <c r="AA591" s="6">
        <v>-2118.59</v>
      </c>
      <c r="AB591" s="6">
        <v>5</v>
      </c>
      <c r="AC591" s="6">
        <v>35350</v>
      </c>
      <c r="AD591" s="7">
        <f t="shared" si="150"/>
        <v>-1.8578865629420087</v>
      </c>
      <c r="AE591" s="6">
        <v>31631.69</v>
      </c>
      <c r="AF591" s="6">
        <v>5</v>
      </c>
      <c r="AG591" s="6">
        <v>36350</v>
      </c>
      <c r="AH591" s="7">
        <f t="shared" si="151"/>
        <v>26.105933975240713</v>
      </c>
      <c r="AI591" s="6">
        <v>-2168.31</v>
      </c>
      <c r="AJ591" s="6">
        <v>5</v>
      </c>
      <c r="AK591" s="6">
        <v>34850</v>
      </c>
      <c r="AL591" s="7">
        <f t="shared" si="152"/>
        <v>-1.9287692969870873</v>
      </c>
      <c r="AM591" s="6">
        <v>0</v>
      </c>
      <c r="AN591" s="6">
        <v>0</v>
      </c>
      <c r="AO591" s="6">
        <v>0</v>
      </c>
      <c r="AP591" s="7">
        <f t="shared" si="153"/>
        <v>0</v>
      </c>
      <c r="AQ591" s="6">
        <v>0</v>
      </c>
      <c r="AR591" s="6">
        <v>0</v>
      </c>
      <c r="AS591" s="6">
        <v>0</v>
      </c>
      <c r="AT591" s="7">
        <f t="shared" si="154"/>
        <v>0</v>
      </c>
      <c r="AU591" s="6">
        <v>-13278.31</v>
      </c>
      <c r="AV591" s="6">
        <v>0</v>
      </c>
      <c r="AW591" s="6">
        <v>0</v>
      </c>
      <c r="AX591" s="7">
        <f t="shared" si="155"/>
        <v>0</v>
      </c>
      <c r="AY591" s="6">
        <f t="shared" si="156"/>
        <v>3789.2899999999954</v>
      </c>
      <c r="AZ591" s="6">
        <f t="shared" si="157"/>
        <v>229.5</v>
      </c>
      <c r="BA591" s="6">
        <f t="shared" si="158"/>
        <v>1690740</v>
      </c>
      <c r="BB591" s="7">
        <f t="shared" si="159"/>
        <v>6.9477264393105892E-2</v>
      </c>
      <c r="BC591" s="26" t="s">
        <v>795</v>
      </c>
      <c r="BD591" s="10" t="s">
        <v>795</v>
      </c>
      <c r="BE591" s="10" t="s">
        <v>807</v>
      </c>
      <c r="BF591" s="18"/>
      <c r="BG591" s="18"/>
      <c r="BH591" s="18"/>
      <c r="BI591" s="18"/>
      <c r="BJ591" s="18"/>
      <c r="BK591" s="18"/>
      <c r="BL591" s="18"/>
      <c r="BM591" s="18"/>
      <c r="BN591" s="18"/>
      <c r="BO591" s="18"/>
      <c r="CJ591" s="18"/>
      <c r="CK591" s="18"/>
    </row>
    <row r="592" spans="1:89" x14ac:dyDescent="0.2">
      <c r="A592" s="26">
        <v>176277</v>
      </c>
      <c r="B592" s="26" t="s">
        <v>297</v>
      </c>
      <c r="C592" s="6">
        <v>51292.02</v>
      </c>
      <c r="D592" s="6">
        <v>0</v>
      </c>
      <c r="E592" s="6">
        <v>0</v>
      </c>
      <c r="F592" s="36">
        <f t="shared" si="144"/>
        <v>0</v>
      </c>
      <c r="G592" s="6">
        <v>65692.02</v>
      </c>
      <c r="H592" s="6">
        <v>20</v>
      </c>
      <c r="I592" s="6">
        <v>141400</v>
      </c>
      <c r="J592" s="36">
        <f t="shared" si="145"/>
        <v>14.40206944837341</v>
      </c>
      <c r="K592" s="6">
        <v>65292.02</v>
      </c>
      <c r="L592" s="6">
        <v>20</v>
      </c>
      <c r="M592" s="6">
        <v>141400</v>
      </c>
      <c r="N592" s="7">
        <f t="shared" si="146"/>
        <v>13.852620933521925</v>
      </c>
      <c r="O592" s="6">
        <v>268192.02</v>
      </c>
      <c r="P592" s="6">
        <v>30</v>
      </c>
      <c r="Q592" s="6">
        <v>212100</v>
      </c>
      <c r="R592" s="7">
        <f t="shared" si="147"/>
        <v>39.198267892503537</v>
      </c>
      <c r="S592" s="6">
        <v>0</v>
      </c>
      <c r="T592" s="6">
        <v>0</v>
      </c>
      <c r="U592" s="6">
        <v>0</v>
      </c>
      <c r="V592" s="7">
        <f t="shared" si="148"/>
        <v>0</v>
      </c>
      <c r="W592" s="6">
        <v>0</v>
      </c>
      <c r="X592" s="6">
        <v>0</v>
      </c>
      <c r="Y592" s="6">
        <v>0</v>
      </c>
      <c r="Z592" s="7">
        <f t="shared" si="149"/>
        <v>0</v>
      </c>
      <c r="AA592" s="6">
        <v>0</v>
      </c>
      <c r="AB592" s="6">
        <v>0</v>
      </c>
      <c r="AC592" s="6">
        <v>0</v>
      </c>
      <c r="AD592" s="7">
        <f t="shared" si="150"/>
        <v>0</v>
      </c>
      <c r="AE592" s="6">
        <v>0</v>
      </c>
      <c r="AF592" s="6">
        <v>0</v>
      </c>
      <c r="AG592" s="6">
        <v>0</v>
      </c>
      <c r="AH592" s="7">
        <f t="shared" si="151"/>
        <v>0</v>
      </c>
      <c r="AI592" s="6">
        <v>65792.78</v>
      </c>
      <c r="AJ592" s="6">
        <v>10</v>
      </c>
      <c r="AK592" s="6">
        <v>69700</v>
      </c>
      <c r="AL592" s="7">
        <f t="shared" si="152"/>
        <v>29.262212051649925</v>
      </c>
      <c r="AM592" s="6">
        <v>0</v>
      </c>
      <c r="AN592" s="6">
        <v>0</v>
      </c>
      <c r="AO592" s="6">
        <v>0</v>
      </c>
      <c r="AP592" s="7">
        <f t="shared" si="153"/>
        <v>0</v>
      </c>
      <c r="AQ592" s="6">
        <v>0</v>
      </c>
      <c r="AR592" s="6">
        <v>0</v>
      </c>
      <c r="AS592" s="6">
        <v>0</v>
      </c>
      <c r="AT592" s="7">
        <f t="shared" si="154"/>
        <v>0</v>
      </c>
      <c r="AU592" s="6">
        <v>-82892.259999999995</v>
      </c>
      <c r="AV592" s="6">
        <v>0</v>
      </c>
      <c r="AW592" s="6">
        <v>0</v>
      </c>
      <c r="AX592" s="7">
        <f t="shared" si="155"/>
        <v>0</v>
      </c>
      <c r="AY592" s="6">
        <f t="shared" si="156"/>
        <v>382076.58000000007</v>
      </c>
      <c r="AZ592" s="6">
        <f t="shared" si="157"/>
        <v>80</v>
      </c>
      <c r="BA592" s="6">
        <f t="shared" si="158"/>
        <v>564600</v>
      </c>
      <c r="BB592" s="7">
        <f t="shared" si="159"/>
        <v>20.978345696068018</v>
      </c>
      <c r="BC592" s="26" t="s">
        <v>795</v>
      </c>
      <c r="BD592" s="10" t="s">
        <v>795</v>
      </c>
      <c r="BE592" s="10" t="s">
        <v>807</v>
      </c>
      <c r="BF592" s="18"/>
      <c r="BG592" s="18"/>
      <c r="BH592" s="18"/>
      <c r="BI592" s="18"/>
      <c r="BJ592" s="18"/>
      <c r="BK592" s="18"/>
      <c r="BL592" s="18"/>
      <c r="BM592" s="18"/>
      <c r="BN592" s="18"/>
      <c r="BO592" s="18"/>
      <c r="CJ592" s="18"/>
      <c r="CK592" s="18"/>
    </row>
    <row r="593" spans="1:89" x14ac:dyDescent="0.2">
      <c r="A593" s="26">
        <v>177560</v>
      </c>
      <c r="B593" s="26" t="s">
        <v>994</v>
      </c>
      <c r="C593" s="6">
        <v>-620</v>
      </c>
      <c r="D593" s="6">
        <v>0</v>
      </c>
      <c r="E593" s="6">
        <v>0</v>
      </c>
      <c r="F593" s="36">
        <f t="shared" si="144"/>
        <v>0</v>
      </c>
      <c r="G593" s="6">
        <v>-3773.1</v>
      </c>
      <c r="H593" s="6">
        <v>10</v>
      </c>
      <c r="I593" s="6">
        <v>70700</v>
      </c>
      <c r="J593" s="36">
        <f t="shared" si="145"/>
        <v>-1.6544002828854314</v>
      </c>
      <c r="K593" s="6">
        <v>-9773.1</v>
      </c>
      <c r="L593" s="6">
        <v>20</v>
      </c>
      <c r="M593" s="6">
        <v>141400</v>
      </c>
      <c r="N593" s="7">
        <f t="shared" si="146"/>
        <v>-2.0735007072135789</v>
      </c>
      <c r="O593" s="6">
        <v>62426.9</v>
      </c>
      <c r="P593" s="6">
        <v>20</v>
      </c>
      <c r="Q593" s="6">
        <v>140400</v>
      </c>
      <c r="R593" s="7">
        <f t="shared" si="147"/>
        <v>13.783717236467236</v>
      </c>
      <c r="S593" s="6">
        <v>-6573.1</v>
      </c>
      <c r="T593" s="6">
        <v>20</v>
      </c>
      <c r="U593" s="6">
        <v>139400</v>
      </c>
      <c r="V593" s="7">
        <f t="shared" si="148"/>
        <v>-1.4617367288378766</v>
      </c>
      <c r="W593" s="6">
        <v>-1983.1</v>
      </c>
      <c r="X593" s="6">
        <v>1</v>
      </c>
      <c r="Y593" s="6">
        <v>6870</v>
      </c>
      <c r="Z593" s="7">
        <f t="shared" si="149"/>
        <v>-8.6598253275109158</v>
      </c>
      <c r="AA593" s="6">
        <v>0</v>
      </c>
      <c r="AB593" s="6">
        <v>0</v>
      </c>
      <c r="AC593" s="6">
        <v>0</v>
      </c>
      <c r="AD593" s="7">
        <f t="shared" si="150"/>
        <v>0</v>
      </c>
      <c r="AE593" s="6">
        <v>0</v>
      </c>
      <c r="AF593" s="6">
        <v>0</v>
      </c>
      <c r="AG593" s="6">
        <v>0</v>
      </c>
      <c r="AH593" s="7">
        <f t="shared" si="151"/>
        <v>0</v>
      </c>
      <c r="AI593" s="6">
        <v>0</v>
      </c>
      <c r="AJ593" s="6">
        <v>0</v>
      </c>
      <c r="AK593" s="6">
        <v>0</v>
      </c>
      <c r="AL593" s="7">
        <f t="shared" si="152"/>
        <v>0</v>
      </c>
      <c r="AM593" s="6">
        <v>0</v>
      </c>
      <c r="AN593" s="6">
        <v>0</v>
      </c>
      <c r="AO593" s="6">
        <v>0</v>
      </c>
      <c r="AP593" s="7">
        <f t="shared" si="153"/>
        <v>0</v>
      </c>
      <c r="AQ593" s="6">
        <v>0</v>
      </c>
      <c r="AR593" s="6">
        <v>0</v>
      </c>
      <c r="AS593" s="6">
        <v>0</v>
      </c>
      <c r="AT593" s="7">
        <f t="shared" si="154"/>
        <v>0</v>
      </c>
      <c r="AU593" s="6">
        <v>0</v>
      </c>
      <c r="AV593" s="6">
        <v>0</v>
      </c>
      <c r="AW593" s="6">
        <v>0</v>
      </c>
      <c r="AX593" s="7">
        <f t="shared" si="155"/>
        <v>0</v>
      </c>
      <c r="AY593" s="6">
        <f t="shared" si="156"/>
        <v>40324.5</v>
      </c>
      <c r="AZ593" s="6">
        <f t="shared" si="157"/>
        <v>71</v>
      </c>
      <c r="BA593" s="6">
        <f t="shared" si="158"/>
        <v>498770</v>
      </c>
      <c r="BB593" s="7">
        <f t="shared" si="159"/>
        <v>2.5062844597710368</v>
      </c>
      <c r="BC593" s="26" t="s">
        <v>795</v>
      </c>
      <c r="BD593" s="10" t="s">
        <v>795</v>
      </c>
      <c r="BE593" s="10" t="s">
        <v>807</v>
      </c>
      <c r="BF593" s="18"/>
      <c r="BG593" s="18"/>
      <c r="BH593" s="18"/>
      <c r="BI593" s="18"/>
      <c r="BJ593" s="18"/>
      <c r="BK593" s="18"/>
      <c r="BL593" s="18"/>
      <c r="BM593" s="18"/>
      <c r="BN593" s="18"/>
      <c r="BO593" s="18"/>
      <c r="CJ593" s="18"/>
      <c r="CK593" s="18"/>
    </row>
    <row r="594" spans="1:89" x14ac:dyDescent="0.2">
      <c r="A594" s="26">
        <v>201451</v>
      </c>
      <c r="B594" s="26" t="s">
        <v>768</v>
      </c>
      <c r="C594" s="6">
        <v>-82477.52</v>
      </c>
      <c r="D594" s="6">
        <v>0</v>
      </c>
      <c r="E594" s="6">
        <v>0</v>
      </c>
      <c r="F594" s="36">
        <f t="shared" si="144"/>
        <v>0</v>
      </c>
      <c r="G594" s="6">
        <v>19310.98</v>
      </c>
      <c r="H594" s="6">
        <v>87.3</v>
      </c>
      <c r="I594" s="6">
        <v>619566</v>
      </c>
      <c r="J594" s="36">
        <f t="shared" si="145"/>
        <v>0.96622535775042528</v>
      </c>
      <c r="K594" s="6">
        <v>112079.98</v>
      </c>
      <c r="L594" s="6">
        <v>100.5</v>
      </c>
      <c r="M594" s="6">
        <v>711685</v>
      </c>
      <c r="N594" s="7">
        <f t="shared" si="146"/>
        <v>4.7245612876483278</v>
      </c>
      <c r="O594" s="6">
        <v>119859.98</v>
      </c>
      <c r="P594" s="6">
        <v>62</v>
      </c>
      <c r="Q594" s="6">
        <v>434490</v>
      </c>
      <c r="R594" s="7">
        <f t="shared" si="147"/>
        <v>8.5517719164998045</v>
      </c>
      <c r="S594" s="6">
        <v>54074.98</v>
      </c>
      <c r="T594" s="6">
        <v>42.5</v>
      </c>
      <c r="U594" s="6">
        <v>295850</v>
      </c>
      <c r="V594" s="7">
        <f t="shared" si="148"/>
        <v>5.666129389893527</v>
      </c>
      <c r="W594" s="6">
        <v>-1350.02</v>
      </c>
      <c r="X594" s="6">
        <v>7.5</v>
      </c>
      <c r="Y594" s="6">
        <v>51525</v>
      </c>
      <c r="Z594" s="7">
        <f t="shared" si="149"/>
        <v>-0.78603784570596802</v>
      </c>
      <c r="AA594" s="6">
        <v>0</v>
      </c>
      <c r="AB594" s="6">
        <v>0</v>
      </c>
      <c r="AC594" s="6">
        <v>0</v>
      </c>
      <c r="AD594" s="7">
        <f t="shared" si="150"/>
        <v>0</v>
      </c>
      <c r="AE594" s="6">
        <v>0</v>
      </c>
      <c r="AF594" s="6">
        <v>0</v>
      </c>
      <c r="AG594" s="6">
        <v>0</v>
      </c>
      <c r="AH594" s="7">
        <f t="shared" si="151"/>
        <v>0</v>
      </c>
      <c r="AI594" s="6">
        <v>0</v>
      </c>
      <c r="AJ594" s="6">
        <v>0</v>
      </c>
      <c r="AK594" s="6">
        <v>0</v>
      </c>
      <c r="AL594" s="7">
        <f t="shared" si="152"/>
        <v>0</v>
      </c>
      <c r="AM594" s="6">
        <v>0</v>
      </c>
      <c r="AN594" s="6">
        <v>0</v>
      </c>
      <c r="AO594" s="6">
        <v>0</v>
      </c>
      <c r="AP594" s="7">
        <f t="shared" si="153"/>
        <v>0</v>
      </c>
      <c r="AQ594" s="6">
        <v>0</v>
      </c>
      <c r="AR594" s="6">
        <v>0</v>
      </c>
      <c r="AS594" s="6">
        <v>0</v>
      </c>
      <c r="AT594" s="7">
        <f t="shared" si="154"/>
        <v>0</v>
      </c>
      <c r="AU594" s="6">
        <v>-14241.99</v>
      </c>
      <c r="AV594" s="6">
        <v>0</v>
      </c>
      <c r="AW594" s="6">
        <v>0</v>
      </c>
      <c r="AX594" s="7">
        <f t="shared" si="155"/>
        <v>0</v>
      </c>
      <c r="AY594" s="6">
        <f t="shared" si="156"/>
        <v>289733.90999999997</v>
      </c>
      <c r="AZ594" s="6">
        <f t="shared" si="157"/>
        <v>299.8</v>
      </c>
      <c r="BA594" s="6">
        <f t="shared" si="158"/>
        <v>2113116</v>
      </c>
      <c r="BB594" s="7">
        <f t="shared" si="159"/>
        <v>4.2504771200445219</v>
      </c>
      <c r="BC594" s="26" t="s">
        <v>795</v>
      </c>
      <c r="BD594" s="10" t="s">
        <v>795</v>
      </c>
      <c r="BE594" s="10" t="s">
        <v>807</v>
      </c>
      <c r="BF594" s="18"/>
      <c r="BG594" s="18"/>
      <c r="BH594" s="18"/>
      <c r="BI594" s="18"/>
      <c r="BJ594" s="18"/>
      <c r="BK594" s="18"/>
      <c r="BL594" s="18"/>
      <c r="BM594" s="18"/>
      <c r="BN594" s="18"/>
      <c r="BO594" s="18"/>
      <c r="CJ594" s="18"/>
      <c r="CK594" s="18"/>
    </row>
    <row r="595" spans="1:89" x14ac:dyDescent="0.2">
      <c r="A595" s="26">
        <v>178235</v>
      </c>
      <c r="B595" s="26" t="s">
        <v>302</v>
      </c>
      <c r="C595" s="6">
        <v>0</v>
      </c>
      <c r="D595" s="6">
        <v>35</v>
      </c>
      <c r="E595" s="6">
        <v>247450</v>
      </c>
      <c r="F595" s="36">
        <f t="shared" si="144"/>
        <v>0</v>
      </c>
      <c r="G595" s="6">
        <v>-8053.78</v>
      </c>
      <c r="H595" s="6">
        <v>0</v>
      </c>
      <c r="I595" s="6">
        <v>0</v>
      </c>
      <c r="J595" s="36">
        <f t="shared" si="145"/>
        <v>0</v>
      </c>
      <c r="K595" s="6">
        <v>0</v>
      </c>
      <c r="L595" s="6">
        <v>30</v>
      </c>
      <c r="M595" s="6">
        <v>222100</v>
      </c>
      <c r="N595" s="7">
        <f t="shared" si="146"/>
        <v>0</v>
      </c>
      <c r="O595" s="6">
        <v>0</v>
      </c>
      <c r="P595" s="6">
        <v>0</v>
      </c>
      <c r="Q595" s="6">
        <v>0</v>
      </c>
      <c r="R595" s="7">
        <f t="shared" si="147"/>
        <v>0</v>
      </c>
      <c r="S595" s="6">
        <v>111212.72</v>
      </c>
      <c r="T595" s="6">
        <v>16.25</v>
      </c>
      <c r="U595" s="6">
        <v>116387.5</v>
      </c>
      <c r="V595" s="7">
        <f t="shared" si="148"/>
        <v>29.621688927075503</v>
      </c>
      <c r="W595" s="6">
        <v>0</v>
      </c>
      <c r="X595" s="6">
        <v>0</v>
      </c>
      <c r="Y595" s="6">
        <v>0</v>
      </c>
      <c r="Z595" s="7">
        <f t="shared" si="149"/>
        <v>0</v>
      </c>
      <c r="AA595" s="6">
        <v>0</v>
      </c>
      <c r="AB595" s="6">
        <v>0</v>
      </c>
      <c r="AC595" s="6">
        <v>0</v>
      </c>
      <c r="AD595" s="7">
        <f t="shared" si="150"/>
        <v>0</v>
      </c>
      <c r="AE595" s="6">
        <v>0</v>
      </c>
      <c r="AF595" s="6">
        <v>0</v>
      </c>
      <c r="AG595" s="6">
        <v>0</v>
      </c>
      <c r="AH595" s="7">
        <f t="shared" si="151"/>
        <v>0</v>
      </c>
      <c r="AI595" s="6">
        <v>0</v>
      </c>
      <c r="AJ595" s="6">
        <v>0</v>
      </c>
      <c r="AK595" s="6">
        <v>0</v>
      </c>
      <c r="AL595" s="7">
        <f t="shared" si="152"/>
        <v>0</v>
      </c>
      <c r="AM595" s="6">
        <v>0</v>
      </c>
      <c r="AN595" s="6">
        <v>0</v>
      </c>
      <c r="AO595" s="6">
        <v>0</v>
      </c>
      <c r="AP595" s="7">
        <f t="shared" si="153"/>
        <v>0</v>
      </c>
      <c r="AQ595" s="6">
        <v>0</v>
      </c>
      <c r="AR595" s="6">
        <v>0</v>
      </c>
      <c r="AS595" s="6">
        <v>0</v>
      </c>
      <c r="AT595" s="7">
        <f t="shared" si="154"/>
        <v>0</v>
      </c>
      <c r="AU595" s="6">
        <v>-8243.9599999999991</v>
      </c>
      <c r="AV595" s="6">
        <v>0</v>
      </c>
      <c r="AW595" s="6">
        <v>0</v>
      </c>
      <c r="AX595" s="7">
        <f t="shared" si="155"/>
        <v>0</v>
      </c>
      <c r="AY595" s="6">
        <f t="shared" si="156"/>
        <v>94914.98000000001</v>
      </c>
      <c r="AZ595" s="6">
        <f t="shared" si="157"/>
        <v>46.25</v>
      </c>
      <c r="BA595" s="6">
        <f t="shared" si="158"/>
        <v>338487.5</v>
      </c>
      <c r="BB595" s="7">
        <f t="shared" si="159"/>
        <v>8.6926825362827298</v>
      </c>
      <c r="BC595" s="26" t="s">
        <v>795</v>
      </c>
      <c r="BD595" s="10" t="s">
        <v>795</v>
      </c>
      <c r="BE595" s="10" t="s">
        <v>807</v>
      </c>
      <c r="BF595" s="18"/>
      <c r="BG595" s="18"/>
      <c r="BH595" s="18"/>
      <c r="BI595" s="18"/>
      <c r="BJ595" s="18"/>
      <c r="BK595" s="18"/>
      <c r="BL595" s="18"/>
      <c r="BM595" s="18"/>
      <c r="BN595" s="18"/>
      <c r="BO595" s="18"/>
      <c r="CJ595" s="18"/>
      <c r="CK595" s="18"/>
    </row>
    <row r="596" spans="1:89" x14ac:dyDescent="0.2">
      <c r="A596" s="25">
        <v>142523</v>
      </c>
      <c r="B596" s="26" t="s">
        <v>602</v>
      </c>
      <c r="C596" s="6">
        <v>0</v>
      </c>
      <c r="D596" s="6">
        <v>0</v>
      </c>
      <c r="E596" s="6">
        <v>0</v>
      </c>
      <c r="F596" s="36">
        <f t="shared" si="144"/>
        <v>0</v>
      </c>
      <c r="G596" s="6">
        <v>0</v>
      </c>
      <c r="H596" s="6">
        <v>0</v>
      </c>
      <c r="I596" s="6">
        <v>0</v>
      </c>
      <c r="J596" s="36">
        <f t="shared" si="145"/>
        <v>0</v>
      </c>
      <c r="K596" s="6">
        <v>0</v>
      </c>
      <c r="L596" s="6">
        <v>0</v>
      </c>
      <c r="M596" s="6">
        <v>0</v>
      </c>
      <c r="N596" s="7">
        <f t="shared" si="146"/>
        <v>0</v>
      </c>
      <c r="O596" s="6">
        <v>0</v>
      </c>
      <c r="P596" s="6">
        <v>0</v>
      </c>
      <c r="Q596" s="6">
        <v>0</v>
      </c>
      <c r="R596" s="7">
        <f t="shared" si="147"/>
        <v>0</v>
      </c>
      <c r="S596" s="6">
        <v>0</v>
      </c>
      <c r="T596" s="6">
        <v>0</v>
      </c>
      <c r="U596" s="6">
        <v>0</v>
      </c>
      <c r="V596" s="7">
        <f t="shared" si="148"/>
        <v>0</v>
      </c>
      <c r="W596" s="6">
        <v>0</v>
      </c>
      <c r="X596" s="6">
        <v>0</v>
      </c>
      <c r="Y596" s="6">
        <v>0</v>
      </c>
      <c r="Z596" s="7">
        <f t="shared" si="149"/>
        <v>0</v>
      </c>
      <c r="AA596" s="6">
        <v>0</v>
      </c>
      <c r="AB596" s="6">
        <v>0</v>
      </c>
      <c r="AC596" s="6">
        <v>0</v>
      </c>
      <c r="AD596" s="7">
        <f t="shared" si="150"/>
        <v>0</v>
      </c>
      <c r="AE596" s="6">
        <v>0</v>
      </c>
      <c r="AF596" s="6">
        <v>0</v>
      </c>
      <c r="AG596" s="6">
        <v>0</v>
      </c>
      <c r="AH596" s="7">
        <f t="shared" si="151"/>
        <v>0</v>
      </c>
      <c r="AI596" s="6">
        <v>0</v>
      </c>
      <c r="AJ596" s="6">
        <v>0</v>
      </c>
      <c r="AK596" s="6">
        <v>0</v>
      </c>
      <c r="AL596" s="7">
        <f t="shared" si="152"/>
        <v>0</v>
      </c>
      <c r="AM596" s="6">
        <v>-121556.12</v>
      </c>
      <c r="AN596" s="6">
        <v>0</v>
      </c>
      <c r="AO596" s="6">
        <v>0</v>
      </c>
      <c r="AP596" s="7">
        <f t="shared" si="153"/>
        <v>0</v>
      </c>
      <c r="AQ596" s="6">
        <v>-15171.12</v>
      </c>
      <c r="AR596" s="6">
        <v>61.5</v>
      </c>
      <c r="AS596" s="6">
        <v>444530</v>
      </c>
      <c r="AT596" s="7">
        <f t="shared" si="154"/>
        <v>-0.95559660765302679</v>
      </c>
      <c r="AU596" s="6">
        <v>-33006.120000000003</v>
      </c>
      <c r="AV596" s="6">
        <v>0</v>
      </c>
      <c r="AW596" s="6">
        <v>0</v>
      </c>
      <c r="AX596" s="7">
        <f t="shared" si="155"/>
        <v>0</v>
      </c>
      <c r="AY596" s="6">
        <f t="shared" si="156"/>
        <v>-169733.36</v>
      </c>
      <c r="AZ596" s="6">
        <f t="shared" si="157"/>
        <v>61.5</v>
      </c>
      <c r="BA596" s="6">
        <f t="shared" si="158"/>
        <v>444530</v>
      </c>
      <c r="BB596" s="7">
        <f t="shared" si="159"/>
        <v>-11.836623310012822</v>
      </c>
      <c r="BC596" s="26" t="s">
        <v>795</v>
      </c>
      <c r="BD596" s="10" t="s">
        <v>795</v>
      </c>
      <c r="BE596" s="10" t="s">
        <v>807</v>
      </c>
      <c r="BF596" s="18"/>
      <c r="BG596" s="18"/>
      <c r="BH596" s="18"/>
      <c r="BI596" s="18"/>
      <c r="BJ596" s="18"/>
      <c r="BK596" s="18"/>
      <c r="BL596" s="18"/>
      <c r="BM596" s="18"/>
      <c r="BN596" s="18"/>
      <c r="BO596" s="18"/>
      <c r="CJ596" s="18"/>
      <c r="CK596" s="18"/>
    </row>
    <row r="597" spans="1:89" x14ac:dyDescent="0.2">
      <c r="A597" s="25">
        <v>171632</v>
      </c>
      <c r="B597" s="26" t="s">
        <v>198</v>
      </c>
      <c r="C597" s="6">
        <v>0</v>
      </c>
      <c r="D597" s="6">
        <v>0</v>
      </c>
      <c r="E597" s="6">
        <v>0</v>
      </c>
      <c r="F597" s="36">
        <f t="shared" si="144"/>
        <v>0</v>
      </c>
      <c r="G597" s="6">
        <v>0</v>
      </c>
      <c r="H597" s="6">
        <v>0</v>
      </c>
      <c r="I597" s="6">
        <v>0</v>
      </c>
      <c r="J597" s="36">
        <f t="shared" si="145"/>
        <v>0</v>
      </c>
      <c r="K597" s="6">
        <v>0</v>
      </c>
      <c r="L597" s="6">
        <v>0</v>
      </c>
      <c r="M597" s="6">
        <v>0</v>
      </c>
      <c r="N597" s="7">
        <f t="shared" si="146"/>
        <v>0</v>
      </c>
      <c r="O597" s="6">
        <v>0</v>
      </c>
      <c r="P597" s="6">
        <v>0</v>
      </c>
      <c r="Q597" s="6">
        <v>0</v>
      </c>
      <c r="R597" s="7">
        <f t="shared" si="147"/>
        <v>0</v>
      </c>
      <c r="S597" s="6">
        <v>0</v>
      </c>
      <c r="T597" s="6">
        <v>0</v>
      </c>
      <c r="U597" s="6">
        <v>0</v>
      </c>
      <c r="V597" s="7">
        <f t="shared" si="148"/>
        <v>0</v>
      </c>
      <c r="W597" s="6">
        <v>0</v>
      </c>
      <c r="X597" s="6">
        <v>0</v>
      </c>
      <c r="Y597" s="6">
        <v>0</v>
      </c>
      <c r="Z597" s="7">
        <f t="shared" si="149"/>
        <v>0</v>
      </c>
      <c r="AA597" s="6">
        <v>0</v>
      </c>
      <c r="AB597" s="6">
        <v>0</v>
      </c>
      <c r="AC597" s="6">
        <v>0</v>
      </c>
      <c r="AD597" s="7">
        <f t="shared" si="150"/>
        <v>0</v>
      </c>
      <c r="AE597" s="6">
        <v>0</v>
      </c>
      <c r="AF597" s="6">
        <v>0</v>
      </c>
      <c r="AG597" s="6">
        <v>0</v>
      </c>
      <c r="AH597" s="7">
        <f t="shared" si="151"/>
        <v>0</v>
      </c>
      <c r="AI597" s="6">
        <v>0</v>
      </c>
      <c r="AJ597" s="6">
        <v>0</v>
      </c>
      <c r="AK597" s="6">
        <v>0</v>
      </c>
      <c r="AL597" s="7">
        <f t="shared" si="152"/>
        <v>0</v>
      </c>
      <c r="AM597" s="6">
        <v>-7987.96</v>
      </c>
      <c r="AN597" s="6">
        <v>0</v>
      </c>
      <c r="AO597" s="6">
        <v>0</v>
      </c>
      <c r="AP597" s="7">
        <f t="shared" si="153"/>
        <v>0</v>
      </c>
      <c r="AQ597" s="6">
        <v>-1024.96</v>
      </c>
      <c r="AR597" s="6">
        <v>2.5</v>
      </c>
      <c r="AS597" s="6">
        <v>17425</v>
      </c>
      <c r="AT597" s="7">
        <f t="shared" si="154"/>
        <v>-1.6469945480631278</v>
      </c>
      <c r="AU597" s="6">
        <v>-1624.96</v>
      </c>
      <c r="AV597" s="6">
        <v>0</v>
      </c>
      <c r="AW597" s="6">
        <v>0</v>
      </c>
      <c r="AX597" s="7">
        <f t="shared" si="155"/>
        <v>0</v>
      </c>
      <c r="AY597" s="6">
        <f t="shared" si="156"/>
        <v>-10637.880000000001</v>
      </c>
      <c r="AZ597" s="6">
        <f t="shared" si="157"/>
        <v>2.5</v>
      </c>
      <c r="BA597" s="6">
        <f t="shared" si="158"/>
        <v>17425</v>
      </c>
      <c r="BB597" s="7">
        <f t="shared" si="159"/>
        <v>-18.925353228120517</v>
      </c>
      <c r="BC597" s="26" t="s">
        <v>795</v>
      </c>
      <c r="BD597" s="10" t="s">
        <v>795</v>
      </c>
      <c r="BE597" s="10" t="s">
        <v>807</v>
      </c>
      <c r="BF597" s="18"/>
      <c r="BG597" s="18"/>
      <c r="BH597" s="18"/>
      <c r="BI597" s="18"/>
      <c r="BJ597" s="18"/>
      <c r="BK597" s="18"/>
      <c r="BL597" s="18"/>
      <c r="BM597" s="18"/>
      <c r="BN597" s="18"/>
      <c r="BO597" s="18"/>
      <c r="CJ597" s="18"/>
      <c r="CK597" s="18"/>
    </row>
    <row r="598" spans="1:89" x14ac:dyDescent="0.2">
      <c r="A598" s="25">
        <v>143608</v>
      </c>
      <c r="B598" s="26" t="s">
        <v>100</v>
      </c>
      <c r="C598" s="6">
        <v>-11374.6</v>
      </c>
      <c r="D598" s="6">
        <v>85.5</v>
      </c>
      <c r="E598" s="6">
        <v>629510</v>
      </c>
      <c r="F598" s="36">
        <f t="shared" si="144"/>
        <v>-0.5420692284475227</v>
      </c>
      <c r="G598" s="6">
        <v>-90979.6</v>
      </c>
      <c r="H598" s="6">
        <v>273.5</v>
      </c>
      <c r="I598" s="6">
        <v>2044120</v>
      </c>
      <c r="J598" s="36">
        <f t="shared" si="145"/>
        <v>-1.3797465902197523</v>
      </c>
      <c r="K598" s="6">
        <v>-122804.6</v>
      </c>
      <c r="L598" s="6">
        <v>250.5</v>
      </c>
      <c r="M598" s="6">
        <v>1862785</v>
      </c>
      <c r="N598" s="7">
        <f t="shared" si="146"/>
        <v>-1.9777580343410539</v>
      </c>
      <c r="O598" s="6">
        <v>-98353.600000000006</v>
      </c>
      <c r="P598" s="6">
        <v>223.1</v>
      </c>
      <c r="Q598" s="6">
        <v>1646457</v>
      </c>
      <c r="R598" s="7">
        <f t="shared" si="147"/>
        <v>-1.8518319032929498</v>
      </c>
      <c r="S598" s="6">
        <v>-106346.6</v>
      </c>
      <c r="T598" s="6">
        <v>253</v>
      </c>
      <c r="U598" s="6">
        <v>1837235</v>
      </c>
      <c r="V598" s="7">
        <f t="shared" si="148"/>
        <v>-1.7944055061001996</v>
      </c>
      <c r="W598" s="6">
        <v>81958.37</v>
      </c>
      <c r="X598" s="6">
        <v>250.5</v>
      </c>
      <c r="Y598" s="6">
        <v>1822285</v>
      </c>
      <c r="Z598" s="7">
        <f t="shared" si="149"/>
        <v>1.3492681441157666</v>
      </c>
      <c r="AA598" s="6">
        <v>83979.37</v>
      </c>
      <c r="AB598" s="6">
        <v>241.5</v>
      </c>
      <c r="AC598" s="6">
        <v>1815380</v>
      </c>
      <c r="AD598" s="7">
        <f t="shared" si="150"/>
        <v>1.4340581420969714</v>
      </c>
      <c r="AE598" s="6">
        <v>157444.76</v>
      </c>
      <c r="AF598" s="6">
        <v>101</v>
      </c>
      <c r="AG598" s="6">
        <v>770270</v>
      </c>
      <c r="AH598" s="7">
        <f t="shared" si="151"/>
        <v>6.1320612252846409</v>
      </c>
      <c r="AI598" s="6">
        <v>138436.76</v>
      </c>
      <c r="AJ598" s="6">
        <v>202.5</v>
      </c>
      <c r="AK598" s="6">
        <v>1451725</v>
      </c>
      <c r="AL598" s="7">
        <f t="shared" si="152"/>
        <v>2.9561656374313321</v>
      </c>
      <c r="AM598" s="6">
        <v>324824.76</v>
      </c>
      <c r="AN598" s="6">
        <v>236</v>
      </c>
      <c r="AO598" s="6">
        <v>1705270</v>
      </c>
      <c r="AP598" s="7">
        <f t="shared" si="153"/>
        <v>5.9049696294428449</v>
      </c>
      <c r="AQ598" s="6">
        <v>-69915.28</v>
      </c>
      <c r="AR598" s="6">
        <v>274</v>
      </c>
      <c r="AS598" s="6">
        <v>2022905</v>
      </c>
      <c r="AT598" s="7">
        <f t="shared" si="154"/>
        <v>-0.9677309809407757</v>
      </c>
      <c r="AU598" s="6">
        <v>9112.11</v>
      </c>
      <c r="AV598" s="6">
        <v>351.25</v>
      </c>
      <c r="AW598" s="6">
        <v>2669897.5</v>
      </c>
      <c r="AX598" s="7">
        <f t="shared" si="155"/>
        <v>0.10580009532201144</v>
      </c>
      <c r="AY598" s="6">
        <f t="shared" si="156"/>
        <v>307356.44999999995</v>
      </c>
      <c r="AZ598" s="6">
        <f t="shared" si="157"/>
        <v>2656.85</v>
      </c>
      <c r="BA598" s="6">
        <f t="shared" si="158"/>
        <v>19648329.5</v>
      </c>
      <c r="BB598" s="7">
        <f t="shared" si="159"/>
        <v>0.48492926332490494</v>
      </c>
      <c r="BC598" s="26" t="s">
        <v>796</v>
      </c>
      <c r="BD598" s="10" t="s">
        <v>786</v>
      </c>
      <c r="BE598" s="10" t="s">
        <v>807</v>
      </c>
      <c r="BF598" s="18"/>
      <c r="BG598" s="18"/>
      <c r="BH598" s="18"/>
      <c r="BI598" s="18"/>
      <c r="BJ598" s="18"/>
      <c r="BK598" s="18"/>
      <c r="BL598" s="18"/>
      <c r="BM598" s="18"/>
      <c r="BN598" s="18"/>
      <c r="BO598" s="18"/>
      <c r="CJ598" s="18"/>
      <c r="CK598" s="18"/>
    </row>
    <row r="599" spans="1:89" x14ac:dyDescent="0.2">
      <c r="A599" s="25">
        <v>145394</v>
      </c>
      <c r="B599" s="26" t="s">
        <v>112</v>
      </c>
      <c r="C599" s="6">
        <v>-4500.17</v>
      </c>
      <c r="D599" s="6">
        <v>45</v>
      </c>
      <c r="E599" s="6">
        <v>320400</v>
      </c>
      <c r="F599" s="36">
        <f t="shared" si="144"/>
        <v>-0.42136423220973784</v>
      </c>
      <c r="G599" s="6">
        <v>974617.92</v>
      </c>
      <c r="H599" s="6">
        <v>465</v>
      </c>
      <c r="I599" s="6">
        <v>3378525</v>
      </c>
      <c r="J599" s="36">
        <f t="shared" si="145"/>
        <v>8.9427059204830517</v>
      </c>
      <c r="K599" s="6">
        <v>-293805.08</v>
      </c>
      <c r="L599" s="6">
        <v>713</v>
      </c>
      <c r="M599" s="6">
        <v>5155210</v>
      </c>
      <c r="N599" s="7">
        <f t="shared" si="146"/>
        <v>-1.7097562271954003</v>
      </c>
      <c r="O599" s="6">
        <v>252858.23999999999</v>
      </c>
      <c r="P599" s="6">
        <v>412.5</v>
      </c>
      <c r="Q599" s="6">
        <v>2964550</v>
      </c>
      <c r="R599" s="7">
        <f t="shared" si="147"/>
        <v>2.6441130829299557</v>
      </c>
      <c r="S599" s="6">
        <v>673039.25</v>
      </c>
      <c r="T599" s="6">
        <v>601.5</v>
      </c>
      <c r="U599" s="6">
        <v>4313490</v>
      </c>
      <c r="V599" s="7">
        <f t="shared" si="148"/>
        <v>4.8369688465720335</v>
      </c>
      <c r="W599" s="6">
        <v>-417030.24</v>
      </c>
      <c r="X599" s="6">
        <v>678</v>
      </c>
      <c r="Y599" s="6">
        <v>4803660</v>
      </c>
      <c r="Z599" s="7">
        <f t="shared" si="149"/>
        <v>-2.6044531045078125</v>
      </c>
      <c r="AA599" s="6">
        <v>706391.76</v>
      </c>
      <c r="AB599" s="6">
        <v>430</v>
      </c>
      <c r="AC599" s="6">
        <v>3153140</v>
      </c>
      <c r="AD599" s="7">
        <f t="shared" si="150"/>
        <v>6.9448691019111113</v>
      </c>
      <c r="AE599" s="6">
        <v>531135.38</v>
      </c>
      <c r="AF599" s="6">
        <v>328</v>
      </c>
      <c r="AG599" s="6">
        <v>2493835</v>
      </c>
      <c r="AH599" s="7">
        <f t="shared" si="151"/>
        <v>6.3893807729861845</v>
      </c>
      <c r="AI599" s="6">
        <v>332265.38</v>
      </c>
      <c r="AJ599" s="6">
        <v>556.5</v>
      </c>
      <c r="AK599" s="6">
        <v>3959355</v>
      </c>
      <c r="AL599" s="7">
        <f t="shared" si="152"/>
        <v>2.6014910964033287</v>
      </c>
      <c r="AM599" s="6">
        <v>887431.38</v>
      </c>
      <c r="AN599" s="6">
        <v>648.5</v>
      </c>
      <c r="AO599" s="6">
        <v>4550020</v>
      </c>
      <c r="AP599" s="7">
        <f t="shared" si="153"/>
        <v>6.0462091990804439</v>
      </c>
      <c r="AQ599" s="6">
        <v>670100.27</v>
      </c>
      <c r="AR599" s="6">
        <v>693.5</v>
      </c>
      <c r="AS599" s="6">
        <v>4992500</v>
      </c>
      <c r="AT599" s="7">
        <f t="shared" si="154"/>
        <v>3.7581988102153234</v>
      </c>
      <c r="AU599" s="6">
        <v>263474.75</v>
      </c>
      <c r="AV599" s="6">
        <v>761.75</v>
      </c>
      <c r="AW599" s="6">
        <v>5638622.5</v>
      </c>
      <c r="AX599" s="7">
        <f t="shared" si="155"/>
        <v>1.4485306029974518</v>
      </c>
      <c r="AY599" s="6">
        <f t="shared" si="156"/>
        <v>4580479.01</v>
      </c>
      <c r="AZ599" s="6">
        <f t="shared" si="157"/>
        <v>6288.25</v>
      </c>
      <c r="BA599" s="6">
        <f t="shared" si="158"/>
        <v>45402907.5</v>
      </c>
      <c r="BB599" s="7">
        <f t="shared" si="159"/>
        <v>3.1274395656269367</v>
      </c>
      <c r="BC599" s="26" t="s">
        <v>796</v>
      </c>
      <c r="BD599" s="10" t="s">
        <v>786</v>
      </c>
      <c r="BE599" s="10" t="s">
        <v>807</v>
      </c>
      <c r="BF599" s="18"/>
      <c r="BG599" s="18"/>
      <c r="BH599" s="18"/>
      <c r="BI599" s="18"/>
      <c r="BJ599" s="18"/>
      <c r="BK599" s="18"/>
      <c r="BL599" s="18"/>
      <c r="BM599" s="18"/>
      <c r="BN599" s="18"/>
      <c r="BO599" s="18"/>
      <c r="CJ599" s="18"/>
      <c r="CK599" s="18"/>
    </row>
    <row r="600" spans="1:89" x14ac:dyDescent="0.2">
      <c r="A600" s="25">
        <v>147892</v>
      </c>
      <c r="B600" s="26" t="s">
        <v>135</v>
      </c>
      <c r="C600" s="6">
        <v>-21839.63</v>
      </c>
      <c r="D600" s="6">
        <v>29.5</v>
      </c>
      <c r="E600" s="6">
        <v>223390</v>
      </c>
      <c r="F600" s="36">
        <f t="shared" si="144"/>
        <v>-2.9329374636286318</v>
      </c>
      <c r="G600" s="6">
        <v>86595.37</v>
      </c>
      <c r="H600" s="6">
        <v>74</v>
      </c>
      <c r="I600" s="6">
        <v>545355</v>
      </c>
      <c r="J600" s="36">
        <f t="shared" si="145"/>
        <v>4.9224018666740008</v>
      </c>
      <c r="K600" s="6">
        <v>-53379.63</v>
      </c>
      <c r="L600" s="6">
        <v>117.5</v>
      </c>
      <c r="M600" s="6">
        <v>875025</v>
      </c>
      <c r="N600" s="7">
        <f t="shared" si="146"/>
        <v>-1.8301064541013112</v>
      </c>
      <c r="O600" s="6">
        <v>-33332.69</v>
      </c>
      <c r="P600" s="6">
        <v>109.5</v>
      </c>
      <c r="Q600" s="6">
        <v>822465</v>
      </c>
      <c r="R600" s="7">
        <f t="shared" si="147"/>
        <v>-1.2563615351413131</v>
      </c>
      <c r="S600" s="6">
        <v>45637.71</v>
      </c>
      <c r="T600" s="6">
        <v>106</v>
      </c>
      <c r="U600" s="6">
        <v>802080</v>
      </c>
      <c r="V600" s="7">
        <f t="shared" si="148"/>
        <v>1.7638751870137643</v>
      </c>
      <c r="W600" s="6">
        <v>143637.21</v>
      </c>
      <c r="X600" s="6">
        <v>129.05000000000001</v>
      </c>
      <c r="Y600" s="6">
        <v>956000.5</v>
      </c>
      <c r="Z600" s="7">
        <f t="shared" si="149"/>
        <v>4.5074414710034141</v>
      </c>
      <c r="AA600" s="6">
        <v>-32558.29</v>
      </c>
      <c r="AB600" s="6">
        <v>95</v>
      </c>
      <c r="AC600" s="6">
        <v>727475</v>
      </c>
      <c r="AD600" s="7">
        <f t="shared" si="150"/>
        <v>-1.3874112374995706</v>
      </c>
      <c r="AE600" s="6">
        <v>-26098.21</v>
      </c>
      <c r="AF600" s="6">
        <v>57</v>
      </c>
      <c r="AG600" s="6">
        <v>439640</v>
      </c>
      <c r="AH600" s="7">
        <f t="shared" si="151"/>
        <v>-1.7808804931307434</v>
      </c>
      <c r="AI600" s="6">
        <v>73311.789999999994</v>
      </c>
      <c r="AJ600" s="6">
        <v>78.599999999999994</v>
      </c>
      <c r="AK600" s="6">
        <v>575997</v>
      </c>
      <c r="AL600" s="7">
        <f t="shared" si="152"/>
        <v>3.945620359133815</v>
      </c>
      <c r="AM600" s="6">
        <v>188496.79</v>
      </c>
      <c r="AN600" s="6">
        <v>83.5</v>
      </c>
      <c r="AO600" s="6">
        <v>609845</v>
      </c>
      <c r="AP600" s="7">
        <f t="shared" si="153"/>
        <v>9.5817797801080609</v>
      </c>
      <c r="AQ600" s="6">
        <v>-31474.84</v>
      </c>
      <c r="AR600" s="6">
        <v>114.75</v>
      </c>
      <c r="AS600" s="6">
        <v>851982.5</v>
      </c>
      <c r="AT600" s="7">
        <f t="shared" si="154"/>
        <v>-1.0344056597406637</v>
      </c>
      <c r="AU600" s="6">
        <v>94527.91</v>
      </c>
      <c r="AV600" s="6">
        <v>77.5</v>
      </c>
      <c r="AW600" s="6">
        <v>586055</v>
      </c>
      <c r="AX600" s="7">
        <f t="shared" si="155"/>
        <v>5.0001539275323994</v>
      </c>
      <c r="AY600" s="6">
        <f t="shared" si="156"/>
        <v>455363.11999999988</v>
      </c>
      <c r="AZ600" s="6">
        <f t="shared" si="157"/>
        <v>1042.4000000000001</v>
      </c>
      <c r="BA600" s="6">
        <f t="shared" si="158"/>
        <v>7791920</v>
      </c>
      <c r="BB600" s="7">
        <f t="shared" si="159"/>
        <v>1.811653189457797</v>
      </c>
      <c r="BC600" s="26" t="s">
        <v>796</v>
      </c>
      <c r="BD600" s="10" t="s">
        <v>786</v>
      </c>
      <c r="BE600" s="10" t="s">
        <v>807</v>
      </c>
      <c r="BF600" s="18"/>
      <c r="BG600" s="18"/>
      <c r="BH600" s="18"/>
      <c r="BI600" s="18"/>
      <c r="BJ600" s="18"/>
      <c r="BK600" s="18"/>
      <c r="BL600" s="18"/>
      <c r="BM600" s="18"/>
      <c r="BN600" s="18"/>
      <c r="BO600" s="18"/>
      <c r="CJ600" s="18"/>
      <c r="CK600" s="18"/>
    </row>
    <row r="601" spans="1:89" x14ac:dyDescent="0.2">
      <c r="A601" s="25">
        <v>149859</v>
      </c>
      <c r="B601" s="26" t="s">
        <v>165</v>
      </c>
      <c r="C601" s="6">
        <v>-61333.91</v>
      </c>
      <c r="D601" s="6">
        <v>35</v>
      </c>
      <c r="E601" s="6">
        <v>266700</v>
      </c>
      <c r="F601" s="36">
        <f t="shared" si="144"/>
        <v>-6.8992024746906644</v>
      </c>
      <c r="G601" s="6">
        <v>-49273.91</v>
      </c>
      <c r="H601" s="6">
        <v>176</v>
      </c>
      <c r="I601" s="6">
        <v>1314920</v>
      </c>
      <c r="J601" s="36">
        <f t="shared" si="145"/>
        <v>-1.1616609451525568</v>
      </c>
      <c r="K601" s="6">
        <v>-129968.91</v>
      </c>
      <c r="L601" s="6">
        <v>270.5</v>
      </c>
      <c r="M601" s="6">
        <v>2000860</v>
      </c>
      <c r="N601" s="7">
        <f t="shared" si="146"/>
        <v>-1.9486957108443372</v>
      </c>
      <c r="O601" s="6">
        <v>-71139.48</v>
      </c>
      <c r="P601" s="6">
        <v>169.5</v>
      </c>
      <c r="Q601" s="6">
        <v>1231490</v>
      </c>
      <c r="R601" s="7">
        <f t="shared" si="147"/>
        <v>-1.7907769287610942</v>
      </c>
      <c r="S601" s="6">
        <v>-103281.98</v>
      </c>
      <c r="T601" s="6">
        <v>251</v>
      </c>
      <c r="U601" s="6">
        <v>1835620</v>
      </c>
      <c r="V601" s="7">
        <f t="shared" si="148"/>
        <v>-1.7442288600037044</v>
      </c>
      <c r="W601" s="6">
        <v>-84817.1</v>
      </c>
      <c r="X601" s="6">
        <v>177.5</v>
      </c>
      <c r="Y601" s="6">
        <v>1278475</v>
      </c>
      <c r="Z601" s="7">
        <f t="shared" si="149"/>
        <v>-1.9902720037544732</v>
      </c>
      <c r="AA601" s="6">
        <v>-42937.1</v>
      </c>
      <c r="AB601" s="6">
        <v>116.5</v>
      </c>
      <c r="AC601" s="6">
        <v>862230</v>
      </c>
      <c r="AD601" s="7">
        <f t="shared" si="150"/>
        <v>-1.5437297472832074</v>
      </c>
      <c r="AE601" s="6">
        <v>-42686.81</v>
      </c>
      <c r="AF601" s="6">
        <v>112</v>
      </c>
      <c r="AG601" s="6">
        <v>854640</v>
      </c>
      <c r="AH601" s="7">
        <f t="shared" si="151"/>
        <v>-1.4984137180567256</v>
      </c>
      <c r="AI601" s="6">
        <v>26428.19</v>
      </c>
      <c r="AJ601" s="6">
        <v>142.5</v>
      </c>
      <c r="AK601" s="6">
        <v>1038825</v>
      </c>
      <c r="AL601" s="7">
        <f t="shared" si="152"/>
        <v>0.78865438355834716</v>
      </c>
      <c r="AM601" s="6">
        <v>-52970.82</v>
      </c>
      <c r="AN601" s="6">
        <v>159.5</v>
      </c>
      <c r="AO601" s="6">
        <v>1141665</v>
      </c>
      <c r="AP601" s="7">
        <f t="shared" si="153"/>
        <v>-1.4383338545019773</v>
      </c>
      <c r="AQ601" s="6">
        <v>-41317.800000000003</v>
      </c>
      <c r="AR601" s="6">
        <v>159.5</v>
      </c>
      <c r="AS601" s="6">
        <v>1169165</v>
      </c>
      <c r="AT601" s="7">
        <f t="shared" si="154"/>
        <v>-0.98950823878580019</v>
      </c>
      <c r="AU601" s="6">
        <v>-208597.77</v>
      </c>
      <c r="AV601" s="6">
        <v>258.5</v>
      </c>
      <c r="AW601" s="6">
        <v>1949410</v>
      </c>
      <c r="AX601" s="7">
        <f t="shared" si="155"/>
        <v>-3.3171733344960779</v>
      </c>
      <c r="AY601" s="6">
        <f t="shared" si="156"/>
        <v>-800563.49</v>
      </c>
      <c r="AZ601" s="6">
        <f t="shared" si="157"/>
        <v>1993</v>
      </c>
      <c r="BA601" s="6">
        <f t="shared" si="158"/>
        <v>14677300</v>
      </c>
      <c r="BB601" s="7">
        <f t="shared" si="159"/>
        <v>-1.6908742200540972</v>
      </c>
      <c r="BC601" s="26" t="s">
        <v>796</v>
      </c>
      <c r="BD601" s="10" t="s">
        <v>786</v>
      </c>
      <c r="BE601" s="10" t="s">
        <v>807</v>
      </c>
      <c r="BF601" s="18"/>
      <c r="BG601" s="18"/>
      <c r="BH601" s="18"/>
      <c r="BI601" s="18"/>
      <c r="BJ601" s="18"/>
      <c r="BK601" s="18"/>
      <c r="BL601" s="18"/>
      <c r="BM601" s="18"/>
      <c r="BN601" s="18"/>
      <c r="BO601" s="18"/>
      <c r="CJ601" s="18"/>
      <c r="CK601" s="18"/>
    </row>
    <row r="602" spans="1:89" x14ac:dyDescent="0.2">
      <c r="A602" s="25">
        <v>171839</v>
      </c>
      <c r="B602" s="26" t="s">
        <v>202</v>
      </c>
      <c r="C602" s="6">
        <v>-136550</v>
      </c>
      <c r="D602" s="6">
        <v>147.5</v>
      </c>
      <c r="E602" s="6">
        <v>1087075</v>
      </c>
      <c r="F602" s="36">
        <f t="shared" si="144"/>
        <v>-3.7683692477519948</v>
      </c>
      <c r="G602" s="6">
        <v>45372.84</v>
      </c>
      <c r="H602" s="6">
        <v>1007.8499999999999</v>
      </c>
      <c r="I602" s="6">
        <v>7440694.5</v>
      </c>
      <c r="J602" s="36">
        <f t="shared" si="145"/>
        <v>0.18903585411281162</v>
      </c>
      <c r="K602" s="6">
        <v>-17080.66</v>
      </c>
      <c r="L602" s="6">
        <v>1187.75</v>
      </c>
      <c r="M602" s="6">
        <v>8701292.5</v>
      </c>
      <c r="N602" s="7">
        <f t="shared" si="146"/>
        <v>-5.8890078686585932E-2</v>
      </c>
      <c r="O602" s="6">
        <v>-261611.87</v>
      </c>
      <c r="P602" s="6">
        <v>1104.3499999999999</v>
      </c>
      <c r="Q602" s="6">
        <v>8099254.5</v>
      </c>
      <c r="R602" s="7">
        <f t="shared" si="147"/>
        <v>-1.0013227723613327</v>
      </c>
      <c r="S602" s="6">
        <v>141290.65</v>
      </c>
      <c r="T602" s="6">
        <v>832.4</v>
      </c>
      <c r="U602" s="6">
        <v>6096733</v>
      </c>
      <c r="V602" s="7">
        <f t="shared" si="148"/>
        <v>0.71841921730867986</v>
      </c>
      <c r="W602" s="6">
        <v>515586.55</v>
      </c>
      <c r="X602" s="6">
        <v>860.7</v>
      </c>
      <c r="Y602" s="6">
        <v>6194084</v>
      </c>
      <c r="Z602" s="7">
        <f t="shared" si="149"/>
        <v>2.4971563995580297</v>
      </c>
      <c r="AA602" s="6">
        <v>221575.45</v>
      </c>
      <c r="AB602" s="6">
        <v>484.04999999999995</v>
      </c>
      <c r="AC602" s="6">
        <v>3624103.5</v>
      </c>
      <c r="AD602" s="7">
        <f t="shared" si="150"/>
        <v>1.8953208565925339</v>
      </c>
      <c r="AE602" s="6">
        <v>1828732.66</v>
      </c>
      <c r="AF602" s="6">
        <v>907</v>
      </c>
      <c r="AG602" s="6">
        <v>6986180</v>
      </c>
      <c r="AH602" s="7">
        <f t="shared" si="151"/>
        <v>7.8529296124634635</v>
      </c>
      <c r="AI602" s="6">
        <v>1438999.16</v>
      </c>
      <c r="AJ602" s="6">
        <v>941.40000000000009</v>
      </c>
      <c r="AK602" s="6">
        <v>6787953</v>
      </c>
      <c r="AL602" s="7">
        <f t="shared" si="152"/>
        <v>6.5717859213226726</v>
      </c>
      <c r="AM602" s="6">
        <v>1840380.54</v>
      </c>
      <c r="AN602" s="6">
        <v>893</v>
      </c>
      <c r="AO602" s="6">
        <v>6361620</v>
      </c>
      <c r="AP602" s="7">
        <f t="shared" si="153"/>
        <v>8.968123958991578</v>
      </c>
      <c r="AQ602" s="6">
        <v>1469942.09</v>
      </c>
      <c r="AR602" s="6">
        <v>973.95</v>
      </c>
      <c r="AS602" s="6">
        <v>7061531.5</v>
      </c>
      <c r="AT602" s="7">
        <f t="shared" si="154"/>
        <v>5.8285342945790157</v>
      </c>
      <c r="AU602" s="6">
        <v>564332.92000000004</v>
      </c>
      <c r="AV602" s="6">
        <v>665.35</v>
      </c>
      <c r="AW602" s="6">
        <v>5014576.5</v>
      </c>
      <c r="AX602" s="7">
        <f t="shared" si="155"/>
        <v>3.4886935157934076</v>
      </c>
      <c r="AY602" s="6">
        <f t="shared" si="156"/>
        <v>7787520.3300000001</v>
      </c>
      <c r="AZ602" s="6">
        <f t="shared" si="157"/>
        <v>9857.8000000000011</v>
      </c>
      <c r="BA602" s="6">
        <f t="shared" si="158"/>
        <v>72368023</v>
      </c>
      <c r="BB602" s="7">
        <f t="shared" si="159"/>
        <v>3.3359088755264183</v>
      </c>
      <c r="BC602" s="26" t="s">
        <v>796</v>
      </c>
      <c r="BD602" s="10" t="s">
        <v>786</v>
      </c>
      <c r="BE602" s="10" t="s">
        <v>807</v>
      </c>
      <c r="BF602" s="18"/>
      <c r="BG602" s="18"/>
      <c r="BH602" s="18"/>
      <c r="BI602" s="18"/>
      <c r="BJ602" s="18"/>
      <c r="BK602" s="18"/>
      <c r="BL602" s="18"/>
      <c r="BM602" s="18"/>
      <c r="BN602" s="18"/>
      <c r="BO602" s="18"/>
      <c r="CJ602" s="18"/>
      <c r="CK602" s="18"/>
    </row>
    <row r="603" spans="1:89" x14ac:dyDescent="0.2">
      <c r="A603" s="25">
        <v>171923</v>
      </c>
      <c r="B603" s="26" t="s">
        <v>205</v>
      </c>
      <c r="C603" s="6">
        <v>-9228.94</v>
      </c>
      <c r="D603" s="6">
        <v>59</v>
      </c>
      <c r="E603" s="6">
        <v>450455</v>
      </c>
      <c r="F603" s="36">
        <f t="shared" si="144"/>
        <v>-0.61464119612391921</v>
      </c>
      <c r="G603" s="6">
        <v>52816.06</v>
      </c>
      <c r="H603" s="6">
        <v>197.25</v>
      </c>
      <c r="I603" s="6">
        <v>1451282.5</v>
      </c>
      <c r="J603" s="36">
        <f t="shared" si="145"/>
        <v>1.1281730882857059</v>
      </c>
      <c r="K603" s="6">
        <v>36073.56</v>
      </c>
      <c r="L603" s="6">
        <v>240.5</v>
      </c>
      <c r="M603" s="6">
        <v>1766035</v>
      </c>
      <c r="N603" s="7">
        <f t="shared" si="146"/>
        <v>0.61278898776071811</v>
      </c>
      <c r="O603" s="6">
        <v>-87377.44</v>
      </c>
      <c r="P603" s="6">
        <v>206</v>
      </c>
      <c r="Q603" s="6">
        <v>1519370</v>
      </c>
      <c r="R603" s="7">
        <f t="shared" si="147"/>
        <v>-1.7827788096382053</v>
      </c>
      <c r="S603" s="6">
        <v>175182.55</v>
      </c>
      <c r="T603" s="6">
        <v>259</v>
      </c>
      <c r="U603" s="6">
        <v>1893780</v>
      </c>
      <c r="V603" s="7">
        <f t="shared" si="148"/>
        <v>2.8676293180834098</v>
      </c>
      <c r="W603" s="6">
        <v>-149197.4</v>
      </c>
      <c r="X603" s="6">
        <v>251</v>
      </c>
      <c r="Y603" s="6">
        <v>1816520</v>
      </c>
      <c r="Z603" s="7">
        <f t="shared" si="149"/>
        <v>-2.4640092044128332</v>
      </c>
      <c r="AA603" s="6">
        <v>-36518.9</v>
      </c>
      <c r="AB603" s="6">
        <v>103.05</v>
      </c>
      <c r="AC603" s="6">
        <v>779998.5</v>
      </c>
      <c r="AD603" s="7">
        <f t="shared" si="150"/>
        <v>-1.4513949706313538</v>
      </c>
      <c r="AE603" s="6">
        <v>512116.77</v>
      </c>
      <c r="AF603" s="6">
        <v>145.5</v>
      </c>
      <c r="AG603" s="6">
        <v>1119735</v>
      </c>
      <c r="AH603" s="7">
        <f t="shared" si="151"/>
        <v>13.720659888277137</v>
      </c>
      <c r="AI603" s="6">
        <v>-87947.23</v>
      </c>
      <c r="AJ603" s="6">
        <v>102.5</v>
      </c>
      <c r="AK603" s="6">
        <v>736500</v>
      </c>
      <c r="AL603" s="7">
        <f t="shared" si="152"/>
        <v>-3.7017842905634755</v>
      </c>
      <c r="AM603" s="6">
        <v>128709.77</v>
      </c>
      <c r="AN603" s="6">
        <v>217.5</v>
      </c>
      <c r="AO603" s="6">
        <v>1557625</v>
      </c>
      <c r="AP603" s="7">
        <f t="shared" si="153"/>
        <v>2.561594010111548</v>
      </c>
      <c r="AQ603" s="6">
        <v>873071.8</v>
      </c>
      <c r="AR603" s="6">
        <v>268.5</v>
      </c>
      <c r="AS603" s="6">
        <v>1980495</v>
      </c>
      <c r="AT603" s="7">
        <f t="shared" si="154"/>
        <v>12.343384052976655</v>
      </c>
      <c r="AU603" s="6">
        <v>403735.77</v>
      </c>
      <c r="AV603" s="6">
        <v>136.5</v>
      </c>
      <c r="AW603" s="6">
        <v>1014830</v>
      </c>
      <c r="AX603" s="7">
        <f t="shared" si="155"/>
        <v>12.332911788181272</v>
      </c>
      <c r="AY603" s="6">
        <f t="shared" si="156"/>
        <v>1820665.31</v>
      </c>
      <c r="AZ603" s="6">
        <f t="shared" si="157"/>
        <v>2127.3000000000002</v>
      </c>
      <c r="BA603" s="6">
        <f t="shared" si="158"/>
        <v>15636171</v>
      </c>
      <c r="BB603" s="7">
        <f t="shared" si="159"/>
        <v>3.6096192993796246</v>
      </c>
      <c r="BC603" s="26" t="s">
        <v>796</v>
      </c>
      <c r="BD603" s="10" t="s">
        <v>786</v>
      </c>
      <c r="BE603" s="10" t="s">
        <v>807</v>
      </c>
      <c r="BF603" s="18"/>
      <c r="BG603" s="18"/>
      <c r="BH603" s="18"/>
      <c r="BI603" s="18"/>
      <c r="BJ603" s="18"/>
      <c r="BK603" s="18"/>
      <c r="BL603" s="18"/>
      <c r="BM603" s="18"/>
      <c r="BN603" s="18"/>
      <c r="BO603" s="18"/>
      <c r="CJ603" s="18"/>
      <c r="CK603" s="18"/>
    </row>
    <row r="604" spans="1:89" x14ac:dyDescent="0.2">
      <c r="A604" s="25">
        <v>171924</v>
      </c>
      <c r="B604" s="26" t="s">
        <v>126</v>
      </c>
      <c r="C604" s="6">
        <v>-95969.02</v>
      </c>
      <c r="D604" s="6">
        <v>0</v>
      </c>
      <c r="E604" s="6">
        <v>0</v>
      </c>
      <c r="F604" s="36">
        <f t="shared" si="144"/>
        <v>0</v>
      </c>
      <c r="G604" s="6">
        <v>-66849.52</v>
      </c>
      <c r="H604" s="6">
        <v>221.55</v>
      </c>
      <c r="I604" s="6">
        <v>1635733.5</v>
      </c>
      <c r="J604" s="36">
        <f t="shared" si="145"/>
        <v>-1.2669148855849686</v>
      </c>
      <c r="K604" s="6">
        <v>-144190.01999999999</v>
      </c>
      <c r="L604" s="6">
        <v>286.5</v>
      </c>
      <c r="M604" s="6">
        <v>2093055</v>
      </c>
      <c r="N604" s="7">
        <f t="shared" si="146"/>
        <v>-2.0666922751671599</v>
      </c>
      <c r="O604" s="6">
        <v>-75816.149999999994</v>
      </c>
      <c r="P604" s="6">
        <v>181</v>
      </c>
      <c r="Q604" s="6">
        <v>1310620</v>
      </c>
      <c r="R604" s="7">
        <f t="shared" si="147"/>
        <v>-1.7932739085318399</v>
      </c>
      <c r="S604" s="6">
        <v>-98691.78</v>
      </c>
      <c r="T604" s="6">
        <v>254</v>
      </c>
      <c r="U604" s="6">
        <v>1835360</v>
      </c>
      <c r="V604" s="7">
        <f t="shared" si="148"/>
        <v>-1.6669455474675268</v>
      </c>
      <c r="W604" s="6">
        <v>736393.22</v>
      </c>
      <c r="X604" s="6">
        <v>349</v>
      </c>
      <c r="Y604" s="6">
        <v>2498530</v>
      </c>
      <c r="Z604" s="7">
        <f t="shared" si="149"/>
        <v>8.8419176876003096</v>
      </c>
      <c r="AA604" s="6">
        <v>384236.22</v>
      </c>
      <c r="AB604" s="6">
        <v>208</v>
      </c>
      <c r="AC604" s="6">
        <v>1557935</v>
      </c>
      <c r="AD604" s="7">
        <f t="shared" si="150"/>
        <v>7.6455839428474226</v>
      </c>
      <c r="AE604" s="6">
        <v>517038.77</v>
      </c>
      <c r="AF604" s="6">
        <v>174.5</v>
      </c>
      <c r="AG604" s="6">
        <v>1330665</v>
      </c>
      <c r="AH604" s="7">
        <f t="shared" si="151"/>
        <v>11.656700296468308</v>
      </c>
      <c r="AI604" s="6">
        <v>84961.77</v>
      </c>
      <c r="AJ604" s="6">
        <v>246.5</v>
      </c>
      <c r="AK604" s="6">
        <v>1783755</v>
      </c>
      <c r="AL604" s="7">
        <f t="shared" si="152"/>
        <v>1.4765564048874427</v>
      </c>
      <c r="AM604" s="6">
        <v>230630.76</v>
      </c>
      <c r="AN604" s="6">
        <v>254.5</v>
      </c>
      <c r="AO604" s="6">
        <v>1805035</v>
      </c>
      <c r="AP604" s="7">
        <f t="shared" si="153"/>
        <v>3.9608946973327388</v>
      </c>
      <c r="AQ604" s="6">
        <v>462391.68</v>
      </c>
      <c r="AR604" s="6">
        <v>360</v>
      </c>
      <c r="AS604" s="6">
        <v>2598975</v>
      </c>
      <c r="AT604" s="7">
        <f t="shared" si="154"/>
        <v>4.9815665945228407</v>
      </c>
      <c r="AU604" s="6">
        <v>8450.68</v>
      </c>
      <c r="AV604" s="6">
        <v>338.5</v>
      </c>
      <c r="AW604" s="6">
        <v>2500120</v>
      </c>
      <c r="AX604" s="7">
        <f t="shared" si="155"/>
        <v>0.10478340239668496</v>
      </c>
      <c r="AY604" s="6">
        <f t="shared" si="156"/>
        <v>2038555.63</v>
      </c>
      <c r="AZ604" s="6">
        <f t="shared" si="157"/>
        <v>2874.05</v>
      </c>
      <c r="BA604" s="6">
        <f t="shared" si="158"/>
        <v>20949783.5</v>
      </c>
      <c r="BB604" s="7">
        <f t="shared" si="159"/>
        <v>3.0165096708517294</v>
      </c>
      <c r="BC604" s="26" t="s">
        <v>796</v>
      </c>
      <c r="BD604" s="10" t="s">
        <v>786</v>
      </c>
      <c r="BE604" s="10" t="s">
        <v>807</v>
      </c>
      <c r="BF604" s="18"/>
      <c r="BG604" s="18"/>
      <c r="BH604" s="18"/>
      <c r="BI604" s="18"/>
      <c r="BJ604" s="18"/>
      <c r="BK604" s="18"/>
      <c r="BL604" s="18"/>
      <c r="BM604" s="18"/>
      <c r="BN604" s="18"/>
      <c r="BO604" s="18"/>
      <c r="CJ604" s="18"/>
      <c r="CK604" s="18"/>
    </row>
    <row r="605" spans="1:89" x14ac:dyDescent="0.2">
      <c r="A605" s="25">
        <v>172936</v>
      </c>
      <c r="B605" s="26" t="s">
        <v>240</v>
      </c>
      <c r="C605" s="6">
        <v>0</v>
      </c>
      <c r="D605" s="6">
        <v>0</v>
      </c>
      <c r="E605" s="6">
        <v>0</v>
      </c>
      <c r="F605" s="36">
        <f t="shared" si="144"/>
        <v>0</v>
      </c>
      <c r="G605" s="6">
        <v>0</v>
      </c>
      <c r="H605" s="6">
        <v>0</v>
      </c>
      <c r="I605" s="6">
        <v>0</v>
      </c>
      <c r="J605" s="36">
        <f t="shared" si="145"/>
        <v>0</v>
      </c>
      <c r="K605" s="6">
        <v>298727.73</v>
      </c>
      <c r="L605" s="6">
        <v>119</v>
      </c>
      <c r="M605" s="6">
        <v>866255</v>
      </c>
      <c r="N605" s="7">
        <f t="shared" si="146"/>
        <v>10.345489376684693</v>
      </c>
      <c r="O605" s="6">
        <v>237577.73</v>
      </c>
      <c r="P605" s="6">
        <v>50</v>
      </c>
      <c r="Q605" s="6">
        <v>359000</v>
      </c>
      <c r="R605" s="7">
        <f t="shared" si="147"/>
        <v>20.515068607242341</v>
      </c>
      <c r="S605" s="6">
        <v>48827.73</v>
      </c>
      <c r="T605" s="6">
        <v>30</v>
      </c>
      <c r="U605" s="6">
        <v>220350</v>
      </c>
      <c r="V605" s="7">
        <f t="shared" si="148"/>
        <v>6.8693425459496265</v>
      </c>
      <c r="W605" s="6">
        <v>104452.91</v>
      </c>
      <c r="X605" s="6">
        <v>74</v>
      </c>
      <c r="Y605" s="6">
        <v>540030</v>
      </c>
      <c r="Z605" s="7">
        <f t="shared" si="149"/>
        <v>5.8026170768290655</v>
      </c>
      <c r="AA605" s="6">
        <v>-11872.09</v>
      </c>
      <c r="AB605" s="6">
        <v>45</v>
      </c>
      <c r="AC605" s="6">
        <v>339150</v>
      </c>
      <c r="AD605" s="7">
        <f t="shared" si="150"/>
        <v>-1.0851681851688044</v>
      </c>
      <c r="AE605" s="6">
        <v>271602.99</v>
      </c>
      <c r="AF605" s="6">
        <v>85</v>
      </c>
      <c r="AG605" s="6">
        <v>633550</v>
      </c>
      <c r="AH605" s="7">
        <f t="shared" si="151"/>
        <v>12.861004971983268</v>
      </c>
      <c r="AI605" s="6">
        <v>-35147.01</v>
      </c>
      <c r="AJ605" s="6">
        <v>62.5</v>
      </c>
      <c r="AK605" s="6">
        <v>452125</v>
      </c>
      <c r="AL605" s="7">
        <f t="shared" si="152"/>
        <v>-2.4098585789328175</v>
      </c>
      <c r="AM605" s="6">
        <v>-20922.02</v>
      </c>
      <c r="AN605" s="6">
        <v>45</v>
      </c>
      <c r="AO605" s="6">
        <v>324150</v>
      </c>
      <c r="AP605" s="7">
        <f t="shared" si="153"/>
        <v>-2.0008718803023293</v>
      </c>
      <c r="AQ605" s="6">
        <v>-18237.02</v>
      </c>
      <c r="AR605" s="6">
        <v>78</v>
      </c>
      <c r="AS605" s="6">
        <v>574110</v>
      </c>
      <c r="AT605" s="7">
        <f t="shared" si="154"/>
        <v>-0.88944028147915899</v>
      </c>
      <c r="AU605" s="6">
        <v>-75959.25</v>
      </c>
      <c r="AV605" s="6">
        <v>97.75</v>
      </c>
      <c r="AW605" s="6">
        <v>737692.5</v>
      </c>
      <c r="AX605" s="7">
        <f t="shared" si="155"/>
        <v>-3.1920302158419669</v>
      </c>
      <c r="AY605" s="6">
        <f t="shared" si="156"/>
        <v>799051.7</v>
      </c>
      <c r="AZ605" s="6">
        <f t="shared" si="157"/>
        <v>686.25</v>
      </c>
      <c r="BA605" s="6">
        <f t="shared" si="158"/>
        <v>5046412.5</v>
      </c>
      <c r="BB605" s="7">
        <f t="shared" si="159"/>
        <v>4.9085568609383392</v>
      </c>
      <c r="BC605" s="26" t="s">
        <v>796</v>
      </c>
      <c r="BD605" s="10" t="s">
        <v>786</v>
      </c>
      <c r="BE605" s="10" t="s">
        <v>807</v>
      </c>
      <c r="BF605" s="18"/>
      <c r="BG605" s="18"/>
      <c r="BH605" s="18"/>
      <c r="BI605" s="18"/>
      <c r="BJ605" s="18"/>
      <c r="BK605" s="18"/>
      <c r="BL605" s="18"/>
      <c r="BM605" s="18"/>
      <c r="BN605" s="18"/>
      <c r="BO605" s="18"/>
      <c r="CJ605" s="18"/>
      <c r="CK605" s="18"/>
    </row>
    <row r="606" spans="1:89" x14ac:dyDescent="0.2">
      <c r="A606" s="25">
        <v>172946</v>
      </c>
      <c r="B606" s="26" t="s">
        <v>242</v>
      </c>
      <c r="C606" s="6">
        <v>0</v>
      </c>
      <c r="D606" s="6">
        <v>0</v>
      </c>
      <c r="E606" s="6">
        <v>0</v>
      </c>
      <c r="F606" s="36">
        <f t="shared" si="144"/>
        <v>0</v>
      </c>
      <c r="G606" s="6">
        <v>0</v>
      </c>
      <c r="H606" s="6">
        <v>0</v>
      </c>
      <c r="I606" s="6">
        <v>0</v>
      </c>
      <c r="J606" s="36">
        <f t="shared" si="145"/>
        <v>0</v>
      </c>
      <c r="K606" s="6">
        <v>0</v>
      </c>
      <c r="L606" s="6">
        <v>0</v>
      </c>
      <c r="M606" s="6">
        <v>0</v>
      </c>
      <c r="N606" s="7">
        <f t="shared" si="146"/>
        <v>0</v>
      </c>
      <c r="O606" s="6">
        <v>0</v>
      </c>
      <c r="P606" s="6">
        <v>0</v>
      </c>
      <c r="Q606" s="6">
        <v>0</v>
      </c>
      <c r="R606" s="7">
        <f t="shared" si="147"/>
        <v>0</v>
      </c>
      <c r="S606" s="6">
        <v>0</v>
      </c>
      <c r="T606" s="6">
        <v>0</v>
      </c>
      <c r="U606" s="6">
        <v>0</v>
      </c>
      <c r="V606" s="7">
        <f t="shared" si="148"/>
        <v>0</v>
      </c>
      <c r="W606" s="6">
        <v>0</v>
      </c>
      <c r="X606" s="6">
        <v>0</v>
      </c>
      <c r="Y606" s="6">
        <v>0</v>
      </c>
      <c r="Z606" s="7">
        <f t="shared" si="149"/>
        <v>0</v>
      </c>
      <c r="AA606" s="6">
        <v>55155.98</v>
      </c>
      <c r="AB606" s="6">
        <v>56.5</v>
      </c>
      <c r="AC606" s="6">
        <v>420280</v>
      </c>
      <c r="AD606" s="7">
        <f t="shared" si="150"/>
        <v>4.0683244027790995</v>
      </c>
      <c r="AE606" s="6">
        <v>529151.30000000005</v>
      </c>
      <c r="AF606" s="6">
        <v>125.5</v>
      </c>
      <c r="AG606" s="6">
        <v>953485</v>
      </c>
      <c r="AH606" s="7">
        <f t="shared" si="151"/>
        <v>16.648965636585789</v>
      </c>
      <c r="AI606" s="6">
        <v>537366.30000000005</v>
      </c>
      <c r="AJ606" s="6">
        <v>119</v>
      </c>
      <c r="AK606" s="6">
        <v>851105</v>
      </c>
      <c r="AL606" s="7">
        <f t="shared" si="152"/>
        <v>19.572620651975964</v>
      </c>
      <c r="AM606" s="6">
        <v>443146.31</v>
      </c>
      <c r="AN606" s="6">
        <v>137</v>
      </c>
      <c r="AO606" s="6">
        <v>977090</v>
      </c>
      <c r="AP606" s="7">
        <f t="shared" si="153"/>
        <v>14.059642008412736</v>
      </c>
      <c r="AQ606" s="6">
        <v>598656.31000000006</v>
      </c>
      <c r="AR606" s="6">
        <v>150</v>
      </c>
      <c r="AS606" s="6">
        <v>1082600</v>
      </c>
      <c r="AT606" s="7">
        <f t="shared" si="154"/>
        <v>15.483444189913172</v>
      </c>
      <c r="AU606" s="6">
        <v>930621.08</v>
      </c>
      <c r="AV606" s="6">
        <v>201.5</v>
      </c>
      <c r="AW606" s="6">
        <v>1525530</v>
      </c>
      <c r="AX606" s="7">
        <f t="shared" si="155"/>
        <v>18.91097092813645</v>
      </c>
      <c r="AY606" s="6">
        <f t="shared" si="156"/>
        <v>3094097.2800000003</v>
      </c>
      <c r="AZ606" s="6">
        <f t="shared" si="157"/>
        <v>789.5</v>
      </c>
      <c r="BA606" s="6">
        <f t="shared" si="158"/>
        <v>5810090</v>
      </c>
      <c r="BB606" s="7">
        <f t="shared" si="159"/>
        <v>16.508697056327872</v>
      </c>
      <c r="BC606" s="26" t="s">
        <v>796</v>
      </c>
      <c r="BD606" s="10" t="s">
        <v>786</v>
      </c>
      <c r="BE606" s="10" t="s">
        <v>807</v>
      </c>
      <c r="BF606" s="18"/>
      <c r="BG606" s="18"/>
      <c r="BH606" s="18"/>
      <c r="BI606" s="18"/>
      <c r="BJ606" s="18"/>
      <c r="BK606" s="18"/>
      <c r="BL606" s="18"/>
      <c r="BM606" s="18"/>
      <c r="BN606" s="18"/>
      <c r="BO606" s="18"/>
      <c r="CJ606" s="18"/>
      <c r="CK606" s="18"/>
    </row>
    <row r="607" spans="1:89" x14ac:dyDescent="0.2">
      <c r="A607" s="25">
        <v>175340</v>
      </c>
      <c r="B607" s="26" t="s">
        <v>281</v>
      </c>
      <c r="C607" s="6">
        <v>-416570.74</v>
      </c>
      <c r="D607" s="6">
        <v>0</v>
      </c>
      <c r="E607" s="6">
        <v>0</v>
      </c>
      <c r="F607" s="36">
        <f t="shared" si="144"/>
        <v>0</v>
      </c>
      <c r="G607" s="6">
        <v>-96410.74</v>
      </c>
      <c r="H607" s="6">
        <v>285.5</v>
      </c>
      <c r="I607" s="6">
        <v>2156985</v>
      </c>
      <c r="J607" s="36">
        <f t="shared" si="145"/>
        <v>-1.3856067334728801</v>
      </c>
      <c r="K607" s="6">
        <v>219899.26</v>
      </c>
      <c r="L607" s="6">
        <v>271</v>
      </c>
      <c r="M607" s="6">
        <v>2040870</v>
      </c>
      <c r="N607" s="7">
        <f t="shared" si="146"/>
        <v>3.2324341089829338</v>
      </c>
      <c r="O607" s="6">
        <v>-113793.09</v>
      </c>
      <c r="P607" s="6">
        <v>272.5</v>
      </c>
      <c r="Q607" s="6">
        <v>2042750</v>
      </c>
      <c r="R607" s="7">
        <f t="shared" si="147"/>
        <v>-1.7268808175253947</v>
      </c>
      <c r="S607" s="6">
        <v>-177710.09</v>
      </c>
      <c r="T607" s="6">
        <v>346.75</v>
      </c>
      <c r="U607" s="6">
        <v>2572372.5</v>
      </c>
      <c r="V607" s="7">
        <f t="shared" si="148"/>
        <v>-2.1416077142793277</v>
      </c>
      <c r="W607" s="6">
        <v>494119.75</v>
      </c>
      <c r="X607" s="6">
        <v>361.5</v>
      </c>
      <c r="Y607" s="6">
        <v>2665555</v>
      </c>
      <c r="Z607" s="7">
        <f t="shared" si="149"/>
        <v>5.5611654983671324</v>
      </c>
      <c r="AA607" s="6">
        <v>441825.75</v>
      </c>
      <c r="AB607" s="6">
        <v>414</v>
      </c>
      <c r="AC607" s="6">
        <v>3127630</v>
      </c>
      <c r="AD607" s="7">
        <f t="shared" si="150"/>
        <v>4.3792258834964493</v>
      </c>
      <c r="AE607" s="6">
        <v>356861.92</v>
      </c>
      <c r="AF607" s="6">
        <v>187.25</v>
      </c>
      <c r="AG607" s="6">
        <v>1472032.5</v>
      </c>
      <c r="AH607" s="7">
        <f t="shared" si="151"/>
        <v>7.2728405113338184</v>
      </c>
      <c r="AI607" s="6">
        <v>811633.92</v>
      </c>
      <c r="AJ607" s="6">
        <v>403.75</v>
      </c>
      <c r="AK607" s="6">
        <v>2965237.5</v>
      </c>
      <c r="AL607" s="7">
        <f t="shared" si="152"/>
        <v>8.4852061664537839</v>
      </c>
      <c r="AM607" s="6">
        <v>-209092.58</v>
      </c>
      <c r="AN607" s="6">
        <v>262</v>
      </c>
      <c r="AO607" s="6">
        <v>1908640</v>
      </c>
      <c r="AP607" s="7">
        <f t="shared" si="153"/>
        <v>-3.3960673463827646</v>
      </c>
      <c r="AQ607" s="6">
        <v>-158674.14000000001</v>
      </c>
      <c r="AR607" s="6">
        <v>354.35</v>
      </c>
      <c r="AS607" s="6">
        <v>2616219.5</v>
      </c>
      <c r="AT607" s="7">
        <f t="shared" si="154"/>
        <v>-1.6982045734312432</v>
      </c>
      <c r="AU607" s="6">
        <v>-745189.59</v>
      </c>
      <c r="AV607" s="6">
        <v>623.5</v>
      </c>
      <c r="AW607" s="6">
        <v>4680910</v>
      </c>
      <c r="AX607" s="7">
        <f t="shared" si="155"/>
        <v>-4.9351252833316597</v>
      </c>
      <c r="AY607" s="6">
        <f t="shared" si="156"/>
        <v>823470.37</v>
      </c>
      <c r="AZ607" s="6">
        <f t="shared" si="157"/>
        <v>3782.1</v>
      </c>
      <c r="BA607" s="6">
        <f t="shared" si="158"/>
        <v>28249202</v>
      </c>
      <c r="BB607" s="7">
        <f t="shared" si="159"/>
        <v>0.90365672878122361</v>
      </c>
      <c r="BC607" s="26" t="s">
        <v>796</v>
      </c>
      <c r="BD607" s="10" t="s">
        <v>786</v>
      </c>
      <c r="BE607" s="10" t="s">
        <v>807</v>
      </c>
      <c r="BF607" s="18"/>
      <c r="BG607" s="18"/>
      <c r="BH607" s="18"/>
      <c r="BI607" s="18"/>
      <c r="BJ607" s="18"/>
      <c r="BK607" s="18"/>
      <c r="BL607" s="18"/>
      <c r="BM607" s="18"/>
      <c r="BN607" s="18"/>
      <c r="BO607" s="18"/>
      <c r="CJ607" s="18"/>
      <c r="CK607" s="18"/>
    </row>
    <row r="608" spans="1:89" x14ac:dyDescent="0.2">
      <c r="A608" s="25">
        <v>175689</v>
      </c>
      <c r="B608" s="26" t="s">
        <v>286</v>
      </c>
      <c r="C608" s="6">
        <v>-144673.5</v>
      </c>
      <c r="D608" s="6">
        <v>0</v>
      </c>
      <c r="E608" s="6">
        <v>0</v>
      </c>
      <c r="F608" s="36">
        <f t="shared" si="144"/>
        <v>0</v>
      </c>
      <c r="G608" s="6">
        <v>-50443.5</v>
      </c>
      <c r="H608" s="6">
        <v>168.5</v>
      </c>
      <c r="I608" s="6">
        <v>1275570</v>
      </c>
      <c r="J608" s="36">
        <f t="shared" si="145"/>
        <v>-1.2259213528069803</v>
      </c>
      <c r="K608" s="6">
        <v>-60218.5</v>
      </c>
      <c r="L608" s="6">
        <v>124.5</v>
      </c>
      <c r="M608" s="6">
        <v>936240</v>
      </c>
      <c r="N608" s="7">
        <f t="shared" si="146"/>
        <v>-1.9295853627275057</v>
      </c>
      <c r="O608" s="6">
        <v>-50811.8</v>
      </c>
      <c r="P608" s="6">
        <v>145.5</v>
      </c>
      <c r="Q608" s="6">
        <v>1087960</v>
      </c>
      <c r="R608" s="7">
        <f t="shared" si="147"/>
        <v>-1.4478159123497187</v>
      </c>
      <c r="S608" s="6">
        <v>-35571.800000000003</v>
      </c>
      <c r="T608" s="6">
        <v>108.5</v>
      </c>
      <c r="U608" s="6">
        <v>805070</v>
      </c>
      <c r="V608" s="7">
        <f t="shared" si="148"/>
        <v>-1.3697266076241819</v>
      </c>
      <c r="W608" s="6">
        <v>-21164.799999999999</v>
      </c>
      <c r="X608" s="6">
        <v>71.5</v>
      </c>
      <c r="Y608" s="6">
        <v>525780</v>
      </c>
      <c r="Z608" s="7">
        <f t="shared" si="149"/>
        <v>-1.2076229601734565</v>
      </c>
      <c r="AA608" s="6">
        <v>-19524.8</v>
      </c>
      <c r="AB608" s="6">
        <v>61.5</v>
      </c>
      <c r="AC608" s="6">
        <v>458180</v>
      </c>
      <c r="AD608" s="7">
        <f t="shared" si="150"/>
        <v>-1.3210284167794317</v>
      </c>
      <c r="AE608" s="6">
        <v>-34188.93</v>
      </c>
      <c r="AF608" s="6">
        <v>83</v>
      </c>
      <c r="AG608" s="6">
        <v>644910</v>
      </c>
      <c r="AH608" s="7">
        <f t="shared" si="151"/>
        <v>-1.5904047076336234</v>
      </c>
      <c r="AI608" s="6">
        <v>-91347.93</v>
      </c>
      <c r="AJ608" s="6">
        <v>124.5</v>
      </c>
      <c r="AK608" s="6">
        <v>907190</v>
      </c>
      <c r="AL608" s="7">
        <f t="shared" si="152"/>
        <v>-3.121491451625348</v>
      </c>
      <c r="AM608" s="6">
        <v>257912.07</v>
      </c>
      <c r="AN608" s="6">
        <v>127</v>
      </c>
      <c r="AO608" s="6">
        <v>916940</v>
      </c>
      <c r="AP608" s="7">
        <f t="shared" si="153"/>
        <v>8.719517274848954</v>
      </c>
      <c r="AQ608" s="6">
        <v>270689.07</v>
      </c>
      <c r="AR608" s="6">
        <v>128</v>
      </c>
      <c r="AS608" s="6">
        <v>949760</v>
      </c>
      <c r="AT608" s="7">
        <f t="shared" si="154"/>
        <v>7.9802202240566036</v>
      </c>
      <c r="AU608" s="6">
        <v>-157820.44</v>
      </c>
      <c r="AV608" s="6">
        <v>130.5</v>
      </c>
      <c r="AW608" s="6">
        <v>974720</v>
      </c>
      <c r="AX608" s="7">
        <f t="shared" si="155"/>
        <v>-5.0193221027577151</v>
      </c>
      <c r="AY608" s="6">
        <f t="shared" si="156"/>
        <v>7508.6400000000722</v>
      </c>
      <c r="AZ608" s="6">
        <f t="shared" si="157"/>
        <v>1273</v>
      </c>
      <c r="BA608" s="6">
        <f t="shared" si="158"/>
        <v>9482320</v>
      </c>
      <c r="BB608" s="7">
        <f t="shared" si="159"/>
        <v>2.4547562199968176E-2</v>
      </c>
      <c r="BC608" s="26" t="s">
        <v>796</v>
      </c>
      <c r="BD608" s="10" t="s">
        <v>786</v>
      </c>
      <c r="BE608" s="10" t="s">
        <v>807</v>
      </c>
      <c r="BF608" s="18"/>
      <c r="BG608" s="18"/>
      <c r="BH608" s="18"/>
      <c r="BI608" s="18"/>
      <c r="BJ608" s="18"/>
      <c r="BK608" s="18"/>
      <c r="BL608" s="18"/>
      <c r="BM608" s="18"/>
      <c r="BN608" s="18"/>
      <c r="BO608" s="18"/>
      <c r="CJ608" s="18"/>
      <c r="CK608" s="18"/>
    </row>
    <row r="609" spans="1:89" x14ac:dyDescent="0.2">
      <c r="A609" s="25">
        <v>175939</v>
      </c>
      <c r="B609" s="26" t="s">
        <v>290</v>
      </c>
      <c r="C609" s="6">
        <v>35431</v>
      </c>
      <c r="D609" s="6">
        <v>21.5</v>
      </c>
      <c r="E609" s="6">
        <v>153080</v>
      </c>
      <c r="F609" s="36">
        <f t="shared" si="144"/>
        <v>6.9436242487588187</v>
      </c>
      <c r="G609" s="6">
        <v>63515.99</v>
      </c>
      <c r="H609" s="6">
        <v>131.5</v>
      </c>
      <c r="I609" s="6">
        <v>962730</v>
      </c>
      <c r="J609" s="36">
        <f t="shared" si="145"/>
        <v>2.0452210796381123</v>
      </c>
      <c r="K609" s="6">
        <v>-57779.01</v>
      </c>
      <c r="L609" s="6">
        <v>129.5</v>
      </c>
      <c r="M609" s="6">
        <v>930215</v>
      </c>
      <c r="N609" s="7">
        <f t="shared" si="146"/>
        <v>-1.8634082443306117</v>
      </c>
      <c r="O609" s="6">
        <v>-41113.050000000003</v>
      </c>
      <c r="P609" s="6">
        <v>118</v>
      </c>
      <c r="Q609" s="6">
        <v>849785</v>
      </c>
      <c r="R609" s="7">
        <f t="shared" si="147"/>
        <v>-1.4997964779326538</v>
      </c>
      <c r="S609" s="6">
        <v>58854.45</v>
      </c>
      <c r="T609" s="6">
        <v>64.75</v>
      </c>
      <c r="U609" s="6">
        <v>460407.5</v>
      </c>
      <c r="V609" s="7">
        <f t="shared" si="148"/>
        <v>3.962767656912626</v>
      </c>
      <c r="W609" s="6">
        <v>44110.94</v>
      </c>
      <c r="X609" s="6">
        <v>58.5</v>
      </c>
      <c r="Y609" s="6">
        <v>420545</v>
      </c>
      <c r="Z609" s="7">
        <f t="shared" si="149"/>
        <v>3.1466982130330883</v>
      </c>
      <c r="AA609" s="6">
        <v>464493.44</v>
      </c>
      <c r="AB609" s="6">
        <v>114.25</v>
      </c>
      <c r="AC609" s="6">
        <v>850622.5</v>
      </c>
      <c r="AD609" s="7">
        <f t="shared" si="150"/>
        <v>16.927951752980906</v>
      </c>
      <c r="AE609" s="6">
        <v>303573.8</v>
      </c>
      <c r="AF609" s="6">
        <v>20</v>
      </c>
      <c r="AG609" s="6">
        <v>166800</v>
      </c>
      <c r="AH609" s="7">
        <f t="shared" si="151"/>
        <v>54.59960431654676</v>
      </c>
      <c r="AI609" s="6">
        <v>-12347.2</v>
      </c>
      <c r="AJ609" s="6">
        <v>117.5</v>
      </c>
      <c r="AK609" s="6">
        <v>849900</v>
      </c>
      <c r="AL609" s="7">
        <f t="shared" si="152"/>
        <v>-0.45036263089775269</v>
      </c>
      <c r="AM609" s="6">
        <v>-32753.22</v>
      </c>
      <c r="AN609" s="6">
        <v>89.5</v>
      </c>
      <c r="AO609" s="6">
        <v>625515</v>
      </c>
      <c r="AP609" s="7">
        <f t="shared" si="153"/>
        <v>-1.623222176926213</v>
      </c>
      <c r="AQ609" s="6">
        <v>-51450.21</v>
      </c>
      <c r="AR609" s="6">
        <v>91.5</v>
      </c>
      <c r="AS609" s="6">
        <v>669730</v>
      </c>
      <c r="AT609" s="7">
        <f t="shared" si="154"/>
        <v>-2.1510248607647857</v>
      </c>
      <c r="AU609" s="6">
        <v>427396.79</v>
      </c>
      <c r="AV609" s="6">
        <v>187.5</v>
      </c>
      <c r="AW609" s="6">
        <v>1387010</v>
      </c>
      <c r="AX609" s="7">
        <f t="shared" si="155"/>
        <v>9.552418865040627</v>
      </c>
      <c r="AY609" s="6">
        <f t="shared" si="156"/>
        <v>1166502.7200000002</v>
      </c>
      <c r="AZ609" s="6">
        <f t="shared" si="157"/>
        <v>1122.5</v>
      </c>
      <c r="BA609" s="6">
        <f t="shared" si="158"/>
        <v>8173260</v>
      </c>
      <c r="BB609" s="7">
        <f t="shared" si="159"/>
        <v>4.424377093106056</v>
      </c>
      <c r="BC609" s="26" t="s">
        <v>796</v>
      </c>
      <c r="BD609" s="10" t="s">
        <v>786</v>
      </c>
      <c r="BE609" s="10" t="s">
        <v>807</v>
      </c>
      <c r="BF609" s="18"/>
      <c r="BG609" s="18"/>
      <c r="BH609" s="18"/>
      <c r="BI609" s="18"/>
      <c r="BJ609" s="18"/>
      <c r="BK609" s="18"/>
      <c r="BL609" s="18"/>
      <c r="BM609" s="18"/>
      <c r="BN609" s="18"/>
      <c r="BO609" s="18"/>
      <c r="CJ609" s="18"/>
      <c r="CK609" s="18"/>
    </row>
    <row r="610" spans="1:89" x14ac:dyDescent="0.2">
      <c r="A610" s="25">
        <v>176097</v>
      </c>
      <c r="B610" s="26" t="s">
        <v>292</v>
      </c>
      <c r="C610" s="6">
        <v>357304.38</v>
      </c>
      <c r="D610" s="6">
        <v>0</v>
      </c>
      <c r="E610" s="6">
        <v>0</v>
      </c>
      <c r="F610" s="36">
        <f t="shared" si="144"/>
        <v>0</v>
      </c>
      <c r="G610" s="6">
        <v>-27945.62</v>
      </c>
      <c r="H610" s="6">
        <v>84.5</v>
      </c>
      <c r="I610" s="6">
        <v>601570</v>
      </c>
      <c r="J610" s="36">
        <f t="shared" si="145"/>
        <v>-1.4400888009707931</v>
      </c>
      <c r="K610" s="6">
        <v>305869.38</v>
      </c>
      <c r="L610" s="6">
        <v>165</v>
      </c>
      <c r="M610" s="6">
        <v>1205500</v>
      </c>
      <c r="N610" s="7">
        <f t="shared" si="146"/>
        <v>7.6118468685192866</v>
      </c>
      <c r="O610" s="6">
        <v>-45847.7</v>
      </c>
      <c r="P610" s="6">
        <v>118</v>
      </c>
      <c r="Q610" s="6">
        <v>858080</v>
      </c>
      <c r="R610" s="7">
        <f t="shared" si="147"/>
        <v>-1.6563475433526011</v>
      </c>
      <c r="S610" s="6">
        <v>-56107.7</v>
      </c>
      <c r="T610" s="6">
        <v>167.5</v>
      </c>
      <c r="U610" s="6">
        <v>1204050</v>
      </c>
      <c r="V610" s="7">
        <f t="shared" si="148"/>
        <v>-1.4445734811677255</v>
      </c>
      <c r="W610" s="6">
        <v>312524.23</v>
      </c>
      <c r="X610" s="6">
        <v>158.5</v>
      </c>
      <c r="Y610" s="6">
        <v>1136510</v>
      </c>
      <c r="Z610" s="7">
        <f t="shared" si="149"/>
        <v>8.2495771264661109</v>
      </c>
      <c r="AA610" s="6">
        <v>705768.23</v>
      </c>
      <c r="AB610" s="6">
        <v>128</v>
      </c>
      <c r="AC610" s="6">
        <v>948170</v>
      </c>
      <c r="AD610" s="7">
        <f t="shared" si="150"/>
        <v>23.074781030827804</v>
      </c>
      <c r="AE610" s="6">
        <v>788522.84</v>
      </c>
      <c r="AF610" s="6">
        <v>101.5</v>
      </c>
      <c r="AG610" s="6">
        <v>769330</v>
      </c>
      <c r="AH610" s="7">
        <f t="shared" si="151"/>
        <v>30.748424213276486</v>
      </c>
      <c r="AI610" s="6">
        <v>239655.84</v>
      </c>
      <c r="AJ610" s="6">
        <v>126</v>
      </c>
      <c r="AK610" s="6">
        <v>885020</v>
      </c>
      <c r="AL610" s="7">
        <f t="shared" si="152"/>
        <v>8.3945346319857173</v>
      </c>
      <c r="AM610" s="6">
        <v>203350.82</v>
      </c>
      <c r="AN610" s="6">
        <v>129</v>
      </c>
      <c r="AO610" s="6">
        <v>900480</v>
      </c>
      <c r="AP610" s="7">
        <f t="shared" si="153"/>
        <v>7.0005723836176266</v>
      </c>
      <c r="AQ610" s="6">
        <v>358915.82</v>
      </c>
      <c r="AR610" s="6">
        <v>156</v>
      </c>
      <c r="AS610" s="6">
        <v>1084020</v>
      </c>
      <c r="AT610" s="7">
        <f t="shared" si="154"/>
        <v>9.2707172930388744</v>
      </c>
      <c r="AU610" s="6">
        <v>414014.81</v>
      </c>
      <c r="AV610" s="6">
        <v>249.5</v>
      </c>
      <c r="AW610" s="6">
        <v>1784650</v>
      </c>
      <c r="AX610" s="7">
        <f t="shared" si="155"/>
        <v>7.1915832852380026</v>
      </c>
      <c r="AY610" s="6">
        <f t="shared" si="156"/>
        <v>3198720.9499999993</v>
      </c>
      <c r="AZ610" s="6">
        <f t="shared" si="157"/>
        <v>1583.5</v>
      </c>
      <c r="BA610" s="6">
        <f t="shared" si="158"/>
        <v>11377380</v>
      </c>
      <c r="BB610" s="7">
        <f t="shared" si="159"/>
        <v>8.7155697928697098</v>
      </c>
      <c r="BC610" s="26" t="s">
        <v>796</v>
      </c>
      <c r="BD610" s="10" t="s">
        <v>786</v>
      </c>
      <c r="BE610" s="10" t="s">
        <v>807</v>
      </c>
      <c r="BF610" s="18"/>
      <c r="BG610" s="18"/>
      <c r="BH610" s="18"/>
      <c r="BI610" s="18"/>
      <c r="BJ610" s="18"/>
      <c r="BK610" s="18"/>
      <c r="BL610" s="18"/>
      <c r="BM610" s="18"/>
      <c r="BN610" s="18"/>
      <c r="BO610" s="18"/>
      <c r="CJ610" s="18"/>
      <c r="CK610" s="18"/>
    </row>
    <row r="611" spans="1:89" x14ac:dyDescent="0.2">
      <c r="A611" s="25">
        <v>177452</v>
      </c>
      <c r="B611" s="26" t="s">
        <v>343</v>
      </c>
      <c r="C611" s="6">
        <v>-194231.6</v>
      </c>
      <c r="D611" s="6">
        <v>63</v>
      </c>
      <c r="E611" s="6">
        <v>460385</v>
      </c>
      <c r="F611" s="36">
        <f t="shared" si="144"/>
        <v>-12.656685165676555</v>
      </c>
      <c r="G611" s="6">
        <v>-64751.6</v>
      </c>
      <c r="H611" s="6">
        <v>183</v>
      </c>
      <c r="I611" s="6">
        <v>1353985</v>
      </c>
      <c r="J611" s="36">
        <f t="shared" si="145"/>
        <v>-1.4825124355144259</v>
      </c>
      <c r="K611" s="6">
        <v>-82146.600000000006</v>
      </c>
      <c r="L611" s="6">
        <v>161.5</v>
      </c>
      <c r="M611" s="6">
        <v>1177480</v>
      </c>
      <c r="N611" s="7">
        <f t="shared" si="146"/>
        <v>-2.0929425552875633</v>
      </c>
      <c r="O611" s="6">
        <v>-44867.94</v>
      </c>
      <c r="P611" s="6">
        <v>118.3</v>
      </c>
      <c r="Q611" s="6">
        <v>870976</v>
      </c>
      <c r="R611" s="7">
        <f t="shared" si="147"/>
        <v>-1.5969511674259682</v>
      </c>
      <c r="S611" s="6">
        <v>-52361.94</v>
      </c>
      <c r="T611" s="6">
        <v>155</v>
      </c>
      <c r="U611" s="6">
        <v>1111850</v>
      </c>
      <c r="V611" s="7">
        <f t="shared" si="148"/>
        <v>-1.4599272743625489</v>
      </c>
      <c r="W611" s="6">
        <v>-76717.08</v>
      </c>
      <c r="X611" s="6">
        <v>144.5</v>
      </c>
      <c r="Y611" s="6">
        <v>1030290</v>
      </c>
      <c r="Z611" s="7">
        <f t="shared" si="149"/>
        <v>-2.2338491104446323</v>
      </c>
      <c r="AA611" s="6">
        <v>-31192.080000000002</v>
      </c>
      <c r="AB611" s="6">
        <v>86</v>
      </c>
      <c r="AC611" s="6">
        <v>640020</v>
      </c>
      <c r="AD611" s="7">
        <f t="shared" si="150"/>
        <v>-1.5108191619011908</v>
      </c>
      <c r="AE611" s="6">
        <v>-1411.87</v>
      </c>
      <c r="AF611" s="6">
        <v>86.5</v>
      </c>
      <c r="AG611" s="6">
        <v>651680</v>
      </c>
      <c r="AH611" s="7">
        <f t="shared" si="151"/>
        <v>-6.4995243064080527E-2</v>
      </c>
      <c r="AI611" s="6">
        <v>267919.13</v>
      </c>
      <c r="AJ611" s="6">
        <v>109.5</v>
      </c>
      <c r="AK611" s="6">
        <v>776250</v>
      </c>
      <c r="AL611" s="7">
        <f t="shared" si="152"/>
        <v>10.699507929146538</v>
      </c>
      <c r="AM611" s="6">
        <v>204402.82</v>
      </c>
      <c r="AN611" s="6">
        <v>124.5</v>
      </c>
      <c r="AO611" s="6">
        <v>872290</v>
      </c>
      <c r="AP611" s="7">
        <f t="shared" si="153"/>
        <v>7.2641981680404459</v>
      </c>
      <c r="AQ611" s="6">
        <v>-165.68</v>
      </c>
      <c r="AR611" s="6">
        <v>154.5</v>
      </c>
      <c r="AS611" s="6">
        <v>1108990</v>
      </c>
      <c r="AT611" s="7">
        <f t="shared" si="154"/>
        <v>-4.1831215790944908E-3</v>
      </c>
      <c r="AU611" s="6">
        <v>110391.92</v>
      </c>
      <c r="AV611" s="6">
        <v>252</v>
      </c>
      <c r="AW611" s="6">
        <v>1851370</v>
      </c>
      <c r="AX611" s="7">
        <f t="shared" si="155"/>
        <v>1.8484417053317275</v>
      </c>
      <c r="AY611" s="6">
        <f t="shared" si="156"/>
        <v>229099.07999999996</v>
      </c>
      <c r="AZ611" s="6">
        <f t="shared" si="157"/>
        <v>1575.3</v>
      </c>
      <c r="BA611" s="6">
        <f t="shared" si="158"/>
        <v>11445181</v>
      </c>
      <c r="BB611" s="7">
        <f t="shared" si="159"/>
        <v>0.62052941583012089</v>
      </c>
      <c r="BC611" s="26" t="s">
        <v>796</v>
      </c>
      <c r="BD611" s="10" t="s">
        <v>786</v>
      </c>
      <c r="BE611" s="10" t="s">
        <v>807</v>
      </c>
      <c r="BF611" s="18"/>
      <c r="BG611" s="18"/>
      <c r="BH611" s="18"/>
      <c r="BI611" s="18"/>
      <c r="BJ611" s="18"/>
      <c r="BK611" s="18"/>
      <c r="BL611" s="18"/>
      <c r="BM611" s="18"/>
      <c r="BN611" s="18"/>
      <c r="BO611" s="18"/>
      <c r="CJ611" s="18"/>
      <c r="CK611" s="18"/>
    </row>
    <row r="612" spans="1:89" x14ac:dyDescent="0.2">
      <c r="A612" s="25">
        <v>178038</v>
      </c>
      <c r="B612" s="26" t="s">
        <v>359</v>
      </c>
      <c r="C612" s="6">
        <v>-58612.77</v>
      </c>
      <c r="D612" s="6">
        <v>9</v>
      </c>
      <c r="E612" s="6">
        <v>69030</v>
      </c>
      <c r="F612" s="36">
        <f t="shared" si="144"/>
        <v>-25.472737940026075</v>
      </c>
      <c r="G612" s="6">
        <v>101807.23</v>
      </c>
      <c r="H612" s="6">
        <v>52.5</v>
      </c>
      <c r="I612" s="6">
        <v>389675</v>
      </c>
      <c r="J612" s="36">
        <f t="shared" si="145"/>
        <v>8.0991188297940582</v>
      </c>
      <c r="K612" s="6">
        <v>-21579.27</v>
      </c>
      <c r="L612" s="6">
        <v>57.75</v>
      </c>
      <c r="M612" s="6">
        <v>429592.5</v>
      </c>
      <c r="N612" s="7">
        <f t="shared" si="146"/>
        <v>-1.5069585712041063</v>
      </c>
      <c r="O612" s="6">
        <v>103112.73</v>
      </c>
      <c r="P612" s="6">
        <v>62.5</v>
      </c>
      <c r="Q612" s="6">
        <v>459600</v>
      </c>
      <c r="R612" s="7">
        <f t="shared" si="147"/>
        <v>6.9549491514360309</v>
      </c>
      <c r="S612" s="6">
        <v>278456.73</v>
      </c>
      <c r="T612" s="6">
        <v>59.250000000000007</v>
      </c>
      <c r="U612" s="6">
        <v>436072.5</v>
      </c>
      <c r="V612" s="7">
        <f t="shared" si="148"/>
        <v>19.795237328655212</v>
      </c>
      <c r="W612" s="6">
        <v>65331.73</v>
      </c>
      <c r="X612" s="6">
        <v>67.5</v>
      </c>
      <c r="Y612" s="6">
        <v>487875</v>
      </c>
      <c r="Z612" s="7">
        <f t="shared" si="149"/>
        <v>4.017323904688701</v>
      </c>
      <c r="AA612" s="6">
        <v>205546.73</v>
      </c>
      <c r="AB612" s="6">
        <v>41.5</v>
      </c>
      <c r="AC612" s="6">
        <v>303830</v>
      </c>
      <c r="AD612" s="7">
        <f t="shared" si="150"/>
        <v>20.97208514629892</v>
      </c>
      <c r="AE612" s="6">
        <v>91797.25</v>
      </c>
      <c r="AF612" s="6">
        <v>12.5</v>
      </c>
      <c r="AG612" s="6">
        <v>97125</v>
      </c>
      <c r="AH612" s="7">
        <f t="shared" si="151"/>
        <v>28.354362934362936</v>
      </c>
      <c r="AI612" s="6">
        <v>242917.25</v>
      </c>
      <c r="AJ612" s="6">
        <v>69</v>
      </c>
      <c r="AK612" s="6">
        <v>499630</v>
      </c>
      <c r="AL612" s="7">
        <f t="shared" si="152"/>
        <v>15.072022796869684</v>
      </c>
      <c r="AM612" s="6">
        <v>173377.25</v>
      </c>
      <c r="AN612" s="6">
        <v>83</v>
      </c>
      <c r="AO612" s="6">
        <v>591610</v>
      </c>
      <c r="AP612" s="7">
        <f t="shared" si="153"/>
        <v>9.0848612261456019</v>
      </c>
      <c r="AQ612" s="6">
        <v>164847.25</v>
      </c>
      <c r="AR612" s="6">
        <v>46</v>
      </c>
      <c r="AS612" s="6">
        <v>333170</v>
      </c>
      <c r="AT612" s="7">
        <f t="shared" si="154"/>
        <v>13.853957439145182</v>
      </c>
      <c r="AU612" s="6">
        <v>165877.24</v>
      </c>
      <c r="AV612" s="6">
        <v>83</v>
      </c>
      <c r="AW612" s="6">
        <v>618770</v>
      </c>
      <c r="AX612" s="7">
        <f t="shared" si="155"/>
        <v>8.3103486594372704</v>
      </c>
      <c r="AY612" s="6">
        <f t="shared" si="156"/>
        <v>1571492.1199999999</v>
      </c>
      <c r="AZ612" s="6">
        <f t="shared" si="157"/>
        <v>634.5</v>
      </c>
      <c r="BA612" s="6">
        <f t="shared" si="158"/>
        <v>4646950</v>
      </c>
      <c r="BB612" s="7">
        <f t="shared" si="159"/>
        <v>10.483490401230913</v>
      </c>
      <c r="BC612" s="26" t="s">
        <v>796</v>
      </c>
      <c r="BD612" s="10" t="s">
        <v>786</v>
      </c>
      <c r="BE612" s="10" t="s">
        <v>807</v>
      </c>
      <c r="BF612" s="18"/>
      <c r="BG612" s="18"/>
      <c r="BH612" s="18"/>
      <c r="BI612" s="18"/>
      <c r="BJ612" s="18"/>
      <c r="BK612" s="18"/>
      <c r="BL612" s="18"/>
      <c r="BM612" s="18"/>
      <c r="BN612" s="18"/>
      <c r="BO612" s="18"/>
      <c r="CJ612" s="18"/>
      <c r="CK612" s="18"/>
    </row>
    <row r="613" spans="1:89" x14ac:dyDescent="0.2">
      <c r="A613" s="25">
        <v>178039</v>
      </c>
      <c r="B613" s="26" t="s">
        <v>360</v>
      </c>
      <c r="C613" s="6">
        <v>-0.21</v>
      </c>
      <c r="D613" s="6">
        <v>0</v>
      </c>
      <c r="E613" s="6">
        <v>0</v>
      </c>
      <c r="F613" s="36">
        <f t="shared" si="144"/>
        <v>0</v>
      </c>
      <c r="G613" s="6">
        <v>67329.7</v>
      </c>
      <c r="H613" s="6">
        <v>147.5</v>
      </c>
      <c r="I613" s="6">
        <v>1090000</v>
      </c>
      <c r="J613" s="36">
        <f t="shared" si="145"/>
        <v>1.9148813761467889</v>
      </c>
      <c r="K613" s="6">
        <v>54164.7</v>
      </c>
      <c r="L613" s="6">
        <v>359.25</v>
      </c>
      <c r="M613" s="6">
        <v>2650372.5</v>
      </c>
      <c r="N613" s="7">
        <f t="shared" si="146"/>
        <v>0.61309910210734531</v>
      </c>
      <c r="O613" s="6">
        <v>209195.7</v>
      </c>
      <c r="P613" s="6">
        <v>100</v>
      </c>
      <c r="Q613" s="6">
        <v>735625</v>
      </c>
      <c r="R613" s="7">
        <f t="shared" si="147"/>
        <v>8.8157236363636358</v>
      </c>
      <c r="S613" s="6">
        <v>422065.7</v>
      </c>
      <c r="T613" s="6">
        <v>121</v>
      </c>
      <c r="U613" s="6">
        <v>887320</v>
      </c>
      <c r="V613" s="7">
        <f t="shared" si="148"/>
        <v>14.745567213632061</v>
      </c>
      <c r="W613" s="6">
        <v>-71070.13</v>
      </c>
      <c r="X613" s="6">
        <v>126</v>
      </c>
      <c r="Y613" s="6">
        <v>898920</v>
      </c>
      <c r="Z613" s="7">
        <f t="shared" si="149"/>
        <v>-2.3718505539981312</v>
      </c>
      <c r="AA613" s="6">
        <v>470808.87</v>
      </c>
      <c r="AB613" s="6">
        <v>140.5</v>
      </c>
      <c r="AC613" s="6">
        <v>1055235</v>
      </c>
      <c r="AD613" s="7">
        <f t="shared" si="150"/>
        <v>13.831113420233409</v>
      </c>
      <c r="AE613" s="6">
        <v>426426.14</v>
      </c>
      <c r="AF613" s="6">
        <v>46.3</v>
      </c>
      <c r="AG613" s="6">
        <v>355851</v>
      </c>
      <c r="AH613" s="7">
        <f t="shared" si="151"/>
        <v>35.94983349772798</v>
      </c>
      <c r="AI613" s="6">
        <v>639126.14</v>
      </c>
      <c r="AJ613" s="6">
        <v>159</v>
      </c>
      <c r="AK613" s="6">
        <v>1127880</v>
      </c>
      <c r="AL613" s="7">
        <f t="shared" si="152"/>
        <v>17.56650560343299</v>
      </c>
      <c r="AM613" s="6">
        <v>766574.16</v>
      </c>
      <c r="AN613" s="6">
        <v>195.75</v>
      </c>
      <c r="AO613" s="6">
        <v>1400352.5</v>
      </c>
      <c r="AP613" s="7">
        <f t="shared" si="153"/>
        <v>16.969869343611698</v>
      </c>
      <c r="AQ613" s="6">
        <v>-37527.019999999997</v>
      </c>
      <c r="AR613" s="6">
        <v>75</v>
      </c>
      <c r="AS613" s="6">
        <v>543950</v>
      </c>
      <c r="AT613" s="7">
        <f t="shared" si="154"/>
        <v>-1.9317153414835921</v>
      </c>
      <c r="AU613" s="6">
        <v>101556</v>
      </c>
      <c r="AV613" s="6">
        <v>231</v>
      </c>
      <c r="AW613" s="6">
        <v>1704910</v>
      </c>
      <c r="AX613" s="7">
        <f t="shared" si="155"/>
        <v>1.8465702001865203</v>
      </c>
      <c r="AY613" s="6">
        <f t="shared" si="156"/>
        <v>3048649.9600000004</v>
      </c>
      <c r="AZ613" s="6">
        <f t="shared" si="157"/>
        <v>1701.3</v>
      </c>
      <c r="BA613" s="6">
        <f t="shared" si="158"/>
        <v>12450416</v>
      </c>
      <c r="BB613" s="7">
        <f t="shared" si="159"/>
        <v>7.5907623295478652</v>
      </c>
      <c r="BC613" s="26" t="s">
        <v>796</v>
      </c>
      <c r="BD613" s="10" t="s">
        <v>786</v>
      </c>
      <c r="BE613" s="10" t="s">
        <v>807</v>
      </c>
      <c r="BF613" s="18"/>
      <c r="BG613" s="18"/>
      <c r="BH613" s="18"/>
      <c r="BI613" s="18"/>
      <c r="BJ613" s="18"/>
      <c r="BK613" s="18"/>
      <c r="BL613" s="18"/>
      <c r="BM613" s="18"/>
      <c r="BN613" s="18"/>
      <c r="BO613" s="18"/>
      <c r="CJ613" s="18"/>
      <c r="CK613" s="18"/>
    </row>
    <row r="614" spans="1:89" x14ac:dyDescent="0.2">
      <c r="A614" s="25">
        <v>178214</v>
      </c>
      <c r="B614" s="26" t="s">
        <v>364</v>
      </c>
      <c r="C614" s="6">
        <v>-114325.49</v>
      </c>
      <c r="D614" s="6">
        <v>86</v>
      </c>
      <c r="E614" s="6">
        <v>655320</v>
      </c>
      <c r="F614" s="36">
        <f t="shared" si="144"/>
        <v>-5.2337250503570774</v>
      </c>
      <c r="G614" s="6">
        <v>-36340.49</v>
      </c>
      <c r="H614" s="6">
        <v>59</v>
      </c>
      <c r="I614" s="6">
        <v>436930</v>
      </c>
      <c r="J614" s="36">
        <f t="shared" si="145"/>
        <v>-2.5783425033758269</v>
      </c>
      <c r="K614" s="6">
        <v>-56115.49</v>
      </c>
      <c r="L614" s="6">
        <v>130.5</v>
      </c>
      <c r="M614" s="6">
        <v>967610</v>
      </c>
      <c r="N614" s="7">
        <f t="shared" si="146"/>
        <v>-1.7398173851035024</v>
      </c>
      <c r="O614" s="6">
        <v>-49642.99</v>
      </c>
      <c r="P614" s="6">
        <v>83</v>
      </c>
      <c r="Q614" s="6">
        <v>615010</v>
      </c>
      <c r="R614" s="7">
        <f t="shared" si="147"/>
        <v>-2.5022888896115512</v>
      </c>
      <c r="S614" s="6">
        <v>-22516.74</v>
      </c>
      <c r="T614" s="6">
        <v>54</v>
      </c>
      <c r="U614" s="6">
        <v>405055</v>
      </c>
      <c r="V614" s="7">
        <f t="shared" si="148"/>
        <v>-1.7232695312982187</v>
      </c>
      <c r="W614" s="6">
        <v>-55881.74</v>
      </c>
      <c r="X614" s="6">
        <v>126</v>
      </c>
      <c r="Y614" s="6">
        <v>914820</v>
      </c>
      <c r="Z614" s="7">
        <f t="shared" si="149"/>
        <v>-1.8325486981045451</v>
      </c>
      <c r="AA614" s="6">
        <v>-11536.74</v>
      </c>
      <c r="AB614" s="6">
        <v>41.5</v>
      </c>
      <c r="AC614" s="6">
        <v>313730</v>
      </c>
      <c r="AD614" s="7">
        <f t="shared" si="150"/>
        <v>-1.1399577343575686</v>
      </c>
      <c r="AE614" s="6">
        <v>-31116.99</v>
      </c>
      <c r="AF614" s="6">
        <v>95.5</v>
      </c>
      <c r="AG614" s="6">
        <v>740660</v>
      </c>
      <c r="AH614" s="7">
        <f t="shared" si="151"/>
        <v>-1.2603754759268759</v>
      </c>
      <c r="AI614" s="6">
        <v>-145034.99</v>
      </c>
      <c r="AJ614" s="6">
        <v>86</v>
      </c>
      <c r="AK614" s="6">
        <v>628420</v>
      </c>
      <c r="AL614" s="7">
        <f t="shared" si="152"/>
        <v>-7.1545856115336868</v>
      </c>
      <c r="AM614" s="6">
        <v>-46535.99</v>
      </c>
      <c r="AN614" s="6">
        <v>100.5</v>
      </c>
      <c r="AO614" s="6">
        <v>726135</v>
      </c>
      <c r="AP614" s="7">
        <f t="shared" si="153"/>
        <v>-1.9867045246407347</v>
      </c>
      <c r="AQ614" s="6">
        <v>-35140.99</v>
      </c>
      <c r="AR614" s="6">
        <v>141</v>
      </c>
      <c r="AS614" s="6">
        <v>1028820</v>
      </c>
      <c r="AT614" s="7">
        <f t="shared" si="154"/>
        <v>-0.9563847125833479</v>
      </c>
      <c r="AU614" s="6">
        <v>-131274.99</v>
      </c>
      <c r="AV614" s="6">
        <v>88.5</v>
      </c>
      <c r="AW614" s="6">
        <v>664510</v>
      </c>
      <c r="AX614" s="7">
        <f t="shared" si="155"/>
        <v>-6.1240984936268834</v>
      </c>
      <c r="AY614" s="6">
        <f t="shared" si="156"/>
        <v>-621138.1399999999</v>
      </c>
      <c r="AZ614" s="6">
        <f t="shared" si="157"/>
        <v>1005.5</v>
      </c>
      <c r="BA614" s="6">
        <f t="shared" si="158"/>
        <v>7441700</v>
      </c>
      <c r="BB614" s="7">
        <f t="shared" si="159"/>
        <v>-2.587484357068949</v>
      </c>
      <c r="BC614" s="26" t="s">
        <v>796</v>
      </c>
      <c r="BD614" s="10" t="s">
        <v>786</v>
      </c>
      <c r="BE614" s="10" t="s">
        <v>807</v>
      </c>
      <c r="BF614" s="18"/>
      <c r="BG614" s="18"/>
      <c r="BH614" s="18"/>
      <c r="BI614" s="18"/>
      <c r="BJ614" s="18"/>
      <c r="BK614" s="18"/>
      <c r="BL614" s="18"/>
      <c r="BM614" s="18"/>
      <c r="BN614" s="18"/>
      <c r="BO614" s="18"/>
      <c r="CJ614" s="18"/>
      <c r="CK614" s="18"/>
    </row>
    <row r="615" spans="1:89" x14ac:dyDescent="0.2">
      <c r="A615" s="25">
        <v>178221</v>
      </c>
      <c r="B615" s="26" t="s">
        <v>366</v>
      </c>
      <c r="C615" s="6">
        <v>-46168.02</v>
      </c>
      <c r="D615" s="6">
        <v>12</v>
      </c>
      <c r="E615" s="6">
        <v>92040</v>
      </c>
      <c r="F615" s="36">
        <f t="shared" si="144"/>
        <v>-15.048246414602346</v>
      </c>
      <c r="G615" s="6">
        <v>-2808.02</v>
      </c>
      <c r="H615" s="6">
        <v>15</v>
      </c>
      <c r="I615" s="6">
        <v>117550</v>
      </c>
      <c r="J615" s="36">
        <f t="shared" si="145"/>
        <v>-0.74052420246703532</v>
      </c>
      <c r="K615" s="6">
        <v>-30508.02</v>
      </c>
      <c r="L615" s="6">
        <v>66.5</v>
      </c>
      <c r="M615" s="6">
        <v>493705</v>
      </c>
      <c r="N615" s="7">
        <f t="shared" si="146"/>
        <v>-1.8538208039213702</v>
      </c>
      <c r="O615" s="6">
        <v>-46633.02</v>
      </c>
      <c r="P615" s="6">
        <v>127.5</v>
      </c>
      <c r="Q615" s="6">
        <v>946490</v>
      </c>
      <c r="R615" s="7">
        <f t="shared" si="147"/>
        <v>-1.5273522382698179</v>
      </c>
      <c r="S615" s="6">
        <v>354719.48</v>
      </c>
      <c r="T615" s="6">
        <v>100.5</v>
      </c>
      <c r="U615" s="6">
        <v>741435</v>
      </c>
      <c r="V615" s="7">
        <f t="shared" si="148"/>
        <v>14.831109780358359</v>
      </c>
      <c r="W615" s="6">
        <v>85154.54</v>
      </c>
      <c r="X615" s="6">
        <v>100</v>
      </c>
      <c r="Y615" s="6">
        <v>720675</v>
      </c>
      <c r="Z615" s="7">
        <f t="shared" si="149"/>
        <v>3.5447825996461648</v>
      </c>
      <c r="AA615" s="6">
        <v>303564.53999999998</v>
      </c>
      <c r="AB615" s="6">
        <v>86</v>
      </c>
      <c r="AC615" s="6">
        <v>626270</v>
      </c>
      <c r="AD615" s="7">
        <f t="shared" si="150"/>
        <v>15.02626780781452</v>
      </c>
      <c r="AE615" s="6">
        <v>176626.72</v>
      </c>
      <c r="AF615" s="6">
        <v>109.75</v>
      </c>
      <c r="AG615" s="6">
        <v>847682.5</v>
      </c>
      <c r="AH615" s="7">
        <f t="shared" si="151"/>
        <v>6.2509272044662954</v>
      </c>
      <c r="AI615" s="6">
        <v>4716.72</v>
      </c>
      <c r="AJ615" s="6">
        <v>93</v>
      </c>
      <c r="AK615" s="6">
        <v>666660</v>
      </c>
      <c r="AL615" s="7">
        <f t="shared" si="152"/>
        <v>0.219329673296733</v>
      </c>
      <c r="AM615" s="6">
        <v>180574.74</v>
      </c>
      <c r="AN615" s="6">
        <v>133.5</v>
      </c>
      <c r="AO615" s="6">
        <v>941445</v>
      </c>
      <c r="AP615" s="7">
        <f t="shared" si="153"/>
        <v>5.9459840351799622</v>
      </c>
      <c r="AQ615" s="6">
        <v>110022.74</v>
      </c>
      <c r="AR615" s="6">
        <v>132.9</v>
      </c>
      <c r="AS615" s="6">
        <v>973988</v>
      </c>
      <c r="AT615" s="7">
        <f t="shared" si="154"/>
        <v>3.1629103438646058</v>
      </c>
      <c r="AU615" s="6">
        <v>188411.27</v>
      </c>
      <c r="AV615" s="6">
        <v>198.20000000000002</v>
      </c>
      <c r="AW615" s="6">
        <v>1507037</v>
      </c>
      <c r="AX615" s="7">
        <f t="shared" si="155"/>
        <v>3.8756509428766512</v>
      </c>
      <c r="AY615" s="6">
        <f t="shared" si="156"/>
        <v>1323841.69</v>
      </c>
      <c r="AZ615" s="6">
        <f t="shared" si="157"/>
        <v>1162.8499999999999</v>
      </c>
      <c r="BA615" s="6">
        <f t="shared" si="158"/>
        <v>8582937.5</v>
      </c>
      <c r="BB615" s="7">
        <f t="shared" si="159"/>
        <v>4.7814739871984386</v>
      </c>
      <c r="BC615" s="26" t="s">
        <v>796</v>
      </c>
      <c r="BD615" s="10" t="s">
        <v>786</v>
      </c>
      <c r="BE615" s="10" t="s">
        <v>807</v>
      </c>
      <c r="BF615" s="18"/>
      <c r="BG615" s="18"/>
      <c r="BH615" s="18"/>
      <c r="BI615" s="18"/>
      <c r="BJ615" s="18"/>
      <c r="BK615" s="18"/>
      <c r="BL615" s="18"/>
      <c r="BM615" s="18"/>
      <c r="BN615" s="18"/>
      <c r="BO615" s="18"/>
      <c r="CJ615" s="18"/>
      <c r="CK615" s="18"/>
    </row>
    <row r="616" spans="1:89" x14ac:dyDescent="0.2">
      <c r="A616" s="25">
        <v>178309</v>
      </c>
      <c r="B616" s="26" t="s">
        <v>374</v>
      </c>
      <c r="C616" s="6">
        <v>50501.23</v>
      </c>
      <c r="D616" s="6">
        <v>20</v>
      </c>
      <c r="E616" s="6">
        <v>142400</v>
      </c>
      <c r="F616" s="36">
        <f t="shared" si="144"/>
        <v>10.639304073033708</v>
      </c>
      <c r="G616" s="6">
        <v>59705.23</v>
      </c>
      <c r="H616" s="6">
        <v>52.5</v>
      </c>
      <c r="I616" s="6">
        <v>382450</v>
      </c>
      <c r="J616" s="36">
        <f t="shared" si="145"/>
        <v>4.8394878546215194</v>
      </c>
      <c r="K616" s="6">
        <v>-12454.77</v>
      </c>
      <c r="L616" s="6">
        <v>42.5</v>
      </c>
      <c r="M616" s="6">
        <v>302600</v>
      </c>
      <c r="N616" s="7">
        <f t="shared" si="146"/>
        <v>-1.234775611368143</v>
      </c>
      <c r="O616" s="6">
        <v>-10004.77</v>
      </c>
      <c r="P616" s="6">
        <v>30</v>
      </c>
      <c r="Q616" s="6">
        <v>214600</v>
      </c>
      <c r="R616" s="7">
        <f t="shared" si="147"/>
        <v>-1.4452370456663559</v>
      </c>
      <c r="S616" s="6">
        <v>-2204.77</v>
      </c>
      <c r="T616" s="6">
        <v>10</v>
      </c>
      <c r="U616" s="6">
        <v>72200</v>
      </c>
      <c r="V616" s="7">
        <f t="shared" si="148"/>
        <v>-0.94664639889196678</v>
      </c>
      <c r="W616" s="6">
        <v>-17854.77</v>
      </c>
      <c r="X616" s="6">
        <v>57</v>
      </c>
      <c r="Y616" s="6">
        <v>413890</v>
      </c>
      <c r="Z616" s="7">
        <f t="shared" si="149"/>
        <v>-1.2941677740462441</v>
      </c>
      <c r="AA616" s="6">
        <v>-15747.27</v>
      </c>
      <c r="AB616" s="6">
        <v>52.5</v>
      </c>
      <c r="AC616" s="6">
        <v>378175</v>
      </c>
      <c r="AD616" s="7">
        <f t="shared" si="150"/>
        <v>-1.2908451642757983</v>
      </c>
      <c r="AE616" s="6">
        <v>-17521.98</v>
      </c>
      <c r="AF616" s="6">
        <v>50</v>
      </c>
      <c r="AG616" s="6">
        <v>371700</v>
      </c>
      <c r="AH616" s="7">
        <f t="shared" si="151"/>
        <v>-1.4142033898305084</v>
      </c>
      <c r="AI616" s="6">
        <v>-38641.980000000003</v>
      </c>
      <c r="AJ616" s="6">
        <v>36.5</v>
      </c>
      <c r="AK616" s="6">
        <v>260805</v>
      </c>
      <c r="AL616" s="7">
        <f t="shared" si="152"/>
        <v>-4.593092080289872</v>
      </c>
      <c r="AM616" s="6">
        <v>76393.02</v>
      </c>
      <c r="AN616" s="6">
        <v>59</v>
      </c>
      <c r="AO616" s="6">
        <v>407930</v>
      </c>
      <c r="AP616" s="7">
        <f t="shared" si="153"/>
        <v>5.805367636604319</v>
      </c>
      <c r="AQ616" s="6">
        <v>-12657</v>
      </c>
      <c r="AR616" s="6">
        <v>72</v>
      </c>
      <c r="AS616" s="6">
        <v>511890</v>
      </c>
      <c r="AT616" s="7">
        <f t="shared" si="154"/>
        <v>-0.69232842993611909</v>
      </c>
      <c r="AU616" s="6">
        <v>-16057.02</v>
      </c>
      <c r="AV616" s="6">
        <v>40.5</v>
      </c>
      <c r="AW616" s="6">
        <v>290575</v>
      </c>
      <c r="AX616" s="7">
        <f t="shared" si="155"/>
        <v>-1.7130435171642435</v>
      </c>
      <c r="AY616" s="6">
        <f t="shared" si="156"/>
        <v>-7046.0799999999981</v>
      </c>
      <c r="AZ616" s="6">
        <f t="shared" si="157"/>
        <v>502.5</v>
      </c>
      <c r="BA616" s="6">
        <f t="shared" si="158"/>
        <v>3606815</v>
      </c>
      <c r="BB616" s="7">
        <f t="shared" si="159"/>
        <v>-6.0559934457409079E-2</v>
      </c>
      <c r="BC616" s="26" t="s">
        <v>796</v>
      </c>
      <c r="BD616" s="10" t="s">
        <v>786</v>
      </c>
      <c r="BE616" s="10" t="s">
        <v>807</v>
      </c>
      <c r="BF616" s="18"/>
      <c r="BG616" s="18"/>
      <c r="BH616" s="18"/>
      <c r="BI616" s="18"/>
      <c r="BJ616" s="18"/>
      <c r="BK616" s="18"/>
      <c r="BL616" s="18"/>
      <c r="BM616" s="18"/>
      <c r="BN616" s="18"/>
      <c r="BO616" s="18"/>
      <c r="CJ616" s="18"/>
      <c r="CK616" s="18"/>
    </row>
    <row r="617" spans="1:89" x14ac:dyDescent="0.2">
      <c r="A617" s="25">
        <v>202329</v>
      </c>
      <c r="B617" s="26" t="s">
        <v>470</v>
      </c>
      <c r="C617" s="6">
        <v>-159360.57999999999</v>
      </c>
      <c r="D617" s="6">
        <v>0</v>
      </c>
      <c r="E617" s="6">
        <v>0</v>
      </c>
      <c r="F617" s="36">
        <f t="shared" si="144"/>
        <v>0</v>
      </c>
      <c r="G617" s="6">
        <v>174272.62</v>
      </c>
      <c r="H617" s="6">
        <v>91</v>
      </c>
      <c r="I617" s="6">
        <v>645520</v>
      </c>
      <c r="J617" s="36">
        <f t="shared" si="145"/>
        <v>8.3691461457429668</v>
      </c>
      <c r="K617" s="6">
        <v>140017.62</v>
      </c>
      <c r="L617" s="6">
        <v>95.5</v>
      </c>
      <c r="M617" s="6">
        <v>681160</v>
      </c>
      <c r="N617" s="7">
        <f t="shared" si="146"/>
        <v>6.1667282283164013</v>
      </c>
      <c r="O617" s="6">
        <v>-14397.38</v>
      </c>
      <c r="P617" s="6">
        <v>35</v>
      </c>
      <c r="Q617" s="6">
        <v>253200</v>
      </c>
      <c r="R617" s="7">
        <f t="shared" si="147"/>
        <v>-1.7627124012638229</v>
      </c>
      <c r="S617" s="6">
        <v>77502.62</v>
      </c>
      <c r="T617" s="6">
        <v>82</v>
      </c>
      <c r="U617" s="6">
        <v>587440</v>
      </c>
      <c r="V617" s="7">
        <f t="shared" si="148"/>
        <v>4.0899176426528667</v>
      </c>
      <c r="W617" s="6">
        <v>451797.62</v>
      </c>
      <c r="X617" s="6">
        <v>112</v>
      </c>
      <c r="Y617" s="6">
        <v>815115</v>
      </c>
      <c r="Z617" s="7">
        <f t="shared" si="149"/>
        <v>16.628240923059938</v>
      </c>
      <c r="AA617" s="6">
        <v>292417.62</v>
      </c>
      <c r="AB617" s="6">
        <v>41.5</v>
      </c>
      <c r="AC617" s="6">
        <v>312980</v>
      </c>
      <c r="AD617" s="7">
        <f t="shared" si="150"/>
        <v>28.963340213432168</v>
      </c>
      <c r="AE617" s="6">
        <v>451197.51</v>
      </c>
      <c r="AF617" s="6">
        <v>76.5</v>
      </c>
      <c r="AG617" s="6">
        <v>577930</v>
      </c>
      <c r="AH617" s="7">
        <f t="shared" si="151"/>
        <v>23.421392383160594</v>
      </c>
      <c r="AI617" s="6">
        <v>590477.51</v>
      </c>
      <c r="AJ617" s="6">
        <v>101.5</v>
      </c>
      <c r="AK617" s="6">
        <v>726180</v>
      </c>
      <c r="AL617" s="7">
        <f t="shared" si="152"/>
        <v>25.206977347214192</v>
      </c>
      <c r="AM617" s="6">
        <v>568593.91</v>
      </c>
      <c r="AN617" s="6">
        <v>50</v>
      </c>
      <c r="AO617" s="6">
        <v>353300</v>
      </c>
      <c r="AP617" s="7">
        <f t="shared" si="153"/>
        <v>49.890776139258428</v>
      </c>
      <c r="AQ617" s="6">
        <v>638768.93000000005</v>
      </c>
      <c r="AR617" s="6">
        <v>91.5</v>
      </c>
      <c r="AS617" s="6">
        <v>656255</v>
      </c>
      <c r="AT617" s="7">
        <f t="shared" si="154"/>
        <v>27.253933364317223</v>
      </c>
      <c r="AU617" s="6">
        <v>205392.11</v>
      </c>
      <c r="AV617" s="6">
        <v>75</v>
      </c>
      <c r="AW617" s="6">
        <v>553150</v>
      </c>
      <c r="AX617" s="7">
        <f t="shared" si="155"/>
        <v>11.510721160625508</v>
      </c>
      <c r="AY617" s="6">
        <f t="shared" si="156"/>
        <v>3576040.6900000004</v>
      </c>
      <c r="AZ617" s="6">
        <f t="shared" si="157"/>
        <v>851.5</v>
      </c>
      <c r="BA617" s="6">
        <f t="shared" si="158"/>
        <v>6162230</v>
      </c>
      <c r="BB617" s="7">
        <f t="shared" si="159"/>
        <v>17.989796127375968</v>
      </c>
      <c r="BC617" s="26" t="s">
        <v>796</v>
      </c>
      <c r="BD617" s="10" t="s">
        <v>786</v>
      </c>
      <c r="BE617" s="10" t="s">
        <v>807</v>
      </c>
      <c r="BF617" s="18"/>
      <c r="BG617" s="18"/>
      <c r="BH617" s="18"/>
      <c r="BI617" s="18"/>
      <c r="BJ617" s="18"/>
      <c r="BK617" s="18"/>
      <c r="BL617" s="18"/>
      <c r="BM617" s="18"/>
      <c r="BN617" s="18"/>
      <c r="BO617" s="18"/>
      <c r="CJ617" s="18"/>
      <c r="CK617" s="18"/>
    </row>
    <row r="618" spans="1:89" x14ac:dyDescent="0.2">
      <c r="A618" s="25">
        <v>202913</v>
      </c>
      <c r="B618" s="26" t="s">
        <v>490</v>
      </c>
      <c r="C618" s="6">
        <v>0</v>
      </c>
      <c r="D618" s="6">
        <v>0</v>
      </c>
      <c r="E618" s="6">
        <v>0</v>
      </c>
      <c r="F618" s="36">
        <f t="shared" si="144"/>
        <v>0</v>
      </c>
      <c r="G618" s="6">
        <v>-135290</v>
      </c>
      <c r="H618" s="6">
        <v>41.5</v>
      </c>
      <c r="I618" s="6">
        <v>291330</v>
      </c>
      <c r="J618" s="36">
        <f t="shared" si="145"/>
        <v>-14.396011396011396</v>
      </c>
      <c r="K618" s="6">
        <v>-16927.5</v>
      </c>
      <c r="L618" s="6">
        <v>206.75</v>
      </c>
      <c r="M618" s="6">
        <v>1512172.5</v>
      </c>
      <c r="N618" s="7">
        <f t="shared" si="146"/>
        <v>-0.33582478189492271</v>
      </c>
      <c r="O618" s="6">
        <v>-350420</v>
      </c>
      <c r="P618" s="6">
        <v>129</v>
      </c>
      <c r="Q618" s="6">
        <v>927030</v>
      </c>
      <c r="R618" s="7">
        <f t="shared" si="147"/>
        <v>-11.718088950735142</v>
      </c>
      <c r="S618" s="6">
        <v>-10970</v>
      </c>
      <c r="T618" s="6">
        <v>305.5</v>
      </c>
      <c r="U618" s="6">
        <v>2188510</v>
      </c>
      <c r="V618" s="7">
        <f t="shared" si="148"/>
        <v>-0.15538882618768021</v>
      </c>
      <c r="W618" s="6">
        <v>-68764.5</v>
      </c>
      <c r="X618" s="6">
        <v>289.95</v>
      </c>
      <c r="Y618" s="6">
        <v>2109356.5</v>
      </c>
      <c r="Z618" s="7">
        <f t="shared" si="149"/>
        <v>-0.97799257735712297</v>
      </c>
      <c r="AA618" s="6">
        <v>98469</v>
      </c>
      <c r="AB618" s="6">
        <v>356</v>
      </c>
      <c r="AC618" s="6">
        <v>2666020</v>
      </c>
      <c r="AD618" s="7">
        <f t="shared" si="150"/>
        <v>1.1449797825972798</v>
      </c>
      <c r="AE618" s="6">
        <v>355865</v>
      </c>
      <c r="AF618" s="6">
        <v>145</v>
      </c>
      <c r="AG618" s="6">
        <v>1084600</v>
      </c>
      <c r="AH618" s="7">
        <f t="shared" si="151"/>
        <v>9.8432140881430943</v>
      </c>
      <c r="AI618" s="6">
        <v>51063</v>
      </c>
      <c r="AJ618" s="6">
        <v>220</v>
      </c>
      <c r="AK618" s="6">
        <v>1592025</v>
      </c>
      <c r="AL618" s="7">
        <f t="shared" si="152"/>
        <v>0.99430159702265974</v>
      </c>
      <c r="AM618" s="6">
        <v>311132.99</v>
      </c>
      <c r="AN618" s="6">
        <v>243.6</v>
      </c>
      <c r="AO618" s="6">
        <v>1718217</v>
      </c>
      <c r="AP618" s="7">
        <f t="shared" si="153"/>
        <v>5.6134485283290765</v>
      </c>
      <c r="AQ618" s="6">
        <v>149519.95000000001</v>
      </c>
      <c r="AR618" s="6">
        <v>201</v>
      </c>
      <c r="AS618" s="6">
        <v>1474820</v>
      </c>
      <c r="AT618" s="7">
        <f t="shared" si="154"/>
        <v>2.8386912301162179</v>
      </c>
      <c r="AU618" s="6">
        <v>-56513.58</v>
      </c>
      <c r="AV618" s="6">
        <v>294.05</v>
      </c>
      <c r="AW618" s="6">
        <v>2166878.5</v>
      </c>
      <c r="AX618" s="7">
        <f t="shared" si="155"/>
        <v>-0.80849986743603752</v>
      </c>
      <c r="AY618" s="6">
        <f t="shared" si="156"/>
        <v>327164.36</v>
      </c>
      <c r="AZ618" s="6">
        <f t="shared" si="157"/>
        <v>2432.3500000000004</v>
      </c>
      <c r="BA618" s="6">
        <f t="shared" si="158"/>
        <v>17730959.5</v>
      </c>
      <c r="BB618" s="7">
        <f t="shared" si="159"/>
        <v>0.57199922880654042</v>
      </c>
      <c r="BC618" s="26" t="s">
        <v>796</v>
      </c>
      <c r="BD618" s="10" t="s">
        <v>786</v>
      </c>
      <c r="BE618" s="10" t="s">
        <v>807</v>
      </c>
      <c r="BF618" s="18"/>
      <c r="BG618" s="18"/>
      <c r="BH618" s="18"/>
      <c r="BI618" s="18"/>
      <c r="BJ618" s="18"/>
      <c r="BK618" s="18"/>
      <c r="BL618" s="18"/>
      <c r="BM618" s="18"/>
      <c r="BN618" s="18"/>
      <c r="BO618" s="18"/>
      <c r="CJ618" s="18"/>
      <c r="CK618" s="18"/>
    </row>
    <row r="619" spans="1:89" x14ac:dyDescent="0.2">
      <c r="A619" s="25">
        <v>202941</v>
      </c>
      <c r="B619" s="26" t="s">
        <v>156</v>
      </c>
      <c r="C619" s="6">
        <v>0</v>
      </c>
      <c r="D619" s="6">
        <v>0</v>
      </c>
      <c r="E619" s="6">
        <v>0</v>
      </c>
      <c r="F619" s="36">
        <f t="shared" si="144"/>
        <v>0</v>
      </c>
      <c r="G619" s="6">
        <v>-16524</v>
      </c>
      <c r="H619" s="6">
        <v>57</v>
      </c>
      <c r="I619" s="6">
        <v>423765</v>
      </c>
      <c r="J619" s="36">
        <f t="shared" si="145"/>
        <v>-1.208792609111182</v>
      </c>
      <c r="K619" s="6">
        <v>35116</v>
      </c>
      <c r="L619" s="6">
        <v>176</v>
      </c>
      <c r="M619" s="6">
        <v>1305770</v>
      </c>
      <c r="N619" s="7">
        <f t="shared" si="146"/>
        <v>0.80678833178890619</v>
      </c>
      <c r="O619" s="6">
        <v>-42915</v>
      </c>
      <c r="P619" s="6">
        <v>100.5</v>
      </c>
      <c r="Q619" s="6">
        <v>730760</v>
      </c>
      <c r="R619" s="7">
        <f t="shared" si="147"/>
        <v>-1.8205224697575129</v>
      </c>
      <c r="S619" s="6">
        <v>-50385</v>
      </c>
      <c r="T619" s="6">
        <v>140.5</v>
      </c>
      <c r="U619" s="6">
        <v>1014760</v>
      </c>
      <c r="V619" s="7">
        <f t="shared" si="148"/>
        <v>-1.5392161693405337</v>
      </c>
      <c r="W619" s="6">
        <v>-46408</v>
      </c>
      <c r="X619" s="6">
        <v>101.5</v>
      </c>
      <c r="Y619" s="6">
        <v>735530</v>
      </c>
      <c r="Z619" s="7">
        <f t="shared" si="149"/>
        <v>-1.8928391771919568</v>
      </c>
      <c r="AA619" s="6">
        <v>342378</v>
      </c>
      <c r="AB619" s="6">
        <v>106.5</v>
      </c>
      <c r="AC619" s="6">
        <v>810780</v>
      </c>
      <c r="AD619" s="7">
        <f t="shared" si="150"/>
        <v>13.090749648486641</v>
      </c>
      <c r="AE619" s="6">
        <v>403103</v>
      </c>
      <c r="AF619" s="6">
        <v>101</v>
      </c>
      <c r="AG619" s="6">
        <v>773085</v>
      </c>
      <c r="AH619" s="7">
        <f t="shared" si="151"/>
        <v>15.642639554512117</v>
      </c>
      <c r="AI619" s="6">
        <v>-75998</v>
      </c>
      <c r="AJ619" s="6">
        <v>119.5</v>
      </c>
      <c r="AK619" s="6">
        <v>863800</v>
      </c>
      <c r="AL619" s="7">
        <f t="shared" si="152"/>
        <v>-2.7274114378328318</v>
      </c>
      <c r="AM619" s="6">
        <v>187308.98</v>
      </c>
      <c r="AN619" s="6">
        <v>155.30000000000001</v>
      </c>
      <c r="AO619" s="6">
        <v>1101231</v>
      </c>
      <c r="AP619" s="7">
        <f t="shared" si="153"/>
        <v>5.2728068679505036</v>
      </c>
      <c r="AQ619" s="6">
        <v>255036.98</v>
      </c>
      <c r="AR619" s="6">
        <v>155.5</v>
      </c>
      <c r="AS619" s="6">
        <v>1135485</v>
      </c>
      <c r="AT619" s="7">
        <f t="shared" si="154"/>
        <v>6.2889738217589839</v>
      </c>
      <c r="AU619" s="6">
        <v>-186270.05</v>
      </c>
      <c r="AV619" s="6">
        <v>151.5</v>
      </c>
      <c r="AW619" s="6">
        <v>1121285</v>
      </c>
      <c r="AX619" s="7">
        <f t="shared" si="155"/>
        <v>-5.1497804304882342</v>
      </c>
      <c r="AY619" s="6">
        <f t="shared" si="156"/>
        <v>804442.90999999992</v>
      </c>
      <c r="AZ619" s="6">
        <f t="shared" si="157"/>
        <v>1364.8</v>
      </c>
      <c r="BA619" s="6">
        <f t="shared" si="158"/>
        <v>10016251</v>
      </c>
      <c r="BB619" s="7">
        <f t="shared" si="159"/>
        <v>2.4897269657080274</v>
      </c>
      <c r="BC619" s="26" t="s">
        <v>796</v>
      </c>
      <c r="BD619" s="10" t="s">
        <v>786</v>
      </c>
      <c r="BE619" s="10" t="s">
        <v>807</v>
      </c>
      <c r="BF619" s="18"/>
      <c r="BG619" s="18"/>
      <c r="BH619" s="18"/>
      <c r="BI619" s="18"/>
      <c r="BJ619" s="18"/>
      <c r="BK619" s="18"/>
      <c r="BL619" s="18"/>
      <c r="BM619" s="18"/>
      <c r="BN619" s="18"/>
      <c r="BO619" s="18"/>
      <c r="CJ619" s="18"/>
      <c r="CK619" s="18"/>
    </row>
    <row r="620" spans="1:89" x14ac:dyDescent="0.2">
      <c r="A620" s="25">
        <v>203350</v>
      </c>
      <c r="B620" s="26" t="s">
        <v>503</v>
      </c>
      <c r="C620" s="6">
        <v>0</v>
      </c>
      <c r="D620" s="6">
        <v>0</v>
      </c>
      <c r="E620" s="6">
        <v>0</v>
      </c>
      <c r="F620" s="36">
        <f t="shared" si="144"/>
        <v>0</v>
      </c>
      <c r="G620" s="6">
        <v>0</v>
      </c>
      <c r="H620" s="6">
        <v>0</v>
      </c>
      <c r="I620" s="6">
        <v>0</v>
      </c>
      <c r="J620" s="36">
        <f t="shared" si="145"/>
        <v>0</v>
      </c>
      <c r="K620" s="6">
        <v>87150</v>
      </c>
      <c r="L620" s="6">
        <v>41.5</v>
      </c>
      <c r="M620" s="6">
        <v>304580</v>
      </c>
      <c r="N620" s="7">
        <f t="shared" si="146"/>
        <v>8.58395167115372</v>
      </c>
      <c r="O620" s="6">
        <v>-19316.5</v>
      </c>
      <c r="P620" s="6">
        <v>61.45</v>
      </c>
      <c r="Q620" s="6">
        <v>442731.5</v>
      </c>
      <c r="R620" s="7">
        <f t="shared" si="147"/>
        <v>-1.3525387283263106</v>
      </c>
      <c r="S620" s="6">
        <v>183560</v>
      </c>
      <c r="T620" s="6">
        <v>54.5</v>
      </c>
      <c r="U620" s="6">
        <v>390890</v>
      </c>
      <c r="V620" s="7">
        <f t="shared" si="148"/>
        <v>14.557445828749776</v>
      </c>
      <c r="W620" s="6">
        <v>127975</v>
      </c>
      <c r="X620" s="6">
        <v>50</v>
      </c>
      <c r="Y620" s="6">
        <v>369400</v>
      </c>
      <c r="Z620" s="7">
        <f t="shared" si="149"/>
        <v>10.393205197617759</v>
      </c>
      <c r="AA620" s="6">
        <v>96475</v>
      </c>
      <c r="AB620" s="6">
        <v>15</v>
      </c>
      <c r="AC620" s="6">
        <v>109050</v>
      </c>
      <c r="AD620" s="7">
        <f t="shared" si="150"/>
        <v>27.425263640531867</v>
      </c>
      <c r="AE620" s="6">
        <v>106625</v>
      </c>
      <c r="AF620" s="6">
        <v>15</v>
      </c>
      <c r="AG620" s="6">
        <v>116550</v>
      </c>
      <c r="AH620" s="7">
        <f t="shared" si="151"/>
        <v>27.445302445302445</v>
      </c>
      <c r="AI620" s="6">
        <v>-7800</v>
      </c>
      <c r="AJ620" s="6">
        <v>30</v>
      </c>
      <c r="AK620" s="6">
        <v>218100</v>
      </c>
      <c r="AL620" s="7">
        <f t="shared" si="152"/>
        <v>-1.1086657496561212</v>
      </c>
      <c r="AM620" s="6">
        <v>-10275</v>
      </c>
      <c r="AN620" s="6">
        <v>35</v>
      </c>
      <c r="AO620" s="6">
        <v>253400</v>
      </c>
      <c r="AP620" s="7">
        <f t="shared" si="153"/>
        <v>-1.2570047355958958</v>
      </c>
      <c r="AQ620" s="6">
        <v>70515</v>
      </c>
      <c r="AR620" s="6">
        <v>50</v>
      </c>
      <c r="AS620" s="6">
        <v>368200</v>
      </c>
      <c r="AT620" s="7">
        <f t="shared" si="154"/>
        <v>5.3623574144486694</v>
      </c>
      <c r="AU620" s="6">
        <v>-35693</v>
      </c>
      <c r="AV620" s="6">
        <v>25</v>
      </c>
      <c r="AW620" s="6">
        <v>183630</v>
      </c>
      <c r="AX620" s="7">
        <f t="shared" si="155"/>
        <v>-6.0256112835593312</v>
      </c>
      <c r="AY620" s="6">
        <f t="shared" si="156"/>
        <v>599215.5</v>
      </c>
      <c r="AZ620" s="6">
        <f t="shared" si="157"/>
        <v>377.45</v>
      </c>
      <c r="BA620" s="6">
        <f t="shared" si="158"/>
        <v>2756531.5</v>
      </c>
      <c r="BB620" s="7">
        <f t="shared" si="159"/>
        <v>6.7387876757439553</v>
      </c>
      <c r="BC620" s="26" t="s">
        <v>796</v>
      </c>
      <c r="BD620" s="10" t="s">
        <v>786</v>
      </c>
      <c r="BE620" s="10" t="s">
        <v>807</v>
      </c>
      <c r="BF620" s="18"/>
      <c r="BG620" s="18"/>
      <c r="BH620" s="18"/>
      <c r="BI620" s="18"/>
      <c r="BJ620" s="18"/>
      <c r="BK620" s="18"/>
      <c r="BL620" s="18"/>
      <c r="BM620" s="18"/>
      <c r="BN620" s="18"/>
      <c r="BO620" s="18"/>
      <c r="CJ620" s="18"/>
      <c r="CK620" s="18"/>
    </row>
    <row r="621" spans="1:89" x14ac:dyDescent="0.2">
      <c r="A621" s="25">
        <v>203421</v>
      </c>
      <c r="B621" s="26" t="s">
        <v>507</v>
      </c>
      <c r="C621" s="6">
        <v>0</v>
      </c>
      <c r="D621" s="6">
        <v>0</v>
      </c>
      <c r="E621" s="6">
        <v>0</v>
      </c>
      <c r="F621" s="36">
        <f t="shared" si="144"/>
        <v>0</v>
      </c>
      <c r="G621" s="6">
        <v>0</v>
      </c>
      <c r="H621" s="6">
        <v>0</v>
      </c>
      <c r="I621" s="6">
        <v>0</v>
      </c>
      <c r="J621" s="36">
        <f t="shared" si="145"/>
        <v>0</v>
      </c>
      <c r="K621" s="6">
        <v>0</v>
      </c>
      <c r="L621" s="6">
        <v>0</v>
      </c>
      <c r="M621" s="6">
        <v>0</v>
      </c>
      <c r="N621" s="7">
        <f t="shared" si="146"/>
        <v>0</v>
      </c>
      <c r="O621" s="6">
        <v>262275</v>
      </c>
      <c r="P621" s="6">
        <v>103.5</v>
      </c>
      <c r="Q621" s="6">
        <v>756620</v>
      </c>
      <c r="R621" s="7">
        <f t="shared" si="147"/>
        <v>10.74584996431498</v>
      </c>
      <c r="S621" s="6">
        <v>302105</v>
      </c>
      <c r="T621" s="6">
        <v>83</v>
      </c>
      <c r="U621" s="6">
        <v>603360</v>
      </c>
      <c r="V621" s="7">
        <f t="shared" si="148"/>
        <v>15.52183605144524</v>
      </c>
      <c r="W621" s="6">
        <v>288790</v>
      </c>
      <c r="X621" s="6">
        <v>121.5</v>
      </c>
      <c r="Y621" s="6">
        <v>877580</v>
      </c>
      <c r="Z621" s="7">
        <f t="shared" si="149"/>
        <v>9.8722623578477169</v>
      </c>
      <c r="AA621" s="6">
        <v>30140</v>
      </c>
      <c r="AB621" s="6">
        <v>42</v>
      </c>
      <c r="AC621" s="6">
        <v>315040</v>
      </c>
      <c r="AD621" s="7">
        <f t="shared" si="150"/>
        <v>2.9657821229050283</v>
      </c>
      <c r="AE621" s="6">
        <v>621735</v>
      </c>
      <c r="AF621" s="6">
        <v>130</v>
      </c>
      <c r="AG621" s="6">
        <v>993050</v>
      </c>
      <c r="AH621" s="7">
        <f t="shared" si="151"/>
        <v>18.782588993504859</v>
      </c>
      <c r="AI621" s="6">
        <v>566655</v>
      </c>
      <c r="AJ621" s="6">
        <v>118</v>
      </c>
      <c r="AK621" s="6">
        <v>855110</v>
      </c>
      <c r="AL621" s="7">
        <f t="shared" si="152"/>
        <v>20.542743038907275</v>
      </c>
      <c r="AM621" s="6">
        <v>681642.48</v>
      </c>
      <c r="AN621" s="6">
        <v>138</v>
      </c>
      <c r="AO621" s="6">
        <v>986910</v>
      </c>
      <c r="AP621" s="7">
        <f t="shared" si="153"/>
        <v>21.411189348572819</v>
      </c>
      <c r="AQ621" s="6">
        <v>626331.44999999995</v>
      </c>
      <c r="AR621" s="6">
        <v>110</v>
      </c>
      <c r="AS621" s="6">
        <v>810150</v>
      </c>
      <c r="AT621" s="7">
        <f t="shared" si="154"/>
        <v>21.646955008331787</v>
      </c>
      <c r="AU621" s="6">
        <v>247529.71</v>
      </c>
      <c r="AV621" s="6">
        <v>120.45</v>
      </c>
      <c r="AW621" s="6">
        <v>914235.5</v>
      </c>
      <c r="AX621" s="7">
        <f t="shared" si="155"/>
        <v>8.3932652035498503</v>
      </c>
      <c r="AY621" s="6">
        <f t="shared" si="156"/>
        <v>3627203.6399999997</v>
      </c>
      <c r="AZ621" s="6">
        <f t="shared" si="157"/>
        <v>966.45</v>
      </c>
      <c r="BA621" s="6">
        <f t="shared" si="158"/>
        <v>7112055.5</v>
      </c>
      <c r="BB621" s="7">
        <f t="shared" si="159"/>
        <v>15.810241193983931</v>
      </c>
      <c r="BC621" s="26" t="s">
        <v>796</v>
      </c>
      <c r="BD621" s="10" t="s">
        <v>786</v>
      </c>
      <c r="BE621" s="10" t="s">
        <v>807</v>
      </c>
      <c r="BF621" s="18"/>
      <c r="BG621" s="18"/>
      <c r="BH621" s="18"/>
      <c r="BI621" s="18"/>
      <c r="BJ621" s="18"/>
      <c r="BK621" s="18"/>
      <c r="BL621" s="18"/>
      <c r="BM621" s="18"/>
      <c r="BN621" s="18"/>
      <c r="BO621" s="18"/>
      <c r="CJ621" s="18"/>
      <c r="CK621" s="18"/>
    </row>
    <row r="622" spans="1:89" x14ac:dyDescent="0.2">
      <c r="A622" s="25">
        <v>204208</v>
      </c>
      <c r="B622" s="26" t="s">
        <v>939</v>
      </c>
      <c r="C622" s="6">
        <v>0</v>
      </c>
      <c r="D622" s="6">
        <v>0</v>
      </c>
      <c r="E622" s="6">
        <v>0</v>
      </c>
      <c r="F622" s="36">
        <f t="shared" si="144"/>
        <v>0</v>
      </c>
      <c r="G622" s="6">
        <v>0</v>
      </c>
      <c r="H622" s="6">
        <v>0</v>
      </c>
      <c r="I622" s="6">
        <v>0</v>
      </c>
      <c r="J622" s="36">
        <f t="shared" si="145"/>
        <v>0</v>
      </c>
      <c r="K622" s="6">
        <v>0</v>
      </c>
      <c r="L622" s="6">
        <v>0</v>
      </c>
      <c r="M622" s="6">
        <v>0</v>
      </c>
      <c r="N622" s="7">
        <f t="shared" si="146"/>
        <v>0</v>
      </c>
      <c r="O622" s="6">
        <v>0</v>
      </c>
      <c r="P622" s="6">
        <v>0</v>
      </c>
      <c r="Q622" s="6">
        <v>0</v>
      </c>
      <c r="R622" s="7">
        <f t="shared" si="147"/>
        <v>0</v>
      </c>
      <c r="S622" s="6">
        <v>-8550</v>
      </c>
      <c r="T622" s="6">
        <v>30</v>
      </c>
      <c r="U622" s="6">
        <v>214100</v>
      </c>
      <c r="V622" s="7">
        <f t="shared" si="148"/>
        <v>-1.2379729098552079</v>
      </c>
      <c r="W622" s="6">
        <v>-42620</v>
      </c>
      <c r="X622" s="6">
        <v>121.5</v>
      </c>
      <c r="Y622" s="6">
        <v>872130</v>
      </c>
      <c r="Z622" s="7">
        <f t="shared" si="149"/>
        <v>-1.4660658388084344</v>
      </c>
      <c r="AA622" s="6">
        <v>-36618</v>
      </c>
      <c r="AB622" s="6">
        <v>92.5</v>
      </c>
      <c r="AC622" s="6">
        <v>690880</v>
      </c>
      <c r="AD622" s="7">
        <f t="shared" si="150"/>
        <v>-1.6430610236220471</v>
      </c>
      <c r="AE622" s="6">
        <v>179457</v>
      </c>
      <c r="AF622" s="6">
        <v>109</v>
      </c>
      <c r="AG622" s="6">
        <v>820180</v>
      </c>
      <c r="AH622" s="7">
        <f t="shared" si="151"/>
        <v>6.5640591089760791</v>
      </c>
      <c r="AI622" s="6">
        <v>136092</v>
      </c>
      <c r="AJ622" s="6">
        <v>161.5</v>
      </c>
      <c r="AK622" s="6">
        <v>1175080</v>
      </c>
      <c r="AL622" s="7">
        <f t="shared" si="152"/>
        <v>3.5902678966538448</v>
      </c>
      <c r="AM622" s="6">
        <v>363826.99</v>
      </c>
      <c r="AN622" s="6">
        <v>166</v>
      </c>
      <c r="AO622" s="6">
        <v>1189810</v>
      </c>
      <c r="AP622" s="7">
        <f t="shared" si="153"/>
        <v>9.4793594691589416</v>
      </c>
      <c r="AQ622" s="6">
        <v>-58706.02</v>
      </c>
      <c r="AR622" s="6">
        <v>140</v>
      </c>
      <c r="AS622" s="6">
        <v>1029200</v>
      </c>
      <c r="AT622" s="7">
        <f t="shared" si="154"/>
        <v>-1.5971322969296542</v>
      </c>
      <c r="AU622" s="6">
        <v>-204791.03</v>
      </c>
      <c r="AV622" s="6">
        <v>225</v>
      </c>
      <c r="AW622" s="6">
        <v>1671975</v>
      </c>
      <c r="AX622" s="7">
        <f t="shared" si="155"/>
        <v>-3.797019650413433</v>
      </c>
      <c r="AY622" s="6">
        <f t="shared" si="156"/>
        <v>328090.93999999994</v>
      </c>
      <c r="AZ622" s="6">
        <f t="shared" si="157"/>
        <v>1045.5</v>
      </c>
      <c r="BA622" s="6">
        <f t="shared" si="158"/>
        <v>7663355</v>
      </c>
      <c r="BB622" s="7">
        <f t="shared" si="159"/>
        <v>1.3272018769846885</v>
      </c>
      <c r="BC622" s="26" t="s">
        <v>796</v>
      </c>
      <c r="BD622" s="10" t="s">
        <v>786</v>
      </c>
      <c r="BE622" s="10" t="s">
        <v>807</v>
      </c>
      <c r="BF622" s="18"/>
      <c r="BG622" s="18"/>
      <c r="BH622" s="18"/>
      <c r="BI622" s="18"/>
      <c r="BJ622" s="18"/>
      <c r="BK622" s="18"/>
      <c r="BL622" s="18"/>
      <c r="BM622" s="18"/>
      <c r="BN622" s="18"/>
      <c r="BO622" s="18"/>
      <c r="CJ622" s="18"/>
      <c r="CK622" s="18"/>
    </row>
    <row r="623" spans="1:89" x14ac:dyDescent="0.2">
      <c r="A623" s="25">
        <v>204318</v>
      </c>
      <c r="B623" s="26" t="s">
        <v>527</v>
      </c>
      <c r="C623" s="6">
        <v>0</v>
      </c>
      <c r="D623" s="6">
        <v>0</v>
      </c>
      <c r="E623" s="6">
        <v>0</v>
      </c>
      <c r="F623" s="36">
        <f t="shared" si="144"/>
        <v>0</v>
      </c>
      <c r="G623" s="6">
        <v>0</v>
      </c>
      <c r="H623" s="6">
        <v>0</v>
      </c>
      <c r="I623" s="6">
        <v>0</v>
      </c>
      <c r="J623" s="36">
        <f t="shared" si="145"/>
        <v>0</v>
      </c>
      <c r="K623" s="6">
        <v>0</v>
      </c>
      <c r="L623" s="6">
        <v>0</v>
      </c>
      <c r="M623" s="6">
        <v>0</v>
      </c>
      <c r="N623" s="7">
        <f t="shared" si="146"/>
        <v>0</v>
      </c>
      <c r="O623" s="6">
        <v>0</v>
      </c>
      <c r="P623" s="6">
        <v>0</v>
      </c>
      <c r="Q623" s="6">
        <v>0</v>
      </c>
      <c r="R623" s="7">
        <f t="shared" si="147"/>
        <v>0</v>
      </c>
      <c r="S623" s="6">
        <v>0</v>
      </c>
      <c r="T623" s="6">
        <v>0</v>
      </c>
      <c r="U623" s="6">
        <v>0</v>
      </c>
      <c r="V623" s="7">
        <f t="shared" si="148"/>
        <v>0</v>
      </c>
      <c r="W623" s="6">
        <v>174100</v>
      </c>
      <c r="X623" s="6">
        <v>115</v>
      </c>
      <c r="Y623" s="6">
        <v>806550</v>
      </c>
      <c r="Z623" s="7">
        <f t="shared" si="149"/>
        <v>6.4757299609447649</v>
      </c>
      <c r="AA623" s="6">
        <v>-29120</v>
      </c>
      <c r="AB623" s="6">
        <v>72</v>
      </c>
      <c r="AC623" s="6">
        <v>528840</v>
      </c>
      <c r="AD623" s="7">
        <f t="shared" si="150"/>
        <v>-1.7069813176007866</v>
      </c>
      <c r="AE623" s="6">
        <v>116170</v>
      </c>
      <c r="AF623" s="6">
        <v>114</v>
      </c>
      <c r="AG623" s="6">
        <v>861020</v>
      </c>
      <c r="AH623" s="7">
        <f t="shared" si="151"/>
        <v>4.0476411697753827</v>
      </c>
      <c r="AI623" s="6">
        <v>-17100</v>
      </c>
      <c r="AJ623" s="6">
        <v>141</v>
      </c>
      <c r="AK623" s="6">
        <v>1008350</v>
      </c>
      <c r="AL623" s="7">
        <f t="shared" si="152"/>
        <v>-0.52571031883770514</v>
      </c>
      <c r="AM623" s="6">
        <v>47035.02</v>
      </c>
      <c r="AN623" s="6">
        <v>134</v>
      </c>
      <c r="AO623" s="6">
        <v>942295</v>
      </c>
      <c r="AP623" s="7">
        <f t="shared" si="153"/>
        <v>1.5473770103842215</v>
      </c>
      <c r="AQ623" s="6">
        <v>18328.060000000001</v>
      </c>
      <c r="AR623" s="6">
        <v>187.5</v>
      </c>
      <c r="AS623" s="6">
        <v>1340075</v>
      </c>
      <c r="AT623" s="7">
        <f t="shared" si="154"/>
        <v>0.38295295412570196</v>
      </c>
      <c r="AU623" s="6">
        <v>97038.1</v>
      </c>
      <c r="AV623" s="6">
        <v>206.5</v>
      </c>
      <c r="AW623" s="6">
        <v>1516135</v>
      </c>
      <c r="AX623" s="7">
        <f t="shared" si="155"/>
        <v>1.9841116391350377</v>
      </c>
      <c r="AY623" s="6">
        <f t="shared" si="156"/>
        <v>406451.18000000005</v>
      </c>
      <c r="AZ623" s="6">
        <f t="shared" si="157"/>
        <v>970</v>
      </c>
      <c r="BA623" s="6">
        <f t="shared" si="158"/>
        <v>7003265</v>
      </c>
      <c r="BB623" s="7">
        <f t="shared" si="159"/>
        <v>1.7991589037398987</v>
      </c>
      <c r="BC623" s="26" t="s">
        <v>796</v>
      </c>
      <c r="BD623" s="10" t="s">
        <v>786</v>
      </c>
      <c r="BE623" s="10" t="s">
        <v>807</v>
      </c>
      <c r="BF623" s="18"/>
      <c r="BG623" s="18"/>
      <c r="BH623" s="18"/>
      <c r="BI623" s="18"/>
      <c r="BJ623" s="18"/>
      <c r="BK623" s="18"/>
      <c r="BL623" s="18"/>
      <c r="BM623" s="18"/>
      <c r="BN623" s="18"/>
      <c r="BO623" s="18"/>
      <c r="CJ623" s="18"/>
      <c r="CK623" s="18"/>
    </row>
    <row r="624" spans="1:89" x14ac:dyDescent="0.2">
      <c r="A624" s="25">
        <v>205949</v>
      </c>
      <c r="B624" s="26" t="s">
        <v>563</v>
      </c>
      <c r="C624" s="6">
        <v>0</v>
      </c>
      <c r="D624" s="6">
        <v>0</v>
      </c>
      <c r="E624" s="6">
        <v>0</v>
      </c>
      <c r="F624" s="36">
        <f t="shared" si="144"/>
        <v>0</v>
      </c>
      <c r="G624" s="6">
        <v>0</v>
      </c>
      <c r="H624" s="6">
        <v>0</v>
      </c>
      <c r="I624" s="6">
        <v>0</v>
      </c>
      <c r="J624" s="36">
        <f t="shared" si="145"/>
        <v>0</v>
      </c>
      <c r="K624" s="6">
        <v>0</v>
      </c>
      <c r="L624" s="6">
        <v>0</v>
      </c>
      <c r="M624" s="6">
        <v>0</v>
      </c>
      <c r="N624" s="7">
        <f t="shared" si="146"/>
        <v>0</v>
      </c>
      <c r="O624" s="6">
        <v>0</v>
      </c>
      <c r="P624" s="6">
        <v>0</v>
      </c>
      <c r="Q624" s="6">
        <v>0</v>
      </c>
      <c r="R624" s="7">
        <f t="shared" si="147"/>
        <v>0</v>
      </c>
      <c r="S624" s="6">
        <v>0</v>
      </c>
      <c r="T624" s="6">
        <v>0</v>
      </c>
      <c r="U624" s="6">
        <v>0</v>
      </c>
      <c r="V624" s="7">
        <f t="shared" si="148"/>
        <v>0</v>
      </c>
      <c r="W624" s="6">
        <v>0</v>
      </c>
      <c r="X624" s="6">
        <v>0</v>
      </c>
      <c r="Y624" s="6">
        <v>0</v>
      </c>
      <c r="Z624" s="7">
        <f t="shared" si="149"/>
        <v>0</v>
      </c>
      <c r="AA624" s="6">
        <v>0</v>
      </c>
      <c r="AB624" s="6">
        <v>0</v>
      </c>
      <c r="AC624" s="6">
        <v>0</v>
      </c>
      <c r="AD624" s="7">
        <f t="shared" si="150"/>
        <v>0</v>
      </c>
      <c r="AE624" s="6">
        <v>0</v>
      </c>
      <c r="AF624" s="6">
        <v>0</v>
      </c>
      <c r="AG624" s="6">
        <v>0</v>
      </c>
      <c r="AH624" s="7">
        <f t="shared" si="151"/>
        <v>0</v>
      </c>
      <c r="AI624" s="6">
        <v>170250</v>
      </c>
      <c r="AJ624" s="6">
        <v>297</v>
      </c>
      <c r="AK624" s="6">
        <v>2158040</v>
      </c>
      <c r="AL624" s="7">
        <f t="shared" si="152"/>
        <v>2.4456219532538785</v>
      </c>
      <c r="AM624" s="6">
        <v>418020</v>
      </c>
      <c r="AN624" s="6">
        <v>390</v>
      </c>
      <c r="AO624" s="6">
        <v>2788540</v>
      </c>
      <c r="AP624" s="7">
        <f t="shared" si="153"/>
        <v>4.6470984816427237</v>
      </c>
      <c r="AQ624" s="6">
        <v>-561042.02</v>
      </c>
      <c r="AR624" s="6">
        <v>86</v>
      </c>
      <c r="AS624" s="6">
        <v>629420</v>
      </c>
      <c r="AT624" s="7">
        <f t="shared" si="154"/>
        <v>-24.958178259349879</v>
      </c>
      <c r="AU624" s="6">
        <v>-133681.03</v>
      </c>
      <c r="AV624" s="6">
        <v>730</v>
      </c>
      <c r="AW624" s="6">
        <v>5408150</v>
      </c>
      <c r="AX624" s="7">
        <f t="shared" si="155"/>
        <v>-0.76627163262853293</v>
      </c>
      <c r="AY624" s="6">
        <f t="shared" si="156"/>
        <v>-106453.05000000002</v>
      </c>
      <c r="AZ624" s="6">
        <f t="shared" si="157"/>
        <v>1503</v>
      </c>
      <c r="BA624" s="6">
        <f t="shared" si="158"/>
        <v>10984150</v>
      </c>
      <c r="BB624" s="7">
        <f t="shared" si="159"/>
        <v>-0.30043695233586581</v>
      </c>
      <c r="BC624" s="26" t="s">
        <v>796</v>
      </c>
      <c r="BD624" s="10" t="s">
        <v>786</v>
      </c>
      <c r="BE624" s="10" t="s">
        <v>807</v>
      </c>
      <c r="BF624" s="18"/>
      <c r="BG624" s="18"/>
      <c r="BH624" s="18"/>
      <c r="BI624" s="18"/>
      <c r="BJ624" s="18"/>
      <c r="BK624" s="18"/>
      <c r="BL624" s="18"/>
      <c r="BM624" s="18"/>
      <c r="BN624" s="18"/>
      <c r="BO624" s="18"/>
      <c r="CJ624" s="18"/>
      <c r="CK624" s="18"/>
    </row>
    <row r="625" spans="1:89" x14ac:dyDescent="0.2">
      <c r="A625" s="25">
        <v>206302</v>
      </c>
      <c r="B625" s="26" t="s">
        <v>126</v>
      </c>
      <c r="C625" s="6">
        <v>0</v>
      </c>
      <c r="D625" s="6">
        <v>0</v>
      </c>
      <c r="E625" s="6">
        <v>0</v>
      </c>
      <c r="F625" s="36">
        <f t="shared" si="144"/>
        <v>0</v>
      </c>
      <c r="G625" s="6">
        <v>0</v>
      </c>
      <c r="H625" s="6">
        <v>0</v>
      </c>
      <c r="I625" s="6">
        <v>0</v>
      </c>
      <c r="J625" s="36">
        <f t="shared" si="145"/>
        <v>0</v>
      </c>
      <c r="K625" s="6">
        <v>0</v>
      </c>
      <c r="L625" s="6">
        <v>0</v>
      </c>
      <c r="M625" s="6">
        <v>0</v>
      </c>
      <c r="N625" s="7">
        <f t="shared" si="146"/>
        <v>0</v>
      </c>
      <c r="O625" s="6">
        <v>0</v>
      </c>
      <c r="P625" s="6">
        <v>0</v>
      </c>
      <c r="Q625" s="6">
        <v>0</v>
      </c>
      <c r="R625" s="7">
        <f t="shared" si="147"/>
        <v>0</v>
      </c>
      <c r="S625" s="6">
        <v>0</v>
      </c>
      <c r="T625" s="6">
        <v>0</v>
      </c>
      <c r="U625" s="6">
        <v>0</v>
      </c>
      <c r="V625" s="7">
        <f t="shared" si="148"/>
        <v>0</v>
      </c>
      <c r="W625" s="6">
        <v>0</v>
      </c>
      <c r="X625" s="6">
        <v>0</v>
      </c>
      <c r="Y625" s="6">
        <v>0</v>
      </c>
      <c r="Z625" s="7">
        <f t="shared" si="149"/>
        <v>0</v>
      </c>
      <c r="AA625" s="6">
        <v>0</v>
      </c>
      <c r="AB625" s="6">
        <v>0</v>
      </c>
      <c r="AC625" s="6">
        <v>0</v>
      </c>
      <c r="AD625" s="7">
        <f t="shared" si="150"/>
        <v>0</v>
      </c>
      <c r="AE625" s="6">
        <v>0</v>
      </c>
      <c r="AF625" s="6">
        <v>0</v>
      </c>
      <c r="AG625" s="6">
        <v>0</v>
      </c>
      <c r="AH625" s="7">
        <f t="shared" si="151"/>
        <v>0</v>
      </c>
      <c r="AI625" s="6">
        <v>-11720</v>
      </c>
      <c r="AJ625" s="6">
        <v>43</v>
      </c>
      <c r="AK625" s="6">
        <v>295460</v>
      </c>
      <c r="AL625" s="7">
        <f t="shared" si="152"/>
        <v>-1.2296757598321262</v>
      </c>
      <c r="AM625" s="6">
        <v>204845</v>
      </c>
      <c r="AN625" s="6">
        <v>260.5</v>
      </c>
      <c r="AO625" s="6">
        <v>1815570</v>
      </c>
      <c r="AP625" s="7">
        <f t="shared" si="153"/>
        <v>3.4976315977902259</v>
      </c>
      <c r="AQ625" s="6">
        <v>202099.99</v>
      </c>
      <c r="AR625" s="6">
        <v>392.5</v>
      </c>
      <c r="AS625" s="6">
        <v>2821950</v>
      </c>
      <c r="AT625" s="7">
        <f t="shared" si="154"/>
        <v>2.0052799376317796</v>
      </c>
      <c r="AU625" s="6">
        <v>-212370.05</v>
      </c>
      <c r="AV625" s="6">
        <v>433</v>
      </c>
      <c r="AW625" s="6">
        <v>3168060</v>
      </c>
      <c r="AX625" s="7">
        <f t="shared" si="155"/>
        <v>-2.0780766620581681</v>
      </c>
      <c r="AY625" s="6">
        <f t="shared" si="156"/>
        <v>182854.94</v>
      </c>
      <c r="AZ625" s="6">
        <f t="shared" si="157"/>
        <v>1129</v>
      </c>
      <c r="BA625" s="6">
        <f t="shared" si="158"/>
        <v>8101040</v>
      </c>
      <c r="BB625" s="7">
        <f t="shared" si="159"/>
        <v>0.69972536118819317</v>
      </c>
      <c r="BC625" s="26" t="s">
        <v>796</v>
      </c>
      <c r="BD625" s="10" t="s">
        <v>786</v>
      </c>
      <c r="BE625" s="10" t="s">
        <v>807</v>
      </c>
      <c r="BF625" s="18"/>
      <c r="BG625" s="18"/>
      <c r="BH625" s="18"/>
      <c r="BI625" s="18"/>
      <c r="BJ625" s="18"/>
      <c r="BK625" s="18"/>
      <c r="BL625" s="18"/>
      <c r="BM625" s="18"/>
      <c r="BN625" s="18"/>
      <c r="BO625" s="18"/>
      <c r="CJ625" s="18"/>
      <c r="CK625" s="18"/>
    </row>
    <row r="626" spans="1:89" x14ac:dyDescent="0.2">
      <c r="A626" s="25">
        <v>206407</v>
      </c>
      <c r="B626" s="26" t="s">
        <v>571</v>
      </c>
      <c r="C626" s="6">
        <v>0</v>
      </c>
      <c r="D626" s="6">
        <v>0</v>
      </c>
      <c r="E626" s="6">
        <v>0</v>
      </c>
      <c r="F626" s="36">
        <f t="shared" si="144"/>
        <v>0</v>
      </c>
      <c r="G626" s="6">
        <v>0</v>
      </c>
      <c r="H626" s="6">
        <v>0</v>
      </c>
      <c r="I626" s="6">
        <v>0</v>
      </c>
      <c r="J626" s="36">
        <f t="shared" si="145"/>
        <v>0</v>
      </c>
      <c r="K626" s="6">
        <v>0</v>
      </c>
      <c r="L626" s="6">
        <v>0</v>
      </c>
      <c r="M626" s="6">
        <v>0</v>
      </c>
      <c r="N626" s="7">
        <f t="shared" si="146"/>
        <v>0</v>
      </c>
      <c r="O626" s="6">
        <v>0</v>
      </c>
      <c r="P626" s="6">
        <v>0</v>
      </c>
      <c r="Q626" s="6">
        <v>0</v>
      </c>
      <c r="R626" s="7">
        <f t="shared" si="147"/>
        <v>0</v>
      </c>
      <c r="S626" s="6">
        <v>0</v>
      </c>
      <c r="T626" s="6">
        <v>0</v>
      </c>
      <c r="U626" s="6">
        <v>0</v>
      </c>
      <c r="V626" s="7">
        <f t="shared" si="148"/>
        <v>0</v>
      </c>
      <c r="W626" s="6">
        <v>0</v>
      </c>
      <c r="X626" s="6">
        <v>0</v>
      </c>
      <c r="Y626" s="6">
        <v>0</v>
      </c>
      <c r="Z626" s="7">
        <f t="shared" si="149"/>
        <v>0</v>
      </c>
      <c r="AA626" s="6">
        <v>0</v>
      </c>
      <c r="AB626" s="6">
        <v>0</v>
      </c>
      <c r="AC626" s="6">
        <v>0</v>
      </c>
      <c r="AD626" s="7">
        <f t="shared" si="150"/>
        <v>0</v>
      </c>
      <c r="AE626" s="6">
        <v>0</v>
      </c>
      <c r="AF626" s="6">
        <v>0</v>
      </c>
      <c r="AG626" s="6">
        <v>0</v>
      </c>
      <c r="AH626" s="7">
        <f t="shared" si="151"/>
        <v>0</v>
      </c>
      <c r="AI626" s="6">
        <v>0</v>
      </c>
      <c r="AJ626" s="6">
        <v>0</v>
      </c>
      <c r="AK626" s="6">
        <v>0</v>
      </c>
      <c r="AL626" s="7">
        <f t="shared" si="152"/>
        <v>0</v>
      </c>
      <c r="AM626" s="6">
        <v>380250</v>
      </c>
      <c r="AN626" s="6">
        <v>102.5</v>
      </c>
      <c r="AO626" s="6">
        <v>718100</v>
      </c>
      <c r="AP626" s="7">
        <f t="shared" si="153"/>
        <v>16.415192870073806</v>
      </c>
      <c r="AQ626" s="6">
        <v>-31375</v>
      </c>
      <c r="AR626" s="6">
        <v>115</v>
      </c>
      <c r="AS626" s="6">
        <v>824500</v>
      </c>
      <c r="AT626" s="7">
        <f t="shared" si="154"/>
        <v>-1.0654942389326865</v>
      </c>
      <c r="AU626" s="6">
        <v>92350.01</v>
      </c>
      <c r="AV626" s="6">
        <v>160</v>
      </c>
      <c r="AW626" s="6">
        <v>1186750</v>
      </c>
      <c r="AX626" s="7">
        <f t="shared" si="155"/>
        <v>2.412344899936802</v>
      </c>
      <c r="AY626" s="6">
        <f t="shared" si="156"/>
        <v>441225.01</v>
      </c>
      <c r="AZ626" s="6">
        <f t="shared" si="157"/>
        <v>377.5</v>
      </c>
      <c r="BA626" s="6">
        <f t="shared" si="158"/>
        <v>2729350</v>
      </c>
      <c r="BB626" s="7">
        <f t="shared" si="159"/>
        <v>5.0114405664352324</v>
      </c>
      <c r="BC626" s="26" t="s">
        <v>796</v>
      </c>
      <c r="BD626" s="10" t="s">
        <v>786</v>
      </c>
      <c r="BE626" s="10" t="s">
        <v>807</v>
      </c>
      <c r="BF626" s="18"/>
      <c r="BG626" s="18"/>
      <c r="BH626" s="18"/>
      <c r="BI626" s="18"/>
      <c r="BJ626" s="18"/>
      <c r="BK626" s="18"/>
      <c r="BL626" s="18"/>
      <c r="BM626" s="18"/>
      <c r="BN626" s="18"/>
      <c r="BO626" s="18"/>
      <c r="CJ626" s="18"/>
      <c r="CK626" s="18"/>
    </row>
    <row r="627" spans="1:89" x14ac:dyDescent="0.2">
      <c r="A627" s="25">
        <v>207496</v>
      </c>
      <c r="B627" s="26" t="s">
        <v>940</v>
      </c>
      <c r="C627" s="6">
        <v>0</v>
      </c>
      <c r="D627" s="6">
        <v>0</v>
      </c>
      <c r="E627" s="6">
        <v>0</v>
      </c>
      <c r="F627" s="36">
        <f t="shared" si="144"/>
        <v>0</v>
      </c>
      <c r="G627" s="6">
        <v>0</v>
      </c>
      <c r="H627" s="6">
        <v>0</v>
      </c>
      <c r="I627" s="6">
        <v>0</v>
      </c>
      <c r="J627" s="36">
        <f t="shared" si="145"/>
        <v>0</v>
      </c>
      <c r="K627" s="6">
        <v>0</v>
      </c>
      <c r="L627" s="6">
        <v>0</v>
      </c>
      <c r="M627" s="6">
        <v>0</v>
      </c>
      <c r="N627" s="7">
        <f t="shared" si="146"/>
        <v>0</v>
      </c>
      <c r="O627" s="6">
        <v>0</v>
      </c>
      <c r="P627" s="6">
        <v>0</v>
      </c>
      <c r="Q627" s="6">
        <v>0</v>
      </c>
      <c r="R627" s="7">
        <f t="shared" si="147"/>
        <v>0</v>
      </c>
      <c r="S627" s="6">
        <v>0</v>
      </c>
      <c r="T627" s="6">
        <v>0</v>
      </c>
      <c r="U627" s="6">
        <v>0</v>
      </c>
      <c r="V627" s="7">
        <f t="shared" si="148"/>
        <v>0</v>
      </c>
      <c r="W627" s="6">
        <v>0</v>
      </c>
      <c r="X627" s="6">
        <v>0</v>
      </c>
      <c r="Y627" s="6">
        <v>0</v>
      </c>
      <c r="Z627" s="7">
        <f t="shared" si="149"/>
        <v>0</v>
      </c>
      <c r="AA627" s="6">
        <v>0</v>
      </c>
      <c r="AB627" s="6">
        <v>0</v>
      </c>
      <c r="AC627" s="6">
        <v>0</v>
      </c>
      <c r="AD627" s="7">
        <f t="shared" si="150"/>
        <v>0</v>
      </c>
      <c r="AE627" s="6">
        <v>0</v>
      </c>
      <c r="AF627" s="6">
        <v>0</v>
      </c>
      <c r="AG627" s="6">
        <v>0</v>
      </c>
      <c r="AH627" s="7">
        <f t="shared" si="151"/>
        <v>0</v>
      </c>
      <c r="AI627" s="6">
        <v>0</v>
      </c>
      <c r="AJ627" s="6">
        <v>0</v>
      </c>
      <c r="AK627" s="6">
        <v>0</v>
      </c>
      <c r="AL627" s="7">
        <f t="shared" si="152"/>
        <v>0</v>
      </c>
      <c r="AM627" s="6">
        <v>0</v>
      </c>
      <c r="AN627" s="6">
        <v>0</v>
      </c>
      <c r="AO627" s="6">
        <v>0</v>
      </c>
      <c r="AP627" s="7">
        <f t="shared" si="153"/>
        <v>0</v>
      </c>
      <c r="AQ627" s="6">
        <v>0</v>
      </c>
      <c r="AR627" s="6">
        <v>0</v>
      </c>
      <c r="AS627" s="6">
        <v>0</v>
      </c>
      <c r="AT627" s="7">
        <f t="shared" si="154"/>
        <v>0</v>
      </c>
      <c r="AU627" s="6">
        <v>-91625</v>
      </c>
      <c r="AV627" s="6">
        <v>118.5</v>
      </c>
      <c r="AW627" s="6">
        <v>878815</v>
      </c>
      <c r="AX627" s="7">
        <f t="shared" si="155"/>
        <v>-3.2320511142845763</v>
      </c>
      <c r="AY627" s="6">
        <f t="shared" si="156"/>
        <v>-91625</v>
      </c>
      <c r="AZ627" s="6">
        <f t="shared" si="157"/>
        <v>118.5</v>
      </c>
      <c r="BA627" s="6">
        <f t="shared" si="158"/>
        <v>878815</v>
      </c>
      <c r="BB627" s="7">
        <f t="shared" si="159"/>
        <v>-3.2320511142845763</v>
      </c>
      <c r="BC627" s="26" t="s">
        <v>796</v>
      </c>
      <c r="BD627" s="10" t="s">
        <v>786</v>
      </c>
      <c r="BE627" s="10" t="s">
        <v>807</v>
      </c>
      <c r="BF627" s="18"/>
      <c r="BG627" s="18"/>
      <c r="BH627" s="18"/>
      <c r="BI627" s="18"/>
      <c r="BJ627" s="18"/>
      <c r="BK627" s="18"/>
      <c r="BL627" s="18"/>
      <c r="BM627" s="18"/>
      <c r="BN627" s="18"/>
      <c r="BO627" s="18"/>
      <c r="CJ627" s="18"/>
      <c r="CK627" s="18"/>
    </row>
    <row r="628" spans="1:89" x14ac:dyDescent="0.2">
      <c r="A628" s="26">
        <v>122241</v>
      </c>
      <c r="B628" s="26" t="s">
        <v>55</v>
      </c>
      <c r="C628" s="6">
        <v>3835.4</v>
      </c>
      <c r="D628" s="6">
        <v>0</v>
      </c>
      <c r="E628" s="6">
        <v>0</v>
      </c>
      <c r="F628" s="36">
        <f t="shared" si="144"/>
        <v>0</v>
      </c>
      <c r="G628" s="6">
        <v>-1174.5999999999999</v>
      </c>
      <c r="H628" s="6">
        <v>11</v>
      </c>
      <c r="I628" s="6">
        <v>84370</v>
      </c>
      <c r="J628" s="36">
        <f t="shared" si="145"/>
        <v>-0.43158231598909563</v>
      </c>
      <c r="K628" s="6">
        <v>0</v>
      </c>
      <c r="L628" s="6">
        <v>45</v>
      </c>
      <c r="M628" s="6">
        <v>340650</v>
      </c>
      <c r="N628" s="7">
        <f t="shared" si="146"/>
        <v>0</v>
      </c>
      <c r="O628" s="6">
        <v>0</v>
      </c>
      <c r="P628" s="6">
        <v>0</v>
      </c>
      <c r="Q628" s="6">
        <v>0</v>
      </c>
      <c r="R628" s="7">
        <f t="shared" si="147"/>
        <v>0</v>
      </c>
      <c r="S628" s="6">
        <v>0</v>
      </c>
      <c r="T628" s="6">
        <v>0</v>
      </c>
      <c r="U628" s="6">
        <v>0</v>
      </c>
      <c r="V628" s="7">
        <f t="shared" si="148"/>
        <v>0</v>
      </c>
      <c r="W628" s="6">
        <v>-3099.6</v>
      </c>
      <c r="X628" s="6">
        <v>10</v>
      </c>
      <c r="Y628" s="6">
        <v>73700</v>
      </c>
      <c r="Z628" s="7">
        <f t="shared" si="149"/>
        <v>-1.2617096336499323</v>
      </c>
      <c r="AA628" s="6">
        <v>16810.400000000001</v>
      </c>
      <c r="AB628" s="6">
        <v>3</v>
      </c>
      <c r="AC628" s="6">
        <v>21810</v>
      </c>
      <c r="AD628" s="7">
        <f t="shared" si="150"/>
        <v>23.893736817973409</v>
      </c>
      <c r="AE628" s="6">
        <v>-2174.42</v>
      </c>
      <c r="AF628" s="6">
        <v>4.5</v>
      </c>
      <c r="AG628" s="6">
        <v>34965</v>
      </c>
      <c r="AH628" s="7">
        <f t="shared" si="151"/>
        <v>-1.8656542256542257</v>
      </c>
      <c r="AI628" s="6">
        <v>0</v>
      </c>
      <c r="AJ628" s="6">
        <v>0</v>
      </c>
      <c r="AK628" s="6">
        <v>0</v>
      </c>
      <c r="AL628" s="7">
        <f t="shared" si="152"/>
        <v>0</v>
      </c>
      <c r="AM628" s="6">
        <v>0</v>
      </c>
      <c r="AN628" s="6">
        <v>0</v>
      </c>
      <c r="AO628" s="6">
        <v>0</v>
      </c>
      <c r="AP628" s="7">
        <f t="shared" si="153"/>
        <v>0</v>
      </c>
      <c r="AQ628" s="6">
        <v>0</v>
      </c>
      <c r="AR628" s="6">
        <v>0</v>
      </c>
      <c r="AS628" s="6">
        <v>0</v>
      </c>
      <c r="AT628" s="7">
        <f t="shared" si="154"/>
        <v>0</v>
      </c>
      <c r="AU628" s="6">
        <v>-5789.42</v>
      </c>
      <c r="AV628" s="6">
        <v>0</v>
      </c>
      <c r="AW628" s="6">
        <v>0</v>
      </c>
      <c r="AX628" s="7">
        <f t="shared" si="155"/>
        <v>0</v>
      </c>
      <c r="AY628" s="6">
        <f t="shared" si="156"/>
        <v>4572.3600000000006</v>
      </c>
      <c r="AZ628" s="6">
        <f t="shared" si="157"/>
        <v>73.5</v>
      </c>
      <c r="BA628" s="6">
        <f t="shared" si="158"/>
        <v>555495</v>
      </c>
      <c r="BB628" s="7">
        <f t="shared" si="159"/>
        <v>0.25516550103961333</v>
      </c>
      <c r="BC628" s="26" t="s">
        <v>796</v>
      </c>
      <c r="BD628" s="10" t="s">
        <v>786</v>
      </c>
      <c r="BE628" s="10" t="s">
        <v>807</v>
      </c>
      <c r="BF628" s="18"/>
      <c r="BG628" s="18"/>
      <c r="BH628" s="18"/>
      <c r="BI628" s="18"/>
      <c r="BJ628" s="18"/>
      <c r="BK628" s="18"/>
      <c r="BL628" s="18"/>
      <c r="BM628" s="18"/>
      <c r="BN628" s="18"/>
      <c r="BO628" s="18"/>
      <c r="CJ628" s="18"/>
      <c r="CK628" s="18"/>
    </row>
    <row r="629" spans="1:89" x14ac:dyDescent="0.2">
      <c r="A629" s="26">
        <v>170721</v>
      </c>
      <c r="B629" s="26" t="s">
        <v>941</v>
      </c>
      <c r="C629" s="6">
        <v>-86102.57</v>
      </c>
      <c r="D629" s="6">
        <v>10</v>
      </c>
      <c r="E629" s="6">
        <v>76700</v>
      </c>
      <c r="F629" s="36">
        <f t="shared" si="144"/>
        <v>-33.677667535853985</v>
      </c>
      <c r="G629" s="6">
        <v>-109777.57</v>
      </c>
      <c r="H629" s="6">
        <v>95.5</v>
      </c>
      <c r="I629" s="6">
        <v>722435</v>
      </c>
      <c r="J629" s="36">
        <f t="shared" si="145"/>
        <v>-4.7106032653456715</v>
      </c>
      <c r="K629" s="6">
        <v>-22482.57</v>
      </c>
      <c r="L629" s="6">
        <v>50</v>
      </c>
      <c r="M629" s="6">
        <v>384500</v>
      </c>
      <c r="N629" s="7">
        <f t="shared" si="146"/>
        <v>-1.7541667100130041</v>
      </c>
      <c r="O629" s="6">
        <v>-13191.27</v>
      </c>
      <c r="P629" s="6">
        <v>40</v>
      </c>
      <c r="Q629" s="6">
        <v>304300</v>
      </c>
      <c r="R629" s="7">
        <f t="shared" si="147"/>
        <v>-1.3438362471245482</v>
      </c>
      <c r="S629" s="6">
        <v>0</v>
      </c>
      <c r="T629" s="6">
        <v>0</v>
      </c>
      <c r="U629" s="6">
        <v>0</v>
      </c>
      <c r="V629" s="7">
        <f t="shared" si="148"/>
        <v>0</v>
      </c>
      <c r="W629" s="6">
        <v>0</v>
      </c>
      <c r="X629" s="6">
        <v>0</v>
      </c>
      <c r="Y629" s="6">
        <v>0</v>
      </c>
      <c r="Z629" s="7">
        <f t="shared" si="149"/>
        <v>0</v>
      </c>
      <c r="AA629" s="6">
        <v>0</v>
      </c>
      <c r="AB629" s="6">
        <v>0</v>
      </c>
      <c r="AC629" s="6">
        <v>0</v>
      </c>
      <c r="AD629" s="7">
        <f t="shared" si="150"/>
        <v>0</v>
      </c>
      <c r="AE629" s="6">
        <v>0</v>
      </c>
      <c r="AF629" s="6">
        <v>0</v>
      </c>
      <c r="AG629" s="6">
        <v>0</v>
      </c>
      <c r="AH629" s="7">
        <f t="shared" si="151"/>
        <v>0</v>
      </c>
      <c r="AI629" s="6">
        <v>0</v>
      </c>
      <c r="AJ629" s="6">
        <v>0</v>
      </c>
      <c r="AK629" s="6">
        <v>0</v>
      </c>
      <c r="AL629" s="7">
        <f t="shared" si="152"/>
        <v>0</v>
      </c>
      <c r="AM629" s="6">
        <v>0</v>
      </c>
      <c r="AN629" s="6">
        <v>0</v>
      </c>
      <c r="AO629" s="6">
        <v>0</v>
      </c>
      <c r="AP629" s="7">
        <f t="shared" si="153"/>
        <v>0</v>
      </c>
      <c r="AQ629" s="6">
        <v>0</v>
      </c>
      <c r="AR629" s="6">
        <v>0</v>
      </c>
      <c r="AS629" s="6">
        <v>0</v>
      </c>
      <c r="AT629" s="7">
        <f t="shared" si="154"/>
        <v>0</v>
      </c>
      <c r="AU629" s="6">
        <v>0</v>
      </c>
      <c r="AV629" s="6">
        <v>0</v>
      </c>
      <c r="AW629" s="6">
        <v>0</v>
      </c>
      <c r="AX629" s="7">
        <f t="shared" si="155"/>
        <v>0</v>
      </c>
      <c r="AY629" s="6">
        <f t="shared" si="156"/>
        <v>-145451.41</v>
      </c>
      <c r="AZ629" s="6">
        <f t="shared" si="157"/>
        <v>185.5</v>
      </c>
      <c r="BA629" s="6">
        <f t="shared" si="158"/>
        <v>1411235</v>
      </c>
      <c r="BB629" s="7">
        <f t="shared" si="159"/>
        <v>-3.1950693612332461</v>
      </c>
      <c r="BC629" s="26" t="s">
        <v>796</v>
      </c>
      <c r="BD629" s="10" t="s">
        <v>786</v>
      </c>
      <c r="BE629" s="10" t="s">
        <v>807</v>
      </c>
      <c r="BF629" s="18"/>
      <c r="BG629" s="18"/>
      <c r="BH629" s="18"/>
      <c r="BI629" s="18"/>
      <c r="BJ629" s="18"/>
      <c r="BK629" s="18"/>
      <c r="BL629" s="18"/>
      <c r="BM629" s="18"/>
      <c r="BN629" s="18"/>
      <c r="BO629" s="18"/>
      <c r="CJ629" s="18"/>
      <c r="CK629" s="18"/>
    </row>
    <row r="630" spans="1:89" x14ac:dyDescent="0.2">
      <c r="A630" s="26">
        <v>174736</v>
      </c>
      <c r="B630" s="26" t="s">
        <v>778</v>
      </c>
      <c r="C630" s="6">
        <v>101262.06</v>
      </c>
      <c r="D630" s="6">
        <v>0</v>
      </c>
      <c r="E630" s="6">
        <v>0</v>
      </c>
      <c r="F630" s="36">
        <f t="shared" si="144"/>
        <v>0</v>
      </c>
      <c r="G630" s="6">
        <v>119557.06</v>
      </c>
      <c r="H630" s="6">
        <v>61</v>
      </c>
      <c r="I630" s="6">
        <v>455970</v>
      </c>
      <c r="J630" s="36">
        <f t="shared" si="145"/>
        <v>8.1283173454393935</v>
      </c>
      <c r="K630" s="6">
        <v>112252.56</v>
      </c>
      <c r="L630" s="6">
        <v>130.25</v>
      </c>
      <c r="M630" s="6">
        <v>960492.5</v>
      </c>
      <c r="N630" s="7">
        <f t="shared" si="146"/>
        <v>3.5060938008365499</v>
      </c>
      <c r="O630" s="6">
        <v>394388.56</v>
      </c>
      <c r="P630" s="6">
        <v>86.5</v>
      </c>
      <c r="Q630" s="6">
        <v>638330</v>
      </c>
      <c r="R630" s="7">
        <f t="shared" si="147"/>
        <v>19.15317368759106</v>
      </c>
      <c r="S630" s="6">
        <v>121217.06</v>
      </c>
      <c r="T630" s="6">
        <v>31.05</v>
      </c>
      <c r="U630" s="6">
        <v>236223.5</v>
      </c>
      <c r="V630" s="7">
        <f t="shared" si="148"/>
        <v>15.907514959349937</v>
      </c>
      <c r="W630" s="6">
        <v>92047.09</v>
      </c>
      <c r="X630" s="6">
        <v>52</v>
      </c>
      <c r="Y630" s="6">
        <v>375190</v>
      </c>
      <c r="Z630" s="7">
        <f t="shared" si="149"/>
        <v>7.3600381140222284</v>
      </c>
      <c r="AA630" s="6">
        <v>86797.1</v>
      </c>
      <c r="AB630" s="6">
        <v>25</v>
      </c>
      <c r="AC630" s="6">
        <v>180500</v>
      </c>
      <c r="AD630" s="7">
        <f t="shared" si="150"/>
        <v>14.906981163434903</v>
      </c>
      <c r="AE630" s="6">
        <v>0</v>
      </c>
      <c r="AF630" s="6">
        <v>0</v>
      </c>
      <c r="AG630" s="6">
        <v>0</v>
      </c>
      <c r="AH630" s="7">
        <f t="shared" si="151"/>
        <v>0</v>
      </c>
      <c r="AI630" s="6">
        <v>0</v>
      </c>
      <c r="AJ630" s="6">
        <v>0</v>
      </c>
      <c r="AK630" s="6">
        <v>0</v>
      </c>
      <c r="AL630" s="7">
        <f t="shared" si="152"/>
        <v>0</v>
      </c>
      <c r="AM630" s="6">
        <v>0</v>
      </c>
      <c r="AN630" s="6">
        <v>0</v>
      </c>
      <c r="AO630" s="6">
        <v>0</v>
      </c>
      <c r="AP630" s="7">
        <f t="shared" si="153"/>
        <v>0</v>
      </c>
      <c r="AQ630" s="6">
        <v>0</v>
      </c>
      <c r="AR630" s="6">
        <v>0</v>
      </c>
      <c r="AS630" s="6">
        <v>0</v>
      </c>
      <c r="AT630" s="7">
        <f t="shared" si="154"/>
        <v>0</v>
      </c>
      <c r="AU630" s="6">
        <v>-120475.95</v>
      </c>
      <c r="AV630" s="6">
        <v>0</v>
      </c>
      <c r="AW630" s="6">
        <v>0</v>
      </c>
      <c r="AX630" s="7">
        <f t="shared" si="155"/>
        <v>0</v>
      </c>
      <c r="AY630" s="6">
        <f t="shared" si="156"/>
        <v>805783.48</v>
      </c>
      <c r="AZ630" s="6">
        <f t="shared" si="157"/>
        <v>385.8</v>
      </c>
      <c r="BA630" s="6">
        <f t="shared" si="158"/>
        <v>2846706</v>
      </c>
      <c r="BB630" s="7">
        <f t="shared" si="159"/>
        <v>8.774804240409793</v>
      </c>
      <c r="BC630" s="26" t="s">
        <v>796</v>
      </c>
      <c r="BD630" s="10" t="s">
        <v>786</v>
      </c>
      <c r="BE630" s="10" t="s">
        <v>807</v>
      </c>
      <c r="BF630" s="18"/>
      <c r="BG630" s="18"/>
      <c r="BH630" s="18"/>
      <c r="BI630" s="18"/>
      <c r="BJ630" s="18"/>
      <c r="BK630" s="18"/>
      <c r="BL630" s="18"/>
      <c r="BM630" s="18"/>
      <c r="BN630" s="18"/>
      <c r="BO630" s="18"/>
      <c r="CJ630" s="18"/>
      <c r="CK630" s="18"/>
    </row>
    <row r="631" spans="1:89" x14ac:dyDescent="0.2">
      <c r="A631" s="26">
        <v>176324</v>
      </c>
      <c r="B631" s="26" t="s">
        <v>301</v>
      </c>
      <c r="C631" s="6">
        <v>-43701.56</v>
      </c>
      <c r="D631" s="6">
        <v>0</v>
      </c>
      <c r="E631" s="6">
        <v>0</v>
      </c>
      <c r="F631" s="36">
        <f t="shared" si="144"/>
        <v>0</v>
      </c>
      <c r="G631" s="6">
        <v>50598.44</v>
      </c>
      <c r="H631" s="6">
        <v>50.5</v>
      </c>
      <c r="I631" s="6">
        <v>377730</v>
      </c>
      <c r="J631" s="36">
        <f t="shared" si="145"/>
        <v>4.1525736372541235</v>
      </c>
      <c r="K631" s="6">
        <v>0</v>
      </c>
      <c r="L631" s="6">
        <v>104.5</v>
      </c>
      <c r="M631" s="6">
        <v>759520</v>
      </c>
      <c r="N631" s="7">
        <f t="shared" si="146"/>
        <v>0</v>
      </c>
      <c r="O631" s="6">
        <v>0</v>
      </c>
      <c r="P631" s="6">
        <v>0</v>
      </c>
      <c r="Q631" s="6">
        <v>0</v>
      </c>
      <c r="R631" s="7">
        <f t="shared" si="147"/>
        <v>0</v>
      </c>
      <c r="S631" s="6">
        <v>0</v>
      </c>
      <c r="T631" s="6">
        <v>0</v>
      </c>
      <c r="U631" s="6">
        <v>0</v>
      </c>
      <c r="V631" s="7">
        <f t="shared" si="148"/>
        <v>0</v>
      </c>
      <c r="W631" s="6">
        <v>0</v>
      </c>
      <c r="X631" s="6">
        <v>0</v>
      </c>
      <c r="Y631" s="6">
        <v>0</v>
      </c>
      <c r="Z631" s="7">
        <f t="shared" si="149"/>
        <v>0</v>
      </c>
      <c r="AA631" s="6">
        <v>-10029.56</v>
      </c>
      <c r="AB631" s="6">
        <v>7.5</v>
      </c>
      <c r="AC631" s="6">
        <v>58275</v>
      </c>
      <c r="AD631" s="7">
        <f t="shared" si="150"/>
        <v>-5.3353300729300726</v>
      </c>
      <c r="AE631" s="6">
        <v>0</v>
      </c>
      <c r="AF631" s="6">
        <v>0</v>
      </c>
      <c r="AG631" s="6">
        <v>0</v>
      </c>
      <c r="AH631" s="7">
        <f t="shared" si="151"/>
        <v>0</v>
      </c>
      <c r="AI631" s="6">
        <v>0</v>
      </c>
      <c r="AJ631" s="6">
        <v>0</v>
      </c>
      <c r="AK631" s="6">
        <v>0</v>
      </c>
      <c r="AL631" s="7">
        <f t="shared" si="152"/>
        <v>0</v>
      </c>
      <c r="AM631" s="6">
        <v>0</v>
      </c>
      <c r="AN631" s="6">
        <v>0</v>
      </c>
      <c r="AO631" s="6">
        <v>0</v>
      </c>
      <c r="AP631" s="7">
        <f t="shared" si="153"/>
        <v>0</v>
      </c>
      <c r="AQ631" s="6">
        <v>0</v>
      </c>
      <c r="AR631" s="6">
        <v>0</v>
      </c>
      <c r="AS631" s="6">
        <v>0</v>
      </c>
      <c r="AT631" s="7">
        <f t="shared" si="154"/>
        <v>0</v>
      </c>
      <c r="AU631" s="6">
        <v>-17355.46</v>
      </c>
      <c r="AV631" s="6">
        <v>0</v>
      </c>
      <c r="AW631" s="6">
        <v>0</v>
      </c>
      <c r="AX631" s="7">
        <f t="shared" si="155"/>
        <v>0</v>
      </c>
      <c r="AY631" s="6">
        <f t="shared" si="156"/>
        <v>23213.420000000006</v>
      </c>
      <c r="AZ631" s="6">
        <f t="shared" si="157"/>
        <v>162.5</v>
      </c>
      <c r="BA631" s="6">
        <f t="shared" si="158"/>
        <v>1195525</v>
      </c>
      <c r="BB631" s="7">
        <f t="shared" si="159"/>
        <v>0.60192469417201666</v>
      </c>
      <c r="BC631" s="26" t="s">
        <v>796</v>
      </c>
      <c r="BD631" s="10" t="s">
        <v>786</v>
      </c>
      <c r="BE631" s="10" t="s">
        <v>807</v>
      </c>
      <c r="BF631" s="18"/>
      <c r="BG631" s="18"/>
      <c r="BH631" s="18"/>
      <c r="BI631" s="18"/>
      <c r="BJ631" s="18"/>
      <c r="BK631" s="18"/>
      <c r="BL631" s="18"/>
      <c r="BM631" s="18"/>
      <c r="BN631" s="18"/>
      <c r="BO631" s="18"/>
      <c r="CJ631" s="18"/>
      <c r="CK631" s="18"/>
    </row>
    <row r="632" spans="1:89" x14ac:dyDescent="0.2">
      <c r="A632" s="26">
        <v>171922</v>
      </c>
      <c r="B632" s="26" t="s">
        <v>942</v>
      </c>
      <c r="C632" s="6">
        <v>0</v>
      </c>
      <c r="D632" s="6">
        <v>0</v>
      </c>
      <c r="E632" s="6">
        <v>0</v>
      </c>
      <c r="F632" s="36">
        <f t="shared" si="144"/>
        <v>0</v>
      </c>
      <c r="G632" s="6">
        <v>0</v>
      </c>
      <c r="H632" s="6">
        <v>0</v>
      </c>
      <c r="I632" s="6">
        <v>0</v>
      </c>
      <c r="J632" s="36">
        <f t="shared" si="145"/>
        <v>0</v>
      </c>
      <c r="K632" s="6">
        <v>-2941.59</v>
      </c>
      <c r="L632" s="6">
        <v>0</v>
      </c>
      <c r="M632" s="6">
        <v>0</v>
      </c>
      <c r="N632" s="7">
        <f t="shared" si="146"/>
        <v>0</v>
      </c>
      <c r="O632" s="6">
        <v>265590.40999999997</v>
      </c>
      <c r="P632" s="6">
        <v>51</v>
      </c>
      <c r="Q632" s="6">
        <v>383610</v>
      </c>
      <c r="R632" s="7">
        <f t="shared" si="147"/>
        <v>21.462690519016707</v>
      </c>
      <c r="S632" s="6">
        <v>-22670</v>
      </c>
      <c r="T632" s="6">
        <v>71</v>
      </c>
      <c r="U632" s="6">
        <v>533885</v>
      </c>
      <c r="V632" s="7">
        <f t="shared" si="148"/>
        <v>-1.3163321689127807</v>
      </c>
      <c r="W632" s="6">
        <v>-124755.14</v>
      </c>
      <c r="X632" s="6">
        <v>114</v>
      </c>
      <c r="Y632" s="6">
        <v>813065</v>
      </c>
      <c r="Z632" s="7">
        <f t="shared" si="149"/>
        <v>-4.603142676169802</v>
      </c>
      <c r="AA632" s="6">
        <v>263764.86</v>
      </c>
      <c r="AB632" s="6">
        <v>125</v>
      </c>
      <c r="AC632" s="6">
        <v>917390</v>
      </c>
      <c r="AD632" s="7">
        <f t="shared" si="150"/>
        <v>8.9130148137651375</v>
      </c>
      <c r="AE632" s="6">
        <v>431034.41</v>
      </c>
      <c r="AF632" s="6">
        <v>60</v>
      </c>
      <c r="AG632" s="6">
        <v>471400</v>
      </c>
      <c r="AH632" s="7">
        <f t="shared" si="151"/>
        <v>27.431124946966481</v>
      </c>
      <c r="AI632" s="6">
        <v>0</v>
      </c>
      <c r="AJ632" s="6">
        <v>0</v>
      </c>
      <c r="AK632" s="6">
        <v>0</v>
      </c>
      <c r="AL632" s="7">
        <f t="shared" si="152"/>
        <v>0</v>
      </c>
      <c r="AM632" s="6">
        <v>0</v>
      </c>
      <c r="AN632" s="6">
        <v>0</v>
      </c>
      <c r="AO632" s="6">
        <v>0</v>
      </c>
      <c r="AP632" s="7">
        <f t="shared" si="153"/>
        <v>0</v>
      </c>
      <c r="AQ632" s="6">
        <v>0</v>
      </c>
      <c r="AR632" s="6">
        <v>0</v>
      </c>
      <c r="AS632" s="6">
        <v>0</v>
      </c>
      <c r="AT632" s="7">
        <f t="shared" si="154"/>
        <v>0</v>
      </c>
      <c r="AU632" s="6">
        <v>113718.61</v>
      </c>
      <c r="AV632" s="6">
        <v>0</v>
      </c>
      <c r="AW632" s="6">
        <v>0</v>
      </c>
      <c r="AX632" s="7">
        <f t="shared" si="155"/>
        <v>0</v>
      </c>
      <c r="AY632" s="6">
        <f t="shared" si="156"/>
        <v>923741.55999999994</v>
      </c>
      <c r="AZ632" s="6">
        <f t="shared" si="157"/>
        <v>421</v>
      </c>
      <c r="BA632" s="6">
        <f t="shared" si="158"/>
        <v>3119350</v>
      </c>
      <c r="BB632" s="7">
        <f t="shared" si="159"/>
        <v>9.1801139211694736</v>
      </c>
      <c r="BC632" s="26" t="s">
        <v>796</v>
      </c>
      <c r="BD632" s="10" t="s">
        <v>786</v>
      </c>
      <c r="BE632" s="10" t="s">
        <v>807</v>
      </c>
      <c r="BF632" s="18"/>
      <c r="BG632" s="18"/>
      <c r="BH632" s="18"/>
      <c r="BI632" s="18"/>
      <c r="BJ632" s="18"/>
      <c r="BK632" s="18"/>
      <c r="BL632" s="18"/>
      <c r="BM632" s="18"/>
      <c r="BN632" s="18"/>
      <c r="BO632" s="18"/>
      <c r="CJ632" s="18"/>
      <c r="CK632" s="18"/>
    </row>
    <row r="633" spans="1:89" x14ac:dyDescent="0.2">
      <c r="A633" s="26">
        <v>205261</v>
      </c>
      <c r="B633" s="26" t="s">
        <v>205</v>
      </c>
      <c r="C633" s="6">
        <v>0</v>
      </c>
      <c r="D633" s="6">
        <v>0</v>
      </c>
      <c r="E633" s="6">
        <v>0</v>
      </c>
      <c r="F633" s="36">
        <f t="shared" si="144"/>
        <v>0</v>
      </c>
      <c r="G633" s="6">
        <v>0</v>
      </c>
      <c r="H633" s="6">
        <v>0</v>
      </c>
      <c r="I633" s="6">
        <v>0</v>
      </c>
      <c r="J633" s="36">
        <f t="shared" si="145"/>
        <v>0</v>
      </c>
      <c r="K633" s="6">
        <v>0</v>
      </c>
      <c r="L633" s="6">
        <v>0</v>
      </c>
      <c r="M633" s="6">
        <v>0</v>
      </c>
      <c r="N633" s="7">
        <f t="shared" si="146"/>
        <v>0</v>
      </c>
      <c r="O633" s="6">
        <v>0</v>
      </c>
      <c r="P633" s="6">
        <v>0</v>
      </c>
      <c r="Q633" s="6">
        <v>0</v>
      </c>
      <c r="R633" s="7">
        <f t="shared" si="147"/>
        <v>0</v>
      </c>
      <c r="S633" s="6">
        <v>0</v>
      </c>
      <c r="T633" s="6">
        <v>0</v>
      </c>
      <c r="U633" s="6">
        <v>0</v>
      </c>
      <c r="V633" s="7">
        <f t="shared" si="148"/>
        <v>0</v>
      </c>
      <c r="W633" s="6">
        <v>0</v>
      </c>
      <c r="X633" s="6">
        <v>0</v>
      </c>
      <c r="Y633" s="6">
        <v>0</v>
      </c>
      <c r="Z633" s="7">
        <f t="shared" si="149"/>
        <v>0</v>
      </c>
      <c r="AA633" s="6">
        <v>-18050</v>
      </c>
      <c r="AB633" s="6">
        <v>0</v>
      </c>
      <c r="AC633" s="6">
        <v>307875</v>
      </c>
      <c r="AD633" s="7">
        <f t="shared" si="150"/>
        <v>-1.81745838408445</v>
      </c>
      <c r="AE633" s="6">
        <v>21700</v>
      </c>
      <c r="AF633" s="6">
        <v>42.5</v>
      </c>
      <c r="AG633" s="6">
        <v>339975</v>
      </c>
      <c r="AH633" s="7">
        <f t="shared" si="151"/>
        <v>1.914846679902934</v>
      </c>
      <c r="AI633" s="6">
        <v>-3025</v>
      </c>
      <c r="AJ633" s="6">
        <v>6</v>
      </c>
      <c r="AK633" s="6">
        <v>48420</v>
      </c>
      <c r="AL633" s="7">
        <f t="shared" si="152"/>
        <v>-1.9366997108632795</v>
      </c>
      <c r="AM633" s="6">
        <v>0</v>
      </c>
      <c r="AN633" s="6">
        <v>0</v>
      </c>
      <c r="AO633" s="6">
        <v>0</v>
      </c>
      <c r="AP633" s="7">
        <f t="shared" si="153"/>
        <v>0</v>
      </c>
      <c r="AQ633" s="6">
        <v>0</v>
      </c>
      <c r="AR633" s="6">
        <v>0</v>
      </c>
      <c r="AS633" s="6">
        <v>0</v>
      </c>
      <c r="AT633" s="7">
        <f t="shared" si="154"/>
        <v>0</v>
      </c>
      <c r="AU633" s="6">
        <v>-10875.01</v>
      </c>
      <c r="AV633" s="6">
        <v>0</v>
      </c>
      <c r="AW633" s="6">
        <v>0</v>
      </c>
      <c r="AX633" s="7">
        <f t="shared" si="155"/>
        <v>0</v>
      </c>
      <c r="AY633" s="6">
        <f t="shared" si="156"/>
        <v>-10250.01</v>
      </c>
      <c r="AZ633" s="6">
        <f t="shared" si="157"/>
        <v>48.5</v>
      </c>
      <c r="BA633" s="6">
        <f t="shared" si="158"/>
        <v>696270</v>
      </c>
      <c r="BB633" s="7">
        <f t="shared" si="159"/>
        <v>-0.4563607652203886</v>
      </c>
      <c r="BC633" s="26" t="s">
        <v>796</v>
      </c>
      <c r="BD633" s="10" t="s">
        <v>786</v>
      </c>
      <c r="BE633" s="10" t="s">
        <v>807</v>
      </c>
      <c r="BF633" s="18"/>
      <c r="BG633" s="18"/>
      <c r="BH633" s="18"/>
      <c r="BI633" s="18"/>
      <c r="BJ633" s="18"/>
      <c r="BK633" s="18"/>
      <c r="BL633" s="18"/>
      <c r="BM633" s="18"/>
      <c r="BN633" s="18"/>
      <c r="BO633" s="18"/>
      <c r="CJ633" s="18"/>
      <c r="CK633" s="18"/>
    </row>
    <row r="634" spans="1:89" x14ac:dyDescent="0.2">
      <c r="A634" s="25">
        <v>119031</v>
      </c>
      <c r="B634" s="26" t="s">
        <v>23</v>
      </c>
      <c r="C634" s="6">
        <v>-578199.38</v>
      </c>
      <c r="D634" s="6">
        <v>40</v>
      </c>
      <c r="E634" s="6">
        <v>299300</v>
      </c>
      <c r="F634" s="36">
        <f t="shared" si="144"/>
        <v>-57.95516672235216</v>
      </c>
      <c r="G634" s="6">
        <v>144661.12</v>
      </c>
      <c r="H634" s="6">
        <v>831.00000000000011</v>
      </c>
      <c r="I634" s="6">
        <v>6143200</v>
      </c>
      <c r="J634" s="36">
        <f t="shared" si="145"/>
        <v>0.72999328037504874</v>
      </c>
      <c r="K634" s="6">
        <v>-397578.38</v>
      </c>
      <c r="L634" s="6">
        <v>896.4</v>
      </c>
      <c r="M634" s="6">
        <v>6626433</v>
      </c>
      <c r="N634" s="7">
        <f t="shared" si="146"/>
        <v>-1.7999655923481004</v>
      </c>
      <c r="O634" s="6">
        <v>-52893.19</v>
      </c>
      <c r="P634" s="6">
        <v>800.4</v>
      </c>
      <c r="Q634" s="6">
        <v>5853618</v>
      </c>
      <c r="R634" s="7">
        <f t="shared" si="147"/>
        <v>-0.28011545850788355</v>
      </c>
      <c r="S634" s="6">
        <v>-198112.92</v>
      </c>
      <c r="T634" s="6">
        <v>691.2</v>
      </c>
      <c r="U634" s="6">
        <v>5038334</v>
      </c>
      <c r="V634" s="7">
        <f t="shared" si="148"/>
        <v>-1.2189546226986938</v>
      </c>
      <c r="W634" s="6">
        <v>-68761.36</v>
      </c>
      <c r="X634" s="6">
        <v>1165.75</v>
      </c>
      <c r="Y634" s="6">
        <v>8387052.5</v>
      </c>
      <c r="Z634" s="7">
        <f t="shared" si="149"/>
        <v>-0.24595539374529965</v>
      </c>
      <c r="AA634" s="6">
        <v>-845123.4</v>
      </c>
      <c r="AB634" s="6">
        <v>220.65</v>
      </c>
      <c r="AC634" s="6">
        <v>1647620.5</v>
      </c>
      <c r="AD634" s="7">
        <f t="shared" si="150"/>
        <v>-15.901007179748007</v>
      </c>
      <c r="AE634" s="6">
        <v>1071143.48</v>
      </c>
      <c r="AF634" s="6">
        <v>643</v>
      </c>
      <c r="AG634" s="6">
        <v>4891610</v>
      </c>
      <c r="AH634" s="7">
        <f t="shared" si="151"/>
        <v>6.5692695043145308</v>
      </c>
      <c r="AI634" s="6">
        <v>592590.98</v>
      </c>
      <c r="AJ634" s="6">
        <v>882.2</v>
      </c>
      <c r="AK634" s="6">
        <v>6311084</v>
      </c>
      <c r="AL634" s="7">
        <f t="shared" si="152"/>
        <v>2.9108027052088041</v>
      </c>
      <c r="AM634" s="6">
        <v>443739.98</v>
      </c>
      <c r="AN634" s="6">
        <v>810.8</v>
      </c>
      <c r="AO634" s="6">
        <v>5831671</v>
      </c>
      <c r="AP634" s="7">
        <f t="shared" si="153"/>
        <v>2.3588332366486382</v>
      </c>
      <c r="AQ634" s="6">
        <v>642916.53</v>
      </c>
      <c r="AR634" s="6">
        <v>1133.1500000000001</v>
      </c>
      <c r="AS634" s="6">
        <v>8271060.5</v>
      </c>
      <c r="AT634" s="7">
        <f t="shared" si="154"/>
        <v>2.1764636880603159</v>
      </c>
      <c r="AU634" s="6">
        <v>-203553.43</v>
      </c>
      <c r="AV634" s="6">
        <v>936.65</v>
      </c>
      <c r="AW634" s="6">
        <v>6992415.5</v>
      </c>
      <c r="AX634" s="7">
        <f t="shared" si="155"/>
        <v>-0.90242868576674251</v>
      </c>
      <c r="AY634" s="6">
        <f t="shared" si="156"/>
        <v>1129029.4100000001</v>
      </c>
      <c r="AZ634" s="6">
        <f t="shared" si="157"/>
        <v>9011.1999999999989</v>
      </c>
      <c r="BA634" s="6">
        <f t="shared" si="158"/>
        <v>65994099</v>
      </c>
      <c r="BB634" s="7">
        <f t="shared" si="159"/>
        <v>0.53034911060760148</v>
      </c>
      <c r="BC634" s="26" t="s">
        <v>786</v>
      </c>
      <c r="BD634" s="10" t="s">
        <v>786</v>
      </c>
      <c r="BE634" s="10" t="s">
        <v>807</v>
      </c>
      <c r="BF634" s="18"/>
      <c r="BG634" s="18"/>
      <c r="BH634" s="18"/>
      <c r="BI634" s="18"/>
      <c r="BJ634" s="18"/>
      <c r="BK634" s="18"/>
      <c r="BL634" s="18"/>
      <c r="BM634" s="18"/>
      <c r="BN634" s="18"/>
      <c r="BO634" s="18"/>
      <c r="CJ634" s="18"/>
      <c r="CK634" s="18"/>
    </row>
    <row r="635" spans="1:89" x14ac:dyDescent="0.2">
      <c r="A635" s="25">
        <v>119167</v>
      </c>
      <c r="B635" s="26" t="s">
        <v>42</v>
      </c>
      <c r="C635" s="6">
        <v>-231930.97</v>
      </c>
      <c r="D635" s="6">
        <v>0</v>
      </c>
      <c r="E635" s="6">
        <v>0</v>
      </c>
      <c r="F635" s="36">
        <f t="shared" si="144"/>
        <v>0</v>
      </c>
      <c r="G635" s="6">
        <v>-33290.97</v>
      </c>
      <c r="H635" s="6">
        <v>101</v>
      </c>
      <c r="I635" s="6">
        <v>716520</v>
      </c>
      <c r="J635" s="36">
        <f t="shared" si="145"/>
        <v>-1.440322768380506</v>
      </c>
      <c r="K635" s="6">
        <v>-134925.97</v>
      </c>
      <c r="L635" s="6">
        <v>257.5</v>
      </c>
      <c r="M635" s="6">
        <v>1845650</v>
      </c>
      <c r="N635" s="7">
        <f t="shared" si="146"/>
        <v>-2.1931455584753339</v>
      </c>
      <c r="O635" s="6">
        <v>72353</v>
      </c>
      <c r="P635" s="6">
        <v>256.5</v>
      </c>
      <c r="Q635" s="6">
        <v>1842430</v>
      </c>
      <c r="R635" s="7">
        <f t="shared" si="147"/>
        <v>1.2173830213359531</v>
      </c>
      <c r="S635" s="6">
        <v>-113557</v>
      </c>
      <c r="T635" s="6">
        <v>268</v>
      </c>
      <c r="U635" s="6">
        <v>1900310</v>
      </c>
      <c r="V635" s="7">
        <f t="shared" si="148"/>
        <v>-1.8524698601807075</v>
      </c>
      <c r="W635" s="6">
        <v>-100187.08</v>
      </c>
      <c r="X635" s="6">
        <v>214</v>
      </c>
      <c r="Y635" s="6">
        <v>1492480</v>
      </c>
      <c r="Z635" s="7">
        <f t="shared" si="149"/>
        <v>-2.0138376393653514</v>
      </c>
      <c r="AA635" s="6">
        <v>-52387.08</v>
      </c>
      <c r="AB635" s="6">
        <v>156</v>
      </c>
      <c r="AC635" s="6">
        <v>1144570</v>
      </c>
      <c r="AD635" s="7">
        <f t="shared" si="150"/>
        <v>-1.4188730090776451</v>
      </c>
      <c r="AE635" s="6">
        <v>-48073.279999999999</v>
      </c>
      <c r="AF635" s="6">
        <v>83</v>
      </c>
      <c r="AG635" s="6">
        <v>636560</v>
      </c>
      <c r="AH635" s="7">
        <f t="shared" si="151"/>
        <v>-2.2656126680909887</v>
      </c>
      <c r="AI635" s="6">
        <v>-77683.28</v>
      </c>
      <c r="AJ635" s="6">
        <v>1</v>
      </c>
      <c r="AK635" s="6">
        <v>7270</v>
      </c>
      <c r="AL635" s="7">
        <f t="shared" si="152"/>
        <v>-331.24919944979365</v>
      </c>
      <c r="AM635" s="6">
        <v>183485.21</v>
      </c>
      <c r="AN635" s="6">
        <v>290</v>
      </c>
      <c r="AO635" s="6">
        <v>2009350</v>
      </c>
      <c r="AP635" s="7">
        <f t="shared" si="153"/>
        <v>2.8307868265857117</v>
      </c>
      <c r="AQ635" s="6">
        <v>-148693.82999999999</v>
      </c>
      <c r="AR635" s="6">
        <v>176</v>
      </c>
      <c r="AS635" s="6">
        <v>1256810</v>
      </c>
      <c r="AT635" s="7">
        <f t="shared" si="154"/>
        <v>-3.31269423381418</v>
      </c>
      <c r="AU635" s="6">
        <v>-17981.34</v>
      </c>
      <c r="AV635" s="6">
        <v>251.5</v>
      </c>
      <c r="AW635" s="6">
        <v>1792240</v>
      </c>
      <c r="AX635" s="7">
        <f t="shared" si="155"/>
        <v>-0.31101947283845915</v>
      </c>
      <c r="AY635" s="6">
        <f t="shared" si="156"/>
        <v>-470941.62000000005</v>
      </c>
      <c r="AZ635" s="6">
        <f t="shared" si="157"/>
        <v>2054.5</v>
      </c>
      <c r="BA635" s="6">
        <f t="shared" si="158"/>
        <v>14644190</v>
      </c>
      <c r="BB635" s="7">
        <f t="shared" si="159"/>
        <v>-0.99692712399934724</v>
      </c>
      <c r="BC635" s="26" t="s">
        <v>786</v>
      </c>
      <c r="BD635" s="10" t="s">
        <v>786</v>
      </c>
      <c r="BE635" s="10" t="s">
        <v>807</v>
      </c>
      <c r="BF635" s="18"/>
      <c r="BG635" s="18"/>
      <c r="BH635" s="18"/>
      <c r="BI635" s="18"/>
      <c r="BJ635" s="18"/>
      <c r="BK635" s="18"/>
      <c r="BL635" s="18"/>
      <c r="BM635" s="18"/>
      <c r="BN635" s="18"/>
      <c r="BO635" s="18"/>
      <c r="CJ635" s="18"/>
      <c r="CK635" s="18"/>
    </row>
    <row r="636" spans="1:89" x14ac:dyDescent="0.2">
      <c r="A636" s="25">
        <v>119177</v>
      </c>
      <c r="B636" s="26" t="s">
        <v>997</v>
      </c>
      <c r="C636" s="6">
        <v>358829.15</v>
      </c>
      <c r="D636" s="6">
        <v>0</v>
      </c>
      <c r="E636" s="6">
        <v>0</v>
      </c>
      <c r="F636" s="36">
        <f t="shared" si="144"/>
        <v>0</v>
      </c>
      <c r="G636" s="6">
        <v>263459.14</v>
      </c>
      <c r="H636" s="6">
        <v>84.5</v>
      </c>
      <c r="I636" s="6">
        <v>596570</v>
      </c>
      <c r="J636" s="36">
        <f t="shared" si="145"/>
        <v>13.690318554402667</v>
      </c>
      <c r="K636" s="6">
        <v>128504.14</v>
      </c>
      <c r="L636" s="6">
        <v>198.5</v>
      </c>
      <c r="M636" s="6">
        <v>1417910</v>
      </c>
      <c r="N636" s="7">
        <f t="shared" si="146"/>
        <v>2.7188779259614506</v>
      </c>
      <c r="O636" s="6">
        <v>85603.62</v>
      </c>
      <c r="P636" s="6">
        <v>162</v>
      </c>
      <c r="Q636" s="6">
        <v>1165320</v>
      </c>
      <c r="R636" s="7">
        <f t="shared" si="147"/>
        <v>2.2772390587992994</v>
      </c>
      <c r="S636" s="6">
        <v>-60383.88</v>
      </c>
      <c r="T636" s="6">
        <v>159.55000000000001</v>
      </c>
      <c r="U636" s="6">
        <v>1131370.5</v>
      </c>
      <c r="V636" s="7">
        <f t="shared" si="148"/>
        <v>-1.6545422388156665</v>
      </c>
      <c r="W636" s="6">
        <v>-116620.46</v>
      </c>
      <c r="X636" s="6">
        <v>169</v>
      </c>
      <c r="Y636" s="6">
        <v>1209140</v>
      </c>
      <c r="Z636" s="7">
        <f t="shared" si="149"/>
        <v>-2.893472881552178</v>
      </c>
      <c r="AA636" s="6">
        <v>190027.54</v>
      </c>
      <c r="AB636" s="6">
        <v>365</v>
      </c>
      <c r="AC636" s="6">
        <v>2671055</v>
      </c>
      <c r="AD636" s="7">
        <f t="shared" si="150"/>
        <v>2.2054408239440972</v>
      </c>
      <c r="AE636" s="6">
        <v>224614.38</v>
      </c>
      <c r="AF636" s="6">
        <v>268</v>
      </c>
      <c r="AG636" s="6">
        <v>1996285</v>
      </c>
      <c r="AH636" s="7">
        <f t="shared" si="151"/>
        <v>3.3754856646220359</v>
      </c>
      <c r="AI636" s="6">
        <v>471463.38</v>
      </c>
      <c r="AJ636" s="6">
        <v>320</v>
      </c>
      <c r="AK636" s="6">
        <v>2206100</v>
      </c>
      <c r="AL636" s="7">
        <f t="shared" si="152"/>
        <v>6.6249783690675859</v>
      </c>
      <c r="AM636" s="6">
        <v>343638.44</v>
      </c>
      <c r="AN636" s="6">
        <v>201.5</v>
      </c>
      <c r="AO636" s="6">
        <v>1386330</v>
      </c>
      <c r="AP636" s="7">
        <f t="shared" si="153"/>
        <v>7.6841672906162319</v>
      </c>
      <c r="AQ636" s="6">
        <v>294141.40000000002</v>
      </c>
      <c r="AR636" s="6">
        <v>228</v>
      </c>
      <c r="AS636" s="6">
        <v>1601575</v>
      </c>
      <c r="AT636" s="7">
        <f t="shared" si="154"/>
        <v>5.1424124377565832</v>
      </c>
      <c r="AU636" s="6">
        <v>111933.41</v>
      </c>
      <c r="AV636" s="6">
        <v>321.5</v>
      </c>
      <c r="AW636" s="6">
        <v>2318315</v>
      </c>
      <c r="AX636" s="7">
        <f t="shared" si="155"/>
        <v>1.4967490224581215</v>
      </c>
      <c r="AY636" s="6">
        <f t="shared" si="156"/>
        <v>1936381.1099999996</v>
      </c>
      <c r="AZ636" s="6">
        <f t="shared" si="157"/>
        <v>2477.5500000000002</v>
      </c>
      <c r="BA636" s="6">
        <f t="shared" si="158"/>
        <v>17699970.5</v>
      </c>
      <c r="BB636" s="7">
        <f t="shared" si="159"/>
        <v>3.3914075964137904</v>
      </c>
      <c r="BC636" s="26" t="s">
        <v>786</v>
      </c>
      <c r="BD636" s="10" t="s">
        <v>786</v>
      </c>
      <c r="BE636" s="10" t="s">
        <v>807</v>
      </c>
      <c r="BF636" s="18"/>
      <c r="BG636" s="18"/>
      <c r="BH636" s="18"/>
      <c r="BI636" s="18"/>
      <c r="BJ636" s="18"/>
      <c r="BK636" s="18"/>
      <c r="BL636" s="18"/>
      <c r="BM636" s="18"/>
      <c r="BN636" s="18"/>
      <c r="BO636" s="18"/>
      <c r="CJ636" s="18"/>
      <c r="CK636" s="18"/>
    </row>
    <row r="637" spans="1:89" x14ac:dyDescent="0.2">
      <c r="A637" s="25">
        <v>119227</v>
      </c>
      <c r="B637" s="26" t="s">
        <v>45</v>
      </c>
      <c r="C637" s="6">
        <v>-123782.79</v>
      </c>
      <c r="D637" s="6">
        <v>0</v>
      </c>
      <c r="E637" s="6">
        <v>0</v>
      </c>
      <c r="F637" s="36">
        <f t="shared" si="144"/>
        <v>0</v>
      </c>
      <c r="G637" s="6">
        <v>-48362.79</v>
      </c>
      <c r="H637" s="6">
        <v>162</v>
      </c>
      <c r="I637" s="6">
        <v>1192840</v>
      </c>
      <c r="J637" s="36">
        <f t="shared" si="145"/>
        <v>-1.2568714077328058</v>
      </c>
      <c r="K637" s="6">
        <v>-89832.79</v>
      </c>
      <c r="L637" s="6">
        <v>180.5</v>
      </c>
      <c r="M637" s="6">
        <v>1336135</v>
      </c>
      <c r="N637" s="7">
        <f t="shared" si="146"/>
        <v>-2.0169995546857162</v>
      </c>
      <c r="O637" s="6">
        <v>-58017.79</v>
      </c>
      <c r="P637" s="6">
        <v>122</v>
      </c>
      <c r="Q637" s="6">
        <v>903615</v>
      </c>
      <c r="R637" s="7">
        <f t="shared" si="147"/>
        <v>-1.9903957880291938</v>
      </c>
      <c r="S637" s="6">
        <v>-32907.79</v>
      </c>
      <c r="T637" s="6">
        <v>102</v>
      </c>
      <c r="U637" s="6">
        <v>736640</v>
      </c>
      <c r="V637" s="7">
        <f t="shared" si="148"/>
        <v>-1.3848575830799306</v>
      </c>
      <c r="W637" s="6">
        <v>-91727.81</v>
      </c>
      <c r="X637" s="6">
        <v>102</v>
      </c>
      <c r="Y637" s="6">
        <v>717590</v>
      </c>
      <c r="Z637" s="7">
        <f t="shared" si="149"/>
        <v>-3.8348281051854118</v>
      </c>
      <c r="AA637" s="6">
        <v>48953.19</v>
      </c>
      <c r="AB637" s="6">
        <v>150.5</v>
      </c>
      <c r="AC637" s="6">
        <v>1120810</v>
      </c>
      <c r="AD637" s="7">
        <f t="shared" si="150"/>
        <v>1.353975151899073</v>
      </c>
      <c r="AE637" s="6">
        <v>312407.17</v>
      </c>
      <c r="AF637" s="6">
        <v>122.5</v>
      </c>
      <c r="AG637" s="6">
        <v>945600</v>
      </c>
      <c r="AH637" s="7">
        <f t="shared" si="151"/>
        <v>9.9113949873096434</v>
      </c>
      <c r="AI637" s="6">
        <v>-126641.83</v>
      </c>
      <c r="AJ637" s="6">
        <v>52</v>
      </c>
      <c r="AK637" s="6">
        <v>361065</v>
      </c>
      <c r="AL637" s="7">
        <f t="shared" si="152"/>
        <v>-10.873102433079916</v>
      </c>
      <c r="AM637" s="6">
        <v>-32873.82</v>
      </c>
      <c r="AN637" s="6">
        <v>56.5</v>
      </c>
      <c r="AO637" s="6">
        <v>400780</v>
      </c>
      <c r="AP637" s="7">
        <f t="shared" si="153"/>
        <v>-2.5427626628075255</v>
      </c>
      <c r="AQ637" s="6">
        <v>-57864.81</v>
      </c>
      <c r="AR637" s="6">
        <v>78.5</v>
      </c>
      <c r="AS637" s="6">
        <v>568070</v>
      </c>
      <c r="AT637" s="7">
        <f t="shared" si="154"/>
        <v>-2.8521391377823155</v>
      </c>
      <c r="AU637" s="6">
        <v>-172931.81</v>
      </c>
      <c r="AV637" s="6">
        <v>123</v>
      </c>
      <c r="AW637" s="6">
        <v>909290</v>
      </c>
      <c r="AX637" s="7">
        <f t="shared" si="155"/>
        <v>-5.895683566298981</v>
      </c>
      <c r="AY637" s="6">
        <f t="shared" si="156"/>
        <v>-349800.88</v>
      </c>
      <c r="AZ637" s="6">
        <f t="shared" si="157"/>
        <v>1251.5</v>
      </c>
      <c r="BA637" s="6">
        <f t="shared" si="158"/>
        <v>9192435</v>
      </c>
      <c r="BB637" s="7">
        <f t="shared" si="159"/>
        <v>-1.179646881375827</v>
      </c>
      <c r="BC637" s="26" t="s">
        <v>786</v>
      </c>
      <c r="BD637" s="10" t="s">
        <v>786</v>
      </c>
      <c r="BE637" s="10" t="s">
        <v>807</v>
      </c>
      <c r="BF637" s="18"/>
      <c r="BG637" s="18"/>
      <c r="BH637" s="18"/>
      <c r="BI637" s="18"/>
      <c r="BJ637" s="18"/>
      <c r="BK637" s="18"/>
      <c r="BL637" s="18"/>
      <c r="BM637" s="18"/>
      <c r="BN637" s="18"/>
      <c r="BO637" s="18"/>
      <c r="CJ637" s="18"/>
      <c r="CK637" s="18"/>
    </row>
    <row r="638" spans="1:89" x14ac:dyDescent="0.2">
      <c r="A638" s="25">
        <v>119263</v>
      </c>
      <c r="B638" s="26" t="s">
        <v>48</v>
      </c>
      <c r="C638" s="6">
        <v>-48861.37</v>
      </c>
      <c r="D638" s="6">
        <v>103.85</v>
      </c>
      <c r="E638" s="6">
        <v>775979.5</v>
      </c>
      <c r="F638" s="36">
        <f t="shared" si="144"/>
        <v>-1.8890203929356382</v>
      </c>
      <c r="G638" s="6">
        <v>-87345.87</v>
      </c>
      <c r="H638" s="6">
        <v>279.5</v>
      </c>
      <c r="I638" s="6">
        <v>2083590</v>
      </c>
      <c r="J638" s="36">
        <f t="shared" si="145"/>
        <v>-1.2995464414784099</v>
      </c>
      <c r="K638" s="6">
        <v>-222495.87</v>
      </c>
      <c r="L638" s="6">
        <v>429</v>
      </c>
      <c r="M638" s="6">
        <v>3201230</v>
      </c>
      <c r="N638" s="7">
        <f t="shared" si="146"/>
        <v>-2.0850973219668689</v>
      </c>
      <c r="O638" s="6">
        <v>57100.65</v>
      </c>
      <c r="P638" s="6">
        <v>408.5</v>
      </c>
      <c r="Q638" s="6">
        <v>3026520</v>
      </c>
      <c r="R638" s="7">
        <f t="shared" si="147"/>
        <v>0.5848698009595179</v>
      </c>
      <c r="S638" s="6">
        <v>-61684.35</v>
      </c>
      <c r="T638" s="6">
        <v>366.5</v>
      </c>
      <c r="U638" s="6">
        <v>2695405</v>
      </c>
      <c r="V638" s="7">
        <f t="shared" si="148"/>
        <v>-0.70943507561943386</v>
      </c>
      <c r="W638" s="6">
        <v>-232719.07</v>
      </c>
      <c r="X638" s="6">
        <v>342</v>
      </c>
      <c r="Y638" s="6">
        <v>2491175</v>
      </c>
      <c r="Z638" s="7">
        <f t="shared" si="149"/>
        <v>-2.8025217417483717</v>
      </c>
      <c r="AA638" s="6">
        <v>538232.93000000005</v>
      </c>
      <c r="AB638" s="6">
        <v>438.5</v>
      </c>
      <c r="AC638" s="6">
        <v>3335500</v>
      </c>
      <c r="AD638" s="7">
        <f t="shared" si="150"/>
        <v>5.0023147444161298</v>
      </c>
      <c r="AE638" s="6">
        <v>372510.64</v>
      </c>
      <c r="AF638" s="6">
        <v>199</v>
      </c>
      <c r="AG638" s="6">
        <v>1528815</v>
      </c>
      <c r="AH638" s="7">
        <f t="shared" si="151"/>
        <v>7.3097917014158025</v>
      </c>
      <c r="AI638" s="6">
        <v>43773.64</v>
      </c>
      <c r="AJ638" s="6">
        <v>328.55</v>
      </c>
      <c r="AK638" s="6">
        <v>2397288.5</v>
      </c>
      <c r="AL638" s="7">
        <f t="shared" si="152"/>
        <v>0.56604903414837215</v>
      </c>
      <c r="AM638" s="6">
        <v>91616.639999999999</v>
      </c>
      <c r="AN638" s="6">
        <v>380.45</v>
      </c>
      <c r="AO638" s="6">
        <v>2742206.5</v>
      </c>
      <c r="AP638" s="7">
        <f t="shared" si="153"/>
        <v>1.03570458315229</v>
      </c>
      <c r="AQ638" s="6">
        <v>-24612.37</v>
      </c>
      <c r="AR638" s="6">
        <v>312.5</v>
      </c>
      <c r="AS638" s="6">
        <v>2296175</v>
      </c>
      <c r="AT638" s="7">
        <f t="shared" si="154"/>
        <v>-0.30012797805045344</v>
      </c>
      <c r="AU638" s="6">
        <v>-319962.89</v>
      </c>
      <c r="AV638" s="6">
        <v>283</v>
      </c>
      <c r="AW638" s="6">
        <v>2120150</v>
      </c>
      <c r="AX638" s="7">
        <f t="shared" si="155"/>
        <v>-4.6783716199325518</v>
      </c>
      <c r="AY638" s="6">
        <f t="shared" si="156"/>
        <v>154414.08000000007</v>
      </c>
      <c r="AZ638" s="6">
        <f t="shared" si="157"/>
        <v>3767.5</v>
      </c>
      <c r="BA638" s="6">
        <f t="shared" si="158"/>
        <v>27918055</v>
      </c>
      <c r="BB638" s="7">
        <f t="shared" si="159"/>
        <v>0.17146024248465741</v>
      </c>
      <c r="BC638" s="26" t="s">
        <v>786</v>
      </c>
      <c r="BD638" s="10" t="s">
        <v>786</v>
      </c>
      <c r="BE638" s="10" t="s">
        <v>807</v>
      </c>
      <c r="BF638" s="18"/>
      <c r="BG638" s="18"/>
      <c r="BH638" s="18"/>
      <c r="BI638" s="18"/>
      <c r="BJ638" s="18"/>
      <c r="BK638" s="18"/>
      <c r="BL638" s="18"/>
      <c r="BM638" s="18"/>
      <c r="BN638" s="18"/>
      <c r="BO638" s="18"/>
      <c r="CJ638" s="18"/>
      <c r="CK638" s="18"/>
    </row>
    <row r="639" spans="1:89" x14ac:dyDescent="0.2">
      <c r="A639" s="25">
        <v>141556</v>
      </c>
      <c r="B639" s="26" t="s">
        <v>82</v>
      </c>
      <c r="C639" s="6">
        <v>-461745.97</v>
      </c>
      <c r="D639" s="6">
        <v>0</v>
      </c>
      <c r="E639" s="6">
        <v>0</v>
      </c>
      <c r="F639" s="36">
        <f t="shared" si="144"/>
        <v>0</v>
      </c>
      <c r="G639" s="6">
        <v>379914.03</v>
      </c>
      <c r="H639" s="6">
        <v>652</v>
      </c>
      <c r="I639" s="6">
        <v>4752290</v>
      </c>
      <c r="J639" s="36">
        <f t="shared" si="145"/>
        <v>2.4782441580795784</v>
      </c>
      <c r="K639" s="6">
        <v>-436490.97</v>
      </c>
      <c r="L639" s="6">
        <v>815</v>
      </c>
      <c r="M639" s="6">
        <v>5902300</v>
      </c>
      <c r="N639" s="7">
        <f t="shared" si="146"/>
        <v>-2.2185807397116375</v>
      </c>
      <c r="O639" s="6">
        <v>-345359.93</v>
      </c>
      <c r="P639" s="6">
        <v>758.5</v>
      </c>
      <c r="Q639" s="6">
        <v>5528670</v>
      </c>
      <c r="R639" s="7">
        <f t="shared" si="147"/>
        <v>-1.936479809791505</v>
      </c>
      <c r="S639" s="6">
        <v>386060.07</v>
      </c>
      <c r="T639" s="6">
        <v>1001.5</v>
      </c>
      <c r="U639" s="6">
        <v>7221130</v>
      </c>
      <c r="V639" s="7">
        <f t="shared" si="148"/>
        <v>1.657339248843325</v>
      </c>
      <c r="W639" s="6">
        <v>-228609.99</v>
      </c>
      <c r="X639" s="6">
        <v>799.5</v>
      </c>
      <c r="Y639" s="6">
        <v>5707965</v>
      </c>
      <c r="Z639" s="7">
        <f t="shared" si="149"/>
        <v>-1.2015314915210586</v>
      </c>
      <c r="AA639" s="6">
        <v>672612.03</v>
      </c>
      <c r="AB639" s="6">
        <v>717</v>
      </c>
      <c r="AC639" s="6">
        <v>5325080</v>
      </c>
      <c r="AD639" s="7">
        <f t="shared" si="150"/>
        <v>3.915616841437124</v>
      </c>
      <c r="AE639" s="6">
        <v>440623.37</v>
      </c>
      <c r="AF639" s="6">
        <v>612</v>
      </c>
      <c r="AG639" s="6">
        <v>4643640</v>
      </c>
      <c r="AH639" s="7">
        <f t="shared" si="151"/>
        <v>2.8466248675607928</v>
      </c>
      <c r="AI639" s="6">
        <v>608198.37</v>
      </c>
      <c r="AJ639" s="6">
        <v>899</v>
      </c>
      <c r="AK639" s="6">
        <v>6368830</v>
      </c>
      <c r="AL639" s="7">
        <f t="shared" si="152"/>
        <v>2.9603788246820844</v>
      </c>
      <c r="AM639" s="6">
        <v>853347.9</v>
      </c>
      <c r="AN639" s="6">
        <v>891.5</v>
      </c>
      <c r="AO639" s="6">
        <v>6233780</v>
      </c>
      <c r="AP639" s="7">
        <f t="shared" si="153"/>
        <v>4.2436186230505406</v>
      </c>
      <c r="AQ639" s="6">
        <v>1214005.72</v>
      </c>
      <c r="AR639" s="6">
        <v>949</v>
      </c>
      <c r="AS639" s="6">
        <v>6814430</v>
      </c>
      <c r="AT639" s="7">
        <f t="shared" si="154"/>
        <v>4.9882616976034679</v>
      </c>
      <c r="AU639" s="6">
        <v>-481427.21</v>
      </c>
      <c r="AV639" s="6">
        <v>644</v>
      </c>
      <c r="AW639" s="6">
        <v>4745240</v>
      </c>
      <c r="AX639" s="7">
        <f t="shared" si="155"/>
        <v>-3.1450977210847082</v>
      </c>
      <c r="AY639" s="6">
        <f t="shared" si="156"/>
        <v>3062873.3899999997</v>
      </c>
      <c r="AZ639" s="6">
        <f t="shared" si="157"/>
        <v>8739</v>
      </c>
      <c r="BA639" s="6">
        <f t="shared" si="158"/>
        <v>63243355</v>
      </c>
      <c r="BB639" s="7">
        <f t="shared" si="159"/>
        <v>1.5013288762115797</v>
      </c>
      <c r="BC639" s="26" t="s">
        <v>786</v>
      </c>
      <c r="BD639" s="10" t="s">
        <v>786</v>
      </c>
      <c r="BE639" s="10" t="s">
        <v>807</v>
      </c>
      <c r="BF639" s="18"/>
      <c r="BG639" s="18"/>
      <c r="BH639" s="18"/>
      <c r="BI639" s="18"/>
      <c r="BJ639" s="18"/>
      <c r="BK639" s="18"/>
      <c r="BL639" s="18"/>
      <c r="BM639" s="18"/>
      <c r="BN639" s="18"/>
      <c r="BO639" s="18"/>
      <c r="CJ639" s="18"/>
      <c r="CK639" s="18"/>
    </row>
    <row r="640" spans="1:89" x14ac:dyDescent="0.2">
      <c r="A640" s="25">
        <v>141768</v>
      </c>
      <c r="B640" s="26" t="s">
        <v>86</v>
      </c>
      <c r="C640" s="6">
        <v>-152785.65</v>
      </c>
      <c r="D640" s="6">
        <v>0</v>
      </c>
      <c r="E640" s="6">
        <v>0</v>
      </c>
      <c r="F640" s="36">
        <f t="shared" si="144"/>
        <v>0</v>
      </c>
      <c r="G640" s="6">
        <v>-51359.65</v>
      </c>
      <c r="H640" s="6">
        <v>175</v>
      </c>
      <c r="I640" s="6">
        <v>1281050</v>
      </c>
      <c r="J640" s="36">
        <f t="shared" si="145"/>
        <v>-1.2428470005073962</v>
      </c>
      <c r="K640" s="6">
        <v>-74019.649999999994</v>
      </c>
      <c r="L640" s="6">
        <v>163</v>
      </c>
      <c r="M640" s="6">
        <v>1190760</v>
      </c>
      <c r="N640" s="7">
        <f t="shared" si="146"/>
        <v>-1.8648505996170512</v>
      </c>
      <c r="O640" s="6">
        <v>-92412.21</v>
      </c>
      <c r="P640" s="6">
        <v>221</v>
      </c>
      <c r="Q640" s="6">
        <v>1631520</v>
      </c>
      <c r="R640" s="7">
        <f t="shared" si="147"/>
        <v>-1.755895428802589</v>
      </c>
      <c r="S640" s="6">
        <v>-78082.210000000006</v>
      </c>
      <c r="T640" s="6">
        <v>199.5</v>
      </c>
      <c r="U640" s="6">
        <v>1464290</v>
      </c>
      <c r="V640" s="7">
        <f t="shared" si="148"/>
        <v>-1.6530526808214221</v>
      </c>
      <c r="W640" s="6">
        <v>-107195.28</v>
      </c>
      <c r="X640" s="6">
        <v>191.7</v>
      </c>
      <c r="Y640" s="6">
        <v>1396010</v>
      </c>
      <c r="Z640" s="7">
        <f t="shared" si="149"/>
        <v>-2.3036069942192392</v>
      </c>
      <c r="AA640" s="6">
        <v>-37369.279999999999</v>
      </c>
      <c r="AB640" s="6">
        <v>111.5</v>
      </c>
      <c r="AC640" s="6">
        <v>833630</v>
      </c>
      <c r="AD640" s="7">
        <f t="shared" si="150"/>
        <v>-1.3896425032688362</v>
      </c>
      <c r="AE640" s="6">
        <v>260631.58</v>
      </c>
      <c r="AF640" s="6">
        <v>124.5</v>
      </c>
      <c r="AG640" s="6">
        <v>951190</v>
      </c>
      <c r="AH640" s="7">
        <f t="shared" si="151"/>
        <v>8.2201740977091848</v>
      </c>
      <c r="AI640" s="6">
        <v>-94496.42</v>
      </c>
      <c r="AJ640" s="6">
        <v>167</v>
      </c>
      <c r="AK640" s="6">
        <v>1194140</v>
      </c>
      <c r="AL640" s="7">
        <f t="shared" si="152"/>
        <v>-2.4531370023615318</v>
      </c>
      <c r="AM640" s="6">
        <v>-64480.42</v>
      </c>
      <c r="AN640" s="6">
        <v>190</v>
      </c>
      <c r="AO640" s="6">
        <v>1359100</v>
      </c>
      <c r="AP640" s="7">
        <f t="shared" si="153"/>
        <v>-1.4707475682436906</v>
      </c>
      <c r="AQ640" s="6">
        <v>223888.62</v>
      </c>
      <c r="AR640" s="6">
        <v>184</v>
      </c>
      <c r="AS640" s="6">
        <v>1343770</v>
      </c>
      <c r="AT640" s="7">
        <f t="shared" si="154"/>
        <v>4.6651446006385013</v>
      </c>
      <c r="AU640" s="6">
        <v>-246662.37</v>
      </c>
      <c r="AV640" s="6">
        <v>143</v>
      </c>
      <c r="AW640" s="6">
        <v>1051400</v>
      </c>
      <c r="AX640" s="7">
        <f t="shared" si="155"/>
        <v>-7.2727158740726638</v>
      </c>
      <c r="AY640" s="6">
        <f t="shared" si="156"/>
        <v>-361557.29000000004</v>
      </c>
      <c r="AZ640" s="6">
        <f t="shared" si="157"/>
        <v>1870.2</v>
      </c>
      <c r="BA640" s="6">
        <f t="shared" si="158"/>
        <v>13696860</v>
      </c>
      <c r="BB640" s="7">
        <f t="shared" si="159"/>
        <v>-0.81830988927389203</v>
      </c>
      <c r="BC640" s="26" t="s">
        <v>786</v>
      </c>
      <c r="BD640" s="10" t="s">
        <v>786</v>
      </c>
      <c r="BE640" s="10" t="s">
        <v>807</v>
      </c>
      <c r="BF640" s="18"/>
      <c r="BG640" s="18"/>
      <c r="BH640" s="18"/>
      <c r="BI640" s="18"/>
      <c r="BJ640" s="18"/>
      <c r="BK640" s="18"/>
      <c r="BL640" s="18"/>
      <c r="BM640" s="18"/>
      <c r="BN640" s="18"/>
      <c r="BO640" s="18"/>
      <c r="CJ640" s="18"/>
      <c r="CK640" s="18"/>
    </row>
    <row r="641" spans="1:89" x14ac:dyDescent="0.2">
      <c r="A641" s="25">
        <v>142843</v>
      </c>
      <c r="B641" s="26" t="s">
        <v>91</v>
      </c>
      <c r="C641" s="6">
        <v>-57790.65</v>
      </c>
      <c r="D641" s="6">
        <v>230.2</v>
      </c>
      <c r="E641" s="6">
        <v>1699409</v>
      </c>
      <c r="F641" s="36">
        <f t="shared" si="144"/>
        <v>-1.020189665936805</v>
      </c>
      <c r="G641" s="6">
        <v>-120394.65</v>
      </c>
      <c r="H641" s="6">
        <v>439.8</v>
      </c>
      <c r="I641" s="6">
        <v>3190336</v>
      </c>
      <c r="J641" s="36">
        <f t="shared" si="145"/>
        <v>-1.1698561374099781</v>
      </c>
      <c r="K641" s="6">
        <v>-270243.15000000002</v>
      </c>
      <c r="L641" s="6">
        <v>628.44999999999993</v>
      </c>
      <c r="M641" s="6">
        <v>4550966.5</v>
      </c>
      <c r="N641" s="7">
        <f t="shared" si="146"/>
        <v>-1.7814445568869823</v>
      </c>
      <c r="O641" s="6">
        <v>89540.72</v>
      </c>
      <c r="P641" s="6">
        <v>473</v>
      </c>
      <c r="Q641" s="6">
        <v>3446360</v>
      </c>
      <c r="R641" s="7">
        <f t="shared" si="147"/>
        <v>0.80541856335379935</v>
      </c>
      <c r="S641" s="6">
        <v>-20945.78</v>
      </c>
      <c r="T641" s="6">
        <v>602.35</v>
      </c>
      <c r="U641" s="6">
        <v>4338184.5</v>
      </c>
      <c r="V641" s="7">
        <f t="shared" si="148"/>
        <v>-0.14967532616466633</v>
      </c>
      <c r="W641" s="6">
        <v>464.38</v>
      </c>
      <c r="X641" s="6">
        <v>617.95000000000005</v>
      </c>
      <c r="Y641" s="6">
        <v>4420141.5</v>
      </c>
      <c r="Z641" s="7">
        <f t="shared" si="149"/>
        <v>3.1517995521184107E-3</v>
      </c>
      <c r="AA641" s="6">
        <v>1328200.3799999999</v>
      </c>
      <c r="AB641" s="6">
        <v>710.8</v>
      </c>
      <c r="AC641" s="6">
        <v>5318376</v>
      </c>
      <c r="AD641" s="7">
        <f t="shared" si="150"/>
        <v>7.7418768022418858</v>
      </c>
      <c r="AE641" s="6">
        <v>408232.54</v>
      </c>
      <c r="AF641" s="6">
        <v>402.2</v>
      </c>
      <c r="AG641" s="6">
        <v>3003039</v>
      </c>
      <c r="AH641" s="7">
        <f t="shared" si="151"/>
        <v>4.0781941892862523</v>
      </c>
      <c r="AI641" s="6">
        <v>-60691.96</v>
      </c>
      <c r="AJ641" s="6">
        <v>544.79999999999995</v>
      </c>
      <c r="AK641" s="6">
        <v>3908671</v>
      </c>
      <c r="AL641" s="7">
        <f t="shared" si="152"/>
        <v>-0.48135306348372631</v>
      </c>
      <c r="AM641" s="6">
        <v>-241214.07</v>
      </c>
      <c r="AN641" s="6">
        <v>551.5</v>
      </c>
      <c r="AO641" s="6">
        <v>3852380</v>
      </c>
      <c r="AP641" s="7">
        <f t="shared" si="153"/>
        <v>-1.9410432433975879</v>
      </c>
      <c r="AQ641" s="6">
        <v>-89465.59</v>
      </c>
      <c r="AR641" s="6">
        <v>727.45</v>
      </c>
      <c r="AS641" s="6">
        <v>5174401.5</v>
      </c>
      <c r="AT641" s="7">
        <f t="shared" si="154"/>
        <v>-0.48412101766745386</v>
      </c>
      <c r="AU641" s="6">
        <v>-172776.54</v>
      </c>
      <c r="AV641" s="6">
        <v>766.9</v>
      </c>
      <c r="AW641" s="6">
        <v>5619036</v>
      </c>
      <c r="AX641" s="7">
        <f t="shared" si="155"/>
        <v>-0.9532013569587382</v>
      </c>
      <c r="AY641" s="6">
        <f t="shared" si="156"/>
        <v>850706.27999999968</v>
      </c>
      <c r="AZ641" s="6">
        <f t="shared" si="157"/>
        <v>6465.2</v>
      </c>
      <c r="BA641" s="6">
        <f t="shared" si="158"/>
        <v>46821892</v>
      </c>
      <c r="BB641" s="7">
        <f t="shared" si="159"/>
        <v>0.56323855259842959</v>
      </c>
      <c r="BC641" s="26" t="s">
        <v>786</v>
      </c>
      <c r="BD641" s="10" t="s">
        <v>786</v>
      </c>
      <c r="BE641" s="10" t="s">
        <v>807</v>
      </c>
      <c r="BF641" s="18"/>
      <c r="BG641" s="18"/>
      <c r="BH641" s="18"/>
      <c r="BI641" s="18"/>
      <c r="BJ641" s="18"/>
      <c r="BK641" s="18"/>
      <c r="BL641" s="18"/>
      <c r="BM641" s="18"/>
      <c r="BN641" s="18"/>
      <c r="BO641" s="18"/>
      <c r="CJ641" s="18"/>
      <c r="CK641" s="18"/>
    </row>
    <row r="642" spans="1:89" x14ac:dyDescent="0.2">
      <c r="A642" s="25">
        <v>148561</v>
      </c>
      <c r="B642" s="26" t="s">
        <v>146</v>
      </c>
      <c r="C642" s="6">
        <v>-22540.79</v>
      </c>
      <c r="D642" s="6">
        <v>79.5</v>
      </c>
      <c r="E642" s="6">
        <v>588515</v>
      </c>
      <c r="F642" s="36">
        <f t="shared" si="144"/>
        <v>-1.1490339243689625</v>
      </c>
      <c r="G642" s="6">
        <v>-28723.29</v>
      </c>
      <c r="H642" s="6">
        <v>124</v>
      </c>
      <c r="I642" s="6">
        <v>907705</v>
      </c>
      <c r="J642" s="36">
        <f t="shared" si="145"/>
        <v>-0.98095966200472628</v>
      </c>
      <c r="K642" s="6">
        <v>-74353.289999999994</v>
      </c>
      <c r="L642" s="6">
        <v>155.5</v>
      </c>
      <c r="M642" s="6">
        <v>1144485</v>
      </c>
      <c r="N642" s="7">
        <f t="shared" si="146"/>
        <v>-1.9489977588172844</v>
      </c>
      <c r="O642" s="6">
        <v>-66502.990000000005</v>
      </c>
      <c r="P642" s="6">
        <v>109</v>
      </c>
      <c r="Q642" s="6">
        <v>795330</v>
      </c>
      <c r="R642" s="7">
        <f t="shared" si="147"/>
        <v>-2.5921223768750083</v>
      </c>
      <c r="S642" s="6">
        <v>-37387.99</v>
      </c>
      <c r="T642" s="6">
        <v>101.5</v>
      </c>
      <c r="U642" s="6">
        <v>739130</v>
      </c>
      <c r="V642" s="7">
        <f t="shared" si="148"/>
        <v>-1.568097208880711</v>
      </c>
      <c r="W642" s="6">
        <v>-14642.94</v>
      </c>
      <c r="X642" s="6">
        <v>102</v>
      </c>
      <c r="Y642" s="6">
        <v>729990</v>
      </c>
      <c r="Z642" s="7">
        <f t="shared" si="149"/>
        <v>-0.60177290099864389</v>
      </c>
      <c r="AA642" s="6">
        <v>-41904.94</v>
      </c>
      <c r="AB642" s="6">
        <v>158</v>
      </c>
      <c r="AC642" s="6">
        <v>1164310</v>
      </c>
      <c r="AD642" s="7">
        <f t="shared" si="150"/>
        <v>-1.1157278903384837</v>
      </c>
      <c r="AE642" s="6">
        <v>72663.09</v>
      </c>
      <c r="AF642" s="6">
        <v>82</v>
      </c>
      <c r="AG642" s="6">
        <v>618240</v>
      </c>
      <c r="AH642" s="7">
        <f t="shared" si="151"/>
        <v>3.5259651591614904</v>
      </c>
      <c r="AI642" s="6">
        <v>-85045.41</v>
      </c>
      <c r="AJ642" s="6">
        <v>100.5</v>
      </c>
      <c r="AK642" s="6">
        <v>711410</v>
      </c>
      <c r="AL642" s="7">
        <f t="shared" si="152"/>
        <v>-3.7058907099984539</v>
      </c>
      <c r="AM642" s="6">
        <v>-55827.43</v>
      </c>
      <c r="AN642" s="6">
        <v>100</v>
      </c>
      <c r="AO642" s="6">
        <v>702725</v>
      </c>
      <c r="AP642" s="7">
        <f t="shared" si="153"/>
        <v>-2.4627704009392013</v>
      </c>
      <c r="AQ642" s="6">
        <v>327.06</v>
      </c>
      <c r="AR642" s="6">
        <v>51.25</v>
      </c>
      <c r="AS642" s="6">
        <v>365655</v>
      </c>
      <c r="AT642" s="7">
        <f t="shared" si="154"/>
        <v>2.5044591213028673E-2</v>
      </c>
      <c r="AU642" s="6">
        <v>-173093.91</v>
      </c>
      <c r="AV642" s="6">
        <v>141</v>
      </c>
      <c r="AW642" s="6">
        <v>1029755</v>
      </c>
      <c r="AX642" s="7">
        <f t="shared" si="155"/>
        <v>-5.2108620108666619</v>
      </c>
      <c r="AY642" s="6">
        <f t="shared" si="156"/>
        <v>-504492.04000000004</v>
      </c>
      <c r="AZ642" s="6">
        <f t="shared" si="157"/>
        <v>1224.75</v>
      </c>
      <c r="BA642" s="6">
        <f t="shared" si="158"/>
        <v>8908735</v>
      </c>
      <c r="BB642" s="7">
        <f t="shared" si="159"/>
        <v>-1.755496514376059</v>
      </c>
      <c r="BC642" s="26" t="s">
        <v>786</v>
      </c>
      <c r="BD642" s="10" t="s">
        <v>786</v>
      </c>
      <c r="BE642" s="10" t="s">
        <v>807</v>
      </c>
      <c r="BF642" s="18"/>
      <c r="BG642" s="18"/>
      <c r="BH642" s="18"/>
      <c r="BI642" s="18"/>
      <c r="BJ642" s="18"/>
      <c r="BK642" s="18"/>
      <c r="BL642" s="18"/>
      <c r="BM642" s="18"/>
      <c r="BN642" s="18"/>
      <c r="BO642" s="18"/>
      <c r="CJ642" s="18"/>
      <c r="CK642" s="18"/>
    </row>
    <row r="643" spans="1:89" x14ac:dyDescent="0.2">
      <c r="A643" s="25">
        <v>148629</v>
      </c>
      <c r="B643" s="26" t="s">
        <v>147</v>
      </c>
      <c r="C643" s="6">
        <v>-116941.59</v>
      </c>
      <c r="D643" s="6">
        <v>3.15</v>
      </c>
      <c r="E643" s="6">
        <v>22585.5</v>
      </c>
      <c r="F643" s="36">
        <f t="shared" ref="F643:F706" si="160">IFERROR(C643/(E643/30),0)</f>
        <v>-155.33185893604303</v>
      </c>
      <c r="G643" s="6">
        <v>-16826.59</v>
      </c>
      <c r="H643" s="6">
        <v>63.3</v>
      </c>
      <c r="I643" s="6">
        <v>464808</v>
      </c>
      <c r="J643" s="36">
        <f t="shared" ref="J643:J706" si="161">IFERROR(G643/(I643/31),0)</f>
        <v>-1.1222360415483383</v>
      </c>
      <c r="K643" s="6">
        <v>-48604.59</v>
      </c>
      <c r="L643" s="6">
        <v>101.5</v>
      </c>
      <c r="M643" s="6">
        <v>753305</v>
      </c>
      <c r="N643" s="7">
        <f t="shared" ref="N643:N663" si="162">IFERROR(K643/(M643/30),0)</f>
        <v>-1.935653818838319</v>
      </c>
      <c r="O643" s="6">
        <v>-42549.29</v>
      </c>
      <c r="P643" s="6">
        <v>102.25</v>
      </c>
      <c r="Q643" s="6">
        <v>755757.5</v>
      </c>
      <c r="R643" s="7">
        <f t="shared" ref="R643:R663" si="163">IFERROR(O643/(Q643/31),0)</f>
        <v>-1.7453058553835061</v>
      </c>
      <c r="S643" s="6">
        <v>251150.71</v>
      </c>
      <c r="T643" s="6">
        <v>101.75</v>
      </c>
      <c r="U643" s="6">
        <v>766472.5</v>
      </c>
      <c r="V643" s="7">
        <f t="shared" ref="V643:V663" si="164">IFERROR(S643/(U643/31),0)</f>
        <v>10.157796933353774</v>
      </c>
      <c r="W643" s="6">
        <v>-94386.9</v>
      </c>
      <c r="X643" s="6">
        <v>177.5</v>
      </c>
      <c r="Y643" s="6">
        <v>1281060</v>
      </c>
      <c r="Z643" s="7">
        <f t="shared" ref="Z643:Z663" si="165">IFERROR(W643/(Y643/30),0)</f>
        <v>-2.2103625122945059</v>
      </c>
      <c r="AA643" s="6">
        <v>18083.099999999999</v>
      </c>
      <c r="AB643" s="6">
        <v>159.5</v>
      </c>
      <c r="AC643" s="6">
        <v>1195415</v>
      </c>
      <c r="AD643" s="7">
        <f t="shared" ref="AD643:AD663" si="166">IFERROR(AA643/(AC643/31),0)</f>
        <v>0.46893848579781916</v>
      </c>
      <c r="AE643" s="6">
        <v>182492.79</v>
      </c>
      <c r="AF643" s="6">
        <v>110</v>
      </c>
      <c r="AG643" s="6">
        <v>838600</v>
      </c>
      <c r="AH643" s="7">
        <f t="shared" ref="AH643:AH663" si="167">IFERROR(AE643/(AG643/30),0)</f>
        <v>6.5284804435964707</v>
      </c>
      <c r="AI643" s="6">
        <v>250121.79</v>
      </c>
      <c r="AJ643" s="6">
        <v>101</v>
      </c>
      <c r="AK643" s="6">
        <v>724920</v>
      </c>
      <c r="AL643" s="7">
        <f t="shared" ref="AL643:AL663" si="168">IFERROR(AI643/(AK643/31),0)</f>
        <v>10.696042997848039</v>
      </c>
      <c r="AM643" s="6">
        <v>-24950.21</v>
      </c>
      <c r="AN643" s="6">
        <v>144.5</v>
      </c>
      <c r="AO643" s="6">
        <v>1028615</v>
      </c>
      <c r="AP643" s="7">
        <f t="shared" ref="AP643:AP663" si="169">IFERROR(AM643/(AO643/31),0)</f>
        <v>-0.75193975394097878</v>
      </c>
      <c r="AQ643" s="6">
        <v>104276.76</v>
      </c>
      <c r="AR643" s="6">
        <v>66</v>
      </c>
      <c r="AS643" s="6">
        <v>479270</v>
      </c>
      <c r="AT643" s="7">
        <f t="shared" ref="AT643:AT663" si="170">IFERROR(AQ643/(AS643/28),0)</f>
        <v>6.0920760322991212</v>
      </c>
      <c r="AU643" s="6">
        <v>-83711.25</v>
      </c>
      <c r="AV643" s="6">
        <v>114.7</v>
      </c>
      <c r="AW643" s="6">
        <v>842648</v>
      </c>
      <c r="AX643" s="7">
        <f t="shared" ref="AX643:AX663" si="171">IFERROR(AU643/(AW643/31),0)</f>
        <v>-3.079635565503033</v>
      </c>
      <c r="AY643" s="6">
        <f t="shared" ref="AY643:AY663" si="172">G643+K643+O643+S643+W643+AA643+AE643+AI643+AM643+AQ643+AU643</f>
        <v>495096.31999999995</v>
      </c>
      <c r="AZ643" s="6">
        <f t="shared" ref="AZ643:AZ663" si="173">H643+L643+P643+T643+X643+AB643+AF643+AJ643+AN643+AR643+AV643</f>
        <v>1242</v>
      </c>
      <c r="BA643" s="6">
        <f t="shared" ref="BA643:BA663" si="174">I643+M643+Q643+U643+Y643+AC643+AG643+AK643+AO643+AS643+AW643</f>
        <v>9130871</v>
      </c>
      <c r="BB643" s="7">
        <f t="shared" ref="BB643:BB663" si="175">IFERROR(AY643/(BA643/31),0)</f>
        <v>1.6808895799754477</v>
      </c>
      <c r="BC643" s="26" t="s">
        <v>786</v>
      </c>
      <c r="BD643" s="10" t="s">
        <v>786</v>
      </c>
      <c r="BE643" s="10" t="s">
        <v>807</v>
      </c>
      <c r="BF643" s="18"/>
      <c r="BG643" s="18"/>
      <c r="BH643" s="18"/>
      <c r="BI643" s="18"/>
      <c r="BJ643" s="18"/>
      <c r="BK643" s="18"/>
      <c r="BL643" s="18"/>
      <c r="BM643" s="18"/>
      <c r="BN643" s="18"/>
      <c r="BO643" s="18"/>
      <c r="CJ643" s="18"/>
      <c r="CK643" s="18"/>
    </row>
    <row r="644" spans="1:89" x14ac:dyDescent="0.2">
      <c r="A644" s="25">
        <v>149764</v>
      </c>
      <c r="B644" s="26" t="s">
        <v>161</v>
      </c>
      <c r="C644" s="6">
        <v>-507901.1</v>
      </c>
      <c r="D644" s="6">
        <v>21</v>
      </c>
      <c r="E644" s="6">
        <v>156070</v>
      </c>
      <c r="F644" s="36">
        <f t="shared" si="160"/>
        <v>-97.629480361376309</v>
      </c>
      <c r="G644" s="6">
        <v>-194155.6</v>
      </c>
      <c r="H644" s="6">
        <v>556.54999999999995</v>
      </c>
      <c r="I644" s="6">
        <v>4113956.5</v>
      </c>
      <c r="J644" s="36">
        <f t="shared" si="161"/>
        <v>-1.4630255813351454</v>
      </c>
      <c r="K644" s="6">
        <v>-345166.1</v>
      </c>
      <c r="L644" s="6">
        <v>640.4</v>
      </c>
      <c r="M644" s="6">
        <v>4714358</v>
      </c>
      <c r="N644" s="7">
        <f t="shared" si="162"/>
        <v>-2.1964778661272648</v>
      </c>
      <c r="O644" s="6">
        <v>-194180.67</v>
      </c>
      <c r="P644" s="6">
        <v>443.65</v>
      </c>
      <c r="Q644" s="6">
        <v>3275890.5</v>
      </c>
      <c r="R644" s="7">
        <f t="shared" si="163"/>
        <v>-1.8375463923473634</v>
      </c>
      <c r="S644" s="6">
        <v>-288150.17</v>
      </c>
      <c r="T644" s="6">
        <v>601.15</v>
      </c>
      <c r="U644" s="6">
        <v>4431130.5</v>
      </c>
      <c r="V644" s="7">
        <f t="shared" si="164"/>
        <v>-2.0158863003470557</v>
      </c>
      <c r="W644" s="6">
        <v>-8697.35</v>
      </c>
      <c r="X644" s="6">
        <v>541.79999999999995</v>
      </c>
      <c r="Y644" s="6">
        <v>3908066</v>
      </c>
      <c r="Z644" s="7">
        <f t="shared" si="165"/>
        <v>-6.6764609400148306E-2</v>
      </c>
      <c r="AA644" s="6">
        <v>208095.65</v>
      </c>
      <c r="AB644" s="6">
        <v>623</v>
      </c>
      <c r="AC644" s="6">
        <v>4700285</v>
      </c>
      <c r="AD644" s="7">
        <f t="shared" si="166"/>
        <v>1.3724625528026493</v>
      </c>
      <c r="AE644" s="6">
        <v>424767.8</v>
      </c>
      <c r="AF644" s="6">
        <v>443</v>
      </c>
      <c r="AG644" s="6">
        <v>3384860</v>
      </c>
      <c r="AH644" s="7">
        <f t="shared" si="167"/>
        <v>3.7647152319446002</v>
      </c>
      <c r="AI644" s="6">
        <v>-286275.20000000001</v>
      </c>
      <c r="AJ644" s="6">
        <v>727.5</v>
      </c>
      <c r="AK644" s="6">
        <v>5278160</v>
      </c>
      <c r="AL644" s="7">
        <f t="shared" si="168"/>
        <v>-1.6813683556390864</v>
      </c>
      <c r="AM644" s="6">
        <v>-68915.63</v>
      </c>
      <c r="AN644" s="6">
        <v>551.25</v>
      </c>
      <c r="AO644" s="6">
        <v>3935387.5</v>
      </c>
      <c r="AP644" s="7">
        <f t="shared" si="169"/>
        <v>-0.54286510032366575</v>
      </c>
      <c r="AQ644" s="6">
        <v>330583.94</v>
      </c>
      <c r="AR644" s="6">
        <v>725</v>
      </c>
      <c r="AS644" s="6">
        <v>5266740</v>
      </c>
      <c r="AT644" s="7">
        <f t="shared" si="170"/>
        <v>1.7575103992222894</v>
      </c>
      <c r="AU644" s="6">
        <v>-1027884.06</v>
      </c>
      <c r="AV644" s="6">
        <v>833.75</v>
      </c>
      <c r="AW644" s="6">
        <v>6179987.5</v>
      </c>
      <c r="AX644" s="7">
        <f t="shared" si="171"/>
        <v>-5.1560631570856739</v>
      </c>
      <c r="AY644" s="6">
        <f t="shared" si="172"/>
        <v>-1449977.3900000001</v>
      </c>
      <c r="AZ644" s="6">
        <f t="shared" si="173"/>
        <v>6687.05</v>
      </c>
      <c r="BA644" s="6">
        <f t="shared" si="174"/>
        <v>49188821.5</v>
      </c>
      <c r="BB644" s="7">
        <f t="shared" si="175"/>
        <v>-0.91381126278863989</v>
      </c>
      <c r="BC644" s="26" t="s">
        <v>786</v>
      </c>
      <c r="BD644" s="10" t="s">
        <v>786</v>
      </c>
      <c r="BE644" s="10" t="s">
        <v>807</v>
      </c>
      <c r="BF644" s="18"/>
      <c r="BG644" s="18"/>
      <c r="BH644" s="18"/>
      <c r="BI644" s="18"/>
      <c r="BJ644" s="18"/>
      <c r="BK644" s="18"/>
      <c r="BL644" s="18"/>
      <c r="BM644" s="18"/>
      <c r="BN644" s="18"/>
      <c r="BO644" s="18"/>
      <c r="CJ644" s="18"/>
      <c r="CK644" s="18"/>
    </row>
    <row r="645" spans="1:89" x14ac:dyDescent="0.2">
      <c r="A645" s="25">
        <v>172907</v>
      </c>
      <c r="B645" s="26" t="s">
        <v>237</v>
      </c>
      <c r="C645" s="6">
        <v>-69264.61</v>
      </c>
      <c r="D645" s="6">
        <v>0</v>
      </c>
      <c r="E645" s="6">
        <v>0</v>
      </c>
      <c r="F645" s="36">
        <f t="shared" si="160"/>
        <v>0</v>
      </c>
      <c r="G645" s="6">
        <v>196420.39</v>
      </c>
      <c r="H645" s="6">
        <v>50.5</v>
      </c>
      <c r="I645" s="6">
        <v>377060</v>
      </c>
      <c r="J645" s="36">
        <f t="shared" si="161"/>
        <v>16.14870866705564</v>
      </c>
      <c r="K645" s="6">
        <v>-18429.61</v>
      </c>
      <c r="L645" s="6">
        <v>39.5</v>
      </c>
      <c r="M645" s="6">
        <v>292440</v>
      </c>
      <c r="N645" s="7">
        <f t="shared" si="162"/>
        <v>-1.8906042265080016</v>
      </c>
      <c r="O645" s="6">
        <v>55665.39</v>
      </c>
      <c r="P645" s="6">
        <v>51.5</v>
      </c>
      <c r="Q645" s="6">
        <v>379280</v>
      </c>
      <c r="R645" s="7">
        <f t="shared" si="163"/>
        <v>4.5497444895591652</v>
      </c>
      <c r="S645" s="6">
        <v>-9754.61</v>
      </c>
      <c r="T645" s="6">
        <v>40</v>
      </c>
      <c r="U645" s="6">
        <v>294800</v>
      </c>
      <c r="V645" s="7">
        <f t="shared" si="164"/>
        <v>-1.0257561397557666</v>
      </c>
      <c r="W645" s="6">
        <v>-15204.61</v>
      </c>
      <c r="X645" s="6">
        <v>40</v>
      </c>
      <c r="Y645" s="6">
        <v>292250</v>
      </c>
      <c r="Z645" s="7">
        <f t="shared" si="165"/>
        <v>-1.5607811804961507</v>
      </c>
      <c r="AA645" s="6">
        <v>-12409.61</v>
      </c>
      <c r="AB645" s="6">
        <v>41.5</v>
      </c>
      <c r="AC645" s="6">
        <v>311230</v>
      </c>
      <c r="AD645" s="7">
        <f t="shared" si="166"/>
        <v>-1.2360566462101983</v>
      </c>
      <c r="AE645" s="6">
        <v>0</v>
      </c>
      <c r="AF645" s="6">
        <v>0</v>
      </c>
      <c r="AG645" s="6">
        <v>0</v>
      </c>
      <c r="AH645" s="7">
        <f t="shared" si="167"/>
        <v>0</v>
      </c>
      <c r="AI645" s="6">
        <v>-31255.15</v>
      </c>
      <c r="AJ645" s="6">
        <v>72</v>
      </c>
      <c r="AK645" s="6">
        <v>536740</v>
      </c>
      <c r="AL645" s="7">
        <f t="shared" si="168"/>
        <v>-1.8051750381935388</v>
      </c>
      <c r="AM645" s="6">
        <v>-30345.15</v>
      </c>
      <c r="AN645" s="6">
        <v>89.5</v>
      </c>
      <c r="AO645" s="6">
        <v>649315</v>
      </c>
      <c r="AP645" s="7">
        <f t="shared" si="169"/>
        <v>-1.448756997759177</v>
      </c>
      <c r="AQ645" s="6">
        <v>220384.85</v>
      </c>
      <c r="AR645" s="6">
        <v>74.5</v>
      </c>
      <c r="AS645" s="6">
        <v>559090</v>
      </c>
      <c r="AT645" s="7">
        <f t="shared" si="170"/>
        <v>11.03717791411043</v>
      </c>
      <c r="AU645" s="6">
        <v>-59300.15</v>
      </c>
      <c r="AV645" s="6">
        <v>35</v>
      </c>
      <c r="AW645" s="6">
        <v>259600</v>
      </c>
      <c r="AX645" s="7">
        <f t="shared" si="171"/>
        <v>-7.0812968027734984</v>
      </c>
      <c r="AY645" s="6">
        <f t="shared" si="172"/>
        <v>295771.74000000011</v>
      </c>
      <c r="AZ645" s="6">
        <f t="shared" si="173"/>
        <v>534</v>
      </c>
      <c r="BA645" s="6">
        <f t="shared" si="174"/>
        <v>3951805</v>
      </c>
      <c r="BB645" s="7">
        <f t="shared" si="175"/>
        <v>2.3201863300441201</v>
      </c>
      <c r="BC645" s="26" t="s">
        <v>786</v>
      </c>
      <c r="BD645" s="10" t="s">
        <v>786</v>
      </c>
      <c r="BE645" s="10" t="s">
        <v>807</v>
      </c>
      <c r="BF645" s="18"/>
      <c r="BG645" s="18"/>
      <c r="BH645" s="18"/>
      <c r="BI645" s="18"/>
      <c r="BJ645" s="18"/>
      <c r="BK645" s="18"/>
      <c r="BL645" s="18"/>
      <c r="BM645" s="18"/>
      <c r="BN645" s="18"/>
      <c r="BO645" s="18"/>
      <c r="CJ645" s="18"/>
      <c r="CK645" s="18"/>
    </row>
    <row r="646" spans="1:89" x14ac:dyDescent="0.2">
      <c r="A646" s="25">
        <v>172942</v>
      </c>
      <c r="B646" s="26" t="s">
        <v>241</v>
      </c>
      <c r="C646" s="6">
        <v>-647869.5</v>
      </c>
      <c r="D646" s="6">
        <v>86.5</v>
      </c>
      <c r="E646" s="6">
        <v>638380</v>
      </c>
      <c r="F646" s="36">
        <f t="shared" si="160"/>
        <v>-30.445949121213072</v>
      </c>
      <c r="G646" s="6">
        <v>-187514.5</v>
      </c>
      <c r="H646" s="6">
        <v>490</v>
      </c>
      <c r="I646" s="6">
        <v>3639100</v>
      </c>
      <c r="J646" s="36">
        <f t="shared" si="161"/>
        <v>-1.5973590997774174</v>
      </c>
      <c r="K646" s="6">
        <v>-337314.5</v>
      </c>
      <c r="L646" s="6">
        <v>617.5</v>
      </c>
      <c r="M646" s="6">
        <v>4605200</v>
      </c>
      <c r="N646" s="7">
        <f t="shared" si="162"/>
        <v>-2.1973931642491098</v>
      </c>
      <c r="O646" s="6">
        <v>-214408.48</v>
      </c>
      <c r="P646" s="6">
        <v>463</v>
      </c>
      <c r="Q646" s="6">
        <v>3424510</v>
      </c>
      <c r="R646" s="7">
        <f t="shared" si="163"/>
        <v>-1.9409091753272731</v>
      </c>
      <c r="S646" s="6">
        <v>-188168.48</v>
      </c>
      <c r="T646" s="6">
        <v>432.5</v>
      </c>
      <c r="U646" s="6">
        <v>3168100</v>
      </c>
      <c r="V646" s="7">
        <f t="shared" si="164"/>
        <v>-1.8412369811558977</v>
      </c>
      <c r="W646" s="6">
        <v>-322368.49</v>
      </c>
      <c r="X646" s="6">
        <v>409.5</v>
      </c>
      <c r="Y646" s="6">
        <v>2986940</v>
      </c>
      <c r="Z646" s="7">
        <f t="shared" si="165"/>
        <v>-3.2377800357556561</v>
      </c>
      <c r="AA646" s="6">
        <v>-50908.49</v>
      </c>
      <c r="AB646" s="6">
        <v>454.5</v>
      </c>
      <c r="AC646" s="6">
        <v>3421420</v>
      </c>
      <c r="AD646" s="7">
        <f t="shared" si="166"/>
        <v>-0.4612597079575147</v>
      </c>
      <c r="AE646" s="6">
        <v>-113837.8</v>
      </c>
      <c r="AF646" s="6">
        <v>241</v>
      </c>
      <c r="AG646" s="6">
        <v>1852995</v>
      </c>
      <c r="AH646" s="7">
        <f t="shared" si="167"/>
        <v>-1.843034654707649</v>
      </c>
      <c r="AI646" s="6">
        <v>-337378.8</v>
      </c>
      <c r="AJ646" s="6">
        <v>510</v>
      </c>
      <c r="AK646" s="6">
        <v>3723890</v>
      </c>
      <c r="AL646" s="7">
        <f t="shared" si="168"/>
        <v>-2.8085530990442789</v>
      </c>
      <c r="AM646" s="6">
        <v>255814.23</v>
      </c>
      <c r="AN646" s="6">
        <v>417</v>
      </c>
      <c r="AO646" s="6">
        <v>2992115</v>
      </c>
      <c r="AP646" s="7">
        <f t="shared" si="169"/>
        <v>2.6503797915521297</v>
      </c>
      <c r="AQ646" s="6">
        <v>771467.18</v>
      </c>
      <c r="AR646" s="6">
        <v>537.5</v>
      </c>
      <c r="AS646" s="6">
        <v>3935120</v>
      </c>
      <c r="AT646" s="7">
        <f t="shared" si="170"/>
        <v>5.4893068165646799</v>
      </c>
      <c r="AU646" s="6">
        <v>-690776.83</v>
      </c>
      <c r="AV646" s="6">
        <v>593.5</v>
      </c>
      <c r="AW646" s="6">
        <v>4402470</v>
      </c>
      <c r="AX646" s="7">
        <f t="shared" si="171"/>
        <v>-4.8641062244603592</v>
      </c>
      <c r="AY646" s="6">
        <f t="shared" si="172"/>
        <v>-1415394.96</v>
      </c>
      <c r="AZ646" s="6">
        <f t="shared" si="173"/>
        <v>5166</v>
      </c>
      <c r="BA646" s="6">
        <f t="shared" si="174"/>
        <v>38151860</v>
      </c>
      <c r="BB646" s="7">
        <f t="shared" si="175"/>
        <v>-1.1500682734734295</v>
      </c>
      <c r="BC646" s="26" t="s">
        <v>786</v>
      </c>
      <c r="BD646" s="10" t="s">
        <v>786</v>
      </c>
      <c r="BE646" s="10" t="s">
        <v>807</v>
      </c>
      <c r="BF646" s="18"/>
      <c r="BG646" s="18"/>
      <c r="BH646" s="18"/>
      <c r="BI646" s="18"/>
      <c r="BJ646" s="18"/>
      <c r="BK646" s="18"/>
      <c r="BL646" s="18"/>
      <c r="BM646" s="18"/>
      <c r="BN646" s="18"/>
      <c r="BO646" s="18"/>
      <c r="CJ646" s="18"/>
      <c r="CK646" s="18"/>
    </row>
    <row r="647" spans="1:89" x14ac:dyDescent="0.2">
      <c r="A647" s="25">
        <v>174299</v>
      </c>
      <c r="B647" s="26" t="s">
        <v>267</v>
      </c>
      <c r="C647" s="6">
        <v>-10359.83</v>
      </c>
      <c r="D647" s="6">
        <v>15</v>
      </c>
      <c r="E647" s="6">
        <v>114300</v>
      </c>
      <c r="F647" s="36">
        <f t="shared" si="160"/>
        <v>-2.7191154855643043</v>
      </c>
      <c r="G647" s="6">
        <v>-34469.83</v>
      </c>
      <c r="H647" s="6">
        <v>112.5</v>
      </c>
      <c r="I647" s="6">
        <v>813300</v>
      </c>
      <c r="J647" s="36">
        <f t="shared" si="161"/>
        <v>-1.3138629411041436</v>
      </c>
      <c r="K647" s="6">
        <v>65270.17</v>
      </c>
      <c r="L647" s="6">
        <v>251</v>
      </c>
      <c r="M647" s="6">
        <v>1835395</v>
      </c>
      <c r="N647" s="7">
        <f t="shared" si="162"/>
        <v>1.0668575974109116</v>
      </c>
      <c r="O647" s="6">
        <v>-67790.83</v>
      </c>
      <c r="P647" s="6">
        <v>131.5</v>
      </c>
      <c r="Q647" s="6">
        <v>940305</v>
      </c>
      <c r="R647" s="7">
        <f t="shared" si="163"/>
        <v>-2.2349298685001147</v>
      </c>
      <c r="S647" s="6">
        <v>-45095.83</v>
      </c>
      <c r="T647" s="6">
        <v>130.5</v>
      </c>
      <c r="U647" s="6">
        <v>940685</v>
      </c>
      <c r="V647" s="7">
        <f t="shared" si="164"/>
        <v>-1.486119933877972</v>
      </c>
      <c r="W647" s="6">
        <v>-137015.75</v>
      </c>
      <c r="X647" s="6">
        <v>251</v>
      </c>
      <c r="Y647" s="6">
        <v>1812595</v>
      </c>
      <c r="Z647" s="7">
        <f t="shared" si="165"/>
        <v>-2.2677280363236134</v>
      </c>
      <c r="AA647" s="6">
        <v>467647.25</v>
      </c>
      <c r="AB647" s="6">
        <v>195</v>
      </c>
      <c r="AC647" s="6">
        <v>1461590</v>
      </c>
      <c r="AD647" s="7">
        <f t="shared" si="166"/>
        <v>9.918694538139972</v>
      </c>
      <c r="AE647" s="6">
        <v>402890.9</v>
      </c>
      <c r="AF647" s="6">
        <v>132.5</v>
      </c>
      <c r="AG647" s="6">
        <v>1002390</v>
      </c>
      <c r="AH647" s="7">
        <f t="shared" si="167"/>
        <v>12.057908598449705</v>
      </c>
      <c r="AI647" s="6">
        <v>-19777.599999999999</v>
      </c>
      <c r="AJ647" s="6">
        <v>129</v>
      </c>
      <c r="AK647" s="6">
        <v>900605</v>
      </c>
      <c r="AL647" s="7">
        <f t="shared" si="168"/>
        <v>-0.68077081517424398</v>
      </c>
      <c r="AM647" s="6">
        <v>246537.89</v>
      </c>
      <c r="AN647" s="6">
        <v>115.5</v>
      </c>
      <c r="AO647" s="6">
        <v>813310</v>
      </c>
      <c r="AP647" s="7">
        <f t="shared" si="169"/>
        <v>9.3970006393626058</v>
      </c>
      <c r="AQ647" s="6">
        <v>316083.90000000002</v>
      </c>
      <c r="AR647" s="6">
        <v>103</v>
      </c>
      <c r="AS647" s="6">
        <v>743310</v>
      </c>
      <c r="AT647" s="7">
        <f t="shared" si="170"/>
        <v>11.906673124268476</v>
      </c>
      <c r="AU647" s="6">
        <v>-112401.11</v>
      </c>
      <c r="AV647" s="6">
        <v>140.5</v>
      </c>
      <c r="AW647" s="6">
        <v>1036810</v>
      </c>
      <c r="AX647" s="7">
        <f t="shared" si="171"/>
        <v>-3.3607260828888612</v>
      </c>
      <c r="AY647" s="6">
        <f t="shared" si="172"/>
        <v>1081879.1599999999</v>
      </c>
      <c r="AZ647" s="6">
        <f t="shared" si="173"/>
        <v>1692</v>
      </c>
      <c r="BA647" s="6">
        <f t="shared" si="174"/>
        <v>12300295</v>
      </c>
      <c r="BB647" s="7">
        <f t="shared" si="175"/>
        <v>2.7266219192303924</v>
      </c>
      <c r="BC647" s="26" t="s">
        <v>786</v>
      </c>
      <c r="BD647" s="10" t="s">
        <v>786</v>
      </c>
      <c r="BE647" s="10" t="s">
        <v>807</v>
      </c>
      <c r="BF647" s="18"/>
      <c r="BG647" s="18"/>
      <c r="BH647" s="18"/>
      <c r="BI647" s="18"/>
      <c r="BJ647" s="18"/>
      <c r="BK647" s="18"/>
      <c r="BL647" s="18"/>
      <c r="BM647" s="18"/>
      <c r="BN647" s="18"/>
      <c r="BO647" s="18"/>
      <c r="CJ647" s="18"/>
      <c r="CK647" s="18"/>
    </row>
    <row r="648" spans="1:89" x14ac:dyDescent="0.2">
      <c r="A648" s="25">
        <v>174746</v>
      </c>
      <c r="B648" s="26" t="s">
        <v>274</v>
      </c>
      <c r="C648" s="6">
        <v>-32256.93</v>
      </c>
      <c r="D648" s="6">
        <v>16</v>
      </c>
      <c r="E648" s="6">
        <v>114720</v>
      </c>
      <c r="F648" s="36">
        <f t="shared" si="160"/>
        <v>-8.4353896443514653</v>
      </c>
      <c r="G648" s="6">
        <v>-13201.93</v>
      </c>
      <c r="H648" s="6">
        <v>61.2</v>
      </c>
      <c r="I648" s="6">
        <v>447392</v>
      </c>
      <c r="J648" s="36">
        <f t="shared" si="161"/>
        <v>-0.91476787694013306</v>
      </c>
      <c r="K648" s="6">
        <v>-36399.43</v>
      </c>
      <c r="L648" s="6">
        <v>102.25</v>
      </c>
      <c r="M648" s="6">
        <v>744157.5</v>
      </c>
      <c r="N648" s="7">
        <f t="shared" si="162"/>
        <v>-1.4674083107406699</v>
      </c>
      <c r="O648" s="6">
        <v>-35415.160000000003</v>
      </c>
      <c r="P648" s="6">
        <v>103.6</v>
      </c>
      <c r="Q648" s="6">
        <v>750802</v>
      </c>
      <c r="R648" s="7">
        <f t="shared" si="163"/>
        <v>-1.4622629668008345</v>
      </c>
      <c r="S648" s="6">
        <v>172744.34</v>
      </c>
      <c r="T648" s="6">
        <v>106</v>
      </c>
      <c r="U648" s="6">
        <v>774495</v>
      </c>
      <c r="V648" s="7">
        <f t="shared" si="164"/>
        <v>6.9142790334346893</v>
      </c>
      <c r="W648" s="6">
        <v>33759.339999999997</v>
      </c>
      <c r="X648" s="6">
        <v>85</v>
      </c>
      <c r="Y648" s="6">
        <v>611700</v>
      </c>
      <c r="Z648" s="7">
        <f t="shared" si="165"/>
        <v>1.6556812162824912</v>
      </c>
      <c r="AA648" s="6">
        <v>116836.34</v>
      </c>
      <c r="AB648" s="6">
        <v>112</v>
      </c>
      <c r="AC648" s="6">
        <v>852330</v>
      </c>
      <c r="AD648" s="7">
        <f t="shared" si="166"/>
        <v>4.2494415777926386</v>
      </c>
      <c r="AE648" s="6">
        <v>334590.84999999998</v>
      </c>
      <c r="AF648" s="6">
        <v>128.25</v>
      </c>
      <c r="AG648" s="6">
        <v>985077.5</v>
      </c>
      <c r="AH648" s="7">
        <f t="shared" si="167"/>
        <v>10.189782529800954</v>
      </c>
      <c r="AI648" s="6">
        <v>192433.85</v>
      </c>
      <c r="AJ648" s="6">
        <v>105.95</v>
      </c>
      <c r="AK648" s="6">
        <v>764916.5</v>
      </c>
      <c r="AL648" s="7">
        <f t="shared" si="168"/>
        <v>7.7988242507515526</v>
      </c>
      <c r="AM648" s="6">
        <v>61382.86</v>
      </c>
      <c r="AN648" s="6">
        <v>87</v>
      </c>
      <c r="AO648" s="6">
        <v>611990</v>
      </c>
      <c r="AP648" s="7">
        <f t="shared" si="169"/>
        <v>3.1093133221131062</v>
      </c>
      <c r="AQ648" s="6">
        <v>78487.88</v>
      </c>
      <c r="AR648" s="6">
        <v>71.75</v>
      </c>
      <c r="AS648" s="6">
        <v>524262.5</v>
      </c>
      <c r="AT648" s="7">
        <f t="shared" si="170"/>
        <v>4.1919089005984604</v>
      </c>
      <c r="AU648" s="6">
        <v>64411.89</v>
      </c>
      <c r="AV648" s="6">
        <v>58.9</v>
      </c>
      <c r="AW648" s="6">
        <v>407781</v>
      </c>
      <c r="AX648" s="7">
        <f t="shared" si="171"/>
        <v>4.8966690208714967</v>
      </c>
      <c r="AY648" s="6">
        <f t="shared" si="172"/>
        <v>969630.83</v>
      </c>
      <c r="AZ648" s="6">
        <f t="shared" si="173"/>
        <v>1021.9</v>
      </c>
      <c r="BA648" s="6">
        <f t="shared" si="174"/>
        <v>7474904</v>
      </c>
      <c r="BB648" s="7">
        <f t="shared" si="175"/>
        <v>4.0212631132118881</v>
      </c>
      <c r="BC648" s="26" t="s">
        <v>786</v>
      </c>
      <c r="BD648" s="10" t="s">
        <v>786</v>
      </c>
      <c r="BE648" s="10" t="s">
        <v>807</v>
      </c>
      <c r="BF648" s="18"/>
      <c r="BG648" s="18"/>
      <c r="BH648" s="18"/>
      <c r="BI648" s="18"/>
      <c r="BJ648" s="18"/>
      <c r="BK648" s="18"/>
      <c r="BL648" s="18"/>
      <c r="BM648" s="18"/>
      <c r="BN648" s="18"/>
      <c r="BO648" s="18"/>
      <c r="CJ648" s="18"/>
      <c r="CK648" s="18"/>
    </row>
    <row r="649" spans="1:89" x14ac:dyDescent="0.2">
      <c r="A649" s="25">
        <v>176868</v>
      </c>
      <c r="B649" s="26" t="s">
        <v>317</v>
      </c>
      <c r="C649" s="6">
        <v>-190.12</v>
      </c>
      <c r="D649" s="6">
        <v>0</v>
      </c>
      <c r="E649" s="6">
        <v>0</v>
      </c>
      <c r="F649" s="36">
        <f t="shared" si="160"/>
        <v>0</v>
      </c>
      <c r="G649" s="6">
        <v>1973.92</v>
      </c>
      <c r="H649" s="6">
        <v>61</v>
      </c>
      <c r="I649" s="6">
        <v>455870</v>
      </c>
      <c r="J649" s="36">
        <f t="shared" si="161"/>
        <v>0.13423019720534363</v>
      </c>
      <c r="K649" s="6">
        <v>0</v>
      </c>
      <c r="L649" s="6">
        <v>45.5</v>
      </c>
      <c r="M649" s="6">
        <v>344435</v>
      </c>
      <c r="N649" s="7">
        <f t="shared" si="162"/>
        <v>0</v>
      </c>
      <c r="O649" s="6">
        <v>0</v>
      </c>
      <c r="P649" s="6">
        <v>0</v>
      </c>
      <c r="Q649" s="6">
        <v>0</v>
      </c>
      <c r="R649" s="7">
        <f t="shared" si="163"/>
        <v>0</v>
      </c>
      <c r="S649" s="6">
        <v>0</v>
      </c>
      <c r="T649" s="6">
        <v>0</v>
      </c>
      <c r="U649" s="6">
        <v>0</v>
      </c>
      <c r="V649" s="7">
        <f t="shared" si="164"/>
        <v>0</v>
      </c>
      <c r="W649" s="6">
        <v>0</v>
      </c>
      <c r="X649" s="6">
        <v>0</v>
      </c>
      <c r="Y649" s="6">
        <v>0</v>
      </c>
      <c r="Z649" s="7">
        <f t="shared" si="165"/>
        <v>0</v>
      </c>
      <c r="AA649" s="6">
        <v>0</v>
      </c>
      <c r="AB649" s="6">
        <v>0</v>
      </c>
      <c r="AC649" s="6">
        <v>0</v>
      </c>
      <c r="AD649" s="7">
        <f t="shared" si="166"/>
        <v>0</v>
      </c>
      <c r="AE649" s="6">
        <v>-19380.57</v>
      </c>
      <c r="AF649" s="6">
        <v>46.5</v>
      </c>
      <c r="AG649" s="6">
        <v>361380</v>
      </c>
      <c r="AH649" s="7">
        <f t="shared" si="167"/>
        <v>-1.6088801261829653</v>
      </c>
      <c r="AI649" s="6">
        <v>-1874.57</v>
      </c>
      <c r="AJ649" s="6">
        <v>7.5</v>
      </c>
      <c r="AK649" s="6">
        <v>54525</v>
      </c>
      <c r="AL649" s="7">
        <f t="shared" si="168"/>
        <v>-1.0657802842732691</v>
      </c>
      <c r="AM649" s="6">
        <v>-3399.57</v>
      </c>
      <c r="AN649" s="6">
        <v>1</v>
      </c>
      <c r="AO649" s="6">
        <v>7270</v>
      </c>
      <c r="AP649" s="7">
        <f t="shared" si="169"/>
        <v>-14.496103163686382</v>
      </c>
      <c r="AQ649" s="6">
        <v>3740.43</v>
      </c>
      <c r="AR649" s="6">
        <v>1</v>
      </c>
      <c r="AS649" s="6">
        <v>7470</v>
      </c>
      <c r="AT649" s="7">
        <f t="shared" si="170"/>
        <v>14.020353413654618</v>
      </c>
      <c r="AU649" s="6">
        <v>-449.57</v>
      </c>
      <c r="AV649" s="6">
        <v>1</v>
      </c>
      <c r="AW649" s="6">
        <v>6990</v>
      </c>
      <c r="AX649" s="7">
        <f t="shared" si="171"/>
        <v>-1.9938011444921317</v>
      </c>
      <c r="AY649" s="6">
        <f t="shared" si="172"/>
        <v>-19389.93</v>
      </c>
      <c r="AZ649" s="6">
        <f t="shared" si="173"/>
        <v>163.5</v>
      </c>
      <c r="BA649" s="6">
        <f t="shared" si="174"/>
        <v>1237940</v>
      </c>
      <c r="BB649" s="7">
        <f t="shared" si="175"/>
        <v>-0.48555489765255183</v>
      </c>
      <c r="BC649" s="26" t="s">
        <v>786</v>
      </c>
      <c r="BD649" s="10" t="s">
        <v>786</v>
      </c>
      <c r="BE649" s="10" t="s">
        <v>807</v>
      </c>
      <c r="BF649" s="18"/>
      <c r="BG649" s="18"/>
      <c r="BH649" s="18"/>
      <c r="BI649" s="18"/>
      <c r="BJ649" s="18"/>
      <c r="BK649" s="18"/>
      <c r="BL649" s="18"/>
      <c r="BM649" s="18"/>
      <c r="BN649" s="18"/>
      <c r="BO649" s="18"/>
      <c r="CJ649" s="18"/>
      <c r="CK649" s="18"/>
    </row>
    <row r="650" spans="1:89" x14ac:dyDescent="0.2">
      <c r="A650" s="25">
        <v>176885</v>
      </c>
      <c r="B650" s="26" t="s">
        <v>998</v>
      </c>
      <c r="C650" s="6">
        <v>-2994.13</v>
      </c>
      <c r="D650" s="6">
        <v>27</v>
      </c>
      <c r="E650" s="6">
        <v>205740</v>
      </c>
      <c r="F650" s="36">
        <f t="shared" si="160"/>
        <v>-0.43658938466025082</v>
      </c>
      <c r="G650" s="6">
        <v>41115.870000000003</v>
      </c>
      <c r="H650" s="6">
        <v>183</v>
      </c>
      <c r="I650" s="6">
        <v>1338235</v>
      </c>
      <c r="J650" s="36">
        <f t="shared" si="161"/>
        <v>0.95244256053682663</v>
      </c>
      <c r="K650" s="6">
        <v>39110.870000000003</v>
      </c>
      <c r="L650" s="6">
        <v>215.5</v>
      </c>
      <c r="M650" s="6">
        <v>1596660</v>
      </c>
      <c r="N650" s="7">
        <f t="shared" si="162"/>
        <v>0.73486283867573565</v>
      </c>
      <c r="O650" s="6">
        <v>396400.87</v>
      </c>
      <c r="P650" s="6">
        <v>160.5</v>
      </c>
      <c r="Q650" s="6">
        <v>1197635</v>
      </c>
      <c r="R650" s="7">
        <f t="shared" si="163"/>
        <v>10.260577696877595</v>
      </c>
      <c r="S650" s="6">
        <v>-51004.13</v>
      </c>
      <c r="T650" s="6">
        <v>140</v>
      </c>
      <c r="U650" s="6">
        <v>1037300</v>
      </c>
      <c r="V650" s="7">
        <f t="shared" si="164"/>
        <v>-1.5242726597898391</v>
      </c>
      <c r="W650" s="6">
        <v>-65738.960000000006</v>
      </c>
      <c r="X650" s="6">
        <v>114</v>
      </c>
      <c r="Y650" s="6">
        <v>836130</v>
      </c>
      <c r="Z650" s="7">
        <f t="shared" si="165"/>
        <v>-2.358686807075455</v>
      </c>
      <c r="AA650" s="6">
        <v>356779.04</v>
      </c>
      <c r="AB650" s="6">
        <v>172</v>
      </c>
      <c r="AC650" s="6">
        <v>1286780</v>
      </c>
      <c r="AD650" s="7">
        <f t="shared" si="166"/>
        <v>8.5952145976779253</v>
      </c>
      <c r="AE650" s="6">
        <v>74250.179999999993</v>
      </c>
      <c r="AF650" s="6">
        <v>108</v>
      </c>
      <c r="AG650" s="6">
        <v>833910</v>
      </c>
      <c r="AH650" s="7">
        <f t="shared" si="167"/>
        <v>2.6711580386372629</v>
      </c>
      <c r="AI650" s="6">
        <v>-63373.82</v>
      </c>
      <c r="AJ650" s="6">
        <v>119</v>
      </c>
      <c r="AK650" s="6">
        <v>879805</v>
      </c>
      <c r="AL650" s="7">
        <f t="shared" si="168"/>
        <v>-2.2329816493427521</v>
      </c>
      <c r="AM650" s="6">
        <v>196239.68</v>
      </c>
      <c r="AN650" s="6">
        <v>148</v>
      </c>
      <c r="AO650" s="6">
        <v>1074710</v>
      </c>
      <c r="AP650" s="7">
        <f t="shared" si="169"/>
        <v>5.660531752751905</v>
      </c>
      <c r="AQ650" s="6">
        <v>-40748.33</v>
      </c>
      <c r="AR650" s="6">
        <v>96.5</v>
      </c>
      <c r="AS650" s="6">
        <v>721830</v>
      </c>
      <c r="AT650" s="7">
        <f t="shared" si="170"/>
        <v>-1.5806398182397516</v>
      </c>
      <c r="AU650" s="6">
        <v>-35897.839999999997</v>
      </c>
      <c r="AV650" s="6">
        <v>100.5</v>
      </c>
      <c r="AW650" s="6">
        <v>736290</v>
      </c>
      <c r="AX650" s="7">
        <f t="shared" si="171"/>
        <v>-1.5114058862676389</v>
      </c>
      <c r="AY650" s="6">
        <f t="shared" si="172"/>
        <v>847133.43000000017</v>
      </c>
      <c r="AZ650" s="6">
        <f t="shared" si="173"/>
        <v>1557</v>
      </c>
      <c r="BA650" s="6">
        <f t="shared" si="174"/>
        <v>11539285</v>
      </c>
      <c r="BB650" s="7">
        <f t="shared" si="175"/>
        <v>2.2758027321450163</v>
      </c>
      <c r="BC650" s="26" t="s">
        <v>786</v>
      </c>
      <c r="BD650" s="10" t="s">
        <v>786</v>
      </c>
      <c r="BE650" s="10" t="s">
        <v>807</v>
      </c>
      <c r="BF650" s="18"/>
      <c r="BG650" s="18"/>
      <c r="BH650" s="18"/>
      <c r="BI650" s="18"/>
      <c r="BJ650" s="18"/>
      <c r="BK650" s="18"/>
      <c r="BL650" s="18"/>
      <c r="BM650" s="18"/>
      <c r="BN650" s="18"/>
      <c r="BO650" s="18"/>
      <c r="CJ650" s="18"/>
      <c r="CK650" s="18"/>
    </row>
    <row r="651" spans="1:89" x14ac:dyDescent="0.2">
      <c r="A651" s="25">
        <v>177104</v>
      </c>
      <c r="B651" s="26" t="s">
        <v>301</v>
      </c>
      <c r="C651" s="6">
        <v>-67657.89</v>
      </c>
      <c r="D651" s="6">
        <v>157</v>
      </c>
      <c r="E651" s="6">
        <v>1163560</v>
      </c>
      <c r="F651" s="36">
        <f t="shared" si="160"/>
        <v>-1.7444194540891744</v>
      </c>
      <c r="G651" s="6">
        <v>3692.11</v>
      </c>
      <c r="H651" s="6">
        <v>291.14999999999998</v>
      </c>
      <c r="I651" s="6">
        <v>2160019.5</v>
      </c>
      <c r="J651" s="36">
        <f t="shared" si="161"/>
        <v>5.2988137375611657E-2</v>
      </c>
      <c r="K651" s="6">
        <v>227946.61</v>
      </c>
      <c r="L651" s="6">
        <v>310.55</v>
      </c>
      <c r="M651" s="6">
        <v>2287981.5</v>
      </c>
      <c r="N651" s="7">
        <f t="shared" si="162"/>
        <v>2.9888346125176271</v>
      </c>
      <c r="O651" s="6">
        <v>-118615.74</v>
      </c>
      <c r="P651" s="6">
        <v>256.5</v>
      </c>
      <c r="Q651" s="6">
        <v>1843045</v>
      </c>
      <c r="R651" s="7">
        <f t="shared" si="163"/>
        <v>-1.9951156591401731</v>
      </c>
      <c r="S651" s="6">
        <v>-56526.239999999998</v>
      </c>
      <c r="T651" s="6">
        <v>153.15</v>
      </c>
      <c r="U651" s="6">
        <v>1115579.5</v>
      </c>
      <c r="V651" s="7">
        <f t="shared" si="164"/>
        <v>-1.5707651852691806</v>
      </c>
      <c r="W651" s="6">
        <v>278168.81</v>
      </c>
      <c r="X651" s="6">
        <v>258</v>
      </c>
      <c r="Y651" s="6">
        <v>1843240</v>
      </c>
      <c r="Z651" s="7">
        <f t="shared" si="165"/>
        <v>4.5273888913001015</v>
      </c>
      <c r="AA651" s="6">
        <v>662920.81000000006</v>
      </c>
      <c r="AB651" s="6">
        <v>149.30000000000001</v>
      </c>
      <c r="AC651" s="6">
        <v>1112789</v>
      </c>
      <c r="AD651" s="7">
        <f t="shared" si="166"/>
        <v>18.467602672204706</v>
      </c>
      <c r="AE651" s="6">
        <v>306658</v>
      </c>
      <c r="AF651" s="6">
        <v>148.9</v>
      </c>
      <c r="AG651" s="6">
        <v>1156547</v>
      </c>
      <c r="AH651" s="7">
        <f t="shared" si="167"/>
        <v>7.954488663236341</v>
      </c>
      <c r="AI651" s="6">
        <v>-285793</v>
      </c>
      <c r="AJ651" s="6">
        <v>181.5</v>
      </c>
      <c r="AK651" s="6">
        <v>1290970</v>
      </c>
      <c r="AL651" s="7">
        <f t="shared" si="168"/>
        <v>-6.8627334484922189</v>
      </c>
      <c r="AM651" s="6">
        <v>138187</v>
      </c>
      <c r="AN651" s="6">
        <v>192</v>
      </c>
      <c r="AO651" s="6">
        <v>1364410</v>
      </c>
      <c r="AP651" s="7">
        <f t="shared" si="169"/>
        <v>3.1396698939468339</v>
      </c>
      <c r="AQ651" s="6">
        <v>42986.95</v>
      </c>
      <c r="AR651" s="6">
        <v>152.35</v>
      </c>
      <c r="AS651" s="6">
        <v>1089810.5</v>
      </c>
      <c r="AT651" s="7">
        <f t="shared" si="170"/>
        <v>1.1044439377304585</v>
      </c>
      <c r="AU651" s="6">
        <v>-168004.02</v>
      </c>
      <c r="AV651" s="6">
        <v>152.5</v>
      </c>
      <c r="AW651" s="6">
        <v>1112465</v>
      </c>
      <c r="AX651" s="7">
        <f t="shared" si="171"/>
        <v>-4.6816076191161065</v>
      </c>
      <c r="AY651" s="6">
        <f t="shared" si="172"/>
        <v>1031621.29</v>
      </c>
      <c r="AZ651" s="6">
        <f t="shared" si="173"/>
        <v>2245.9</v>
      </c>
      <c r="BA651" s="6">
        <f t="shared" si="174"/>
        <v>16376857</v>
      </c>
      <c r="BB651" s="7">
        <f t="shared" si="175"/>
        <v>1.9527715232538208</v>
      </c>
      <c r="BC651" s="26" t="s">
        <v>786</v>
      </c>
      <c r="BD651" s="10" t="s">
        <v>786</v>
      </c>
      <c r="BE651" s="10" t="s">
        <v>807</v>
      </c>
      <c r="BF651" s="18"/>
      <c r="BG651" s="18"/>
      <c r="BH651" s="18"/>
      <c r="BI651" s="18"/>
      <c r="BJ651" s="18"/>
      <c r="BK651" s="18"/>
      <c r="BL651" s="18"/>
      <c r="BM651" s="18"/>
      <c r="BN651" s="18"/>
      <c r="BO651" s="18"/>
      <c r="CJ651" s="18"/>
      <c r="CK651" s="18"/>
    </row>
    <row r="652" spans="1:89" x14ac:dyDescent="0.2">
      <c r="A652" s="25">
        <v>179557</v>
      </c>
      <c r="B652" s="26" t="s">
        <v>999</v>
      </c>
      <c r="C652" s="6">
        <v>0</v>
      </c>
      <c r="D652" s="6">
        <v>0</v>
      </c>
      <c r="E652" s="6">
        <v>0</v>
      </c>
      <c r="F652" s="36">
        <f t="shared" si="160"/>
        <v>0</v>
      </c>
      <c r="G652" s="6">
        <v>0</v>
      </c>
      <c r="H652" s="6">
        <v>0</v>
      </c>
      <c r="I652" s="6">
        <v>0</v>
      </c>
      <c r="J652" s="36">
        <f t="shared" si="161"/>
        <v>0</v>
      </c>
      <c r="K652" s="6">
        <v>-10533.5</v>
      </c>
      <c r="L652" s="6">
        <v>30</v>
      </c>
      <c r="M652" s="6">
        <v>217100</v>
      </c>
      <c r="N652" s="7">
        <f t="shared" si="162"/>
        <v>-1.45557346844772</v>
      </c>
      <c r="O652" s="6">
        <v>-13083.5</v>
      </c>
      <c r="P652" s="6">
        <v>50.5</v>
      </c>
      <c r="Q652" s="6">
        <v>373735</v>
      </c>
      <c r="R652" s="7">
        <f t="shared" si="163"/>
        <v>-1.0852301764619317</v>
      </c>
      <c r="S652" s="6">
        <v>-1588.5</v>
      </c>
      <c r="T652" s="6">
        <v>10</v>
      </c>
      <c r="U652" s="6">
        <v>74700</v>
      </c>
      <c r="V652" s="7">
        <f t="shared" si="164"/>
        <v>-0.65921686746987951</v>
      </c>
      <c r="W652" s="6">
        <v>0</v>
      </c>
      <c r="X652" s="6">
        <v>0</v>
      </c>
      <c r="Y652" s="6">
        <v>0</v>
      </c>
      <c r="Z652" s="7">
        <f t="shared" si="165"/>
        <v>0</v>
      </c>
      <c r="AA652" s="6">
        <v>-5288.5</v>
      </c>
      <c r="AB652" s="6">
        <v>15</v>
      </c>
      <c r="AC652" s="6">
        <v>116550</v>
      </c>
      <c r="AD652" s="7">
        <f t="shared" si="166"/>
        <v>-1.4066366366366367</v>
      </c>
      <c r="AE652" s="6">
        <v>71211.55</v>
      </c>
      <c r="AF652" s="6">
        <v>10</v>
      </c>
      <c r="AG652" s="6">
        <v>77700</v>
      </c>
      <c r="AH652" s="7">
        <f t="shared" si="167"/>
        <v>27.49480694980695</v>
      </c>
      <c r="AI652" s="6">
        <v>0</v>
      </c>
      <c r="AJ652" s="6">
        <v>0</v>
      </c>
      <c r="AK652" s="6">
        <v>0</v>
      </c>
      <c r="AL652" s="7">
        <f t="shared" si="168"/>
        <v>0</v>
      </c>
      <c r="AM652" s="6">
        <v>-147.83000000000001</v>
      </c>
      <c r="AN652" s="6">
        <v>57.5</v>
      </c>
      <c r="AO652" s="6">
        <v>413025</v>
      </c>
      <c r="AP652" s="7">
        <f t="shared" si="169"/>
        <v>-1.1095526905151021E-2</v>
      </c>
      <c r="AQ652" s="6">
        <v>103725.17</v>
      </c>
      <c r="AR652" s="6">
        <v>65</v>
      </c>
      <c r="AS652" s="6">
        <v>453650</v>
      </c>
      <c r="AT652" s="7">
        <f t="shared" si="170"/>
        <v>6.4020825746721037</v>
      </c>
      <c r="AU652" s="6">
        <v>-21670.27</v>
      </c>
      <c r="AV652" s="6">
        <v>28</v>
      </c>
      <c r="AW652" s="6">
        <v>211270</v>
      </c>
      <c r="AX652" s="7">
        <f t="shared" si="171"/>
        <v>-3.1797149145643018</v>
      </c>
      <c r="AY652" s="6">
        <f t="shared" si="172"/>
        <v>122624.62000000001</v>
      </c>
      <c r="AZ652" s="6">
        <f t="shared" si="173"/>
        <v>266</v>
      </c>
      <c r="BA652" s="6">
        <f t="shared" si="174"/>
        <v>1937730</v>
      </c>
      <c r="BB652" s="7">
        <f t="shared" si="175"/>
        <v>1.9617610399797702</v>
      </c>
      <c r="BC652" s="26" t="s">
        <v>786</v>
      </c>
      <c r="BD652" s="10" t="s">
        <v>786</v>
      </c>
      <c r="BE652" s="10" t="s">
        <v>807</v>
      </c>
      <c r="BF652" s="18"/>
      <c r="BG652" s="18"/>
      <c r="BH652" s="18"/>
      <c r="BI652" s="18"/>
      <c r="BJ652" s="18"/>
      <c r="BK652" s="18"/>
      <c r="BL652" s="18"/>
      <c r="BM652" s="18"/>
      <c r="BN652" s="18"/>
      <c r="BO652" s="18"/>
      <c r="CJ652" s="18"/>
      <c r="CK652" s="18"/>
    </row>
    <row r="653" spans="1:89" x14ac:dyDescent="0.2">
      <c r="A653" s="25">
        <v>179558</v>
      </c>
      <c r="B653" s="26" t="s">
        <v>413</v>
      </c>
      <c r="C653" s="6">
        <v>-58770</v>
      </c>
      <c r="D653" s="6">
        <v>0</v>
      </c>
      <c r="E653" s="6">
        <v>0</v>
      </c>
      <c r="F653" s="36">
        <f t="shared" si="160"/>
        <v>0</v>
      </c>
      <c r="G653" s="6">
        <v>-9220</v>
      </c>
      <c r="H653" s="6">
        <v>30.5</v>
      </c>
      <c r="I653" s="6">
        <v>227080</v>
      </c>
      <c r="J653" s="36">
        <f t="shared" si="161"/>
        <v>-1.2586753567024838</v>
      </c>
      <c r="K653" s="6">
        <v>-23475</v>
      </c>
      <c r="L653" s="6">
        <v>60</v>
      </c>
      <c r="M653" s="6">
        <v>438600</v>
      </c>
      <c r="N653" s="7">
        <f t="shared" si="162"/>
        <v>-1.6056771545827633</v>
      </c>
      <c r="O653" s="6">
        <v>-25375</v>
      </c>
      <c r="P653" s="6">
        <v>61</v>
      </c>
      <c r="Q653" s="6">
        <v>454460</v>
      </c>
      <c r="R653" s="7">
        <f t="shared" si="163"/>
        <v>-1.730900409276944</v>
      </c>
      <c r="S653" s="6">
        <v>-18750</v>
      </c>
      <c r="T653" s="6">
        <v>41.5</v>
      </c>
      <c r="U653" s="6">
        <v>302930</v>
      </c>
      <c r="V653" s="7">
        <f t="shared" si="164"/>
        <v>-1.9187601095962763</v>
      </c>
      <c r="W653" s="6">
        <v>-26245</v>
      </c>
      <c r="X653" s="6">
        <v>70</v>
      </c>
      <c r="Y653" s="6">
        <v>506700</v>
      </c>
      <c r="Z653" s="7">
        <f t="shared" si="165"/>
        <v>-1.5538780343398462</v>
      </c>
      <c r="AA653" s="6">
        <v>-16895</v>
      </c>
      <c r="AB653" s="6">
        <v>45</v>
      </c>
      <c r="AC653" s="6">
        <v>340700</v>
      </c>
      <c r="AD653" s="7">
        <f t="shared" si="166"/>
        <v>-1.5372615203991782</v>
      </c>
      <c r="AE653" s="6">
        <v>-13975.95</v>
      </c>
      <c r="AF653" s="6">
        <v>69.5</v>
      </c>
      <c r="AG653" s="6">
        <v>532440</v>
      </c>
      <c r="AH653" s="7">
        <f t="shared" si="167"/>
        <v>-0.78746619337390134</v>
      </c>
      <c r="AI653" s="6">
        <v>105714.05</v>
      </c>
      <c r="AJ653" s="6">
        <v>61.5</v>
      </c>
      <c r="AK653" s="6">
        <v>439430</v>
      </c>
      <c r="AL653" s="7">
        <f t="shared" si="168"/>
        <v>7.4576964476708465</v>
      </c>
      <c r="AM653" s="6">
        <v>55459.040000000001</v>
      </c>
      <c r="AN653" s="6">
        <v>53.5</v>
      </c>
      <c r="AO653" s="6">
        <v>392970</v>
      </c>
      <c r="AP653" s="7">
        <f t="shared" si="169"/>
        <v>4.3749656207853018</v>
      </c>
      <c r="AQ653" s="6">
        <v>-73715.97</v>
      </c>
      <c r="AR653" s="6">
        <v>95</v>
      </c>
      <c r="AS653" s="6">
        <v>714600</v>
      </c>
      <c r="AT653" s="7">
        <f t="shared" si="170"/>
        <v>-2.8883951301427371</v>
      </c>
      <c r="AU653" s="6">
        <v>-207300.96</v>
      </c>
      <c r="AV653" s="6">
        <v>3.75</v>
      </c>
      <c r="AW653" s="6">
        <v>28087.5</v>
      </c>
      <c r="AX653" s="7">
        <f t="shared" si="171"/>
        <v>-228.79678718291055</v>
      </c>
      <c r="AY653" s="6">
        <f t="shared" si="172"/>
        <v>-253779.79</v>
      </c>
      <c r="AZ653" s="6">
        <f t="shared" si="173"/>
        <v>591.25</v>
      </c>
      <c r="BA653" s="6">
        <f t="shared" si="174"/>
        <v>4377997.5</v>
      </c>
      <c r="BB653" s="7">
        <f t="shared" si="175"/>
        <v>-1.7969798954887481</v>
      </c>
      <c r="BC653" s="26" t="s">
        <v>786</v>
      </c>
      <c r="BD653" s="10" t="s">
        <v>786</v>
      </c>
      <c r="BE653" s="10" t="s">
        <v>807</v>
      </c>
      <c r="BF653" s="18"/>
      <c r="BG653" s="18"/>
      <c r="BH653" s="18"/>
      <c r="BI653" s="18"/>
      <c r="BJ653" s="18"/>
      <c r="BK653" s="18"/>
      <c r="BL653" s="18"/>
      <c r="BM653" s="18"/>
      <c r="BN653" s="18"/>
      <c r="BO653" s="18"/>
      <c r="CJ653" s="18"/>
      <c r="CK653" s="18"/>
    </row>
    <row r="654" spans="1:89" x14ac:dyDescent="0.2">
      <c r="A654" s="25">
        <v>179899</v>
      </c>
      <c r="B654" s="26" t="s">
        <v>434</v>
      </c>
      <c r="C654" s="6">
        <v>-426.01</v>
      </c>
      <c r="D654" s="6">
        <v>0</v>
      </c>
      <c r="E654" s="6">
        <v>0</v>
      </c>
      <c r="F654" s="36">
        <f t="shared" si="160"/>
        <v>0</v>
      </c>
      <c r="G654" s="6">
        <v>69766.84</v>
      </c>
      <c r="H654" s="6">
        <v>50.5</v>
      </c>
      <c r="I654" s="6">
        <v>371085</v>
      </c>
      <c r="J654" s="36">
        <f t="shared" si="161"/>
        <v>5.8282389210019261</v>
      </c>
      <c r="K654" s="6">
        <v>-27023.16</v>
      </c>
      <c r="L654" s="6">
        <v>74.5</v>
      </c>
      <c r="M654" s="6">
        <v>552965</v>
      </c>
      <c r="N654" s="7">
        <f t="shared" si="162"/>
        <v>-1.4660870036982447</v>
      </c>
      <c r="O654" s="6">
        <v>-17700.16</v>
      </c>
      <c r="P654" s="6">
        <v>56.4</v>
      </c>
      <c r="Q654" s="6">
        <v>412658</v>
      </c>
      <c r="R654" s="7">
        <f t="shared" si="163"/>
        <v>-1.3296845329546501</v>
      </c>
      <c r="S654" s="6">
        <v>-13392.16</v>
      </c>
      <c r="T654" s="6">
        <v>35.4</v>
      </c>
      <c r="U654" s="6">
        <v>260738</v>
      </c>
      <c r="V654" s="7">
        <f t="shared" si="164"/>
        <v>-1.592238032047496</v>
      </c>
      <c r="W654" s="6">
        <v>-19343.16</v>
      </c>
      <c r="X654" s="6">
        <v>58.5</v>
      </c>
      <c r="Y654" s="6">
        <v>426145</v>
      </c>
      <c r="Z654" s="7">
        <f t="shared" si="165"/>
        <v>-1.3617308662544438</v>
      </c>
      <c r="AA654" s="6">
        <v>-18018.16</v>
      </c>
      <c r="AB654" s="6">
        <v>47</v>
      </c>
      <c r="AC654" s="6">
        <v>357190</v>
      </c>
      <c r="AD654" s="7">
        <f t="shared" si="166"/>
        <v>-1.5637698703771103</v>
      </c>
      <c r="AE654" s="6">
        <v>93912.36</v>
      </c>
      <c r="AF654" s="6">
        <v>45</v>
      </c>
      <c r="AG654" s="6">
        <v>347150</v>
      </c>
      <c r="AH654" s="7">
        <f t="shared" si="167"/>
        <v>8.1157159729223682</v>
      </c>
      <c r="AI654" s="6">
        <v>20722.36</v>
      </c>
      <c r="AJ654" s="6">
        <v>57</v>
      </c>
      <c r="AK654" s="6">
        <v>416890</v>
      </c>
      <c r="AL654" s="7">
        <f t="shared" si="168"/>
        <v>1.5409176521384538</v>
      </c>
      <c r="AM654" s="6">
        <v>-21477.65</v>
      </c>
      <c r="AN654" s="6">
        <v>52</v>
      </c>
      <c r="AO654" s="6">
        <v>377140</v>
      </c>
      <c r="AP654" s="7">
        <f t="shared" si="169"/>
        <v>-1.7654111205387921</v>
      </c>
      <c r="AQ654" s="6">
        <v>121912.34</v>
      </c>
      <c r="AR654" s="6">
        <v>71</v>
      </c>
      <c r="AS654" s="6">
        <v>515320</v>
      </c>
      <c r="AT654" s="7">
        <f t="shared" si="170"/>
        <v>6.624127765272064</v>
      </c>
      <c r="AU654" s="6">
        <v>-82949.66</v>
      </c>
      <c r="AV654" s="6">
        <v>53</v>
      </c>
      <c r="AW654" s="6">
        <v>399620</v>
      </c>
      <c r="AX654" s="7">
        <f t="shared" si="171"/>
        <v>-6.4347116260447432</v>
      </c>
      <c r="AY654" s="6">
        <f t="shared" si="172"/>
        <v>106409.78999999998</v>
      </c>
      <c r="AZ654" s="6">
        <f t="shared" si="173"/>
        <v>600.29999999999995</v>
      </c>
      <c r="BA654" s="6">
        <f t="shared" si="174"/>
        <v>4436901</v>
      </c>
      <c r="BB654" s="7">
        <f t="shared" si="175"/>
        <v>0.7434701585633755</v>
      </c>
      <c r="BC654" s="26" t="s">
        <v>786</v>
      </c>
      <c r="BD654" s="10" t="s">
        <v>786</v>
      </c>
      <c r="BE654" s="10" t="s">
        <v>807</v>
      </c>
      <c r="BF654" s="18"/>
      <c r="BG654" s="18"/>
      <c r="BH654" s="18"/>
      <c r="BI654" s="18"/>
      <c r="BJ654" s="18"/>
      <c r="BK654" s="18"/>
      <c r="BL654" s="18"/>
      <c r="BM654" s="18"/>
      <c r="BN654" s="18"/>
      <c r="BO654" s="18"/>
      <c r="CJ654" s="18"/>
      <c r="CK654" s="18"/>
    </row>
    <row r="655" spans="1:89" x14ac:dyDescent="0.2">
      <c r="A655" s="25">
        <v>179944</v>
      </c>
      <c r="B655" s="26" t="s">
        <v>110</v>
      </c>
      <c r="C655" s="6">
        <v>-93078.99</v>
      </c>
      <c r="D655" s="6">
        <v>0</v>
      </c>
      <c r="E655" s="6">
        <v>0</v>
      </c>
      <c r="F655" s="36">
        <f t="shared" si="160"/>
        <v>0</v>
      </c>
      <c r="G655" s="6">
        <v>-11998.99</v>
      </c>
      <c r="H655" s="6">
        <v>42</v>
      </c>
      <c r="I655" s="6">
        <v>305340</v>
      </c>
      <c r="J655" s="36">
        <f t="shared" si="161"/>
        <v>-1.2182114691818955</v>
      </c>
      <c r="K655" s="6">
        <v>-47308.99</v>
      </c>
      <c r="L655" s="6">
        <v>113</v>
      </c>
      <c r="M655" s="6">
        <v>807860</v>
      </c>
      <c r="N655" s="7">
        <f t="shared" si="162"/>
        <v>-1.7568263065382614</v>
      </c>
      <c r="O655" s="6">
        <v>61840.88</v>
      </c>
      <c r="P655" s="6">
        <v>124.5</v>
      </c>
      <c r="Q655" s="6">
        <v>905190</v>
      </c>
      <c r="R655" s="7">
        <f t="shared" si="163"/>
        <v>2.117861752781184</v>
      </c>
      <c r="S655" s="6">
        <v>240960.88</v>
      </c>
      <c r="T655" s="6">
        <v>144.5</v>
      </c>
      <c r="U655" s="6">
        <v>1032690</v>
      </c>
      <c r="V655" s="7">
        <f t="shared" si="164"/>
        <v>7.233329731090647</v>
      </c>
      <c r="W655" s="6">
        <v>-51529.120000000003</v>
      </c>
      <c r="X655" s="6">
        <v>126</v>
      </c>
      <c r="Y655" s="6">
        <v>892070</v>
      </c>
      <c r="Z655" s="7">
        <f t="shared" si="165"/>
        <v>-1.732906162072483</v>
      </c>
      <c r="AA655" s="6">
        <v>-6839.12</v>
      </c>
      <c r="AB655" s="6">
        <v>20</v>
      </c>
      <c r="AC655" s="6">
        <v>151900</v>
      </c>
      <c r="AD655" s="7">
        <f t="shared" si="166"/>
        <v>-1.395738775510204</v>
      </c>
      <c r="AE655" s="6">
        <v>-24838.9</v>
      </c>
      <c r="AF655" s="6">
        <v>60</v>
      </c>
      <c r="AG655" s="6">
        <v>458950</v>
      </c>
      <c r="AH655" s="7">
        <f t="shared" si="167"/>
        <v>-1.6236343828303736</v>
      </c>
      <c r="AI655" s="6">
        <v>-29968.9</v>
      </c>
      <c r="AJ655" s="6">
        <v>1</v>
      </c>
      <c r="AK655" s="6">
        <v>7270</v>
      </c>
      <c r="AL655" s="7">
        <f t="shared" si="168"/>
        <v>-127.79035763411279</v>
      </c>
      <c r="AM655" s="6">
        <v>164176.1</v>
      </c>
      <c r="AN655" s="6">
        <v>109.5</v>
      </c>
      <c r="AO655" s="6">
        <v>774915</v>
      </c>
      <c r="AP655" s="7">
        <f t="shared" si="169"/>
        <v>6.5677643354432425</v>
      </c>
      <c r="AQ655" s="6">
        <v>168267.12</v>
      </c>
      <c r="AR655" s="6">
        <v>166</v>
      </c>
      <c r="AS655" s="6">
        <v>1195870</v>
      </c>
      <c r="AT655" s="7">
        <f t="shared" si="170"/>
        <v>3.9397922516661512</v>
      </c>
      <c r="AU655" s="6">
        <v>-118485.86</v>
      </c>
      <c r="AV655" s="6">
        <v>131.5</v>
      </c>
      <c r="AW655" s="6">
        <v>966680</v>
      </c>
      <c r="AX655" s="7">
        <f t="shared" si="171"/>
        <v>-3.7996665494269042</v>
      </c>
      <c r="AY655" s="6">
        <f t="shared" si="172"/>
        <v>344275.10000000003</v>
      </c>
      <c r="AZ655" s="6">
        <f t="shared" si="173"/>
        <v>1038</v>
      </c>
      <c r="BA655" s="6">
        <f t="shared" si="174"/>
        <v>7498735</v>
      </c>
      <c r="BB655" s="7">
        <f t="shared" si="175"/>
        <v>1.4232438004543433</v>
      </c>
      <c r="BC655" s="26" t="s">
        <v>786</v>
      </c>
      <c r="BD655" s="10" t="s">
        <v>786</v>
      </c>
      <c r="BE655" s="10" t="s">
        <v>807</v>
      </c>
      <c r="BF655" s="18"/>
      <c r="BG655" s="18"/>
      <c r="BH655" s="18"/>
      <c r="BI655" s="18"/>
      <c r="BJ655" s="18"/>
      <c r="BK655" s="18"/>
      <c r="BL655" s="18"/>
      <c r="BM655" s="18"/>
      <c r="BN655" s="18"/>
      <c r="BO655" s="18"/>
      <c r="CJ655" s="18"/>
      <c r="CK655" s="18"/>
    </row>
    <row r="656" spans="1:89" x14ac:dyDescent="0.2">
      <c r="A656" s="25">
        <v>203137</v>
      </c>
      <c r="B656" s="26" t="s">
        <v>496</v>
      </c>
      <c r="C656" s="6">
        <v>0</v>
      </c>
      <c r="D656" s="6">
        <v>0</v>
      </c>
      <c r="E656" s="6">
        <v>0</v>
      </c>
      <c r="F656" s="36">
        <f t="shared" si="160"/>
        <v>0</v>
      </c>
      <c r="G656" s="6">
        <v>0</v>
      </c>
      <c r="H656" s="6">
        <v>0</v>
      </c>
      <c r="I656" s="6">
        <v>0</v>
      </c>
      <c r="J656" s="36">
        <f t="shared" si="161"/>
        <v>0</v>
      </c>
      <c r="K656" s="6">
        <v>-49010</v>
      </c>
      <c r="L656" s="6">
        <v>103</v>
      </c>
      <c r="M656" s="6">
        <v>746680</v>
      </c>
      <c r="N656" s="7">
        <f t="shared" si="162"/>
        <v>-1.9691166229174479</v>
      </c>
      <c r="O656" s="6">
        <v>-63405</v>
      </c>
      <c r="P656" s="6">
        <v>114.5</v>
      </c>
      <c r="Q656" s="6">
        <v>826495</v>
      </c>
      <c r="R656" s="7">
        <f t="shared" si="163"/>
        <v>-2.3781813562090517</v>
      </c>
      <c r="S656" s="6">
        <v>-29895</v>
      </c>
      <c r="T656" s="6">
        <v>83.5</v>
      </c>
      <c r="U656" s="6">
        <v>589660</v>
      </c>
      <c r="V656" s="7">
        <f t="shared" si="164"/>
        <v>-1.5716599396262254</v>
      </c>
      <c r="W656" s="6">
        <v>-42865</v>
      </c>
      <c r="X656" s="6">
        <v>101.5</v>
      </c>
      <c r="Y656" s="6">
        <v>710390</v>
      </c>
      <c r="Z656" s="7">
        <f t="shared" si="165"/>
        <v>-1.8102028463238502</v>
      </c>
      <c r="AA656" s="6">
        <v>42410</v>
      </c>
      <c r="AB656" s="6">
        <v>150.5</v>
      </c>
      <c r="AC656" s="6">
        <v>1115720</v>
      </c>
      <c r="AD656" s="7">
        <f t="shared" si="166"/>
        <v>1.1783511992256122</v>
      </c>
      <c r="AE656" s="6">
        <v>200335</v>
      </c>
      <c r="AF656" s="6">
        <v>201</v>
      </c>
      <c r="AG656" s="6">
        <v>1503270</v>
      </c>
      <c r="AH656" s="7">
        <f t="shared" si="167"/>
        <v>3.9979843940210342</v>
      </c>
      <c r="AI656" s="6">
        <v>82080</v>
      </c>
      <c r="AJ656" s="6">
        <v>171.5</v>
      </c>
      <c r="AK656" s="6">
        <v>1203380</v>
      </c>
      <c r="AL656" s="7">
        <f t="shared" si="168"/>
        <v>2.1144443151789125</v>
      </c>
      <c r="AM656" s="6">
        <v>260189.02</v>
      </c>
      <c r="AN656" s="6">
        <v>141</v>
      </c>
      <c r="AO656" s="6">
        <v>993420</v>
      </c>
      <c r="AP656" s="7">
        <f t="shared" si="169"/>
        <v>8.1192845120895498</v>
      </c>
      <c r="AQ656" s="6">
        <v>166679.07</v>
      </c>
      <c r="AR656" s="6">
        <v>153.5</v>
      </c>
      <c r="AS656" s="6">
        <v>1097280</v>
      </c>
      <c r="AT656" s="7">
        <f t="shared" si="170"/>
        <v>4.2532571084864399</v>
      </c>
      <c r="AU656" s="6">
        <v>-218597.92</v>
      </c>
      <c r="AV656" s="6">
        <v>306</v>
      </c>
      <c r="AW656" s="6">
        <v>2210750</v>
      </c>
      <c r="AX656" s="7">
        <f t="shared" si="171"/>
        <v>-3.0652654167137849</v>
      </c>
      <c r="AY656" s="6">
        <f t="shared" si="172"/>
        <v>347920.17000000004</v>
      </c>
      <c r="AZ656" s="6">
        <f t="shared" si="173"/>
        <v>1526</v>
      </c>
      <c r="BA656" s="6">
        <f t="shared" si="174"/>
        <v>10997045</v>
      </c>
      <c r="BB656" s="7">
        <f t="shared" si="175"/>
        <v>0.98076576662185178</v>
      </c>
      <c r="BC656" s="26" t="s">
        <v>786</v>
      </c>
      <c r="BD656" s="10" t="s">
        <v>786</v>
      </c>
      <c r="BE656" s="10" t="s">
        <v>807</v>
      </c>
      <c r="BF656" s="18"/>
      <c r="BG656" s="18"/>
      <c r="BH656" s="18"/>
      <c r="BI656" s="18"/>
      <c r="BJ656" s="18"/>
      <c r="BK656" s="18"/>
      <c r="BL656" s="18"/>
      <c r="BM656" s="18"/>
      <c r="BN656" s="18"/>
      <c r="BO656" s="18"/>
      <c r="CJ656" s="18"/>
      <c r="CK656" s="18"/>
    </row>
    <row r="657" spans="1:89" x14ac:dyDescent="0.2">
      <c r="A657" s="25">
        <v>204510</v>
      </c>
      <c r="B657" s="26" t="s">
        <v>532</v>
      </c>
      <c r="C657" s="6">
        <v>0</v>
      </c>
      <c r="D657" s="6">
        <v>0</v>
      </c>
      <c r="E657" s="6">
        <v>0</v>
      </c>
      <c r="F657" s="36">
        <f t="shared" si="160"/>
        <v>0</v>
      </c>
      <c r="G657" s="6">
        <v>0</v>
      </c>
      <c r="H657" s="6">
        <v>0</v>
      </c>
      <c r="I657" s="6">
        <v>0</v>
      </c>
      <c r="J657" s="36">
        <f t="shared" si="161"/>
        <v>0</v>
      </c>
      <c r="K657" s="6">
        <v>0</v>
      </c>
      <c r="L657" s="6">
        <v>0</v>
      </c>
      <c r="M657" s="6">
        <v>0</v>
      </c>
      <c r="N657" s="7">
        <f t="shared" si="162"/>
        <v>0</v>
      </c>
      <c r="O657" s="6">
        <v>0</v>
      </c>
      <c r="P657" s="6">
        <v>0</v>
      </c>
      <c r="Q657" s="6">
        <v>0</v>
      </c>
      <c r="R657" s="7">
        <f t="shared" si="163"/>
        <v>0</v>
      </c>
      <c r="S657" s="6">
        <v>0</v>
      </c>
      <c r="T657" s="6">
        <v>0</v>
      </c>
      <c r="U657" s="6">
        <v>0</v>
      </c>
      <c r="V657" s="7">
        <f t="shared" si="164"/>
        <v>0</v>
      </c>
      <c r="W657" s="6">
        <v>147540</v>
      </c>
      <c r="X657" s="6">
        <v>62.5</v>
      </c>
      <c r="Y657" s="6">
        <v>471150</v>
      </c>
      <c r="Z657" s="7">
        <f t="shared" si="165"/>
        <v>9.3944603629417376</v>
      </c>
      <c r="AA657" s="6">
        <v>-29491</v>
      </c>
      <c r="AB657" s="6">
        <v>42</v>
      </c>
      <c r="AC657" s="6">
        <v>315840</v>
      </c>
      <c r="AD657" s="7">
        <f t="shared" si="166"/>
        <v>-2.8945700354609931</v>
      </c>
      <c r="AE657" s="6">
        <v>-13006</v>
      </c>
      <c r="AF657" s="6">
        <v>20</v>
      </c>
      <c r="AG657" s="6">
        <v>169400</v>
      </c>
      <c r="AH657" s="7">
        <f t="shared" si="167"/>
        <v>-2.3033057851239667</v>
      </c>
      <c r="AI657" s="6">
        <v>-15038</v>
      </c>
      <c r="AJ657" s="6">
        <v>35</v>
      </c>
      <c r="AK657" s="6">
        <v>266500</v>
      </c>
      <c r="AL657" s="7">
        <f t="shared" si="168"/>
        <v>-1.7492607879924955</v>
      </c>
      <c r="AM657" s="6">
        <v>-15331</v>
      </c>
      <c r="AN657" s="6">
        <v>38.5</v>
      </c>
      <c r="AO657" s="6">
        <v>290270</v>
      </c>
      <c r="AP657" s="7">
        <f t="shared" si="169"/>
        <v>-1.6373066455369139</v>
      </c>
      <c r="AQ657" s="6">
        <v>127708</v>
      </c>
      <c r="AR657" s="6">
        <v>49.5</v>
      </c>
      <c r="AS657" s="6">
        <v>364590</v>
      </c>
      <c r="AT657" s="7">
        <f t="shared" si="170"/>
        <v>9.8077950574618065</v>
      </c>
      <c r="AU657" s="6">
        <v>127661</v>
      </c>
      <c r="AV657" s="6">
        <v>61.5</v>
      </c>
      <c r="AW657" s="6">
        <v>478140</v>
      </c>
      <c r="AX657" s="7">
        <f t="shared" si="171"/>
        <v>8.2768456937298698</v>
      </c>
      <c r="AY657" s="6">
        <f t="shared" si="172"/>
        <v>330043</v>
      </c>
      <c r="AZ657" s="6">
        <f t="shared" si="173"/>
        <v>309</v>
      </c>
      <c r="BA657" s="6">
        <f t="shared" si="174"/>
        <v>2355890</v>
      </c>
      <c r="BB657" s="7">
        <f t="shared" si="175"/>
        <v>4.3428738183871065</v>
      </c>
      <c r="BC657" s="26" t="s">
        <v>786</v>
      </c>
      <c r="BD657" s="10" t="s">
        <v>786</v>
      </c>
      <c r="BE657" s="10" t="s">
        <v>807</v>
      </c>
      <c r="BF657" s="18"/>
      <c r="BG657" s="18"/>
      <c r="BH657" s="18"/>
      <c r="BI657" s="18"/>
      <c r="BJ657" s="18"/>
      <c r="BK657" s="18"/>
      <c r="BL657" s="18"/>
      <c r="BM657" s="18"/>
      <c r="BN657" s="18"/>
      <c r="BO657" s="18"/>
      <c r="CJ657" s="18"/>
      <c r="CK657" s="18"/>
    </row>
    <row r="658" spans="1:89" x14ac:dyDescent="0.2">
      <c r="A658" s="25">
        <v>205542</v>
      </c>
      <c r="B658" s="26" t="s">
        <v>1000</v>
      </c>
      <c r="C658" s="6">
        <v>0</v>
      </c>
      <c r="D658" s="6">
        <v>0</v>
      </c>
      <c r="E658" s="6">
        <v>0</v>
      </c>
      <c r="F658" s="36">
        <f t="shared" si="160"/>
        <v>0</v>
      </c>
      <c r="G658" s="6">
        <v>0</v>
      </c>
      <c r="H658" s="6">
        <v>0</v>
      </c>
      <c r="I658" s="6">
        <v>0</v>
      </c>
      <c r="J658" s="36">
        <f t="shared" si="161"/>
        <v>0</v>
      </c>
      <c r="K658" s="6">
        <v>0</v>
      </c>
      <c r="L658" s="6">
        <v>0</v>
      </c>
      <c r="M658" s="6">
        <v>0</v>
      </c>
      <c r="N658" s="7">
        <f t="shared" si="162"/>
        <v>0</v>
      </c>
      <c r="O658" s="6">
        <v>0</v>
      </c>
      <c r="P658" s="6">
        <v>0</v>
      </c>
      <c r="Q658" s="6">
        <v>0</v>
      </c>
      <c r="R658" s="7">
        <f t="shared" si="163"/>
        <v>0</v>
      </c>
      <c r="S658" s="6">
        <v>0</v>
      </c>
      <c r="T658" s="6">
        <v>0</v>
      </c>
      <c r="U658" s="6">
        <v>0</v>
      </c>
      <c r="V658" s="7">
        <f t="shared" si="164"/>
        <v>0</v>
      </c>
      <c r="W658" s="6">
        <v>0</v>
      </c>
      <c r="X658" s="6">
        <v>0</v>
      </c>
      <c r="Y658" s="6">
        <v>0</v>
      </c>
      <c r="Z658" s="7">
        <f t="shared" si="165"/>
        <v>0</v>
      </c>
      <c r="AA658" s="6">
        <v>0</v>
      </c>
      <c r="AB658" s="6">
        <v>0</v>
      </c>
      <c r="AC658" s="6">
        <v>0</v>
      </c>
      <c r="AD658" s="7">
        <f t="shared" si="166"/>
        <v>0</v>
      </c>
      <c r="AE658" s="6">
        <v>-18900</v>
      </c>
      <c r="AF658" s="6">
        <v>42</v>
      </c>
      <c r="AG658" s="6">
        <v>328440</v>
      </c>
      <c r="AH658" s="7">
        <f t="shared" si="167"/>
        <v>-1.7263427109974425</v>
      </c>
      <c r="AI658" s="6">
        <v>-27605</v>
      </c>
      <c r="AJ658" s="6">
        <v>70</v>
      </c>
      <c r="AK658" s="6">
        <v>513050</v>
      </c>
      <c r="AL658" s="7">
        <f t="shared" si="168"/>
        <v>-1.66797583081571</v>
      </c>
      <c r="AM658" s="6">
        <v>172187</v>
      </c>
      <c r="AN658" s="6">
        <v>125.55</v>
      </c>
      <c r="AO658" s="6">
        <v>912046</v>
      </c>
      <c r="AP658" s="7">
        <f t="shared" si="169"/>
        <v>5.8525523931906944</v>
      </c>
      <c r="AQ658" s="6">
        <v>98604.51</v>
      </c>
      <c r="AR658" s="6">
        <v>170.5</v>
      </c>
      <c r="AS658" s="6">
        <v>1273310</v>
      </c>
      <c r="AT658" s="7">
        <f t="shared" si="170"/>
        <v>2.1683064454060674</v>
      </c>
      <c r="AU658" s="6">
        <v>468459.25</v>
      </c>
      <c r="AV658" s="6">
        <v>199.5</v>
      </c>
      <c r="AW658" s="6">
        <v>1484290</v>
      </c>
      <c r="AX658" s="7">
        <f t="shared" si="171"/>
        <v>9.7839618605528571</v>
      </c>
      <c r="AY658" s="6">
        <f t="shared" si="172"/>
        <v>692745.76</v>
      </c>
      <c r="AZ658" s="6">
        <f t="shared" si="173"/>
        <v>607.54999999999995</v>
      </c>
      <c r="BA658" s="6">
        <f t="shared" si="174"/>
        <v>4511136</v>
      </c>
      <c r="BB658" s="7">
        <f t="shared" si="175"/>
        <v>4.7604679974179449</v>
      </c>
      <c r="BC658" s="26" t="s">
        <v>786</v>
      </c>
      <c r="BD658" s="10" t="s">
        <v>786</v>
      </c>
      <c r="BE658" s="10" t="s">
        <v>807</v>
      </c>
      <c r="BF658" s="18"/>
      <c r="BG658" s="18"/>
      <c r="BH658" s="18"/>
      <c r="BI658" s="18"/>
      <c r="BJ658" s="18"/>
      <c r="BK658" s="18"/>
      <c r="BL658" s="18"/>
      <c r="BM658" s="18"/>
      <c r="BN658" s="18"/>
      <c r="BO658" s="18"/>
      <c r="CJ658" s="18"/>
      <c r="CK658" s="18"/>
    </row>
    <row r="659" spans="1:89" x14ac:dyDescent="0.2">
      <c r="A659" s="25">
        <v>206219</v>
      </c>
      <c r="B659" s="26" t="s">
        <v>567</v>
      </c>
      <c r="C659" s="6">
        <v>0</v>
      </c>
      <c r="D659" s="6">
        <v>0</v>
      </c>
      <c r="E659" s="6">
        <v>0</v>
      </c>
      <c r="F659" s="36">
        <f t="shared" si="160"/>
        <v>0</v>
      </c>
      <c r="G659" s="6">
        <v>0</v>
      </c>
      <c r="H659" s="6">
        <v>0</v>
      </c>
      <c r="I659" s="6">
        <v>0</v>
      </c>
      <c r="J659" s="36">
        <f t="shared" si="161"/>
        <v>0</v>
      </c>
      <c r="K659" s="6">
        <v>0</v>
      </c>
      <c r="L659" s="6">
        <v>0</v>
      </c>
      <c r="M659" s="6">
        <v>0</v>
      </c>
      <c r="N659" s="7">
        <f t="shared" si="162"/>
        <v>0</v>
      </c>
      <c r="O659" s="6">
        <v>0</v>
      </c>
      <c r="P659" s="6">
        <v>0</v>
      </c>
      <c r="Q659" s="6">
        <v>0</v>
      </c>
      <c r="R659" s="7">
        <f t="shared" si="163"/>
        <v>0</v>
      </c>
      <c r="S659" s="6">
        <v>0</v>
      </c>
      <c r="T659" s="6">
        <v>0</v>
      </c>
      <c r="U659" s="6">
        <v>0</v>
      </c>
      <c r="V659" s="7">
        <f t="shared" si="164"/>
        <v>0</v>
      </c>
      <c r="W659" s="6">
        <v>0</v>
      </c>
      <c r="X659" s="6">
        <v>0</v>
      </c>
      <c r="Y659" s="6">
        <v>0</v>
      </c>
      <c r="Z659" s="7">
        <f t="shared" si="165"/>
        <v>0</v>
      </c>
      <c r="AA659" s="6">
        <v>0</v>
      </c>
      <c r="AB659" s="6">
        <v>0</v>
      </c>
      <c r="AC659" s="6">
        <v>0</v>
      </c>
      <c r="AD659" s="7">
        <f t="shared" si="166"/>
        <v>0</v>
      </c>
      <c r="AE659" s="6">
        <v>0</v>
      </c>
      <c r="AF659" s="6">
        <v>0</v>
      </c>
      <c r="AG659" s="6">
        <v>0</v>
      </c>
      <c r="AH659" s="7">
        <f t="shared" si="167"/>
        <v>0</v>
      </c>
      <c r="AI659" s="6">
        <v>-151191.5</v>
      </c>
      <c r="AJ659" s="6">
        <v>393.05</v>
      </c>
      <c r="AK659" s="6">
        <v>2790841.5</v>
      </c>
      <c r="AL659" s="7">
        <f t="shared" si="168"/>
        <v>-1.6793990271393056</v>
      </c>
      <c r="AM659" s="6">
        <v>-262069.5</v>
      </c>
      <c r="AN659" s="6">
        <v>701.05</v>
      </c>
      <c r="AO659" s="6">
        <v>5059991.5</v>
      </c>
      <c r="AP659" s="7">
        <f t="shared" si="169"/>
        <v>-1.6055668275332082</v>
      </c>
      <c r="AQ659" s="6">
        <v>435949.94</v>
      </c>
      <c r="AR659" s="6">
        <v>1106.75</v>
      </c>
      <c r="AS659" s="6">
        <v>8175843.5</v>
      </c>
      <c r="AT659" s="7">
        <f t="shared" si="170"/>
        <v>1.4930078248195429</v>
      </c>
      <c r="AU659" s="6">
        <v>-812792.64</v>
      </c>
      <c r="AV659" s="6">
        <v>1009.9000000000001</v>
      </c>
      <c r="AW659" s="6">
        <v>7725051</v>
      </c>
      <c r="AX659" s="7">
        <f t="shared" si="171"/>
        <v>-3.2616706142134206</v>
      </c>
      <c r="AY659" s="6">
        <f t="shared" si="172"/>
        <v>-790103.7</v>
      </c>
      <c r="AZ659" s="6">
        <f t="shared" si="173"/>
        <v>3210.75</v>
      </c>
      <c r="BA659" s="6">
        <f t="shared" si="174"/>
        <v>23751727.5</v>
      </c>
      <c r="BB659" s="7">
        <f t="shared" si="175"/>
        <v>-1.031218242967801</v>
      </c>
      <c r="BC659" s="26" t="s">
        <v>786</v>
      </c>
      <c r="BD659" s="10" t="s">
        <v>786</v>
      </c>
      <c r="BE659" s="10" t="s">
        <v>807</v>
      </c>
      <c r="BF659" s="18"/>
      <c r="BG659" s="18"/>
      <c r="BH659" s="18"/>
      <c r="BI659" s="18"/>
      <c r="BJ659" s="18"/>
      <c r="BK659" s="18"/>
      <c r="BL659" s="18"/>
      <c r="BM659" s="18"/>
      <c r="BN659" s="18"/>
      <c r="BO659" s="18"/>
      <c r="CJ659" s="18"/>
      <c r="CK659" s="18"/>
    </row>
    <row r="660" spans="1:89" x14ac:dyDescent="0.2">
      <c r="A660" s="26">
        <v>119166</v>
      </c>
      <c r="B660" s="26" t="s">
        <v>41</v>
      </c>
      <c r="C660" s="6">
        <v>-204661.54</v>
      </c>
      <c r="D660" s="6">
        <v>0</v>
      </c>
      <c r="E660" s="6">
        <v>0</v>
      </c>
      <c r="F660" s="36">
        <f t="shared" si="160"/>
        <v>0</v>
      </c>
      <c r="G660" s="6">
        <v>-5955.54</v>
      </c>
      <c r="H660" s="6">
        <v>28.450000000000003</v>
      </c>
      <c r="I660" s="6">
        <v>204551.5</v>
      </c>
      <c r="J660" s="36">
        <f t="shared" si="161"/>
        <v>-0.90256849741996514</v>
      </c>
      <c r="K660" s="6">
        <v>0</v>
      </c>
      <c r="L660" s="6">
        <v>0</v>
      </c>
      <c r="M660" s="6">
        <v>0</v>
      </c>
      <c r="N660" s="7">
        <f t="shared" si="162"/>
        <v>0</v>
      </c>
      <c r="O660" s="6">
        <v>0</v>
      </c>
      <c r="P660" s="6">
        <v>0</v>
      </c>
      <c r="Q660" s="6">
        <v>0</v>
      </c>
      <c r="R660" s="7">
        <f t="shared" si="163"/>
        <v>0</v>
      </c>
      <c r="S660" s="6">
        <v>0</v>
      </c>
      <c r="T660" s="6">
        <v>0</v>
      </c>
      <c r="U660" s="6">
        <v>0</v>
      </c>
      <c r="V660" s="7">
        <f t="shared" si="164"/>
        <v>0</v>
      </c>
      <c r="W660" s="6">
        <v>0</v>
      </c>
      <c r="X660" s="6">
        <v>0</v>
      </c>
      <c r="Y660" s="6">
        <v>0</v>
      </c>
      <c r="Z660" s="7">
        <f t="shared" si="165"/>
        <v>0</v>
      </c>
      <c r="AA660" s="6">
        <v>0</v>
      </c>
      <c r="AB660" s="6">
        <v>0</v>
      </c>
      <c r="AC660" s="6">
        <v>0</v>
      </c>
      <c r="AD660" s="7">
        <f t="shared" si="166"/>
        <v>0</v>
      </c>
      <c r="AE660" s="6">
        <v>0</v>
      </c>
      <c r="AF660" s="6">
        <v>0</v>
      </c>
      <c r="AG660" s="6">
        <v>0</v>
      </c>
      <c r="AH660" s="7">
        <f t="shared" si="167"/>
        <v>0</v>
      </c>
      <c r="AI660" s="6">
        <v>0</v>
      </c>
      <c r="AJ660" s="6">
        <v>0</v>
      </c>
      <c r="AK660" s="6">
        <v>0</v>
      </c>
      <c r="AL660" s="7">
        <f t="shared" si="168"/>
        <v>0</v>
      </c>
      <c r="AM660" s="6">
        <v>0</v>
      </c>
      <c r="AN660" s="6">
        <v>0</v>
      </c>
      <c r="AO660" s="6">
        <v>0</v>
      </c>
      <c r="AP660" s="7">
        <f t="shared" si="169"/>
        <v>0</v>
      </c>
      <c r="AQ660" s="6">
        <v>0</v>
      </c>
      <c r="AR660" s="6">
        <v>0</v>
      </c>
      <c r="AS660" s="6">
        <v>0</v>
      </c>
      <c r="AT660" s="7">
        <f t="shared" si="170"/>
        <v>0</v>
      </c>
      <c r="AU660" s="6">
        <v>-10223.040000000001</v>
      </c>
      <c r="AV660" s="6">
        <v>0</v>
      </c>
      <c r="AW660" s="6">
        <v>0</v>
      </c>
      <c r="AX660" s="7">
        <f t="shared" si="171"/>
        <v>0</v>
      </c>
      <c r="AY660" s="6">
        <f t="shared" si="172"/>
        <v>-16178.580000000002</v>
      </c>
      <c r="AZ660" s="6">
        <f t="shared" si="173"/>
        <v>28.450000000000003</v>
      </c>
      <c r="BA660" s="6">
        <f t="shared" si="174"/>
        <v>204551.5</v>
      </c>
      <c r="BB660" s="7">
        <f t="shared" si="175"/>
        <v>-2.4518812132885852</v>
      </c>
      <c r="BC660" s="26" t="s">
        <v>786</v>
      </c>
      <c r="BD660" s="10" t="s">
        <v>786</v>
      </c>
      <c r="BE660" s="10" t="s">
        <v>807</v>
      </c>
      <c r="BF660" s="18"/>
      <c r="BG660" s="18"/>
      <c r="BH660" s="18"/>
      <c r="BI660" s="18"/>
      <c r="BJ660" s="18"/>
      <c r="BK660" s="18"/>
      <c r="BL660" s="18"/>
      <c r="BM660" s="18"/>
      <c r="BN660" s="18"/>
      <c r="BO660" s="18"/>
      <c r="CJ660" s="18"/>
      <c r="CK660" s="18"/>
    </row>
    <row r="661" spans="1:89" x14ac:dyDescent="0.2">
      <c r="A661" s="26">
        <v>172667</v>
      </c>
      <c r="B661" s="26" t="s">
        <v>229</v>
      </c>
      <c r="C661" s="6">
        <v>-1446254.47</v>
      </c>
      <c r="D661" s="6">
        <v>30</v>
      </c>
      <c r="E661" s="6">
        <v>228900</v>
      </c>
      <c r="F661" s="36">
        <f t="shared" si="160"/>
        <v>-189.54842332896462</v>
      </c>
      <c r="G661" s="6">
        <v>513070.53</v>
      </c>
      <c r="H661" s="6">
        <v>1168.8000000000002</v>
      </c>
      <c r="I661" s="6">
        <v>8712314</v>
      </c>
      <c r="J661" s="36">
        <f t="shared" si="161"/>
        <v>1.8255983921148848</v>
      </c>
      <c r="K661" s="6">
        <v>-800786.47</v>
      </c>
      <c r="L661" s="6">
        <v>1267.8000000000002</v>
      </c>
      <c r="M661" s="6">
        <v>9433969</v>
      </c>
      <c r="N661" s="7">
        <f t="shared" si="162"/>
        <v>-2.546499156399602</v>
      </c>
      <c r="O661" s="6">
        <v>-525994.27</v>
      </c>
      <c r="P661" s="6">
        <v>1019.35</v>
      </c>
      <c r="Q661" s="6">
        <v>7572910.5</v>
      </c>
      <c r="R661" s="7">
        <f t="shared" si="163"/>
        <v>-2.1531777471818794</v>
      </c>
      <c r="S661" s="6">
        <v>-85383.87</v>
      </c>
      <c r="T661" s="6">
        <v>1036.0999999999999</v>
      </c>
      <c r="U661" s="6">
        <v>7624603</v>
      </c>
      <c r="V661" s="7">
        <f t="shared" si="164"/>
        <v>-0.34715249698902356</v>
      </c>
      <c r="W661" s="6">
        <v>164521.9</v>
      </c>
      <c r="X661" s="6">
        <v>1163.2</v>
      </c>
      <c r="Y661" s="6">
        <v>8505448</v>
      </c>
      <c r="Z661" s="7">
        <f t="shared" si="165"/>
        <v>0.58029359535206138</v>
      </c>
      <c r="AA661" s="6">
        <v>855782.41</v>
      </c>
      <c r="AB661" s="6">
        <v>968.15</v>
      </c>
      <c r="AC661" s="6">
        <v>7383014.5</v>
      </c>
      <c r="AD661" s="7">
        <f t="shared" si="166"/>
        <v>3.593282216904762</v>
      </c>
      <c r="AE661" s="6">
        <v>570529.32999999996</v>
      </c>
      <c r="AF661" s="6">
        <v>396.55</v>
      </c>
      <c r="AG661" s="6">
        <v>3073221.5</v>
      </c>
      <c r="AH661" s="7">
        <f t="shared" si="167"/>
        <v>5.5693609783739957</v>
      </c>
      <c r="AI661" s="6">
        <v>-175723.67</v>
      </c>
      <c r="AJ661" s="6">
        <v>30.400000000000002</v>
      </c>
      <c r="AK661" s="6">
        <v>242732</v>
      </c>
      <c r="AL661" s="7">
        <f t="shared" si="168"/>
        <v>-22.442173961405995</v>
      </c>
      <c r="AM661" s="6">
        <v>0</v>
      </c>
      <c r="AN661" s="6">
        <v>0</v>
      </c>
      <c r="AO661" s="6">
        <v>0</v>
      </c>
      <c r="AP661" s="7">
        <f t="shared" si="169"/>
        <v>0</v>
      </c>
      <c r="AQ661" s="6">
        <v>0</v>
      </c>
      <c r="AR661" s="6">
        <v>0</v>
      </c>
      <c r="AS661" s="6">
        <v>0</v>
      </c>
      <c r="AT661" s="7">
        <f t="shared" si="170"/>
        <v>0</v>
      </c>
      <c r="AU661" s="6">
        <v>-516789.12</v>
      </c>
      <c r="AV661" s="6">
        <v>0</v>
      </c>
      <c r="AW661" s="6">
        <v>0</v>
      </c>
      <c r="AX661" s="7">
        <f t="shared" si="171"/>
        <v>0</v>
      </c>
      <c r="AY661" s="6">
        <f t="shared" si="172"/>
        <v>-773.22999999998137</v>
      </c>
      <c r="AZ661" s="6">
        <f t="shared" si="173"/>
        <v>7050.3499999999995</v>
      </c>
      <c r="BA661" s="6">
        <f t="shared" si="174"/>
        <v>52548212.5</v>
      </c>
      <c r="BB661" s="7">
        <f t="shared" si="175"/>
        <v>-4.5615500241800652E-4</v>
      </c>
      <c r="BC661" s="26" t="s">
        <v>786</v>
      </c>
      <c r="BD661" s="10" t="s">
        <v>786</v>
      </c>
      <c r="BE661" s="10" t="s">
        <v>807</v>
      </c>
      <c r="BF661" s="18"/>
      <c r="BG661" s="18"/>
      <c r="BH661" s="18"/>
      <c r="BI661" s="18"/>
      <c r="BJ661" s="18"/>
      <c r="BK661" s="18"/>
      <c r="BL661" s="18"/>
      <c r="BM661" s="18"/>
      <c r="BN661" s="18"/>
      <c r="BO661" s="18"/>
      <c r="CJ661" s="18"/>
      <c r="CK661" s="18"/>
    </row>
    <row r="662" spans="1:89" x14ac:dyDescent="0.2">
      <c r="A662" s="26">
        <v>177611</v>
      </c>
      <c r="B662" s="26" t="s">
        <v>348</v>
      </c>
      <c r="C662" s="6">
        <v>-177350.83</v>
      </c>
      <c r="D662" s="6">
        <v>0</v>
      </c>
      <c r="E662" s="6">
        <v>0</v>
      </c>
      <c r="F662" s="36">
        <f t="shared" si="160"/>
        <v>0</v>
      </c>
      <c r="G662" s="6">
        <v>-44830.83</v>
      </c>
      <c r="H662" s="6">
        <v>150</v>
      </c>
      <c r="I662" s="6">
        <v>1100850</v>
      </c>
      <c r="J662" s="36">
        <f t="shared" si="161"/>
        <v>-1.2624387791252216</v>
      </c>
      <c r="K662" s="6">
        <v>-128221.33</v>
      </c>
      <c r="L662" s="6">
        <v>254.15</v>
      </c>
      <c r="M662" s="6">
        <v>1884755.5</v>
      </c>
      <c r="N662" s="7">
        <f t="shared" si="162"/>
        <v>-2.0409224963131822</v>
      </c>
      <c r="O662" s="6">
        <v>-66003.53</v>
      </c>
      <c r="P662" s="6">
        <v>153</v>
      </c>
      <c r="Q662" s="6">
        <v>1146335</v>
      </c>
      <c r="R662" s="7">
        <f t="shared" si="163"/>
        <v>-1.7849140347280681</v>
      </c>
      <c r="S662" s="6">
        <v>-42228.53</v>
      </c>
      <c r="T662" s="6">
        <v>127.5</v>
      </c>
      <c r="U662" s="6">
        <v>923800</v>
      </c>
      <c r="V662" s="7">
        <f t="shared" si="164"/>
        <v>-1.4170647651006711</v>
      </c>
      <c r="W662" s="6">
        <v>-108943.6</v>
      </c>
      <c r="X662" s="6">
        <v>152</v>
      </c>
      <c r="Y662" s="6">
        <v>1084890</v>
      </c>
      <c r="Z662" s="7">
        <f t="shared" si="165"/>
        <v>-3.012570859718497</v>
      </c>
      <c r="AA662" s="6">
        <v>92294.399999999994</v>
      </c>
      <c r="AB662" s="6">
        <v>73</v>
      </c>
      <c r="AC662" s="6">
        <v>550960</v>
      </c>
      <c r="AD662" s="7">
        <f t="shared" si="166"/>
        <v>5.1929838826775079</v>
      </c>
      <c r="AE662" s="6">
        <v>-24782.3</v>
      </c>
      <c r="AF662" s="6">
        <v>61.5</v>
      </c>
      <c r="AG662" s="6">
        <v>486005</v>
      </c>
      <c r="AH662" s="7">
        <f t="shared" si="167"/>
        <v>-1.5297558667091902</v>
      </c>
      <c r="AI662" s="6">
        <v>0</v>
      </c>
      <c r="AJ662" s="6">
        <v>0</v>
      </c>
      <c r="AK662" s="6">
        <v>0</v>
      </c>
      <c r="AL662" s="7">
        <f t="shared" si="168"/>
        <v>0</v>
      </c>
      <c r="AM662" s="6">
        <v>0</v>
      </c>
      <c r="AN662" s="6">
        <v>0</v>
      </c>
      <c r="AO662" s="6">
        <v>0</v>
      </c>
      <c r="AP662" s="7">
        <f t="shared" si="169"/>
        <v>0</v>
      </c>
      <c r="AQ662" s="6">
        <v>0</v>
      </c>
      <c r="AR662" s="6">
        <v>0</v>
      </c>
      <c r="AS662" s="6">
        <v>0</v>
      </c>
      <c r="AT662" s="7">
        <f t="shared" si="170"/>
        <v>0</v>
      </c>
      <c r="AU662" s="6">
        <v>-86953.279999999999</v>
      </c>
      <c r="AV662" s="6">
        <v>0</v>
      </c>
      <c r="AW662" s="6">
        <v>0</v>
      </c>
      <c r="AX662" s="7">
        <f t="shared" si="171"/>
        <v>0</v>
      </c>
      <c r="AY662" s="6">
        <f t="shared" si="172"/>
        <v>-409668.99999999988</v>
      </c>
      <c r="AZ662" s="6">
        <f t="shared" si="173"/>
        <v>971.15</v>
      </c>
      <c r="BA662" s="6">
        <f t="shared" si="174"/>
        <v>7177595.5</v>
      </c>
      <c r="BB662" s="7">
        <f t="shared" si="175"/>
        <v>-1.7693584153634732</v>
      </c>
      <c r="BC662" s="26" t="s">
        <v>786</v>
      </c>
      <c r="BD662" s="10" t="s">
        <v>786</v>
      </c>
      <c r="BE662" s="10" t="s">
        <v>807</v>
      </c>
      <c r="BF662" s="18"/>
      <c r="BG662" s="18"/>
      <c r="BH662" s="18"/>
      <c r="BI662" s="18"/>
      <c r="BJ662" s="18"/>
      <c r="BK662" s="18"/>
      <c r="BL662" s="18"/>
      <c r="BM662" s="18"/>
      <c r="BN662" s="18"/>
      <c r="BO662" s="18"/>
      <c r="CJ662" s="18"/>
      <c r="CK662" s="18"/>
    </row>
    <row r="663" spans="1:89" x14ac:dyDescent="0.2">
      <c r="A663" s="26">
        <v>203478</v>
      </c>
      <c r="B663" s="26" t="s">
        <v>509</v>
      </c>
      <c r="C663" s="6">
        <v>0</v>
      </c>
      <c r="D663" s="6">
        <v>0</v>
      </c>
      <c r="E663" s="6">
        <v>0</v>
      </c>
      <c r="F663" s="36">
        <f t="shared" si="160"/>
        <v>0</v>
      </c>
      <c r="G663" s="6">
        <v>0</v>
      </c>
      <c r="H663" s="6">
        <v>0</v>
      </c>
      <c r="I663" s="6">
        <v>0</v>
      </c>
      <c r="J663" s="36">
        <f t="shared" si="161"/>
        <v>0</v>
      </c>
      <c r="K663" s="6">
        <v>0</v>
      </c>
      <c r="L663" s="6">
        <v>0</v>
      </c>
      <c r="M663" s="6">
        <v>0</v>
      </c>
      <c r="N663" s="7">
        <f t="shared" si="162"/>
        <v>0</v>
      </c>
      <c r="O663" s="6">
        <v>-16475</v>
      </c>
      <c r="P663" s="6">
        <v>57.5</v>
      </c>
      <c r="Q663" s="6">
        <v>433025</v>
      </c>
      <c r="R663" s="7">
        <f t="shared" si="163"/>
        <v>-1.1794353674730096</v>
      </c>
      <c r="S663" s="6">
        <v>-22340</v>
      </c>
      <c r="T663" s="6">
        <v>62</v>
      </c>
      <c r="U663" s="6">
        <v>463140</v>
      </c>
      <c r="V663" s="7">
        <f t="shared" si="164"/>
        <v>-1.4953145917001338</v>
      </c>
      <c r="W663" s="6">
        <v>123815</v>
      </c>
      <c r="X663" s="6">
        <v>80.5</v>
      </c>
      <c r="Y663" s="6">
        <v>592285</v>
      </c>
      <c r="Z663" s="7">
        <f t="shared" si="165"/>
        <v>6.2713896181736839</v>
      </c>
      <c r="AA663" s="6">
        <v>176600</v>
      </c>
      <c r="AB663" s="6">
        <v>32</v>
      </c>
      <c r="AC663" s="6">
        <v>240440</v>
      </c>
      <c r="AD663" s="7">
        <f t="shared" si="166"/>
        <v>22.769090001663617</v>
      </c>
      <c r="AE663" s="6">
        <v>177290</v>
      </c>
      <c r="AF663" s="6">
        <v>27</v>
      </c>
      <c r="AG663" s="6">
        <v>211490</v>
      </c>
      <c r="AH663" s="7">
        <f t="shared" si="167"/>
        <v>25.148706794647499</v>
      </c>
      <c r="AI663" s="6">
        <v>0</v>
      </c>
      <c r="AJ663" s="6">
        <v>0</v>
      </c>
      <c r="AK663" s="6">
        <v>0</v>
      </c>
      <c r="AL663" s="7">
        <f t="shared" si="168"/>
        <v>0</v>
      </c>
      <c r="AM663" s="6">
        <v>0</v>
      </c>
      <c r="AN663" s="6">
        <v>0</v>
      </c>
      <c r="AO663" s="6">
        <v>0</v>
      </c>
      <c r="AP663" s="7">
        <f t="shared" si="169"/>
        <v>0</v>
      </c>
      <c r="AQ663" s="6">
        <v>0</v>
      </c>
      <c r="AR663" s="6">
        <v>0</v>
      </c>
      <c r="AS663" s="6">
        <v>0</v>
      </c>
      <c r="AT663" s="7">
        <f t="shared" si="170"/>
        <v>0</v>
      </c>
      <c r="AU663" s="6">
        <v>-13130</v>
      </c>
      <c r="AV663" s="6">
        <v>0</v>
      </c>
      <c r="AW663" s="6">
        <v>0</v>
      </c>
      <c r="AX663" s="7">
        <f t="shared" si="171"/>
        <v>0</v>
      </c>
      <c r="AY663" s="6">
        <f t="shared" si="172"/>
        <v>425760</v>
      </c>
      <c r="AZ663" s="6">
        <f t="shared" si="173"/>
        <v>259</v>
      </c>
      <c r="BA663" s="6">
        <f t="shared" si="174"/>
        <v>1940380</v>
      </c>
      <c r="BB663" s="7">
        <f t="shared" si="175"/>
        <v>6.8020490831692761</v>
      </c>
      <c r="BC663" s="26" t="s">
        <v>786</v>
      </c>
      <c r="BD663" s="10" t="s">
        <v>786</v>
      </c>
      <c r="BE663" s="10" t="s">
        <v>807</v>
      </c>
      <c r="BF663" s="18"/>
      <c r="BG663" s="18"/>
      <c r="BH663" s="18"/>
      <c r="BI663" s="18"/>
      <c r="BJ663" s="18"/>
      <c r="BK663" s="18"/>
      <c r="BL663" s="18"/>
      <c r="BM663" s="18"/>
      <c r="BN663" s="18"/>
      <c r="BO663" s="18"/>
      <c r="CJ663" s="18"/>
      <c r="CK663" s="18"/>
    </row>
    <row r="664" spans="1:89" x14ac:dyDescent="0.2">
      <c r="A664" s="42">
        <v>119029</v>
      </c>
      <c r="B664" s="43" t="s">
        <v>1058</v>
      </c>
      <c r="C664" s="35">
        <v>-191569.54</v>
      </c>
      <c r="D664" s="35">
        <v>13.75</v>
      </c>
      <c r="E664" s="35">
        <v>97212.5</v>
      </c>
      <c r="F664" s="36">
        <f t="shared" si="160"/>
        <v>-59.118798508422273</v>
      </c>
      <c r="G664" s="35">
        <v>48864.46</v>
      </c>
      <c r="H664" s="35">
        <v>506.95</v>
      </c>
      <c r="I664" s="35">
        <v>3541181.5</v>
      </c>
      <c r="J664" s="36">
        <f t="shared" si="161"/>
        <v>0.42776634295643984</v>
      </c>
      <c r="K664" s="35">
        <v>-372996.04</v>
      </c>
      <c r="L664" s="35">
        <v>608</v>
      </c>
      <c r="M664" s="35">
        <v>4242515</v>
      </c>
      <c r="N664" s="36">
        <v>-2.6375584293750287</v>
      </c>
      <c r="O664" s="35">
        <v>-332192.53000000003</v>
      </c>
      <c r="P664" s="35">
        <v>628.75</v>
      </c>
      <c r="Q664" s="35">
        <v>4407447.5</v>
      </c>
      <c r="R664" s="36">
        <v>-2.3364925912333616</v>
      </c>
      <c r="S664" s="35">
        <v>-285124.53000000003</v>
      </c>
      <c r="T664" s="35">
        <v>530.15</v>
      </c>
      <c r="U664" s="35">
        <v>3641190.5</v>
      </c>
      <c r="V664" s="36">
        <v>-2.4274644323058627</v>
      </c>
      <c r="W664" s="35">
        <v>-545901.43000000005</v>
      </c>
      <c r="X664" s="35">
        <v>351</v>
      </c>
      <c r="Y664" s="35">
        <v>2402075</v>
      </c>
      <c r="Z664" s="36">
        <v>-6.8178732554145896</v>
      </c>
      <c r="AA664" s="35">
        <v>-809098.43</v>
      </c>
      <c r="AB664" s="35">
        <v>463.5</v>
      </c>
      <c r="AC664" s="35">
        <v>3302675</v>
      </c>
      <c r="AD664" s="36">
        <v>-7.5944654953938855</v>
      </c>
      <c r="AE664" s="35">
        <v>180959.21</v>
      </c>
      <c r="AF664" s="35">
        <v>550.5</v>
      </c>
      <c r="AG664" s="35">
        <v>3976940</v>
      </c>
      <c r="AH664" s="36">
        <v>1.3650636670404885</v>
      </c>
      <c r="AI664" s="35">
        <v>-131226.29</v>
      </c>
      <c r="AJ664" s="35">
        <v>505.75</v>
      </c>
      <c r="AK664" s="35">
        <v>3421397.5</v>
      </c>
      <c r="AL664" s="36">
        <v>-1.1889922144386909</v>
      </c>
      <c r="AM664" s="35">
        <v>339169.2</v>
      </c>
      <c r="AN664" s="35">
        <v>326</v>
      </c>
      <c r="AO664" s="35">
        <v>2179260</v>
      </c>
      <c r="AP664" s="36">
        <v>4.8246859943283509</v>
      </c>
      <c r="AQ664" s="35">
        <v>282320.65000000002</v>
      </c>
      <c r="AR664" s="35">
        <v>572.95000000000005</v>
      </c>
      <c r="AS664" s="35">
        <v>3934176.5</v>
      </c>
      <c r="AT664" s="36">
        <v>2.0093094959008577</v>
      </c>
      <c r="AU664" s="35">
        <v>-430021.54</v>
      </c>
      <c r="AV664" s="35">
        <v>466.54999999999995</v>
      </c>
      <c r="AW664" s="35">
        <v>3229732.5</v>
      </c>
      <c r="AX664" s="36">
        <v>-4.1274835423676723</v>
      </c>
      <c r="AY664" s="35">
        <v>-2055247.27</v>
      </c>
      <c r="AZ664" s="35">
        <v>5510.1</v>
      </c>
      <c r="BA664" s="35">
        <v>38278591</v>
      </c>
      <c r="BB664" s="36">
        <v>-1.6644464622535349</v>
      </c>
      <c r="BC664" s="43" t="s">
        <v>1059</v>
      </c>
      <c r="BD664" s="38" t="s">
        <v>1059</v>
      </c>
      <c r="BE664" s="38" t="s">
        <v>1060</v>
      </c>
      <c r="BF664" s="18"/>
      <c r="BG664" s="18"/>
      <c r="BH664" s="18"/>
      <c r="BI664" s="18"/>
      <c r="BJ664" s="18"/>
      <c r="BK664" s="18"/>
      <c r="BL664" s="18"/>
      <c r="BM664" s="18"/>
      <c r="BN664" s="18"/>
      <c r="BO664" s="18"/>
      <c r="CJ664" s="18"/>
      <c r="CK664" s="18"/>
    </row>
    <row r="665" spans="1:89" x14ac:dyDescent="0.2">
      <c r="A665" s="42">
        <v>119042</v>
      </c>
      <c r="B665" s="43" t="s">
        <v>1061</v>
      </c>
      <c r="C665" s="35">
        <v>-451726.32</v>
      </c>
      <c r="D665" s="35">
        <v>0</v>
      </c>
      <c r="E665" s="35">
        <v>0</v>
      </c>
      <c r="F665" s="36">
        <f t="shared" si="160"/>
        <v>0</v>
      </c>
      <c r="G665" s="35">
        <v>-77626.320000000007</v>
      </c>
      <c r="H665" s="35">
        <v>175</v>
      </c>
      <c r="I665" s="35">
        <v>1225000</v>
      </c>
      <c r="J665" s="36">
        <f t="shared" si="161"/>
        <v>-1.9644211591836735</v>
      </c>
      <c r="K665" s="35">
        <v>-404976.32</v>
      </c>
      <c r="L665" s="35">
        <v>252.5</v>
      </c>
      <c r="M665" s="35">
        <v>1768900</v>
      </c>
      <c r="N665" s="36">
        <v>-6.8682738425009893</v>
      </c>
      <c r="O665" s="35">
        <v>-153501.32</v>
      </c>
      <c r="P665" s="35">
        <v>320</v>
      </c>
      <c r="Q665" s="35">
        <v>2237500</v>
      </c>
      <c r="R665" s="36">
        <v>-2.1267221988826814</v>
      </c>
      <c r="S665" s="35">
        <v>-199041.32</v>
      </c>
      <c r="T665" s="35">
        <v>276.5</v>
      </c>
      <c r="U665" s="35">
        <v>1913050</v>
      </c>
      <c r="V665" s="36">
        <v>-3.2253631217166308</v>
      </c>
      <c r="W665" s="35">
        <v>-294286.71999999997</v>
      </c>
      <c r="X665" s="35">
        <v>414</v>
      </c>
      <c r="Y665" s="35">
        <v>2823500</v>
      </c>
      <c r="Z665" s="36">
        <v>-3.1268289711351156</v>
      </c>
      <c r="AA665" s="35">
        <v>-594163.72</v>
      </c>
      <c r="AB665" s="35">
        <v>199.5</v>
      </c>
      <c r="AC665" s="35">
        <v>1421900</v>
      </c>
      <c r="AD665" s="36">
        <v>-12.95384719037907</v>
      </c>
      <c r="AE665" s="35">
        <v>-830622</v>
      </c>
      <c r="AF665" s="35">
        <v>159.5</v>
      </c>
      <c r="AG665" s="35">
        <v>1162750</v>
      </c>
      <c r="AH665" s="36">
        <v>-21.430797677918726</v>
      </c>
      <c r="AI665" s="35">
        <v>-279877</v>
      </c>
      <c r="AJ665" s="35">
        <v>195</v>
      </c>
      <c r="AK665" s="35">
        <v>1322800</v>
      </c>
      <c r="AL665" s="36">
        <v>-6.5589560024191105</v>
      </c>
      <c r="AM665" s="35">
        <v>-291638.95</v>
      </c>
      <c r="AN665" s="35">
        <v>235</v>
      </c>
      <c r="AO665" s="35">
        <v>1588900</v>
      </c>
      <c r="AP665" s="36">
        <v>-5.6899788847630441</v>
      </c>
      <c r="AQ665" s="35">
        <v>-207770.91</v>
      </c>
      <c r="AR665" s="35">
        <v>196.5</v>
      </c>
      <c r="AS665" s="35">
        <v>1358950</v>
      </c>
      <c r="AT665" s="36">
        <v>-4.2809415210272634</v>
      </c>
      <c r="AU665" s="35">
        <v>-619905.84</v>
      </c>
      <c r="AV665" s="35">
        <v>208</v>
      </c>
      <c r="AW665" s="35">
        <v>1456340</v>
      </c>
      <c r="AX665" s="36">
        <v>-13.195463312138648</v>
      </c>
      <c r="AY665" s="35">
        <v>-3953410.42</v>
      </c>
      <c r="AZ665" s="35">
        <v>2631.5</v>
      </c>
      <c r="BA665" s="35">
        <v>18279590</v>
      </c>
      <c r="BB665" s="36">
        <v>-6.7045115902490151</v>
      </c>
      <c r="BC665" s="43" t="s">
        <v>1059</v>
      </c>
      <c r="BD665" s="38" t="s">
        <v>1059</v>
      </c>
      <c r="BE665" s="38" t="s">
        <v>1060</v>
      </c>
      <c r="BF665" s="18"/>
      <c r="BG665" s="18"/>
      <c r="BH665" s="18"/>
      <c r="BI665" s="18"/>
      <c r="BJ665" s="18"/>
      <c r="BK665" s="18"/>
      <c r="BL665" s="18"/>
      <c r="BM665" s="18"/>
      <c r="BN665" s="18"/>
      <c r="BO665" s="18"/>
      <c r="CJ665" s="18"/>
      <c r="CK665" s="18"/>
    </row>
    <row r="666" spans="1:89" x14ac:dyDescent="0.2">
      <c r="A666" s="42">
        <v>119179</v>
      </c>
      <c r="B666" s="43" t="s">
        <v>1062</v>
      </c>
      <c r="C666" s="35">
        <v>-673598.82</v>
      </c>
      <c r="D666" s="35">
        <v>0</v>
      </c>
      <c r="E666" s="35">
        <v>0</v>
      </c>
      <c r="F666" s="36">
        <f t="shared" si="160"/>
        <v>0</v>
      </c>
      <c r="G666" s="35">
        <v>-39988.82</v>
      </c>
      <c r="H666" s="35">
        <v>132</v>
      </c>
      <c r="I666" s="35">
        <v>927140</v>
      </c>
      <c r="J666" s="36">
        <f t="shared" si="161"/>
        <v>-1.3370725241063917</v>
      </c>
      <c r="K666" s="35">
        <v>-95138.82</v>
      </c>
      <c r="L666" s="35">
        <v>209</v>
      </c>
      <c r="M666" s="35">
        <v>1471360</v>
      </c>
      <c r="N666" s="36">
        <v>-1.9398139136581123</v>
      </c>
      <c r="O666" s="35">
        <v>-125378.82</v>
      </c>
      <c r="P666" s="35">
        <v>280</v>
      </c>
      <c r="Q666" s="35">
        <v>1963700</v>
      </c>
      <c r="R666" s="36">
        <v>-1.9792959311503795</v>
      </c>
      <c r="S666" s="35">
        <v>-58828.82</v>
      </c>
      <c r="T666" s="35">
        <v>150</v>
      </c>
      <c r="U666" s="35">
        <v>1041000</v>
      </c>
      <c r="V666" s="36">
        <v>-1.7518668780019211</v>
      </c>
      <c r="W666" s="35">
        <v>-107379.11</v>
      </c>
      <c r="X666" s="35">
        <v>160</v>
      </c>
      <c r="Y666" s="35">
        <v>1094400</v>
      </c>
      <c r="Z666" s="36">
        <v>-2.9435063048245613</v>
      </c>
      <c r="AA666" s="35">
        <v>-67779.11</v>
      </c>
      <c r="AB666" s="35">
        <v>150</v>
      </c>
      <c r="AC666" s="35">
        <v>1069800</v>
      </c>
      <c r="AD666" s="36">
        <v>-1.9640609553187511</v>
      </c>
      <c r="AE666" s="35">
        <v>-47138.43</v>
      </c>
      <c r="AF666" s="35">
        <v>110</v>
      </c>
      <c r="AG666" s="35">
        <v>803400</v>
      </c>
      <c r="AH666" s="36">
        <v>-1.7602102315160568</v>
      </c>
      <c r="AI666" s="35">
        <v>-109306.43</v>
      </c>
      <c r="AJ666" s="35">
        <v>151</v>
      </c>
      <c r="AK666" s="35">
        <v>1041740</v>
      </c>
      <c r="AL666" s="36">
        <v>-3.2527303645823333</v>
      </c>
      <c r="AM666" s="35">
        <v>-92294.43</v>
      </c>
      <c r="AN666" s="35">
        <v>170</v>
      </c>
      <c r="AO666" s="35">
        <v>1150300</v>
      </c>
      <c r="AP666" s="36">
        <v>-2.487287950969312</v>
      </c>
      <c r="AQ666" s="35">
        <v>-65479.38</v>
      </c>
      <c r="AR666" s="35">
        <v>151</v>
      </c>
      <c r="AS666" s="35">
        <v>1036840</v>
      </c>
      <c r="AT666" s="36">
        <v>-1.7682792330542803</v>
      </c>
      <c r="AU666" s="35">
        <v>-230281.34</v>
      </c>
      <c r="AV666" s="35">
        <v>155</v>
      </c>
      <c r="AW666" s="35">
        <v>1086700</v>
      </c>
      <c r="AX666" s="36">
        <v>-6.5691741418974878</v>
      </c>
      <c r="AY666" s="35">
        <v>-1038993.51</v>
      </c>
      <c r="AZ666" s="35">
        <v>1818</v>
      </c>
      <c r="BA666" s="35">
        <v>12686380</v>
      </c>
      <c r="BB666" s="36">
        <v>-2.5388486558025223</v>
      </c>
      <c r="BC666" s="43" t="s">
        <v>1059</v>
      </c>
      <c r="BD666" s="38" t="s">
        <v>1059</v>
      </c>
      <c r="BE666" s="38" t="s">
        <v>1060</v>
      </c>
      <c r="BF666" s="18"/>
      <c r="BG666" s="18"/>
      <c r="BH666" s="18"/>
      <c r="BI666" s="18"/>
      <c r="BJ666" s="18"/>
      <c r="BK666" s="18"/>
      <c r="BL666" s="18"/>
      <c r="BM666" s="18"/>
      <c r="BN666" s="18"/>
      <c r="BO666" s="18"/>
      <c r="CJ666" s="18"/>
      <c r="CK666" s="18"/>
    </row>
    <row r="667" spans="1:89" x14ac:dyDescent="0.2">
      <c r="A667" s="42">
        <v>119182</v>
      </c>
      <c r="B667" s="43" t="s">
        <v>1063</v>
      </c>
      <c r="C667" s="35">
        <v>-48445.89</v>
      </c>
      <c r="D667" s="35">
        <v>0</v>
      </c>
      <c r="E667" s="35">
        <v>0</v>
      </c>
      <c r="F667" s="36">
        <f t="shared" si="160"/>
        <v>0</v>
      </c>
      <c r="G667" s="35">
        <v>-15190.89</v>
      </c>
      <c r="H667" s="35">
        <v>51</v>
      </c>
      <c r="I667" s="35">
        <v>358020</v>
      </c>
      <c r="J667" s="36">
        <f t="shared" si="161"/>
        <v>-1.3153387799564269</v>
      </c>
      <c r="K667" s="35">
        <v>0</v>
      </c>
      <c r="L667" s="35">
        <v>51</v>
      </c>
      <c r="M667" s="35">
        <v>358840</v>
      </c>
      <c r="N667" s="36">
        <v>0</v>
      </c>
      <c r="O667" s="35">
        <v>0</v>
      </c>
      <c r="P667" s="35">
        <v>0</v>
      </c>
      <c r="Q667" s="35">
        <v>0</v>
      </c>
      <c r="R667" s="36">
        <v>0</v>
      </c>
      <c r="S667" s="35">
        <v>-18770.89</v>
      </c>
      <c r="T667" s="35">
        <v>53</v>
      </c>
      <c r="U667" s="35">
        <v>366760</v>
      </c>
      <c r="V667" s="36">
        <v>-1.5865895681099358</v>
      </c>
      <c r="W667" s="35">
        <v>-33560.89</v>
      </c>
      <c r="X667" s="35">
        <v>60</v>
      </c>
      <c r="Y667" s="35">
        <v>409200</v>
      </c>
      <c r="Z667" s="36">
        <v>-2.4604758064516128</v>
      </c>
      <c r="AA667" s="35">
        <v>-6060.89</v>
      </c>
      <c r="AB667" s="35">
        <v>15</v>
      </c>
      <c r="AC667" s="35">
        <v>108600</v>
      </c>
      <c r="AD667" s="36">
        <v>-1.7300883057090242</v>
      </c>
      <c r="AE667" s="35">
        <v>114188.87</v>
      </c>
      <c r="AF667" s="35">
        <v>60</v>
      </c>
      <c r="AG667" s="35">
        <v>437700</v>
      </c>
      <c r="AH667" s="36">
        <v>7.8265161069225497</v>
      </c>
      <c r="AI667" s="35">
        <v>21208.87</v>
      </c>
      <c r="AJ667" s="35">
        <v>76</v>
      </c>
      <c r="AK667" s="35">
        <v>516040</v>
      </c>
      <c r="AL667" s="36">
        <v>1.2740775327493992</v>
      </c>
      <c r="AM667" s="35">
        <v>194098.87</v>
      </c>
      <c r="AN667" s="35">
        <v>80</v>
      </c>
      <c r="AO667" s="35">
        <v>541600</v>
      </c>
      <c r="AP667" s="36">
        <v>11.109794996307237</v>
      </c>
      <c r="AQ667" s="35">
        <v>211448.87</v>
      </c>
      <c r="AR667" s="35">
        <v>60</v>
      </c>
      <c r="AS667" s="35">
        <v>415000</v>
      </c>
      <c r="AT667" s="36">
        <v>14.26642978313253</v>
      </c>
      <c r="AU667" s="35">
        <v>-69816.14</v>
      </c>
      <c r="AV667" s="35">
        <v>55</v>
      </c>
      <c r="AW667" s="35">
        <v>379900</v>
      </c>
      <c r="AX667" s="36">
        <v>-5.697026428007371</v>
      </c>
      <c r="AY667" s="35">
        <v>397545.77999999997</v>
      </c>
      <c r="AZ667" s="35">
        <v>561</v>
      </c>
      <c r="BA667" s="35">
        <v>3891660</v>
      </c>
      <c r="BB667" s="36">
        <v>3.1667512526788051</v>
      </c>
      <c r="BC667" s="43" t="s">
        <v>1059</v>
      </c>
      <c r="BD667" s="38" t="s">
        <v>1059</v>
      </c>
      <c r="BE667" s="38" t="s">
        <v>1060</v>
      </c>
      <c r="BF667" s="18"/>
      <c r="BG667" s="18"/>
      <c r="BH667" s="18"/>
      <c r="BI667" s="18"/>
      <c r="BJ667" s="18"/>
      <c r="BK667" s="18"/>
      <c r="BL667" s="18"/>
      <c r="BM667" s="18"/>
      <c r="BN667" s="18"/>
      <c r="BO667" s="18"/>
      <c r="CJ667" s="18"/>
      <c r="CK667" s="18"/>
    </row>
    <row r="668" spans="1:89" x14ac:dyDescent="0.2">
      <c r="A668" s="42">
        <v>119208</v>
      </c>
      <c r="B668" s="43" t="s">
        <v>1064</v>
      </c>
      <c r="C668" s="35">
        <v>-3536128.28</v>
      </c>
      <c r="D668" s="35">
        <v>89.5</v>
      </c>
      <c r="E668" s="35">
        <v>622920</v>
      </c>
      <c r="F668" s="36">
        <f t="shared" si="160"/>
        <v>-170.30091889809285</v>
      </c>
      <c r="G668" s="35">
        <v>-89154.28</v>
      </c>
      <c r="H668" s="35">
        <v>1741.7999999999997</v>
      </c>
      <c r="I668" s="35">
        <v>12167183</v>
      </c>
      <c r="J668" s="36">
        <f t="shared" si="161"/>
        <v>-0.22715058037673963</v>
      </c>
      <c r="K668" s="35">
        <v>-1379361.28</v>
      </c>
      <c r="L668" s="35">
        <v>2182.6999999999998</v>
      </c>
      <c r="M668" s="35">
        <v>15285903</v>
      </c>
      <c r="N668" s="36">
        <v>-2.7071242307373011</v>
      </c>
      <c r="O668" s="35">
        <v>-931746.64</v>
      </c>
      <c r="P668" s="35">
        <v>1926.8000000000002</v>
      </c>
      <c r="Q668" s="35">
        <v>13473803</v>
      </c>
      <c r="R668" s="36">
        <v>-2.1437262991005581</v>
      </c>
      <c r="S668" s="35">
        <v>-533889.64</v>
      </c>
      <c r="T668" s="35">
        <v>1060.3499999999999</v>
      </c>
      <c r="U668" s="35">
        <v>7366370</v>
      </c>
      <c r="V668" s="36">
        <v>-2.2467753914071653</v>
      </c>
      <c r="W668" s="35">
        <v>-1330183.17</v>
      </c>
      <c r="X668" s="35">
        <v>1529</v>
      </c>
      <c r="Y668" s="35">
        <v>10408417.5</v>
      </c>
      <c r="Z668" s="36">
        <v>-3.8339637221508456</v>
      </c>
      <c r="AA668" s="35">
        <v>-1439080.67</v>
      </c>
      <c r="AB668" s="35">
        <v>1526.5</v>
      </c>
      <c r="AC668" s="35">
        <v>10875332.5</v>
      </c>
      <c r="AD668" s="36">
        <v>-4.1020815473917693</v>
      </c>
      <c r="AE668" s="35">
        <v>1139345.95</v>
      </c>
      <c r="AF668" s="35">
        <v>1605.25</v>
      </c>
      <c r="AG668" s="35">
        <v>11630430</v>
      </c>
      <c r="AH668" s="36">
        <v>2.9388748739298545</v>
      </c>
      <c r="AI668" s="35">
        <v>-917671.55</v>
      </c>
      <c r="AJ668" s="35">
        <v>1470.7</v>
      </c>
      <c r="AK668" s="35">
        <v>10031243.5</v>
      </c>
      <c r="AL668" s="36">
        <v>-2.8359213939926793</v>
      </c>
      <c r="AM668" s="35">
        <v>-940398.14</v>
      </c>
      <c r="AN668" s="35">
        <v>1250.5</v>
      </c>
      <c r="AO668" s="35">
        <v>8413340</v>
      </c>
      <c r="AP668" s="36">
        <v>-3.4650141727304495</v>
      </c>
      <c r="AQ668" s="35">
        <v>1202913.1599999999</v>
      </c>
      <c r="AR668" s="35">
        <v>1486.25</v>
      </c>
      <c r="AS668" s="35">
        <v>10262162.5</v>
      </c>
      <c r="AT668" s="36">
        <v>3.2821121747000204</v>
      </c>
      <c r="AU668" s="35">
        <v>-1262840.3400000001</v>
      </c>
      <c r="AV668" s="35">
        <v>1359.2</v>
      </c>
      <c r="AW668" s="35">
        <v>9475844</v>
      </c>
      <c r="AX668" s="36">
        <v>-4.1313523671347907</v>
      </c>
      <c r="AY668" s="35">
        <v>-6482066.5999999987</v>
      </c>
      <c r="AZ668" s="35">
        <v>17139.05</v>
      </c>
      <c r="BA668" s="35">
        <v>119390029</v>
      </c>
      <c r="BB668" s="36">
        <v>-1.6830891681917588</v>
      </c>
      <c r="BC668" s="43" t="s">
        <v>1059</v>
      </c>
      <c r="BD668" s="38" t="s">
        <v>1059</v>
      </c>
      <c r="BE668" s="38" t="s">
        <v>1060</v>
      </c>
      <c r="BF668" s="18"/>
      <c r="BG668" s="18"/>
      <c r="BH668" s="18"/>
      <c r="BI668" s="18"/>
      <c r="BJ668" s="18"/>
      <c r="BK668" s="18"/>
      <c r="BL668" s="18"/>
      <c r="BM668" s="18"/>
      <c r="BN668" s="18"/>
      <c r="BO668" s="18"/>
      <c r="CJ668" s="18"/>
      <c r="CK668" s="18"/>
    </row>
    <row r="669" spans="1:89" x14ac:dyDescent="0.2">
      <c r="A669" s="42">
        <v>119221</v>
      </c>
      <c r="B669" s="43" t="s">
        <v>1065</v>
      </c>
      <c r="C669" s="35">
        <v>-24787.09</v>
      </c>
      <c r="D669" s="35">
        <v>0</v>
      </c>
      <c r="E669" s="35">
        <v>0</v>
      </c>
      <c r="F669" s="36">
        <f t="shared" si="160"/>
        <v>0</v>
      </c>
      <c r="G669" s="35">
        <v>-18827.09</v>
      </c>
      <c r="H669" s="35">
        <v>7</v>
      </c>
      <c r="I669" s="35">
        <v>57190</v>
      </c>
      <c r="J669" s="36">
        <f t="shared" si="161"/>
        <v>-10.205276971498515</v>
      </c>
      <c r="K669" s="35">
        <v>-78392.09</v>
      </c>
      <c r="L669" s="35">
        <v>100.75</v>
      </c>
      <c r="M669" s="35">
        <v>712302.5</v>
      </c>
      <c r="N669" s="36">
        <v>-3.3016347689359504</v>
      </c>
      <c r="O669" s="35">
        <v>-39493.620000000003</v>
      </c>
      <c r="P669" s="35">
        <v>123</v>
      </c>
      <c r="Q669" s="35">
        <v>864910</v>
      </c>
      <c r="R669" s="36">
        <v>-1.4155255691343609</v>
      </c>
      <c r="S669" s="35">
        <v>-70033.62</v>
      </c>
      <c r="T669" s="35">
        <v>184</v>
      </c>
      <c r="U669" s="35">
        <v>1284130</v>
      </c>
      <c r="V669" s="36">
        <v>-1.690671676543652</v>
      </c>
      <c r="W669" s="35">
        <v>161416.88</v>
      </c>
      <c r="X669" s="35">
        <v>175.35</v>
      </c>
      <c r="Y669" s="35">
        <v>1206674.5</v>
      </c>
      <c r="Z669" s="36">
        <v>4.0131007989312781</v>
      </c>
      <c r="AA669" s="35">
        <v>500133.37</v>
      </c>
      <c r="AB669" s="35">
        <v>187.5</v>
      </c>
      <c r="AC669" s="35">
        <v>1353075</v>
      </c>
      <c r="AD669" s="36">
        <v>11.458444262143637</v>
      </c>
      <c r="AE669" s="35">
        <v>656942.24</v>
      </c>
      <c r="AF669" s="35">
        <v>100.5</v>
      </c>
      <c r="AG669" s="35">
        <v>734835</v>
      </c>
      <c r="AH669" s="36">
        <v>26.819989793627141</v>
      </c>
      <c r="AI669" s="35">
        <v>113396.74</v>
      </c>
      <c r="AJ669" s="35">
        <v>38.25</v>
      </c>
      <c r="AK669" s="35">
        <v>261627.5</v>
      </c>
      <c r="AL669" s="36">
        <v>13.436274627093864</v>
      </c>
      <c r="AM669" s="35">
        <v>130124.25</v>
      </c>
      <c r="AN669" s="35">
        <v>171</v>
      </c>
      <c r="AO669" s="35">
        <v>1157670</v>
      </c>
      <c r="AP669" s="36">
        <v>3.4844573583145455</v>
      </c>
      <c r="AQ669" s="35">
        <v>225537.81</v>
      </c>
      <c r="AR669" s="35">
        <v>54</v>
      </c>
      <c r="AS669" s="35">
        <v>376180</v>
      </c>
      <c r="AT669" s="36">
        <v>16.787332340900633</v>
      </c>
      <c r="AU669" s="35">
        <v>372258.27</v>
      </c>
      <c r="AV669" s="35">
        <v>152</v>
      </c>
      <c r="AW669" s="35">
        <v>1065355</v>
      </c>
      <c r="AX669" s="36">
        <v>10.832076040380906</v>
      </c>
      <c r="AY669" s="35">
        <v>1953063.1400000001</v>
      </c>
      <c r="AZ669" s="35">
        <v>1293.3499999999999</v>
      </c>
      <c r="BA669" s="35">
        <v>9073949.5</v>
      </c>
      <c r="BB669" s="36">
        <v>6.6723930235670812</v>
      </c>
      <c r="BC669" s="43" t="s">
        <v>1059</v>
      </c>
      <c r="BD669" s="38" t="s">
        <v>1059</v>
      </c>
      <c r="BE669" s="38" t="s">
        <v>1060</v>
      </c>
      <c r="BF669" s="18"/>
      <c r="BG669" s="18"/>
      <c r="BH669" s="18"/>
      <c r="BI669" s="18"/>
      <c r="BJ669" s="18"/>
      <c r="BK669" s="18"/>
      <c r="BL669" s="18"/>
      <c r="BM669" s="18"/>
      <c r="BN669" s="18"/>
      <c r="BO669" s="18"/>
      <c r="CJ669" s="18"/>
      <c r="CK669" s="18"/>
    </row>
    <row r="670" spans="1:89" x14ac:dyDescent="0.2">
      <c r="A670" s="42">
        <v>119222</v>
      </c>
      <c r="B670" s="43" t="s">
        <v>1066</v>
      </c>
      <c r="C670" s="35">
        <v>0</v>
      </c>
      <c r="D670" s="35">
        <v>0</v>
      </c>
      <c r="E670" s="35">
        <v>0</v>
      </c>
      <c r="F670" s="36">
        <f t="shared" si="160"/>
        <v>0</v>
      </c>
      <c r="G670" s="35">
        <v>0</v>
      </c>
      <c r="H670" s="35">
        <v>0</v>
      </c>
      <c r="I670" s="35">
        <v>0</v>
      </c>
      <c r="J670" s="36">
        <f t="shared" si="161"/>
        <v>0</v>
      </c>
      <c r="K670" s="35">
        <v>-113247.39</v>
      </c>
      <c r="L670" s="35">
        <v>196.3</v>
      </c>
      <c r="M670" s="35">
        <v>1385141</v>
      </c>
      <c r="N670" s="36">
        <v>-2.4527623541574468</v>
      </c>
      <c r="O670" s="35">
        <v>462519.61</v>
      </c>
      <c r="P670" s="35">
        <v>301.2</v>
      </c>
      <c r="Q670" s="35">
        <v>2111784</v>
      </c>
      <c r="R670" s="36">
        <v>6.7895712392934122</v>
      </c>
      <c r="S670" s="35">
        <v>698597.61</v>
      </c>
      <c r="T670" s="35">
        <v>184</v>
      </c>
      <c r="U670" s="35">
        <v>1279330</v>
      </c>
      <c r="V670" s="36">
        <v>16.92802162850867</v>
      </c>
      <c r="W670" s="35">
        <v>402522.45</v>
      </c>
      <c r="X670" s="35">
        <v>221</v>
      </c>
      <c r="Y670" s="35">
        <v>1515920</v>
      </c>
      <c r="Z670" s="36">
        <v>7.9659042033880425</v>
      </c>
      <c r="AA670" s="35">
        <v>1376877.45</v>
      </c>
      <c r="AB670" s="35">
        <v>323.5</v>
      </c>
      <c r="AC670" s="35">
        <v>2299995</v>
      </c>
      <c r="AD670" s="36">
        <v>18.557953799899565</v>
      </c>
      <c r="AE670" s="35">
        <v>1948496.12</v>
      </c>
      <c r="AF670" s="35">
        <v>243.35</v>
      </c>
      <c r="AG670" s="35">
        <v>1778654.5</v>
      </c>
      <c r="AH670" s="36">
        <v>32.86466461024331</v>
      </c>
      <c r="AI670" s="35">
        <v>1396241.12</v>
      </c>
      <c r="AJ670" s="35">
        <v>249.75</v>
      </c>
      <c r="AK670" s="35">
        <v>1721907.5</v>
      </c>
      <c r="AL670" s="36">
        <v>25.136933731922301</v>
      </c>
      <c r="AM670" s="35">
        <v>1754748.14</v>
      </c>
      <c r="AN670" s="35">
        <v>210</v>
      </c>
      <c r="AO670" s="35">
        <v>1423950</v>
      </c>
      <c r="AP670" s="36">
        <v>38.201616868569822</v>
      </c>
      <c r="AQ670" s="35">
        <v>1361078.18</v>
      </c>
      <c r="AR670" s="35">
        <v>180</v>
      </c>
      <c r="AS670" s="35">
        <v>1242450</v>
      </c>
      <c r="AT670" s="36">
        <v>30.673418680832228</v>
      </c>
      <c r="AU670" s="35">
        <v>823751.17</v>
      </c>
      <c r="AV670" s="35">
        <v>252.5</v>
      </c>
      <c r="AW670" s="35">
        <v>1797565</v>
      </c>
      <c r="AX670" s="36">
        <v>14.206043325276138</v>
      </c>
      <c r="AY670" s="35">
        <v>10111584.459999999</v>
      </c>
      <c r="AZ670" s="35">
        <v>2361.6</v>
      </c>
      <c r="BA670" s="35">
        <v>16556697</v>
      </c>
      <c r="BB670" s="36">
        <v>18.932466920183415</v>
      </c>
      <c r="BC670" s="43" t="s">
        <v>1059</v>
      </c>
      <c r="BD670" s="38" t="s">
        <v>1059</v>
      </c>
      <c r="BE670" s="38" t="s">
        <v>1060</v>
      </c>
      <c r="BF670" s="18"/>
      <c r="BG670" s="18"/>
      <c r="BH670" s="18"/>
      <c r="BI670" s="18"/>
      <c r="BJ670" s="18"/>
      <c r="BK670" s="18"/>
      <c r="BL670" s="18"/>
      <c r="BM670" s="18"/>
      <c r="BN670" s="18"/>
      <c r="BO670" s="18"/>
      <c r="CJ670" s="18"/>
      <c r="CK670" s="18"/>
    </row>
    <row r="671" spans="1:89" x14ac:dyDescent="0.2">
      <c r="A671" s="42">
        <v>119230</v>
      </c>
      <c r="B671" s="43" t="s">
        <v>1067</v>
      </c>
      <c r="C671" s="35">
        <v>-10482.25</v>
      </c>
      <c r="D671" s="35">
        <v>0</v>
      </c>
      <c r="E671" s="35">
        <v>0</v>
      </c>
      <c r="F671" s="36">
        <f t="shared" si="160"/>
        <v>0</v>
      </c>
      <c r="G671" s="35">
        <v>-13432.25</v>
      </c>
      <c r="H671" s="35">
        <v>7.5</v>
      </c>
      <c r="I671" s="35">
        <v>53025</v>
      </c>
      <c r="J671" s="36">
        <f t="shared" si="161"/>
        <v>-7.8528948609146632</v>
      </c>
      <c r="K671" s="35">
        <v>-8957.25</v>
      </c>
      <c r="L671" s="35">
        <v>20</v>
      </c>
      <c r="M671" s="35">
        <v>141400</v>
      </c>
      <c r="N671" s="36">
        <v>-1.900406647807638</v>
      </c>
      <c r="O671" s="35">
        <v>-2898.99</v>
      </c>
      <c r="P671" s="35">
        <v>10</v>
      </c>
      <c r="Q671" s="35">
        <v>70200</v>
      </c>
      <c r="R671" s="36">
        <v>-1.2801807692307692</v>
      </c>
      <c r="S671" s="35">
        <v>-7248.99</v>
      </c>
      <c r="T671" s="35">
        <v>15</v>
      </c>
      <c r="U671" s="35">
        <v>104550</v>
      </c>
      <c r="V671" s="36">
        <v>-2.1493896700143473</v>
      </c>
      <c r="W671" s="35">
        <v>-3498.99</v>
      </c>
      <c r="X671" s="35">
        <v>10</v>
      </c>
      <c r="Y671" s="35">
        <v>68700</v>
      </c>
      <c r="Z671" s="36">
        <v>-1.5279432314410479</v>
      </c>
      <c r="AA671" s="35">
        <v>-6898.99</v>
      </c>
      <c r="AB671" s="35">
        <v>15</v>
      </c>
      <c r="AC671" s="35">
        <v>107550</v>
      </c>
      <c r="AD671" s="36">
        <v>-1.9885512784751278</v>
      </c>
      <c r="AE671" s="35">
        <v>-3888.99</v>
      </c>
      <c r="AF671" s="35">
        <v>6</v>
      </c>
      <c r="AG671" s="35">
        <v>44220</v>
      </c>
      <c r="AH671" s="36">
        <v>-2.6383921302578019</v>
      </c>
      <c r="AI671" s="35">
        <v>-2748.99</v>
      </c>
      <c r="AJ671" s="35">
        <v>5</v>
      </c>
      <c r="AK671" s="35">
        <v>33850</v>
      </c>
      <c r="AL671" s="36">
        <v>-2.5175388478581975</v>
      </c>
      <c r="AM671" s="35">
        <v>-1898.99</v>
      </c>
      <c r="AN671" s="35">
        <v>5</v>
      </c>
      <c r="AO671" s="35">
        <v>33850</v>
      </c>
      <c r="AP671" s="36">
        <v>-1.7391045790251107</v>
      </c>
      <c r="AQ671" s="35">
        <v>31101.01</v>
      </c>
      <c r="AR671" s="35">
        <v>5</v>
      </c>
      <c r="AS671" s="35">
        <v>34850</v>
      </c>
      <c r="AT671" s="36">
        <v>24.98789899569584</v>
      </c>
      <c r="AU671" s="35">
        <v>-8638.99</v>
      </c>
      <c r="AV671" s="35">
        <v>5</v>
      </c>
      <c r="AW671" s="35">
        <v>34650</v>
      </c>
      <c r="AX671" s="36">
        <v>-7.7289665223665223</v>
      </c>
      <c r="AY671" s="35">
        <v>-29010.409999999989</v>
      </c>
      <c r="AZ671" s="35">
        <v>103.5</v>
      </c>
      <c r="BA671" s="35">
        <v>726845</v>
      </c>
      <c r="BB671" s="36">
        <v>-1.2372964112018376</v>
      </c>
      <c r="BC671" s="43" t="s">
        <v>1059</v>
      </c>
      <c r="BD671" s="38" t="s">
        <v>1059</v>
      </c>
      <c r="BE671" s="38" t="s">
        <v>1060</v>
      </c>
      <c r="BF671" s="18"/>
      <c r="BG671" s="18"/>
      <c r="BH671" s="18"/>
      <c r="BI671" s="18"/>
      <c r="BJ671" s="18"/>
      <c r="BK671" s="18"/>
      <c r="BL671" s="18"/>
      <c r="BM671" s="18"/>
      <c r="BN671" s="18"/>
      <c r="BO671" s="18"/>
      <c r="CJ671" s="18"/>
      <c r="CK671" s="18"/>
    </row>
    <row r="672" spans="1:89" x14ac:dyDescent="0.2">
      <c r="A672" s="42">
        <v>119405</v>
      </c>
      <c r="B672" s="43" t="s">
        <v>1068</v>
      </c>
      <c r="C672" s="35">
        <v>-3671.34</v>
      </c>
      <c r="D672" s="35">
        <v>24</v>
      </c>
      <c r="E672" s="35">
        <v>169680</v>
      </c>
      <c r="F672" s="36">
        <f t="shared" si="160"/>
        <v>-0.64910537482319663</v>
      </c>
      <c r="G672" s="35">
        <v>-8876.34</v>
      </c>
      <c r="H672" s="35">
        <v>50</v>
      </c>
      <c r="I672" s="35">
        <v>351500</v>
      </c>
      <c r="J672" s="36">
        <f t="shared" si="161"/>
        <v>-0.78283510668563305</v>
      </c>
      <c r="K672" s="35">
        <v>0</v>
      </c>
      <c r="L672" s="35">
        <v>50</v>
      </c>
      <c r="M672" s="35">
        <v>351000</v>
      </c>
      <c r="N672" s="36">
        <v>0</v>
      </c>
      <c r="O672" s="35">
        <v>0</v>
      </c>
      <c r="P672" s="35">
        <v>0</v>
      </c>
      <c r="Q672" s="35">
        <v>0</v>
      </c>
      <c r="R672" s="36">
        <v>0</v>
      </c>
      <c r="S672" s="35">
        <v>0</v>
      </c>
      <c r="T672" s="35">
        <v>0</v>
      </c>
      <c r="U672" s="35">
        <v>0</v>
      </c>
      <c r="V672" s="36">
        <v>0</v>
      </c>
      <c r="W672" s="35">
        <v>-7226.34</v>
      </c>
      <c r="X672" s="35">
        <v>20</v>
      </c>
      <c r="Y672" s="35">
        <v>137400</v>
      </c>
      <c r="Z672" s="36">
        <v>-1.5778034934497818</v>
      </c>
      <c r="AA672" s="35">
        <v>0</v>
      </c>
      <c r="AB672" s="35">
        <v>0</v>
      </c>
      <c r="AC672" s="35">
        <v>0</v>
      </c>
      <c r="AD672" s="36">
        <v>0</v>
      </c>
      <c r="AE672" s="35">
        <v>0</v>
      </c>
      <c r="AF672" s="35">
        <v>0</v>
      </c>
      <c r="AG672" s="35">
        <v>0</v>
      </c>
      <c r="AH672" s="36">
        <v>0</v>
      </c>
      <c r="AI672" s="35">
        <v>0</v>
      </c>
      <c r="AJ672" s="35">
        <v>0</v>
      </c>
      <c r="AK672" s="35">
        <v>0</v>
      </c>
      <c r="AL672" s="36">
        <v>0</v>
      </c>
      <c r="AM672" s="35">
        <v>-2425.9899999999998</v>
      </c>
      <c r="AN672" s="35">
        <v>20</v>
      </c>
      <c r="AO672" s="35">
        <v>135400</v>
      </c>
      <c r="AP672" s="36">
        <v>-0.55543345642540609</v>
      </c>
      <c r="AQ672" s="35">
        <v>-9525.99</v>
      </c>
      <c r="AR672" s="35">
        <v>20</v>
      </c>
      <c r="AS672" s="35">
        <v>139400</v>
      </c>
      <c r="AT672" s="36">
        <v>-1.9133982783357246</v>
      </c>
      <c r="AU672" s="35">
        <v>32280.25</v>
      </c>
      <c r="AV672" s="35">
        <v>30</v>
      </c>
      <c r="AW672" s="35">
        <v>207900</v>
      </c>
      <c r="AX672" s="36">
        <v>4.8133128908128908</v>
      </c>
      <c r="AY672" s="35">
        <v>4225.5900000000038</v>
      </c>
      <c r="AZ672" s="35">
        <v>190</v>
      </c>
      <c r="BA672" s="35">
        <v>1322600</v>
      </c>
      <c r="BB672" s="36">
        <v>9.9042257674278031E-2</v>
      </c>
      <c r="BC672" s="43" t="s">
        <v>1059</v>
      </c>
      <c r="BD672" s="38" t="s">
        <v>1059</v>
      </c>
      <c r="BE672" s="38" t="s">
        <v>1060</v>
      </c>
      <c r="BF672" s="18"/>
      <c r="BG672" s="18"/>
      <c r="BH672" s="18"/>
      <c r="BI672" s="18"/>
      <c r="BJ672" s="18"/>
      <c r="BK672" s="18"/>
      <c r="BL672" s="18"/>
      <c r="BM672" s="18"/>
      <c r="BN672" s="18"/>
      <c r="BO672" s="18"/>
      <c r="CJ672" s="18"/>
      <c r="CK672" s="18"/>
    </row>
    <row r="673" spans="1:89" x14ac:dyDescent="0.2">
      <c r="A673" s="42">
        <v>140818</v>
      </c>
      <c r="B673" s="43" t="s">
        <v>1069</v>
      </c>
      <c r="C673" s="35">
        <v>152519.85</v>
      </c>
      <c r="D673" s="35">
        <v>0</v>
      </c>
      <c r="E673" s="35">
        <v>0</v>
      </c>
      <c r="F673" s="36">
        <f t="shared" si="160"/>
        <v>0</v>
      </c>
      <c r="G673" s="35">
        <v>83279.850000000006</v>
      </c>
      <c r="H673" s="35">
        <v>49</v>
      </c>
      <c r="I673" s="35">
        <v>343980</v>
      </c>
      <c r="J673" s="36">
        <f t="shared" si="161"/>
        <v>7.5053065585208447</v>
      </c>
      <c r="K673" s="35">
        <v>-46420.15</v>
      </c>
      <c r="L673" s="35">
        <v>100</v>
      </c>
      <c r="M673" s="35">
        <v>702800</v>
      </c>
      <c r="N673" s="36">
        <v>-1.9815089641434263</v>
      </c>
      <c r="O673" s="35">
        <v>-22770.15</v>
      </c>
      <c r="P673" s="35">
        <v>70</v>
      </c>
      <c r="Q673" s="35">
        <v>487900</v>
      </c>
      <c r="R673" s="36">
        <v>-1.4467609141217463</v>
      </c>
      <c r="S673" s="35">
        <v>-16470.150000000001</v>
      </c>
      <c r="T673" s="35">
        <v>50</v>
      </c>
      <c r="U673" s="35">
        <v>346800</v>
      </c>
      <c r="V673" s="36">
        <v>-1.4722452422145329</v>
      </c>
      <c r="W673" s="35">
        <v>-52670.19</v>
      </c>
      <c r="X673" s="35">
        <v>80</v>
      </c>
      <c r="Y673" s="35">
        <v>546800</v>
      </c>
      <c r="Z673" s="36">
        <v>-2.8897324433065106</v>
      </c>
      <c r="AA673" s="35">
        <v>-19370.189999999999</v>
      </c>
      <c r="AB673" s="35">
        <v>55</v>
      </c>
      <c r="AC673" s="35">
        <v>392400</v>
      </c>
      <c r="AD673" s="36">
        <v>-1.5302647553516819</v>
      </c>
      <c r="AE673" s="35">
        <v>47130.32</v>
      </c>
      <c r="AF673" s="35">
        <v>55</v>
      </c>
      <c r="AG673" s="35">
        <v>400700</v>
      </c>
      <c r="AH673" s="36">
        <v>3.5285989518342902</v>
      </c>
      <c r="AI673" s="35">
        <v>92460.32</v>
      </c>
      <c r="AJ673" s="35">
        <v>64</v>
      </c>
      <c r="AK673" s="35">
        <v>434960</v>
      </c>
      <c r="AL673" s="36">
        <v>6.5897322052602547</v>
      </c>
      <c r="AM673" s="35">
        <v>-15109.67</v>
      </c>
      <c r="AN673" s="35">
        <v>30</v>
      </c>
      <c r="AO673" s="35">
        <v>202500</v>
      </c>
      <c r="AP673" s="36">
        <v>-2.3130852839506173</v>
      </c>
      <c r="AQ673" s="35">
        <v>109790.33</v>
      </c>
      <c r="AR673" s="35">
        <v>80</v>
      </c>
      <c r="AS673" s="35">
        <v>549500</v>
      </c>
      <c r="AT673" s="36">
        <v>5.5944117197452234</v>
      </c>
      <c r="AU673" s="35">
        <v>68970.320000000007</v>
      </c>
      <c r="AV673" s="35">
        <v>70</v>
      </c>
      <c r="AW673" s="35">
        <v>489800</v>
      </c>
      <c r="AX673" s="36">
        <v>4.3652101265822791</v>
      </c>
      <c r="AY673" s="35">
        <v>228820.64</v>
      </c>
      <c r="AZ673" s="35">
        <v>703</v>
      </c>
      <c r="BA673" s="35">
        <v>4898140</v>
      </c>
      <c r="BB673" s="36">
        <v>1.4481905049671915</v>
      </c>
      <c r="BC673" s="43" t="s">
        <v>1059</v>
      </c>
      <c r="BD673" s="38" t="s">
        <v>1059</v>
      </c>
      <c r="BE673" s="38" t="s">
        <v>1060</v>
      </c>
      <c r="BF673" s="18"/>
      <c r="BG673" s="18"/>
      <c r="BH673" s="18"/>
      <c r="BI673" s="18"/>
      <c r="BJ673" s="18"/>
      <c r="BK673" s="18"/>
      <c r="BL673" s="18"/>
      <c r="BM673" s="18"/>
      <c r="BN673" s="18"/>
      <c r="BO673" s="18"/>
      <c r="CJ673" s="18"/>
      <c r="CK673" s="18"/>
    </row>
    <row r="674" spans="1:89" x14ac:dyDescent="0.2">
      <c r="A674" s="42">
        <v>140829</v>
      </c>
      <c r="B674" s="43" t="s">
        <v>1070</v>
      </c>
      <c r="C674" s="35">
        <v>-302562.34000000003</v>
      </c>
      <c r="D674" s="35">
        <v>0</v>
      </c>
      <c r="E674" s="35">
        <v>0</v>
      </c>
      <c r="F674" s="36">
        <f t="shared" si="160"/>
        <v>0</v>
      </c>
      <c r="G674" s="35">
        <v>147737.66</v>
      </c>
      <c r="H674" s="35">
        <v>195</v>
      </c>
      <c r="I674" s="35">
        <v>1368900</v>
      </c>
      <c r="J674" s="36">
        <f t="shared" si="161"/>
        <v>3.3456552414347289</v>
      </c>
      <c r="K674" s="35">
        <v>-94262.34</v>
      </c>
      <c r="L674" s="35">
        <v>210</v>
      </c>
      <c r="M674" s="35">
        <v>1474200</v>
      </c>
      <c r="N674" s="36">
        <v>-1.9182405372405371</v>
      </c>
      <c r="O674" s="35">
        <v>-74162.34</v>
      </c>
      <c r="P674" s="35">
        <v>155</v>
      </c>
      <c r="Q674" s="35">
        <v>1083100</v>
      </c>
      <c r="R674" s="36">
        <v>-2.1226410673068044</v>
      </c>
      <c r="S674" s="35">
        <v>-94662.34</v>
      </c>
      <c r="T674" s="35">
        <v>105</v>
      </c>
      <c r="U674" s="35">
        <v>726600</v>
      </c>
      <c r="V674" s="36">
        <v>-4.0387180567024492</v>
      </c>
      <c r="W674" s="35">
        <v>-204062.39</v>
      </c>
      <c r="X674" s="35">
        <v>120</v>
      </c>
      <c r="Y674" s="35">
        <v>821650</v>
      </c>
      <c r="Z674" s="36">
        <v>-7.4507049230207514</v>
      </c>
      <c r="AA674" s="35">
        <v>-227235.39</v>
      </c>
      <c r="AB674" s="35">
        <v>60</v>
      </c>
      <c r="AC674" s="35">
        <v>437700</v>
      </c>
      <c r="AD674" s="36">
        <v>-16.093893283070596</v>
      </c>
      <c r="AE674" s="35">
        <v>-137138.99</v>
      </c>
      <c r="AF674" s="35">
        <v>110</v>
      </c>
      <c r="AG674" s="35">
        <v>802200</v>
      </c>
      <c r="AH674" s="36">
        <v>-5.1286084517576658</v>
      </c>
      <c r="AI674" s="35">
        <v>-114714.99</v>
      </c>
      <c r="AJ674" s="35">
        <v>140</v>
      </c>
      <c r="AK674" s="35">
        <v>958550</v>
      </c>
      <c r="AL674" s="36">
        <v>-3.7099417766418026</v>
      </c>
      <c r="AM674" s="35">
        <v>-57578.99</v>
      </c>
      <c r="AN674" s="35">
        <v>115</v>
      </c>
      <c r="AO674" s="35">
        <v>774300</v>
      </c>
      <c r="AP674" s="36">
        <v>-2.3052417538421799</v>
      </c>
      <c r="AQ674" s="35">
        <v>-87507</v>
      </c>
      <c r="AR674" s="35">
        <v>111</v>
      </c>
      <c r="AS674" s="35">
        <v>761670</v>
      </c>
      <c r="AT674" s="36">
        <v>-3.2168734491315139</v>
      </c>
      <c r="AU674" s="35">
        <v>-196803</v>
      </c>
      <c r="AV674" s="35">
        <v>101.5</v>
      </c>
      <c r="AW674" s="35">
        <v>710320</v>
      </c>
      <c r="AX674" s="36">
        <v>-8.5889359725194279</v>
      </c>
      <c r="AY674" s="35">
        <v>-1140390.1099999999</v>
      </c>
      <c r="AZ674" s="35">
        <v>1422.5</v>
      </c>
      <c r="BA674" s="35">
        <v>9919190</v>
      </c>
      <c r="BB674" s="36">
        <v>-3.5640101066720162</v>
      </c>
      <c r="BC674" s="43" t="s">
        <v>1059</v>
      </c>
      <c r="BD674" s="38" t="s">
        <v>1059</v>
      </c>
      <c r="BE674" s="38" t="s">
        <v>1060</v>
      </c>
      <c r="BF674" s="18"/>
      <c r="BG674" s="18"/>
      <c r="BH674" s="18"/>
      <c r="BI674" s="18"/>
      <c r="BJ674" s="18"/>
      <c r="BK674" s="18"/>
      <c r="BL674" s="18"/>
      <c r="BM674" s="18"/>
      <c r="BN674" s="18"/>
      <c r="BO674" s="18"/>
      <c r="CJ674" s="18"/>
      <c r="CK674" s="18"/>
    </row>
    <row r="675" spans="1:89" x14ac:dyDescent="0.2">
      <c r="A675" s="42">
        <v>140830</v>
      </c>
      <c r="B675" s="43" t="s">
        <v>65</v>
      </c>
      <c r="C675" s="35">
        <v>-459396.34</v>
      </c>
      <c r="D675" s="35">
        <v>0</v>
      </c>
      <c r="E675" s="35">
        <v>0</v>
      </c>
      <c r="F675" s="36">
        <f t="shared" si="160"/>
        <v>0</v>
      </c>
      <c r="G675" s="35">
        <v>-68296.34</v>
      </c>
      <c r="H675" s="35">
        <v>227</v>
      </c>
      <c r="I675" s="35">
        <v>1593940</v>
      </c>
      <c r="J675" s="36">
        <f t="shared" si="161"/>
        <v>-1.3282724192880533</v>
      </c>
      <c r="K675" s="35">
        <v>-131416.34</v>
      </c>
      <c r="L675" s="35">
        <v>270</v>
      </c>
      <c r="M675" s="35">
        <v>1895400</v>
      </c>
      <c r="N675" s="36">
        <v>-2.0800307059195946</v>
      </c>
      <c r="O675" s="35">
        <v>-80166.34</v>
      </c>
      <c r="P675" s="35">
        <v>200</v>
      </c>
      <c r="Q675" s="35">
        <v>1396200</v>
      </c>
      <c r="R675" s="36">
        <v>-1.7799430883827532</v>
      </c>
      <c r="S675" s="35">
        <v>-77406.34</v>
      </c>
      <c r="T675" s="35">
        <v>194</v>
      </c>
      <c r="U675" s="35">
        <v>1342880</v>
      </c>
      <c r="V675" s="36">
        <v>-1.7869031782437745</v>
      </c>
      <c r="W675" s="35">
        <v>-160826.70000000001</v>
      </c>
      <c r="X675" s="35">
        <v>200</v>
      </c>
      <c r="Y675" s="35">
        <v>1364000</v>
      </c>
      <c r="Z675" s="36">
        <v>-3.5372441348973611</v>
      </c>
      <c r="AA675" s="35">
        <v>-104765.7</v>
      </c>
      <c r="AB675" s="35">
        <v>245</v>
      </c>
      <c r="AC675" s="35">
        <v>1751400</v>
      </c>
      <c r="AD675" s="36">
        <v>-1.8543660500171291</v>
      </c>
      <c r="AE675" s="35">
        <v>171802.1</v>
      </c>
      <c r="AF675" s="35">
        <v>175</v>
      </c>
      <c r="AG675" s="35">
        <v>1273000</v>
      </c>
      <c r="AH675" s="36">
        <v>4.0487533385703065</v>
      </c>
      <c r="AI675" s="35">
        <v>-134615.9</v>
      </c>
      <c r="AJ675" s="35">
        <v>150</v>
      </c>
      <c r="AK675" s="35">
        <v>1027200</v>
      </c>
      <c r="AL675" s="36">
        <v>-4.0625904400311521</v>
      </c>
      <c r="AM675" s="35">
        <v>-144507.9</v>
      </c>
      <c r="AN675" s="35">
        <v>265</v>
      </c>
      <c r="AO675" s="35">
        <v>1793200</v>
      </c>
      <c r="AP675" s="36">
        <v>-2.498184753513272</v>
      </c>
      <c r="AQ675" s="35">
        <v>127975.1</v>
      </c>
      <c r="AR675" s="35">
        <v>209</v>
      </c>
      <c r="AS675" s="35">
        <v>1453060</v>
      </c>
      <c r="AT675" s="36">
        <v>2.4660391174486946</v>
      </c>
      <c r="AU675" s="35">
        <v>-307982.90999999997</v>
      </c>
      <c r="AV675" s="35">
        <v>175</v>
      </c>
      <c r="AW675" s="35">
        <v>1246000</v>
      </c>
      <c r="AX675" s="36">
        <v>-7.6624961556982338</v>
      </c>
      <c r="AY675" s="35">
        <v>-910207.27</v>
      </c>
      <c r="AZ675" s="35">
        <v>2310</v>
      </c>
      <c r="BA675" s="35">
        <v>16136280</v>
      </c>
      <c r="BB675" s="36">
        <v>-1.7486326073915426</v>
      </c>
      <c r="BC675" s="43" t="s">
        <v>1059</v>
      </c>
      <c r="BD675" s="38" t="s">
        <v>1059</v>
      </c>
      <c r="BE675" s="38" t="s">
        <v>1060</v>
      </c>
      <c r="BF675" s="18"/>
      <c r="BG675" s="18"/>
      <c r="BH675" s="18"/>
      <c r="BI675" s="18"/>
      <c r="BJ675" s="18"/>
      <c r="BK675" s="18"/>
      <c r="BL675" s="18"/>
      <c r="BM675" s="18"/>
      <c r="BN675" s="18"/>
      <c r="BO675" s="18"/>
      <c r="CJ675" s="18"/>
      <c r="CK675" s="18"/>
    </row>
    <row r="676" spans="1:89" x14ac:dyDescent="0.2">
      <c r="A676" s="42">
        <v>141379</v>
      </c>
      <c r="B676" s="43" t="s">
        <v>1071</v>
      </c>
      <c r="C676" s="35">
        <v>-34559.79</v>
      </c>
      <c r="D676" s="35">
        <v>0</v>
      </c>
      <c r="E676" s="35">
        <v>0</v>
      </c>
      <c r="F676" s="36">
        <f t="shared" si="160"/>
        <v>0</v>
      </c>
      <c r="G676" s="35">
        <v>-36259.79</v>
      </c>
      <c r="H676" s="35">
        <v>10</v>
      </c>
      <c r="I676" s="35">
        <v>70200</v>
      </c>
      <c r="J676" s="36">
        <f t="shared" si="161"/>
        <v>-16.012157977207977</v>
      </c>
      <c r="K676" s="35">
        <v>-5059.79</v>
      </c>
      <c r="L676" s="35">
        <v>15</v>
      </c>
      <c r="M676" s="35">
        <v>105600</v>
      </c>
      <c r="N676" s="36">
        <v>-1.437440340909091</v>
      </c>
      <c r="O676" s="35">
        <v>-1209.79</v>
      </c>
      <c r="P676" s="35">
        <v>15</v>
      </c>
      <c r="Q676" s="35">
        <v>104100</v>
      </c>
      <c r="R676" s="36">
        <v>-0.36026407300672431</v>
      </c>
      <c r="S676" s="35">
        <v>-279.79000000000002</v>
      </c>
      <c r="T676" s="35">
        <v>1</v>
      </c>
      <c r="U676" s="35">
        <v>6970</v>
      </c>
      <c r="V676" s="36">
        <v>-1.244403156384505</v>
      </c>
      <c r="W676" s="35">
        <v>-2009.79</v>
      </c>
      <c r="X676" s="35">
        <v>10</v>
      </c>
      <c r="Y676" s="35">
        <v>68700</v>
      </c>
      <c r="Z676" s="36">
        <v>-0.8776375545851528</v>
      </c>
      <c r="AA676" s="35">
        <v>-5409.79</v>
      </c>
      <c r="AB676" s="35">
        <v>20</v>
      </c>
      <c r="AC676" s="35">
        <v>141400</v>
      </c>
      <c r="AD676" s="36">
        <v>-1.1860218528995756</v>
      </c>
      <c r="AE676" s="35">
        <v>72690.2</v>
      </c>
      <c r="AF676" s="35">
        <v>20</v>
      </c>
      <c r="AG676" s="35">
        <v>145400</v>
      </c>
      <c r="AH676" s="36">
        <v>14.997977991746904</v>
      </c>
      <c r="AI676" s="35">
        <v>-9.8000000000000007</v>
      </c>
      <c r="AJ676" s="35">
        <v>20</v>
      </c>
      <c r="AK676" s="35">
        <v>138500</v>
      </c>
      <c r="AL676" s="36">
        <v>-2.1935018050541519E-3</v>
      </c>
      <c r="AM676" s="35">
        <v>67649.570000000007</v>
      </c>
      <c r="AN676" s="35">
        <v>30</v>
      </c>
      <c r="AO676" s="35">
        <v>203100</v>
      </c>
      <c r="AP676" s="36">
        <v>10.325635992122107</v>
      </c>
      <c r="AQ676" s="35">
        <v>27874.57</v>
      </c>
      <c r="AR676" s="35">
        <v>22.5</v>
      </c>
      <c r="AS676" s="35">
        <v>154825</v>
      </c>
      <c r="AT676" s="36">
        <v>5.0410977555304379</v>
      </c>
      <c r="AU676" s="35">
        <v>34132.67</v>
      </c>
      <c r="AV676" s="35">
        <v>6</v>
      </c>
      <c r="AW676" s="35">
        <v>41580</v>
      </c>
      <c r="AX676" s="36">
        <v>25.447637566137566</v>
      </c>
      <c r="AY676" s="35">
        <v>152108.46999999997</v>
      </c>
      <c r="AZ676" s="35">
        <v>169.5</v>
      </c>
      <c r="BA676" s="35">
        <v>1180375</v>
      </c>
      <c r="BB676" s="36">
        <v>3.9948004405379645</v>
      </c>
      <c r="BC676" s="43" t="s">
        <v>1059</v>
      </c>
      <c r="BD676" s="38" t="s">
        <v>1059</v>
      </c>
      <c r="BE676" s="38" t="s">
        <v>1060</v>
      </c>
      <c r="BF676" s="18"/>
      <c r="BG676" s="18"/>
      <c r="BH676" s="18"/>
      <c r="BI676" s="18"/>
      <c r="BJ676" s="18"/>
      <c r="BK676" s="18"/>
      <c r="BL676" s="18"/>
      <c r="BM676" s="18"/>
      <c r="BN676" s="18"/>
      <c r="BO676" s="18"/>
      <c r="CJ676" s="18"/>
      <c r="CK676" s="18"/>
    </row>
    <row r="677" spans="1:89" x14ac:dyDescent="0.2">
      <c r="A677" s="42">
        <v>144750</v>
      </c>
      <c r="B677" s="43" t="s">
        <v>1072</v>
      </c>
      <c r="C677" s="35">
        <v>-37749.06</v>
      </c>
      <c r="D677" s="35">
        <v>5.3</v>
      </c>
      <c r="E677" s="35">
        <v>37471</v>
      </c>
      <c r="F677" s="36">
        <f t="shared" si="160"/>
        <v>-30.222620159590083</v>
      </c>
      <c r="G677" s="35">
        <v>-10120.06</v>
      </c>
      <c r="H677" s="35">
        <v>35</v>
      </c>
      <c r="I677" s="35">
        <v>245700</v>
      </c>
      <c r="J677" s="36">
        <f t="shared" si="161"/>
        <v>-1.276849247049247</v>
      </c>
      <c r="K677" s="35">
        <v>-24470.06</v>
      </c>
      <c r="L677" s="35">
        <v>50</v>
      </c>
      <c r="M677" s="35">
        <v>352000</v>
      </c>
      <c r="N677" s="36">
        <v>-2.0855164772727273</v>
      </c>
      <c r="O677" s="35">
        <v>-14670.06</v>
      </c>
      <c r="P677" s="35">
        <v>45</v>
      </c>
      <c r="Q677" s="35">
        <v>316700</v>
      </c>
      <c r="R677" s="36">
        <v>-1.4359705083675403</v>
      </c>
      <c r="S677" s="35">
        <v>-9020.06</v>
      </c>
      <c r="T677" s="35">
        <v>30</v>
      </c>
      <c r="U677" s="35">
        <v>208800</v>
      </c>
      <c r="V677" s="36">
        <v>-1.339185153256705</v>
      </c>
      <c r="W677" s="35">
        <v>-5420.06</v>
      </c>
      <c r="X677" s="35">
        <v>20</v>
      </c>
      <c r="Y677" s="35">
        <v>137400</v>
      </c>
      <c r="Z677" s="36">
        <v>-1.1834192139737991</v>
      </c>
      <c r="AA677" s="35">
        <v>-9220.06</v>
      </c>
      <c r="AB677" s="35">
        <v>28</v>
      </c>
      <c r="AC677" s="35">
        <v>216460</v>
      </c>
      <c r="AD677" s="36">
        <v>-1.3204373094336135</v>
      </c>
      <c r="AE677" s="35">
        <v>-549.36</v>
      </c>
      <c r="AF677" s="35">
        <v>20</v>
      </c>
      <c r="AG677" s="35">
        <v>150150</v>
      </c>
      <c r="AH677" s="36">
        <v>-0.10976223776223777</v>
      </c>
      <c r="AI677" s="35">
        <v>135250.64000000001</v>
      </c>
      <c r="AJ677" s="35">
        <v>40</v>
      </c>
      <c r="AK677" s="35">
        <v>273800</v>
      </c>
      <c r="AL677" s="36">
        <v>15.313257268078893</v>
      </c>
      <c r="AM677" s="35">
        <v>-21811.86</v>
      </c>
      <c r="AN677" s="35">
        <v>25</v>
      </c>
      <c r="AO677" s="35">
        <v>190500</v>
      </c>
      <c r="AP677" s="36">
        <v>-3.5494365354330712</v>
      </c>
      <c r="AQ677" s="35">
        <v>99258.14</v>
      </c>
      <c r="AR677" s="35">
        <v>51</v>
      </c>
      <c r="AS677" s="35">
        <v>371720</v>
      </c>
      <c r="AT677" s="36">
        <v>7.4766703970730655</v>
      </c>
      <c r="AU677" s="35">
        <v>-25084.53</v>
      </c>
      <c r="AV677" s="35">
        <v>29</v>
      </c>
      <c r="AW677" s="35">
        <v>208880</v>
      </c>
      <c r="AX677" s="36">
        <v>-3.7228094121026425</v>
      </c>
      <c r="AY677" s="35">
        <v>114142.67000000001</v>
      </c>
      <c r="AZ677" s="35">
        <v>373</v>
      </c>
      <c r="BA677" s="35">
        <v>2672110</v>
      </c>
      <c r="BB677" s="36">
        <v>1.3242055042644205</v>
      </c>
      <c r="BC677" s="43" t="s">
        <v>1059</v>
      </c>
      <c r="BD677" s="38" t="s">
        <v>1059</v>
      </c>
      <c r="BE677" s="38" t="s">
        <v>1060</v>
      </c>
      <c r="BF677" s="18"/>
      <c r="BG677" s="18"/>
      <c r="BH677" s="18"/>
      <c r="BI677" s="18"/>
      <c r="BJ677" s="18"/>
      <c r="BK677" s="18"/>
      <c r="BL677" s="18"/>
      <c r="BM677" s="18"/>
      <c r="BN677" s="18"/>
      <c r="BO677" s="18"/>
      <c r="CJ677" s="18"/>
      <c r="CK677" s="18"/>
    </row>
    <row r="678" spans="1:89" x14ac:dyDescent="0.2">
      <c r="A678" s="42">
        <v>144848</v>
      </c>
      <c r="B678" s="43" t="s">
        <v>1073</v>
      </c>
      <c r="C678" s="35">
        <v>-6995.66</v>
      </c>
      <c r="D678" s="35">
        <v>40</v>
      </c>
      <c r="E678" s="35">
        <v>282800</v>
      </c>
      <c r="F678" s="36">
        <f t="shared" si="160"/>
        <v>-0.74211386138613866</v>
      </c>
      <c r="G678" s="35">
        <v>-34845.660000000003</v>
      </c>
      <c r="H678" s="35">
        <v>145</v>
      </c>
      <c r="I678" s="35">
        <v>1018900</v>
      </c>
      <c r="J678" s="36">
        <f t="shared" si="161"/>
        <v>-1.0601780940229661</v>
      </c>
      <c r="K678" s="35">
        <v>-94445.66</v>
      </c>
      <c r="L678" s="35">
        <v>125</v>
      </c>
      <c r="M678" s="35">
        <v>882000</v>
      </c>
      <c r="N678" s="36">
        <v>-3.2124374149659864</v>
      </c>
      <c r="O678" s="35">
        <v>-49735.66</v>
      </c>
      <c r="P678" s="35">
        <v>50</v>
      </c>
      <c r="Q678" s="35">
        <v>355700</v>
      </c>
      <c r="R678" s="36">
        <v>-4.3345669384312631</v>
      </c>
      <c r="S678" s="35">
        <v>-7935.66</v>
      </c>
      <c r="T678" s="35">
        <v>18</v>
      </c>
      <c r="U678" s="35">
        <v>126560</v>
      </c>
      <c r="V678" s="36">
        <v>-1.9437852402022755</v>
      </c>
      <c r="W678" s="35">
        <v>73624.34</v>
      </c>
      <c r="X678" s="35">
        <v>30</v>
      </c>
      <c r="Y678" s="35">
        <v>208000</v>
      </c>
      <c r="Z678" s="36">
        <v>10.618895192307692</v>
      </c>
      <c r="AA678" s="35">
        <v>0</v>
      </c>
      <c r="AB678" s="35">
        <v>0</v>
      </c>
      <c r="AC678" s="35">
        <v>0</v>
      </c>
      <c r="AD678" s="36">
        <v>0</v>
      </c>
      <c r="AE678" s="35">
        <v>-10086.370000000001</v>
      </c>
      <c r="AF678" s="35">
        <v>29</v>
      </c>
      <c r="AG678" s="35">
        <v>212730</v>
      </c>
      <c r="AH678" s="36">
        <v>-1.4224185587364266</v>
      </c>
      <c r="AI678" s="35">
        <v>-24386.37</v>
      </c>
      <c r="AJ678" s="35">
        <v>53</v>
      </c>
      <c r="AK678" s="35">
        <v>365910</v>
      </c>
      <c r="AL678" s="36">
        <v>-2.0660202508813641</v>
      </c>
      <c r="AM678" s="35">
        <v>-10426.370000000001</v>
      </c>
      <c r="AN678" s="35">
        <v>29</v>
      </c>
      <c r="AO678" s="35">
        <v>201230</v>
      </c>
      <c r="AP678" s="36">
        <v>-1.606209163643592</v>
      </c>
      <c r="AQ678" s="35">
        <v>-17286.38</v>
      </c>
      <c r="AR678" s="35">
        <v>50.5</v>
      </c>
      <c r="AS678" s="35">
        <v>347985</v>
      </c>
      <c r="AT678" s="36">
        <v>-1.3909181142865354</v>
      </c>
      <c r="AU678" s="35">
        <v>-43013.88</v>
      </c>
      <c r="AV678" s="35">
        <v>20</v>
      </c>
      <c r="AW678" s="35">
        <v>139260</v>
      </c>
      <c r="AX678" s="36">
        <v>-9.5751133132270567</v>
      </c>
      <c r="AY678" s="35">
        <v>-218537.67</v>
      </c>
      <c r="AZ678" s="35">
        <v>549.5</v>
      </c>
      <c r="BA678" s="35">
        <v>3858275</v>
      </c>
      <c r="BB678" s="36">
        <v>-1.7558799644919039</v>
      </c>
      <c r="BC678" s="43" t="s">
        <v>1059</v>
      </c>
      <c r="BD678" s="38" t="s">
        <v>1059</v>
      </c>
      <c r="BE678" s="38" t="s">
        <v>1060</v>
      </c>
      <c r="BF678" s="18"/>
      <c r="BG678" s="18"/>
      <c r="BH678" s="18"/>
      <c r="BI678" s="18"/>
      <c r="BJ678" s="18"/>
      <c r="BK678" s="18"/>
      <c r="BL678" s="18"/>
      <c r="BM678" s="18"/>
      <c r="BN678" s="18"/>
      <c r="BO678" s="18"/>
      <c r="CJ678" s="18"/>
      <c r="CK678" s="18"/>
    </row>
    <row r="679" spans="1:89" x14ac:dyDescent="0.2">
      <c r="A679" s="42">
        <v>149751</v>
      </c>
      <c r="B679" s="43" t="s">
        <v>1074</v>
      </c>
      <c r="C679" s="35">
        <v>-48704.84</v>
      </c>
      <c r="D679" s="35">
        <v>0</v>
      </c>
      <c r="E679" s="35">
        <v>0</v>
      </c>
      <c r="F679" s="36">
        <f t="shared" si="160"/>
        <v>0</v>
      </c>
      <c r="G679" s="35">
        <v>-13929.84</v>
      </c>
      <c r="H679" s="35">
        <v>65</v>
      </c>
      <c r="I679" s="35">
        <v>456300</v>
      </c>
      <c r="J679" s="36">
        <f t="shared" si="161"/>
        <v>-0.9463621301775148</v>
      </c>
      <c r="K679" s="35">
        <v>-32179.84</v>
      </c>
      <c r="L679" s="35">
        <v>85</v>
      </c>
      <c r="M679" s="35">
        <v>608300</v>
      </c>
      <c r="N679" s="36">
        <v>-1.5870379746835441</v>
      </c>
      <c r="O679" s="35">
        <v>-25479.84</v>
      </c>
      <c r="P679" s="35">
        <v>70</v>
      </c>
      <c r="Q679" s="35">
        <v>487900</v>
      </c>
      <c r="R679" s="36">
        <v>-1.6189281410125027</v>
      </c>
      <c r="S679" s="35">
        <v>0</v>
      </c>
      <c r="T679" s="35">
        <v>0</v>
      </c>
      <c r="U679" s="35">
        <v>0</v>
      </c>
      <c r="V679" s="36">
        <v>0</v>
      </c>
      <c r="W679" s="35">
        <v>-36329.839999999997</v>
      </c>
      <c r="X679" s="35">
        <v>105</v>
      </c>
      <c r="Y679" s="35">
        <v>719600</v>
      </c>
      <c r="Z679" s="36">
        <v>-1.5145847693162866</v>
      </c>
      <c r="AA679" s="35">
        <v>-12679.84</v>
      </c>
      <c r="AB679" s="35">
        <v>35</v>
      </c>
      <c r="AC679" s="35">
        <v>252700</v>
      </c>
      <c r="AD679" s="36">
        <v>-1.5555007518796993</v>
      </c>
      <c r="AE679" s="35">
        <v>-14610.15</v>
      </c>
      <c r="AF679" s="35">
        <v>43</v>
      </c>
      <c r="AG679" s="35">
        <v>310860</v>
      </c>
      <c r="AH679" s="36">
        <v>-1.409973943254198</v>
      </c>
      <c r="AI679" s="35">
        <v>-30820.15</v>
      </c>
      <c r="AJ679" s="35">
        <v>70</v>
      </c>
      <c r="AK679" s="35">
        <v>470400</v>
      </c>
      <c r="AL679" s="36">
        <v>-2.0310898171768708</v>
      </c>
      <c r="AM679" s="35">
        <v>-17470.150000000001</v>
      </c>
      <c r="AN679" s="35">
        <v>35</v>
      </c>
      <c r="AO679" s="35">
        <v>235200</v>
      </c>
      <c r="AP679" s="36">
        <v>-2.3026133078231297</v>
      </c>
      <c r="AQ679" s="35">
        <v>-33210.15</v>
      </c>
      <c r="AR679" s="35">
        <v>113</v>
      </c>
      <c r="AS679" s="35">
        <v>787860</v>
      </c>
      <c r="AT679" s="36">
        <v>-1.1802657832609855</v>
      </c>
      <c r="AU679" s="35">
        <v>-87575.14</v>
      </c>
      <c r="AV679" s="35">
        <v>70</v>
      </c>
      <c r="AW679" s="35">
        <v>488000</v>
      </c>
      <c r="AX679" s="36">
        <v>-5.56317487704918</v>
      </c>
      <c r="AY679" s="35">
        <v>-304284.94</v>
      </c>
      <c r="AZ679" s="35">
        <v>691</v>
      </c>
      <c r="BA679" s="35">
        <v>4817120</v>
      </c>
      <c r="BB679" s="36">
        <v>-1.9581893621084798</v>
      </c>
      <c r="BC679" s="43" t="s">
        <v>1059</v>
      </c>
      <c r="BD679" s="38" t="s">
        <v>1059</v>
      </c>
      <c r="BE679" s="38" t="s">
        <v>1060</v>
      </c>
      <c r="BF679" s="18"/>
      <c r="BG679" s="18"/>
      <c r="BH679" s="18"/>
      <c r="BI679" s="18"/>
      <c r="BJ679" s="18"/>
      <c r="BK679" s="18"/>
      <c r="BL679" s="18"/>
      <c r="BM679" s="18"/>
      <c r="BN679" s="18"/>
      <c r="BO679" s="18"/>
      <c r="CJ679" s="18"/>
      <c r="CK679" s="18"/>
    </row>
    <row r="680" spans="1:89" x14ac:dyDescent="0.2">
      <c r="A680" s="42">
        <v>170614</v>
      </c>
      <c r="B680" s="43" t="s">
        <v>1075</v>
      </c>
      <c r="C680" s="35">
        <v>-22501.439999999999</v>
      </c>
      <c r="D680" s="35">
        <v>70</v>
      </c>
      <c r="E680" s="35">
        <v>484750</v>
      </c>
      <c r="F680" s="36">
        <f t="shared" si="160"/>
        <v>-1.3925594636410519</v>
      </c>
      <c r="G680" s="35">
        <v>-53811.44</v>
      </c>
      <c r="H680" s="35">
        <v>184</v>
      </c>
      <c r="I680" s="35">
        <v>1301220</v>
      </c>
      <c r="J680" s="36">
        <f t="shared" si="161"/>
        <v>-1.2819927760102059</v>
      </c>
      <c r="K680" s="35">
        <v>-82701.440000000002</v>
      </c>
      <c r="L680" s="35">
        <v>180</v>
      </c>
      <c r="M680" s="35">
        <v>1274850</v>
      </c>
      <c r="N680" s="36">
        <v>-1.9461451935521827</v>
      </c>
      <c r="O680" s="35">
        <v>-77901.440000000002</v>
      </c>
      <c r="P680" s="35">
        <v>210</v>
      </c>
      <c r="Q680" s="35">
        <v>1473450</v>
      </c>
      <c r="R680" s="36">
        <v>-1.6389729139095319</v>
      </c>
      <c r="S680" s="35">
        <v>-42601.440000000002</v>
      </c>
      <c r="T680" s="35">
        <v>125</v>
      </c>
      <c r="U680" s="35">
        <v>870250</v>
      </c>
      <c r="V680" s="36">
        <v>-1.5175462683137029</v>
      </c>
      <c r="W680" s="35">
        <v>-131351.51999999999</v>
      </c>
      <c r="X680" s="35">
        <v>115</v>
      </c>
      <c r="Y680" s="35">
        <v>790300</v>
      </c>
      <c r="Z680" s="36">
        <v>-4.9861389345818043</v>
      </c>
      <c r="AA680" s="35">
        <v>-60350.52</v>
      </c>
      <c r="AB680" s="35">
        <v>131.35</v>
      </c>
      <c r="AC680" s="35">
        <v>946414.5</v>
      </c>
      <c r="AD680" s="36">
        <v>-1.9767935930821008</v>
      </c>
      <c r="AE680" s="35">
        <v>-41475.65</v>
      </c>
      <c r="AF680" s="35">
        <v>123.5</v>
      </c>
      <c r="AG680" s="35">
        <v>905195</v>
      </c>
      <c r="AH680" s="36">
        <v>-1.3745872436325874</v>
      </c>
      <c r="AI680" s="35">
        <v>-45927.65</v>
      </c>
      <c r="AJ680" s="35">
        <v>152.5</v>
      </c>
      <c r="AK680" s="35">
        <v>1063820</v>
      </c>
      <c r="AL680" s="36">
        <v>-1.3383440337651107</v>
      </c>
      <c r="AM680" s="35">
        <v>-33196.65</v>
      </c>
      <c r="AN680" s="35">
        <v>103.5</v>
      </c>
      <c r="AO680" s="35">
        <v>703195</v>
      </c>
      <c r="AP680" s="36">
        <v>-1.463457717987187</v>
      </c>
      <c r="AQ680" s="35">
        <v>-11489.17</v>
      </c>
      <c r="AR680" s="35">
        <v>150</v>
      </c>
      <c r="AS680" s="35">
        <v>1052000</v>
      </c>
      <c r="AT680" s="36">
        <v>-0.30579539923954374</v>
      </c>
      <c r="AU680" s="35">
        <v>-168626.16</v>
      </c>
      <c r="AV680" s="35">
        <v>115</v>
      </c>
      <c r="AW680" s="35">
        <v>811600</v>
      </c>
      <c r="AX680" s="36">
        <v>-6.4408710694923608</v>
      </c>
      <c r="AY680" s="35">
        <v>-749433.08000000019</v>
      </c>
      <c r="AZ680" s="35">
        <v>1589.85</v>
      </c>
      <c r="BA680" s="35">
        <v>11192294.5</v>
      </c>
      <c r="BB680" s="36">
        <v>-2.0757518022778982</v>
      </c>
      <c r="BC680" s="43" t="s">
        <v>1059</v>
      </c>
      <c r="BD680" s="38" t="s">
        <v>1059</v>
      </c>
      <c r="BE680" s="38" t="s">
        <v>1060</v>
      </c>
      <c r="BF680" s="18"/>
      <c r="BG680" s="18"/>
      <c r="BH680" s="18"/>
      <c r="BI680" s="18"/>
      <c r="BJ680" s="18"/>
      <c r="BK680" s="18"/>
      <c r="BL680" s="18"/>
      <c r="BM680" s="18"/>
      <c r="BN680" s="18"/>
      <c r="BO680" s="18"/>
      <c r="CJ680" s="18"/>
      <c r="CK680" s="18"/>
    </row>
    <row r="681" spans="1:89" x14ac:dyDescent="0.2">
      <c r="A681" s="42">
        <v>170692</v>
      </c>
      <c r="B681" s="43" t="s">
        <v>186</v>
      </c>
      <c r="C681" s="35">
        <v>-278037.83</v>
      </c>
      <c r="D681" s="35">
        <v>11</v>
      </c>
      <c r="E681" s="35">
        <v>83270</v>
      </c>
      <c r="F681" s="36">
        <f t="shared" si="160"/>
        <v>-100.16974780833435</v>
      </c>
      <c r="G681" s="35">
        <v>-43067.83</v>
      </c>
      <c r="H681" s="35">
        <v>157</v>
      </c>
      <c r="I681" s="35">
        <v>1181140</v>
      </c>
      <c r="J681" s="36">
        <f t="shared" si="161"/>
        <v>-1.1303509575494861</v>
      </c>
      <c r="K681" s="35">
        <v>-61047.83</v>
      </c>
      <c r="L681" s="35">
        <v>152</v>
      </c>
      <c r="M681" s="35">
        <v>1137390</v>
      </c>
      <c r="N681" s="36">
        <v>-1.6102083717985916</v>
      </c>
      <c r="O681" s="35">
        <v>-61765.83</v>
      </c>
      <c r="P681" s="35">
        <v>167.5</v>
      </c>
      <c r="Q681" s="35">
        <v>1253600</v>
      </c>
      <c r="R681" s="36">
        <v>-1.5273936901723038</v>
      </c>
      <c r="S681" s="35">
        <v>-36965.83</v>
      </c>
      <c r="T681" s="35">
        <v>105</v>
      </c>
      <c r="U681" s="35">
        <v>780350</v>
      </c>
      <c r="V681" s="36">
        <v>-1.4684958416095342</v>
      </c>
      <c r="W681" s="35">
        <v>-46900.52</v>
      </c>
      <c r="X681" s="35">
        <v>71.05</v>
      </c>
      <c r="Y681" s="35">
        <v>520888.5</v>
      </c>
      <c r="Z681" s="36">
        <v>-2.7011838426073909</v>
      </c>
      <c r="AA681" s="35">
        <v>-35439.519999999997</v>
      </c>
      <c r="AB681" s="35">
        <v>110.85</v>
      </c>
      <c r="AC681" s="35">
        <v>852834.5</v>
      </c>
      <c r="AD681" s="36">
        <v>-1.2882043585244265</v>
      </c>
      <c r="AE681" s="35">
        <v>213706.59</v>
      </c>
      <c r="AF681" s="35">
        <v>101.05</v>
      </c>
      <c r="AG681" s="35">
        <v>783263.5</v>
      </c>
      <c r="AH681" s="36">
        <v>8.1852374073348244</v>
      </c>
      <c r="AI681" s="35">
        <v>-63569.91</v>
      </c>
      <c r="AJ681" s="35">
        <v>110.5</v>
      </c>
      <c r="AK681" s="35">
        <v>807185</v>
      </c>
      <c r="AL681" s="36">
        <v>-2.4414071247607425</v>
      </c>
      <c r="AM681" s="35">
        <v>-50222.400000000001</v>
      </c>
      <c r="AN681" s="35">
        <v>106</v>
      </c>
      <c r="AO681" s="35">
        <v>761370</v>
      </c>
      <c r="AP681" s="36">
        <v>-2.0448591355057331</v>
      </c>
      <c r="AQ681" s="35">
        <v>30643.61</v>
      </c>
      <c r="AR681" s="35">
        <v>153.4</v>
      </c>
      <c r="AS681" s="35">
        <v>1125498</v>
      </c>
      <c r="AT681" s="36">
        <v>0.76234793842370219</v>
      </c>
      <c r="AU681" s="35">
        <v>-193064.36</v>
      </c>
      <c r="AV681" s="35">
        <v>162.5</v>
      </c>
      <c r="AW681" s="35">
        <v>1212775</v>
      </c>
      <c r="AX681" s="36">
        <v>-4.9349592133742863</v>
      </c>
      <c r="AY681" s="35">
        <v>-347693.82999999996</v>
      </c>
      <c r="AZ681" s="35">
        <v>1396.85</v>
      </c>
      <c r="BA681" s="35">
        <v>10416294.5</v>
      </c>
      <c r="BB681" s="36">
        <v>-1.0347738084786291</v>
      </c>
      <c r="BC681" s="43" t="s">
        <v>1059</v>
      </c>
      <c r="BD681" s="38" t="s">
        <v>1059</v>
      </c>
      <c r="BE681" s="38" t="s">
        <v>1060</v>
      </c>
      <c r="BF681" s="18"/>
      <c r="BG681" s="18"/>
      <c r="BH681" s="18"/>
      <c r="BI681" s="18"/>
      <c r="BJ681" s="18"/>
      <c r="BK681" s="18"/>
      <c r="BL681" s="18"/>
      <c r="BM681" s="18"/>
      <c r="BN681" s="18"/>
      <c r="BO681" s="18"/>
      <c r="CJ681" s="18"/>
      <c r="CK681" s="18"/>
    </row>
    <row r="682" spans="1:89" x14ac:dyDescent="0.2">
      <c r="A682" s="42">
        <v>171063</v>
      </c>
      <c r="B682" s="43" t="s">
        <v>1076</v>
      </c>
      <c r="C682" s="35">
        <v>-9239.52</v>
      </c>
      <c r="D682" s="35">
        <v>35</v>
      </c>
      <c r="E682" s="35">
        <v>245700</v>
      </c>
      <c r="F682" s="36">
        <f t="shared" si="160"/>
        <v>-1.1281465201465202</v>
      </c>
      <c r="G682" s="35">
        <v>3443.73</v>
      </c>
      <c r="H682" s="35">
        <v>15</v>
      </c>
      <c r="I682" s="35">
        <v>105300</v>
      </c>
      <c r="J682" s="36">
        <f t="shared" si="161"/>
        <v>1.0138236467236468</v>
      </c>
      <c r="K682" s="35">
        <v>-3350.27</v>
      </c>
      <c r="L682" s="35">
        <v>15</v>
      </c>
      <c r="M682" s="35">
        <v>105600</v>
      </c>
      <c r="N682" s="36">
        <v>-0.95178125000000002</v>
      </c>
      <c r="O682" s="35">
        <v>-8255.49</v>
      </c>
      <c r="P682" s="35">
        <v>30</v>
      </c>
      <c r="Q682" s="35">
        <v>216650</v>
      </c>
      <c r="R682" s="36">
        <v>-1.1812609739210709</v>
      </c>
      <c r="S682" s="35">
        <v>-20625.490000000002</v>
      </c>
      <c r="T682" s="35">
        <v>55</v>
      </c>
      <c r="U682" s="35">
        <v>421850</v>
      </c>
      <c r="V682" s="36">
        <v>-1.5156813796373119</v>
      </c>
      <c r="W682" s="35">
        <v>-15300.49</v>
      </c>
      <c r="X682" s="35">
        <v>52.5</v>
      </c>
      <c r="Y682" s="35">
        <v>363425</v>
      </c>
      <c r="Z682" s="36">
        <v>-1.2630245580243518</v>
      </c>
      <c r="AA682" s="35">
        <v>-12355.49</v>
      </c>
      <c r="AB682" s="35">
        <v>15</v>
      </c>
      <c r="AC682" s="35">
        <v>112150</v>
      </c>
      <c r="AD682" s="36">
        <v>-3.4152491306286223</v>
      </c>
      <c r="AE682" s="35">
        <v>-299.79000000000002</v>
      </c>
      <c r="AF682" s="35">
        <v>30</v>
      </c>
      <c r="AG682" s="35">
        <v>224500</v>
      </c>
      <c r="AH682" s="36">
        <v>-4.0061024498886419E-2</v>
      </c>
      <c r="AI682" s="35">
        <v>-49.79</v>
      </c>
      <c r="AJ682" s="35">
        <v>40</v>
      </c>
      <c r="AK682" s="35">
        <v>283150</v>
      </c>
      <c r="AL682" s="36">
        <v>-5.4511389722761783E-3</v>
      </c>
      <c r="AM682" s="35">
        <v>-0.3</v>
      </c>
      <c r="AN682" s="35">
        <v>30</v>
      </c>
      <c r="AO682" s="35">
        <v>208600</v>
      </c>
      <c r="AP682" s="36">
        <v>-4.4582933844678812E-5</v>
      </c>
      <c r="AQ682" s="35">
        <v>-0.3</v>
      </c>
      <c r="AR682" s="35">
        <v>30</v>
      </c>
      <c r="AS682" s="35">
        <v>207100</v>
      </c>
      <c r="AT682" s="36">
        <v>-4.0560115886045387E-5</v>
      </c>
      <c r="AU682" s="35">
        <v>115144.99</v>
      </c>
      <c r="AV682" s="35">
        <v>50</v>
      </c>
      <c r="AW682" s="35">
        <v>350700</v>
      </c>
      <c r="AX682" s="36">
        <v>10.178199857428002</v>
      </c>
      <c r="AY682" s="35">
        <v>58351.31</v>
      </c>
      <c r="AZ682" s="35">
        <v>362.5</v>
      </c>
      <c r="BA682" s="35">
        <v>2599025</v>
      </c>
      <c r="BB682" s="36">
        <v>0.69598815324977636</v>
      </c>
      <c r="BC682" s="43" t="s">
        <v>1059</v>
      </c>
      <c r="BD682" s="38" t="s">
        <v>1059</v>
      </c>
      <c r="BE682" s="38" t="s">
        <v>1060</v>
      </c>
      <c r="BF682" s="18"/>
      <c r="BG682" s="18"/>
      <c r="BH682" s="18"/>
      <c r="BI682" s="18"/>
      <c r="BJ682" s="18"/>
      <c r="BK682" s="18"/>
      <c r="BL682" s="18"/>
      <c r="BM682" s="18"/>
      <c r="BN682" s="18"/>
      <c r="BO682" s="18"/>
      <c r="CJ682" s="18"/>
      <c r="CK682" s="18"/>
    </row>
    <row r="683" spans="1:89" x14ac:dyDescent="0.2">
      <c r="A683" s="42">
        <v>171662</v>
      </c>
      <c r="B683" s="43" t="s">
        <v>1077</v>
      </c>
      <c r="C683" s="35">
        <v>0</v>
      </c>
      <c r="D683" s="35">
        <v>0</v>
      </c>
      <c r="E683" s="35">
        <v>0</v>
      </c>
      <c r="F683" s="36">
        <f t="shared" si="160"/>
        <v>0</v>
      </c>
      <c r="G683" s="35">
        <v>0</v>
      </c>
      <c r="H683" s="35">
        <v>0</v>
      </c>
      <c r="I683" s="35">
        <v>0</v>
      </c>
      <c r="J683" s="36">
        <f t="shared" si="161"/>
        <v>0</v>
      </c>
      <c r="K683" s="35">
        <v>-251731.57</v>
      </c>
      <c r="L683" s="35">
        <v>501.9</v>
      </c>
      <c r="M683" s="35">
        <v>3548333</v>
      </c>
      <c r="N683" s="36">
        <v>-2.1283084479387928</v>
      </c>
      <c r="O683" s="35">
        <v>-125900.22</v>
      </c>
      <c r="P683" s="35">
        <v>331.5</v>
      </c>
      <c r="Q683" s="35">
        <v>2342455</v>
      </c>
      <c r="R683" s="36">
        <v>-1.666160852609762</v>
      </c>
      <c r="S683" s="35">
        <v>-148590.22</v>
      </c>
      <c r="T683" s="35">
        <v>326.75</v>
      </c>
      <c r="U683" s="35">
        <v>2287072.5</v>
      </c>
      <c r="V683" s="36">
        <v>-2.0140580676825941</v>
      </c>
      <c r="W683" s="35">
        <v>189087.45</v>
      </c>
      <c r="X683" s="35">
        <v>416.15</v>
      </c>
      <c r="Y683" s="35">
        <v>2863450.5</v>
      </c>
      <c r="Z683" s="36">
        <v>1.9810447220931531</v>
      </c>
      <c r="AA683" s="35">
        <v>-170546.05</v>
      </c>
      <c r="AB683" s="35">
        <v>414.35</v>
      </c>
      <c r="AC683" s="35">
        <v>3001289.5</v>
      </c>
      <c r="AD683" s="36">
        <v>-1.7615520095612234</v>
      </c>
      <c r="AE683" s="35">
        <v>531979.21</v>
      </c>
      <c r="AF683" s="35">
        <v>265</v>
      </c>
      <c r="AG683" s="35">
        <v>1934550</v>
      </c>
      <c r="AH683" s="36">
        <v>8.2496582150887789</v>
      </c>
      <c r="AI683" s="35">
        <v>-297944.78999999998</v>
      </c>
      <c r="AJ683" s="35">
        <v>425.7</v>
      </c>
      <c r="AK683" s="35">
        <v>2954829</v>
      </c>
      <c r="AL683" s="36">
        <v>-3.1258284286501858</v>
      </c>
      <c r="AM683" s="35">
        <v>687166.55</v>
      </c>
      <c r="AN683" s="35">
        <v>593.4</v>
      </c>
      <c r="AO683" s="35">
        <v>4049768</v>
      </c>
      <c r="AP683" s="36">
        <v>5.2600946646820264</v>
      </c>
      <c r="AQ683" s="35">
        <v>676433.1</v>
      </c>
      <c r="AR683" s="35">
        <v>410.15</v>
      </c>
      <c r="AS683" s="35">
        <v>2856360.5</v>
      </c>
      <c r="AT683" s="36">
        <v>6.6308600752601077</v>
      </c>
      <c r="AU683" s="35">
        <v>5490.27</v>
      </c>
      <c r="AV683" s="35">
        <v>384.9</v>
      </c>
      <c r="AW683" s="35">
        <v>2723757</v>
      </c>
      <c r="AX683" s="36">
        <v>6.2486620502489765E-2</v>
      </c>
      <c r="AY683" s="35">
        <v>1095443.73</v>
      </c>
      <c r="AZ683" s="35">
        <v>4069.8</v>
      </c>
      <c r="BA683" s="35">
        <v>28561865</v>
      </c>
      <c r="BB683" s="36">
        <v>1.1889544198181736</v>
      </c>
      <c r="BC683" s="43" t="s">
        <v>1059</v>
      </c>
      <c r="BD683" s="38" t="s">
        <v>1059</v>
      </c>
      <c r="BE683" s="38" t="s">
        <v>1060</v>
      </c>
      <c r="BF683" s="18"/>
      <c r="BG683" s="18"/>
      <c r="BH683" s="18"/>
      <c r="BI683" s="18"/>
      <c r="BJ683" s="18"/>
      <c r="BK683" s="18"/>
      <c r="BL683" s="18"/>
      <c r="BM683" s="18"/>
      <c r="BN683" s="18"/>
      <c r="BO683" s="18"/>
      <c r="CJ683" s="18"/>
      <c r="CK683" s="18"/>
    </row>
    <row r="684" spans="1:89" x14ac:dyDescent="0.2">
      <c r="A684" s="42">
        <v>174382</v>
      </c>
      <c r="B684" s="43" t="s">
        <v>1078</v>
      </c>
      <c r="C684" s="35">
        <v>-83455.13</v>
      </c>
      <c r="D684" s="35">
        <v>0</v>
      </c>
      <c r="E684" s="35">
        <v>0</v>
      </c>
      <c r="F684" s="36">
        <f t="shared" si="160"/>
        <v>0</v>
      </c>
      <c r="G684" s="35">
        <v>-12880.13</v>
      </c>
      <c r="H684" s="35">
        <v>47.5</v>
      </c>
      <c r="I684" s="35">
        <v>334075</v>
      </c>
      <c r="J684" s="36">
        <f t="shared" si="161"/>
        <v>-1.1951927860510363</v>
      </c>
      <c r="K684" s="35">
        <v>-46170.13</v>
      </c>
      <c r="L684" s="35">
        <v>101.5</v>
      </c>
      <c r="M684" s="35">
        <v>713105</v>
      </c>
      <c r="N684" s="36">
        <v>-1.9423561747568729</v>
      </c>
      <c r="O684" s="35">
        <v>-31300.13</v>
      </c>
      <c r="P684" s="35">
        <v>81.5</v>
      </c>
      <c r="Q684" s="35">
        <v>572305</v>
      </c>
      <c r="R684" s="36">
        <v>-1.6954316841544281</v>
      </c>
      <c r="S684" s="35">
        <v>-29237.63</v>
      </c>
      <c r="T684" s="35">
        <v>87.5</v>
      </c>
      <c r="U684" s="35">
        <v>611875</v>
      </c>
      <c r="V684" s="36">
        <v>-1.4812936138917263</v>
      </c>
      <c r="W684" s="35">
        <v>-61427.61</v>
      </c>
      <c r="X684" s="35">
        <v>106.25</v>
      </c>
      <c r="Y684" s="35">
        <v>726437.5</v>
      </c>
      <c r="Z684" s="36">
        <v>-2.5368022713585137</v>
      </c>
      <c r="AA684" s="35">
        <v>-8040.11</v>
      </c>
      <c r="AB684" s="35">
        <v>75</v>
      </c>
      <c r="AC684" s="35">
        <v>538050</v>
      </c>
      <c r="AD684" s="36">
        <v>-0.46323466220611464</v>
      </c>
      <c r="AE684" s="35">
        <v>41980.11</v>
      </c>
      <c r="AF684" s="35">
        <v>84.5</v>
      </c>
      <c r="AG684" s="35">
        <v>614840</v>
      </c>
      <c r="AH684" s="36">
        <v>2.0483431461843731</v>
      </c>
      <c r="AI684" s="35">
        <v>-46004.89</v>
      </c>
      <c r="AJ684" s="35">
        <v>76</v>
      </c>
      <c r="AK684" s="35">
        <v>518220</v>
      </c>
      <c r="AL684" s="36">
        <v>-2.752019586276099</v>
      </c>
      <c r="AM684" s="35">
        <v>195650.11</v>
      </c>
      <c r="AN684" s="35">
        <v>71</v>
      </c>
      <c r="AO684" s="35">
        <v>480670</v>
      </c>
      <c r="AP684" s="36">
        <v>12.618123473484927</v>
      </c>
      <c r="AQ684" s="35">
        <v>-19289.91</v>
      </c>
      <c r="AR684" s="35">
        <v>35.5</v>
      </c>
      <c r="AS684" s="35">
        <v>245510</v>
      </c>
      <c r="AT684" s="36">
        <v>-2.1999815893446293</v>
      </c>
      <c r="AU684" s="35">
        <v>-22164.91</v>
      </c>
      <c r="AV684" s="35">
        <v>55</v>
      </c>
      <c r="AW684" s="35">
        <v>394200</v>
      </c>
      <c r="AX684" s="36">
        <v>-1.7430548198883815</v>
      </c>
      <c r="AY684" s="35">
        <v>-38885.230000000032</v>
      </c>
      <c r="AZ684" s="35">
        <v>821.25</v>
      </c>
      <c r="BA684" s="35">
        <v>5749287.5</v>
      </c>
      <c r="BB684" s="36">
        <v>-0.2096680901763916</v>
      </c>
      <c r="BC684" s="43" t="s">
        <v>1059</v>
      </c>
      <c r="BD684" s="38" t="s">
        <v>1059</v>
      </c>
      <c r="BE684" s="38" t="s">
        <v>1060</v>
      </c>
      <c r="BF684" s="18"/>
      <c r="BG684" s="18"/>
      <c r="BH684" s="18"/>
      <c r="BI684" s="18"/>
      <c r="BJ684" s="18"/>
      <c r="BK684" s="18"/>
      <c r="BL684" s="18"/>
      <c r="BM684" s="18"/>
      <c r="BN684" s="18"/>
      <c r="BO684" s="18"/>
      <c r="CJ684" s="18"/>
      <c r="CK684" s="18"/>
    </row>
    <row r="685" spans="1:89" x14ac:dyDescent="0.2">
      <c r="A685" s="42">
        <v>178768</v>
      </c>
      <c r="B685" s="43" t="s">
        <v>1079</v>
      </c>
      <c r="C685" s="35">
        <v>-1030586.15</v>
      </c>
      <c r="D685" s="35">
        <v>112</v>
      </c>
      <c r="E685" s="35">
        <v>769440</v>
      </c>
      <c r="F685" s="36">
        <f t="shared" si="160"/>
        <v>-40.18193036494074</v>
      </c>
      <c r="G685" s="35">
        <v>-169880.05</v>
      </c>
      <c r="H685" s="35">
        <v>251</v>
      </c>
      <c r="I685" s="35">
        <v>1763020</v>
      </c>
      <c r="J685" s="36">
        <f t="shared" si="161"/>
        <v>-2.9870798686345021</v>
      </c>
      <c r="K685" s="35">
        <v>-91770.05</v>
      </c>
      <c r="L685" s="35">
        <v>203</v>
      </c>
      <c r="M685" s="35">
        <v>1426610</v>
      </c>
      <c r="N685" s="36">
        <v>-1.9298206938126048</v>
      </c>
      <c r="O685" s="35">
        <v>-61150.05</v>
      </c>
      <c r="P685" s="35">
        <v>160</v>
      </c>
      <c r="Q685" s="35">
        <v>1119700</v>
      </c>
      <c r="R685" s="36">
        <v>-1.6929995087969993</v>
      </c>
      <c r="S685" s="35">
        <v>-48950.05</v>
      </c>
      <c r="T685" s="35">
        <v>105</v>
      </c>
      <c r="U685" s="35">
        <v>726600</v>
      </c>
      <c r="V685" s="36">
        <v>-2.0884276768510874</v>
      </c>
      <c r="W685" s="35">
        <v>-64000.01</v>
      </c>
      <c r="X685" s="35">
        <v>105</v>
      </c>
      <c r="Y685" s="35">
        <v>716100</v>
      </c>
      <c r="Z685" s="36">
        <v>-2.6811901968998746</v>
      </c>
      <c r="AA685" s="35">
        <v>-11598.01</v>
      </c>
      <c r="AB685" s="35">
        <v>40</v>
      </c>
      <c r="AC685" s="35">
        <v>282050</v>
      </c>
      <c r="AD685" s="36">
        <v>-1.274732529693317</v>
      </c>
      <c r="AE685" s="35">
        <v>-16816.849999999999</v>
      </c>
      <c r="AF685" s="35">
        <v>35</v>
      </c>
      <c r="AG685" s="35">
        <v>256200</v>
      </c>
      <c r="AH685" s="36">
        <v>-1.969186182669789</v>
      </c>
      <c r="AI685" s="35">
        <v>-81812.850000000006</v>
      </c>
      <c r="AJ685" s="35">
        <v>113</v>
      </c>
      <c r="AK685" s="35">
        <v>773360</v>
      </c>
      <c r="AL685" s="36">
        <v>-3.2794537472845766</v>
      </c>
      <c r="AM685" s="35">
        <v>201107.16</v>
      </c>
      <c r="AN685" s="35">
        <v>90</v>
      </c>
      <c r="AO685" s="35">
        <v>613300</v>
      </c>
      <c r="AP685" s="36">
        <v>10.16520782651231</v>
      </c>
      <c r="AQ685" s="35">
        <v>102179.16</v>
      </c>
      <c r="AR685" s="35">
        <v>101</v>
      </c>
      <c r="AS685" s="35">
        <v>705270</v>
      </c>
      <c r="AT685" s="36">
        <v>4.0566258028840023</v>
      </c>
      <c r="AU685" s="35">
        <v>-122655.84</v>
      </c>
      <c r="AV685" s="35">
        <v>54</v>
      </c>
      <c r="AW685" s="35">
        <v>378930</v>
      </c>
      <c r="AX685" s="36">
        <v>-10.03438904283113</v>
      </c>
      <c r="AY685" s="35">
        <v>-365347.43999999989</v>
      </c>
      <c r="AZ685" s="35">
        <v>1257</v>
      </c>
      <c r="BA685" s="35">
        <v>8761140</v>
      </c>
      <c r="BB685" s="36">
        <v>-1.2927279600599917</v>
      </c>
      <c r="BC685" s="43" t="s">
        <v>1059</v>
      </c>
      <c r="BD685" s="38" t="s">
        <v>1059</v>
      </c>
      <c r="BE685" s="38" t="s">
        <v>1060</v>
      </c>
      <c r="BF685" s="18"/>
      <c r="BG685" s="18"/>
      <c r="BH685" s="18"/>
      <c r="BI685" s="18"/>
      <c r="BJ685" s="18"/>
      <c r="BK685" s="18"/>
      <c r="BL685" s="18"/>
      <c r="BM685" s="18"/>
      <c r="BN685" s="18"/>
      <c r="BO685" s="18"/>
      <c r="CJ685" s="18"/>
      <c r="CK685" s="18"/>
    </row>
    <row r="686" spans="1:89" x14ac:dyDescent="0.2">
      <c r="A686" s="42">
        <v>202265</v>
      </c>
      <c r="B686" s="43" t="s">
        <v>1080</v>
      </c>
      <c r="C686" s="35">
        <v>-337.61</v>
      </c>
      <c r="D686" s="35">
        <v>0</v>
      </c>
      <c r="E686" s="35">
        <v>0</v>
      </c>
      <c r="F686" s="36">
        <f t="shared" si="160"/>
        <v>0</v>
      </c>
      <c r="G686" s="35">
        <v>-21631.29</v>
      </c>
      <c r="H686" s="35">
        <v>101.85</v>
      </c>
      <c r="I686" s="35">
        <v>719714.5</v>
      </c>
      <c r="J686" s="36">
        <f t="shared" si="161"/>
        <v>-0.93171665986999008</v>
      </c>
      <c r="K686" s="35">
        <v>-225974.79</v>
      </c>
      <c r="L686" s="35">
        <v>114</v>
      </c>
      <c r="M686" s="35">
        <v>810380</v>
      </c>
      <c r="N686" s="36">
        <v>-8.3655121054320194</v>
      </c>
      <c r="O686" s="35">
        <v>-58394.79</v>
      </c>
      <c r="P686" s="35">
        <v>156</v>
      </c>
      <c r="Q686" s="35">
        <v>1099920</v>
      </c>
      <c r="R686" s="36">
        <v>-1.6457910484398866</v>
      </c>
      <c r="S686" s="35">
        <v>-31214.79</v>
      </c>
      <c r="T686" s="35">
        <v>80</v>
      </c>
      <c r="U686" s="35">
        <v>579600</v>
      </c>
      <c r="V686" s="36">
        <v>-1.6695281055900622</v>
      </c>
      <c r="W686" s="35">
        <v>-17874.8</v>
      </c>
      <c r="X686" s="35">
        <v>51</v>
      </c>
      <c r="Y686" s="35">
        <v>356970</v>
      </c>
      <c r="Z686" s="36">
        <v>-1.5022102697705688</v>
      </c>
      <c r="AA686" s="35">
        <v>-21404.799999999999</v>
      </c>
      <c r="AB686" s="35">
        <v>45</v>
      </c>
      <c r="AC686" s="35">
        <v>317400</v>
      </c>
      <c r="AD686" s="36">
        <v>-2.0905759294265911</v>
      </c>
      <c r="AE686" s="35">
        <v>-12434.56</v>
      </c>
      <c r="AF686" s="35">
        <v>30</v>
      </c>
      <c r="AG686" s="35">
        <v>226400</v>
      </c>
      <c r="AH686" s="36">
        <v>-1.6476890459363955</v>
      </c>
      <c r="AI686" s="35">
        <v>-46284.56</v>
      </c>
      <c r="AJ686" s="35">
        <v>80</v>
      </c>
      <c r="AK686" s="35">
        <v>552350</v>
      </c>
      <c r="AL686" s="36">
        <v>-2.5976669865121749</v>
      </c>
      <c r="AM686" s="35">
        <v>-24119.56</v>
      </c>
      <c r="AN686" s="35">
        <v>55</v>
      </c>
      <c r="AO686" s="35">
        <v>374250</v>
      </c>
      <c r="AP686" s="36">
        <v>-1.9978793854375418</v>
      </c>
      <c r="AQ686" s="35">
        <v>20549.98</v>
      </c>
      <c r="AR686" s="35">
        <v>82.5</v>
      </c>
      <c r="AS686" s="35">
        <v>571025</v>
      </c>
      <c r="AT686" s="36">
        <v>1.007660680355501</v>
      </c>
      <c r="AU686" s="35">
        <v>-41100.53</v>
      </c>
      <c r="AV686" s="35">
        <v>51.5</v>
      </c>
      <c r="AW686" s="35">
        <v>360595</v>
      </c>
      <c r="AX686" s="36">
        <v>-3.5333724261290365</v>
      </c>
      <c r="AY686" s="35">
        <v>-479884.49</v>
      </c>
      <c r="AZ686" s="35">
        <v>846.85</v>
      </c>
      <c r="BA686" s="35">
        <v>5968604.5</v>
      </c>
      <c r="BB686" s="36">
        <v>-2.4924451251544646</v>
      </c>
      <c r="BC686" s="43" t="s">
        <v>1059</v>
      </c>
      <c r="BD686" s="38" t="s">
        <v>1059</v>
      </c>
      <c r="BE686" s="38" t="s">
        <v>1060</v>
      </c>
      <c r="BF686" s="18"/>
      <c r="BG686" s="18"/>
      <c r="BH686" s="18"/>
      <c r="BI686" s="18"/>
      <c r="BJ686" s="18"/>
      <c r="BK686" s="18"/>
      <c r="BL686" s="18"/>
      <c r="BM686" s="18"/>
      <c r="BN686" s="18"/>
      <c r="BO686" s="18"/>
      <c r="CJ686" s="18"/>
      <c r="CK686" s="18"/>
    </row>
    <row r="687" spans="1:89" x14ac:dyDescent="0.2">
      <c r="A687" s="42">
        <v>202713</v>
      </c>
      <c r="B687" s="43" t="s">
        <v>1081</v>
      </c>
      <c r="C687" s="35">
        <v>-162550</v>
      </c>
      <c r="D687" s="35">
        <v>0</v>
      </c>
      <c r="E687" s="35">
        <v>0</v>
      </c>
      <c r="F687" s="36">
        <f t="shared" si="160"/>
        <v>0</v>
      </c>
      <c r="G687" s="35">
        <v>-78630</v>
      </c>
      <c r="H687" s="35">
        <v>64.5</v>
      </c>
      <c r="I687" s="35">
        <v>452790</v>
      </c>
      <c r="J687" s="36">
        <f t="shared" si="161"/>
        <v>-5.3833565228914066</v>
      </c>
      <c r="K687" s="35">
        <v>-83025</v>
      </c>
      <c r="L687" s="35">
        <v>30</v>
      </c>
      <c r="M687" s="35">
        <v>211500</v>
      </c>
      <c r="N687" s="36">
        <v>-11.776595744680851</v>
      </c>
      <c r="O687" s="35">
        <v>-51125</v>
      </c>
      <c r="P687" s="35">
        <v>35</v>
      </c>
      <c r="Q687" s="35">
        <v>245700</v>
      </c>
      <c r="R687" s="36">
        <v>-6.4504477004477003</v>
      </c>
      <c r="S687" s="35">
        <v>-44975</v>
      </c>
      <c r="T687" s="35">
        <v>30</v>
      </c>
      <c r="U687" s="35">
        <v>220100</v>
      </c>
      <c r="V687" s="36">
        <v>-6.334507042253521</v>
      </c>
      <c r="W687" s="35">
        <v>-116595</v>
      </c>
      <c r="X687" s="35">
        <v>50</v>
      </c>
      <c r="Y687" s="35">
        <v>347350</v>
      </c>
      <c r="Z687" s="36">
        <v>-10.070102202389521</v>
      </c>
      <c r="AA687" s="35">
        <v>52000</v>
      </c>
      <c r="AB687" s="35">
        <v>50</v>
      </c>
      <c r="AC687" s="35">
        <v>365100</v>
      </c>
      <c r="AD687" s="36">
        <v>4.4152287044645302</v>
      </c>
      <c r="AE687" s="35">
        <v>-31650.45</v>
      </c>
      <c r="AF687" s="35">
        <v>50</v>
      </c>
      <c r="AG687" s="35">
        <v>394000</v>
      </c>
      <c r="AH687" s="36">
        <v>-2.409932741116751</v>
      </c>
      <c r="AI687" s="35">
        <v>-131500.45000000001</v>
      </c>
      <c r="AJ687" s="35">
        <v>56</v>
      </c>
      <c r="AK687" s="35">
        <v>395320</v>
      </c>
      <c r="AL687" s="36">
        <v>-10.311934508752405</v>
      </c>
      <c r="AM687" s="35">
        <v>-161270.45000000001</v>
      </c>
      <c r="AN687" s="35">
        <v>109</v>
      </c>
      <c r="AO687" s="35">
        <v>777880</v>
      </c>
      <c r="AP687" s="36">
        <v>-6.4269346814418684</v>
      </c>
      <c r="AQ687" s="35">
        <v>5509.57</v>
      </c>
      <c r="AR687" s="35">
        <v>108</v>
      </c>
      <c r="AS687" s="35">
        <v>775760</v>
      </c>
      <c r="AT687" s="36">
        <v>0.19886042074868515</v>
      </c>
      <c r="AU687" s="35">
        <v>22939.53</v>
      </c>
      <c r="AV687" s="35">
        <v>101</v>
      </c>
      <c r="AW687" s="35">
        <v>731670</v>
      </c>
      <c r="AX687" s="36">
        <v>0.97192098897043744</v>
      </c>
      <c r="AY687" s="35">
        <v>-618322.25000000012</v>
      </c>
      <c r="AZ687" s="35">
        <v>683.5</v>
      </c>
      <c r="BA687" s="35">
        <v>4917170</v>
      </c>
      <c r="BB687" s="36">
        <v>-3.8981751190217149</v>
      </c>
      <c r="BC687" s="43" t="s">
        <v>1059</v>
      </c>
      <c r="BD687" s="38" t="s">
        <v>1059</v>
      </c>
      <c r="BE687" s="38" t="s">
        <v>1060</v>
      </c>
      <c r="BF687" s="18"/>
      <c r="BG687" s="18"/>
      <c r="BH687" s="18"/>
      <c r="BI687" s="18"/>
      <c r="BJ687" s="18"/>
      <c r="BK687" s="18"/>
      <c r="BL687" s="18"/>
      <c r="BM687" s="18"/>
      <c r="BN687" s="18"/>
      <c r="BO687" s="18"/>
      <c r="CJ687" s="18"/>
      <c r="CK687" s="18"/>
    </row>
    <row r="688" spans="1:89" x14ac:dyDescent="0.2">
      <c r="A688" s="42">
        <v>204938</v>
      </c>
      <c r="B688" s="43" t="s">
        <v>1082</v>
      </c>
      <c r="C688" s="35">
        <v>0</v>
      </c>
      <c r="D688" s="35">
        <v>0</v>
      </c>
      <c r="E688" s="35">
        <v>0</v>
      </c>
      <c r="F688" s="36">
        <f t="shared" si="160"/>
        <v>0</v>
      </c>
      <c r="G688" s="35">
        <v>0</v>
      </c>
      <c r="H688" s="35">
        <v>0</v>
      </c>
      <c r="I688" s="35">
        <v>0</v>
      </c>
      <c r="J688" s="36">
        <f t="shared" si="161"/>
        <v>0</v>
      </c>
      <c r="K688" s="35">
        <v>0</v>
      </c>
      <c r="L688" s="35">
        <v>0</v>
      </c>
      <c r="M688" s="35">
        <v>0</v>
      </c>
      <c r="N688" s="36">
        <v>0</v>
      </c>
      <c r="O688" s="35">
        <v>0</v>
      </c>
      <c r="P688" s="35">
        <v>0</v>
      </c>
      <c r="Q688" s="35">
        <v>0</v>
      </c>
      <c r="R688" s="36">
        <v>0</v>
      </c>
      <c r="S688" s="35">
        <v>0</v>
      </c>
      <c r="T688" s="35">
        <v>0</v>
      </c>
      <c r="U688" s="35">
        <v>0</v>
      </c>
      <c r="V688" s="36">
        <v>0</v>
      </c>
      <c r="W688" s="35">
        <v>0</v>
      </c>
      <c r="X688" s="35">
        <v>0</v>
      </c>
      <c r="Y688" s="35">
        <v>0</v>
      </c>
      <c r="Z688" s="36">
        <v>0</v>
      </c>
      <c r="AA688" s="35">
        <v>-16750</v>
      </c>
      <c r="AB688" s="35">
        <v>0</v>
      </c>
      <c r="AC688" s="35">
        <v>249400</v>
      </c>
      <c r="AD688" s="36">
        <v>-2.0819967923015237</v>
      </c>
      <c r="AE688" s="35">
        <v>-16300</v>
      </c>
      <c r="AF688" s="35">
        <v>30</v>
      </c>
      <c r="AG688" s="35">
        <v>216900</v>
      </c>
      <c r="AH688" s="36">
        <v>-2.2544951590594744</v>
      </c>
      <c r="AI688" s="35">
        <v>-31250</v>
      </c>
      <c r="AJ688" s="35">
        <v>55</v>
      </c>
      <c r="AK688" s="35">
        <v>375400</v>
      </c>
      <c r="AL688" s="36">
        <v>-2.5805807139051677</v>
      </c>
      <c r="AM688" s="35">
        <v>-20500</v>
      </c>
      <c r="AN688" s="35">
        <v>40</v>
      </c>
      <c r="AO688" s="35">
        <v>271400</v>
      </c>
      <c r="AP688" s="36">
        <v>-2.3415622697126017</v>
      </c>
      <c r="AQ688" s="35">
        <v>30780</v>
      </c>
      <c r="AR688" s="35">
        <v>32.5</v>
      </c>
      <c r="AS688" s="35">
        <v>222750</v>
      </c>
      <c r="AT688" s="36">
        <v>3.8690909090909091</v>
      </c>
      <c r="AU688" s="35">
        <v>4675</v>
      </c>
      <c r="AV688" s="35">
        <v>53</v>
      </c>
      <c r="AW688" s="35">
        <v>367340</v>
      </c>
      <c r="AX688" s="36">
        <v>0.39452550770403438</v>
      </c>
      <c r="AY688" s="35">
        <v>-49345</v>
      </c>
      <c r="AZ688" s="35">
        <v>210.5</v>
      </c>
      <c r="BA688" s="35">
        <v>1703190</v>
      </c>
      <c r="BB688" s="36">
        <v>-0.89813526382846309</v>
      </c>
      <c r="BC688" s="43" t="s">
        <v>1059</v>
      </c>
      <c r="BD688" s="38" t="s">
        <v>1059</v>
      </c>
      <c r="BE688" s="38" t="s">
        <v>1060</v>
      </c>
      <c r="BF688" s="18"/>
      <c r="BG688" s="18"/>
      <c r="BH688" s="18"/>
      <c r="BI688" s="18"/>
      <c r="BJ688" s="18"/>
      <c r="BK688" s="18"/>
      <c r="BL688" s="18"/>
      <c r="BM688" s="18"/>
      <c r="BN688" s="18"/>
      <c r="BO688" s="18"/>
      <c r="CJ688" s="18"/>
      <c r="CK688" s="18"/>
    </row>
    <row r="689" spans="1:89" x14ac:dyDescent="0.2">
      <c r="A689" s="42">
        <v>205686</v>
      </c>
      <c r="B689" s="43" t="s">
        <v>1083</v>
      </c>
      <c r="C689" s="35">
        <v>0</v>
      </c>
      <c r="D689" s="35">
        <v>0</v>
      </c>
      <c r="E689" s="35">
        <v>0</v>
      </c>
      <c r="F689" s="36">
        <f t="shared" si="160"/>
        <v>0</v>
      </c>
      <c r="G689" s="35">
        <v>0</v>
      </c>
      <c r="H689" s="35">
        <v>0</v>
      </c>
      <c r="I689" s="35">
        <v>0</v>
      </c>
      <c r="J689" s="36">
        <f t="shared" si="161"/>
        <v>0</v>
      </c>
      <c r="K689" s="35">
        <v>0</v>
      </c>
      <c r="L689" s="35">
        <v>0</v>
      </c>
      <c r="M689" s="35">
        <v>0</v>
      </c>
      <c r="N689" s="36">
        <v>0</v>
      </c>
      <c r="O689" s="35">
        <v>0</v>
      </c>
      <c r="P689" s="35">
        <v>0</v>
      </c>
      <c r="Q689" s="35">
        <v>0</v>
      </c>
      <c r="R689" s="36">
        <v>0</v>
      </c>
      <c r="S689" s="35">
        <v>0</v>
      </c>
      <c r="T689" s="35">
        <v>0</v>
      </c>
      <c r="U689" s="35">
        <v>0</v>
      </c>
      <c r="V689" s="36">
        <v>0</v>
      </c>
      <c r="W689" s="35">
        <v>0</v>
      </c>
      <c r="X689" s="35">
        <v>0</v>
      </c>
      <c r="Y689" s="35">
        <v>0</v>
      </c>
      <c r="Z689" s="36">
        <v>0</v>
      </c>
      <c r="AA689" s="35">
        <v>0</v>
      </c>
      <c r="AB689" s="35">
        <v>0</v>
      </c>
      <c r="AC689" s="35">
        <v>0</v>
      </c>
      <c r="AD689" s="36">
        <v>0</v>
      </c>
      <c r="AE689" s="35">
        <v>-3810</v>
      </c>
      <c r="AF689" s="35">
        <v>27.4</v>
      </c>
      <c r="AG689" s="35">
        <v>209538</v>
      </c>
      <c r="AH689" s="36">
        <v>-0.54548578300833261</v>
      </c>
      <c r="AI689" s="35">
        <v>-74058</v>
      </c>
      <c r="AJ689" s="35">
        <v>35</v>
      </c>
      <c r="AK689" s="35">
        <v>241950</v>
      </c>
      <c r="AL689" s="36">
        <v>-9.4887290762554244</v>
      </c>
      <c r="AM689" s="35">
        <v>-29448</v>
      </c>
      <c r="AN689" s="35">
        <v>51</v>
      </c>
      <c r="AO689" s="35">
        <v>345270</v>
      </c>
      <c r="AP689" s="36">
        <v>-2.6439829698496826</v>
      </c>
      <c r="AQ689" s="35">
        <v>-13698</v>
      </c>
      <c r="AR689" s="35">
        <v>35</v>
      </c>
      <c r="AS689" s="35">
        <v>241950</v>
      </c>
      <c r="AT689" s="36">
        <v>-1.5852200867947921</v>
      </c>
      <c r="AU689" s="35">
        <v>-35299</v>
      </c>
      <c r="AV689" s="35">
        <v>40</v>
      </c>
      <c r="AW689" s="35">
        <v>277200</v>
      </c>
      <c r="AX689" s="36">
        <v>-3.9475793650793651</v>
      </c>
      <c r="AY689" s="35">
        <v>-156313</v>
      </c>
      <c r="AZ689" s="35">
        <v>188.4</v>
      </c>
      <c r="BA689" s="35">
        <v>1315908</v>
      </c>
      <c r="BB689" s="36">
        <v>-3.6824025691765683</v>
      </c>
      <c r="BC689" s="43" t="s">
        <v>1059</v>
      </c>
      <c r="BD689" s="38" t="s">
        <v>1059</v>
      </c>
      <c r="BE689" s="38" t="s">
        <v>1060</v>
      </c>
      <c r="BF689" s="18"/>
      <c r="BG689" s="18"/>
      <c r="BH689" s="18"/>
      <c r="BI689" s="18"/>
      <c r="BJ689" s="18"/>
      <c r="BK689" s="18"/>
      <c r="BL689" s="18"/>
      <c r="BM689" s="18"/>
      <c r="BN689" s="18"/>
      <c r="BO689" s="18"/>
      <c r="CJ689" s="18"/>
      <c r="CK689" s="18"/>
    </row>
    <row r="690" spans="1:89" x14ac:dyDescent="0.2">
      <c r="A690" s="42">
        <v>206627</v>
      </c>
      <c r="B690" s="43" t="s">
        <v>1084</v>
      </c>
      <c r="C690" s="35">
        <v>0</v>
      </c>
      <c r="D690" s="35">
        <v>0</v>
      </c>
      <c r="E690" s="35">
        <v>0</v>
      </c>
      <c r="F690" s="36">
        <f t="shared" si="160"/>
        <v>0</v>
      </c>
      <c r="G690" s="35">
        <v>0</v>
      </c>
      <c r="H690" s="35">
        <v>0</v>
      </c>
      <c r="I690" s="35">
        <v>0</v>
      </c>
      <c r="J690" s="36">
        <f t="shared" si="161"/>
        <v>0</v>
      </c>
      <c r="K690" s="35">
        <v>0</v>
      </c>
      <c r="L690" s="35">
        <v>0</v>
      </c>
      <c r="M690" s="35">
        <v>0</v>
      </c>
      <c r="N690" s="36">
        <v>0</v>
      </c>
      <c r="O690" s="35">
        <v>0</v>
      </c>
      <c r="P690" s="35">
        <v>0</v>
      </c>
      <c r="Q690" s="35">
        <v>0</v>
      </c>
      <c r="R690" s="36">
        <v>0</v>
      </c>
      <c r="S690" s="35">
        <v>0</v>
      </c>
      <c r="T690" s="35">
        <v>0</v>
      </c>
      <c r="U690" s="35">
        <v>0</v>
      </c>
      <c r="V690" s="36">
        <v>0</v>
      </c>
      <c r="W690" s="35">
        <v>0</v>
      </c>
      <c r="X690" s="35">
        <v>0</v>
      </c>
      <c r="Y690" s="35">
        <v>0</v>
      </c>
      <c r="Z690" s="36">
        <v>0</v>
      </c>
      <c r="AA690" s="35">
        <v>0</v>
      </c>
      <c r="AB690" s="35">
        <v>0</v>
      </c>
      <c r="AC690" s="35">
        <v>0</v>
      </c>
      <c r="AD690" s="36">
        <v>0</v>
      </c>
      <c r="AE690" s="35">
        <v>0</v>
      </c>
      <c r="AF690" s="35">
        <v>0</v>
      </c>
      <c r="AG690" s="35">
        <v>0</v>
      </c>
      <c r="AH690" s="36">
        <v>0</v>
      </c>
      <c r="AI690" s="35">
        <v>0</v>
      </c>
      <c r="AJ690" s="35">
        <v>0</v>
      </c>
      <c r="AK690" s="35">
        <v>0</v>
      </c>
      <c r="AL690" s="36">
        <v>0</v>
      </c>
      <c r="AM690" s="35">
        <v>-3300</v>
      </c>
      <c r="AN690" s="35">
        <v>10</v>
      </c>
      <c r="AO690" s="35">
        <v>67700</v>
      </c>
      <c r="AP690" s="36">
        <v>-1.5110782865583456</v>
      </c>
      <c r="AQ690" s="35">
        <v>0</v>
      </c>
      <c r="AR690" s="35">
        <v>0</v>
      </c>
      <c r="AS690" s="35">
        <v>0</v>
      </c>
      <c r="AT690" s="36">
        <v>0</v>
      </c>
      <c r="AU690" s="35">
        <v>-6700</v>
      </c>
      <c r="AV690" s="35">
        <v>7.5</v>
      </c>
      <c r="AW690" s="35">
        <v>51975</v>
      </c>
      <c r="AX690" s="36">
        <v>-3.9961519961519962</v>
      </c>
      <c r="AY690" s="35">
        <v>-10000</v>
      </c>
      <c r="AZ690" s="35">
        <v>17.5</v>
      </c>
      <c r="BA690" s="35">
        <v>119675</v>
      </c>
      <c r="BB690" s="36">
        <v>-2.5903488614998955</v>
      </c>
      <c r="BC690" s="43" t="s">
        <v>1059</v>
      </c>
      <c r="BD690" s="38" t="s">
        <v>1059</v>
      </c>
      <c r="BE690" s="38" t="s">
        <v>1060</v>
      </c>
      <c r="BF690" s="18"/>
      <c r="BG690" s="18"/>
      <c r="BH690" s="18"/>
      <c r="BI690" s="18"/>
      <c r="BJ690" s="18"/>
      <c r="BK690" s="18"/>
      <c r="BL690" s="18"/>
      <c r="BM690" s="18"/>
      <c r="BN690" s="18"/>
      <c r="BO690" s="18"/>
      <c r="CJ690" s="18"/>
      <c r="CK690" s="18"/>
    </row>
    <row r="691" spans="1:89" x14ac:dyDescent="0.2">
      <c r="A691" s="42">
        <v>207720</v>
      </c>
      <c r="B691" s="43" t="s">
        <v>1085</v>
      </c>
      <c r="C691" s="35">
        <v>0</v>
      </c>
      <c r="D691" s="35">
        <v>0</v>
      </c>
      <c r="E691" s="35">
        <v>0</v>
      </c>
      <c r="F691" s="36">
        <f t="shared" si="160"/>
        <v>0</v>
      </c>
      <c r="G691" s="35">
        <v>0</v>
      </c>
      <c r="H691" s="35">
        <v>0</v>
      </c>
      <c r="I691" s="35">
        <v>0</v>
      </c>
      <c r="J691" s="36">
        <f t="shared" si="161"/>
        <v>0</v>
      </c>
      <c r="K691" s="35">
        <v>0</v>
      </c>
      <c r="L691" s="35">
        <v>0</v>
      </c>
      <c r="M691" s="35">
        <v>0</v>
      </c>
      <c r="N691" s="36">
        <v>0</v>
      </c>
      <c r="O691" s="35">
        <v>0</v>
      </c>
      <c r="P691" s="35">
        <v>0</v>
      </c>
      <c r="Q691" s="35">
        <v>0</v>
      </c>
      <c r="R691" s="36">
        <v>0</v>
      </c>
      <c r="S691" s="35">
        <v>0</v>
      </c>
      <c r="T691" s="35">
        <v>0</v>
      </c>
      <c r="U691" s="35">
        <v>0</v>
      </c>
      <c r="V691" s="36">
        <v>0</v>
      </c>
      <c r="W691" s="35">
        <v>0</v>
      </c>
      <c r="X691" s="35">
        <v>0</v>
      </c>
      <c r="Y691" s="35">
        <v>0</v>
      </c>
      <c r="Z691" s="36">
        <v>0</v>
      </c>
      <c r="AA691" s="35">
        <v>0</v>
      </c>
      <c r="AB691" s="35">
        <v>0</v>
      </c>
      <c r="AC691" s="35">
        <v>0</v>
      </c>
      <c r="AD691" s="36">
        <v>0</v>
      </c>
      <c r="AE691" s="35">
        <v>0</v>
      </c>
      <c r="AF691" s="35">
        <v>0</v>
      </c>
      <c r="AG691" s="35">
        <v>0</v>
      </c>
      <c r="AH691" s="36">
        <v>0</v>
      </c>
      <c r="AI691" s="35">
        <v>0</v>
      </c>
      <c r="AJ691" s="35">
        <v>0</v>
      </c>
      <c r="AK691" s="35">
        <v>0</v>
      </c>
      <c r="AL691" s="36">
        <v>0</v>
      </c>
      <c r="AM691" s="35">
        <v>0</v>
      </c>
      <c r="AN691" s="35">
        <v>0</v>
      </c>
      <c r="AO691" s="35">
        <v>0</v>
      </c>
      <c r="AP691" s="36">
        <v>0</v>
      </c>
      <c r="AQ691" s="35">
        <v>0</v>
      </c>
      <c r="AR691" s="35">
        <v>0</v>
      </c>
      <c r="AS691" s="35">
        <v>0</v>
      </c>
      <c r="AT691" s="36">
        <v>0</v>
      </c>
      <c r="AU691" s="35">
        <v>-3300</v>
      </c>
      <c r="AV691" s="35">
        <v>10</v>
      </c>
      <c r="AW691" s="35">
        <v>69300</v>
      </c>
      <c r="AX691" s="36">
        <v>-1.4761904761904763</v>
      </c>
      <c r="AY691" s="35">
        <v>-3300</v>
      </c>
      <c r="AZ691" s="35">
        <v>10</v>
      </c>
      <c r="BA691" s="35">
        <v>69300</v>
      </c>
      <c r="BB691" s="36">
        <v>-1.4761904761904763</v>
      </c>
      <c r="BC691" s="43" t="s">
        <v>1059</v>
      </c>
      <c r="BD691" s="38" t="s">
        <v>1059</v>
      </c>
      <c r="BE691" s="38" t="s">
        <v>1060</v>
      </c>
      <c r="BF691" s="18"/>
      <c r="BG691" s="18"/>
      <c r="BH691" s="18"/>
      <c r="BI691" s="18"/>
      <c r="BJ691" s="18"/>
      <c r="BK691" s="18"/>
      <c r="BL691" s="18"/>
      <c r="BM691" s="18"/>
      <c r="BN691" s="18"/>
      <c r="BO691" s="18"/>
      <c r="CJ691" s="18"/>
      <c r="CK691" s="18"/>
    </row>
    <row r="692" spans="1:89" x14ac:dyDescent="0.2">
      <c r="A692" s="42">
        <v>207772</v>
      </c>
      <c r="B692" s="43" t="s">
        <v>1086</v>
      </c>
      <c r="C692" s="35">
        <v>0</v>
      </c>
      <c r="D692" s="35">
        <v>0</v>
      </c>
      <c r="E692" s="35">
        <v>0</v>
      </c>
      <c r="F692" s="36">
        <f t="shared" si="160"/>
        <v>0</v>
      </c>
      <c r="G692" s="35">
        <v>0</v>
      </c>
      <c r="H692" s="35">
        <v>0</v>
      </c>
      <c r="I692" s="35">
        <v>0</v>
      </c>
      <c r="J692" s="36">
        <f t="shared" si="161"/>
        <v>0</v>
      </c>
      <c r="K692" s="35">
        <v>0</v>
      </c>
      <c r="L692" s="35">
        <v>0</v>
      </c>
      <c r="M692" s="35">
        <v>0</v>
      </c>
      <c r="N692" s="36">
        <v>0</v>
      </c>
      <c r="O692" s="35">
        <v>0</v>
      </c>
      <c r="P692" s="35">
        <v>0</v>
      </c>
      <c r="Q692" s="35">
        <v>0</v>
      </c>
      <c r="R692" s="36">
        <v>0</v>
      </c>
      <c r="S692" s="35">
        <v>0</v>
      </c>
      <c r="T692" s="35">
        <v>0</v>
      </c>
      <c r="U692" s="35">
        <v>0</v>
      </c>
      <c r="V692" s="36">
        <v>0</v>
      </c>
      <c r="W692" s="35">
        <v>0</v>
      </c>
      <c r="X692" s="35">
        <v>0</v>
      </c>
      <c r="Y692" s="35">
        <v>0</v>
      </c>
      <c r="Z692" s="36">
        <v>0</v>
      </c>
      <c r="AA692" s="35">
        <v>0</v>
      </c>
      <c r="AB692" s="35">
        <v>0</v>
      </c>
      <c r="AC692" s="35">
        <v>0</v>
      </c>
      <c r="AD692" s="36">
        <v>0</v>
      </c>
      <c r="AE692" s="35">
        <v>0</v>
      </c>
      <c r="AF692" s="35">
        <v>0</v>
      </c>
      <c r="AG692" s="35">
        <v>0</v>
      </c>
      <c r="AH692" s="36">
        <v>0</v>
      </c>
      <c r="AI692" s="35">
        <v>0</v>
      </c>
      <c r="AJ692" s="35">
        <v>0</v>
      </c>
      <c r="AK692" s="35">
        <v>0</v>
      </c>
      <c r="AL692" s="36">
        <v>0</v>
      </c>
      <c r="AM692" s="35">
        <v>0</v>
      </c>
      <c r="AN692" s="35">
        <v>0</v>
      </c>
      <c r="AO692" s="35">
        <v>0</v>
      </c>
      <c r="AP692" s="36">
        <v>0</v>
      </c>
      <c r="AQ692" s="35">
        <v>0</v>
      </c>
      <c r="AR692" s="35">
        <v>0</v>
      </c>
      <c r="AS692" s="35">
        <v>0</v>
      </c>
      <c r="AT692" s="36">
        <v>0</v>
      </c>
      <c r="AU692" s="35">
        <v>-18700</v>
      </c>
      <c r="AV692" s="35">
        <v>34</v>
      </c>
      <c r="AW692" s="35">
        <v>233920</v>
      </c>
      <c r="AX692" s="36">
        <v>-2.4781976744186047</v>
      </c>
      <c r="AY692" s="35">
        <v>-18700</v>
      </c>
      <c r="AZ692" s="35">
        <v>34</v>
      </c>
      <c r="BA692" s="35">
        <v>233920</v>
      </c>
      <c r="BB692" s="36">
        <v>-2.4781976744186047</v>
      </c>
      <c r="BC692" s="43" t="s">
        <v>1059</v>
      </c>
      <c r="BD692" s="38" t="s">
        <v>1059</v>
      </c>
      <c r="BE692" s="38" t="s">
        <v>1060</v>
      </c>
      <c r="BF692" s="18"/>
      <c r="BG692" s="18"/>
      <c r="BH692" s="18"/>
      <c r="BI692" s="18"/>
      <c r="BJ692" s="18"/>
      <c r="BK692" s="18"/>
      <c r="BL692" s="18"/>
      <c r="BM692" s="18"/>
      <c r="BN692" s="18"/>
      <c r="BO692" s="18"/>
      <c r="CJ692" s="18"/>
      <c r="CK692" s="18"/>
    </row>
    <row r="693" spans="1:89" x14ac:dyDescent="0.2">
      <c r="A693" s="42">
        <v>207773</v>
      </c>
      <c r="B693" s="43" t="s">
        <v>1087</v>
      </c>
      <c r="C693" s="35">
        <v>0</v>
      </c>
      <c r="D693" s="35">
        <v>0</v>
      </c>
      <c r="E693" s="35">
        <v>0</v>
      </c>
      <c r="F693" s="36">
        <f t="shared" si="160"/>
        <v>0</v>
      </c>
      <c r="G693" s="35">
        <v>0</v>
      </c>
      <c r="H693" s="35">
        <v>0</v>
      </c>
      <c r="I693" s="35">
        <v>0</v>
      </c>
      <c r="J693" s="36">
        <f t="shared" si="161"/>
        <v>0</v>
      </c>
      <c r="K693" s="35">
        <v>0</v>
      </c>
      <c r="L693" s="35">
        <v>0</v>
      </c>
      <c r="M693" s="35">
        <v>0</v>
      </c>
      <c r="N693" s="36">
        <v>0</v>
      </c>
      <c r="O693" s="35">
        <v>0</v>
      </c>
      <c r="P693" s="35">
        <v>0</v>
      </c>
      <c r="Q693" s="35">
        <v>0</v>
      </c>
      <c r="R693" s="36">
        <v>0</v>
      </c>
      <c r="S693" s="35">
        <v>0</v>
      </c>
      <c r="T693" s="35">
        <v>0</v>
      </c>
      <c r="U693" s="35">
        <v>0</v>
      </c>
      <c r="V693" s="36">
        <v>0</v>
      </c>
      <c r="W693" s="35">
        <v>0</v>
      </c>
      <c r="X693" s="35">
        <v>0</v>
      </c>
      <c r="Y693" s="35">
        <v>0</v>
      </c>
      <c r="Z693" s="36">
        <v>0</v>
      </c>
      <c r="AA693" s="35">
        <v>0</v>
      </c>
      <c r="AB693" s="35">
        <v>0</v>
      </c>
      <c r="AC693" s="35">
        <v>0</v>
      </c>
      <c r="AD693" s="36">
        <v>0</v>
      </c>
      <c r="AE693" s="35">
        <v>0</v>
      </c>
      <c r="AF693" s="35">
        <v>0</v>
      </c>
      <c r="AG693" s="35">
        <v>0</v>
      </c>
      <c r="AH693" s="36">
        <v>0</v>
      </c>
      <c r="AI693" s="35">
        <v>0</v>
      </c>
      <c r="AJ693" s="35">
        <v>0</v>
      </c>
      <c r="AK693" s="35">
        <v>0</v>
      </c>
      <c r="AL693" s="36">
        <v>0</v>
      </c>
      <c r="AM693" s="35">
        <v>0</v>
      </c>
      <c r="AN693" s="35">
        <v>0</v>
      </c>
      <c r="AO693" s="35">
        <v>0</v>
      </c>
      <c r="AP693" s="36">
        <v>0</v>
      </c>
      <c r="AQ693" s="35">
        <v>0</v>
      </c>
      <c r="AR693" s="35">
        <v>0</v>
      </c>
      <c r="AS693" s="35">
        <v>0</v>
      </c>
      <c r="AT693" s="36">
        <v>0</v>
      </c>
      <c r="AU693" s="35">
        <v>64000</v>
      </c>
      <c r="AV693" s="35">
        <v>10</v>
      </c>
      <c r="AW693" s="35">
        <v>69300</v>
      </c>
      <c r="AX693" s="36">
        <v>28.629148629148627</v>
      </c>
      <c r="AY693" s="35">
        <v>64000</v>
      </c>
      <c r="AZ693" s="35">
        <v>10</v>
      </c>
      <c r="BA693" s="35">
        <v>69300</v>
      </c>
      <c r="BB693" s="36">
        <v>28.629148629148627</v>
      </c>
      <c r="BC693" s="43" t="s">
        <v>1059</v>
      </c>
      <c r="BD693" s="38" t="s">
        <v>1059</v>
      </c>
      <c r="BE693" s="38" t="s">
        <v>1060</v>
      </c>
      <c r="BF693" s="18"/>
      <c r="BG693" s="18"/>
      <c r="BH693" s="18"/>
      <c r="BI693" s="18"/>
      <c r="BJ693" s="18"/>
      <c r="BK693" s="18"/>
      <c r="BL693" s="18"/>
      <c r="BM693" s="18"/>
      <c r="BN693" s="18"/>
      <c r="BO693" s="18"/>
      <c r="CJ693" s="18"/>
      <c r="CK693" s="18"/>
    </row>
    <row r="694" spans="1:89" x14ac:dyDescent="0.2">
      <c r="A694" s="42">
        <v>170615</v>
      </c>
      <c r="B694" s="43" t="s">
        <v>1088</v>
      </c>
      <c r="C694" s="35">
        <v>-18050.2</v>
      </c>
      <c r="D694" s="35">
        <v>0</v>
      </c>
      <c r="E694" s="35">
        <v>0</v>
      </c>
      <c r="F694" s="36">
        <f t="shared" si="160"/>
        <v>0</v>
      </c>
      <c r="G694" s="35">
        <v>-2750.2</v>
      </c>
      <c r="H694" s="35">
        <v>15</v>
      </c>
      <c r="I694" s="35">
        <v>105300</v>
      </c>
      <c r="J694" s="36">
        <f t="shared" si="161"/>
        <v>-0.80965052231718893</v>
      </c>
      <c r="K694" s="35">
        <v>0</v>
      </c>
      <c r="L694" s="35">
        <v>15</v>
      </c>
      <c r="M694" s="35">
        <v>106050</v>
      </c>
      <c r="N694" s="36">
        <v>0</v>
      </c>
      <c r="O694" s="35">
        <v>0</v>
      </c>
      <c r="P694" s="35">
        <v>0</v>
      </c>
      <c r="Q694" s="35">
        <v>0</v>
      </c>
      <c r="R694" s="36">
        <v>0</v>
      </c>
      <c r="S694" s="35">
        <v>-3150.2</v>
      </c>
      <c r="T694" s="35">
        <v>15</v>
      </c>
      <c r="U694" s="35">
        <v>104550</v>
      </c>
      <c r="V694" s="36">
        <v>-0.93406217120994739</v>
      </c>
      <c r="W694" s="35">
        <v>0</v>
      </c>
      <c r="X694" s="35">
        <v>0</v>
      </c>
      <c r="Y694" s="35">
        <v>0</v>
      </c>
      <c r="Z694" s="36">
        <v>0</v>
      </c>
      <c r="AA694" s="35">
        <v>0</v>
      </c>
      <c r="AB694" s="35">
        <v>0</v>
      </c>
      <c r="AC694" s="35">
        <v>0</v>
      </c>
      <c r="AD694" s="36">
        <v>0</v>
      </c>
      <c r="AE694" s="35">
        <v>0</v>
      </c>
      <c r="AF694" s="35">
        <v>0</v>
      </c>
      <c r="AG694" s="35">
        <v>0</v>
      </c>
      <c r="AH694" s="36">
        <v>0</v>
      </c>
      <c r="AI694" s="35">
        <v>0</v>
      </c>
      <c r="AJ694" s="35">
        <v>0</v>
      </c>
      <c r="AK694" s="35">
        <v>0</v>
      </c>
      <c r="AL694" s="36">
        <v>0</v>
      </c>
      <c r="AM694" s="35">
        <v>0</v>
      </c>
      <c r="AN694" s="35">
        <v>0</v>
      </c>
      <c r="AO694" s="35">
        <v>0</v>
      </c>
      <c r="AP694" s="36">
        <v>0</v>
      </c>
      <c r="AQ694" s="35">
        <v>0</v>
      </c>
      <c r="AR694" s="35">
        <v>0</v>
      </c>
      <c r="AS694" s="35">
        <v>0</v>
      </c>
      <c r="AT694" s="36">
        <v>0</v>
      </c>
      <c r="AU694" s="35">
        <v>-6899.38</v>
      </c>
      <c r="AV694" s="35">
        <v>0</v>
      </c>
      <c r="AW694" s="35">
        <v>0</v>
      </c>
      <c r="AX694" s="36">
        <v>0</v>
      </c>
      <c r="AY694" s="35">
        <v>-12799.779999999999</v>
      </c>
      <c r="AZ694" s="35">
        <v>45</v>
      </c>
      <c r="BA694" s="35">
        <v>315900</v>
      </c>
      <c r="BB694" s="36">
        <v>-1.2560721114276669</v>
      </c>
      <c r="BC694" s="43" t="s">
        <v>1059</v>
      </c>
      <c r="BD694" s="38" t="s">
        <v>1059</v>
      </c>
      <c r="BE694" s="38" t="s">
        <v>1060</v>
      </c>
      <c r="BF694" s="18"/>
      <c r="BG694" s="18"/>
      <c r="BH694" s="18"/>
      <c r="BI694" s="18"/>
      <c r="BJ694" s="18"/>
      <c r="BK694" s="18"/>
      <c r="BL694" s="18"/>
      <c r="BM694" s="18"/>
      <c r="BN694" s="18"/>
      <c r="BO694" s="18"/>
      <c r="CJ694" s="18"/>
      <c r="CK694" s="18"/>
    </row>
    <row r="695" spans="1:89" x14ac:dyDescent="0.2">
      <c r="A695" s="42">
        <v>170745</v>
      </c>
      <c r="B695" s="43" t="s">
        <v>1089</v>
      </c>
      <c r="C695" s="35">
        <v>-30379.97</v>
      </c>
      <c r="D695" s="35">
        <v>22</v>
      </c>
      <c r="E695" s="35">
        <v>155540</v>
      </c>
      <c r="F695" s="36">
        <f t="shared" si="160"/>
        <v>-5.8595801723029446</v>
      </c>
      <c r="G695" s="35">
        <v>-5919.97</v>
      </c>
      <c r="H695" s="35">
        <v>35</v>
      </c>
      <c r="I695" s="35">
        <v>245700</v>
      </c>
      <c r="J695" s="36">
        <f t="shared" si="161"/>
        <v>-0.74692336182336183</v>
      </c>
      <c r="K695" s="35">
        <v>-18399.97</v>
      </c>
      <c r="L695" s="35">
        <v>35</v>
      </c>
      <c r="M695" s="35">
        <v>245700</v>
      </c>
      <c r="N695" s="36">
        <v>-2.2466385836385836</v>
      </c>
      <c r="O695" s="35">
        <v>-13016.93</v>
      </c>
      <c r="P695" s="35">
        <v>45</v>
      </c>
      <c r="Q695" s="35">
        <v>314300</v>
      </c>
      <c r="R695" s="36">
        <v>-1.2838842825326122</v>
      </c>
      <c r="S695" s="35">
        <v>-5016.93</v>
      </c>
      <c r="T695" s="35">
        <v>15</v>
      </c>
      <c r="U695" s="35">
        <v>104100</v>
      </c>
      <c r="V695" s="36">
        <v>-1.4939945244956774</v>
      </c>
      <c r="W695" s="35">
        <v>0</v>
      </c>
      <c r="X695" s="35">
        <v>0</v>
      </c>
      <c r="Y695" s="35">
        <v>0</v>
      </c>
      <c r="Z695" s="36">
        <v>0</v>
      </c>
      <c r="AA695" s="35">
        <v>0</v>
      </c>
      <c r="AB695" s="35">
        <v>0</v>
      </c>
      <c r="AC695" s="35">
        <v>0</v>
      </c>
      <c r="AD695" s="36">
        <v>0</v>
      </c>
      <c r="AE695" s="35">
        <v>0</v>
      </c>
      <c r="AF695" s="35">
        <v>0</v>
      </c>
      <c r="AG695" s="35">
        <v>0</v>
      </c>
      <c r="AH695" s="36">
        <v>0</v>
      </c>
      <c r="AI695" s="35">
        <v>0</v>
      </c>
      <c r="AJ695" s="35">
        <v>0</v>
      </c>
      <c r="AK695" s="35">
        <v>0</v>
      </c>
      <c r="AL695" s="36">
        <v>0</v>
      </c>
      <c r="AM695" s="35">
        <v>-7500.17</v>
      </c>
      <c r="AN695" s="35">
        <v>25</v>
      </c>
      <c r="AO695" s="35">
        <v>168500</v>
      </c>
      <c r="AP695" s="36">
        <v>-1.3798532344213652</v>
      </c>
      <c r="AQ695" s="35">
        <v>224499.83</v>
      </c>
      <c r="AR695" s="35">
        <v>35</v>
      </c>
      <c r="AS695" s="35">
        <v>242200</v>
      </c>
      <c r="AT695" s="36">
        <v>25.953737572254333</v>
      </c>
      <c r="AU695" s="35">
        <v>-22680.17</v>
      </c>
      <c r="AV695" s="35">
        <v>0</v>
      </c>
      <c r="AW695" s="35">
        <v>0</v>
      </c>
      <c r="AX695" s="36">
        <v>0</v>
      </c>
      <c r="AY695" s="35">
        <v>151965.69</v>
      </c>
      <c r="AZ695" s="35">
        <v>190</v>
      </c>
      <c r="BA695" s="35">
        <v>1320500</v>
      </c>
      <c r="BB695" s="36">
        <v>3.5675398636879971</v>
      </c>
      <c r="BC695" s="43" t="s">
        <v>1059</v>
      </c>
      <c r="BD695" s="38" t="s">
        <v>1059</v>
      </c>
      <c r="BE695" s="38" t="s">
        <v>1060</v>
      </c>
      <c r="BF695" s="18"/>
      <c r="BG695" s="18"/>
      <c r="BH695" s="18"/>
      <c r="BI695" s="18"/>
      <c r="BJ695" s="18"/>
      <c r="BK695" s="18"/>
      <c r="BL695" s="18"/>
      <c r="BM695" s="18"/>
      <c r="BN695" s="18"/>
      <c r="BO695" s="18"/>
      <c r="CJ695" s="18"/>
      <c r="CK695" s="18"/>
    </row>
    <row r="696" spans="1:89" x14ac:dyDescent="0.2">
      <c r="A696" s="42">
        <v>172140</v>
      </c>
      <c r="B696" s="43" t="s">
        <v>1090</v>
      </c>
      <c r="C696" s="35">
        <v>-11350.25</v>
      </c>
      <c r="D696" s="35">
        <v>0</v>
      </c>
      <c r="E696" s="35">
        <v>0</v>
      </c>
      <c r="F696" s="36">
        <f t="shared" si="160"/>
        <v>0</v>
      </c>
      <c r="G696" s="35">
        <v>-28246.25</v>
      </c>
      <c r="H696" s="35">
        <v>102.4</v>
      </c>
      <c r="I696" s="35">
        <v>718848</v>
      </c>
      <c r="J696" s="36">
        <f t="shared" si="161"/>
        <v>-1.2181069572426995</v>
      </c>
      <c r="K696" s="35">
        <v>0</v>
      </c>
      <c r="L696" s="35">
        <v>0</v>
      </c>
      <c r="M696" s="35">
        <v>0</v>
      </c>
      <c r="N696" s="36">
        <v>0</v>
      </c>
      <c r="O696" s="35">
        <v>0</v>
      </c>
      <c r="P696" s="35">
        <v>0</v>
      </c>
      <c r="Q696" s="35">
        <v>0</v>
      </c>
      <c r="R696" s="36">
        <v>0</v>
      </c>
      <c r="S696" s="35">
        <v>0</v>
      </c>
      <c r="T696" s="35">
        <v>0</v>
      </c>
      <c r="U696" s="35">
        <v>0</v>
      </c>
      <c r="V696" s="36">
        <v>0</v>
      </c>
      <c r="W696" s="35">
        <v>0</v>
      </c>
      <c r="X696" s="35">
        <v>0</v>
      </c>
      <c r="Y696" s="35">
        <v>0</v>
      </c>
      <c r="Z696" s="36">
        <v>0</v>
      </c>
      <c r="AA696" s="35">
        <v>0</v>
      </c>
      <c r="AB696" s="35">
        <v>0</v>
      </c>
      <c r="AC696" s="35">
        <v>0</v>
      </c>
      <c r="AD696" s="36">
        <v>0</v>
      </c>
      <c r="AE696" s="35">
        <v>0</v>
      </c>
      <c r="AF696" s="35">
        <v>0</v>
      </c>
      <c r="AG696" s="35">
        <v>0</v>
      </c>
      <c r="AH696" s="36">
        <v>0</v>
      </c>
      <c r="AI696" s="35">
        <v>0</v>
      </c>
      <c r="AJ696" s="35">
        <v>0</v>
      </c>
      <c r="AK696" s="35">
        <v>0</v>
      </c>
      <c r="AL696" s="36">
        <v>0</v>
      </c>
      <c r="AM696" s="35">
        <v>0</v>
      </c>
      <c r="AN696" s="35">
        <v>0</v>
      </c>
      <c r="AO696" s="35">
        <v>0</v>
      </c>
      <c r="AP696" s="36">
        <v>0</v>
      </c>
      <c r="AQ696" s="35">
        <v>0</v>
      </c>
      <c r="AR696" s="35">
        <v>0</v>
      </c>
      <c r="AS696" s="35">
        <v>0</v>
      </c>
      <c r="AT696" s="36">
        <v>0</v>
      </c>
      <c r="AU696" s="35">
        <v>-43606.55</v>
      </c>
      <c r="AV696" s="35">
        <v>0</v>
      </c>
      <c r="AW696" s="35">
        <v>0</v>
      </c>
      <c r="AX696" s="36">
        <v>0</v>
      </c>
      <c r="AY696" s="35">
        <v>-71852.800000000003</v>
      </c>
      <c r="AZ696" s="35">
        <v>102.4</v>
      </c>
      <c r="BA696" s="35">
        <v>718848</v>
      </c>
      <c r="BB696" s="36">
        <v>-3.0986200142450144</v>
      </c>
      <c r="BC696" s="43" t="s">
        <v>1059</v>
      </c>
      <c r="BD696" s="38" t="s">
        <v>1059</v>
      </c>
      <c r="BE696" s="38" t="s">
        <v>1060</v>
      </c>
      <c r="BF696" s="18"/>
      <c r="BG696" s="18"/>
      <c r="BH696" s="18"/>
      <c r="BI696" s="18"/>
      <c r="BJ696" s="18"/>
      <c r="BK696" s="18"/>
      <c r="BL696" s="18"/>
      <c r="BM696" s="18"/>
      <c r="BN696" s="18"/>
      <c r="BO696" s="18"/>
      <c r="CJ696" s="18"/>
      <c r="CK696" s="18"/>
    </row>
    <row r="697" spans="1:89" x14ac:dyDescent="0.2">
      <c r="A697" s="42">
        <v>178615</v>
      </c>
      <c r="B697" s="43" t="s">
        <v>186</v>
      </c>
      <c r="C697" s="35">
        <v>-68969.77</v>
      </c>
      <c r="D697" s="35">
        <v>164.5</v>
      </c>
      <c r="E697" s="35">
        <v>1144790</v>
      </c>
      <c r="F697" s="36">
        <f t="shared" si="160"/>
        <v>-1.8073996977611617</v>
      </c>
      <c r="G697" s="35">
        <v>103625.23</v>
      </c>
      <c r="H697" s="35">
        <v>100.75</v>
      </c>
      <c r="I697" s="35">
        <v>709302.5</v>
      </c>
      <c r="J697" s="36">
        <f t="shared" si="161"/>
        <v>4.5289310696071139</v>
      </c>
      <c r="K697" s="35">
        <v>93422.73</v>
      </c>
      <c r="L697" s="35">
        <v>200</v>
      </c>
      <c r="M697" s="35">
        <v>1408250</v>
      </c>
      <c r="N697" s="36">
        <v>1.9901877507544825</v>
      </c>
      <c r="O697" s="35">
        <v>113358.15</v>
      </c>
      <c r="P697" s="35">
        <v>207.25</v>
      </c>
      <c r="Q697" s="35">
        <v>1462182.5</v>
      </c>
      <c r="R697" s="36">
        <v>2.4033269786774221</v>
      </c>
      <c r="S697" s="35">
        <v>13060.65</v>
      </c>
      <c r="T697" s="35">
        <v>80</v>
      </c>
      <c r="U697" s="35">
        <v>573600</v>
      </c>
      <c r="V697" s="36">
        <v>0.70585800209205019</v>
      </c>
      <c r="W697" s="35">
        <v>-370964.42</v>
      </c>
      <c r="X697" s="35">
        <v>60.5</v>
      </c>
      <c r="Y697" s="35">
        <v>446085</v>
      </c>
      <c r="Z697" s="36">
        <v>-24.948009011735429</v>
      </c>
      <c r="AA697" s="35">
        <v>-9738.42</v>
      </c>
      <c r="AB697" s="35">
        <v>156</v>
      </c>
      <c r="AC697" s="35">
        <v>1122470</v>
      </c>
      <c r="AD697" s="36">
        <v>-0.26895241743654619</v>
      </c>
      <c r="AE697" s="35">
        <v>255143.63</v>
      </c>
      <c r="AF697" s="35">
        <v>104</v>
      </c>
      <c r="AG697" s="35">
        <v>769830</v>
      </c>
      <c r="AH697" s="36">
        <v>9.9428560851096996</v>
      </c>
      <c r="AI697" s="35">
        <v>0</v>
      </c>
      <c r="AJ697" s="35">
        <v>0</v>
      </c>
      <c r="AK697" s="35">
        <v>0</v>
      </c>
      <c r="AL697" s="36">
        <v>0</v>
      </c>
      <c r="AM697" s="35">
        <v>-40495.370000000003</v>
      </c>
      <c r="AN697" s="35">
        <v>18</v>
      </c>
      <c r="AO697" s="35">
        <v>141660</v>
      </c>
      <c r="AP697" s="36">
        <v>-8.8617568120852752</v>
      </c>
      <c r="AQ697" s="35">
        <v>-4174.37</v>
      </c>
      <c r="AR697" s="35">
        <v>16</v>
      </c>
      <c r="AS697" s="35">
        <v>108320</v>
      </c>
      <c r="AT697" s="36">
        <v>-1.0790468980797636</v>
      </c>
      <c r="AU697" s="35">
        <v>-52294.37</v>
      </c>
      <c r="AV697" s="35">
        <v>0</v>
      </c>
      <c r="AW697" s="35">
        <v>0</v>
      </c>
      <c r="AX697" s="36">
        <v>0</v>
      </c>
      <c r="AY697" s="35">
        <v>100943.44000000006</v>
      </c>
      <c r="AZ697" s="35">
        <v>942.5</v>
      </c>
      <c r="BA697" s="35">
        <v>6741700</v>
      </c>
      <c r="BB697" s="36">
        <v>0.46416284319978668</v>
      </c>
      <c r="BC697" s="43" t="s">
        <v>1059</v>
      </c>
      <c r="BD697" s="38" t="s">
        <v>1059</v>
      </c>
      <c r="BE697" s="38" t="s">
        <v>1060</v>
      </c>
      <c r="BF697" s="18"/>
      <c r="BG697" s="18"/>
      <c r="BH697" s="18"/>
      <c r="BI697" s="18"/>
      <c r="BJ697" s="18"/>
      <c r="BK697" s="18"/>
      <c r="BL697" s="18"/>
      <c r="BM697" s="18"/>
      <c r="BN697" s="18"/>
      <c r="BO697" s="18"/>
      <c r="CJ697" s="18"/>
      <c r="CK697" s="18"/>
    </row>
    <row r="698" spans="1:89" x14ac:dyDescent="0.2">
      <c r="A698" s="42">
        <v>179689</v>
      </c>
      <c r="B698" s="43" t="s">
        <v>1091</v>
      </c>
      <c r="C698" s="35">
        <v>845</v>
      </c>
      <c r="D698" s="35">
        <v>0</v>
      </c>
      <c r="E698" s="35">
        <v>0</v>
      </c>
      <c r="F698" s="36">
        <f t="shared" si="160"/>
        <v>0</v>
      </c>
      <c r="G698" s="35">
        <v>-629</v>
      </c>
      <c r="H698" s="35">
        <v>1.8</v>
      </c>
      <c r="I698" s="35">
        <v>14706</v>
      </c>
      <c r="J698" s="36">
        <f t="shared" si="161"/>
        <v>-1.3259213926288591</v>
      </c>
      <c r="K698" s="35">
        <v>0</v>
      </c>
      <c r="L698" s="35">
        <v>0</v>
      </c>
      <c r="M698" s="35">
        <v>0</v>
      </c>
      <c r="N698" s="36">
        <v>0</v>
      </c>
      <c r="O698" s="35">
        <v>0</v>
      </c>
      <c r="P698" s="35">
        <v>0</v>
      </c>
      <c r="Q698" s="35">
        <v>0</v>
      </c>
      <c r="R698" s="36">
        <v>0</v>
      </c>
      <c r="S698" s="35">
        <v>0</v>
      </c>
      <c r="T698" s="35">
        <v>0</v>
      </c>
      <c r="U698" s="35">
        <v>0</v>
      </c>
      <c r="V698" s="36">
        <v>0</v>
      </c>
      <c r="W698" s="35">
        <v>0</v>
      </c>
      <c r="X698" s="35">
        <v>0</v>
      </c>
      <c r="Y698" s="35">
        <v>0</v>
      </c>
      <c r="Z698" s="36">
        <v>0</v>
      </c>
      <c r="AA698" s="35">
        <v>0</v>
      </c>
      <c r="AB698" s="35">
        <v>0</v>
      </c>
      <c r="AC698" s="35">
        <v>0</v>
      </c>
      <c r="AD698" s="36">
        <v>0</v>
      </c>
      <c r="AE698" s="35">
        <v>0</v>
      </c>
      <c r="AF698" s="35">
        <v>0</v>
      </c>
      <c r="AG698" s="35">
        <v>0</v>
      </c>
      <c r="AH698" s="36">
        <v>0</v>
      </c>
      <c r="AI698" s="35">
        <v>0</v>
      </c>
      <c r="AJ698" s="35">
        <v>0</v>
      </c>
      <c r="AK698" s="35">
        <v>0</v>
      </c>
      <c r="AL698" s="36">
        <v>0</v>
      </c>
      <c r="AM698" s="35">
        <v>0</v>
      </c>
      <c r="AN698" s="35">
        <v>0</v>
      </c>
      <c r="AO698" s="35">
        <v>0</v>
      </c>
      <c r="AP698" s="36">
        <v>0</v>
      </c>
      <c r="AQ698" s="35">
        <v>0</v>
      </c>
      <c r="AR698" s="35">
        <v>0</v>
      </c>
      <c r="AS698" s="35">
        <v>0</v>
      </c>
      <c r="AT698" s="36">
        <v>0</v>
      </c>
      <c r="AU698" s="35">
        <v>-899</v>
      </c>
      <c r="AV698" s="35">
        <v>0</v>
      </c>
      <c r="AW698" s="35">
        <v>0</v>
      </c>
      <c r="AX698" s="36">
        <v>0</v>
      </c>
      <c r="AY698" s="35">
        <v>-1528</v>
      </c>
      <c r="AZ698" s="35">
        <v>1.8</v>
      </c>
      <c r="BA698" s="35">
        <v>14706</v>
      </c>
      <c r="BB698" s="36">
        <v>-3.2209982320141441</v>
      </c>
      <c r="BC698" s="43" t="s">
        <v>1059</v>
      </c>
      <c r="BD698" s="38" t="s">
        <v>1059</v>
      </c>
      <c r="BE698" s="38" t="s">
        <v>1060</v>
      </c>
      <c r="BF698" s="18"/>
      <c r="BG698" s="18"/>
      <c r="BH698" s="18"/>
      <c r="BI698" s="18"/>
      <c r="BJ698" s="18"/>
      <c r="BK698" s="18"/>
      <c r="BL698" s="18"/>
      <c r="BM698" s="18"/>
      <c r="BN698" s="18"/>
      <c r="BO698" s="18"/>
      <c r="CJ698" s="18"/>
      <c r="CK698" s="18"/>
    </row>
    <row r="699" spans="1:89" x14ac:dyDescent="0.2">
      <c r="A699" s="42">
        <v>179876</v>
      </c>
      <c r="B699" s="43" t="s">
        <v>1092</v>
      </c>
      <c r="C699" s="35">
        <v>-8965</v>
      </c>
      <c r="D699" s="35">
        <v>0</v>
      </c>
      <c r="E699" s="35">
        <v>0</v>
      </c>
      <c r="F699" s="36">
        <f t="shared" si="160"/>
        <v>0</v>
      </c>
      <c r="G699" s="35">
        <v>-1065</v>
      </c>
      <c r="H699" s="35">
        <v>10</v>
      </c>
      <c r="I699" s="35">
        <v>70700</v>
      </c>
      <c r="J699" s="36">
        <f t="shared" si="161"/>
        <v>-0.46697312588401702</v>
      </c>
      <c r="K699" s="35">
        <v>-7500</v>
      </c>
      <c r="L699" s="35">
        <v>20</v>
      </c>
      <c r="M699" s="35">
        <v>141400</v>
      </c>
      <c r="N699" s="36">
        <v>-1.5912305516265914</v>
      </c>
      <c r="O699" s="35">
        <v>65750</v>
      </c>
      <c r="P699" s="35">
        <v>17.5</v>
      </c>
      <c r="Q699" s="35">
        <v>122725</v>
      </c>
      <c r="R699" s="36">
        <v>16.608270523528212</v>
      </c>
      <c r="S699" s="35">
        <v>-240</v>
      </c>
      <c r="T699" s="35">
        <v>1</v>
      </c>
      <c r="U699" s="35">
        <v>6970</v>
      </c>
      <c r="V699" s="36">
        <v>-1.0674318507890961</v>
      </c>
      <c r="W699" s="35">
        <v>-2035</v>
      </c>
      <c r="X699" s="35">
        <v>7.5</v>
      </c>
      <c r="Y699" s="35">
        <v>51525</v>
      </c>
      <c r="Z699" s="36">
        <v>-1.1848617176128093</v>
      </c>
      <c r="AA699" s="35">
        <v>0</v>
      </c>
      <c r="AB699" s="35">
        <v>0</v>
      </c>
      <c r="AC699" s="35">
        <v>0</v>
      </c>
      <c r="AD699" s="36">
        <v>0</v>
      </c>
      <c r="AE699" s="35">
        <v>0</v>
      </c>
      <c r="AF699" s="35">
        <v>0</v>
      </c>
      <c r="AG699" s="35">
        <v>0</v>
      </c>
      <c r="AH699" s="36">
        <v>0</v>
      </c>
      <c r="AI699" s="35">
        <v>0</v>
      </c>
      <c r="AJ699" s="35">
        <v>0</v>
      </c>
      <c r="AK699" s="35">
        <v>0</v>
      </c>
      <c r="AL699" s="36">
        <v>0</v>
      </c>
      <c r="AM699" s="35">
        <v>0</v>
      </c>
      <c r="AN699" s="35">
        <v>0</v>
      </c>
      <c r="AO699" s="35">
        <v>0</v>
      </c>
      <c r="AP699" s="36">
        <v>0</v>
      </c>
      <c r="AQ699" s="35">
        <v>0</v>
      </c>
      <c r="AR699" s="35">
        <v>0</v>
      </c>
      <c r="AS699" s="35">
        <v>0</v>
      </c>
      <c r="AT699" s="36">
        <v>0</v>
      </c>
      <c r="AU699" s="35">
        <v>-2785</v>
      </c>
      <c r="AV699" s="35">
        <v>0</v>
      </c>
      <c r="AW699" s="35">
        <v>0</v>
      </c>
      <c r="AX699" s="36">
        <v>0</v>
      </c>
      <c r="AY699" s="35">
        <v>52125</v>
      </c>
      <c r="AZ699" s="35">
        <v>56</v>
      </c>
      <c r="BA699" s="35">
        <v>393320</v>
      </c>
      <c r="BB699" s="36">
        <v>4.1082960439336924</v>
      </c>
      <c r="BC699" s="43" t="s">
        <v>1059</v>
      </c>
      <c r="BD699" s="38" t="s">
        <v>1059</v>
      </c>
      <c r="BE699" s="38" t="s">
        <v>1060</v>
      </c>
      <c r="BF699" s="18"/>
      <c r="BG699" s="18"/>
      <c r="BH699" s="18"/>
      <c r="BI699" s="18"/>
      <c r="BJ699" s="18"/>
      <c r="BK699" s="18"/>
      <c r="BL699" s="18"/>
      <c r="BM699" s="18"/>
      <c r="BN699" s="18"/>
      <c r="BO699" s="18"/>
      <c r="CJ699" s="18"/>
      <c r="CK699" s="18"/>
    </row>
    <row r="700" spans="1:89" x14ac:dyDescent="0.2">
      <c r="A700" s="42">
        <v>179947</v>
      </c>
      <c r="B700" s="43" t="s">
        <v>1093</v>
      </c>
      <c r="C700" s="35">
        <v>-16627.580000000002</v>
      </c>
      <c r="D700" s="35">
        <v>0</v>
      </c>
      <c r="E700" s="35">
        <v>0</v>
      </c>
      <c r="F700" s="36">
        <f t="shared" si="160"/>
        <v>0</v>
      </c>
      <c r="G700" s="35">
        <v>-307.58</v>
      </c>
      <c r="H700" s="35">
        <v>3</v>
      </c>
      <c r="I700" s="35">
        <v>21210</v>
      </c>
      <c r="J700" s="36">
        <f t="shared" si="161"/>
        <v>-0.44955115511551147</v>
      </c>
      <c r="K700" s="35">
        <v>-1632.58</v>
      </c>
      <c r="L700" s="35">
        <v>8</v>
      </c>
      <c r="M700" s="35">
        <v>56560</v>
      </c>
      <c r="N700" s="36">
        <v>-0.86593705799151344</v>
      </c>
      <c r="O700" s="35">
        <v>-2614.58</v>
      </c>
      <c r="P700" s="35">
        <v>7.5</v>
      </c>
      <c r="Q700" s="35">
        <v>53575</v>
      </c>
      <c r="R700" s="36">
        <v>-1.5128694353709753</v>
      </c>
      <c r="S700" s="35">
        <v>-349.58</v>
      </c>
      <c r="T700" s="35">
        <v>2.5</v>
      </c>
      <c r="U700" s="35">
        <v>17425</v>
      </c>
      <c r="V700" s="36">
        <v>-0.62192137733142028</v>
      </c>
      <c r="W700" s="35">
        <v>32575.42</v>
      </c>
      <c r="X700" s="35">
        <v>5</v>
      </c>
      <c r="Y700" s="35">
        <v>34350</v>
      </c>
      <c r="Z700" s="36">
        <v>28.450148471615719</v>
      </c>
      <c r="AA700" s="35">
        <v>0</v>
      </c>
      <c r="AB700" s="35">
        <v>0</v>
      </c>
      <c r="AC700" s="35">
        <v>0</v>
      </c>
      <c r="AD700" s="36">
        <v>0</v>
      </c>
      <c r="AE700" s="35">
        <v>0</v>
      </c>
      <c r="AF700" s="35">
        <v>0</v>
      </c>
      <c r="AG700" s="35">
        <v>0</v>
      </c>
      <c r="AH700" s="36">
        <v>0</v>
      </c>
      <c r="AI700" s="35">
        <v>0</v>
      </c>
      <c r="AJ700" s="35">
        <v>0</v>
      </c>
      <c r="AK700" s="35">
        <v>0</v>
      </c>
      <c r="AL700" s="36">
        <v>0</v>
      </c>
      <c r="AM700" s="35">
        <v>0</v>
      </c>
      <c r="AN700" s="35">
        <v>0</v>
      </c>
      <c r="AO700" s="35">
        <v>0</v>
      </c>
      <c r="AP700" s="36">
        <v>0</v>
      </c>
      <c r="AQ700" s="35">
        <v>0</v>
      </c>
      <c r="AR700" s="35">
        <v>0</v>
      </c>
      <c r="AS700" s="35">
        <v>0</v>
      </c>
      <c r="AT700" s="36">
        <v>0</v>
      </c>
      <c r="AU700" s="35">
        <v>-2739.59</v>
      </c>
      <c r="AV700" s="35">
        <v>0</v>
      </c>
      <c r="AW700" s="35">
        <v>0</v>
      </c>
      <c r="AX700" s="36">
        <v>0</v>
      </c>
      <c r="AY700" s="35">
        <v>24931.51</v>
      </c>
      <c r="AZ700" s="35">
        <v>26</v>
      </c>
      <c r="BA700" s="35">
        <v>183120</v>
      </c>
      <c r="BB700" s="36">
        <v>4.2206029379641761</v>
      </c>
      <c r="BC700" s="43" t="s">
        <v>1059</v>
      </c>
      <c r="BD700" s="38" t="s">
        <v>1059</v>
      </c>
      <c r="BE700" s="38" t="s">
        <v>1060</v>
      </c>
      <c r="BF700" s="18"/>
      <c r="BG700" s="18"/>
      <c r="BH700" s="18"/>
      <c r="BI700" s="18"/>
      <c r="BJ700" s="18"/>
      <c r="BK700" s="18"/>
      <c r="BL700" s="18"/>
      <c r="BM700" s="18"/>
      <c r="BN700" s="18"/>
      <c r="BO700" s="18"/>
      <c r="CJ700" s="18"/>
      <c r="CK700" s="18"/>
    </row>
    <row r="701" spans="1:89" x14ac:dyDescent="0.2">
      <c r="A701" s="43">
        <v>179999</v>
      </c>
      <c r="B701" s="43" t="s">
        <v>1094</v>
      </c>
      <c r="C701" s="35">
        <v>-10800</v>
      </c>
      <c r="D701" s="35">
        <v>0</v>
      </c>
      <c r="E701" s="35">
        <v>0</v>
      </c>
      <c r="F701" s="36">
        <f t="shared" si="160"/>
        <v>0</v>
      </c>
      <c r="G701" s="35">
        <v>-400</v>
      </c>
      <c r="H701" s="35">
        <v>5</v>
      </c>
      <c r="I701" s="35">
        <v>35350</v>
      </c>
      <c r="J701" s="36">
        <f t="shared" si="161"/>
        <v>-0.35077793493635079</v>
      </c>
      <c r="K701" s="35">
        <v>0</v>
      </c>
      <c r="L701" s="35">
        <v>0</v>
      </c>
      <c r="M701" s="35">
        <v>0</v>
      </c>
      <c r="N701" s="36">
        <v>0</v>
      </c>
      <c r="O701" s="35">
        <v>0</v>
      </c>
      <c r="P701" s="35">
        <v>0</v>
      </c>
      <c r="Q701" s="35">
        <v>0</v>
      </c>
      <c r="R701" s="36">
        <v>0</v>
      </c>
      <c r="S701" s="35">
        <v>0</v>
      </c>
      <c r="T701" s="35">
        <v>0</v>
      </c>
      <c r="U701" s="35">
        <v>0</v>
      </c>
      <c r="V701" s="36">
        <v>0</v>
      </c>
      <c r="W701" s="35">
        <v>0</v>
      </c>
      <c r="X701" s="35">
        <v>0</v>
      </c>
      <c r="Y701" s="35">
        <v>0</v>
      </c>
      <c r="Z701" s="36">
        <v>0</v>
      </c>
      <c r="AA701" s="35">
        <v>0</v>
      </c>
      <c r="AB701" s="35">
        <v>0</v>
      </c>
      <c r="AC701" s="35">
        <v>0</v>
      </c>
      <c r="AD701" s="36">
        <v>0</v>
      </c>
      <c r="AE701" s="35">
        <v>0</v>
      </c>
      <c r="AF701" s="35">
        <v>0</v>
      </c>
      <c r="AG701" s="35">
        <v>0</v>
      </c>
      <c r="AH701" s="36">
        <v>0</v>
      </c>
      <c r="AI701" s="35">
        <v>0</v>
      </c>
      <c r="AJ701" s="35">
        <v>0</v>
      </c>
      <c r="AK701" s="35">
        <v>0</v>
      </c>
      <c r="AL701" s="36">
        <v>0</v>
      </c>
      <c r="AM701" s="35">
        <v>0</v>
      </c>
      <c r="AN701" s="35">
        <v>0</v>
      </c>
      <c r="AO701" s="35">
        <v>0</v>
      </c>
      <c r="AP701" s="36">
        <v>0</v>
      </c>
      <c r="AQ701" s="35">
        <v>0</v>
      </c>
      <c r="AR701" s="35">
        <v>0</v>
      </c>
      <c r="AS701" s="35">
        <v>0</v>
      </c>
      <c r="AT701" s="36">
        <v>0</v>
      </c>
      <c r="AU701" s="35">
        <v>-1149.8900000000001</v>
      </c>
      <c r="AV701" s="35">
        <v>0</v>
      </c>
      <c r="AW701" s="35">
        <v>0</v>
      </c>
      <c r="AX701" s="36">
        <v>0</v>
      </c>
      <c r="AY701" s="35">
        <v>-1549.89</v>
      </c>
      <c r="AZ701" s="35">
        <v>5</v>
      </c>
      <c r="BA701" s="35">
        <v>35350</v>
      </c>
      <c r="BB701" s="36">
        <v>-1.359168033946252</v>
      </c>
      <c r="BC701" s="43" t="s">
        <v>1059</v>
      </c>
      <c r="BD701" s="38" t="s">
        <v>1059</v>
      </c>
      <c r="BE701" s="38" t="s">
        <v>1060</v>
      </c>
      <c r="BF701" s="18"/>
      <c r="BG701" s="18"/>
      <c r="BH701" s="18"/>
      <c r="BI701" s="18"/>
      <c r="BJ701" s="18"/>
      <c r="BK701" s="18"/>
      <c r="BL701" s="18"/>
      <c r="BM701" s="18"/>
      <c r="BN701" s="18"/>
      <c r="BO701" s="18"/>
      <c r="CJ701" s="18"/>
      <c r="CK701" s="18"/>
    </row>
    <row r="702" spans="1:89" x14ac:dyDescent="0.2">
      <c r="A702" s="43">
        <v>140832</v>
      </c>
      <c r="B702" s="43" t="s">
        <v>1095</v>
      </c>
      <c r="C702" s="35">
        <v>0.16</v>
      </c>
      <c r="D702" s="35">
        <v>0</v>
      </c>
      <c r="E702" s="35">
        <v>0</v>
      </c>
      <c r="F702" s="36">
        <f t="shared" si="160"/>
        <v>0</v>
      </c>
      <c r="G702" s="35">
        <v>108247.66</v>
      </c>
      <c r="H702" s="35">
        <v>25</v>
      </c>
      <c r="I702" s="35">
        <v>175500</v>
      </c>
      <c r="J702" s="36">
        <f t="shared" si="161"/>
        <v>19.120669287749291</v>
      </c>
      <c r="K702" s="35">
        <v>0</v>
      </c>
      <c r="L702" s="35">
        <v>25</v>
      </c>
      <c r="M702" s="35">
        <v>176000</v>
      </c>
      <c r="N702" s="36">
        <v>0</v>
      </c>
      <c r="O702" s="35">
        <v>0</v>
      </c>
      <c r="P702" s="35">
        <v>0</v>
      </c>
      <c r="Q702" s="35">
        <v>0</v>
      </c>
      <c r="R702" s="36">
        <v>0</v>
      </c>
      <c r="S702" s="35">
        <v>0</v>
      </c>
      <c r="T702" s="35">
        <v>0</v>
      </c>
      <c r="U702" s="35">
        <v>0</v>
      </c>
      <c r="V702" s="36">
        <v>0</v>
      </c>
      <c r="W702" s="35">
        <v>0</v>
      </c>
      <c r="X702" s="35">
        <v>0</v>
      </c>
      <c r="Y702" s="35">
        <v>0</v>
      </c>
      <c r="Z702" s="36">
        <v>0</v>
      </c>
      <c r="AA702" s="35">
        <v>0</v>
      </c>
      <c r="AB702" s="35">
        <v>0</v>
      </c>
      <c r="AC702" s="35">
        <v>0</v>
      </c>
      <c r="AD702" s="36">
        <v>0</v>
      </c>
      <c r="AE702" s="35">
        <v>0</v>
      </c>
      <c r="AF702" s="35">
        <v>0</v>
      </c>
      <c r="AG702" s="35">
        <v>0</v>
      </c>
      <c r="AH702" s="36">
        <v>0</v>
      </c>
      <c r="AI702" s="35">
        <v>0</v>
      </c>
      <c r="AJ702" s="35">
        <v>0</v>
      </c>
      <c r="AK702" s="35">
        <v>0</v>
      </c>
      <c r="AL702" s="36">
        <v>0</v>
      </c>
      <c r="AM702" s="35">
        <v>0</v>
      </c>
      <c r="AN702" s="35">
        <v>0</v>
      </c>
      <c r="AO702" s="35">
        <v>0</v>
      </c>
      <c r="AP702" s="36">
        <v>0</v>
      </c>
      <c r="AQ702" s="35">
        <v>0</v>
      </c>
      <c r="AR702" s="35">
        <v>0</v>
      </c>
      <c r="AS702" s="35">
        <v>0</v>
      </c>
      <c r="AT702" s="36">
        <v>0</v>
      </c>
      <c r="AU702" s="35">
        <v>-2.34</v>
      </c>
      <c r="AV702" s="35">
        <v>0</v>
      </c>
      <c r="AW702" s="35">
        <v>0</v>
      </c>
      <c r="AX702" s="36">
        <v>0</v>
      </c>
      <c r="AY702" s="35">
        <v>108245.32</v>
      </c>
      <c r="AZ702" s="35">
        <v>50</v>
      </c>
      <c r="BA702" s="35">
        <v>351500</v>
      </c>
      <c r="BB702" s="36">
        <v>9.5465289331436711</v>
      </c>
      <c r="BC702" s="43" t="s">
        <v>1059</v>
      </c>
      <c r="BD702" s="38" t="s">
        <v>1059</v>
      </c>
      <c r="BE702" s="38" t="s">
        <v>1060</v>
      </c>
      <c r="BF702" s="18"/>
      <c r="BG702" s="18"/>
      <c r="BH702" s="18"/>
      <c r="BI702" s="18"/>
      <c r="BJ702" s="18"/>
      <c r="BK702" s="18"/>
      <c r="BL702" s="18"/>
      <c r="BM702" s="18"/>
      <c r="BN702" s="18"/>
      <c r="BO702" s="18"/>
      <c r="CJ702" s="18"/>
      <c r="CK702" s="18"/>
    </row>
    <row r="703" spans="1:89" x14ac:dyDescent="0.2">
      <c r="A703" s="43">
        <v>144278</v>
      </c>
      <c r="B703" s="43" t="s">
        <v>1096</v>
      </c>
      <c r="C703" s="35">
        <v>-24600.71</v>
      </c>
      <c r="D703" s="35">
        <v>0</v>
      </c>
      <c r="E703" s="35">
        <v>0</v>
      </c>
      <c r="F703" s="36">
        <f t="shared" si="160"/>
        <v>0</v>
      </c>
      <c r="G703" s="35">
        <v>-1900.71</v>
      </c>
      <c r="H703" s="35">
        <v>10</v>
      </c>
      <c r="I703" s="35">
        <v>70200</v>
      </c>
      <c r="J703" s="36">
        <f t="shared" si="161"/>
        <v>-0.83934487179487183</v>
      </c>
      <c r="K703" s="35">
        <v>-4650.71</v>
      </c>
      <c r="L703" s="35">
        <v>15</v>
      </c>
      <c r="M703" s="35">
        <v>105600</v>
      </c>
      <c r="N703" s="36">
        <v>-1.3212244318181818</v>
      </c>
      <c r="O703" s="35">
        <v>-7400.71</v>
      </c>
      <c r="P703" s="35">
        <v>10</v>
      </c>
      <c r="Q703" s="35">
        <v>70400</v>
      </c>
      <c r="R703" s="36">
        <v>-3.2588353693181817</v>
      </c>
      <c r="S703" s="35">
        <v>-16800.71</v>
      </c>
      <c r="T703" s="35">
        <v>30</v>
      </c>
      <c r="U703" s="35">
        <v>208200</v>
      </c>
      <c r="V703" s="36">
        <v>-2.501546637848223</v>
      </c>
      <c r="W703" s="35">
        <v>0</v>
      </c>
      <c r="X703" s="35">
        <v>0</v>
      </c>
      <c r="Y703" s="35">
        <v>0</v>
      </c>
      <c r="Z703" s="36">
        <v>0</v>
      </c>
      <c r="AA703" s="35">
        <v>0</v>
      </c>
      <c r="AB703" s="35">
        <v>0</v>
      </c>
      <c r="AC703" s="35">
        <v>0</v>
      </c>
      <c r="AD703" s="36">
        <v>0</v>
      </c>
      <c r="AE703" s="35">
        <v>0</v>
      </c>
      <c r="AF703" s="35">
        <v>0</v>
      </c>
      <c r="AG703" s="35">
        <v>0</v>
      </c>
      <c r="AH703" s="36">
        <v>0</v>
      </c>
      <c r="AI703" s="35">
        <v>0</v>
      </c>
      <c r="AJ703" s="35">
        <v>0</v>
      </c>
      <c r="AK703" s="35">
        <v>0</v>
      </c>
      <c r="AL703" s="36">
        <v>0</v>
      </c>
      <c r="AM703" s="35">
        <v>0</v>
      </c>
      <c r="AN703" s="35">
        <v>0</v>
      </c>
      <c r="AO703" s="35">
        <v>0</v>
      </c>
      <c r="AP703" s="36">
        <v>0</v>
      </c>
      <c r="AQ703" s="35">
        <v>0</v>
      </c>
      <c r="AR703" s="35">
        <v>0</v>
      </c>
      <c r="AS703" s="35">
        <v>0</v>
      </c>
      <c r="AT703" s="36">
        <v>0</v>
      </c>
      <c r="AU703" s="35">
        <v>-23300.48</v>
      </c>
      <c r="AV703" s="35">
        <v>0</v>
      </c>
      <c r="AW703" s="35">
        <v>0</v>
      </c>
      <c r="AX703" s="36">
        <v>0</v>
      </c>
      <c r="AY703" s="35">
        <v>-54053.32</v>
      </c>
      <c r="AZ703" s="35">
        <v>65</v>
      </c>
      <c r="BA703" s="35">
        <v>454400</v>
      </c>
      <c r="BB703" s="36">
        <v>-3.6876164612676057</v>
      </c>
      <c r="BC703" s="43" t="s">
        <v>1059</v>
      </c>
      <c r="BD703" s="38" t="s">
        <v>1059</v>
      </c>
      <c r="BE703" s="38" t="s">
        <v>1060</v>
      </c>
      <c r="BF703" s="18"/>
      <c r="BG703" s="18"/>
      <c r="BH703" s="18"/>
      <c r="BI703" s="18"/>
      <c r="BJ703" s="18"/>
      <c r="BK703" s="18"/>
      <c r="BL703" s="18"/>
      <c r="BM703" s="18"/>
      <c r="BN703" s="18"/>
      <c r="BO703" s="18"/>
      <c r="CJ703" s="18"/>
      <c r="CK703" s="18"/>
    </row>
    <row r="704" spans="1:89" x14ac:dyDescent="0.2">
      <c r="A704" s="43">
        <v>201561</v>
      </c>
      <c r="B704" s="43" t="s">
        <v>1097</v>
      </c>
      <c r="C704" s="35">
        <v>-46900</v>
      </c>
      <c r="D704" s="35">
        <v>0</v>
      </c>
      <c r="E704" s="35">
        <v>0</v>
      </c>
      <c r="F704" s="36">
        <f t="shared" si="160"/>
        <v>0</v>
      </c>
      <c r="G704" s="35">
        <v>-1800</v>
      </c>
      <c r="H704" s="35">
        <v>10</v>
      </c>
      <c r="I704" s="35">
        <v>70200</v>
      </c>
      <c r="J704" s="36">
        <f t="shared" si="161"/>
        <v>-0.79487179487179482</v>
      </c>
      <c r="K704" s="35">
        <v>59400</v>
      </c>
      <c r="L704" s="35">
        <v>30</v>
      </c>
      <c r="M704" s="35">
        <v>211000</v>
      </c>
      <c r="N704" s="36">
        <v>8.4454976303317544</v>
      </c>
      <c r="O704" s="35">
        <v>-10200</v>
      </c>
      <c r="P704" s="35">
        <v>30</v>
      </c>
      <c r="Q704" s="35">
        <v>211200</v>
      </c>
      <c r="R704" s="36">
        <v>-1.4971590909090908</v>
      </c>
      <c r="S704" s="35">
        <v>-16950</v>
      </c>
      <c r="T704" s="35">
        <v>15</v>
      </c>
      <c r="U704" s="35">
        <v>104100</v>
      </c>
      <c r="V704" s="36">
        <v>-5.0475504322766573</v>
      </c>
      <c r="W704" s="35">
        <v>0</v>
      </c>
      <c r="X704" s="35">
        <v>0</v>
      </c>
      <c r="Y704" s="35">
        <v>0</v>
      </c>
      <c r="Z704" s="36">
        <v>0</v>
      </c>
      <c r="AA704" s="35">
        <v>0</v>
      </c>
      <c r="AB704" s="35">
        <v>0</v>
      </c>
      <c r="AC704" s="35">
        <v>0</v>
      </c>
      <c r="AD704" s="36">
        <v>0</v>
      </c>
      <c r="AE704" s="35">
        <v>0</v>
      </c>
      <c r="AF704" s="35">
        <v>0</v>
      </c>
      <c r="AG704" s="35">
        <v>0</v>
      </c>
      <c r="AH704" s="36">
        <v>0</v>
      </c>
      <c r="AI704" s="35">
        <v>0</v>
      </c>
      <c r="AJ704" s="35">
        <v>0</v>
      </c>
      <c r="AK704" s="35">
        <v>0</v>
      </c>
      <c r="AL704" s="36">
        <v>0</v>
      </c>
      <c r="AM704" s="35">
        <v>0</v>
      </c>
      <c r="AN704" s="35">
        <v>0</v>
      </c>
      <c r="AO704" s="35">
        <v>0</v>
      </c>
      <c r="AP704" s="36">
        <v>0</v>
      </c>
      <c r="AQ704" s="35">
        <v>0</v>
      </c>
      <c r="AR704" s="35">
        <v>0</v>
      </c>
      <c r="AS704" s="35">
        <v>0</v>
      </c>
      <c r="AT704" s="36">
        <v>0</v>
      </c>
      <c r="AU704" s="35">
        <v>-18900</v>
      </c>
      <c r="AV704" s="35">
        <v>0</v>
      </c>
      <c r="AW704" s="35">
        <v>0</v>
      </c>
      <c r="AX704" s="36">
        <v>0</v>
      </c>
      <c r="AY704" s="35">
        <v>11550</v>
      </c>
      <c r="AZ704" s="35">
        <v>85</v>
      </c>
      <c r="BA704" s="35">
        <v>596500</v>
      </c>
      <c r="BB704" s="36">
        <v>0.60025146689019282</v>
      </c>
      <c r="BC704" s="43" t="s">
        <v>1059</v>
      </c>
      <c r="BD704" s="38" t="s">
        <v>1059</v>
      </c>
      <c r="BE704" s="38" t="s">
        <v>1060</v>
      </c>
      <c r="BF704" s="18"/>
      <c r="BG704" s="18"/>
      <c r="BH704" s="18"/>
      <c r="BI704" s="18"/>
      <c r="BJ704" s="18"/>
      <c r="BK704" s="18"/>
      <c r="BL704" s="18"/>
      <c r="BM704" s="18"/>
      <c r="BN704" s="18"/>
      <c r="BO704" s="18"/>
      <c r="CJ704" s="18"/>
      <c r="CK704" s="18"/>
    </row>
    <row r="705" spans="1:89" x14ac:dyDescent="0.2">
      <c r="A705" s="43">
        <v>177261</v>
      </c>
      <c r="B705" s="43" t="s">
        <v>1098</v>
      </c>
      <c r="C705" s="35">
        <v>137142.82</v>
      </c>
      <c r="D705" s="35">
        <v>0</v>
      </c>
      <c r="E705" s="35">
        <v>0</v>
      </c>
      <c r="F705" s="36">
        <f t="shared" si="160"/>
        <v>0</v>
      </c>
      <c r="G705" s="35">
        <v>84582.82</v>
      </c>
      <c r="H705" s="35">
        <v>52.5</v>
      </c>
      <c r="I705" s="35">
        <v>376125</v>
      </c>
      <c r="J705" s="36">
        <f t="shared" si="161"/>
        <v>6.9712659887005657</v>
      </c>
      <c r="K705" s="35">
        <v>104557.82</v>
      </c>
      <c r="L705" s="35">
        <v>102.5</v>
      </c>
      <c r="M705" s="35">
        <v>724675</v>
      </c>
      <c r="N705" s="36">
        <v>4.3284708317521652</v>
      </c>
      <c r="O705" s="35">
        <v>113697.82</v>
      </c>
      <c r="P705" s="35">
        <v>88</v>
      </c>
      <c r="Q705" s="35">
        <v>620910</v>
      </c>
      <c r="R705" s="36">
        <v>5.6765592759015</v>
      </c>
      <c r="S705" s="35">
        <v>141027.82</v>
      </c>
      <c r="T705" s="35">
        <v>50.5</v>
      </c>
      <c r="U705" s="35">
        <v>351985</v>
      </c>
      <c r="V705" s="36">
        <v>12.420592979814481</v>
      </c>
      <c r="W705" s="35">
        <v>157647.54</v>
      </c>
      <c r="X705" s="35">
        <v>51</v>
      </c>
      <c r="Y705" s="35">
        <v>351120</v>
      </c>
      <c r="Z705" s="36">
        <v>13.469543745727957</v>
      </c>
      <c r="AA705" s="35">
        <v>261967.26</v>
      </c>
      <c r="AB705" s="35">
        <v>57</v>
      </c>
      <c r="AC705" s="35">
        <v>406790</v>
      </c>
      <c r="AD705" s="36">
        <v>19.963580864819686</v>
      </c>
      <c r="AE705" s="35">
        <v>338662.03</v>
      </c>
      <c r="AF705" s="35">
        <v>85</v>
      </c>
      <c r="AG705" s="35">
        <v>622750</v>
      </c>
      <c r="AH705" s="36">
        <v>16.314509674829388</v>
      </c>
      <c r="AI705" s="35">
        <v>376627.03</v>
      </c>
      <c r="AJ705" s="35">
        <v>55</v>
      </c>
      <c r="AK705" s="35">
        <v>381350</v>
      </c>
      <c r="AL705" s="36">
        <v>30.616069044185132</v>
      </c>
      <c r="AM705" s="35">
        <v>0</v>
      </c>
      <c r="AN705" s="35">
        <v>0</v>
      </c>
      <c r="AO705" s="35">
        <v>0</v>
      </c>
      <c r="AP705" s="36">
        <v>0</v>
      </c>
      <c r="AQ705" s="35">
        <v>0</v>
      </c>
      <c r="AR705" s="35">
        <v>0</v>
      </c>
      <c r="AS705" s="35">
        <v>0</v>
      </c>
      <c r="AT705" s="36">
        <v>0</v>
      </c>
      <c r="AU705" s="35">
        <v>256022.05</v>
      </c>
      <c r="AV705" s="35">
        <v>0</v>
      </c>
      <c r="AW705" s="35">
        <v>0</v>
      </c>
      <c r="AX705" s="36">
        <v>0</v>
      </c>
      <c r="AY705" s="35">
        <v>1834792.1900000002</v>
      </c>
      <c r="AZ705" s="35">
        <v>541.5</v>
      </c>
      <c r="BA705" s="35">
        <v>3835705</v>
      </c>
      <c r="BB705" s="36">
        <v>14.828710208423225</v>
      </c>
      <c r="BC705" s="43" t="s">
        <v>1059</v>
      </c>
      <c r="BD705" s="38" t="s">
        <v>1059</v>
      </c>
      <c r="BE705" s="38" t="s">
        <v>1060</v>
      </c>
      <c r="BF705" s="18"/>
      <c r="BG705" s="18"/>
      <c r="BH705" s="18"/>
      <c r="BI705" s="18"/>
      <c r="BJ705" s="18"/>
      <c r="BK705" s="18"/>
      <c r="BL705" s="18"/>
      <c r="BM705" s="18"/>
      <c r="BN705" s="18"/>
      <c r="BO705" s="18"/>
      <c r="CJ705" s="18"/>
      <c r="CK705" s="18"/>
    </row>
    <row r="706" spans="1:89" x14ac:dyDescent="0.2">
      <c r="A706" s="43">
        <v>205599</v>
      </c>
      <c r="B706" s="43" t="s">
        <v>1099</v>
      </c>
      <c r="C706" s="35">
        <v>0</v>
      </c>
      <c r="D706" s="35">
        <v>0</v>
      </c>
      <c r="E706" s="35">
        <v>0</v>
      </c>
      <c r="F706" s="36">
        <f t="shared" si="160"/>
        <v>0</v>
      </c>
      <c r="G706" s="35">
        <v>0</v>
      </c>
      <c r="H706" s="35">
        <v>0</v>
      </c>
      <c r="I706" s="35">
        <v>0</v>
      </c>
      <c r="J706" s="36">
        <f t="shared" si="161"/>
        <v>0</v>
      </c>
      <c r="K706" s="35">
        <v>0</v>
      </c>
      <c r="L706" s="35">
        <v>0</v>
      </c>
      <c r="M706" s="35">
        <v>0</v>
      </c>
      <c r="N706" s="36">
        <v>0</v>
      </c>
      <c r="O706" s="35">
        <v>0</v>
      </c>
      <c r="P706" s="35">
        <v>0</v>
      </c>
      <c r="Q706" s="35">
        <v>0</v>
      </c>
      <c r="R706" s="36">
        <v>0</v>
      </c>
      <c r="S706" s="35">
        <v>0</v>
      </c>
      <c r="T706" s="35">
        <v>0</v>
      </c>
      <c r="U706" s="35">
        <v>0</v>
      </c>
      <c r="V706" s="36">
        <v>0</v>
      </c>
      <c r="W706" s="35">
        <v>0</v>
      </c>
      <c r="X706" s="35">
        <v>0</v>
      </c>
      <c r="Y706" s="35">
        <v>0</v>
      </c>
      <c r="Z706" s="36">
        <v>0</v>
      </c>
      <c r="AA706" s="35">
        <v>0</v>
      </c>
      <c r="AB706" s="35">
        <v>0</v>
      </c>
      <c r="AC706" s="35">
        <v>0</v>
      </c>
      <c r="AD706" s="36">
        <v>0</v>
      </c>
      <c r="AE706" s="35">
        <v>0</v>
      </c>
      <c r="AF706" s="35">
        <v>0</v>
      </c>
      <c r="AG706" s="35">
        <v>0</v>
      </c>
      <c r="AH706" s="36">
        <v>0</v>
      </c>
      <c r="AI706" s="35">
        <v>-7800</v>
      </c>
      <c r="AJ706" s="35">
        <v>20</v>
      </c>
      <c r="AK706" s="35">
        <v>141900</v>
      </c>
      <c r="AL706" s="36">
        <v>-1.7040169133192391</v>
      </c>
      <c r="AM706" s="35">
        <v>-19550</v>
      </c>
      <c r="AN706" s="35">
        <v>20</v>
      </c>
      <c r="AO706" s="35">
        <v>137400</v>
      </c>
      <c r="AP706" s="36">
        <v>-4.4108442503639012</v>
      </c>
      <c r="AQ706" s="35">
        <v>0</v>
      </c>
      <c r="AR706" s="35">
        <v>0</v>
      </c>
      <c r="AS706" s="35">
        <v>0</v>
      </c>
      <c r="AT706" s="36">
        <v>0</v>
      </c>
      <c r="AU706" s="35">
        <v>-23150</v>
      </c>
      <c r="AV706" s="35">
        <v>0</v>
      </c>
      <c r="AW706" s="35">
        <v>0</v>
      </c>
      <c r="AX706" s="36">
        <v>0</v>
      </c>
      <c r="AY706" s="35">
        <v>-50500</v>
      </c>
      <c r="AZ706" s="35">
        <v>40</v>
      </c>
      <c r="BA706" s="35">
        <v>279300</v>
      </c>
      <c r="BB706" s="36">
        <v>-5.6050841389187251</v>
      </c>
      <c r="BC706" s="43" t="s">
        <v>1059</v>
      </c>
      <c r="BD706" s="38" t="s">
        <v>1059</v>
      </c>
      <c r="BE706" s="38" t="s">
        <v>1060</v>
      </c>
      <c r="BF706" s="18"/>
      <c r="BG706" s="18"/>
      <c r="BH706" s="18"/>
      <c r="BI706" s="18"/>
      <c r="BJ706" s="18"/>
      <c r="BK706" s="18"/>
      <c r="BL706" s="18"/>
      <c r="BM706" s="18"/>
      <c r="BN706" s="18"/>
      <c r="BO706" s="18"/>
      <c r="CJ706" s="18"/>
      <c r="CK706" s="18"/>
    </row>
    <row r="707" spans="1:89" x14ac:dyDescent="0.2">
      <c r="A707" s="42">
        <v>206747</v>
      </c>
      <c r="B707" s="43" t="s">
        <v>1100</v>
      </c>
      <c r="C707" s="35">
        <v>0</v>
      </c>
      <c r="D707" s="35">
        <v>0</v>
      </c>
      <c r="E707" s="35">
        <v>0</v>
      </c>
      <c r="F707" s="36">
        <f t="shared" ref="F707:F770" si="176">IFERROR(C707/(E707/30),0)</f>
        <v>0</v>
      </c>
      <c r="G707" s="35">
        <v>0</v>
      </c>
      <c r="H707" s="35">
        <v>0</v>
      </c>
      <c r="I707" s="35">
        <v>0</v>
      </c>
      <c r="J707" s="36">
        <f t="shared" ref="J707:J770" si="177">IFERROR(G707/(I707/31),0)</f>
        <v>0</v>
      </c>
      <c r="K707" s="35">
        <v>0</v>
      </c>
      <c r="L707" s="35">
        <v>0</v>
      </c>
      <c r="M707" s="35">
        <v>0</v>
      </c>
      <c r="N707" s="36">
        <v>0</v>
      </c>
      <c r="O707" s="35">
        <v>0</v>
      </c>
      <c r="P707" s="35">
        <v>0</v>
      </c>
      <c r="Q707" s="35">
        <v>0</v>
      </c>
      <c r="R707" s="36">
        <v>0</v>
      </c>
      <c r="S707" s="35">
        <v>0</v>
      </c>
      <c r="T707" s="35">
        <v>0</v>
      </c>
      <c r="U707" s="35">
        <v>0</v>
      </c>
      <c r="V707" s="36">
        <v>0</v>
      </c>
      <c r="W707" s="35">
        <v>0</v>
      </c>
      <c r="X707" s="35">
        <v>0</v>
      </c>
      <c r="Y707" s="35">
        <v>0</v>
      </c>
      <c r="Z707" s="36">
        <v>0</v>
      </c>
      <c r="AA707" s="35">
        <v>0</v>
      </c>
      <c r="AB707" s="35">
        <v>0</v>
      </c>
      <c r="AC707" s="35">
        <v>0</v>
      </c>
      <c r="AD707" s="36">
        <v>0</v>
      </c>
      <c r="AE707" s="35">
        <v>0</v>
      </c>
      <c r="AF707" s="35">
        <v>0</v>
      </c>
      <c r="AG707" s="35">
        <v>0</v>
      </c>
      <c r="AH707" s="36">
        <v>0</v>
      </c>
      <c r="AI707" s="35">
        <v>0</v>
      </c>
      <c r="AJ707" s="35">
        <v>0</v>
      </c>
      <c r="AK707" s="35">
        <v>0</v>
      </c>
      <c r="AL707" s="36">
        <v>0</v>
      </c>
      <c r="AM707" s="35">
        <v>-2115</v>
      </c>
      <c r="AN707" s="35">
        <v>10</v>
      </c>
      <c r="AO707" s="35">
        <v>68650</v>
      </c>
      <c r="AP707" s="36">
        <v>-0.95506190823015291</v>
      </c>
      <c r="AQ707" s="35">
        <v>0</v>
      </c>
      <c r="AR707" s="35">
        <v>0</v>
      </c>
      <c r="AS707" s="35">
        <v>0</v>
      </c>
      <c r="AT707" s="36">
        <v>0</v>
      </c>
      <c r="AU707" s="35">
        <v>-3230</v>
      </c>
      <c r="AV707" s="35">
        <v>0</v>
      </c>
      <c r="AW707" s="35">
        <v>0</v>
      </c>
      <c r="AX707" s="36">
        <v>0</v>
      </c>
      <c r="AY707" s="35">
        <v>-5345</v>
      </c>
      <c r="AZ707" s="35">
        <v>10</v>
      </c>
      <c r="BA707" s="35">
        <v>68650</v>
      </c>
      <c r="BB707" s="36">
        <v>-2.4136198106336488</v>
      </c>
      <c r="BC707" s="43" t="s">
        <v>1059</v>
      </c>
      <c r="BD707" s="38" t="s">
        <v>1059</v>
      </c>
      <c r="BE707" s="38" t="s">
        <v>1060</v>
      </c>
      <c r="BF707" s="18"/>
      <c r="BG707" s="18"/>
      <c r="BH707" s="18"/>
      <c r="BI707" s="18"/>
      <c r="BJ707" s="18"/>
      <c r="BK707" s="18"/>
      <c r="BL707" s="18"/>
      <c r="BM707" s="18"/>
      <c r="BN707" s="18"/>
      <c r="BO707" s="18"/>
      <c r="CJ707" s="18"/>
      <c r="CK707" s="18"/>
    </row>
    <row r="708" spans="1:89" x14ac:dyDescent="0.2">
      <c r="A708" s="42">
        <v>119034</v>
      </c>
      <c r="B708" s="43" t="s">
        <v>1101</v>
      </c>
      <c r="C708" s="35">
        <v>-1060279.3400000001</v>
      </c>
      <c r="D708" s="35">
        <v>0</v>
      </c>
      <c r="E708" s="35">
        <v>0</v>
      </c>
      <c r="F708" s="36">
        <f t="shared" si="176"/>
        <v>0</v>
      </c>
      <c r="G708" s="35">
        <v>-214534.34</v>
      </c>
      <c r="H708" s="35">
        <v>513.15</v>
      </c>
      <c r="I708" s="35">
        <v>3582114.5</v>
      </c>
      <c r="J708" s="36">
        <f t="shared" si="177"/>
        <v>-1.8566030036169978</v>
      </c>
      <c r="K708" s="35">
        <v>-277755.84000000003</v>
      </c>
      <c r="L708" s="35">
        <v>531.5</v>
      </c>
      <c r="M708" s="35">
        <v>3722155</v>
      </c>
      <c r="N708" s="36">
        <v>-2.2386695879134537</v>
      </c>
      <c r="O708" s="35">
        <v>-153628.46</v>
      </c>
      <c r="P708" s="35">
        <v>493</v>
      </c>
      <c r="Q708" s="35">
        <v>3448060</v>
      </c>
      <c r="R708" s="36">
        <v>-1.3812063189155641</v>
      </c>
      <c r="S708" s="35">
        <v>-115838.46</v>
      </c>
      <c r="T708" s="35">
        <v>261.75</v>
      </c>
      <c r="U708" s="35">
        <v>1821752.5</v>
      </c>
      <c r="V708" s="36">
        <v>-1.9711746024775594</v>
      </c>
      <c r="W708" s="35">
        <v>-231349.38</v>
      </c>
      <c r="X708" s="35">
        <v>304.55</v>
      </c>
      <c r="Y708" s="35">
        <v>2094501.5</v>
      </c>
      <c r="Z708" s="36">
        <v>-3.3136674287413976</v>
      </c>
      <c r="AA708" s="35">
        <v>-88856.87</v>
      </c>
      <c r="AB708" s="35">
        <v>204</v>
      </c>
      <c r="AC708" s="35">
        <v>1456820</v>
      </c>
      <c r="AD708" s="36">
        <v>-1.8908052950947953</v>
      </c>
      <c r="AE708" s="35">
        <v>307840.71000000002</v>
      </c>
      <c r="AF708" s="35">
        <v>180</v>
      </c>
      <c r="AG708" s="35">
        <v>1307000</v>
      </c>
      <c r="AH708" s="36">
        <v>7.0659688599846984</v>
      </c>
      <c r="AI708" s="35">
        <v>-137659.29</v>
      </c>
      <c r="AJ708" s="35">
        <v>320.5</v>
      </c>
      <c r="AK708" s="35">
        <v>2234615</v>
      </c>
      <c r="AL708" s="36">
        <v>-1.9096971916862637</v>
      </c>
      <c r="AM708" s="35">
        <v>-62131.33</v>
      </c>
      <c r="AN708" s="35">
        <v>267</v>
      </c>
      <c r="AO708" s="35">
        <v>1795710</v>
      </c>
      <c r="AP708" s="36">
        <v>-1.0725959258454874</v>
      </c>
      <c r="AQ708" s="35">
        <v>84071.64</v>
      </c>
      <c r="AR708" s="35">
        <v>365</v>
      </c>
      <c r="AS708" s="35">
        <v>2495400</v>
      </c>
      <c r="AT708" s="36">
        <v>0.94333811012262569</v>
      </c>
      <c r="AU708" s="35">
        <v>-474428.4</v>
      </c>
      <c r="AV708" s="35">
        <v>323</v>
      </c>
      <c r="AW708" s="35">
        <v>2262150</v>
      </c>
      <c r="AX708" s="36">
        <v>-6.5014611763145682</v>
      </c>
      <c r="AY708" s="35">
        <v>-1364270.02</v>
      </c>
      <c r="AZ708" s="35">
        <v>3763.4500000000003</v>
      </c>
      <c r="BA708" s="35">
        <v>26220278.5</v>
      </c>
      <c r="BB708" s="36">
        <v>-1.6129642032597022</v>
      </c>
      <c r="BC708" s="43" t="s">
        <v>1102</v>
      </c>
      <c r="BD708" s="38" t="s">
        <v>1059</v>
      </c>
      <c r="BE708" s="38" t="s">
        <v>1060</v>
      </c>
      <c r="BF708" s="18"/>
      <c r="BG708" s="18"/>
      <c r="BH708" s="18"/>
      <c r="BI708" s="18"/>
      <c r="BJ708" s="18"/>
      <c r="BK708" s="18"/>
      <c r="BL708" s="18"/>
      <c r="BM708" s="18"/>
      <c r="BN708" s="18"/>
      <c r="BO708" s="18"/>
      <c r="CJ708" s="18"/>
      <c r="CK708" s="18"/>
    </row>
    <row r="709" spans="1:89" x14ac:dyDescent="0.2">
      <c r="A709" s="42">
        <v>141177</v>
      </c>
      <c r="B709" s="43" t="s">
        <v>1103</v>
      </c>
      <c r="C709" s="35">
        <v>-95.11</v>
      </c>
      <c r="D709" s="35">
        <v>0</v>
      </c>
      <c r="E709" s="35">
        <v>0</v>
      </c>
      <c r="F709" s="36">
        <f t="shared" si="176"/>
        <v>0</v>
      </c>
      <c r="G709" s="35">
        <v>-7087.58</v>
      </c>
      <c r="H709" s="35">
        <v>35</v>
      </c>
      <c r="I709" s="35">
        <v>261800</v>
      </c>
      <c r="J709" s="36">
        <f t="shared" si="177"/>
        <v>-0.83924744079449953</v>
      </c>
      <c r="K709" s="35">
        <v>-21837.58</v>
      </c>
      <c r="L709" s="35">
        <v>65</v>
      </c>
      <c r="M709" s="35">
        <v>474700</v>
      </c>
      <c r="N709" s="36">
        <v>-1.3800872129766169</v>
      </c>
      <c r="O709" s="35">
        <v>-27087.58</v>
      </c>
      <c r="P709" s="35">
        <v>50</v>
      </c>
      <c r="Q709" s="35">
        <v>373500</v>
      </c>
      <c r="R709" s="36">
        <v>-2.2482328781793846</v>
      </c>
      <c r="S709" s="35">
        <v>-11047.58</v>
      </c>
      <c r="T709" s="35">
        <v>16</v>
      </c>
      <c r="U709" s="35">
        <v>116380</v>
      </c>
      <c r="V709" s="36">
        <v>-2.9427305378931088</v>
      </c>
      <c r="W709" s="35">
        <v>-11727.58</v>
      </c>
      <c r="X709" s="35">
        <v>35</v>
      </c>
      <c r="Y709" s="35">
        <v>244800</v>
      </c>
      <c r="Z709" s="36">
        <v>-1.437203431372549</v>
      </c>
      <c r="AA709" s="35">
        <v>120042.42</v>
      </c>
      <c r="AB709" s="35">
        <v>50</v>
      </c>
      <c r="AC709" s="35">
        <v>371550</v>
      </c>
      <c r="AD709" s="36">
        <v>10.015650706499798</v>
      </c>
      <c r="AE709" s="35">
        <v>7792.83</v>
      </c>
      <c r="AF709" s="35">
        <v>52.5</v>
      </c>
      <c r="AG709" s="35">
        <v>406325</v>
      </c>
      <c r="AH709" s="36">
        <v>0.57536430197501998</v>
      </c>
      <c r="AI709" s="35">
        <v>-13832.17</v>
      </c>
      <c r="AJ709" s="35">
        <v>5</v>
      </c>
      <c r="AK709" s="35">
        <v>37150</v>
      </c>
      <c r="AL709" s="36">
        <v>-11.542322207267832</v>
      </c>
      <c r="AM709" s="35">
        <v>-31552.18</v>
      </c>
      <c r="AN709" s="35">
        <v>75</v>
      </c>
      <c r="AO709" s="35">
        <v>533000</v>
      </c>
      <c r="AP709" s="36">
        <v>-1.8351174108818014</v>
      </c>
      <c r="AQ709" s="35">
        <v>-27072.18</v>
      </c>
      <c r="AR709" s="35">
        <v>87</v>
      </c>
      <c r="AS709" s="35">
        <v>628910</v>
      </c>
      <c r="AT709" s="36">
        <v>-1.2052933488098456</v>
      </c>
      <c r="AU709" s="35">
        <v>154057.81</v>
      </c>
      <c r="AV709" s="35">
        <v>35</v>
      </c>
      <c r="AW709" s="35">
        <v>253300</v>
      </c>
      <c r="AX709" s="36">
        <v>18.854291788393208</v>
      </c>
      <c r="AY709" s="35">
        <v>130648.62999999999</v>
      </c>
      <c r="AZ709" s="35">
        <v>505.5</v>
      </c>
      <c r="BA709" s="35">
        <v>3701415</v>
      </c>
      <c r="BB709" s="36">
        <v>1.0942051972016107</v>
      </c>
      <c r="BC709" s="43" t="s">
        <v>1102</v>
      </c>
      <c r="BD709" s="38" t="s">
        <v>1059</v>
      </c>
      <c r="BE709" s="38" t="s">
        <v>1060</v>
      </c>
      <c r="BF709" s="18"/>
      <c r="BG709" s="18"/>
      <c r="BH709" s="18"/>
      <c r="BI709" s="18"/>
      <c r="BJ709" s="18"/>
      <c r="BK709" s="18"/>
      <c r="BL709" s="18"/>
      <c r="BM709" s="18"/>
      <c r="BN709" s="18"/>
      <c r="BO709" s="18"/>
      <c r="CJ709" s="18"/>
      <c r="CK709" s="18"/>
    </row>
    <row r="710" spans="1:89" x14ac:dyDescent="0.2">
      <c r="A710" s="42">
        <v>141674</v>
      </c>
      <c r="B710" s="43" t="s">
        <v>1104</v>
      </c>
      <c r="C710" s="35">
        <v>406065.97</v>
      </c>
      <c r="D710" s="35">
        <v>0</v>
      </c>
      <c r="E710" s="35">
        <v>0</v>
      </c>
      <c r="F710" s="36">
        <f t="shared" si="176"/>
        <v>0</v>
      </c>
      <c r="G710" s="35">
        <v>-12159.03</v>
      </c>
      <c r="H710" s="35">
        <v>52.5</v>
      </c>
      <c r="I710" s="35">
        <v>371325</v>
      </c>
      <c r="J710" s="36">
        <f t="shared" si="177"/>
        <v>-1.0150944051706725</v>
      </c>
      <c r="K710" s="35">
        <v>-76894.03</v>
      </c>
      <c r="L710" s="35">
        <v>188.35</v>
      </c>
      <c r="M710" s="35">
        <v>1358550.5</v>
      </c>
      <c r="N710" s="36">
        <v>-1.6980015833051476</v>
      </c>
      <c r="O710" s="35">
        <v>2446.2800000000002</v>
      </c>
      <c r="P710" s="35">
        <v>186.05</v>
      </c>
      <c r="Q710" s="35">
        <v>1326631.5</v>
      </c>
      <c r="R710" s="36">
        <v>5.7163334354717196E-2</v>
      </c>
      <c r="S710" s="35">
        <v>51440.78</v>
      </c>
      <c r="T710" s="35">
        <v>156.5</v>
      </c>
      <c r="U710" s="35">
        <v>1094645</v>
      </c>
      <c r="V710" s="36">
        <v>1.4567866111844479</v>
      </c>
      <c r="W710" s="35">
        <v>348936.11</v>
      </c>
      <c r="X710" s="35">
        <v>179.5</v>
      </c>
      <c r="Y710" s="35">
        <v>1240285</v>
      </c>
      <c r="Z710" s="36">
        <v>8.4400628081449014</v>
      </c>
      <c r="AA710" s="35">
        <v>390305.12</v>
      </c>
      <c r="AB710" s="35">
        <v>152</v>
      </c>
      <c r="AC710" s="35">
        <v>1085660</v>
      </c>
      <c r="AD710" s="36">
        <v>11.144795534513568</v>
      </c>
      <c r="AE710" s="35">
        <v>734432.87</v>
      </c>
      <c r="AF710" s="35">
        <v>127</v>
      </c>
      <c r="AG710" s="35">
        <v>929810</v>
      </c>
      <c r="AH710" s="36">
        <v>23.696224067282561</v>
      </c>
      <c r="AI710" s="35">
        <v>497295.37</v>
      </c>
      <c r="AJ710" s="35">
        <v>131.69999999999999</v>
      </c>
      <c r="AK710" s="35">
        <v>943321</v>
      </c>
      <c r="AL710" s="36">
        <v>16.342429003488739</v>
      </c>
      <c r="AM710" s="35">
        <v>721226.86</v>
      </c>
      <c r="AN710" s="35">
        <v>158.30000000000001</v>
      </c>
      <c r="AO710" s="35">
        <v>1075359</v>
      </c>
      <c r="AP710" s="36">
        <v>20.791226613623916</v>
      </c>
      <c r="AQ710" s="35">
        <v>771749.37</v>
      </c>
      <c r="AR710" s="35">
        <v>143.25</v>
      </c>
      <c r="AS710" s="35">
        <v>993547.5</v>
      </c>
      <c r="AT710" s="36">
        <v>21.749319846308307</v>
      </c>
      <c r="AU710" s="35">
        <v>530347.32999999996</v>
      </c>
      <c r="AV710" s="35">
        <v>154.4</v>
      </c>
      <c r="AW710" s="35">
        <v>1102892</v>
      </c>
      <c r="AX710" s="36">
        <v>14.906960273535393</v>
      </c>
      <c r="AY710" s="35">
        <v>3959127.0300000003</v>
      </c>
      <c r="AZ710" s="35">
        <v>1629.5500000000002</v>
      </c>
      <c r="BA710" s="35">
        <v>11522026.5</v>
      </c>
      <c r="BB710" s="36">
        <v>10.652027048366884</v>
      </c>
      <c r="BC710" s="43" t="s">
        <v>1102</v>
      </c>
      <c r="BD710" s="38" t="s">
        <v>1059</v>
      </c>
      <c r="BE710" s="38" t="s">
        <v>1060</v>
      </c>
      <c r="BF710" s="18"/>
      <c r="BG710" s="18"/>
      <c r="BH710" s="18"/>
      <c r="BI710" s="18"/>
      <c r="BJ710" s="18"/>
      <c r="BK710" s="18"/>
      <c r="BL710" s="18"/>
      <c r="BM710" s="18"/>
      <c r="BN710" s="18"/>
      <c r="BO710" s="18"/>
      <c r="CJ710" s="18"/>
      <c r="CK710" s="18"/>
    </row>
    <row r="711" spans="1:89" x14ac:dyDescent="0.2">
      <c r="A711" s="42">
        <v>142021</v>
      </c>
      <c r="B711" s="43" t="s">
        <v>88</v>
      </c>
      <c r="C711" s="35">
        <v>0</v>
      </c>
      <c r="D711" s="35">
        <v>0</v>
      </c>
      <c r="E711" s="35">
        <v>0</v>
      </c>
      <c r="F711" s="36">
        <f t="shared" si="176"/>
        <v>0</v>
      </c>
      <c r="G711" s="35">
        <v>0</v>
      </c>
      <c r="H711" s="35">
        <v>0</v>
      </c>
      <c r="I711" s="35">
        <v>0</v>
      </c>
      <c r="J711" s="36">
        <f t="shared" si="177"/>
        <v>0</v>
      </c>
      <c r="K711" s="35">
        <v>500000.28</v>
      </c>
      <c r="L711" s="35">
        <v>0</v>
      </c>
      <c r="M711" s="35">
        <v>0</v>
      </c>
      <c r="N711" s="36">
        <v>0</v>
      </c>
      <c r="O711" s="35">
        <v>-6399.72</v>
      </c>
      <c r="P711" s="35">
        <v>20</v>
      </c>
      <c r="Q711" s="35">
        <v>140600</v>
      </c>
      <c r="R711" s="36">
        <v>-1.4110335704125179</v>
      </c>
      <c r="S711" s="35">
        <v>-13799.72</v>
      </c>
      <c r="T711" s="35">
        <v>40</v>
      </c>
      <c r="U711" s="35">
        <v>276450</v>
      </c>
      <c r="V711" s="36">
        <v>-1.5474455416892747</v>
      </c>
      <c r="W711" s="35">
        <v>125730.28</v>
      </c>
      <c r="X711" s="35">
        <v>81.5</v>
      </c>
      <c r="Y711" s="35">
        <v>566285</v>
      </c>
      <c r="Z711" s="36">
        <v>6.6607951826377176</v>
      </c>
      <c r="AA711" s="35">
        <v>213165.28</v>
      </c>
      <c r="AB711" s="35">
        <v>50</v>
      </c>
      <c r="AC711" s="35">
        <v>355500</v>
      </c>
      <c r="AD711" s="36">
        <v>18.588252264416315</v>
      </c>
      <c r="AE711" s="35">
        <v>247134.86</v>
      </c>
      <c r="AF711" s="35">
        <v>41</v>
      </c>
      <c r="AG711" s="35">
        <v>303230</v>
      </c>
      <c r="AH711" s="36">
        <v>24.450238432872737</v>
      </c>
      <c r="AI711" s="35">
        <v>341614.86</v>
      </c>
      <c r="AJ711" s="35">
        <v>65</v>
      </c>
      <c r="AK711" s="35">
        <v>440700</v>
      </c>
      <c r="AL711" s="36">
        <v>24.030089993192647</v>
      </c>
      <c r="AM711" s="35">
        <v>352714.86</v>
      </c>
      <c r="AN711" s="35">
        <v>50</v>
      </c>
      <c r="AO711" s="35">
        <v>335250</v>
      </c>
      <c r="AP711" s="36">
        <v>32.614946040268457</v>
      </c>
      <c r="AQ711" s="35">
        <v>562064.85</v>
      </c>
      <c r="AR711" s="35">
        <v>80</v>
      </c>
      <c r="AS711" s="35">
        <v>541900</v>
      </c>
      <c r="AT711" s="36">
        <v>29.04191880420742</v>
      </c>
      <c r="AU711" s="35">
        <v>403964.85</v>
      </c>
      <c r="AV711" s="35">
        <v>40</v>
      </c>
      <c r="AW711" s="35">
        <v>276950</v>
      </c>
      <c r="AX711" s="36">
        <v>45.217224589276043</v>
      </c>
      <c r="AY711" s="35">
        <v>2726190.68</v>
      </c>
      <c r="AZ711" s="35">
        <v>467.5</v>
      </c>
      <c r="BA711" s="35">
        <v>3236865</v>
      </c>
      <c r="BB711" s="36">
        <v>26.109186228032371</v>
      </c>
      <c r="BC711" s="43" t="s">
        <v>1102</v>
      </c>
      <c r="BD711" s="38" t="s">
        <v>1059</v>
      </c>
      <c r="BE711" s="38" t="s">
        <v>1060</v>
      </c>
      <c r="BF711" s="18"/>
      <c r="BG711" s="18"/>
      <c r="BH711" s="18"/>
      <c r="BI711" s="18"/>
      <c r="BJ711" s="18"/>
      <c r="BK711" s="18"/>
      <c r="BL711" s="18"/>
      <c r="BM711" s="18"/>
      <c r="BN711" s="18"/>
      <c r="BO711" s="18"/>
      <c r="CJ711" s="18"/>
      <c r="CK711" s="18"/>
    </row>
    <row r="712" spans="1:89" x14ac:dyDescent="0.2">
      <c r="A712" s="42">
        <v>142204</v>
      </c>
      <c r="B712" s="43" t="s">
        <v>1105</v>
      </c>
      <c r="C712" s="35">
        <v>-250713.64</v>
      </c>
      <c r="D712" s="35">
        <v>0</v>
      </c>
      <c r="E712" s="35">
        <v>0</v>
      </c>
      <c r="F712" s="36">
        <f t="shared" si="176"/>
        <v>0</v>
      </c>
      <c r="G712" s="35">
        <v>-15317.21</v>
      </c>
      <c r="H712" s="35">
        <v>35</v>
      </c>
      <c r="I712" s="35">
        <v>244300</v>
      </c>
      <c r="J712" s="36">
        <f t="shared" si="177"/>
        <v>-1.9436492427343428</v>
      </c>
      <c r="K712" s="35">
        <v>-207407.21</v>
      </c>
      <c r="L712" s="35">
        <v>51</v>
      </c>
      <c r="M712" s="35">
        <v>356780</v>
      </c>
      <c r="N712" s="36">
        <v>-17.439924603397053</v>
      </c>
      <c r="O712" s="35">
        <v>-10217.209999999999</v>
      </c>
      <c r="P712" s="35">
        <v>50</v>
      </c>
      <c r="Q712" s="35">
        <v>344750</v>
      </c>
      <c r="R712" s="36">
        <v>-0.91873389412617834</v>
      </c>
      <c r="S712" s="35">
        <v>-17117.21</v>
      </c>
      <c r="T712" s="35">
        <v>36</v>
      </c>
      <c r="U712" s="35">
        <v>247730</v>
      </c>
      <c r="V712" s="36">
        <v>-2.1419832478908489</v>
      </c>
      <c r="W712" s="35">
        <v>182452.79</v>
      </c>
      <c r="X712" s="35">
        <v>40</v>
      </c>
      <c r="Y712" s="35">
        <v>271450</v>
      </c>
      <c r="Z712" s="36">
        <v>20.164242770307606</v>
      </c>
      <c r="AA712" s="35">
        <v>-20547.21</v>
      </c>
      <c r="AB712" s="35">
        <v>50</v>
      </c>
      <c r="AC712" s="35">
        <v>375950</v>
      </c>
      <c r="AD712" s="36">
        <v>-1.6942771911158396</v>
      </c>
      <c r="AE712" s="35">
        <v>11453.19</v>
      </c>
      <c r="AF712" s="35">
        <v>50</v>
      </c>
      <c r="AG712" s="35">
        <v>360750</v>
      </c>
      <c r="AH712" s="36">
        <v>0.95244823284823288</v>
      </c>
      <c r="AI712" s="35">
        <v>-13586.81</v>
      </c>
      <c r="AJ712" s="35">
        <v>28</v>
      </c>
      <c r="AK712" s="35">
        <v>216640</v>
      </c>
      <c r="AL712" s="36">
        <v>-1.9441982551698671</v>
      </c>
      <c r="AM712" s="35">
        <v>76403.19</v>
      </c>
      <c r="AN712" s="35">
        <v>54.5</v>
      </c>
      <c r="AO712" s="35">
        <v>386535</v>
      </c>
      <c r="AP712" s="36">
        <v>6.1275146881912379</v>
      </c>
      <c r="AQ712" s="35">
        <v>261113.19</v>
      </c>
      <c r="AR712" s="35">
        <v>52.5</v>
      </c>
      <c r="AS712" s="35">
        <v>369425</v>
      </c>
      <c r="AT712" s="36">
        <v>19.790672856466131</v>
      </c>
      <c r="AU712" s="35">
        <v>372823.18</v>
      </c>
      <c r="AV712" s="35">
        <v>112</v>
      </c>
      <c r="AW712" s="35">
        <v>788910</v>
      </c>
      <c r="AX712" s="36">
        <v>14.649983622973469</v>
      </c>
      <c r="AY712" s="35">
        <v>620052.68000000005</v>
      </c>
      <c r="AZ712" s="35">
        <v>559</v>
      </c>
      <c r="BA712" s="35">
        <v>3963220</v>
      </c>
      <c r="BB712" s="36">
        <v>4.8500040573069372</v>
      </c>
      <c r="BC712" s="43" t="s">
        <v>1102</v>
      </c>
      <c r="BD712" s="38" t="s">
        <v>1059</v>
      </c>
      <c r="BE712" s="38" t="s">
        <v>1060</v>
      </c>
      <c r="BF712" s="18"/>
      <c r="BG712" s="18"/>
      <c r="BH712" s="18"/>
      <c r="BI712" s="18"/>
      <c r="BJ712" s="18"/>
      <c r="BK712" s="18"/>
      <c r="BL712" s="18"/>
      <c r="BM712" s="18"/>
      <c r="BN712" s="18"/>
      <c r="BO712" s="18"/>
      <c r="CJ712" s="18"/>
      <c r="CK712" s="18"/>
    </row>
    <row r="713" spans="1:89" x14ac:dyDescent="0.2">
      <c r="A713" s="42">
        <v>142353</v>
      </c>
      <c r="B713" s="43" t="s">
        <v>1106</v>
      </c>
      <c r="C713" s="35">
        <v>-332663.05</v>
      </c>
      <c r="D713" s="35">
        <v>0</v>
      </c>
      <c r="E713" s="35">
        <v>0</v>
      </c>
      <c r="F713" s="36">
        <f t="shared" si="176"/>
        <v>0</v>
      </c>
      <c r="G713" s="35">
        <v>-31613.05</v>
      </c>
      <c r="H713" s="35">
        <v>100</v>
      </c>
      <c r="I713" s="35">
        <v>748000</v>
      </c>
      <c r="J713" s="36">
        <f t="shared" si="177"/>
        <v>-1.3101665106951872</v>
      </c>
      <c r="K713" s="35">
        <v>-102763.05</v>
      </c>
      <c r="L713" s="35">
        <v>175</v>
      </c>
      <c r="M713" s="35">
        <v>1306500</v>
      </c>
      <c r="N713" s="36">
        <v>-2.3596567164179105</v>
      </c>
      <c r="O713" s="35">
        <v>-48963.05</v>
      </c>
      <c r="P713" s="35">
        <v>105</v>
      </c>
      <c r="Q713" s="35">
        <v>785400</v>
      </c>
      <c r="R713" s="36">
        <v>-1.9325879169849758</v>
      </c>
      <c r="S713" s="35">
        <v>-88393.05</v>
      </c>
      <c r="T713" s="35">
        <v>69</v>
      </c>
      <c r="U713" s="35">
        <v>504220</v>
      </c>
      <c r="V713" s="36">
        <v>-5.4345019039308236</v>
      </c>
      <c r="W713" s="35">
        <v>-33863.050000000003</v>
      </c>
      <c r="X713" s="35">
        <v>85</v>
      </c>
      <c r="Y713" s="35">
        <v>622300</v>
      </c>
      <c r="Z713" s="36">
        <v>-1.6324787080186407</v>
      </c>
      <c r="AA713" s="35">
        <v>-33713.050000000003</v>
      </c>
      <c r="AB713" s="35">
        <v>45</v>
      </c>
      <c r="AC713" s="35">
        <v>340600</v>
      </c>
      <c r="AD713" s="36">
        <v>-3.0684220493247212</v>
      </c>
      <c r="AE713" s="35">
        <v>287537.3</v>
      </c>
      <c r="AF713" s="35">
        <v>51.5</v>
      </c>
      <c r="AG713" s="35">
        <v>394520</v>
      </c>
      <c r="AH713" s="36">
        <v>21.864845888674846</v>
      </c>
      <c r="AI713" s="35">
        <v>-80423.7</v>
      </c>
      <c r="AJ713" s="35">
        <v>151</v>
      </c>
      <c r="AK713" s="35">
        <v>1089730</v>
      </c>
      <c r="AL713" s="36">
        <v>-2.2878462554944803</v>
      </c>
      <c r="AM713" s="35">
        <v>-36821.699999999997</v>
      </c>
      <c r="AN713" s="35">
        <v>54</v>
      </c>
      <c r="AO713" s="35">
        <v>388070</v>
      </c>
      <c r="AP713" s="36">
        <v>-2.9414092818305972</v>
      </c>
      <c r="AQ713" s="35">
        <v>-63274.720000000001</v>
      </c>
      <c r="AR713" s="35">
        <v>150</v>
      </c>
      <c r="AS713" s="35">
        <v>1100000</v>
      </c>
      <c r="AT713" s="36">
        <v>-1.6106292363636365</v>
      </c>
      <c r="AU713" s="35">
        <v>-117565.74</v>
      </c>
      <c r="AV713" s="35">
        <v>80</v>
      </c>
      <c r="AW713" s="35">
        <v>585900</v>
      </c>
      <c r="AX713" s="36">
        <v>-6.2204095238095238</v>
      </c>
      <c r="AY713" s="35">
        <v>-349856.86000000004</v>
      </c>
      <c r="AZ713" s="35">
        <v>1065.5</v>
      </c>
      <c r="BA713" s="35">
        <v>7865240</v>
      </c>
      <c r="BB713" s="36">
        <v>-1.3789232954112018</v>
      </c>
      <c r="BC713" s="43" t="s">
        <v>1102</v>
      </c>
      <c r="BD713" s="38" t="s">
        <v>1059</v>
      </c>
      <c r="BE713" s="38" t="s">
        <v>1060</v>
      </c>
      <c r="BF713" s="18"/>
      <c r="BG713" s="18"/>
      <c r="BH713" s="18"/>
      <c r="BI713" s="18"/>
      <c r="BJ713" s="18"/>
      <c r="BK713" s="18"/>
      <c r="BL713" s="18"/>
      <c r="BM713" s="18"/>
      <c r="BN713" s="18"/>
      <c r="BO713" s="18"/>
      <c r="CJ713" s="18"/>
      <c r="CK713" s="18"/>
    </row>
    <row r="714" spans="1:89" x14ac:dyDescent="0.2">
      <c r="A714" s="42">
        <v>170013</v>
      </c>
      <c r="B714" s="43" t="s">
        <v>1107</v>
      </c>
      <c r="C714" s="35">
        <v>-315476.96999999997</v>
      </c>
      <c r="D714" s="35">
        <v>70</v>
      </c>
      <c r="E714" s="35">
        <v>490350</v>
      </c>
      <c r="F714" s="36">
        <f t="shared" si="176"/>
        <v>-19.301130009177118</v>
      </c>
      <c r="G714" s="35">
        <v>-320531.71999999997</v>
      </c>
      <c r="H714" s="35">
        <v>412</v>
      </c>
      <c r="I714" s="35">
        <v>2881610</v>
      </c>
      <c r="J714" s="36">
        <f t="shared" si="177"/>
        <v>-3.4482401574120023</v>
      </c>
      <c r="K714" s="35">
        <v>-154136.72</v>
      </c>
      <c r="L714" s="35">
        <v>308</v>
      </c>
      <c r="M714" s="35">
        <v>2164315</v>
      </c>
      <c r="N714" s="36">
        <v>-2.1365196840570806</v>
      </c>
      <c r="O714" s="35">
        <v>-122291.4</v>
      </c>
      <c r="P714" s="35">
        <v>274.25</v>
      </c>
      <c r="Q714" s="35">
        <v>1933352.5</v>
      </c>
      <c r="R714" s="36">
        <v>-1.9608599052681803</v>
      </c>
      <c r="S714" s="35">
        <v>-69408.899999999994</v>
      </c>
      <c r="T714" s="35">
        <v>176.75</v>
      </c>
      <c r="U714" s="35">
        <v>1237877.5</v>
      </c>
      <c r="V714" s="36">
        <v>-1.7381977618948563</v>
      </c>
      <c r="W714" s="35">
        <v>-113481.39</v>
      </c>
      <c r="X714" s="35">
        <v>155.5</v>
      </c>
      <c r="Y714" s="35">
        <v>1072615</v>
      </c>
      <c r="Z714" s="36">
        <v>-3.1739642835500153</v>
      </c>
      <c r="AA714" s="35">
        <v>-47653.39</v>
      </c>
      <c r="AB714" s="35">
        <v>130.5</v>
      </c>
      <c r="AC714" s="35">
        <v>942915</v>
      </c>
      <c r="AD714" s="36">
        <v>-1.5666895637464671</v>
      </c>
      <c r="AE714" s="35">
        <v>-19857.02</v>
      </c>
      <c r="AF714" s="35">
        <v>35</v>
      </c>
      <c r="AG714" s="35">
        <v>258800</v>
      </c>
      <c r="AH714" s="36">
        <v>-2.301818392581144</v>
      </c>
      <c r="AI714" s="35">
        <v>-77166.02</v>
      </c>
      <c r="AJ714" s="35">
        <v>127</v>
      </c>
      <c r="AK714" s="35">
        <v>884760</v>
      </c>
      <c r="AL714" s="36">
        <v>-2.7037237442922377</v>
      </c>
      <c r="AM714" s="35">
        <v>-53904.02</v>
      </c>
      <c r="AN714" s="35">
        <v>101.5</v>
      </c>
      <c r="AO714" s="35">
        <v>715245</v>
      </c>
      <c r="AP714" s="36">
        <v>-2.3362968213689017</v>
      </c>
      <c r="AQ714" s="35">
        <v>-237662.99</v>
      </c>
      <c r="AR714" s="35">
        <v>150</v>
      </c>
      <c r="AS714" s="35">
        <v>1037750</v>
      </c>
      <c r="AT714" s="36">
        <v>-6.4124921416526135</v>
      </c>
      <c r="AU714" s="35">
        <v>-120425.02</v>
      </c>
      <c r="AV714" s="35">
        <v>152.5</v>
      </c>
      <c r="AW714" s="35">
        <v>1104075</v>
      </c>
      <c r="AX714" s="36">
        <v>-3.38126994995811</v>
      </c>
      <c r="AY714" s="35">
        <v>-1336518.5900000001</v>
      </c>
      <c r="AZ714" s="35">
        <v>2023</v>
      </c>
      <c r="BA714" s="35">
        <v>14233315</v>
      </c>
      <c r="BB714" s="36">
        <v>-2.9109224583310356</v>
      </c>
      <c r="BC714" s="43" t="s">
        <v>1102</v>
      </c>
      <c r="BD714" s="38" t="s">
        <v>1059</v>
      </c>
      <c r="BE714" s="38" t="s">
        <v>1060</v>
      </c>
      <c r="BF714" s="18"/>
      <c r="BG714" s="18"/>
      <c r="BH714" s="18"/>
      <c r="BI714" s="18"/>
      <c r="BJ714" s="18"/>
      <c r="BK714" s="18"/>
      <c r="BL714" s="18"/>
      <c r="BM714" s="18"/>
      <c r="BN714" s="18"/>
      <c r="BO714" s="18"/>
      <c r="CJ714" s="18"/>
      <c r="CK714" s="18"/>
    </row>
    <row r="715" spans="1:89" x14ac:dyDescent="0.2">
      <c r="A715" s="42">
        <v>170115</v>
      </c>
      <c r="B715" s="43" t="s">
        <v>175</v>
      </c>
      <c r="C715" s="35">
        <v>-5699.69</v>
      </c>
      <c r="D715" s="35">
        <v>35</v>
      </c>
      <c r="E715" s="35">
        <v>261800</v>
      </c>
      <c r="F715" s="36">
        <f t="shared" si="176"/>
        <v>-0.65313483575248277</v>
      </c>
      <c r="G715" s="35">
        <v>-50049.69</v>
      </c>
      <c r="H715" s="35">
        <v>155</v>
      </c>
      <c r="I715" s="35">
        <v>1149650</v>
      </c>
      <c r="J715" s="36">
        <f t="shared" si="177"/>
        <v>-1.3495762971339105</v>
      </c>
      <c r="K715" s="35">
        <v>-126919.69</v>
      </c>
      <c r="L715" s="35">
        <v>251</v>
      </c>
      <c r="M715" s="35">
        <v>1839980</v>
      </c>
      <c r="N715" s="36">
        <v>-2.0693652648398353</v>
      </c>
      <c r="O715" s="35">
        <v>-99970.559999999998</v>
      </c>
      <c r="P715" s="35">
        <v>214</v>
      </c>
      <c r="Q715" s="35">
        <v>1579520</v>
      </c>
      <c r="R715" s="36">
        <v>-1.9620437601296596</v>
      </c>
      <c r="S715" s="35">
        <v>33709.440000000002</v>
      </c>
      <c r="T715" s="35">
        <v>115</v>
      </c>
      <c r="U715" s="35">
        <v>844200</v>
      </c>
      <c r="V715" s="36">
        <v>1.2378496090973703</v>
      </c>
      <c r="W715" s="35">
        <v>-79690.61</v>
      </c>
      <c r="X715" s="35">
        <v>150</v>
      </c>
      <c r="Y715" s="35">
        <v>1086250</v>
      </c>
      <c r="Z715" s="36">
        <v>-2.2008914154200228</v>
      </c>
      <c r="AA715" s="35">
        <v>30280.39</v>
      </c>
      <c r="AB715" s="35">
        <v>105</v>
      </c>
      <c r="AC715" s="35">
        <v>796900</v>
      </c>
      <c r="AD715" s="36">
        <v>1.1779295896599322</v>
      </c>
      <c r="AE715" s="35">
        <v>-23587.41</v>
      </c>
      <c r="AF715" s="35">
        <v>65</v>
      </c>
      <c r="AG715" s="35">
        <v>490200</v>
      </c>
      <c r="AH715" s="36">
        <v>-1.4435379436964504</v>
      </c>
      <c r="AI715" s="35">
        <v>-63711.41</v>
      </c>
      <c r="AJ715" s="35">
        <v>150</v>
      </c>
      <c r="AK715" s="35">
        <v>1092150</v>
      </c>
      <c r="AL715" s="36">
        <v>-1.8084088357826305</v>
      </c>
      <c r="AM715" s="35">
        <v>-73084.42</v>
      </c>
      <c r="AN715" s="35">
        <v>112</v>
      </c>
      <c r="AO715" s="35">
        <v>796660</v>
      </c>
      <c r="AP715" s="36">
        <v>-2.8438945346822986</v>
      </c>
      <c r="AQ715" s="35">
        <v>-39078.42</v>
      </c>
      <c r="AR715" s="35">
        <v>105</v>
      </c>
      <c r="AS715" s="35">
        <v>758400</v>
      </c>
      <c r="AT715" s="36">
        <v>-1.4427686708860759</v>
      </c>
      <c r="AU715" s="35">
        <v>-209756.42</v>
      </c>
      <c r="AV715" s="35">
        <v>175</v>
      </c>
      <c r="AW715" s="35">
        <v>1291000</v>
      </c>
      <c r="AX715" s="36">
        <v>-5.0367536948102245</v>
      </c>
      <c r="AY715" s="35">
        <v>-701858.79999999993</v>
      </c>
      <c r="AZ715" s="35">
        <v>1597</v>
      </c>
      <c r="BA715" s="35">
        <v>11724910</v>
      </c>
      <c r="BB715" s="36">
        <v>-1.8556750371644644</v>
      </c>
      <c r="BC715" s="43" t="s">
        <v>1102</v>
      </c>
      <c r="BD715" s="38" t="s">
        <v>1059</v>
      </c>
      <c r="BE715" s="38" t="s">
        <v>1060</v>
      </c>
      <c r="BF715" s="18"/>
      <c r="BG715" s="18"/>
      <c r="BH715" s="18"/>
      <c r="BI715" s="18"/>
      <c r="BJ715" s="18"/>
      <c r="BK715" s="18"/>
      <c r="BL715" s="18"/>
      <c r="BM715" s="18"/>
      <c r="BN715" s="18"/>
      <c r="BO715" s="18"/>
      <c r="CJ715" s="18"/>
      <c r="CK715" s="18"/>
    </row>
    <row r="716" spans="1:89" x14ac:dyDescent="0.2">
      <c r="A716" s="42">
        <v>170325</v>
      </c>
      <c r="B716" s="43" t="s">
        <v>1108</v>
      </c>
      <c r="C716" s="35">
        <v>-3308.19</v>
      </c>
      <c r="D716" s="35">
        <v>35</v>
      </c>
      <c r="E716" s="35">
        <v>261800</v>
      </c>
      <c r="F716" s="36">
        <f t="shared" si="176"/>
        <v>-0.37908976317799853</v>
      </c>
      <c r="G716" s="35">
        <v>-51921.73</v>
      </c>
      <c r="H716" s="35">
        <v>169</v>
      </c>
      <c r="I716" s="35">
        <v>1259320</v>
      </c>
      <c r="J716" s="36">
        <f t="shared" si="177"/>
        <v>-1.2781291728869548</v>
      </c>
      <c r="K716" s="35">
        <v>-54291.73</v>
      </c>
      <c r="L716" s="35">
        <v>347</v>
      </c>
      <c r="M716" s="35">
        <v>2556160</v>
      </c>
      <c r="N716" s="36">
        <v>-0.63718699142463708</v>
      </c>
      <c r="O716" s="35">
        <v>77252.399999999994</v>
      </c>
      <c r="P716" s="35">
        <v>250</v>
      </c>
      <c r="Q716" s="35">
        <v>1836400</v>
      </c>
      <c r="R716" s="36">
        <v>1.3040864735351774</v>
      </c>
      <c r="S716" s="35">
        <v>4642.3999999999996</v>
      </c>
      <c r="T716" s="35">
        <v>50</v>
      </c>
      <c r="U716" s="35">
        <v>356250</v>
      </c>
      <c r="V716" s="36">
        <v>0.40397024561403505</v>
      </c>
      <c r="W716" s="35">
        <v>124142.39</v>
      </c>
      <c r="X716" s="35">
        <v>103</v>
      </c>
      <c r="Y716" s="35">
        <v>743390</v>
      </c>
      <c r="Z716" s="36">
        <v>5.0098490698018532</v>
      </c>
      <c r="AA716" s="35">
        <v>511455.39</v>
      </c>
      <c r="AB716" s="35">
        <v>125</v>
      </c>
      <c r="AC716" s="35">
        <v>924000</v>
      </c>
      <c r="AD716" s="36">
        <v>17.159217629870131</v>
      </c>
      <c r="AE716" s="35">
        <v>375525.31</v>
      </c>
      <c r="AF716" s="35">
        <v>30</v>
      </c>
      <c r="AG716" s="35">
        <v>230400</v>
      </c>
      <c r="AH716" s="36">
        <v>48.896524739583334</v>
      </c>
      <c r="AI716" s="35">
        <v>215657.31</v>
      </c>
      <c r="AJ716" s="35">
        <v>105</v>
      </c>
      <c r="AK716" s="35">
        <v>749400</v>
      </c>
      <c r="AL716" s="36">
        <v>8.9209722578062447</v>
      </c>
      <c r="AM716" s="35">
        <v>444307.33</v>
      </c>
      <c r="AN716" s="35">
        <v>168.75</v>
      </c>
      <c r="AO716" s="35">
        <v>1200062.5</v>
      </c>
      <c r="AP716" s="36">
        <v>11.477341580126035</v>
      </c>
      <c r="AQ716" s="35">
        <v>909114.35</v>
      </c>
      <c r="AR716" s="35">
        <v>220</v>
      </c>
      <c r="AS716" s="35">
        <v>1570600</v>
      </c>
      <c r="AT716" s="36">
        <v>16.207310454603334</v>
      </c>
      <c r="AU716" s="35">
        <v>443809.33</v>
      </c>
      <c r="AV716" s="35">
        <v>215</v>
      </c>
      <c r="AW716" s="35">
        <v>1595200</v>
      </c>
      <c r="AX716" s="36">
        <v>8.6246798081745251</v>
      </c>
      <c r="AY716" s="35">
        <v>2999692.75</v>
      </c>
      <c r="AZ716" s="35">
        <v>1782.75</v>
      </c>
      <c r="BA716" s="35">
        <v>13021182.5</v>
      </c>
      <c r="BB716" s="36">
        <v>7.1414769933529465</v>
      </c>
      <c r="BC716" s="43" t="s">
        <v>1102</v>
      </c>
      <c r="BD716" s="38" t="s">
        <v>1059</v>
      </c>
      <c r="BE716" s="38" t="s">
        <v>1060</v>
      </c>
      <c r="BF716" s="18"/>
      <c r="BG716" s="18"/>
      <c r="BH716" s="18"/>
      <c r="BI716" s="18"/>
      <c r="BJ716" s="18"/>
      <c r="BK716" s="18"/>
      <c r="BL716" s="18"/>
      <c r="BM716" s="18"/>
      <c r="BN716" s="18"/>
      <c r="BO716" s="18"/>
      <c r="CJ716" s="18"/>
      <c r="CK716" s="18"/>
    </row>
    <row r="717" spans="1:89" x14ac:dyDescent="0.2">
      <c r="A717" s="42">
        <v>170550</v>
      </c>
      <c r="B717" s="43" t="s">
        <v>179</v>
      </c>
      <c r="C717" s="35">
        <v>-313021.02</v>
      </c>
      <c r="D717" s="35">
        <v>42</v>
      </c>
      <c r="E717" s="35">
        <v>293160</v>
      </c>
      <c r="F717" s="36">
        <f t="shared" si="176"/>
        <v>-32.032441670077773</v>
      </c>
      <c r="G717" s="35">
        <v>111599.38</v>
      </c>
      <c r="H717" s="35">
        <v>404.7</v>
      </c>
      <c r="I717" s="35">
        <v>2848611</v>
      </c>
      <c r="J717" s="36">
        <f t="shared" si="177"/>
        <v>1.2144798921298838</v>
      </c>
      <c r="K717" s="35">
        <v>-9582.6200000000008</v>
      </c>
      <c r="L717" s="35">
        <v>402.5</v>
      </c>
      <c r="M717" s="35">
        <v>2900575</v>
      </c>
      <c r="N717" s="36">
        <v>-9.9110900424915757E-2</v>
      </c>
      <c r="O717" s="35">
        <v>-108802.62</v>
      </c>
      <c r="P717" s="35">
        <v>302</v>
      </c>
      <c r="Q717" s="35">
        <v>2155960</v>
      </c>
      <c r="R717" s="36">
        <v>-1.564445175235162</v>
      </c>
      <c r="S717" s="35">
        <v>28967.38</v>
      </c>
      <c r="T717" s="35">
        <v>152.19999999999999</v>
      </c>
      <c r="U717" s="35">
        <v>1109046</v>
      </c>
      <c r="V717" s="36">
        <v>0.80969480075668632</v>
      </c>
      <c r="W717" s="35">
        <v>121132.38</v>
      </c>
      <c r="X717" s="35">
        <v>182.3</v>
      </c>
      <c r="Y717" s="35">
        <v>1287159</v>
      </c>
      <c r="Z717" s="36">
        <v>2.8232498082987414</v>
      </c>
      <c r="AA717" s="35">
        <v>121885.38</v>
      </c>
      <c r="AB717" s="35">
        <v>200</v>
      </c>
      <c r="AC717" s="35">
        <v>1447775</v>
      </c>
      <c r="AD717" s="36">
        <v>2.6098301048160106</v>
      </c>
      <c r="AE717" s="35">
        <v>432709.23</v>
      </c>
      <c r="AF717" s="35">
        <v>100</v>
      </c>
      <c r="AG717" s="35">
        <v>741000</v>
      </c>
      <c r="AH717" s="36">
        <v>17.518592307692305</v>
      </c>
      <c r="AI717" s="35">
        <v>-18554.77</v>
      </c>
      <c r="AJ717" s="35">
        <v>202</v>
      </c>
      <c r="AK717" s="35">
        <v>1376210</v>
      </c>
      <c r="AL717" s="36">
        <v>-0.41795792066617743</v>
      </c>
      <c r="AM717" s="35">
        <v>-156199.75</v>
      </c>
      <c r="AN717" s="35">
        <v>303</v>
      </c>
      <c r="AO717" s="35">
        <v>2081750</v>
      </c>
      <c r="AP717" s="36">
        <v>-2.3260200552419841</v>
      </c>
      <c r="AQ717" s="35">
        <v>262193.76</v>
      </c>
      <c r="AR717" s="35">
        <v>320.39999999999998</v>
      </c>
      <c r="AS717" s="35">
        <v>2241647</v>
      </c>
      <c r="AT717" s="36">
        <v>3.2750139874833102</v>
      </c>
      <c r="AU717" s="35">
        <v>497762.73</v>
      </c>
      <c r="AV717" s="35">
        <v>450.6</v>
      </c>
      <c r="AW717" s="35">
        <v>3185138</v>
      </c>
      <c r="AX717" s="36">
        <v>4.8445764767492019</v>
      </c>
      <c r="AY717" s="35">
        <v>1283110.48</v>
      </c>
      <c r="AZ717" s="35">
        <v>3019.7</v>
      </c>
      <c r="BA717" s="35">
        <v>21374871</v>
      </c>
      <c r="BB717" s="36">
        <v>1.8608966051771727</v>
      </c>
      <c r="BC717" s="43" t="s">
        <v>1102</v>
      </c>
      <c r="BD717" s="38" t="s">
        <v>1059</v>
      </c>
      <c r="BE717" s="38" t="s">
        <v>1060</v>
      </c>
      <c r="BF717" s="18"/>
      <c r="BG717" s="18"/>
      <c r="BH717" s="18"/>
      <c r="BI717" s="18"/>
      <c r="BJ717" s="18"/>
      <c r="BK717" s="18"/>
      <c r="BL717" s="18"/>
      <c r="BM717" s="18"/>
      <c r="BN717" s="18"/>
      <c r="BO717" s="18"/>
      <c r="CJ717" s="18"/>
      <c r="CK717" s="18"/>
    </row>
    <row r="718" spans="1:89" x14ac:dyDescent="0.2">
      <c r="A718" s="42">
        <v>201090</v>
      </c>
      <c r="B718" s="43" t="s">
        <v>1109</v>
      </c>
      <c r="C718" s="35">
        <v>-244993.52</v>
      </c>
      <c r="D718" s="35">
        <v>0</v>
      </c>
      <c r="E718" s="35">
        <v>0</v>
      </c>
      <c r="F718" s="36">
        <f t="shared" si="176"/>
        <v>0</v>
      </c>
      <c r="G718" s="35">
        <v>-40818.49</v>
      </c>
      <c r="H718" s="35">
        <v>120</v>
      </c>
      <c r="I718" s="35">
        <v>838050</v>
      </c>
      <c r="J718" s="36">
        <f t="shared" si="177"/>
        <v>-1.5099017839031084</v>
      </c>
      <c r="K718" s="35">
        <v>64441.51</v>
      </c>
      <c r="L718" s="35">
        <v>50</v>
      </c>
      <c r="M718" s="35">
        <v>351500</v>
      </c>
      <c r="N718" s="36">
        <v>5.499986628733998</v>
      </c>
      <c r="O718" s="35">
        <v>132657.99</v>
      </c>
      <c r="P718" s="35">
        <v>50.5</v>
      </c>
      <c r="Q718" s="35">
        <v>350190</v>
      </c>
      <c r="R718" s="36">
        <v>11.743332733658871</v>
      </c>
      <c r="S718" s="35">
        <v>60270.49</v>
      </c>
      <c r="T718" s="35">
        <v>9.9499999999999993</v>
      </c>
      <c r="U718" s="35">
        <v>68953.5</v>
      </c>
      <c r="V718" s="36">
        <v>27.096306786457536</v>
      </c>
      <c r="W718" s="35">
        <v>-4829.51</v>
      </c>
      <c r="X718" s="35">
        <v>15</v>
      </c>
      <c r="Y718" s="35">
        <v>103700</v>
      </c>
      <c r="Z718" s="36">
        <v>-1.397158148505304</v>
      </c>
      <c r="AA718" s="35">
        <v>-4729.51</v>
      </c>
      <c r="AB718" s="35">
        <v>15</v>
      </c>
      <c r="AC718" s="35">
        <v>105450</v>
      </c>
      <c r="AD718" s="36">
        <v>-1.3903727833096255</v>
      </c>
      <c r="AE718" s="35">
        <v>107450.14</v>
      </c>
      <c r="AF718" s="35">
        <v>16</v>
      </c>
      <c r="AG718" s="35">
        <v>118430</v>
      </c>
      <c r="AH718" s="36">
        <v>27.21864561344254</v>
      </c>
      <c r="AI718" s="35">
        <v>98199.14</v>
      </c>
      <c r="AJ718" s="35">
        <v>20</v>
      </c>
      <c r="AK718" s="35">
        <v>141100</v>
      </c>
      <c r="AL718" s="36">
        <v>21.574580722891564</v>
      </c>
      <c r="AM718" s="35">
        <v>274070.14</v>
      </c>
      <c r="AN718" s="35">
        <v>56</v>
      </c>
      <c r="AO718" s="35">
        <v>376880</v>
      </c>
      <c r="AP718" s="36">
        <v>22.543447091912544</v>
      </c>
      <c r="AQ718" s="35">
        <v>265980.14</v>
      </c>
      <c r="AR718" s="35">
        <v>72</v>
      </c>
      <c r="AS718" s="35">
        <v>488260</v>
      </c>
      <c r="AT718" s="36">
        <v>15.253028959980341</v>
      </c>
      <c r="AU718" s="35">
        <v>293877.15000000002</v>
      </c>
      <c r="AV718" s="35">
        <v>65</v>
      </c>
      <c r="AW718" s="35">
        <v>452950</v>
      </c>
      <c r="AX718" s="36">
        <v>20.113018324318357</v>
      </c>
      <c r="AY718" s="35">
        <v>1246569.19</v>
      </c>
      <c r="AZ718" s="35">
        <v>489.45</v>
      </c>
      <c r="BA718" s="35">
        <v>3395463.5</v>
      </c>
      <c r="BB718" s="36">
        <v>11.380963126241822</v>
      </c>
      <c r="BC718" s="43" t="s">
        <v>1102</v>
      </c>
      <c r="BD718" s="38" t="s">
        <v>1059</v>
      </c>
      <c r="BE718" s="38" t="s">
        <v>1060</v>
      </c>
      <c r="BF718" s="18"/>
      <c r="BG718" s="18"/>
      <c r="BH718" s="18"/>
      <c r="BI718" s="18"/>
      <c r="BJ718" s="18"/>
      <c r="BK718" s="18"/>
      <c r="BL718" s="18"/>
      <c r="BM718" s="18"/>
      <c r="BN718" s="18"/>
      <c r="BO718" s="18"/>
      <c r="CJ718" s="18"/>
      <c r="CK718" s="18"/>
    </row>
    <row r="719" spans="1:89" x14ac:dyDescent="0.2">
      <c r="A719" s="42">
        <v>201117</v>
      </c>
      <c r="B719" s="43" t="s">
        <v>1110</v>
      </c>
      <c r="C719" s="35">
        <v>-146819.92000000001</v>
      </c>
      <c r="D719" s="35">
        <v>0</v>
      </c>
      <c r="E719" s="35">
        <v>0</v>
      </c>
      <c r="F719" s="36">
        <f t="shared" si="176"/>
        <v>0</v>
      </c>
      <c r="G719" s="35">
        <v>170175.08</v>
      </c>
      <c r="H719" s="35">
        <v>124.75</v>
      </c>
      <c r="I719" s="35">
        <v>887642.5</v>
      </c>
      <c r="J719" s="36">
        <f t="shared" si="177"/>
        <v>5.9431893808599741</v>
      </c>
      <c r="K719" s="35">
        <v>36124.58</v>
      </c>
      <c r="L719" s="35">
        <v>170</v>
      </c>
      <c r="M719" s="35">
        <v>1260350</v>
      </c>
      <c r="N719" s="36">
        <v>0.85987019478716242</v>
      </c>
      <c r="O719" s="35">
        <v>251451.61</v>
      </c>
      <c r="P719" s="35">
        <v>188.60000000000002</v>
      </c>
      <c r="Q719" s="35">
        <v>1403933</v>
      </c>
      <c r="R719" s="36">
        <v>5.5522591961297296</v>
      </c>
      <c r="S719" s="35">
        <v>186374.76</v>
      </c>
      <c r="T719" s="35">
        <v>153.80000000000001</v>
      </c>
      <c r="U719" s="35">
        <v>1147559</v>
      </c>
      <c r="V719" s="36">
        <v>5.0347019717504722</v>
      </c>
      <c r="W719" s="35">
        <v>303003.87</v>
      </c>
      <c r="X719" s="35">
        <v>168.15</v>
      </c>
      <c r="Y719" s="35">
        <v>1232239.5</v>
      </c>
      <c r="Z719" s="36">
        <v>7.3769069243438468</v>
      </c>
      <c r="AA719" s="35">
        <v>208416.87</v>
      </c>
      <c r="AB719" s="35">
        <v>203.05</v>
      </c>
      <c r="AC719" s="35">
        <v>1523746.5</v>
      </c>
      <c r="AD719" s="36">
        <v>4.2401560692674272</v>
      </c>
      <c r="AE719" s="35">
        <v>443727.04</v>
      </c>
      <c r="AF719" s="35">
        <v>72.900000000000006</v>
      </c>
      <c r="AG719" s="35">
        <v>568382</v>
      </c>
      <c r="AH719" s="36">
        <v>23.420536188690001</v>
      </c>
      <c r="AI719" s="35">
        <v>223814.54</v>
      </c>
      <c r="AJ719" s="35">
        <v>88.8</v>
      </c>
      <c r="AK719" s="35">
        <v>640629</v>
      </c>
      <c r="AL719" s="36">
        <v>10.830372555722578</v>
      </c>
      <c r="AM719" s="35">
        <v>487517.52</v>
      </c>
      <c r="AN719" s="35">
        <v>182.15</v>
      </c>
      <c r="AO719" s="35">
        <v>1328254.5</v>
      </c>
      <c r="AP719" s="36">
        <v>11.378123032897687</v>
      </c>
      <c r="AQ719" s="35">
        <v>294543.99</v>
      </c>
      <c r="AR719" s="35">
        <v>124.3</v>
      </c>
      <c r="AS719" s="35">
        <v>923919</v>
      </c>
      <c r="AT719" s="36">
        <v>8.9263579599510336</v>
      </c>
      <c r="AU719" s="35">
        <v>317607.24</v>
      </c>
      <c r="AV719" s="35">
        <v>171.9</v>
      </c>
      <c r="AW719" s="35">
        <v>1302717</v>
      </c>
      <c r="AX719" s="36">
        <v>7.5579150652060259</v>
      </c>
      <c r="AY719" s="35">
        <v>2922757.1000000006</v>
      </c>
      <c r="AZ719" s="35">
        <v>1648.4000000000003</v>
      </c>
      <c r="BA719" s="35">
        <v>12219372</v>
      </c>
      <c r="BB719" s="36">
        <v>7.4149039819722331</v>
      </c>
      <c r="BC719" s="43" t="s">
        <v>1102</v>
      </c>
      <c r="BD719" s="38" t="s">
        <v>1059</v>
      </c>
      <c r="BE719" s="38" t="s">
        <v>1060</v>
      </c>
      <c r="BF719" s="18"/>
      <c r="BG719" s="18"/>
      <c r="BH719" s="18"/>
      <c r="BI719" s="18"/>
      <c r="BJ719" s="18"/>
      <c r="BK719" s="18"/>
      <c r="BL719" s="18"/>
      <c r="BM719" s="18"/>
      <c r="BN719" s="18"/>
      <c r="BO719" s="18"/>
      <c r="CJ719" s="18"/>
      <c r="CK719" s="18"/>
    </row>
    <row r="720" spans="1:89" x14ac:dyDescent="0.2">
      <c r="A720" s="42">
        <v>202288</v>
      </c>
      <c r="B720" s="43" t="s">
        <v>1111</v>
      </c>
      <c r="C720" s="35">
        <v>-38944.589999999997</v>
      </c>
      <c r="D720" s="35">
        <v>0</v>
      </c>
      <c r="E720" s="35">
        <v>0</v>
      </c>
      <c r="F720" s="36">
        <f t="shared" si="176"/>
        <v>0</v>
      </c>
      <c r="G720" s="35">
        <v>-44029.59</v>
      </c>
      <c r="H720" s="35">
        <v>151</v>
      </c>
      <c r="I720" s="35">
        <v>1067930</v>
      </c>
      <c r="J720" s="36">
        <f t="shared" si="177"/>
        <v>-1.2780962141713408</v>
      </c>
      <c r="K720" s="35">
        <v>-41879.589999999997</v>
      </c>
      <c r="L720" s="35">
        <v>100</v>
      </c>
      <c r="M720" s="35">
        <v>712750</v>
      </c>
      <c r="N720" s="36">
        <v>-1.7627326552086986</v>
      </c>
      <c r="O720" s="35">
        <v>-55530.63</v>
      </c>
      <c r="P720" s="35">
        <v>150</v>
      </c>
      <c r="Q720" s="35">
        <v>1069300</v>
      </c>
      <c r="R720" s="36">
        <v>-1.6098845319367812</v>
      </c>
      <c r="S720" s="35">
        <v>-15030.63</v>
      </c>
      <c r="T720" s="35">
        <v>51</v>
      </c>
      <c r="U720" s="35">
        <v>370180</v>
      </c>
      <c r="V720" s="36">
        <v>-1.2587107083040681</v>
      </c>
      <c r="W720" s="35">
        <v>-41837.629999999997</v>
      </c>
      <c r="X720" s="35">
        <v>112</v>
      </c>
      <c r="Y720" s="35">
        <v>771810</v>
      </c>
      <c r="Z720" s="36">
        <v>-1.6262148715357405</v>
      </c>
      <c r="AA720" s="35">
        <v>16830.37</v>
      </c>
      <c r="AB720" s="35">
        <v>50</v>
      </c>
      <c r="AC720" s="35">
        <v>350750</v>
      </c>
      <c r="AD720" s="36">
        <v>1.4875024091233071</v>
      </c>
      <c r="AE720" s="35">
        <v>87080.02</v>
      </c>
      <c r="AF720" s="35">
        <v>65</v>
      </c>
      <c r="AG720" s="35">
        <v>479050</v>
      </c>
      <c r="AH720" s="36">
        <v>5.4532942281598995</v>
      </c>
      <c r="AI720" s="35">
        <v>311080.02</v>
      </c>
      <c r="AJ720" s="35">
        <v>75</v>
      </c>
      <c r="AK720" s="35">
        <v>509100</v>
      </c>
      <c r="AL720" s="36">
        <v>18.942212964054214</v>
      </c>
      <c r="AM720" s="35">
        <v>386110.03</v>
      </c>
      <c r="AN720" s="35">
        <v>63</v>
      </c>
      <c r="AO720" s="35">
        <v>422540</v>
      </c>
      <c r="AP720" s="36">
        <v>28.32728482510532</v>
      </c>
      <c r="AQ720" s="35">
        <v>275720.03999999998</v>
      </c>
      <c r="AR720" s="35">
        <v>50.5</v>
      </c>
      <c r="AS720" s="35">
        <v>350515</v>
      </c>
      <c r="AT720" s="36">
        <v>22.025194699228276</v>
      </c>
      <c r="AU720" s="35">
        <v>451805.53</v>
      </c>
      <c r="AV720" s="35">
        <v>114.2</v>
      </c>
      <c r="AW720" s="35">
        <v>803381</v>
      </c>
      <c r="AX720" s="36">
        <v>17.433784754680534</v>
      </c>
      <c r="AY720" s="35">
        <v>1330317.9400000002</v>
      </c>
      <c r="AZ720" s="35">
        <v>981.7</v>
      </c>
      <c r="BA720" s="35">
        <v>6907306</v>
      </c>
      <c r="BB720" s="36">
        <v>5.9704689701020932</v>
      </c>
      <c r="BC720" s="43" t="s">
        <v>1102</v>
      </c>
      <c r="BD720" s="38" t="s">
        <v>1059</v>
      </c>
      <c r="BE720" s="38" t="s">
        <v>1060</v>
      </c>
      <c r="BF720" s="18"/>
      <c r="BG720" s="18"/>
      <c r="BH720" s="18"/>
      <c r="BI720" s="18"/>
      <c r="BJ720" s="18"/>
      <c r="BK720" s="18"/>
      <c r="BL720" s="18"/>
      <c r="BM720" s="18"/>
      <c r="BN720" s="18"/>
      <c r="BO720" s="18"/>
      <c r="CJ720" s="18"/>
      <c r="CK720" s="18"/>
    </row>
    <row r="721" spans="1:89" x14ac:dyDescent="0.2">
      <c r="A721" s="42">
        <v>202289</v>
      </c>
      <c r="B721" s="43" t="s">
        <v>1112</v>
      </c>
      <c r="C721" s="35">
        <v>-5440.01</v>
      </c>
      <c r="D721" s="35">
        <v>35</v>
      </c>
      <c r="E721" s="35">
        <v>244300</v>
      </c>
      <c r="F721" s="36">
        <f t="shared" si="176"/>
        <v>-0.66803233729021705</v>
      </c>
      <c r="G721" s="35">
        <v>-41270.01</v>
      </c>
      <c r="H721" s="35">
        <v>69</v>
      </c>
      <c r="I721" s="35">
        <v>481620</v>
      </c>
      <c r="J721" s="36">
        <f t="shared" si="177"/>
        <v>-2.6563894979444376</v>
      </c>
      <c r="K721" s="35">
        <v>-35335.01</v>
      </c>
      <c r="L721" s="35">
        <v>71.5</v>
      </c>
      <c r="M721" s="35">
        <v>505645</v>
      </c>
      <c r="N721" s="36">
        <v>-2.0964318840293092</v>
      </c>
      <c r="O721" s="35">
        <v>-18700.009999999998</v>
      </c>
      <c r="P721" s="35">
        <v>50</v>
      </c>
      <c r="Q721" s="35">
        <v>350750</v>
      </c>
      <c r="R721" s="36">
        <v>-1.6527450035637918</v>
      </c>
      <c r="S721" s="35">
        <v>-2800.01</v>
      </c>
      <c r="T721" s="35">
        <v>10</v>
      </c>
      <c r="U721" s="35">
        <v>69300</v>
      </c>
      <c r="V721" s="36">
        <v>-1.2525297258297259</v>
      </c>
      <c r="W721" s="35">
        <v>0</v>
      </c>
      <c r="X721" s="35">
        <v>0</v>
      </c>
      <c r="Y721" s="35">
        <v>0</v>
      </c>
      <c r="Z721" s="36">
        <v>0</v>
      </c>
      <c r="AA721" s="35">
        <v>54349.99</v>
      </c>
      <c r="AB721" s="35">
        <v>50</v>
      </c>
      <c r="AC721" s="35">
        <v>356500</v>
      </c>
      <c r="AD721" s="36">
        <v>4.7260860869565215</v>
      </c>
      <c r="AE721" s="35">
        <v>0</v>
      </c>
      <c r="AF721" s="35">
        <v>0</v>
      </c>
      <c r="AG721" s="35">
        <v>0</v>
      </c>
      <c r="AH721" s="36">
        <v>0</v>
      </c>
      <c r="AI721" s="35">
        <v>0</v>
      </c>
      <c r="AJ721" s="35">
        <v>0</v>
      </c>
      <c r="AK721" s="35">
        <v>0</v>
      </c>
      <c r="AL721" s="36">
        <v>0</v>
      </c>
      <c r="AM721" s="35">
        <v>-10719.61</v>
      </c>
      <c r="AN721" s="35">
        <v>26</v>
      </c>
      <c r="AO721" s="35">
        <v>174980</v>
      </c>
      <c r="AP721" s="36">
        <v>-1.8991193850725796</v>
      </c>
      <c r="AQ721" s="35">
        <v>-3699.61</v>
      </c>
      <c r="AR721" s="35">
        <v>10</v>
      </c>
      <c r="AS721" s="35">
        <v>69300</v>
      </c>
      <c r="AT721" s="36">
        <v>-1.4947919191919192</v>
      </c>
      <c r="AU721" s="35">
        <v>27259.39</v>
      </c>
      <c r="AV721" s="35">
        <v>24</v>
      </c>
      <c r="AW721" s="35">
        <v>170820</v>
      </c>
      <c r="AX721" s="36">
        <v>4.9469680950708348</v>
      </c>
      <c r="AY721" s="35">
        <v>-30914.879999999997</v>
      </c>
      <c r="AZ721" s="35">
        <v>310.5</v>
      </c>
      <c r="BA721" s="35">
        <v>2178915</v>
      </c>
      <c r="BB721" s="36">
        <v>-0.43983417434824212</v>
      </c>
      <c r="BC721" s="43" t="s">
        <v>1102</v>
      </c>
      <c r="BD721" s="38" t="s">
        <v>1059</v>
      </c>
      <c r="BE721" s="38" t="s">
        <v>1060</v>
      </c>
      <c r="BF721" s="18"/>
      <c r="BG721" s="18"/>
      <c r="BH721" s="18"/>
      <c r="BI721" s="18"/>
      <c r="BJ721" s="18"/>
      <c r="BK721" s="18"/>
      <c r="BL721" s="18"/>
      <c r="BM721" s="18"/>
      <c r="BN721" s="18"/>
      <c r="BO721" s="18"/>
      <c r="CJ721" s="18"/>
      <c r="CK721" s="18"/>
    </row>
    <row r="722" spans="1:89" x14ac:dyDescent="0.2">
      <c r="A722" s="42">
        <v>202740</v>
      </c>
      <c r="B722" s="43" t="s">
        <v>1113</v>
      </c>
      <c r="C722" s="35">
        <v>-247250</v>
      </c>
      <c r="D722" s="35">
        <v>0</v>
      </c>
      <c r="E722" s="35">
        <v>0</v>
      </c>
      <c r="F722" s="36">
        <f t="shared" si="176"/>
        <v>0</v>
      </c>
      <c r="G722" s="35">
        <v>-11375</v>
      </c>
      <c r="H722" s="35">
        <v>35</v>
      </c>
      <c r="I722" s="35">
        <v>244300</v>
      </c>
      <c r="J722" s="36">
        <f t="shared" si="177"/>
        <v>-1.4434097421203438</v>
      </c>
      <c r="K722" s="35">
        <v>-14775</v>
      </c>
      <c r="L722" s="35">
        <v>25</v>
      </c>
      <c r="M722" s="35">
        <v>180500</v>
      </c>
      <c r="N722" s="36">
        <v>-2.4556786703601108</v>
      </c>
      <c r="O722" s="35">
        <v>-20579.669999999998</v>
      </c>
      <c r="P722" s="35">
        <v>51.25</v>
      </c>
      <c r="Q722" s="35">
        <v>382537.5</v>
      </c>
      <c r="R722" s="36">
        <v>-1.6677313204587783</v>
      </c>
      <c r="S722" s="35">
        <v>0</v>
      </c>
      <c r="T722" s="35">
        <v>0</v>
      </c>
      <c r="U722" s="35">
        <v>0</v>
      </c>
      <c r="V722" s="36">
        <v>0</v>
      </c>
      <c r="W722" s="35">
        <v>-19792.169999999998</v>
      </c>
      <c r="X722" s="35">
        <v>50</v>
      </c>
      <c r="Y722" s="35">
        <v>372450</v>
      </c>
      <c r="Z722" s="36">
        <v>-1.5942142569472411</v>
      </c>
      <c r="AA722" s="35">
        <v>148157.82999999999</v>
      </c>
      <c r="AB722" s="35">
        <v>25</v>
      </c>
      <c r="AC722" s="35">
        <v>185500</v>
      </c>
      <c r="AD722" s="36">
        <v>24.759529541778974</v>
      </c>
      <c r="AE722" s="35">
        <v>0</v>
      </c>
      <c r="AF722" s="35">
        <v>0</v>
      </c>
      <c r="AG722" s="35">
        <v>0</v>
      </c>
      <c r="AH722" s="36">
        <v>0</v>
      </c>
      <c r="AI722" s="35">
        <v>-16862.5</v>
      </c>
      <c r="AJ722" s="35">
        <v>51</v>
      </c>
      <c r="AK722" s="35">
        <v>375280</v>
      </c>
      <c r="AL722" s="36">
        <v>-1.3929266147942869</v>
      </c>
      <c r="AM722" s="35">
        <v>38219.06</v>
      </c>
      <c r="AN722" s="35">
        <v>33</v>
      </c>
      <c r="AO722" s="35">
        <v>248730</v>
      </c>
      <c r="AP722" s="36">
        <v>4.7633613154826513</v>
      </c>
      <c r="AQ722" s="35">
        <v>223729.06</v>
      </c>
      <c r="AR722" s="35">
        <v>64.25</v>
      </c>
      <c r="AS722" s="35">
        <v>486200</v>
      </c>
      <c r="AT722" s="36">
        <v>12.884437844508433</v>
      </c>
      <c r="AU722" s="35">
        <v>-14030.91</v>
      </c>
      <c r="AV722" s="35">
        <v>15</v>
      </c>
      <c r="AW722" s="35">
        <v>115200</v>
      </c>
      <c r="AX722" s="36">
        <v>-3.77567890625</v>
      </c>
      <c r="AY722" s="35">
        <v>312690.7</v>
      </c>
      <c r="AZ722" s="35">
        <v>349.5</v>
      </c>
      <c r="BA722" s="35">
        <v>2590697.5</v>
      </c>
      <c r="BB722" s="36">
        <v>3.741622362317484</v>
      </c>
      <c r="BC722" s="43" t="s">
        <v>1102</v>
      </c>
      <c r="BD722" s="38" t="s">
        <v>1059</v>
      </c>
      <c r="BE722" s="38" t="s">
        <v>1060</v>
      </c>
      <c r="BF722" s="18"/>
      <c r="BG722" s="18"/>
      <c r="BH722" s="18"/>
      <c r="BI722" s="18"/>
      <c r="BJ722" s="18"/>
      <c r="BK722" s="18"/>
      <c r="BL722" s="18"/>
      <c r="BM722" s="18"/>
      <c r="BN722" s="18"/>
      <c r="BO722" s="18"/>
      <c r="CJ722" s="18"/>
      <c r="CK722" s="18"/>
    </row>
    <row r="723" spans="1:89" x14ac:dyDescent="0.2">
      <c r="A723" s="42">
        <v>207192</v>
      </c>
      <c r="B723" s="43" t="s">
        <v>1114</v>
      </c>
      <c r="C723" s="35">
        <v>0</v>
      </c>
      <c r="D723" s="35">
        <v>0</v>
      </c>
      <c r="E723" s="35">
        <v>0</v>
      </c>
      <c r="F723" s="36">
        <f t="shared" si="176"/>
        <v>0</v>
      </c>
      <c r="G723" s="35">
        <v>0</v>
      </c>
      <c r="H723" s="35">
        <v>0</v>
      </c>
      <c r="I723" s="35">
        <v>0</v>
      </c>
      <c r="J723" s="36">
        <f t="shared" si="177"/>
        <v>0</v>
      </c>
      <c r="K723" s="35">
        <v>0</v>
      </c>
      <c r="L723" s="35">
        <v>0</v>
      </c>
      <c r="M723" s="35">
        <v>0</v>
      </c>
      <c r="N723" s="36">
        <v>0</v>
      </c>
      <c r="O723" s="35">
        <v>0</v>
      </c>
      <c r="P723" s="35">
        <v>0</v>
      </c>
      <c r="Q723" s="35">
        <v>0</v>
      </c>
      <c r="R723" s="36">
        <v>0</v>
      </c>
      <c r="S723" s="35">
        <v>0</v>
      </c>
      <c r="T723" s="35">
        <v>0</v>
      </c>
      <c r="U723" s="35">
        <v>0</v>
      </c>
      <c r="V723" s="36">
        <v>0</v>
      </c>
      <c r="W723" s="35">
        <v>0</v>
      </c>
      <c r="X723" s="35">
        <v>0</v>
      </c>
      <c r="Y723" s="35">
        <v>0</v>
      </c>
      <c r="Z723" s="36">
        <v>0</v>
      </c>
      <c r="AA723" s="35">
        <v>0</v>
      </c>
      <c r="AB723" s="35">
        <v>0</v>
      </c>
      <c r="AC723" s="35">
        <v>0</v>
      </c>
      <c r="AD723" s="36">
        <v>0</v>
      </c>
      <c r="AE723" s="35">
        <v>0</v>
      </c>
      <c r="AF723" s="35">
        <v>0</v>
      </c>
      <c r="AG723" s="35">
        <v>0</v>
      </c>
      <c r="AH723" s="36">
        <v>0</v>
      </c>
      <c r="AI723" s="35">
        <v>0</v>
      </c>
      <c r="AJ723" s="35">
        <v>0</v>
      </c>
      <c r="AK723" s="35">
        <v>0</v>
      </c>
      <c r="AL723" s="36">
        <v>0</v>
      </c>
      <c r="AM723" s="35">
        <v>0</v>
      </c>
      <c r="AN723" s="35">
        <v>0</v>
      </c>
      <c r="AO723" s="35">
        <v>0</v>
      </c>
      <c r="AP723" s="36">
        <v>0</v>
      </c>
      <c r="AQ723" s="35">
        <v>131800</v>
      </c>
      <c r="AR723" s="35">
        <v>20</v>
      </c>
      <c r="AS723" s="35">
        <v>138600</v>
      </c>
      <c r="AT723" s="36">
        <v>26.626262626262626</v>
      </c>
      <c r="AU723" s="35">
        <v>46080</v>
      </c>
      <c r="AV723" s="35">
        <v>10</v>
      </c>
      <c r="AW723" s="35">
        <v>69400</v>
      </c>
      <c r="AX723" s="36">
        <v>20.583285302593662</v>
      </c>
      <c r="AY723" s="35">
        <v>177880</v>
      </c>
      <c r="AZ723" s="35">
        <v>30</v>
      </c>
      <c r="BA723" s="35">
        <v>208000</v>
      </c>
      <c r="BB723" s="36">
        <v>26.510961538461537</v>
      </c>
      <c r="BC723" s="43" t="s">
        <v>1102</v>
      </c>
      <c r="BD723" s="38" t="s">
        <v>1059</v>
      </c>
      <c r="BE723" s="38" t="s">
        <v>1060</v>
      </c>
      <c r="BF723" s="18"/>
      <c r="BG723" s="18"/>
      <c r="BH723" s="18"/>
      <c r="BI723" s="18"/>
      <c r="BJ723" s="18"/>
      <c r="BK723" s="18"/>
      <c r="BL723" s="18"/>
      <c r="BM723" s="18"/>
      <c r="BN723" s="18"/>
      <c r="BO723" s="18"/>
      <c r="CJ723" s="18"/>
      <c r="CK723" s="18"/>
    </row>
    <row r="724" spans="1:89" x14ac:dyDescent="0.2">
      <c r="A724" s="42">
        <v>207197</v>
      </c>
      <c r="B724" s="43" t="s">
        <v>1115</v>
      </c>
      <c r="C724" s="35">
        <v>0</v>
      </c>
      <c r="D724" s="35">
        <v>0</v>
      </c>
      <c r="E724" s="35">
        <v>0</v>
      </c>
      <c r="F724" s="36">
        <f t="shared" si="176"/>
        <v>0</v>
      </c>
      <c r="G724" s="35">
        <v>0</v>
      </c>
      <c r="H724" s="35">
        <v>0</v>
      </c>
      <c r="I724" s="35">
        <v>0</v>
      </c>
      <c r="J724" s="36">
        <f t="shared" si="177"/>
        <v>0</v>
      </c>
      <c r="K724" s="35">
        <v>0</v>
      </c>
      <c r="L724" s="35">
        <v>0</v>
      </c>
      <c r="M724" s="35">
        <v>0</v>
      </c>
      <c r="N724" s="36">
        <v>0</v>
      </c>
      <c r="O724" s="35">
        <v>0</v>
      </c>
      <c r="P724" s="35">
        <v>0</v>
      </c>
      <c r="Q724" s="35">
        <v>0</v>
      </c>
      <c r="R724" s="36">
        <v>0</v>
      </c>
      <c r="S724" s="35">
        <v>0</v>
      </c>
      <c r="T724" s="35">
        <v>0</v>
      </c>
      <c r="U724" s="35">
        <v>0</v>
      </c>
      <c r="V724" s="36">
        <v>0</v>
      </c>
      <c r="W724" s="35">
        <v>0</v>
      </c>
      <c r="X724" s="35">
        <v>0</v>
      </c>
      <c r="Y724" s="35">
        <v>0</v>
      </c>
      <c r="Z724" s="36">
        <v>0</v>
      </c>
      <c r="AA724" s="35">
        <v>0</v>
      </c>
      <c r="AB724" s="35">
        <v>0</v>
      </c>
      <c r="AC724" s="35">
        <v>0</v>
      </c>
      <c r="AD724" s="36">
        <v>0</v>
      </c>
      <c r="AE724" s="35">
        <v>0</v>
      </c>
      <c r="AF724" s="35">
        <v>0</v>
      </c>
      <c r="AG724" s="35">
        <v>0</v>
      </c>
      <c r="AH724" s="36">
        <v>0</v>
      </c>
      <c r="AI724" s="35">
        <v>0</v>
      </c>
      <c r="AJ724" s="35">
        <v>0</v>
      </c>
      <c r="AK724" s="35">
        <v>0</v>
      </c>
      <c r="AL724" s="36">
        <v>0</v>
      </c>
      <c r="AM724" s="35">
        <v>0</v>
      </c>
      <c r="AN724" s="35">
        <v>0</v>
      </c>
      <c r="AO724" s="35">
        <v>0</v>
      </c>
      <c r="AP724" s="36">
        <v>0</v>
      </c>
      <c r="AQ724" s="35">
        <v>-4320</v>
      </c>
      <c r="AR724" s="35">
        <v>16</v>
      </c>
      <c r="AS724" s="35">
        <v>110880</v>
      </c>
      <c r="AT724" s="36">
        <v>-1.0909090909090908</v>
      </c>
      <c r="AU724" s="35">
        <v>-9240</v>
      </c>
      <c r="AV724" s="35">
        <v>15</v>
      </c>
      <c r="AW724" s="35">
        <v>103450</v>
      </c>
      <c r="AX724" s="36">
        <v>-2.7688738521024652</v>
      </c>
      <c r="AY724" s="35">
        <v>-13560</v>
      </c>
      <c r="AZ724" s="35">
        <v>31</v>
      </c>
      <c r="BA724" s="35">
        <v>214330</v>
      </c>
      <c r="BB724" s="36">
        <v>-1.9612746699015537</v>
      </c>
      <c r="BC724" s="43" t="s">
        <v>1102</v>
      </c>
      <c r="BD724" s="38" t="s">
        <v>1059</v>
      </c>
      <c r="BE724" s="38" t="s">
        <v>1060</v>
      </c>
      <c r="BF724" s="18"/>
      <c r="BG724" s="18"/>
      <c r="BH724" s="18"/>
      <c r="BI724" s="18"/>
      <c r="BJ724" s="18"/>
      <c r="BK724" s="18"/>
      <c r="BL724" s="18"/>
      <c r="BM724" s="18"/>
      <c r="BN724" s="18"/>
      <c r="BO724" s="18"/>
      <c r="CJ724" s="18"/>
      <c r="CK724" s="18"/>
    </row>
    <row r="725" spans="1:89" x14ac:dyDescent="0.2">
      <c r="A725" s="43">
        <v>178941</v>
      </c>
      <c r="B725" s="43" t="s">
        <v>1116</v>
      </c>
      <c r="C725" s="35">
        <v>1120</v>
      </c>
      <c r="D725" s="35">
        <v>0</v>
      </c>
      <c r="E725" s="35">
        <v>0</v>
      </c>
      <c r="F725" s="36">
        <f t="shared" si="176"/>
        <v>0</v>
      </c>
      <c r="G725" s="35">
        <v>-4455</v>
      </c>
      <c r="H725" s="35">
        <v>7.5</v>
      </c>
      <c r="I725" s="35">
        <v>52725</v>
      </c>
      <c r="J725" s="36">
        <f t="shared" si="177"/>
        <v>-2.6193456614509247</v>
      </c>
      <c r="K725" s="35">
        <v>-50480</v>
      </c>
      <c r="L725" s="35">
        <v>15</v>
      </c>
      <c r="M725" s="35">
        <v>108700</v>
      </c>
      <c r="N725" s="36">
        <v>-13.931922723091075</v>
      </c>
      <c r="O725" s="35">
        <v>-355</v>
      </c>
      <c r="P725" s="35">
        <v>13</v>
      </c>
      <c r="Q725" s="35">
        <v>94140</v>
      </c>
      <c r="R725" s="36">
        <v>-0.11690036116422349</v>
      </c>
      <c r="S725" s="35">
        <v>-3705</v>
      </c>
      <c r="T725" s="35">
        <v>8</v>
      </c>
      <c r="U725" s="35">
        <v>55440</v>
      </c>
      <c r="V725" s="36">
        <v>-2.0716991341991342</v>
      </c>
      <c r="W725" s="35">
        <v>0</v>
      </c>
      <c r="X725" s="35">
        <v>0</v>
      </c>
      <c r="Y725" s="35">
        <v>0</v>
      </c>
      <c r="Z725" s="36">
        <v>0</v>
      </c>
      <c r="AA725" s="35">
        <v>0</v>
      </c>
      <c r="AB725" s="35">
        <v>0</v>
      </c>
      <c r="AC725" s="35">
        <v>0</v>
      </c>
      <c r="AD725" s="36">
        <v>0</v>
      </c>
      <c r="AE725" s="35">
        <v>0</v>
      </c>
      <c r="AF725" s="35">
        <v>0</v>
      </c>
      <c r="AG725" s="35">
        <v>0</v>
      </c>
      <c r="AH725" s="36">
        <v>0</v>
      </c>
      <c r="AI725" s="35">
        <v>0</v>
      </c>
      <c r="AJ725" s="35">
        <v>0</v>
      </c>
      <c r="AK725" s="35">
        <v>0</v>
      </c>
      <c r="AL725" s="36">
        <v>0</v>
      </c>
      <c r="AM725" s="35">
        <v>0</v>
      </c>
      <c r="AN725" s="35">
        <v>0</v>
      </c>
      <c r="AO725" s="35">
        <v>0</v>
      </c>
      <c r="AP725" s="36">
        <v>0</v>
      </c>
      <c r="AQ725" s="35">
        <v>0</v>
      </c>
      <c r="AR725" s="35">
        <v>0</v>
      </c>
      <c r="AS725" s="35">
        <v>0</v>
      </c>
      <c r="AT725" s="36">
        <v>0</v>
      </c>
      <c r="AU725" s="35">
        <v>0</v>
      </c>
      <c r="AV725" s="35">
        <v>0</v>
      </c>
      <c r="AW725" s="35">
        <v>0</v>
      </c>
      <c r="AX725" s="36">
        <v>0</v>
      </c>
      <c r="AY725" s="35">
        <v>-58995</v>
      </c>
      <c r="AZ725" s="35">
        <v>43.5</v>
      </c>
      <c r="BA725" s="35">
        <v>311005</v>
      </c>
      <c r="BB725" s="36">
        <v>-5.8804360058519958</v>
      </c>
      <c r="BC725" s="43" t="s">
        <v>1102</v>
      </c>
      <c r="BD725" s="38" t="s">
        <v>1059</v>
      </c>
      <c r="BE725" s="38" t="s">
        <v>1060</v>
      </c>
      <c r="BF725" s="18"/>
      <c r="BG725" s="18"/>
      <c r="BH725" s="18"/>
      <c r="BI725" s="18"/>
      <c r="BJ725" s="18"/>
      <c r="BK725" s="18"/>
      <c r="BL725" s="18"/>
      <c r="BM725" s="18"/>
      <c r="BN725" s="18"/>
      <c r="BO725" s="18"/>
      <c r="CJ725" s="18"/>
      <c r="CK725" s="18"/>
    </row>
    <row r="726" spans="1:89" x14ac:dyDescent="0.2">
      <c r="A726" s="43">
        <v>179909</v>
      </c>
      <c r="B726" s="43" t="s">
        <v>1117</v>
      </c>
      <c r="C726" s="35">
        <v>0</v>
      </c>
      <c r="D726" s="35">
        <v>0</v>
      </c>
      <c r="E726" s="35">
        <v>0</v>
      </c>
      <c r="F726" s="36">
        <f t="shared" si="176"/>
        <v>0</v>
      </c>
      <c r="G726" s="35">
        <v>0</v>
      </c>
      <c r="H726" s="35">
        <v>0</v>
      </c>
      <c r="I726" s="35">
        <v>0</v>
      </c>
      <c r="J726" s="36">
        <f t="shared" si="177"/>
        <v>0</v>
      </c>
      <c r="K726" s="35">
        <v>0</v>
      </c>
      <c r="L726" s="35">
        <v>0</v>
      </c>
      <c r="M726" s="35">
        <v>0</v>
      </c>
      <c r="N726" s="36">
        <v>0</v>
      </c>
      <c r="O726" s="35">
        <v>-6630</v>
      </c>
      <c r="P726" s="35">
        <v>0</v>
      </c>
      <c r="Q726" s="35">
        <v>0</v>
      </c>
      <c r="R726" s="36">
        <v>0</v>
      </c>
      <c r="S726" s="35">
        <v>-3870</v>
      </c>
      <c r="T726" s="35">
        <v>15</v>
      </c>
      <c r="U726" s="35">
        <v>116600</v>
      </c>
      <c r="V726" s="36">
        <v>-1.0289022298456261</v>
      </c>
      <c r="W726" s="35">
        <v>0</v>
      </c>
      <c r="X726" s="35">
        <v>0</v>
      </c>
      <c r="Y726" s="35">
        <v>0</v>
      </c>
      <c r="Z726" s="36">
        <v>0</v>
      </c>
      <c r="AA726" s="35">
        <v>0</v>
      </c>
      <c r="AB726" s="35">
        <v>0</v>
      </c>
      <c r="AC726" s="35">
        <v>0</v>
      </c>
      <c r="AD726" s="36">
        <v>0</v>
      </c>
      <c r="AE726" s="35">
        <v>0</v>
      </c>
      <c r="AF726" s="35">
        <v>0</v>
      </c>
      <c r="AG726" s="35">
        <v>0</v>
      </c>
      <c r="AH726" s="36">
        <v>0</v>
      </c>
      <c r="AI726" s="35">
        <v>0</v>
      </c>
      <c r="AJ726" s="35">
        <v>0</v>
      </c>
      <c r="AK726" s="35">
        <v>0</v>
      </c>
      <c r="AL726" s="36">
        <v>0</v>
      </c>
      <c r="AM726" s="35">
        <v>0</v>
      </c>
      <c r="AN726" s="35">
        <v>0</v>
      </c>
      <c r="AO726" s="35">
        <v>0</v>
      </c>
      <c r="AP726" s="36">
        <v>0</v>
      </c>
      <c r="AQ726" s="35">
        <v>0</v>
      </c>
      <c r="AR726" s="35">
        <v>0</v>
      </c>
      <c r="AS726" s="35">
        <v>0</v>
      </c>
      <c r="AT726" s="36">
        <v>0</v>
      </c>
      <c r="AU726" s="35">
        <v>-6420</v>
      </c>
      <c r="AV726" s="35">
        <v>0</v>
      </c>
      <c r="AW726" s="35">
        <v>0</v>
      </c>
      <c r="AX726" s="36">
        <v>0</v>
      </c>
      <c r="AY726" s="35">
        <v>-16920</v>
      </c>
      <c r="AZ726" s="35">
        <v>15</v>
      </c>
      <c r="BA726" s="35">
        <v>116600</v>
      </c>
      <c r="BB726" s="36">
        <v>-4.4984562607204115</v>
      </c>
      <c r="BC726" s="43" t="s">
        <v>1102</v>
      </c>
      <c r="BD726" s="38" t="s">
        <v>1059</v>
      </c>
      <c r="BE726" s="38" t="s">
        <v>1060</v>
      </c>
      <c r="BF726" s="18"/>
      <c r="BG726" s="18"/>
      <c r="BH726" s="18"/>
      <c r="BI726" s="18"/>
      <c r="BJ726" s="18"/>
      <c r="BK726" s="18"/>
      <c r="BL726" s="18"/>
      <c r="BM726" s="18"/>
      <c r="BN726" s="18"/>
      <c r="BO726" s="18"/>
      <c r="CJ726" s="18"/>
      <c r="CK726" s="18"/>
    </row>
    <row r="727" spans="1:89" x14ac:dyDescent="0.2">
      <c r="A727" s="42">
        <v>171604</v>
      </c>
      <c r="B727" s="43" t="s">
        <v>1118</v>
      </c>
      <c r="C727" s="35">
        <v>2499.98</v>
      </c>
      <c r="D727" s="35">
        <v>0</v>
      </c>
      <c r="E727" s="35">
        <v>0</v>
      </c>
      <c r="F727" s="36">
        <f t="shared" si="176"/>
        <v>0</v>
      </c>
      <c r="G727" s="35">
        <v>1181.18</v>
      </c>
      <c r="H727" s="35">
        <v>119</v>
      </c>
      <c r="I727" s="35">
        <v>816340</v>
      </c>
      <c r="J727" s="36">
        <f t="shared" si="177"/>
        <v>4.4854570399588414E-2</v>
      </c>
      <c r="K727" s="35">
        <v>173336.18</v>
      </c>
      <c r="L727" s="35">
        <v>107.5</v>
      </c>
      <c r="M727" s="35">
        <v>758300</v>
      </c>
      <c r="N727" s="36">
        <v>6.857556903600158</v>
      </c>
      <c r="O727" s="35">
        <v>295586.18</v>
      </c>
      <c r="P727" s="35">
        <v>55</v>
      </c>
      <c r="Q727" s="35">
        <v>397300</v>
      </c>
      <c r="R727" s="36">
        <v>23.063608306065944</v>
      </c>
      <c r="S727" s="35">
        <v>231036.18</v>
      </c>
      <c r="T727" s="35">
        <v>21</v>
      </c>
      <c r="U727" s="35">
        <v>141960</v>
      </c>
      <c r="V727" s="36">
        <v>50.451687658495352</v>
      </c>
      <c r="W727" s="35">
        <v>0</v>
      </c>
      <c r="X727" s="35">
        <v>0</v>
      </c>
      <c r="Y727" s="35">
        <v>0</v>
      </c>
      <c r="Z727" s="36">
        <v>0</v>
      </c>
      <c r="AA727" s="35">
        <v>197400.18</v>
      </c>
      <c r="AB727" s="35">
        <v>40</v>
      </c>
      <c r="AC727" s="35">
        <v>282400</v>
      </c>
      <c r="AD727" s="36">
        <v>21.669283215297447</v>
      </c>
      <c r="AE727" s="35">
        <v>360999.37</v>
      </c>
      <c r="AF727" s="35">
        <v>40</v>
      </c>
      <c r="AG727" s="35">
        <v>287600</v>
      </c>
      <c r="AH727" s="36">
        <v>37.656401599443676</v>
      </c>
      <c r="AI727" s="35">
        <v>207399.37</v>
      </c>
      <c r="AJ727" s="35">
        <v>20</v>
      </c>
      <c r="AK727" s="35">
        <v>136000</v>
      </c>
      <c r="AL727" s="36">
        <v>47.274856397058826</v>
      </c>
      <c r="AM727" s="35">
        <v>60899.360000000001</v>
      </c>
      <c r="AN727" s="35">
        <v>10</v>
      </c>
      <c r="AO727" s="35">
        <v>65700</v>
      </c>
      <c r="AP727" s="36">
        <v>28.734857838660577</v>
      </c>
      <c r="AQ727" s="35">
        <v>127799.36</v>
      </c>
      <c r="AR727" s="35">
        <v>20</v>
      </c>
      <c r="AS727" s="35">
        <v>136000</v>
      </c>
      <c r="AT727" s="36">
        <v>26.311632941176473</v>
      </c>
      <c r="AU727" s="35">
        <v>255299.36</v>
      </c>
      <c r="AV727" s="35">
        <v>40</v>
      </c>
      <c r="AW727" s="35">
        <v>264200</v>
      </c>
      <c r="AX727" s="36">
        <v>29.955640272520817</v>
      </c>
      <c r="AY727" s="35">
        <v>1910936.7200000002</v>
      </c>
      <c r="AZ727" s="35">
        <v>472.5</v>
      </c>
      <c r="BA727" s="35">
        <v>3285800</v>
      </c>
      <c r="BB727" s="36">
        <v>18.028802215594379</v>
      </c>
      <c r="BC727" s="43" t="s">
        <v>1119</v>
      </c>
      <c r="BD727" s="38" t="s">
        <v>1120</v>
      </c>
      <c r="BE727" s="38" t="s">
        <v>1060</v>
      </c>
      <c r="BF727" s="18"/>
      <c r="BG727" s="18"/>
      <c r="BH727" s="18"/>
      <c r="BI727" s="18"/>
      <c r="BJ727" s="18"/>
      <c r="BK727" s="18"/>
      <c r="BL727" s="18"/>
      <c r="BM727" s="18"/>
      <c r="BN727" s="18"/>
      <c r="BO727" s="18"/>
      <c r="CJ727" s="18"/>
      <c r="CK727" s="18"/>
    </row>
    <row r="728" spans="1:89" x14ac:dyDescent="0.2">
      <c r="A728" s="42">
        <v>171957</v>
      </c>
      <c r="B728" s="43" t="s">
        <v>1121</v>
      </c>
      <c r="C728" s="35">
        <v>0</v>
      </c>
      <c r="D728" s="35">
        <v>0</v>
      </c>
      <c r="E728" s="35">
        <v>0</v>
      </c>
      <c r="F728" s="36">
        <f t="shared" si="176"/>
        <v>0</v>
      </c>
      <c r="G728" s="35">
        <v>0</v>
      </c>
      <c r="H728" s="35">
        <v>0</v>
      </c>
      <c r="I728" s="35">
        <v>0</v>
      </c>
      <c r="J728" s="36">
        <f t="shared" si="177"/>
        <v>0</v>
      </c>
      <c r="K728" s="35">
        <v>0</v>
      </c>
      <c r="L728" s="35">
        <v>0</v>
      </c>
      <c r="M728" s="35">
        <v>0</v>
      </c>
      <c r="N728" s="36">
        <v>0</v>
      </c>
      <c r="O728" s="35">
        <v>0</v>
      </c>
      <c r="P728" s="35">
        <v>0</v>
      </c>
      <c r="Q728" s="35">
        <v>0</v>
      </c>
      <c r="R728" s="36">
        <v>0</v>
      </c>
      <c r="S728" s="35">
        <v>0</v>
      </c>
      <c r="T728" s="35">
        <v>0</v>
      </c>
      <c r="U728" s="35">
        <v>0</v>
      </c>
      <c r="V728" s="36">
        <v>0</v>
      </c>
      <c r="W728" s="35">
        <v>32349.55</v>
      </c>
      <c r="X728" s="35">
        <v>5</v>
      </c>
      <c r="Y728" s="35">
        <v>33550</v>
      </c>
      <c r="Z728" s="36">
        <v>28.926572280178839</v>
      </c>
      <c r="AA728" s="35">
        <v>0</v>
      </c>
      <c r="AB728" s="35">
        <v>0</v>
      </c>
      <c r="AC728" s="35">
        <v>0</v>
      </c>
      <c r="AD728" s="36">
        <v>0</v>
      </c>
      <c r="AE728" s="35">
        <v>33049.550000000003</v>
      </c>
      <c r="AF728" s="35">
        <v>5</v>
      </c>
      <c r="AG728" s="35">
        <v>35550</v>
      </c>
      <c r="AH728" s="36">
        <v>27.889915611814349</v>
      </c>
      <c r="AI728" s="35">
        <v>0</v>
      </c>
      <c r="AJ728" s="35">
        <v>0</v>
      </c>
      <c r="AK728" s="35">
        <v>0</v>
      </c>
      <c r="AL728" s="36">
        <v>0</v>
      </c>
      <c r="AM728" s="35">
        <v>0</v>
      </c>
      <c r="AN728" s="35">
        <v>0</v>
      </c>
      <c r="AO728" s="35">
        <v>0</v>
      </c>
      <c r="AP728" s="36">
        <v>0</v>
      </c>
      <c r="AQ728" s="35">
        <v>0</v>
      </c>
      <c r="AR728" s="35">
        <v>0</v>
      </c>
      <c r="AS728" s="35">
        <v>0</v>
      </c>
      <c r="AT728" s="36">
        <v>0</v>
      </c>
      <c r="AU728" s="35">
        <v>64699.55</v>
      </c>
      <c r="AV728" s="35">
        <v>10</v>
      </c>
      <c r="AW728" s="35">
        <v>69800</v>
      </c>
      <c r="AX728" s="36">
        <v>28.734757163323785</v>
      </c>
      <c r="AY728" s="35">
        <v>130098.65000000001</v>
      </c>
      <c r="AZ728" s="35">
        <v>20</v>
      </c>
      <c r="BA728" s="35">
        <v>138900</v>
      </c>
      <c r="BB728" s="36">
        <v>29.035695824334052</v>
      </c>
      <c r="BC728" s="43" t="s">
        <v>1119</v>
      </c>
      <c r="BD728" s="38" t="s">
        <v>1120</v>
      </c>
      <c r="BE728" s="38" t="s">
        <v>1060</v>
      </c>
      <c r="BF728" s="18"/>
      <c r="BG728" s="18"/>
      <c r="BH728" s="18"/>
      <c r="BI728" s="18"/>
      <c r="BJ728" s="18"/>
      <c r="BK728" s="18"/>
      <c r="BL728" s="18"/>
      <c r="BM728" s="18"/>
      <c r="BN728" s="18"/>
      <c r="BO728" s="18"/>
      <c r="CJ728" s="18"/>
      <c r="CK728" s="18"/>
    </row>
    <row r="729" spans="1:89" x14ac:dyDescent="0.2">
      <c r="A729" s="42">
        <v>172764</v>
      </c>
      <c r="B729" s="43" t="s">
        <v>1122</v>
      </c>
      <c r="C729" s="35">
        <v>-43683.28</v>
      </c>
      <c r="D729" s="35">
        <v>35</v>
      </c>
      <c r="E729" s="35">
        <v>240100</v>
      </c>
      <c r="F729" s="36">
        <f t="shared" si="176"/>
        <v>-5.4581357767596836</v>
      </c>
      <c r="G729" s="35">
        <v>-59524.28</v>
      </c>
      <c r="H729" s="35">
        <v>238</v>
      </c>
      <c r="I729" s="35">
        <v>1632680</v>
      </c>
      <c r="J729" s="36">
        <f t="shared" si="177"/>
        <v>-1.1301986182227994</v>
      </c>
      <c r="K729" s="35">
        <v>0</v>
      </c>
      <c r="L729" s="35">
        <v>0</v>
      </c>
      <c r="M729" s="35">
        <v>0</v>
      </c>
      <c r="N729" s="36">
        <v>0</v>
      </c>
      <c r="O729" s="35">
        <v>0</v>
      </c>
      <c r="P729" s="35">
        <v>0</v>
      </c>
      <c r="Q729" s="35">
        <v>0</v>
      </c>
      <c r="R729" s="36">
        <v>0</v>
      </c>
      <c r="S729" s="35">
        <v>0</v>
      </c>
      <c r="T729" s="35">
        <v>0</v>
      </c>
      <c r="U729" s="35">
        <v>0</v>
      </c>
      <c r="V729" s="36">
        <v>0</v>
      </c>
      <c r="W729" s="35">
        <v>0</v>
      </c>
      <c r="X729" s="35">
        <v>0</v>
      </c>
      <c r="Y729" s="35">
        <v>0</v>
      </c>
      <c r="Z729" s="36">
        <v>0</v>
      </c>
      <c r="AA729" s="35">
        <v>-8522.2800000000007</v>
      </c>
      <c r="AB729" s="35">
        <v>17.5</v>
      </c>
      <c r="AC729" s="35">
        <v>120925</v>
      </c>
      <c r="AD729" s="36">
        <v>-2.1847482323754392</v>
      </c>
      <c r="AE729" s="35">
        <v>0</v>
      </c>
      <c r="AF729" s="35">
        <v>0</v>
      </c>
      <c r="AG729" s="35">
        <v>0</v>
      </c>
      <c r="AH729" s="36">
        <v>0</v>
      </c>
      <c r="AI729" s="35">
        <v>0</v>
      </c>
      <c r="AJ729" s="35">
        <v>0</v>
      </c>
      <c r="AK729" s="35">
        <v>0</v>
      </c>
      <c r="AL729" s="36">
        <v>0</v>
      </c>
      <c r="AM729" s="35">
        <v>-27447.52</v>
      </c>
      <c r="AN729" s="35">
        <v>60</v>
      </c>
      <c r="AO729" s="35">
        <v>402000</v>
      </c>
      <c r="AP729" s="36">
        <v>-2.1165998009950249</v>
      </c>
      <c r="AQ729" s="35">
        <v>509784.98</v>
      </c>
      <c r="AR729" s="35">
        <v>101.75</v>
      </c>
      <c r="AS729" s="35">
        <v>692722.5</v>
      </c>
      <c r="AT729" s="36">
        <v>20.605624099116167</v>
      </c>
      <c r="AU729" s="35">
        <v>-39221.269999999997</v>
      </c>
      <c r="AV729" s="35">
        <v>6</v>
      </c>
      <c r="AW729" s="35">
        <v>48080</v>
      </c>
      <c r="AX729" s="36">
        <v>-25.288256447587351</v>
      </c>
      <c r="AY729" s="35">
        <v>375069.62999999995</v>
      </c>
      <c r="AZ729" s="35">
        <v>423.25</v>
      </c>
      <c r="BA729" s="35">
        <v>2896407.5</v>
      </c>
      <c r="BB729" s="36">
        <v>4.0143379445053906</v>
      </c>
      <c r="BC729" s="43" t="s">
        <v>1119</v>
      </c>
      <c r="BD729" s="38" t="s">
        <v>1120</v>
      </c>
      <c r="BE729" s="38" t="s">
        <v>1060</v>
      </c>
      <c r="BF729" s="18"/>
      <c r="BG729" s="18"/>
      <c r="BH729" s="18"/>
      <c r="BI729" s="18"/>
      <c r="BJ729" s="18"/>
      <c r="BK729" s="18"/>
      <c r="BL729" s="18"/>
      <c r="BM729" s="18"/>
      <c r="BN729" s="18"/>
      <c r="BO729" s="18"/>
      <c r="CJ729" s="18"/>
      <c r="CK729" s="18"/>
    </row>
    <row r="730" spans="1:89" x14ac:dyDescent="0.2">
      <c r="A730" s="42">
        <v>173298</v>
      </c>
      <c r="B730" s="43" t="s">
        <v>1123</v>
      </c>
      <c r="C730" s="35">
        <v>236551.11</v>
      </c>
      <c r="D730" s="35">
        <v>35</v>
      </c>
      <c r="E730" s="35">
        <v>240100</v>
      </c>
      <c r="F730" s="36">
        <f t="shared" si="176"/>
        <v>29.556573511037069</v>
      </c>
      <c r="G730" s="35">
        <v>229153.1</v>
      </c>
      <c r="H730" s="35">
        <v>35</v>
      </c>
      <c r="I730" s="35">
        <v>240100</v>
      </c>
      <c r="J730" s="36">
        <f t="shared" si="177"/>
        <v>29.586614327363598</v>
      </c>
      <c r="K730" s="35">
        <v>342503.1</v>
      </c>
      <c r="L730" s="35">
        <v>90</v>
      </c>
      <c r="M730" s="35">
        <v>619000</v>
      </c>
      <c r="N730" s="36">
        <v>16.599504038772213</v>
      </c>
      <c r="O730" s="35">
        <v>441728.1</v>
      </c>
      <c r="P730" s="35">
        <v>70</v>
      </c>
      <c r="Q730" s="35">
        <v>476700</v>
      </c>
      <c r="R730" s="36">
        <v>28.725762743864063</v>
      </c>
      <c r="S730" s="35">
        <v>138326.1</v>
      </c>
      <c r="T730" s="35">
        <v>21</v>
      </c>
      <c r="U730" s="35">
        <v>155110</v>
      </c>
      <c r="V730" s="36">
        <v>27.645600541551158</v>
      </c>
      <c r="W730" s="35">
        <v>425831.1</v>
      </c>
      <c r="X730" s="35">
        <v>100.5</v>
      </c>
      <c r="Y730" s="35">
        <v>675855</v>
      </c>
      <c r="Z730" s="36">
        <v>18.90188427991211</v>
      </c>
      <c r="AA730" s="35">
        <v>560831.1</v>
      </c>
      <c r="AB730" s="35">
        <v>102</v>
      </c>
      <c r="AC730" s="35">
        <v>720020</v>
      </c>
      <c r="AD730" s="36">
        <v>24.146223854892916</v>
      </c>
      <c r="AE730" s="35">
        <v>720431.03</v>
      </c>
      <c r="AF730" s="35">
        <v>100</v>
      </c>
      <c r="AG730" s="35">
        <v>716800</v>
      </c>
      <c r="AH730" s="36">
        <v>30.151968331473217</v>
      </c>
      <c r="AI730" s="35">
        <v>806871.03</v>
      </c>
      <c r="AJ730" s="35">
        <v>140</v>
      </c>
      <c r="AK730" s="35">
        <v>930400</v>
      </c>
      <c r="AL730" s="36">
        <v>26.884137929922616</v>
      </c>
      <c r="AM730" s="35">
        <v>685532.05</v>
      </c>
      <c r="AN730" s="35">
        <v>217</v>
      </c>
      <c r="AO730" s="35">
        <v>1435390</v>
      </c>
      <c r="AP730" s="36">
        <v>14.805379409080459</v>
      </c>
      <c r="AQ730" s="35">
        <v>755358.07</v>
      </c>
      <c r="AR730" s="35">
        <v>205.4</v>
      </c>
      <c r="AS730" s="35">
        <v>1403078</v>
      </c>
      <c r="AT730" s="36">
        <v>15.074020090116157</v>
      </c>
      <c r="AU730" s="35">
        <v>506952.93</v>
      </c>
      <c r="AV730" s="35">
        <v>238</v>
      </c>
      <c r="AW730" s="35">
        <v>1651920</v>
      </c>
      <c r="AX730" s="36">
        <v>9.5134999455179425</v>
      </c>
      <c r="AY730" s="35">
        <v>5613517.71</v>
      </c>
      <c r="AZ730" s="35">
        <v>1318.9</v>
      </c>
      <c r="BA730" s="35">
        <v>9024373</v>
      </c>
      <c r="BB730" s="36">
        <v>19.283228763926314</v>
      </c>
      <c r="BC730" s="43" t="s">
        <v>1119</v>
      </c>
      <c r="BD730" s="38" t="s">
        <v>1120</v>
      </c>
      <c r="BE730" s="38" t="s">
        <v>1060</v>
      </c>
      <c r="BF730" s="18"/>
      <c r="BG730" s="18"/>
      <c r="BH730" s="18"/>
      <c r="BI730" s="18"/>
      <c r="BJ730" s="18"/>
      <c r="BK730" s="18"/>
      <c r="BL730" s="18"/>
      <c r="BM730" s="18"/>
      <c r="BN730" s="18"/>
      <c r="BO730" s="18"/>
      <c r="CJ730" s="18"/>
      <c r="CK730" s="18"/>
    </row>
    <row r="731" spans="1:89" x14ac:dyDescent="0.2">
      <c r="A731" s="42">
        <v>173611</v>
      </c>
      <c r="B731" s="43" t="s">
        <v>1124</v>
      </c>
      <c r="C731" s="35">
        <v>-10508.9</v>
      </c>
      <c r="D731" s="35">
        <v>70</v>
      </c>
      <c r="E731" s="35">
        <v>480200</v>
      </c>
      <c r="F731" s="36">
        <f t="shared" si="176"/>
        <v>-0.65653269471053732</v>
      </c>
      <c r="G731" s="35">
        <v>-55413.95</v>
      </c>
      <c r="H731" s="35">
        <v>189</v>
      </c>
      <c r="I731" s="35">
        <v>1296540</v>
      </c>
      <c r="J731" s="36">
        <f t="shared" si="177"/>
        <v>-1.3249359448995017</v>
      </c>
      <c r="K731" s="35">
        <v>-73953.95</v>
      </c>
      <c r="L731" s="35">
        <v>157</v>
      </c>
      <c r="M731" s="35">
        <v>1090120</v>
      </c>
      <c r="N731" s="36">
        <v>-2.0352057571643485</v>
      </c>
      <c r="O731" s="35">
        <v>180975.22</v>
      </c>
      <c r="P731" s="35">
        <v>127</v>
      </c>
      <c r="Q731" s="35">
        <v>880720</v>
      </c>
      <c r="R731" s="36">
        <v>6.3700515714415475</v>
      </c>
      <c r="S731" s="35">
        <v>402105.22</v>
      </c>
      <c r="T731" s="35">
        <v>35</v>
      </c>
      <c r="U731" s="35">
        <v>236600</v>
      </c>
      <c r="V731" s="36">
        <v>52.684961200338122</v>
      </c>
      <c r="W731" s="35">
        <v>320305.31</v>
      </c>
      <c r="X731" s="35">
        <v>50</v>
      </c>
      <c r="Y731" s="35">
        <v>333500</v>
      </c>
      <c r="Z731" s="36">
        <v>28.813071364317842</v>
      </c>
      <c r="AA731" s="35">
        <v>471205.31</v>
      </c>
      <c r="AB731" s="35">
        <v>75</v>
      </c>
      <c r="AC731" s="35">
        <v>537000</v>
      </c>
      <c r="AD731" s="36">
        <v>27.201796294227186</v>
      </c>
      <c r="AE731" s="35">
        <v>678355.37</v>
      </c>
      <c r="AF731" s="35">
        <v>90</v>
      </c>
      <c r="AG731" s="35">
        <v>657250</v>
      </c>
      <c r="AH731" s="36">
        <v>30.963348953974897</v>
      </c>
      <c r="AI731" s="35">
        <v>786727.37</v>
      </c>
      <c r="AJ731" s="35">
        <v>150</v>
      </c>
      <c r="AK731" s="35">
        <v>1003700</v>
      </c>
      <c r="AL731" s="36">
        <v>24.298643489090367</v>
      </c>
      <c r="AM731" s="35">
        <v>529752.38</v>
      </c>
      <c r="AN731" s="35">
        <v>105</v>
      </c>
      <c r="AO731" s="35">
        <v>691700</v>
      </c>
      <c r="AP731" s="36">
        <v>23.741974526528843</v>
      </c>
      <c r="AQ731" s="35">
        <v>15680.37</v>
      </c>
      <c r="AR731" s="35">
        <v>125</v>
      </c>
      <c r="AS731" s="35">
        <v>839250</v>
      </c>
      <c r="AT731" s="36">
        <v>0.52314609472743523</v>
      </c>
      <c r="AU731" s="35">
        <v>82557.38</v>
      </c>
      <c r="AV731" s="35">
        <v>95</v>
      </c>
      <c r="AW731" s="35">
        <v>659950</v>
      </c>
      <c r="AX731" s="36">
        <v>3.8779889082506251</v>
      </c>
      <c r="AY731" s="35">
        <v>3338296.03</v>
      </c>
      <c r="AZ731" s="35">
        <v>1198</v>
      </c>
      <c r="BA731" s="35">
        <v>8226330</v>
      </c>
      <c r="BB731" s="36">
        <v>12.579993378578296</v>
      </c>
      <c r="BC731" s="43" t="s">
        <v>1119</v>
      </c>
      <c r="BD731" s="38" t="s">
        <v>1120</v>
      </c>
      <c r="BE731" s="38" t="s">
        <v>1060</v>
      </c>
      <c r="BF731" s="18"/>
      <c r="BG731" s="18"/>
      <c r="BH731" s="18"/>
      <c r="BI731" s="18"/>
      <c r="BJ731" s="18"/>
      <c r="BK731" s="18"/>
      <c r="BL731" s="18"/>
      <c r="BM731" s="18"/>
      <c r="BN731" s="18"/>
      <c r="BO731" s="18"/>
      <c r="CJ731" s="18"/>
      <c r="CK731" s="18"/>
    </row>
    <row r="732" spans="1:89" x14ac:dyDescent="0.2">
      <c r="A732" s="42">
        <v>173865</v>
      </c>
      <c r="B732" s="43" t="s">
        <v>1125</v>
      </c>
      <c r="C732" s="35">
        <v>238522.06</v>
      </c>
      <c r="D732" s="35">
        <v>35</v>
      </c>
      <c r="E732" s="35">
        <v>240100</v>
      </c>
      <c r="F732" s="36">
        <f t="shared" si="176"/>
        <v>29.802839650145774</v>
      </c>
      <c r="G732" s="35">
        <v>218915.82</v>
      </c>
      <c r="H732" s="35">
        <v>140</v>
      </c>
      <c r="I732" s="35">
        <v>960400</v>
      </c>
      <c r="J732" s="36">
        <f t="shared" si="177"/>
        <v>7.0662124323198672</v>
      </c>
      <c r="K732" s="35">
        <v>674315.82</v>
      </c>
      <c r="L732" s="35">
        <v>235</v>
      </c>
      <c r="M732" s="35">
        <v>1616900</v>
      </c>
      <c r="N732" s="36">
        <v>12.511271321664914</v>
      </c>
      <c r="O732" s="35">
        <v>647958.78</v>
      </c>
      <c r="P732" s="35">
        <v>192</v>
      </c>
      <c r="Q732" s="35">
        <v>1310620</v>
      </c>
      <c r="R732" s="36">
        <v>15.326122125406298</v>
      </c>
      <c r="S732" s="35">
        <v>685883.78</v>
      </c>
      <c r="T732" s="35">
        <v>139</v>
      </c>
      <c r="U732" s="35">
        <v>953390</v>
      </c>
      <c r="V732" s="36">
        <v>22.301888188464325</v>
      </c>
      <c r="W732" s="35">
        <v>849483.56</v>
      </c>
      <c r="X732" s="35">
        <v>175</v>
      </c>
      <c r="Y732" s="35">
        <v>1182950</v>
      </c>
      <c r="Z732" s="36">
        <v>21.543181706750076</v>
      </c>
      <c r="AA732" s="35">
        <v>795737.56</v>
      </c>
      <c r="AB732" s="35">
        <v>132</v>
      </c>
      <c r="AC732" s="35">
        <v>929420</v>
      </c>
      <c r="AD732" s="36">
        <v>26.54113787093026</v>
      </c>
      <c r="AE732" s="35">
        <v>1063966.8</v>
      </c>
      <c r="AF732" s="35">
        <v>134</v>
      </c>
      <c r="AG732" s="35">
        <v>967490</v>
      </c>
      <c r="AH732" s="36">
        <v>32.991559602683232</v>
      </c>
      <c r="AI732" s="35">
        <v>891741.8</v>
      </c>
      <c r="AJ732" s="35">
        <v>132.5</v>
      </c>
      <c r="AK732" s="35">
        <v>892815</v>
      </c>
      <c r="AL732" s="36">
        <v>30.962736737173994</v>
      </c>
      <c r="AM732" s="35">
        <v>768339.84</v>
      </c>
      <c r="AN732" s="35">
        <v>125</v>
      </c>
      <c r="AO732" s="35">
        <v>834150</v>
      </c>
      <c r="AP732" s="36">
        <v>28.55425887430318</v>
      </c>
      <c r="AQ732" s="35">
        <v>765938.84</v>
      </c>
      <c r="AR732" s="35">
        <v>216.5</v>
      </c>
      <c r="AS732" s="35">
        <v>1459255</v>
      </c>
      <c r="AT732" s="36">
        <v>14.696737389969538</v>
      </c>
      <c r="AU732" s="35">
        <v>676815.82</v>
      </c>
      <c r="AV732" s="35">
        <v>220</v>
      </c>
      <c r="AW732" s="35">
        <v>1500800</v>
      </c>
      <c r="AX732" s="36">
        <v>13.980070908848612</v>
      </c>
      <c r="AY732" s="35">
        <v>8039098.4199999999</v>
      </c>
      <c r="AZ732" s="35">
        <v>1841</v>
      </c>
      <c r="BA732" s="35">
        <v>12608190</v>
      </c>
      <c r="BB732" s="36">
        <v>19.765886381788345</v>
      </c>
      <c r="BC732" s="43" t="s">
        <v>1119</v>
      </c>
      <c r="BD732" s="38" t="s">
        <v>1120</v>
      </c>
      <c r="BE732" s="38" t="s">
        <v>1060</v>
      </c>
      <c r="BF732" s="18"/>
      <c r="BG732" s="18"/>
      <c r="BH732" s="18"/>
      <c r="BI732" s="18"/>
      <c r="BJ732" s="18"/>
      <c r="BK732" s="18"/>
      <c r="BL732" s="18"/>
      <c r="BM732" s="18"/>
      <c r="BN732" s="18"/>
      <c r="BO732" s="18"/>
      <c r="CJ732" s="18"/>
      <c r="CK732" s="18"/>
    </row>
    <row r="733" spans="1:89" x14ac:dyDescent="0.2">
      <c r="A733" s="42">
        <v>176362</v>
      </c>
      <c r="B733" s="43" t="s">
        <v>1126</v>
      </c>
      <c r="C733" s="35">
        <v>0</v>
      </c>
      <c r="D733" s="35">
        <v>0</v>
      </c>
      <c r="E733" s="35">
        <v>0</v>
      </c>
      <c r="F733" s="36">
        <f t="shared" si="176"/>
        <v>0</v>
      </c>
      <c r="G733" s="35">
        <v>0</v>
      </c>
      <c r="H733" s="35">
        <v>0</v>
      </c>
      <c r="I733" s="35">
        <v>0</v>
      </c>
      <c r="J733" s="36">
        <f t="shared" si="177"/>
        <v>0</v>
      </c>
      <c r="K733" s="35">
        <v>0</v>
      </c>
      <c r="L733" s="35">
        <v>0</v>
      </c>
      <c r="M733" s="35">
        <v>0</v>
      </c>
      <c r="N733" s="36">
        <v>0</v>
      </c>
      <c r="O733" s="35">
        <v>0</v>
      </c>
      <c r="P733" s="35">
        <v>0</v>
      </c>
      <c r="Q733" s="35">
        <v>0</v>
      </c>
      <c r="R733" s="36">
        <v>0</v>
      </c>
      <c r="S733" s="35">
        <v>0</v>
      </c>
      <c r="T733" s="35">
        <v>0</v>
      </c>
      <c r="U733" s="35">
        <v>0</v>
      </c>
      <c r="V733" s="36">
        <v>0</v>
      </c>
      <c r="W733" s="35">
        <v>0</v>
      </c>
      <c r="X733" s="35">
        <v>0</v>
      </c>
      <c r="Y733" s="35">
        <v>0</v>
      </c>
      <c r="Z733" s="36">
        <v>0</v>
      </c>
      <c r="AA733" s="35">
        <v>33950</v>
      </c>
      <c r="AB733" s="35">
        <v>5</v>
      </c>
      <c r="AC733" s="35">
        <v>35550</v>
      </c>
      <c r="AD733" s="36">
        <v>29.604781997187061</v>
      </c>
      <c r="AE733" s="35">
        <v>0</v>
      </c>
      <c r="AF733" s="35">
        <v>0</v>
      </c>
      <c r="AG733" s="35">
        <v>0</v>
      </c>
      <c r="AH733" s="36">
        <v>0</v>
      </c>
      <c r="AI733" s="35">
        <v>0</v>
      </c>
      <c r="AJ733" s="35">
        <v>0</v>
      </c>
      <c r="AK733" s="35">
        <v>0</v>
      </c>
      <c r="AL733" s="36">
        <v>0</v>
      </c>
      <c r="AM733" s="35">
        <v>-4300</v>
      </c>
      <c r="AN733" s="35">
        <v>10</v>
      </c>
      <c r="AO733" s="35">
        <v>66700</v>
      </c>
      <c r="AP733" s="36">
        <v>-1.9985007496251874</v>
      </c>
      <c r="AQ733" s="35">
        <v>0</v>
      </c>
      <c r="AR733" s="35">
        <v>0</v>
      </c>
      <c r="AS733" s="35">
        <v>0</v>
      </c>
      <c r="AT733" s="36">
        <v>0</v>
      </c>
      <c r="AU733" s="35">
        <v>66800</v>
      </c>
      <c r="AV733" s="35">
        <v>50</v>
      </c>
      <c r="AW733" s="35">
        <v>334750</v>
      </c>
      <c r="AX733" s="36">
        <v>6.1861090365944733</v>
      </c>
      <c r="AY733" s="35">
        <v>96450</v>
      </c>
      <c r="AZ733" s="35">
        <v>65</v>
      </c>
      <c r="BA733" s="35">
        <v>437000</v>
      </c>
      <c r="BB733" s="36">
        <v>6.8419908466819228</v>
      </c>
      <c r="BC733" s="43" t="s">
        <v>1119</v>
      </c>
      <c r="BD733" s="38" t="s">
        <v>1120</v>
      </c>
      <c r="BE733" s="38" t="s">
        <v>1060</v>
      </c>
      <c r="BF733" s="18"/>
      <c r="BG733" s="18"/>
      <c r="BH733" s="18"/>
      <c r="BI733" s="18"/>
      <c r="BJ733" s="18"/>
      <c r="BK733" s="18"/>
      <c r="BL733" s="18"/>
      <c r="BM733" s="18"/>
      <c r="BN733" s="18"/>
      <c r="BO733" s="18"/>
      <c r="CJ733" s="18"/>
      <c r="CK733" s="18"/>
    </row>
    <row r="734" spans="1:89" x14ac:dyDescent="0.2">
      <c r="A734" s="42">
        <v>176844</v>
      </c>
      <c r="B734" s="43" t="s">
        <v>1127</v>
      </c>
      <c r="C734" s="35">
        <v>-1314.96</v>
      </c>
      <c r="D734" s="35">
        <v>35</v>
      </c>
      <c r="E734" s="35">
        <v>240100</v>
      </c>
      <c r="F734" s="36">
        <f t="shared" si="176"/>
        <v>-0.16430154102457312</v>
      </c>
      <c r="G734" s="35">
        <v>278985.03999999998</v>
      </c>
      <c r="H734" s="35">
        <v>140</v>
      </c>
      <c r="I734" s="35">
        <v>960400</v>
      </c>
      <c r="J734" s="36">
        <f t="shared" si="177"/>
        <v>9.0051397750937099</v>
      </c>
      <c r="K734" s="35">
        <v>509145.04</v>
      </c>
      <c r="L734" s="35">
        <v>201</v>
      </c>
      <c r="M734" s="35">
        <v>1382060</v>
      </c>
      <c r="N734" s="36">
        <v>11.051872711749128</v>
      </c>
      <c r="O734" s="35">
        <v>569625.04</v>
      </c>
      <c r="P734" s="35">
        <v>127</v>
      </c>
      <c r="Q734" s="35">
        <v>867720</v>
      </c>
      <c r="R734" s="36">
        <v>20.350316046650995</v>
      </c>
      <c r="S734" s="35">
        <v>544135.04</v>
      </c>
      <c r="T734" s="35">
        <v>83</v>
      </c>
      <c r="U734" s="35">
        <v>561080</v>
      </c>
      <c r="V734" s="36">
        <v>30.063780993797678</v>
      </c>
      <c r="W734" s="35">
        <v>584844.97</v>
      </c>
      <c r="X734" s="35">
        <v>143.5</v>
      </c>
      <c r="Y734" s="35">
        <v>963485</v>
      </c>
      <c r="Z734" s="36">
        <v>18.210298136452565</v>
      </c>
      <c r="AA734" s="35">
        <v>584858.97</v>
      </c>
      <c r="AB734" s="35">
        <v>145</v>
      </c>
      <c r="AC734" s="35">
        <v>1013200</v>
      </c>
      <c r="AD734" s="36">
        <v>17.894421703513618</v>
      </c>
      <c r="AE734" s="35">
        <v>801091.72</v>
      </c>
      <c r="AF734" s="35">
        <v>120</v>
      </c>
      <c r="AG734" s="35">
        <v>862800</v>
      </c>
      <c r="AH734" s="36">
        <v>27.854371349095967</v>
      </c>
      <c r="AI734" s="35">
        <v>871084.72</v>
      </c>
      <c r="AJ734" s="35">
        <v>171.5</v>
      </c>
      <c r="AK734" s="35">
        <v>1138055</v>
      </c>
      <c r="AL734" s="36">
        <v>23.727874593055695</v>
      </c>
      <c r="AM734" s="35">
        <v>625059.71</v>
      </c>
      <c r="AN734" s="35">
        <v>140</v>
      </c>
      <c r="AO734" s="35">
        <v>927400</v>
      </c>
      <c r="AP734" s="36">
        <v>20.89373626266983</v>
      </c>
      <c r="AQ734" s="35">
        <v>637972.71</v>
      </c>
      <c r="AR734" s="35">
        <v>120</v>
      </c>
      <c r="AS734" s="35">
        <v>803400</v>
      </c>
      <c r="AT734" s="36">
        <v>22.234548020911127</v>
      </c>
      <c r="AU734" s="35">
        <v>685091.72</v>
      </c>
      <c r="AV734" s="35">
        <v>150</v>
      </c>
      <c r="AW734" s="35">
        <v>1014700</v>
      </c>
      <c r="AX734" s="36">
        <v>20.930169823593179</v>
      </c>
      <c r="AY734" s="35">
        <v>6691894.6799999988</v>
      </c>
      <c r="AZ734" s="35">
        <v>1541</v>
      </c>
      <c r="BA734" s="35">
        <v>10494300</v>
      </c>
      <c r="BB734" s="36">
        <v>19.767753454732564</v>
      </c>
      <c r="BC734" s="43" t="s">
        <v>1119</v>
      </c>
      <c r="BD734" s="38" t="s">
        <v>1120</v>
      </c>
      <c r="BE734" s="38" t="s">
        <v>1060</v>
      </c>
      <c r="BF734" s="18"/>
      <c r="BG734" s="18"/>
      <c r="BH734" s="18"/>
      <c r="BI734" s="18"/>
      <c r="BJ734" s="18"/>
      <c r="BK734" s="18"/>
      <c r="BL734" s="18"/>
      <c r="BM734" s="18"/>
      <c r="BN734" s="18"/>
      <c r="BO734" s="18"/>
      <c r="CJ734" s="18"/>
      <c r="CK734" s="18"/>
    </row>
    <row r="735" spans="1:89" x14ac:dyDescent="0.2">
      <c r="A735" s="42">
        <v>177354</v>
      </c>
      <c r="B735" s="43" t="s">
        <v>1128</v>
      </c>
      <c r="C735" s="35">
        <v>193828.71</v>
      </c>
      <c r="D735" s="35">
        <v>0</v>
      </c>
      <c r="E735" s="35">
        <v>0</v>
      </c>
      <c r="F735" s="36">
        <f t="shared" si="176"/>
        <v>0</v>
      </c>
      <c r="G735" s="35">
        <v>-5691.29</v>
      </c>
      <c r="H735" s="35">
        <v>34</v>
      </c>
      <c r="I735" s="35">
        <v>233240</v>
      </c>
      <c r="J735" s="36">
        <f t="shared" si="177"/>
        <v>-0.75643110101183331</v>
      </c>
      <c r="K735" s="35">
        <v>0</v>
      </c>
      <c r="L735" s="35">
        <v>102</v>
      </c>
      <c r="M735" s="35">
        <v>701320</v>
      </c>
      <c r="N735" s="36">
        <v>0</v>
      </c>
      <c r="O735" s="35">
        <v>0</v>
      </c>
      <c r="P735" s="35">
        <v>0</v>
      </c>
      <c r="Q735" s="35">
        <v>0</v>
      </c>
      <c r="R735" s="36">
        <v>0</v>
      </c>
      <c r="S735" s="35">
        <v>-12301.29</v>
      </c>
      <c r="T735" s="35">
        <v>35</v>
      </c>
      <c r="U735" s="35">
        <v>236600</v>
      </c>
      <c r="V735" s="36">
        <v>-1.6117497464074388</v>
      </c>
      <c r="W735" s="35">
        <v>113798.71</v>
      </c>
      <c r="X735" s="35">
        <v>20</v>
      </c>
      <c r="Y735" s="35">
        <v>134200</v>
      </c>
      <c r="Z735" s="36">
        <v>25.439353949329362</v>
      </c>
      <c r="AA735" s="35">
        <v>237548.71</v>
      </c>
      <c r="AB735" s="35">
        <v>35</v>
      </c>
      <c r="AC735" s="35">
        <v>257850</v>
      </c>
      <c r="AD735" s="36">
        <v>28.559278689160362</v>
      </c>
      <c r="AE735" s="35">
        <v>205348.94</v>
      </c>
      <c r="AF735" s="35">
        <v>40</v>
      </c>
      <c r="AG735" s="35">
        <v>286400</v>
      </c>
      <c r="AH735" s="36">
        <v>21.510014664804469</v>
      </c>
      <c r="AI735" s="35">
        <v>259848.94</v>
      </c>
      <c r="AJ735" s="35">
        <v>10</v>
      </c>
      <c r="AK735" s="35">
        <v>67700</v>
      </c>
      <c r="AL735" s="36">
        <v>118.98548212703102</v>
      </c>
      <c r="AM735" s="35">
        <v>122198.95</v>
      </c>
      <c r="AN735" s="35">
        <v>20</v>
      </c>
      <c r="AO735" s="35">
        <v>131400</v>
      </c>
      <c r="AP735" s="36">
        <v>28.829280441400304</v>
      </c>
      <c r="AQ735" s="35">
        <v>61198.95</v>
      </c>
      <c r="AR735" s="35">
        <v>20</v>
      </c>
      <c r="AS735" s="35">
        <v>133400</v>
      </c>
      <c r="AT735" s="36">
        <v>12.845356821589204</v>
      </c>
      <c r="AU735" s="35">
        <v>160958.95000000001</v>
      </c>
      <c r="AV735" s="35">
        <v>40</v>
      </c>
      <c r="AW735" s="35">
        <v>270200</v>
      </c>
      <c r="AX735" s="36">
        <v>18.466792931162104</v>
      </c>
      <c r="AY735" s="35">
        <v>1142909.5699999998</v>
      </c>
      <c r="AZ735" s="35">
        <v>356</v>
      </c>
      <c r="BA735" s="35">
        <v>2452310</v>
      </c>
      <c r="BB735" s="36">
        <v>14.44768266246926</v>
      </c>
      <c r="BC735" s="43" t="s">
        <v>1119</v>
      </c>
      <c r="BD735" s="38" t="s">
        <v>1120</v>
      </c>
      <c r="BE735" s="38" t="s">
        <v>1060</v>
      </c>
      <c r="BF735" s="18"/>
      <c r="BG735" s="18"/>
      <c r="BH735" s="18"/>
      <c r="BI735" s="18"/>
      <c r="BJ735" s="18"/>
      <c r="BK735" s="18"/>
      <c r="BL735" s="18"/>
      <c r="BM735" s="18"/>
      <c r="BN735" s="18"/>
      <c r="BO735" s="18"/>
      <c r="CJ735" s="18"/>
      <c r="CK735" s="18"/>
    </row>
    <row r="736" spans="1:89" x14ac:dyDescent="0.2">
      <c r="A736" s="42">
        <v>177380</v>
      </c>
      <c r="B736" s="43" t="s">
        <v>1129</v>
      </c>
      <c r="C736" s="35">
        <v>499.98</v>
      </c>
      <c r="D736" s="35">
        <v>0</v>
      </c>
      <c r="E736" s="35">
        <v>0</v>
      </c>
      <c r="F736" s="36">
        <f t="shared" si="176"/>
        <v>0</v>
      </c>
      <c r="G736" s="35">
        <v>229996.28</v>
      </c>
      <c r="H736" s="35">
        <v>181</v>
      </c>
      <c r="I736" s="35">
        <v>1241660</v>
      </c>
      <c r="J736" s="36">
        <f t="shared" si="177"/>
        <v>5.7422198347373676</v>
      </c>
      <c r="K736" s="35">
        <v>243575.28</v>
      </c>
      <c r="L736" s="35">
        <v>72.5</v>
      </c>
      <c r="M736" s="35">
        <v>519800</v>
      </c>
      <c r="N736" s="36">
        <v>14.057826856483262</v>
      </c>
      <c r="O736" s="35">
        <v>85700.28</v>
      </c>
      <c r="P736" s="35">
        <v>70</v>
      </c>
      <c r="Q736" s="35">
        <v>517200</v>
      </c>
      <c r="R736" s="36">
        <v>5.1367143851508121</v>
      </c>
      <c r="S736" s="35">
        <v>212870.28</v>
      </c>
      <c r="T736" s="35">
        <v>56</v>
      </c>
      <c r="U736" s="35">
        <v>378560</v>
      </c>
      <c r="V736" s="36">
        <v>17.431790680473373</v>
      </c>
      <c r="W736" s="35">
        <v>355470.28</v>
      </c>
      <c r="X736" s="35">
        <v>40</v>
      </c>
      <c r="Y736" s="35">
        <v>291000</v>
      </c>
      <c r="Z736" s="36">
        <v>36.646420618556704</v>
      </c>
      <c r="AA736" s="35">
        <v>534120.28</v>
      </c>
      <c r="AB736" s="35">
        <v>80</v>
      </c>
      <c r="AC736" s="35">
        <v>572800</v>
      </c>
      <c r="AD736" s="36">
        <v>28.906649231843581</v>
      </c>
      <c r="AE736" s="35">
        <v>0</v>
      </c>
      <c r="AF736" s="35">
        <v>0</v>
      </c>
      <c r="AG736" s="35">
        <v>0</v>
      </c>
      <c r="AH736" s="36">
        <v>0</v>
      </c>
      <c r="AI736" s="35">
        <v>478520.39</v>
      </c>
      <c r="AJ736" s="35">
        <v>80</v>
      </c>
      <c r="AK736" s="35">
        <v>557400</v>
      </c>
      <c r="AL736" s="36">
        <v>26.613082328668821</v>
      </c>
      <c r="AM736" s="35">
        <v>439920.38</v>
      </c>
      <c r="AN736" s="35">
        <v>55</v>
      </c>
      <c r="AO736" s="35">
        <v>365700</v>
      </c>
      <c r="AP736" s="36">
        <v>37.291582663385292</v>
      </c>
      <c r="AQ736" s="35">
        <v>581820.38</v>
      </c>
      <c r="AR736" s="35">
        <v>150</v>
      </c>
      <c r="AS736" s="35">
        <v>1009200</v>
      </c>
      <c r="AT736" s="36">
        <v>16.14246000792707</v>
      </c>
      <c r="AU736" s="35">
        <v>390889.38</v>
      </c>
      <c r="AV736" s="35">
        <v>11.5</v>
      </c>
      <c r="AW736" s="35">
        <v>90390</v>
      </c>
      <c r="AX736" s="36">
        <v>134.05875406571522</v>
      </c>
      <c r="AY736" s="35">
        <v>3552883.2099999995</v>
      </c>
      <c r="AZ736" s="35">
        <v>796</v>
      </c>
      <c r="BA736" s="35">
        <v>5543710</v>
      </c>
      <c r="BB736" s="36">
        <v>19.867449688024806</v>
      </c>
      <c r="BC736" s="43" t="s">
        <v>1119</v>
      </c>
      <c r="BD736" s="38" t="s">
        <v>1120</v>
      </c>
      <c r="BE736" s="38" t="s">
        <v>1060</v>
      </c>
      <c r="BF736" s="18"/>
      <c r="BG736" s="18"/>
      <c r="BH736" s="18"/>
      <c r="BI736" s="18"/>
      <c r="BJ736" s="18"/>
      <c r="BK736" s="18"/>
      <c r="BL736" s="18"/>
      <c r="BM736" s="18"/>
      <c r="BN736" s="18"/>
      <c r="BO736" s="18"/>
      <c r="CJ736" s="18"/>
      <c r="CK736" s="18"/>
    </row>
    <row r="737" spans="1:89" x14ac:dyDescent="0.2">
      <c r="A737" s="42">
        <v>177425</v>
      </c>
      <c r="B737" s="43" t="s">
        <v>1130</v>
      </c>
      <c r="C737" s="35">
        <v>273417.84999999998</v>
      </c>
      <c r="D737" s="35">
        <v>112</v>
      </c>
      <c r="E737" s="35">
        <v>768320</v>
      </c>
      <c r="F737" s="36">
        <f t="shared" si="176"/>
        <v>10.675936458767179</v>
      </c>
      <c r="G737" s="35">
        <v>558617.85</v>
      </c>
      <c r="H737" s="35">
        <v>154</v>
      </c>
      <c r="I737" s="35">
        <v>1056440</v>
      </c>
      <c r="J737" s="36">
        <f t="shared" si="177"/>
        <v>16.391989464617016</v>
      </c>
      <c r="K737" s="35">
        <v>523057.85</v>
      </c>
      <c r="L737" s="35">
        <v>104</v>
      </c>
      <c r="M737" s="35">
        <v>715040</v>
      </c>
      <c r="N737" s="36">
        <v>21.945255510181248</v>
      </c>
      <c r="O737" s="35">
        <v>514597.25</v>
      </c>
      <c r="P737" s="35">
        <v>77</v>
      </c>
      <c r="Q737" s="35">
        <v>524720</v>
      </c>
      <c r="R737" s="36">
        <v>30.40195675788992</v>
      </c>
      <c r="S737" s="35">
        <v>483817.25</v>
      </c>
      <c r="T737" s="35">
        <v>42</v>
      </c>
      <c r="U737" s="35">
        <v>283920</v>
      </c>
      <c r="V737" s="36">
        <v>52.825918392504931</v>
      </c>
      <c r="W737" s="35">
        <v>37117.25</v>
      </c>
      <c r="X737" s="35">
        <v>100</v>
      </c>
      <c r="Y737" s="35">
        <v>670000</v>
      </c>
      <c r="Z737" s="36">
        <v>1.6619664179104479</v>
      </c>
      <c r="AA737" s="35">
        <v>441117.25</v>
      </c>
      <c r="AB737" s="35">
        <v>115</v>
      </c>
      <c r="AC737" s="35">
        <v>810900</v>
      </c>
      <c r="AD737" s="36">
        <v>16.863527870267603</v>
      </c>
      <c r="AE737" s="35">
        <v>273616.81</v>
      </c>
      <c r="AF737" s="35">
        <v>50</v>
      </c>
      <c r="AG737" s="35">
        <v>359700</v>
      </c>
      <c r="AH737" s="36">
        <v>22.820417848206837</v>
      </c>
      <c r="AI737" s="35">
        <v>463989.81</v>
      </c>
      <c r="AJ737" s="35">
        <v>198.5</v>
      </c>
      <c r="AK737" s="35">
        <v>1358995</v>
      </c>
      <c r="AL737" s="36">
        <v>10.584059624943432</v>
      </c>
      <c r="AM737" s="35">
        <v>226772.83</v>
      </c>
      <c r="AN737" s="35">
        <v>140</v>
      </c>
      <c r="AO737" s="35">
        <v>951450</v>
      </c>
      <c r="AP737" s="36">
        <v>7.3886780492931843</v>
      </c>
      <c r="AQ737" s="35">
        <v>617122.85</v>
      </c>
      <c r="AR737" s="35">
        <v>225</v>
      </c>
      <c r="AS737" s="35">
        <v>1548700</v>
      </c>
      <c r="AT737" s="36">
        <v>11.15738348292116</v>
      </c>
      <c r="AU737" s="35">
        <v>466721.84</v>
      </c>
      <c r="AV737" s="35">
        <v>120</v>
      </c>
      <c r="AW737" s="35">
        <v>867600</v>
      </c>
      <c r="AX737" s="36">
        <v>16.676322083909636</v>
      </c>
      <c r="AY737" s="35">
        <v>4606548.8400000008</v>
      </c>
      <c r="AZ737" s="35">
        <v>1325.5</v>
      </c>
      <c r="BA737" s="35">
        <v>9147465</v>
      </c>
      <c r="BB737" s="36">
        <v>15.611211853775886</v>
      </c>
      <c r="BC737" s="43" t="s">
        <v>1119</v>
      </c>
      <c r="BD737" s="38" t="s">
        <v>1120</v>
      </c>
      <c r="BE737" s="38" t="s">
        <v>1060</v>
      </c>
      <c r="BF737" s="18"/>
      <c r="BG737" s="18"/>
      <c r="BH737" s="18"/>
      <c r="BI737" s="18"/>
      <c r="BJ737" s="18"/>
      <c r="BK737" s="18"/>
      <c r="BL737" s="18"/>
      <c r="BM737" s="18"/>
      <c r="BN737" s="18"/>
      <c r="BO737" s="18"/>
      <c r="CJ737" s="18"/>
      <c r="CK737" s="18"/>
    </row>
    <row r="738" spans="1:89" x14ac:dyDescent="0.2">
      <c r="A738" s="42">
        <v>179163</v>
      </c>
      <c r="B738" s="43" t="s">
        <v>1131</v>
      </c>
      <c r="C738" s="35">
        <v>207800</v>
      </c>
      <c r="D738" s="35">
        <v>105</v>
      </c>
      <c r="E738" s="35">
        <v>716450</v>
      </c>
      <c r="F738" s="36">
        <f t="shared" si="176"/>
        <v>8.7012352571707723</v>
      </c>
      <c r="G738" s="35">
        <v>365260</v>
      </c>
      <c r="H738" s="35">
        <v>238</v>
      </c>
      <c r="I738" s="35">
        <v>1632680</v>
      </c>
      <c r="J738" s="36">
        <f t="shared" si="177"/>
        <v>6.9352598182129999</v>
      </c>
      <c r="K738" s="35">
        <v>288140</v>
      </c>
      <c r="L738" s="35">
        <v>181</v>
      </c>
      <c r="M738" s="35">
        <v>1243260</v>
      </c>
      <c r="N738" s="36">
        <v>6.9528497659379376</v>
      </c>
      <c r="O738" s="35">
        <v>397840</v>
      </c>
      <c r="P738" s="35">
        <v>111</v>
      </c>
      <c r="Q738" s="35">
        <v>761460</v>
      </c>
      <c r="R738" s="36">
        <v>16.196569747590154</v>
      </c>
      <c r="S738" s="35">
        <v>407280</v>
      </c>
      <c r="T738" s="35">
        <v>77</v>
      </c>
      <c r="U738" s="35">
        <v>520520</v>
      </c>
      <c r="V738" s="36">
        <v>24.255897948205639</v>
      </c>
      <c r="W738" s="35">
        <v>620566</v>
      </c>
      <c r="X738" s="35">
        <v>126.9</v>
      </c>
      <c r="Y738" s="35">
        <v>865789</v>
      </c>
      <c r="Z738" s="36">
        <v>21.502906597334917</v>
      </c>
      <c r="AA738" s="35">
        <v>294677</v>
      </c>
      <c r="AB738" s="35">
        <v>45</v>
      </c>
      <c r="AC738" s="35">
        <v>318200</v>
      </c>
      <c r="AD738" s="36">
        <v>28.708318667504717</v>
      </c>
      <c r="AE738" s="35">
        <v>534077.52</v>
      </c>
      <c r="AF738" s="35">
        <v>35</v>
      </c>
      <c r="AG738" s="35">
        <v>250600</v>
      </c>
      <c r="AH738" s="36">
        <v>63.935856344772546</v>
      </c>
      <c r="AI738" s="35">
        <v>590015.52</v>
      </c>
      <c r="AJ738" s="35">
        <v>180</v>
      </c>
      <c r="AK738" s="35">
        <v>1211300</v>
      </c>
      <c r="AL738" s="36">
        <v>15.099877090728969</v>
      </c>
      <c r="AM738" s="35">
        <v>606160.51</v>
      </c>
      <c r="AN738" s="35">
        <v>117</v>
      </c>
      <c r="AO738" s="35">
        <v>774140</v>
      </c>
      <c r="AP738" s="36">
        <v>24.273355995039658</v>
      </c>
      <c r="AQ738" s="35">
        <v>795378.49</v>
      </c>
      <c r="AR738" s="35">
        <v>72</v>
      </c>
      <c r="AS738" s="35">
        <v>475540</v>
      </c>
      <c r="AT738" s="36">
        <v>46.832228035496492</v>
      </c>
      <c r="AU738" s="35">
        <v>382316.49</v>
      </c>
      <c r="AV738" s="35">
        <v>75</v>
      </c>
      <c r="AW738" s="35">
        <v>524000</v>
      </c>
      <c r="AX738" s="36">
        <v>22.617960286259539</v>
      </c>
      <c r="AY738" s="35">
        <v>5281711.53</v>
      </c>
      <c r="AZ738" s="35">
        <v>1257.9000000000001</v>
      </c>
      <c r="BA738" s="35">
        <v>8577489</v>
      </c>
      <c r="BB738" s="36">
        <v>19.088693372850727</v>
      </c>
      <c r="BC738" s="43" t="s">
        <v>1119</v>
      </c>
      <c r="BD738" s="38" t="s">
        <v>1120</v>
      </c>
      <c r="BE738" s="38" t="s">
        <v>1060</v>
      </c>
      <c r="BF738" s="18"/>
      <c r="BG738" s="18"/>
      <c r="BH738" s="18"/>
      <c r="BI738" s="18"/>
      <c r="BJ738" s="18"/>
      <c r="BK738" s="18"/>
      <c r="BL738" s="18"/>
      <c r="BM738" s="18"/>
      <c r="BN738" s="18"/>
      <c r="BO738" s="18"/>
      <c r="CJ738" s="18"/>
      <c r="CK738" s="18"/>
    </row>
    <row r="739" spans="1:89" x14ac:dyDescent="0.2">
      <c r="A739" s="42">
        <v>179387</v>
      </c>
      <c r="B739" s="43" t="s">
        <v>1132</v>
      </c>
      <c r="C739" s="35">
        <v>236591.9</v>
      </c>
      <c r="D739" s="35">
        <v>35</v>
      </c>
      <c r="E739" s="35">
        <v>240100</v>
      </c>
      <c r="F739" s="36">
        <f t="shared" si="176"/>
        <v>29.561670137442732</v>
      </c>
      <c r="G739" s="35">
        <v>197939.48</v>
      </c>
      <c r="H739" s="35">
        <v>70</v>
      </c>
      <c r="I739" s="35">
        <v>480200</v>
      </c>
      <c r="J739" s="36">
        <f t="shared" si="177"/>
        <v>12.778267138692213</v>
      </c>
      <c r="K739" s="35">
        <v>403549.48</v>
      </c>
      <c r="L739" s="35">
        <v>117</v>
      </c>
      <c r="M739" s="35">
        <v>807420</v>
      </c>
      <c r="N739" s="36">
        <v>14.994035817789998</v>
      </c>
      <c r="O739" s="35">
        <v>329649.48</v>
      </c>
      <c r="P739" s="35">
        <v>35</v>
      </c>
      <c r="Q739" s="35">
        <v>236600</v>
      </c>
      <c r="R739" s="36">
        <v>43.191605579036349</v>
      </c>
      <c r="S739" s="35">
        <v>137249.48000000001</v>
      </c>
      <c r="T739" s="35">
        <v>20</v>
      </c>
      <c r="U739" s="35">
        <v>146200</v>
      </c>
      <c r="V739" s="36">
        <v>29.102146922024627</v>
      </c>
      <c r="W739" s="35">
        <v>407499.48</v>
      </c>
      <c r="X739" s="35">
        <v>80</v>
      </c>
      <c r="Y739" s="35">
        <v>549550</v>
      </c>
      <c r="Z739" s="36">
        <v>22.245445182421982</v>
      </c>
      <c r="AA739" s="35">
        <v>0</v>
      </c>
      <c r="AB739" s="35">
        <v>0</v>
      </c>
      <c r="AC739" s="35">
        <v>0</v>
      </c>
      <c r="AD739" s="36">
        <v>0</v>
      </c>
      <c r="AE739" s="35">
        <v>0</v>
      </c>
      <c r="AF739" s="35">
        <v>0</v>
      </c>
      <c r="AG739" s="35">
        <v>0</v>
      </c>
      <c r="AH739" s="36">
        <v>0</v>
      </c>
      <c r="AI739" s="35">
        <v>363485.01</v>
      </c>
      <c r="AJ739" s="35">
        <v>78.5</v>
      </c>
      <c r="AK739" s="35">
        <v>522520</v>
      </c>
      <c r="AL739" s="36">
        <v>21.564792371583863</v>
      </c>
      <c r="AM739" s="35">
        <v>515835.01</v>
      </c>
      <c r="AN739" s="35">
        <v>75</v>
      </c>
      <c r="AO739" s="35">
        <v>494500</v>
      </c>
      <c r="AP739" s="36">
        <v>32.337482932254801</v>
      </c>
      <c r="AQ739" s="35">
        <v>314835.01</v>
      </c>
      <c r="AR739" s="35">
        <v>50</v>
      </c>
      <c r="AS739" s="35">
        <v>340000</v>
      </c>
      <c r="AT739" s="36">
        <v>25.927589058823528</v>
      </c>
      <c r="AU739" s="35">
        <v>244665.01</v>
      </c>
      <c r="AV739" s="35">
        <v>10</v>
      </c>
      <c r="AW739" s="35">
        <v>70700</v>
      </c>
      <c r="AX739" s="36">
        <v>107.27885869872702</v>
      </c>
      <c r="AY739" s="35">
        <v>2914707.4399999995</v>
      </c>
      <c r="AZ739" s="35">
        <v>535.5</v>
      </c>
      <c r="BA739" s="35">
        <v>3647690</v>
      </c>
      <c r="BB739" s="36">
        <v>24.770726306237641</v>
      </c>
      <c r="BC739" s="43" t="s">
        <v>1119</v>
      </c>
      <c r="BD739" s="38" t="s">
        <v>1120</v>
      </c>
      <c r="BE739" s="38" t="s">
        <v>1060</v>
      </c>
      <c r="BF739" s="18"/>
      <c r="BG739" s="18"/>
      <c r="BH739" s="18"/>
      <c r="BI739" s="18"/>
      <c r="BJ739" s="18"/>
      <c r="BK739" s="18"/>
      <c r="BL739" s="18"/>
      <c r="BM739" s="18"/>
      <c r="BN739" s="18"/>
      <c r="BO739" s="18"/>
      <c r="CJ739" s="18"/>
      <c r="CK739" s="18"/>
    </row>
    <row r="740" spans="1:89" x14ac:dyDescent="0.2">
      <c r="A740" s="42">
        <v>201654</v>
      </c>
      <c r="B740" s="43" t="s">
        <v>1133</v>
      </c>
      <c r="C740" s="35">
        <v>-4800</v>
      </c>
      <c r="D740" s="35">
        <v>35</v>
      </c>
      <c r="E740" s="35">
        <v>240100</v>
      </c>
      <c r="F740" s="36">
        <f t="shared" si="176"/>
        <v>-0.599750104123282</v>
      </c>
      <c r="G740" s="35">
        <v>-33740</v>
      </c>
      <c r="H740" s="35">
        <v>112</v>
      </c>
      <c r="I740" s="35">
        <v>806820</v>
      </c>
      <c r="J740" s="36">
        <f t="shared" si="177"/>
        <v>-1.2963734166232863</v>
      </c>
      <c r="K740" s="35">
        <v>-46060</v>
      </c>
      <c r="L740" s="35">
        <v>0</v>
      </c>
      <c r="M740" s="35">
        <v>0</v>
      </c>
      <c r="N740" s="36">
        <v>0</v>
      </c>
      <c r="O740" s="35">
        <v>490490</v>
      </c>
      <c r="P740" s="35">
        <v>77</v>
      </c>
      <c r="Q740" s="35">
        <v>574420</v>
      </c>
      <c r="R740" s="36">
        <v>26.470509383378019</v>
      </c>
      <c r="S740" s="35">
        <v>115220</v>
      </c>
      <c r="T740" s="35">
        <v>90</v>
      </c>
      <c r="U740" s="35">
        <v>631400</v>
      </c>
      <c r="V740" s="36">
        <v>5.6569844789356987</v>
      </c>
      <c r="W740" s="35">
        <v>-62350</v>
      </c>
      <c r="X740" s="35">
        <v>132</v>
      </c>
      <c r="Y740" s="35">
        <v>944570</v>
      </c>
      <c r="Z740" s="36">
        <v>-1.9802661528526206</v>
      </c>
      <c r="AA740" s="35">
        <v>-30700</v>
      </c>
      <c r="AB740" s="35">
        <v>60</v>
      </c>
      <c r="AC740" s="35">
        <v>444600</v>
      </c>
      <c r="AD740" s="36">
        <v>-2.1405757984705351</v>
      </c>
      <c r="AE740" s="35">
        <v>-47530.01</v>
      </c>
      <c r="AF740" s="35">
        <v>76.5</v>
      </c>
      <c r="AG740" s="35">
        <v>612415</v>
      </c>
      <c r="AH740" s="36">
        <v>-2.3283236040919966</v>
      </c>
      <c r="AI740" s="35">
        <v>85009.99</v>
      </c>
      <c r="AJ740" s="35">
        <v>75</v>
      </c>
      <c r="AK740" s="35">
        <v>544000</v>
      </c>
      <c r="AL740" s="36">
        <v>4.844319283088236</v>
      </c>
      <c r="AM740" s="35">
        <v>443749.97</v>
      </c>
      <c r="AN740" s="35">
        <v>111</v>
      </c>
      <c r="AO740" s="35">
        <v>790020</v>
      </c>
      <c r="AP740" s="36">
        <v>17.412532682716893</v>
      </c>
      <c r="AQ740" s="35">
        <v>580555.94999999995</v>
      </c>
      <c r="AR740" s="35">
        <v>210</v>
      </c>
      <c r="AS740" s="35">
        <v>1486000</v>
      </c>
      <c r="AT740" s="36">
        <v>10.939143068640645</v>
      </c>
      <c r="AU740" s="35">
        <v>321009.39</v>
      </c>
      <c r="AV740" s="35">
        <v>232.5</v>
      </c>
      <c r="AW740" s="35">
        <v>1671825</v>
      </c>
      <c r="AX740" s="36">
        <v>5.9523521241756772</v>
      </c>
      <c r="AY740" s="35">
        <v>1815655.29</v>
      </c>
      <c r="AZ740" s="35">
        <v>1176</v>
      </c>
      <c r="BA740" s="35">
        <v>8506070</v>
      </c>
      <c r="BB740" s="36">
        <v>6.6170762749424821</v>
      </c>
      <c r="BC740" s="43" t="s">
        <v>1119</v>
      </c>
      <c r="BD740" s="38" t="s">
        <v>1120</v>
      </c>
      <c r="BE740" s="38" t="s">
        <v>1060</v>
      </c>
      <c r="BF740" s="18"/>
      <c r="BG740" s="18"/>
      <c r="BH740" s="18"/>
      <c r="BI740" s="18"/>
      <c r="BJ740" s="18"/>
      <c r="BK740" s="18"/>
      <c r="BL740" s="18"/>
      <c r="BM740" s="18"/>
      <c r="BN740" s="18"/>
      <c r="BO740" s="18"/>
      <c r="CJ740" s="18"/>
      <c r="CK740" s="18"/>
    </row>
    <row r="741" spans="1:89" x14ac:dyDescent="0.2">
      <c r="A741" s="42">
        <v>202268</v>
      </c>
      <c r="B741" s="43" t="s">
        <v>1134</v>
      </c>
      <c r="C741" s="35">
        <v>-3846.56</v>
      </c>
      <c r="D741" s="35">
        <v>35</v>
      </c>
      <c r="E741" s="35">
        <v>240100</v>
      </c>
      <c r="F741" s="36">
        <f t="shared" si="176"/>
        <v>-0.48061974177426076</v>
      </c>
      <c r="G741" s="35">
        <v>209932.71</v>
      </c>
      <c r="H741" s="35">
        <v>112</v>
      </c>
      <c r="I741" s="35">
        <v>768320</v>
      </c>
      <c r="J741" s="36">
        <f t="shared" si="177"/>
        <v>8.4703170684089955</v>
      </c>
      <c r="K741" s="35">
        <v>162992.71</v>
      </c>
      <c r="L741" s="35">
        <v>84</v>
      </c>
      <c r="M741" s="35">
        <v>576240</v>
      </c>
      <c r="N741" s="36">
        <v>8.4856679508538111</v>
      </c>
      <c r="O741" s="35">
        <v>-11607.29</v>
      </c>
      <c r="P741" s="35">
        <v>35</v>
      </c>
      <c r="Q741" s="35">
        <v>240100</v>
      </c>
      <c r="R741" s="36">
        <v>-1.49865052061641</v>
      </c>
      <c r="S741" s="35">
        <v>0</v>
      </c>
      <c r="T741" s="35">
        <v>0</v>
      </c>
      <c r="U741" s="35">
        <v>0</v>
      </c>
      <c r="V741" s="36">
        <v>0</v>
      </c>
      <c r="W741" s="35">
        <v>-51907.29</v>
      </c>
      <c r="X741" s="35">
        <v>10</v>
      </c>
      <c r="Y741" s="35">
        <v>67100</v>
      </c>
      <c r="Z741" s="36">
        <v>-23.207432190760063</v>
      </c>
      <c r="AA741" s="35">
        <v>14092.71</v>
      </c>
      <c r="AB741" s="35">
        <v>10</v>
      </c>
      <c r="AC741" s="35">
        <v>71100</v>
      </c>
      <c r="AD741" s="36">
        <v>6.1445008438818567</v>
      </c>
      <c r="AE741" s="35">
        <v>47092.61</v>
      </c>
      <c r="AF741" s="35">
        <v>5</v>
      </c>
      <c r="AG741" s="35">
        <v>35550</v>
      </c>
      <c r="AH741" s="36">
        <v>39.740599156118144</v>
      </c>
      <c r="AI741" s="35">
        <v>165092.60999999999</v>
      </c>
      <c r="AJ741" s="35">
        <v>97.5</v>
      </c>
      <c r="AK741" s="35">
        <v>652425</v>
      </c>
      <c r="AL741" s="36">
        <v>7.8443819749396475</v>
      </c>
      <c r="AM741" s="35">
        <v>139687.60999999999</v>
      </c>
      <c r="AN741" s="35">
        <v>71.5</v>
      </c>
      <c r="AO741" s="35">
        <v>485005</v>
      </c>
      <c r="AP741" s="36">
        <v>8.9283943670683801</v>
      </c>
      <c r="AQ741" s="35">
        <v>281437.61</v>
      </c>
      <c r="AR741" s="35">
        <v>91</v>
      </c>
      <c r="AS741" s="35">
        <v>621570</v>
      </c>
      <c r="AT741" s="36">
        <v>12.677981691523078</v>
      </c>
      <c r="AU741" s="35">
        <v>-88677.4</v>
      </c>
      <c r="AV741" s="35">
        <v>108.5</v>
      </c>
      <c r="AW741" s="35">
        <v>744755</v>
      </c>
      <c r="AX741" s="36">
        <v>-3.691145947324959</v>
      </c>
      <c r="AY741" s="35">
        <v>868136.59</v>
      </c>
      <c r="AZ741" s="35">
        <v>624.5</v>
      </c>
      <c r="BA741" s="35">
        <v>4262165</v>
      </c>
      <c r="BB741" s="36">
        <v>6.3142169038505083</v>
      </c>
      <c r="BC741" s="43" t="s">
        <v>1119</v>
      </c>
      <c r="BD741" s="38" t="s">
        <v>1120</v>
      </c>
      <c r="BE741" s="38" t="s">
        <v>1060</v>
      </c>
      <c r="BF741" s="18"/>
      <c r="BG741" s="18"/>
      <c r="BH741" s="18"/>
      <c r="BI741" s="18"/>
      <c r="BJ741" s="18"/>
      <c r="BK741" s="18"/>
      <c r="BL741" s="18"/>
      <c r="BM741" s="18"/>
      <c r="BN741" s="18"/>
      <c r="BO741" s="18"/>
      <c r="CJ741" s="18"/>
      <c r="CK741" s="18"/>
    </row>
    <row r="742" spans="1:89" x14ac:dyDescent="0.2">
      <c r="A742" s="42">
        <v>202812</v>
      </c>
      <c r="B742" s="43" t="s">
        <v>1135</v>
      </c>
      <c r="C742" s="35">
        <v>-3500</v>
      </c>
      <c r="D742" s="35">
        <v>35</v>
      </c>
      <c r="E742" s="35">
        <v>240100</v>
      </c>
      <c r="F742" s="36">
        <f t="shared" si="176"/>
        <v>-0.43731778425655976</v>
      </c>
      <c r="G742" s="35">
        <v>262410</v>
      </c>
      <c r="H742" s="35">
        <v>83</v>
      </c>
      <c r="I742" s="35">
        <v>569380</v>
      </c>
      <c r="J742" s="36">
        <f t="shared" si="177"/>
        <v>14.28696125610313</v>
      </c>
      <c r="K742" s="35">
        <v>-13300</v>
      </c>
      <c r="L742" s="35">
        <v>35</v>
      </c>
      <c r="M742" s="35">
        <v>240100</v>
      </c>
      <c r="N742" s="36">
        <v>-1.6618075801749272</v>
      </c>
      <c r="O742" s="35">
        <v>-16800</v>
      </c>
      <c r="P742" s="35">
        <v>42</v>
      </c>
      <c r="Q742" s="35">
        <v>288120</v>
      </c>
      <c r="R742" s="36">
        <v>-1.8075801749271136</v>
      </c>
      <c r="S742" s="35">
        <v>249900</v>
      </c>
      <c r="T742" s="35">
        <v>42</v>
      </c>
      <c r="U742" s="35">
        <v>283920</v>
      </c>
      <c r="V742" s="36">
        <v>27.285502958579883</v>
      </c>
      <c r="W742" s="35">
        <v>125900</v>
      </c>
      <c r="X742" s="35">
        <v>20</v>
      </c>
      <c r="Y742" s="35">
        <v>134800</v>
      </c>
      <c r="Z742" s="36">
        <v>28.019287833827896</v>
      </c>
      <c r="AA742" s="35">
        <v>228700</v>
      </c>
      <c r="AB742" s="35">
        <v>35</v>
      </c>
      <c r="AC742" s="35">
        <v>243600</v>
      </c>
      <c r="AD742" s="36">
        <v>29.103858784893269</v>
      </c>
      <c r="AE742" s="35">
        <v>0</v>
      </c>
      <c r="AF742" s="35">
        <v>0</v>
      </c>
      <c r="AG742" s="35">
        <v>0</v>
      </c>
      <c r="AH742" s="36">
        <v>0</v>
      </c>
      <c r="AI742" s="35">
        <v>135700</v>
      </c>
      <c r="AJ742" s="35">
        <v>20</v>
      </c>
      <c r="AK742" s="35">
        <v>136000</v>
      </c>
      <c r="AL742" s="36">
        <v>30.931617647058825</v>
      </c>
      <c r="AM742" s="35">
        <v>0</v>
      </c>
      <c r="AN742" s="35">
        <v>0</v>
      </c>
      <c r="AO742" s="35">
        <v>0</v>
      </c>
      <c r="AP742" s="36">
        <v>0</v>
      </c>
      <c r="AQ742" s="35">
        <v>233275</v>
      </c>
      <c r="AR742" s="35">
        <v>35</v>
      </c>
      <c r="AS742" s="35">
        <v>235200</v>
      </c>
      <c r="AT742" s="36">
        <v>27.770833333333332</v>
      </c>
      <c r="AU742" s="35">
        <v>336347.65</v>
      </c>
      <c r="AV742" s="35">
        <v>55</v>
      </c>
      <c r="AW742" s="35">
        <v>379400</v>
      </c>
      <c r="AX742" s="36">
        <v>27.482280311017398</v>
      </c>
      <c r="AY742" s="35">
        <v>1542132.65</v>
      </c>
      <c r="AZ742" s="35">
        <v>367</v>
      </c>
      <c r="BA742" s="35">
        <v>2510520</v>
      </c>
      <c r="BB742" s="36">
        <v>19.042314799324441</v>
      </c>
      <c r="BC742" s="43" t="s">
        <v>1119</v>
      </c>
      <c r="BD742" s="38" t="s">
        <v>1120</v>
      </c>
      <c r="BE742" s="38" t="s">
        <v>1060</v>
      </c>
      <c r="BF742" s="18"/>
      <c r="BG742" s="18"/>
      <c r="BH742" s="18"/>
      <c r="BI742" s="18"/>
      <c r="BJ742" s="18"/>
      <c r="BK742" s="18"/>
      <c r="BL742" s="18"/>
      <c r="BM742" s="18"/>
      <c r="BN742" s="18"/>
      <c r="BO742" s="18"/>
      <c r="CJ742" s="18"/>
      <c r="CK742" s="18"/>
    </row>
    <row r="743" spans="1:89" x14ac:dyDescent="0.2">
      <c r="A743" s="42">
        <v>202980</v>
      </c>
      <c r="B743" s="43" t="s">
        <v>1136</v>
      </c>
      <c r="C743" s="35">
        <v>0</v>
      </c>
      <c r="D743" s="35">
        <v>0</v>
      </c>
      <c r="E743" s="35">
        <v>0</v>
      </c>
      <c r="F743" s="36">
        <f t="shared" si="176"/>
        <v>0</v>
      </c>
      <c r="G743" s="35">
        <v>275520</v>
      </c>
      <c r="H743" s="35">
        <v>42</v>
      </c>
      <c r="I743" s="35">
        <v>288120</v>
      </c>
      <c r="J743" s="36">
        <f t="shared" si="177"/>
        <v>29.644314868804667</v>
      </c>
      <c r="K743" s="35">
        <v>-105620</v>
      </c>
      <c r="L743" s="35">
        <v>223</v>
      </c>
      <c r="M743" s="35">
        <v>1531380</v>
      </c>
      <c r="N743" s="36">
        <v>-2.0691141323512126</v>
      </c>
      <c r="O743" s="35">
        <v>-100890</v>
      </c>
      <c r="P743" s="35">
        <v>223</v>
      </c>
      <c r="Q743" s="35">
        <v>1519380</v>
      </c>
      <c r="R743" s="36">
        <v>-2.0584646368913635</v>
      </c>
      <c r="S743" s="35">
        <v>386540</v>
      </c>
      <c r="T743" s="35">
        <v>182</v>
      </c>
      <c r="U743" s="35">
        <v>1230320</v>
      </c>
      <c r="V743" s="36">
        <v>9.7395311788802914</v>
      </c>
      <c r="W743" s="35">
        <v>-18000</v>
      </c>
      <c r="X743" s="35">
        <v>45</v>
      </c>
      <c r="Y743" s="35">
        <v>311200</v>
      </c>
      <c r="Z743" s="36">
        <v>-1.7352185089974292</v>
      </c>
      <c r="AA743" s="35">
        <v>-59537</v>
      </c>
      <c r="AB743" s="35">
        <v>122</v>
      </c>
      <c r="AC743" s="35">
        <v>858120</v>
      </c>
      <c r="AD743" s="36">
        <v>-2.1508029180068058</v>
      </c>
      <c r="AE743" s="35">
        <v>-49749</v>
      </c>
      <c r="AF743" s="35">
        <v>75</v>
      </c>
      <c r="AG743" s="35">
        <v>540200</v>
      </c>
      <c r="AH743" s="36">
        <v>-2.7628100703443166</v>
      </c>
      <c r="AI743" s="35">
        <v>-74806</v>
      </c>
      <c r="AJ743" s="35">
        <v>110</v>
      </c>
      <c r="AK743" s="35">
        <v>735400</v>
      </c>
      <c r="AL743" s="36">
        <v>-3.1533668751699753</v>
      </c>
      <c r="AM743" s="35">
        <v>-70951.990000000005</v>
      </c>
      <c r="AN743" s="35">
        <v>151</v>
      </c>
      <c r="AO743" s="35">
        <v>996070</v>
      </c>
      <c r="AP743" s="36">
        <v>-2.2081898762135195</v>
      </c>
      <c r="AQ743" s="35">
        <v>-49535.99</v>
      </c>
      <c r="AR743" s="35">
        <v>94</v>
      </c>
      <c r="AS743" s="35">
        <v>646180</v>
      </c>
      <c r="AT743" s="36">
        <v>-2.1464726856293912</v>
      </c>
      <c r="AU743" s="35">
        <v>-150099.98000000001</v>
      </c>
      <c r="AV743" s="35">
        <v>180</v>
      </c>
      <c r="AW743" s="35">
        <v>1233540</v>
      </c>
      <c r="AX743" s="36">
        <v>-3.7721511908815284</v>
      </c>
      <c r="AY743" s="35">
        <v>-17129.959999999992</v>
      </c>
      <c r="AZ743" s="35">
        <v>1447</v>
      </c>
      <c r="BA743" s="35">
        <v>9889910</v>
      </c>
      <c r="BB743" s="36">
        <v>-5.3693993170817501E-2</v>
      </c>
      <c r="BC743" s="43" t="s">
        <v>1119</v>
      </c>
      <c r="BD743" s="38" t="s">
        <v>1120</v>
      </c>
      <c r="BE743" s="38" t="s">
        <v>1060</v>
      </c>
      <c r="BF743" s="18"/>
      <c r="BG743" s="18"/>
      <c r="BH743" s="18"/>
      <c r="BI743" s="18"/>
      <c r="BJ743" s="18"/>
      <c r="BK743" s="18"/>
      <c r="BL743" s="18"/>
      <c r="BM743" s="18"/>
      <c r="BN743" s="18"/>
      <c r="BO743" s="18"/>
      <c r="CJ743" s="18"/>
      <c r="CK743" s="18"/>
    </row>
    <row r="744" spans="1:89" x14ac:dyDescent="0.2">
      <c r="A744" s="42">
        <v>204304</v>
      </c>
      <c r="B744" s="43" t="s">
        <v>1137</v>
      </c>
      <c r="C744" s="35">
        <v>0</v>
      </c>
      <c r="D744" s="35">
        <v>0</v>
      </c>
      <c r="E744" s="35">
        <v>0</v>
      </c>
      <c r="F744" s="36">
        <f t="shared" si="176"/>
        <v>0</v>
      </c>
      <c r="G744" s="35">
        <v>0</v>
      </c>
      <c r="H744" s="35">
        <v>0</v>
      </c>
      <c r="I744" s="35">
        <v>0</v>
      </c>
      <c r="J744" s="36">
        <f t="shared" si="177"/>
        <v>0</v>
      </c>
      <c r="K744" s="35">
        <v>0</v>
      </c>
      <c r="L744" s="35">
        <v>0</v>
      </c>
      <c r="M744" s="35">
        <v>0</v>
      </c>
      <c r="N744" s="36">
        <v>0</v>
      </c>
      <c r="O744" s="35">
        <v>0</v>
      </c>
      <c r="P744" s="35">
        <v>0</v>
      </c>
      <c r="Q744" s="35">
        <v>0</v>
      </c>
      <c r="R744" s="36">
        <v>0</v>
      </c>
      <c r="S744" s="35">
        <v>114448</v>
      </c>
      <c r="T744" s="35">
        <v>16</v>
      </c>
      <c r="U744" s="35">
        <v>121060</v>
      </c>
      <c r="V744" s="36">
        <v>29.306856104411036</v>
      </c>
      <c r="W744" s="35">
        <v>210748</v>
      </c>
      <c r="X744" s="35">
        <v>70</v>
      </c>
      <c r="Y744" s="35">
        <v>469700</v>
      </c>
      <c r="Z744" s="36">
        <v>13.460591867149244</v>
      </c>
      <c r="AA744" s="35">
        <v>319248</v>
      </c>
      <c r="AB744" s="35">
        <v>70</v>
      </c>
      <c r="AC744" s="35">
        <v>491700</v>
      </c>
      <c r="AD744" s="36">
        <v>20.127492373398415</v>
      </c>
      <c r="AE744" s="35">
        <v>420473</v>
      </c>
      <c r="AF744" s="35">
        <v>62.5</v>
      </c>
      <c r="AG744" s="35">
        <v>451475</v>
      </c>
      <c r="AH744" s="36">
        <v>27.939952378315521</v>
      </c>
      <c r="AI744" s="35">
        <v>264403</v>
      </c>
      <c r="AJ744" s="35">
        <v>77</v>
      </c>
      <c r="AK744" s="35">
        <v>514390</v>
      </c>
      <c r="AL744" s="36">
        <v>15.934394136744492</v>
      </c>
      <c r="AM744" s="35">
        <v>414603.02</v>
      </c>
      <c r="AN744" s="35">
        <v>120</v>
      </c>
      <c r="AO744" s="35">
        <v>789400</v>
      </c>
      <c r="AP744" s="36">
        <v>16.281598201165444</v>
      </c>
      <c r="AQ744" s="35">
        <v>442943</v>
      </c>
      <c r="AR744" s="35">
        <v>138</v>
      </c>
      <c r="AS744" s="35">
        <v>930260</v>
      </c>
      <c r="AT744" s="36">
        <v>13.332191000365489</v>
      </c>
      <c r="AU744" s="35">
        <v>341842.96</v>
      </c>
      <c r="AV744" s="35">
        <v>143</v>
      </c>
      <c r="AW744" s="35">
        <v>986510</v>
      </c>
      <c r="AX744" s="36">
        <v>10.742041905302532</v>
      </c>
      <c r="AY744" s="35">
        <v>2528708.98</v>
      </c>
      <c r="AZ744" s="35">
        <v>696.5</v>
      </c>
      <c r="BA744" s="35">
        <v>4754495</v>
      </c>
      <c r="BB744" s="36">
        <v>16.487550913398792</v>
      </c>
      <c r="BC744" s="43" t="s">
        <v>1119</v>
      </c>
      <c r="BD744" s="38" t="s">
        <v>1120</v>
      </c>
      <c r="BE744" s="38" t="s">
        <v>1060</v>
      </c>
      <c r="BF744" s="18"/>
      <c r="BG744" s="18"/>
      <c r="BH744" s="18"/>
      <c r="BI744" s="18"/>
      <c r="BJ744" s="18"/>
      <c r="BK744" s="18"/>
      <c r="BL744" s="18"/>
      <c r="BM744" s="18"/>
      <c r="BN744" s="18"/>
      <c r="BO744" s="18"/>
      <c r="CJ744" s="18"/>
      <c r="CK744" s="18"/>
    </row>
    <row r="745" spans="1:89" x14ac:dyDescent="0.2">
      <c r="A745" s="42">
        <v>207229</v>
      </c>
      <c r="B745" s="43" t="s">
        <v>1138</v>
      </c>
      <c r="C745" s="35">
        <v>0</v>
      </c>
      <c r="D745" s="35">
        <v>0</v>
      </c>
      <c r="E745" s="35">
        <v>0</v>
      </c>
      <c r="F745" s="36">
        <f t="shared" si="176"/>
        <v>0</v>
      </c>
      <c r="G745" s="35">
        <v>0</v>
      </c>
      <c r="H745" s="35">
        <v>0</v>
      </c>
      <c r="I745" s="35">
        <v>0</v>
      </c>
      <c r="J745" s="36">
        <f t="shared" si="177"/>
        <v>0</v>
      </c>
      <c r="K745" s="35">
        <v>0</v>
      </c>
      <c r="L745" s="35">
        <v>0</v>
      </c>
      <c r="M745" s="35">
        <v>0</v>
      </c>
      <c r="N745" s="36">
        <v>0</v>
      </c>
      <c r="O745" s="35">
        <v>0</v>
      </c>
      <c r="P745" s="35">
        <v>0</v>
      </c>
      <c r="Q745" s="35">
        <v>0</v>
      </c>
      <c r="R745" s="36">
        <v>0</v>
      </c>
      <c r="S745" s="35">
        <v>0</v>
      </c>
      <c r="T745" s="35">
        <v>0</v>
      </c>
      <c r="U745" s="35">
        <v>0</v>
      </c>
      <c r="V745" s="36">
        <v>0</v>
      </c>
      <c r="W745" s="35">
        <v>0</v>
      </c>
      <c r="X745" s="35">
        <v>0</v>
      </c>
      <c r="Y745" s="35">
        <v>0</v>
      </c>
      <c r="Z745" s="36">
        <v>0</v>
      </c>
      <c r="AA745" s="35">
        <v>0</v>
      </c>
      <c r="AB745" s="35">
        <v>0</v>
      </c>
      <c r="AC745" s="35">
        <v>0</v>
      </c>
      <c r="AD745" s="36">
        <v>0</v>
      </c>
      <c r="AE745" s="35">
        <v>0</v>
      </c>
      <c r="AF745" s="35">
        <v>0</v>
      </c>
      <c r="AG745" s="35">
        <v>0</v>
      </c>
      <c r="AH745" s="36">
        <v>0</v>
      </c>
      <c r="AI745" s="35">
        <v>0</v>
      </c>
      <c r="AJ745" s="35">
        <v>0</v>
      </c>
      <c r="AK745" s="35">
        <v>0</v>
      </c>
      <c r="AL745" s="36">
        <v>0</v>
      </c>
      <c r="AM745" s="35">
        <v>0</v>
      </c>
      <c r="AN745" s="35">
        <v>0</v>
      </c>
      <c r="AO745" s="35">
        <v>0</v>
      </c>
      <c r="AP745" s="36">
        <v>0</v>
      </c>
      <c r="AQ745" s="35">
        <v>257850</v>
      </c>
      <c r="AR745" s="35">
        <v>50</v>
      </c>
      <c r="AS745" s="35">
        <v>344750</v>
      </c>
      <c r="AT745" s="36">
        <v>20.942131979695432</v>
      </c>
      <c r="AU745" s="35">
        <v>111125</v>
      </c>
      <c r="AV745" s="35">
        <v>60</v>
      </c>
      <c r="AW745" s="35">
        <v>415500</v>
      </c>
      <c r="AX745" s="36">
        <v>8.2909145607701564</v>
      </c>
      <c r="AY745" s="35">
        <v>368975</v>
      </c>
      <c r="AZ745" s="35">
        <v>110</v>
      </c>
      <c r="BA745" s="35">
        <v>760250</v>
      </c>
      <c r="BB745" s="36">
        <v>15.045346925353501</v>
      </c>
      <c r="BC745" s="43" t="s">
        <v>1119</v>
      </c>
      <c r="BD745" s="38" t="s">
        <v>1120</v>
      </c>
      <c r="BE745" s="38" t="s">
        <v>1060</v>
      </c>
      <c r="BF745" s="18"/>
      <c r="BG745" s="18"/>
      <c r="BH745" s="18"/>
      <c r="BI745" s="18"/>
      <c r="BJ745" s="18"/>
      <c r="BK745" s="18"/>
      <c r="BL745" s="18"/>
      <c r="BM745" s="18"/>
      <c r="BN745" s="18"/>
      <c r="BO745" s="18"/>
      <c r="CJ745" s="18"/>
      <c r="CK745" s="18"/>
    </row>
    <row r="746" spans="1:89" x14ac:dyDescent="0.2">
      <c r="A746" s="42">
        <v>173781</v>
      </c>
      <c r="B746" s="43" t="s">
        <v>1139</v>
      </c>
      <c r="C746" s="35">
        <v>81819.25</v>
      </c>
      <c r="D746" s="35">
        <v>42</v>
      </c>
      <c r="E746" s="35">
        <v>288120</v>
      </c>
      <c r="F746" s="36">
        <f t="shared" si="176"/>
        <v>8.519288837984174</v>
      </c>
      <c r="G746" s="35">
        <v>-3720.75</v>
      </c>
      <c r="H746" s="35">
        <v>35</v>
      </c>
      <c r="I746" s="35">
        <v>240100</v>
      </c>
      <c r="J746" s="36">
        <f t="shared" si="177"/>
        <v>-0.48039670970428988</v>
      </c>
      <c r="K746" s="35">
        <v>-6520.75</v>
      </c>
      <c r="L746" s="35">
        <v>0</v>
      </c>
      <c r="M746" s="35">
        <v>0</v>
      </c>
      <c r="N746" s="36">
        <v>0</v>
      </c>
      <c r="O746" s="35">
        <v>-15750.75</v>
      </c>
      <c r="P746" s="35">
        <v>35</v>
      </c>
      <c r="Q746" s="35">
        <v>240100</v>
      </c>
      <c r="R746" s="36">
        <v>-2.033624531445231</v>
      </c>
      <c r="S746" s="35">
        <v>-20120.75</v>
      </c>
      <c r="T746" s="35">
        <v>42</v>
      </c>
      <c r="U746" s="35">
        <v>283920</v>
      </c>
      <c r="V746" s="36">
        <v>-2.1968978937728938</v>
      </c>
      <c r="W746" s="35">
        <v>-14080.75</v>
      </c>
      <c r="X746" s="35">
        <v>35</v>
      </c>
      <c r="Y746" s="35">
        <v>233100</v>
      </c>
      <c r="Z746" s="36">
        <v>-1.8121943371943372</v>
      </c>
      <c r="AA746" s="35">
        <v>0</v>
      </c>
      <c r="AB746" s="35">
        <v>0</v>
      </c>
      <c r="AC746" s="35">
        <v>0</v>
      </c>
      <c r="AD746" s="36">
        <v>0</v>
      </c>
      <c r="AE746" s="35">
        <v>0</v>
      </c>
      <c r="AF746" s="35">
        <v>0</v>
      </c>
      <c r="AG746" s="35">
        <v>0</v>
      </c>
      <c r="AH746" s="36">
        <v>0</v>
      </c>
      <c r="AI746" s="35">
        <v>0</v>
      </c>
      <c r="AJ746" s="35">
        <v>0</v>
      </c>
      <c r="AK746" s="35">
        <v>0</v>
      </c>
      <c r="AL746" s="36">
        <v>0</v>
      </c>
      <c r="AM746" s="35">
        <v>-0.63</v>
      </c>
      <c r="AN746" s="35">
        <v>35</v>
      </c>
      <c r="AO746" s="35">
        <v>228200</v>
      </c>
      <c r="AP746" s="36">
        <v>-8.5582822085889578E-5</v>
      </c>
      <c r="AQ746" s="35">
        <v>0</v>
      </c>
      <c r="AR746" s="35">
        <v>0</v>
      </c>
      <c r="AS746" s="35">
        <v>0</v>
      </c>
      <c r="AT746" s="36">
        <v>0</v>
      </c>
      <c r="AU746" s="35">
        <v>-15400.63</v>
      </c>
      <c r="AV746" s="35">
        <v>0</v>
      </c>
      <c r="AW746" s="35">
        <v>0</v>
      </c>
      <c r="AX746" s="36">
        <v>0</v>
      </c>
      <c r="AY746" s="35">
        <v>-75595.009999999995</v>
      </c>
      <c r="AZ746" s="35">
        <v>182</v>
      </c>
      <c r="BA746" s="35">
        <v>1225420</v>
      </c>
      <c r="BB746" s="36">
        <v>-1.9123609129930961</v>
      </c>
      <c r="BC746" s="43" t="s">
        <v>1119</v>
      </c>
      <c r="BD746" s="38" t="s">
        <v>1120</v>
      </c>
      <c r="BE746" s="38" t="s">
        <v>1060</v>
      </c>
      <c r="BF746" s="18"/>
      <c r="BG746" s="18"/>
      <c r="BH746" s="18"/>
      <c r="BI746" s="18"/>
      <c r="BJ746" s="18"/>
      <c r="BK746" s="18"/>
      <c r="BL746" s="18"/>
      <c r="BM746" s="18"/>
      <c r="BN746" s="18"/>
      <c r="BO746" s="18"/>
      <c r="CJ746" s="18"/>
      <c r="CK746" s="18"/>
    </row>
    <row r="747" spans="1:89" x14ac:dyDescent="0.2">
      <c r="A747" s="42">
        <v>178136</v>
      </c>
      <c r="B747" s="43" t="s">
        <v>1140</v>
      </c>
      <c r="C747" s="35">
        <v>236600.16</v>
      </c>
      <c r="D747" s="35">
        <v>35</v>
      </c>
      <c r="E747" s="35">
        <v>240100</v>
      </c>
      <c r="F747" s="36">
        <f t="shared" si="176"/>
        <v>29.562702207413579</v>
      </c>
      <c r="G747" s="35">
        <v>240100.16</v>
      </c>
      <c r="H747" s="35">
        <v>35</v>
      </c>
      <c r="I747" s="35">
        <v>240100</v>
      </c>
      <c r="J747" s="36">
        <f t="shared" si="177"/>
        <v>31.000020658059142</v>
      </c>
      <c r="K747" s="35">
        <v>0</v>
      </c>
      <c r="L747" s="35">
        <v>35</v>
      </c>
      <c r="M747" s="35">
        <v>240100</v>
      </c>
      <c r="N747" s="36">
        <v>0</v>
      </c>
      <c r="O747" s="35">
        <v>0</v>
      </c>
      <c r="P747" s="35">
        <v>0</v>
      </c>
      <c r="Q747" s="35">
        <v>0</v>
      </c>
      <c r="R747" s="36">
        <v>0</v>
      </c>
      <c r="S747" s="35">
        <v>0</v>
      </c>
      <c r="T747" s="35">
        <v>0</v>
      </c>
      <c r="U747" s="35">
        <v>0</v>
      </c>
      <c r="V747" s="36">
        <v>0</v>
      </c>
      <c r="W747" s="35">
        <v>0</v>
      </c>
      <c r="X747" s="35">
        <v>0</v>
      </c>
      <c r="Y747" s="35">
        <v>0</v>
      </c>
      <c r="Z747" s="36">
        <v>0</v>
      </c>
      <c r="AA747" s="35">
        <v>0</v>
      </c>
      <c r="AB747" s="35">
        <v>0</v>
      </c>
      <c r="AC747" s="35">
        <v>0</v>
      </c>
      <c r="AD747" s="36">
        <v>0</v>
      </c>
      <c r="AE747" s="35">
        <v>0</v>
      </c>
      <c r="AF747" s="35">
        <v>0</v>
      </c>
      <c r="AG747" s="35">
        <v>0</v>
      </c>
      <c r="AH747" s="36">
        <v>0</v>
      </c>
      <c r="AI747" s="35">
        <v>62400.62</v>
      </c>
      <c r="AJ747" s="35">
        <v>10</v>
      </c>
      <c r="AK747" s="35">
        <v>65700</v>
      </c>
      <c r="AL747" s="36">
        <v>29.443214916286149</v>
      </c>
      <c r="AM747" s="35">
        <v>314600.62</v>
      </c>
      <c r="AN747" s="35">
        <v>50</v>
      </c>
      <c r="AO747" s="35">
        <v>334700</v>
      </c>
      <c r="AP747" s="36">
        <v>29.138390259934273</v>
      </c>
      <c r="AQ747" s="35">
        <v>0</v>
      </c>
      <c r="AR747" s="35">
        <v>0</v>
      </c>
      <c r="AS747" s="35">
        <v>0</v>
      </c>
      <c r="AT747" s="36">
        <v>0</v>
      </c>
      <c r="AU747" s="35">
        <v>27250.62</v>
      </c>
      <c r="AV747" s="35">
        <v>0</v>
      </c>
      <c r="AW747" s="35">
        <v>0</v>
      </c>
      <c r="AX747" s="36">
        <v>0</v>
      </c>
      <c r="AY747" s="35">
        <v>644352.02</v>
      </c>
      <c r="AZ747" s="35">
        <v>130</v>
      </c>
      <c r="BA747" s="35">
        <v>880600</v>
      </c>
      <c r="BB747" s="36">
        <v>22.683298455598454</v>
      </c>
      <c r="BC747" s="43" t="s">
        <v>1119</v>
      </c>
      <c r="BD747" s="38" t="s">
        <v>1120</v>
      </c>
      <c r="BE747" s="38" t="s">
        <v>1060</v>
      </c>
      <c r="BF747" s="18"/>
      <c r="BG747" s="18"/>
      <c r="BH747" s="18"/>
      <c r="BI747" s="18"/>
      <c r="BJ747" s="18"/>
      <c r="BK747" s="18"/>
      <c r="BL747" s="18"/>
      <c r="BM747" s="18"/>
      <c r="BN747" s="18"/>
      <c r="BO747" s="18"/>
      <c r="CJ747" s="18"/>
      <c r="CK747" s="18"/>
    </row>
    <row r="748" spans="1:89" x14ac:dyDescent="0.2">
      <c r="A748" s="42">
        <v>201841</v>
      </c>
      <c r="B748" s="43" t="s">
        <v>1141</v>
      </c>
      <c r="C748" s="35">
        <v>211750</v>
      </c>
      <c r="D748" s="35">
        <v>0</v>
      </c>
      <c r="E748" s="35">
        <v>0</v>
      </c>
      <c r="F748" s="36">
        <f t="shared" si="176"/>
        <v>0</v>
      </c>
      <c r="G748" s="35">
        <v>85900</v>
      </c>
      <c r="H748" s="35">
        <v>35</v>
      </c>
      <c r="I748" s="35">
        <v>240100</v>
      </c>
      <c r="J748" s="36">
        <f t="shared" si="177"/>
        <v>11.090795501874219</v>
      </c>
      <c r="K748" s="35">
        <v>179160</v>
      </c>
      <c r="L748" s="35">
        <v>27</v>
      </c>
      <c r="M748" s="35">
        <v>192920</v>
      </c>
      <c r="N748" s="36">
        <v>27.860252954592575</v>
      </c>
      <c r="O748" s="35">
        <v>157861</v>
      </c>
      <c r="P748" s="35">
        <v>20</v>
      </c>
      <c r="Q748" s="35">
        <v>137200</v>
      </c>
      <c r="R748" s="36">
        <v>35.668301749271137</v>
      </c>
      <c r="S748" s="35">
        <v>0</v>
      </c>
      <c r="T748" s="35">
        <v>0</v>
      </c>
      <c r="U748" s="35">
        <v>0</v>
      </c>
      <c r="V748" s="36">
        <v>0</v>
      </c>
      <c r="W748" s="35">
        <v>419241</v>
      </c>
      <c r="X748" s="35">
        <v>62</v>
      </c>
      <c r="Y748" s="35">
        <v>444670</v>
      </c>
      <c r="Z748" s="36">
        <v>28.284413160321137</v>
      </c>
      <c r="AA748" s="35">
        <v>353173</v>
      </c>
      <c r="AB748" s="35">
        <v>56.6</v>
      </c>
      <c r="AC748" s="35">
        <v>438686</v>
      </c>
      <c r="AD748" s="36">
        <v>24.957174379852557</v>
      </c>
      <c r="AE748" s="35">
        <v>0</v>
      </c>
      <c r="AF748" s="35">
        <v>0</v>
      </c>
      <c r="AG748" s="35">
        <v>0</v>
      </c>
      <c r="AH748" s="36">
        <v>0</v>
      </c>
      <c r="AI748" s="35">
        <v>432167.7</v>
      </c>
      <c r="AJ748" s="35">
        <v>70</v>
      </c>
      <c r="AK748" s="35">
        <v>473500</v>
      </c>
      <c r="AL748" s="36">
        <v>28.293978247096096</v>
      </c>
      <c r="AM748" s="35">
        <v>0</v>
      </c>
      <c r="AN748" s="35">
        <v>0</v>
      </c>
      <c r="AO748" s="35">
        <v>0</v>
      </c>
      <c r="AP748" s="36">
        <v>0</v>
      </c>
      <c r="AQ748" s="35">
        <v>420249.7</v>
      </c>
      <c r="AR748" s="35">
        <v>65</v>
      </c>
      <c r="AS748" s="35">
        <v>442900</v>
      </c>
      <c r="AT748" s="36">
        <v>26.568055091442766</v>
      </c>
      <c r="AU748" s="35">
        <v>-3324.3</v>
      </c>
      <c r="AV748" s="35">
        <v>0</v>
      </c>
      <c r="AW748" s="35">
        <v>0</v>
      </c>
      <c r="AX748" s="36">
        <v>0</v>
      </c>
      <c r="AY748" s="35">
        <v>2044428.0999999999</v>
      </c>
      <c r="AZ748" s="35">
        <v>335.6</v>
      </c>
      <c r="BA748" s="35">
        <v>2369976</v>
      </c>
      <c r="BB748" s="36">
        <v>26.741735401539927</v>
      </c>
      <c r="BC748" s="43" t="s">
        <v>1119</v>
      </c>
      <c r="BD748" s="38" t="s">
        <v>1120</v>
      </c>
      <c r="BE748" s="38" t="s">
        <v>1060</v>
      </c>
      <c r="BF748" s="18"/>
      <c r="BG748" s="18"/>
      <c r="BH748" s="18"/>
      <c r="BI748" s="18"/>
      <c r="BJ748" s="18"/>
      <c r="BK748" s="18"/>
      <c r="BL748" s="18"/>
      <c r="BM748" s="18"/>
      <c r="BN748" s="18"/>
      <c r="BO748" s="18"/>
      <c r="CJ748" s="18"/>
      <c r="CK748" s="18"/>
    </row>
    <row r="749" spans="1:89" x14ac:dyDescent="0.2">
      <c r="A749" s="42">
        <v>140821</v>
      </c>
      <c r="B749" s="43" t="s">
        <v>1142</v>
      </c>
      <c r="C749" s="35">
        <v>-7714.18</v>
      </c>
      <c r="D749" s="35">
        <v>42</v>
      </c>
      <c r="E749" s="35">
        <v>288120</v>
      </c>
      <c r="F749" s="36">
        <f t="shared" si="176"/>
        <v>-0.80322573927530194</v>
      </c>
      <c r="G749" s="35">
        <v>-36904.18</v>
      </c>
      <c r="H749" s="35">
        <v>70</v>
      </c>
      <c r="I749" s="35">
        <v>480200</v>
      </c>
      <c r="J749" s="36">
        <f t="shared" si="177"/>
        <v>-2.3824022907122031</v>
      </c>
      <c r="K749" s="35">
        <v>-44604.18</v>
      </c>
      <c r="L749" s="35">
        <v>0</v>
      </c>
      <c r="M749" s="35">
        <v>0</v>
      </c>
      <c r="N749" s="36">
        <v>0</v>
      </c>
      <c r="O749" s="35">
        <v>-37904.18</v>
      </c>
      <c r="P749" s="35">
        <v>20</v>
      </c>
      <c r="Q749" s="35">
        <v>138200</v>
      </c>
      <c r="R749" s="36">
        <v>-8.5023848046309691</v>
      </c>
      <c r="S749" s="35">
        <v>-21254.18</v>
      </c>
      <c r="T749" s="35">
        <v>50</v>
      </c>
      <c r="U749" s="35">
        <v>338750</v>
      </c>
      <c r="V749" s="36">
        <v>-1.9450319704797048</v>
      </c>
      <c r="W749" s="35">
        <v>0</v>
      </c>
      <c r="X749" s="35">
        <v>0</v>
      </c>
      <c r="Y749" s="35">
        <v>0</v>
      </c>
      <c r="Z749" s="36">
        <v>0</v>
      </c>
      <c r="AA749" s="35">
        <v>-10654.18</v>
      </c>
      <c r="AB749" s="35">
        <v>30</v>
      </c>
      <c r="AC749" s="35">
        <v>209300</v>
      </c>
      <c r="AD749" s="36">
        <v>-1.5780199713330147</v>
      </c>
      <c r="AE749" s="35">
        <v>-15753.84</v>
      </c>
      <c r="AF749" s="35">
        <v>30</v>
      </c>
      <c r="AG749" s="35">
        <v>215900</v>
      </c>
      <c r="AH749" s="36">
        <v>-2.1890467809170913</v>
      </c>
      <c r="AI749" s="35">
        <v>-27848.84</v>
      </c>
      <c r="AJ749" s="35">
        <v>50</v>
      </c>
      <c r="AK749" s="35">
        <v>334800</v>
      </c>
      <c r="AL749" s="36">
        <v>-2.5785962962962965</v>
      </c>
      <c r="AM749" s="35">
        <v>0</v>
      </c>
      <c r="AN749" s="35">
        <v>0</v>
      </c>
      <c r="AO749" s="35">
        <v>0</v>
      </c>
      <c r="AP749" s="36">
        <v>0</v>
      </c>
      <c r="AQ749" s="35">
        <v>-7648.84</v>
      </c>
      <c r="AR749" s="35">
        <v>20</v>
      </c>
      <c r="AS749" s="35">
        <v>136800</v>
      </c>
      <c r="AT749" s="36">
        <v>-1.5655520467836259</v>
      </c>
      <c r="AU749" s="35">
        <v>-29128.84</v>
      </c>
      <c r="AV749" s="35">
        <v>20</v>
      </c>
      <c r="AW749" s="35">
        <v>135200</v>
      </c>
      <c r="AX749" s="36">
        <v>-6.6789500000000004</v>
      </c>
      <c r="AY749" s="35">
        <v>-231701.25999999998</v>
      </c>
      <c r="AZ749" s="35">
        <v>290</v>
      </c>
      <c r="BA749" s="35">
        <v>1989150</v>
      </c>
      <c r="BB749" s="36">
        <v>-3.6109589824799531</v>
      </c>
      <c r="BC749" s="43" t="s">
        <v>1143</v>
      </c>
      <c r="BD749" s="38" t="s">
        <v>1120</v>
      </c>
      <c r="BE749" s="38" t="s">
        <v>1060</v>
      </c>
      <c r="BF749" s="18"/>
      <c r="BG749" s="18"/>
      <c r="BH749" s="18"/>
      <c r="BI749" s="18"/>
      <c r="BJ749" s="18"/>
      <c r="BK749" s="18"/>
      <c r="BL749" s="18"/>
      <c r="BM749" s="18"/>
      <c r="BN749" s="18"/>
      <c r="BO749" s="18"/>
      <c r="CJ749" s="18"/>
      <c r="CK749" s="18"/>
    </row>
    <row r="750" spans="1:89" x14ac:dyDescent="0.2">
      <c r="A750" s="42">
        <v>140913</v>
      </c>
      <c r="B750" s="43" t="s">
        <v>1144</v>
      </c>
      <c r="C750" s="35">
        <v>-88171.4</v>
      </c>
      <c r="D750" s="35">
        <v>0</v>
      </c>
      <c r="E750" s="35">
        <v>0</v>
      </c>
      <c r="F750" s="36">
        <f t="shared" si="176"/>
        <v>0</v>
      </c>
      <c r="G750" s="35">
        <v>273183.59000000003</v>
      </c>
      <c r="H750" s="35">
        <v>64</v>
      </c>
      <c r="I750" s="35">
        <v>440140</v>
      </c>
      <c r="J750" s="36">
        <f t="shared" si="177"/>
        <v>19.240903553414825</v>
      </c>
      <c r="K750" s="35">
        <v>92363.59</v>
      </c>
      <c r="L750" s="35">
        <v>110</v>
      </c>
      <c r="M750" s="35">
        <v>765450</v>
      </c>
      <c r="N750" s="36">
        <v>3.6199721732314325</v>
      </c>
      <c r="O750" s="35">
        <v>93043.59</v>
      </c>
      <c r="P750" s="35">
        <v>100</v>
      </c>
      <c r="Q750" s="35">
        <v>695950</v>
      </c>
      <c r="R750" s="36">
        <v>4.1444806236080174</v>
      </c>
      <c r="S750" s="35">
        <v>-12336.41</v>
      </c>
      <c r="T750" s="35">
        <v>32</v>
      </c>
      <c r="U750" s="35">
        <v>227270</v>
      </c>
      <c r="V750" s="36">
        <v>-1.6827065164781978</v>
      </c>
      <c r="W750" s="35">
        <v>-21371.41</v>
      </c>
      <c r="X750" s="35">
        <v>57.5</v>
      </c>
      <c r="Y750" s="35">
        <v>385825</v>
      </c>
      <c r="Z750" s="36">
        <v>-1.6617437957623273</v>
      </c>
      <c r="AA750" s="35">
        <v>45128.59</v>
      </c>
      <c r="AB750" s="35">
        <v>50</v>
      </c>
      <c r="AC750" s="35">
        <v>355300</v>
      </c>
      <c r="AD750" s="36">
        <v>3.9374790036588792</v>
      </c>
      <c r="AE750" s="35">
        <v>-2551.37</v>
      </c>
      <c r="AF750" s="35">
        <v>22</v>
      </c>
      <c r="AG750" s="35">
        <v>159220</v>
      </c>
      <c r="AH750" s="36">
        <v>-0.48072541138047986</v>
      </c>
      <c r="AI750" s="35">
        <v>-1.37</v>
      </c>
      <c r="AJ750" s="35">
        <v>25</v>
      </c>
      <c r="AK750" s="35">
        <v>172750</v>
      </c>
      <c r="AL750" s="36">
        <v>-2.4584659913169318E-4</v>
      </c>
      <c r="AM750" s="35">
        <v>-20317.009999999998</v>
      </c>
      <c r="AN750" s="35">
        <v>5</v>
      </c>
      <c r="AO750" s="35">
        <v>33550</v>
      </c>
      <c r="AP750" s="36">
        <v>-18.772796125186289</v>
      </c>
      <c r="AQ750" s="35">
        <v>-4717</v>
      </c>
      <c r="AR750" s="35">
        <v>17.5</v>
      </c>
      <c r="AS750" s="35">
        <v>114800</v>
      </c>
      <c r="AT750" s="36">
        <v>-1.1504878048780487</v>
      </c>
      <c r="AU750" s="35">
        <v>-17592.78</v>
      </c>
      <c r="AV750" s="35">
        <v>20</v>
      </c>
      <c r="AW750" s="35">
        <v>142800</v>
      </c>
      <c r="AX750" s="36">
        <v>-3.819160924369748</v>
      </c>
      <c r="AY750" s="35">
        <v>424832.01</v>
      </c>
      <c r="AZ750" s="35">
        <v>503</v>
      </c>
      <c r="BA750" s="35">
        <v>3493055</v>
      </c>
      <c r="BB750" s="36">
        <v>3.770279113841609</v>
      </c>
      <c r="BC750" s="43" t="s">
        <v>1143</v>
      </c>
      <c r="BD750" s="38" t="s">
        <v>1120</v>
      </c>
      <c r="BE750" s="38" t="s">
        <v>1060</v>
      </c>
      <c r="BF750" s="18"/>
      <c r="BG750" s="18"/>
      <c r="BH750" s="18"/>
      <c r="BI750" s="18"/>
      <c r="BJ750" s="18"/>
      <c r="BK750" s="18"/>
      <c r="BL750" s="18"/>
      <c r="BM750" s="18"/>
      <c r="BN750" s="18"/>
      <c r="BO750" s="18"/>
      <c r="CJ750" s="18"/>
      <c r="CK750" s="18"/>
    </row>
    <row r="751" spans="1:89" x14ac:dyDescent="0.2">
      <c r="A751" s="42">
        <v>143113</v>
      </c>
      <c r="B751" s="43" t="s">
        <v>1145</v>
      </c>
      <c r="C751" s="35">
        <v>850883</v>
      </c>
      <c r="D751" s="35">
        <v>0</v>
      </c>
      <c r="E751" s="35">
        <v>0</v>
      </c>
      <c r="F751" s="36">
        <f t="shared" si="176"/>
        <v>0</v>
      </c>
      <c r="G751" s="35">
        <v>-14217</v>
      </c>
      <c r="H751" s="35">
        <v>72</v>
      </c>
      <c r="I751" s="35">
        <v>495420</v>
      </c>
      <c r="J751" s="36">
        <f t="shared" si="177"/>
        <v>-0.88960276129344795</v>
      </c>
      <c r="K751" s="35">
        <v>-55017</v>
      </c>
      <c r="L751" s="35">
        <v>135</v>
      </c>
      <c r="M751" s="35">
        <v>927600</v>
      </c>
      <c r="N751" s="36">
        <v>-1.7793337645536869</v>
      </c>
      <c r="O751" s="35">
        <v>-75837</v>
      </c>
      <c r="P751" s="35">
        <v>167</v>
      </c>
      <c r="Q751" s="35">
        <v>1161720</v>
      </c>
      <c r="R751" s="36">
        <v>-2.023677822538994</v>
      </c>
      <c r="S751" s="35">
        <v>14203</v>
      </c>
      <c r="T751" s="35">
        <v>168</v>
      </c>
      <c r="U751" s="35">
        <v>1142330</v>
      </c>
      <c r="V751" s="36">
        <v>0.38543415650468782</v>
      </c>
      <c r="W751" s="35">
        <v>-96547.07</v>
      </c>
      <c r="X751" s="35">
        <v>157</v>
      </c>
      <c r="Y751" s="35">
        <v>1053720</v>
      </c>
      <c r="Z751" s="36">
        <v>-2.7487492882359641</v>
      </c>
      <c r="AA751" s="35">
        <v>175386.93</v>
      </c>
      <c r="AB751" s="35">
        <v>244</v>
      </c>
      <c r="AC751" s="35">
        <v>1710490</v>
      </c>
      <c r="AD751" s="36">
        <v>3.178618308204082</v>
      </c>
      <c r="AE751" s="35">
        <v>214682.65</v>
      </c>
      <c r="AF751" s="35">
        <v>109</v>
      </c>
      <c r="AG751" s="35">
        <v>775190</v>
      </c>
      <c r="AH751" s="36">
        <v>8.3082592654704008</v>
      </c>
      <c r="AI751" s="35">
        <v>127997.65</v>
      </c>
      <c r="AJ751" s="35">
        <v>162</v>
      </c>
      <c r="AK751" s="35">
        <v>1102170</v>
      </c>
      <c r="AL751" s="36">
        <v>3.6001044757160874</v>
      </c>
      <c r="AM751" s="35">
        <v>96153.66</v>
      </c>
      <c r="AN751" s="35">
        <v>230</v>
      </c>
      <c r="AO751" s="35">
        <v>1517650</v>
      </c>
      <c r="AP751" s="36">
        <v>1.9640651401838369</v>
      </c>
      <c r="AQ751" s="35">
        <v>189710.66</v>
      </c>
      <c r="AR751" s="35">
        <v>166</v>
      </c>
      <c r="AS751" s="35">
        <v>1125220</v>
      </c>
      <c r="AT751" s="36">
        <v>4.7207643660795222</v>
      </c>
      <c r="AU751" s="35">
        <v>179359.42</v>
      </c>
      <c r="AV751" s="35">
        <v>193.95</v>
      </c>
      <c r="AW751" s="35">
        <v>1331869.5</v>
      </c>
      <c r="AX751" s="36">
        <v>4.1746898025669941</v>
      </c>
      <c r="AY751" s="35">
        <v>755875.9</v>
      </c>
      <c r="AZ751" s="35">
        <v>1803.95</v>
      </c>
      <c r="BA751" s="35">
        <v>12343379.5</v>
      </c>
      <c r="BB751" s="36">
        <v>1.8983579740054171</v>
      </c>
      <c r="BC751" s="43" t="s">
        <v>1143</v>
      </c>
      <c r="BD751" s="38" t="s">
        <v>1120</v>
      </c>
      <c r="BE751" s="38" t="s">
        <v>1060</v>
      </c>
      <c r="BF751" s="18"/>
      <c r="BG751" s="18"/>
      <c r="BH751" s="18"/>
      <c r="BI751" s="18"/>
      <c r="BJ751" s="18"/>
      <c r="BK751" s="18"/>
      <c r="BL751" s="18"/>
      <c r="BM751" s="18"/>
      <c r="BN751" s="18"/>
      <c r="BO751" s="18"/>
      <c r="CJ751" s="18"/>
      <c r="CK751" s="18"/>
    </row>
    <row r="752" spans="1:89" x14ac:dyDescent="0.2">
      <c r="A752" s="42">
        <v>143114</v>
      </c>
      <c r="B752" s="43" t="s">
        <v>1146</v>
      </c>
      <c r="C752" s="35">
        <v>-4968.58</v>
      </c>
      <c r="D752" s="35">
        <v>35</v>
      </c>
      <c r="E752" s="35">
        <v>240100</v>
      </c>
      <c r="F752" s="36">
        <f t="shared" si="176"/>
        <v>-0.62081382757184511</v>
      </c>
      <c r="G752" s="35">
        <v>-54699.85</v>
      </c>
      <c r="H752" s="35">
        <v>187.5</v>
      </c>
      <c r="I752" s="35">
        <v>1290025</v>
      </c>
      <c r="J752" s="36">
        <f t="shared" si="177"/>
        <v>-1.314467045212302</v>
      </c>
      <c r="K752" s="35">
        <v>-59769.85</v>
      </c>
      <c r="L752" s="35">
        <v>212.25</v>
      </c>
      <c r="M752" s="35">
        <v>1471247.5</v>
      </c>
      <c r="N752" s="36">
        <v>-1.2187585705328301</v>
      </c>
      <c r="O752" s="35">
        <v>537765.15</v>
      </c>
      <c r="P752" s="35">
        <v>214</v>
      </c>
      <c r="Q752" s="35">
        <v>1501815</v>
      </c>
      <c r="R752" s="36">
        <v>11.100381638217756</v>
      </c>
      <c r="S752" s="35">
        <v>-55319.85</v>
      </c>
      <c r="T752" s="35">
        <v>115</v>
      </c>
      <c r="U752" s="35">
        <v>790650</v>
      </c>
      <c r="V752" s="36">
        <v>-2.168994308480364</v>
      </c>
      <c r="W752" s="35">
        <v>-132769.99</v>
      </c>
      <c r="X752" s="35">
        <v>160</v>
      </c>
      <c r="Y752" s="35">
        <v>1068950</v>
      </c>
      <c r="Z752" s="36">
        <v>-3.7261796155105475</v>
      </c>
      <c r="AA752" s="35">
        <v>-49663.99</v>
      </c>
      <c r="AB752" s="35">
        <v>107.5</v>
      </c>
      <c r="AC752" s="35">
        <v>763325</v>
      </c>
      <c r="AD752" s="36">
        <v>-2.0169438836668521</v>
      </c>
      <c r="AE752" s="35">
        <v>266818.42</v>
      </c>
      <c r="AF752" s="35">
        <v>116.25</v>
      </c>
      <c r="AG752" s="35">
        <v>841362.5</v>
      </c>
      <c r="AH752" s="36">
        <v>9.5137976793593708</v>
      </c>
      <c r="AI752" s="35">
        <v>511759.92</v>
      </c>
      <c r="AJ752" s="35">
        <v>189.5</v>
      </c>
      <c r="AK752" s="35">
        <v>1289495</v>
      </c>
      <c r="AL752" s="36">
        <v>12.302922865152638</v>
      </c>
      <c r="AM752" s="35">
        <v>604781.93000000005</v>
      </c>
      <c r="AN752" s="35">
        <v>250</v>
      </c>
      <c r="AO752" s="35">
        <v>1689050</v>
      </c>
      <c r="AP752" s="36">
        <v>11.099872608862972</v>
      </c>
      <c r="AQ752" s="35">
        <v>20134.93</v>
      </c>
      <c r="AR752" s="35">
        <v>189</v>
      </c>
      <c r="AS752" s="35">
        <v>1317190</v>
      </c>
      <c r="AT752" s="36">
        <v>0.4280157304565021</v>
      </c>
      <c r="AU752" s="35">
        <v>448077.92</v>
      </c>
      <c r="AV752" s="35">
        <v>311.35000000000002</v>
      </c>
      <c r="AW752" s="35">
        <v>2155295.5</v>
      </c>
      <c r="AX752" s="36">
        <v>6.4447847267346869</v>
      </c>
      <c r="AY752" s="35">
        <v>2037114.74</v>
      </c>
      <c r="AZ752" s="35">
        <v>2052.35</v>
      </c>
      <c r="BA752" s="35">
        <v>14178405.5</v>
      </c>
      <c r="BB752" s="36">
        <v>4.4539956866094705</v>
      </c>
      <c r="BC752" s="43" t="s">
        <v>1143</v>
      </c>
      <c r="BD752" s="38" t="s">
        <v>1120</v>
      </c>
      <c r="BE752" s="38" t="s">
        <v>1060</v>
      </c>
      <c r="BF752" s="18"/>
      <c r="BG752" s="18"/>
      <c r="BH752" s="18"/>
      <c r="BI752" s="18"/>
      <c r="BJ752" s="18"/>
      <c r="BK752" s="18"/>
      <c r="BL752" s="18"/>
      <c r="BM752" s="18"/>
      <c r="BN752" s="18"/>
      <c r="BO752" s="18"/>
      <c r="CJ752" s="18"/>
      <c r="CK752" s="18"/>
    </row>
    <row r="753" spans="1:89" x14ac:dyDescent="0.2">
      <c r="A753" s="42">
        <v>143148</v>
      </c>
      <c r="B753" s="43" t="s">
        <v>1147</v>
      </c>
      <c r="C753" s="35">
        <v>183822.64</v>
      </c>
      <c r="D753" s="35">
        <v>42</v>
      </c>
      <c r="E753" s="35">
        <v>288120</v>
      </c>
      <c r="F753" s="36">
        <f t="shared" si="176"/>
        <v>19.140216576426489</v>
      </c>
      <c r="G753" s="35">
        <v>203998.62</v>
      </c>
      <c r="H753" s="35">
        <v>177</v>
      </c>
      <c r="I753" s="35">
        <v>1215370</v>
      </c>
      <c r="J753" s="36">
        <f t="shared" si="177"/>
        <v>5.2033185120580558</v>
      </c>
      <c r="K753" s="35">
        <v>213513.62</v>
      </c>
      <c r="L753" s="35">
        <v>172.5</v>
      </c>
      <c r="M753" s="35">
        <v>1186725</v>
      </c>
      <c r="N753" s="36">
        <v>5.3975509069076661</v>
      </c>
      <c r="O753" s="35">
        <v>403288.62</v>
      </c>
      <c r="P753" s="35">
        <v>110</v>
      </c>
      <c r="Q753" s="35">
        <v>753350</v>
      </c>
      <c r="R753" s="36">
        <v>16.595138010221014</v>
      </c>
      <c r="S753" s="35">
        <v>362638.62</v>
      </c>
      <c r="T753" s="35">
        <v>60</v>
      </c>
      <c r="U753" s="35">
        <v>406850</v>
      </c>
      <c r="V753" s="36">
        <v>27.631306919011919</v>
      </c>
      <c r="W753" s="35">
        <v>284888.71000000002</v>
      </c>
      <c r="X753" s="35">
        <v>55</v>
      </c>
      <c r="Y753" s="35">
        <v>367900</v>
      </c>
      <c r="Z753" s="36">
        <v>23.230935852133733</v>
      </c>
      <c r="AA753" s="35">
        <v>602328.71</v>
      </c>
      <c r="AB753" s="35">
        <v>121</v>
      </c>
      <c r="AC753" s="35">
        <v>853160</v>
      </c>
      <c r="AD753" s="36">
        <v>21.88591824511229</v>
      </c>
      <c r="AE753" s="35">
        <v>810861.99</v>
      </c>
      <c r="AF753" s="35">
        <v>75</v>
      </c>
      <c r="AG753" s="35">
        <v>540200</v>
      </c>
      <c r="AH753" s="36">
        <v>45.031210107367635</v>
      </c>
      <c r="AI753" s="35">
        <v>602624.99</v>
      </c>
      <c r="AJ753" s="35">
        <v>108.5</v>
      </c>
      <c r="AK753" s="35">
        <v>734235</v>
      </c>
      <c r="AL753" s="36">
        <v>25.443318133839984</v>
      </c>
      <c r="AM753" s="35">
        <v>963648.99</v>
      </c>
      <c r="AN753" s="35">
        <v>134</v>
      </c>
      <c r="AO753" s="35">
        <v>911190</v>
      </c>
      <c r="AP753" s="36">
        <v>32.784730616007636</v>
      </c>
      <c r="AQ753" s="35">
        <v>492267.01</v>
      </c>
      <c r="AR753" s="35">
        <v>120</v>
      </c>
      <c r="AS753" s="35">
        <v>849650</v>
      </c>
      <c r="AT753" s="36">
        <v>16.222534314129348</v>
      </c>
      <c r="AU753" s="35">
        <v>753523.48</v>
      </c>
      <c r="AV753" s="35">
        <v>204.25</v>
      </c>
      <c r="AW753" s="35">
        <v>1407052.5</v>
      </c>
      <c r="AX753" s="36">
        <v>16.601532551201892</v>
      </c>
      <c r="AY753" s="35">
        <v>5693583.3599999994</v>
      </c>
      <c r="AZ753" s="35">
        <v>1337.25</v>
      </c>
      <c r="BA753" s="35">
        <v>9225682.5</v>
      </c>
      <c r="BB753" s="36">
        <v>19.131493432599697</v>
      </c>
      <c r="BC753" s="43" t="s">
        <v>1143</v>
      </c>
      <c r="BD753" s="38" t="s">
        <v>1120</v>
      </c>
      <c r="BE753" s="38" t="s">
        <v>1060</v>
      </c>
      <c r="BF753" s="18"/>
      <c r="BG753" s="18"/>
      <c r="BH753" s="18"/>
      <c r="BI753" s="18"/>
      <c r="BJ753" s="18"/>
      <c r="BK753" s="18"/>
      <c r="BL753" s="18"/>
      <c r="BM753" s="18"/>
      <c r="BN753" s="18"/>
      <c r="BO753" s="18"/>
      <c r="CJ753" s="18"/>
      <c r="CK753" s="18"/>
    </row>
    <row r="754" spans="1:89" x14ac:dyDescent="0.2">
      <c r="A754" s="42">
        <v>172193</v>
      </c>
      <c r="B754" s="43" t="s">
        <v>1148</v>
      </c>
      <c r="C754" s="35">
        <v>-24501.35</v>
      </c>
      <c r="D754" s="35">
        <v>82.5</v>
      </c>
      <c r="E754" s="35">
        <v>566575</v>
      </c>
      <c r="F754" s="36">
        <f t="shared" si="176"/>
        <v>-1.2973401579667299</v>
      </c>
      <c r="G754" s="35">
        <v>-31636.35</v>
      </c>
      <c r="H754" s="35">
        <v>123.5</v>
      </c>
      <c r="I754" s="35">
        <v>849185</v>
      </c>
      <c r="J754" s="36">
        <f t="shared" si="177"/>
        <v>-1.1549036429046673</v>
      </c>
      <c r="K754" s="35">
        <v>-84911.35</v>
      </c>
      <c r="L754" s="35">
        <v>185</v>
      </c>
      <c r="M754" s="35">
        <v>1291250</v>
      </c>
      <c r="N754" s="36">
        <v>-1.9727709583736692</v>
      </c>
      <c r="O754" s="35">
        <v>-158731.35</v>
      </c>
      <c r="P754" s="35">
        <v>251</v>
      </c>
      <c r="Q754" s="35">
        <v>1744560</v>
      </c>
      <c r="R754" s="36">
        <v>-2.820580461549044</v>
      </c>
      <c r="S754" s="35">
        <v>-50101.35</v>
      </c>
      <c r="T754" s="35">
        <v>101</v>
      </c>
      <c r="U754" s="35">
        <v>708060</v>
      </c>
      <c r="V754" s="36">
        <v>-2.193517286670621</v>
      </c>
      <c r="W754" s="35">
        <v>-89271.27</v>
      </c>
      <c r="X754" s="35">
        <v>158</v>
      </c>
      <c r="Y754" s="35">
        <v>1071080</v>
      </c>
      <c r="Z754" s="36">
        <v>-2.5004090264032568</v>
      </c>
      <c r="AA754" s="35">
        <v>-45503.27</v>
      </c>
      <c r="AB754" s="35">
        <v>105</v>
      </c>
      <c r="AC754" s="35">
        <v>732550</v>
      </c>
      <c r="AD754" s="36">
        <v>-1.9256042181421062</v>
      </c>
      <c r="AE754" s="35">
        <v>116716.73</v>
      </c>
      <c r="AF754" s="35">
        <v>50</v>
      </c>
      <c r="AG754" s="35">
        <v>358100</v>
      </c>
      <c r="AH754" s="36">
        <v>9.7780002792516054</v>
      </c>
      <c r="AI754" s="35">
        <v>-51522.27</v>
      </c>
      <c r="AJ754" s="35">
        <v>80</v>
      </c>
      <c r="AK754" s="35">
        <v>547750</v>
      </c>
      <c r="AL754" s="36">
        <v>-2.9159112186216336</v>
      </c>
      <c r="AM754" s="35">
        <v>-44300.27</v>
      </c>
      <c r="AN754" s="35">
        <v>100.5</v>
      </c>
      <c r="AO754" s="35">
        <v>668755</v>
      </c>
      <c r="AP754" s="36">
        <v>-2.0535298726738489</v>
      </c>
      <c r="AQ754" s="35">
        <v>177349.24</v>
      </c>
      <c r="AR754" s="35">
        <v>101.45</v>
      </c>
      <c r="AS754" s="35">
        <v>699024.5</v>
      </c>
      <c r="AT754" s="36">
        <v>7.1038693493575691</v>
      </c>
      <c r="AU754" s="35">
        <v>206468.97</v>
      </c>
      <c r="AV754" s="35">
        <v>100</v>
      </c>
      <c r="AW754" s="35">
        <v>679050</v>
      </c>
      <c r="AX754" s="36">
        <v>9.4257242765628444</v>
      </c>
      <c r="AY754" s="35">
        <v>-55442.540000000125</v>
      </c>
      <c r="AZ754" s="35">
        <v>1355.45</v>
      </c>
      <c r="BA754" s="35">
        <v>9349364.5</v>
      </c>
      <c r="BB754" s="36">
        <v>-0.18383268082017809</v>
      </c>
      <c r="BC754" s="43" t="s">
        <v>1143</v>
      </c>
      <c r="BD754" s="38" t="s">
        <v>1120</v>
      </c>
      <c r="BE754" s="38" t="s">
        <v>1060</v>
      </c>
      <c r="BF754" s="18"/>
      <c r="BG754" s="18"/>
      <c r="BH754" s="18"/>
      <c r="BI754" s="18"/>
      <c r="BJ754" s="18"/>
      <c r="BK754" s="18"/>
      <c r="BL754" s="18"/>
      <c r="BM754" s="18"/>
      <c r="BN754" s="18"/>
      <c r="BO754" s="18"/>
      <c r="CJ754" s="18"/>
      <c r="CK754" s="18"/>
    </row>
    <row r="755" spans="1:89" x14ac:dyDescent="0.2">
      <c r="A755" s="42">
        <v>173749</v>
      </c>
      <c r="B755" s="43" t="s">
        <v>1149</v>
      </c>
      <c r="C755" s="35">
        <v>-48998.82</v>
      </c>
      <c r="D755" s="35">
        <v>85</v>
      </c>
      <c r="E755" s="35">
        <v>587350</v>
      </c>
      <c r="F755" s="36">
        <f t="shared" si="176"/>
        <v>-2.502706393121648</v>
      </c>
      <c r="G755" s="35">
        <v>141866.18</v>
      </c>
      <c r="H755" s="35">
        <v>246.7</v>
      </c>
      <c r="I755" s="35">
        <v>1701947</v>
      </c>
      <c r="J755" s="36">
        <f t="shared" si="177"/>
        <v>2.5840120638304245</v>
      </c>
      <c r="K755" s="35">
        <v>191679.18</v>
      </c>
      <c r="L755" s="35">
        <v>180</v>
      </c>
      <c r="M755" s="35">
        <v>1252500</v>
      </c>
      <c r="N755" s="36">
        <v>4.5911180838323356</v>
      </c>
      <c r="O755" s="35">
        <v>-62990.82</v>
      </c>
      <c r="P755" s="35">
        <v>177</v>
      </c>
      <c r="Q755" s="35">
        <v>1220420</v>
      </c>
      <c r="R755" s="36">
        <v>-1.6000355779157993</v>
      </c>
      <c r="S755" s="35">
        <v>45600.18</v>
      </c>
      <c r="T755" s="35">
        <v>60</v>
      </c>
      <c r="U755" s="35">
        <v>408600</v>
      </c>
      <c r="V755" s="36">
        <v>3.4596318649045523</v>
      </c>
      <c r="W755" s="35">
        <v>184800.23</v>
      </c>
      <c r="X755" s="35">
        <v>70</v>
      </c>
      <c r="Y755" s="35">
        <v>480700</v>
      </c>
      <c r="Z755" s="36">
        <v>11.533195132099022</v>
      </c>
      <c r="AA755" s="35">
        <v>-40426.769999999997</v>
      </c>
      <c r="AB755" s="35">
        <v>95</v>
      </c>
      <c r="AC755" s="35">
        <v>687800</v>
      </c>
      <c r="AD755" s="36">
        <v>-1.8220847193951728</v>
      </c>
      <c r="AE755" s="35">
        <v>326544.61</v>
      </c>
      <c r="AF755" s="35">
        <v>65</v>
      </c>
      <c r="AG755" s="35">
        <v>468600</v>
      </c>
      <c r="AH755" s="36">
        <v>20.905544814340587</v>
      </c>
      <c r="AI755" s="35">
        <v>-7446.89</v>
      </c>
      <c r="AJ755" s="35">
        <v>117.75</v>
      </c>
      <c r="AK755" s="35">
        <v>808702.5</v>
      </c>
      <c r="AL755" s="36">
        <v>-0.2854616994506633</v>
      </c>
      <c r="AM755" s="35">
        <v>252750.59</v>
      </c>
      <c r="AN755" s="35">
        <v>100</v>
      </c>
      <c r="AO755" s="35">
        <v>674750</v>
      </c>
      <c r="AP755" s="36">
        <v>11.612105653945905</v>
      </c>
      <c r="AQ755" s="35">
        <v>1019698.59</v>
      </c>
      <c r="AR755" s="35">
        <v>204.75</v>
      </c>
      <c r="AS755" s="35">
        <v>1399347.5</v>
      </c>
      <c r="AT755" s="36">
        <v>20.403481279667844</v>
      </c>
      <c r="AU755" s="35">
        <v>825347.99</v>
      </c>
      <c r="AV755" s="35">
        <v>162.5</v>
      </c>
      <c r="AW755" s="35">
        <v>1124525</v>
      </c>
      <c r="AX755" s="36">
        <v>22.752529014472778</v>
      </c>
      <c r="AY755" s="35">
        <v>2877423.07</v>
      </c>
      <c r="AZ755" s="35">
        <v>1478.7</v>
      </c>
      <c r="BA755" s="35">
        <v>10227892</v>
      </c>
      <c r="BB755" s="36">
        <v>8.7212609568032189</v>
      </c>
      <c r="BC755" s="43" t="s">
        <v>1143</v>
      </c>
      <c r="BD755" s="38" t="s">
        <v>1120</v>
      </c>
      <c r="BE755" s="38" t="s">
        <v>1060</v>
      </c>
      <c r="BF755" s="18"/>
      <c r="BG755" s="18"/>
      <c r="BH755" s="18"/>
      <c r="BI755" s="18"/>
      <c r="BJ755" s="18"/>
      <c r="BK755" s="18"/>
      <c r="BL755" s="18"/>
      <c r="BM755" s="18"/>
      <c r="BN755" s="18"/>
      <c r="BO755" s="18"/>
      <c r="CJ755" s="18"/>
      <c r="CK755" s="18"/>
    </row>
    <row r="756" spans="1:89" x14ac:dyDescent="0.2">
      <c r="A756" s="42">
        <v>176325</v>
      </c>
      <c r="B756" s="43" t="s">
        <v>302</v>
      </c>
      <c r="C756" s="35">
        <v>-3500.48</v>
      </c>
      <c r="D756" s="35">
        <v>35</v>
      </c>
      <c r="E756" s="35">
        <v>240100</v>
      </c>
      <c r="F756" s="36">
        <f t="shared" si="176"/>
        <v>-0.43737775926697209</v>
      </c>
      <c r="G756" s="35">
        <v>59549.52</v>
      </c>
      <c r="H756" s="35">
        <v>50</v>
      </c>
      <c r="I756" s="35">
        <v>345500</v>
      </c>
      <c r="J756" s="36">
        <f t="shared" si="177"/>
        <v>5.3430828364688852</v>
      </c>
      <c r="K756" s="35">
        <v>-10600.48</v>
      </c>
      <c r="L756" s="35">
        <v>40</v>
      </c>
      <c r="M756" s="35">
        <v>276400</v>
      </c>
      <c r="N756" s="36">
        <v>-1.150558610709117</v>
      </c>
      <c r="O756" s="35">
        <v>117899.52</v>
      </c>
      <c r="P756" s="35">
        <v>50</v>
      </c>
      <c r="Q756" s="35">
        <v>343500</v>
      </c>
      <c r="R756" s="36">
        <v>10.640131353711791</v>
      </c>
      <c r="S756" s="35">
        <v>0</v>
      </c>
      <c r="T756" s="35">
        <v>0</v>
      </c>
      <c r="U756" s="35">
        <v>0</v>
      </c>
      <c r="V756" s="36">
        <v>0</v>
      </c>
      <c r="W756" s="35">
        <v>64099.519999999997</v>
      </c>
      <c r="X756" s="35">
        <v>10</v>
      </c>
      <c r="Y756" s="35">
        <v>67100</v>
      </c>
      <c r="Z756" s="36">
        <v>28.658503725782413</v>
      </c>
      <c r="AA756" s="35">
        <v>250799.52</v>
      </c>
      <c r="AB756" s="35">
        <v>50</v>
      </c>
      <c r="AC756" s="35">
        <v>349500</v>
      </c>
      <c r="AD756" s="36">
        <v>22.245450987124464</v>
      </c>
      <c r="AE756" s="35">
        <v>0</v>
      </c>
      <c r="AF756" s="35">
        <v>0</v>
      </c>
      <c r="AG756" s="35">
        <v>0</v>
      </c>
      <c r="AH756" s="36">
        <v>0</v>
      </c>
      <c r="AI756" s="35">
        <v>151749.51</v>
      </c>
      <c r="AJ756" s="35">
        <v>25</v>
      </c>
      <c r="AK756" s="35">
        <v>165250</v>
      </c>
      <c r="AL756" s="36">
        <v>28.467381603630862</v>
      </c>
      <c r="AM756" s="35">
        <v>0</v>
      </c>
      <c r="AN756" s="35">
        <v>0</v>
      </c>
      <c r="AO756" s="35">
        <v>0</v>
      </c>
      <c r="AP756" s="36">
        <v>0</v>
      </c>
      <c r="AQ756" s="35">
        <v>159849.51</v>
      </c>
      <c r="AR756" s="35">
        <v>30</v>
      </c>
      <c r="AS756" s="35">
        <v>198900</v>
      </c>
      <c r="AT756" s="36">
        <v>22.502696229260938</v>
      </c>
      <c r="AU756" s="35">
        <v>109349.51</v>
      </c>
      <c r="AV756" s="35">
        <v>20</v>
      </c>
      <c r="AW756" s="35">
        <v>135200</v>
      </c>
      <c r="AX756" s="36">
        <v>25.072742677514793</v>
      </c>
      <c r="AY756" s="35">
        <v>902696.13</v>
      </c>
      <c r="AZ756" s="35">
        <v>275</v>
      </c>
      <c r="BA756" s="35">
        <v>1881350</v>
      </c>
      <c r="BB756" s="36">
        <v>14.87420205171818</v>
      </c>
      <c r="BC756" s="43" t="s">
        <v>1143</v>
      </c>
      <c r="BD756" s="38" t="s">
        <v>1120</v>
      </c>
      <c r="BE756" s="38" t="s">
        <v>1060</v>
      </c>
      <c r="BF756" s="18"/>
      <c r="BG756" s="18"/>
      <c r="BH756" s="18"/>
      <c r="BI756" s="18"/>
      <c r="BJ756" s="18"/>
      <c r="BK756" s="18"/>
      <c r="BL756" s="18"/>
      <c r="BM756" s="18"/>
      <c r="BN756" s="18"/>
      <c r="BO756" s="18"/>
      <c r="CJ756" s="18"/>
      <c r="CK756" s="18"/>
    </row>
    <row r="757" spans="1:89" x14ac:dyDescent="0.2">
      <c r="A757" s="42">
        <v>176378</v>
      </c>
      <c r="B757" s="43" t="s">
        <v>1150</v>
      </c>
      <c r="C757" s="35">
        <v>-108211.86</v>
      </c>
      <c r="D757" s="35">
        <v>27.5</v>
      </c>
      <c r="E757" s="35">
        <v>190025</v>
      </c>
      <c r="F757" s="36">
        <f t="shared" si="176"/>
        <v>-17.083835284830943</v>
      </c>
      <c r="G757" s="35">
        <v>-91449.32</v>
      </c>
      <c r="H757" s="35">
        <v>158</v>
      </c>
      <c r="I757" s="35">
        <v>1091780</v>
      </c>
      <c r="J757" s="36">
        <f t="shared" si="177"/>
        <v>-2.5966118815145909</v>
      </c>
      <c r="K757" s="35">
        <v>600555.68000000005</v>
      </c>
      <c r="L757" s="35">
        <v>353.05</v>
      </c>
      <c r="M757" s="35">
        <v>2448530.5</v>
      </c>
      <c r="N757" s="36">
        <v>7.3581564125911445</v>
      </c>
      <c r="O757" s="35">
        <v>522387.39</v>
      </c>
      <c r="P757" s="35">
        <v>202.25</v>
      </c>
      <c r="Q757" s="35">
        <v>1410497.5</v>
      </c>
      <c r="R757" s="36">
        <v>11.481061887738191</v>
      </c>
      <c r="S757" s="35">
        <v>347107.14</v>
      </c>
      <c r="T757" s="35">
        <v>133.80000000000001</v>
      </c>
      <c r="U757" s="35">
        <v>920693</v>
      </c>
      <c r="V757" s="36">
        <v>11.687197947632924</v>
      </c>
      <c r="W757" s="35">
        <v>618449.81000000006</v>
      </c>
      <c r="X757" s="35">
        <v>193.25</v>
      </c>
      <c r="Y757" s="35">
        <v>1308032.5</v>
      </c>
      <c r="Z757" s="36">
        <v>14.184276231668557</v>
      </c>
      <c r="AA757" s="35">
        <v>-77206.73</v>
      </c>
      <c r="AB757" s="35">
        <v>100.45</v>
      </c>
      <c r="AC757" s="35">
        <v>725399.5</v>
      </c>
      <c r="AD757" s="36">
        <v>-3.2994351802007031</v>
      </c>
      <c r="AE757" s="35">
        <v>683183.01</v>
      </c>
      <c r="AF757" s="35">
        <v>257</v>
      </c>
      <c r="AG757" s="35">
        <v>1904570</v>
      </c>
      <c r="AH757" s="36">
        <v>10.761216600072459</v>
      </c>
      <c r="AI757" s="35">
        <v>200682.51</v>
      </c>
      <c r="AJ757" s="35">
        <v>152</v>
      </c>
      <c r="AK757" s="35">
        <v>1063820</v>
      </c>
      <c r="AL757" s="36">
        <v>5.8479421424677112</v>
      </c>
      <c r="AM757" s="35">
        <v>10433.57</v>
      </c>
      <c r="AN757" s="35">
        <v>335.2</v>
      </c>
      <c r="AO757" s="35">
        <v>2283142</v>
      </c>
      <c r="AP757" s="36">
        <v>0.14166471905821015</v>
      </c>
      <c r="AQ757" s="35">
        <v>760352.14</v>
      </c>
      <c r="AR757" s="35">
        <v>400.79999999999995</v>
      </c>
      <c r="AS757" s="35">
        <v>2757488</v>
      </c>
      <c r="AT757" s="36">
        <v>7.720744358633655</v>
      </c>
      <c r="AU757" s="35">
        <v>-80337.86</v>
      </c>
      <c r="AV757" s="35">
        <v>295.95</v>
      </c>
      <c r="AW757" s="35">
        <v>2091028.5</v>
      </c>
      <c r="AX757" s="36">
        <v>-1.1910280802007243</v>
      </c>
      <c r="AY757" s="35">
        <v>3494157.3400000003</v>
      </c>
      <c r="AZ757" s="35">
        <v>2581.75</v>
      </c>
      <c r="BA757" s="35">
        <v>18004981.5</v>
      </c>
      <c r="BB757" s="36">
        <v>6.0160504769194016</v>
      </c>
      <c r="BC757" s="43" t="s">
        <v>1143</v>
      </c>
      <c r="BD757" s="38" t="s">
        <v>1120</v>
      </c>
      <c r="BE757" s="38" t="s">
        <v>1060</v>
      </c>
      <c r="BF757" s="18"/>
      <c r="BG757" s="18"/>
      <c r="BH757" s="18"/>
      <c r="BI757" s="18"/>
      <c r="BJ757" s="18"/>
      <c r="BK757" s="18"/>
      <c r="BL757" s="18"/>
      <c r="BM757" s="18"/>
      <c r="BN757" s="18"/>
      <c r="BO757" s="18"/>
      <c r="CJ757" s="18"/>
      <c r="CK757" s="18"/>
    </row>
    <row r="758" spans="1:89" x14ac:dyDescent="0.2">
      <c r="A758" s="42">
        <v>176960</v>
      </c>
      <c r="B758" s="43" t="s">
        <v>1151</v>
      </c>
      <c r="C758" s="35">
        <v>-26750.35</v>
      </c>
      <c r="D758" s="35">
        <v>45</v>
      </c>
      <c r="E758" s="35">
        <v>309200</v>
      </c>
      <c r="F758" s="36">
        <f t="shared" si="176"/>
        <v>-2.5954414618369985</v>
      </c>
      <c r="G758" s="35">
        <v>239528.65</v>
      </c>
      <c r="H758" s="35">
        <v>56.9</v>
      </c>
      <c r="I758" s="35">
        <v>402429</v>
      </c>
      <c r="J758" s="36">
        <f t="shared" si="177"/>
        <v>18.451424102139757</v>
      </c>
      <c r="K758" s="35">
        <v>57639.65</v>
      </c>
      <c r="L758" s="35">
        <v>25</v>
      </c>
      <c r="M758" s="35">
        <v>183750</v>
      </c>
      <c r="N758" s="36">
        <v>9.4105551020408171</v>
      </c>
      <c r="O758" s="35">
        <v>-22611.85</v>
      </c>
      <c r="P758" s="35">
        <v>55.7</v>
      </c>
      <c r="Q758" s="35">
        <v>406992</v>
      </c>
      <c r="R758" s="36">
        <v>-1.7223123550340056</v>
      </c>
      <c r="S758" s="35">
        <v>-6699.85</v>
      </c>
      <c r="T758" s="35">
        <v>20</v>
      </c>
      <c r="U758" s="35">
        <v>136200</v>
      </c>
      <c r="V758" s="36">
        <v>-1.5249291483113068</v>
      </c>
      <c r="W758" s="35">
        <v>66550.149999999994</v>
      </c>
      <c r="X758" s="35">
        <v>75</v>
      </c>
      <c r="Y758" s="35">
        <v>530950</v>
      </c>
      <c r="Z758" s="36">
        <v>3.7602495526885771</v>
      </c>
      <c r="AA758" s="35">
        <v>0</v>
      </c>
      <c r="AB758" s="35">
        <v>0</v>
      </c>
      <c r="AC758" s="35">
        <v>0</v>
      </c>
      <c r="AD758" s="36">
        <v>0</v>
      </c>
      <c r="AE758" s="35">
        <v>57049.9</v>
      </c>
      <c r="AF758" s="35">
        <v>15</v>
      </c>
      <c r="AG758" s="35">
        <v>107150</v>
      </c>
      <c r="AH758" s="36">
        <v>15.972907139524033</v>
      </c>
      <c r="AI758" s="35">
        <v>205666.9</v>
      </c>
      <c r="AJ758" s="35">
        <v>52.65</v>
      </c>
      <c r="AK758" s="35">
        <v>348266.5</v>
      </c>
      <c r="AL758" s="36">
        <v>18.306882516693396</v>
      </c>
      <c r="AM758" s="35">
        <v>0</v>
      </c>
      <c r="AN758" s="35">
        <v>0</v>
      </c>
      <c r="AO758" s="35">
        <v>0</v>
      </c>
      <c r="AP758" s="36">
        <v>0</v>
      </c>
      <c r="AQ758" s="35">
        <v>47100.4</v>
      </c>
      <c r="AR758" s="35">
        <v>60</v>
      </c>
      <c r="AS758" s="35">
        <v>399800</v>
      </c>
      <c r="AT758" s="36">
        <v>3.2986773386693344</v>
      </c>
      <c r="AU758" s="35">
        <v>-57959.6</v>
      </c>
      <c r="AV758" s="35">
        <v>55</v>
      </c>
      <c r="AW758" s="35">
        <v>385900</v>
      </c>
      <c r="AX758" s="36">
        <v>-4.6559927442342577</v>
      </c>
      <c r="AY758" s="35">
        <v>586264.35000000009</v>
      </c>
      <c r="AZ758" s="35">
        <v>415.25</v>
      </c>
      <c r="BA758" s="35">
        <v>2901437.5</v>
      </c>
      <c r="BB758" s="36">
        <v>6.2638588113650568</v>
      </c>
      <c r="BC758" s="43" t="s">
        <v>1143</v>
      </c>
      <c r="BD758" s="38" t="s">
        <v>1120</v>
      </c>
      <c r="BE758" s="38" t="s">
        <v>1060</v>
      </c>
      <c r="BF758" s="18"/>
      <c r="BG758" s="18"/>
      <c r="BH758" s="18"/>
      <c r="BI758" s="18"/>
      <c r="BJ758" s="18"/>
      <c r="BK758" s="18"/>
      <c r="BL758" s="18"/>
      <c r="BM758" s="18"/>
      <c r="BN758" s="18"/>
      <c r="BO758" s="18"/>
      <c r="CJ758" s="18"/>
      <c r="CK758" s="18"/>
    </row>
    <row r="759" spans="1:89" x14ac:dyDescent="0.2">
      <c r="A759" s="42">
        <v>179031</v>
      </c>
      <c r="B759" s="43" t="s">
        <v>1152</v>
      </c>
      <c r="C759" s="35">
        <v>-58727.26</v>
      </c>
      <c r="D759" s="35">
        <v>25</v>
      </c>
      <c r="E759" s="35">
        <v>172750</v>
      </c>
      <c r="F759" s="36">
        <f t="shared" si="176"/>
        <v>-10.198655861070913</v>
      </c>
      <c r="G759" s="35">
        <v>-19177.259999999998</v>
      </c>
      <c r="H759" s="35">
        <v>56</v>
      </c>
      <c r="I759" s="35">
        <v>396210</v>
      </c>
      <c r="J759" s="36">
        <f t="shared" si="177"/>
        <v>-1.5004544559703188</v>
      </c>
      <c r="K759" s="35">
        <v>-28137.26</v>
      </c>
      <c r="L759" s="35">
        <v>52.5</v>
      </c>
      <c r="M759" s="35">
        <v>360150</v>
      </c>
      <c r="N759" s="36">
        <v>-2.3437950853810912</v>
      </c>
      <c r="O759" s="35">
        <v>98527.74</v>
      </c>
      <c r="P759" s="35">
        <v>20</v>
      </c>
      <c r="Q759" s="35">
        <v>139500</v>
      </c>
      <c r="R759" s="36">
        <v>21.895053333333333</v>
      </c>
      <c r="S759" s="35">
        <v>-10052.26</v>
      </c>
      <c r="T759" s="35">
        <v>20</v>
      </c>
      <c r="U759" s="35">
        <v>141700</v>
      </c>
      <c r="V759" s="36">
        <v>-2.1991535638673252</v>
      </c>
      <c r="W759" s="35">
        <v>-6027.26</v>
      </c>
      <c r="X759" s="35">
        <v>17.5</v>
      </c>
      <c r="Y759" s="35">
        <v>116550</v>
      </c>
      <c r="Z759" s="36">
        <v>-1.5514182754182755</v>
      </c>
      <c r="AA759" s="35">
        <v>112772.74</v>
      </c>
      <c r="AB759" s="35">
        <v>17.5</v>
      </c>
      <c r="AC759" s="35">
        <v>126425</v>
      </c>
      <c r="AD759" s="36">
        <v>27.652402135653553</v>
      </c>
      <c r="AE759" s="35">
        <v>214072.5</v>
      </c>
      <c r="AF759" s="35">
        <v>30</v>
      </c>
      <c r="AG759" s="35">
        <v>216900</v>
      </c>
      <c r="AH759" s="36">
        <v>29.608921161825727</v>
      </c>
      <c r="AI759" s="35">
        <v>93539.5</v>
      </c>
      <c r="AJ759" s="35">
        <v>29</v>
      </c>
      <c r="AK759" s="35">
        <v>201190</v>
      </c>
      <c r="AL759" s="36">
        <v>14.41286594761171</v>
      </c>
      <c r="AM759" s="35">
        <v>109781.68</v>
      </c>
      <c r="AN759" s="35">
        <v>25</v>
      </c>
      <c r="AO759" s="35">
        <v>167250</v>
      </c>
      <c r="AP759" s="36">
        <v>20.348173871449923</v>
      </c>
      <c r="AQ759" s="35">
        <v>161816.68</v>
      </c>
      <c r="AR759" s="35">
        <v>58.5</v>
      </c>
      <c r="AS759" s="35">
        <v>396785</v>
      </c>
      <c r="AT759" s="36">
        <v>11.418947389644266</v>
      </c>
      <c r="AU759" s="35">
        <v>70690.490000000005</v>
      </c>
      <c r="AV759" s="35">
        <v>20</v>
      </c>
      <c r="AW759" s="35">
        <v>131200</v>
      </c>
      <c r="AX759" s="36">
        <v>16.702783460365858</v>
      </c>
      <c r="AY759" s="35">
        <v>797807.29</v>
      </c>
      <c r="AZ759" s="35">
        <v>346</v>
      </c>
      <c r="BA759" s="35">
        <v>2393860</v>
      </c>
      <c r="BB759" s="36">
        <v>10.331442101877302</v>
      </c>
      <c r="BC759" s="43" t="s">
        <v>1143</v>
      </c>
      <c r="BD759" s="38" t="s">
        <v>1120</v>
      </c>
      <c r="BE759" s="38" t="s">
        <v>1060</v>
      </c>
      <c r="BF759" s="18"/>
      <c r="BG759" s="18"/>
      <c r="BH759" s="18"/>
      <c r="BI759" s="18"/>
      <c r="BJ759" s="18"/>
      <c r="BK759" s="18"/>
      <c r="BL759" s="18"/>
      <c r="BM759" s="18"/>
      <c r="BN759" s="18"/>
      <c r="BO759" s="18"/>
      <c r="CJ759" s="18"/>
      <c r="CK759" s="18"/>
    </row>
    <row r="760" spans="1:89" x14ac:dyDescent="0.2">
      <c r="A760" s="42">
        <v>179891</v>
      </c>
      <c r="B760" s="43" t="s">
        <v>1153</v>
      </c>
      <c r="C760" s="35">
        <v>-1159.54</v>
      </c>
      <c r="D760" s="35">
        <v>35</v>
      </c>
      <c r="E760" s="35">
        <v>240100</v>
      </c>
      <c r="F760" s="36">
        <f t="shared" si="176"/>
        <v>-0.14488213244481465</v>
      </c>
      <c r="G760" s="35">
        <v>349683.16</v>
      </c>
      <c r="H760" s="35">
        <v>347.75</v>
      </c>
      <c r="I760" s="35">
        <v>2422652.5</v>
      </c>
      <c r="J760" s="36">
        <f t="shared" si="177"/>
        <v>4.4745079865973345</v>
      </c>
      <c r="K760" s="35">
        <v>322770.65999999997</v>
      </c>
      <c r="L760" s="35">
        <v>224</v>
      </c>
      <c r="M760" s="35">
        <v>1576190</v>
      </c>
      <c r="N760" s="36">
        <v>6.1433709134051098</v>
      </c>
      <c r="O760" s="35">
        <v>448300.66</v>
      </c>
      <c r="P760" s="35">
        <v>178</v>
      </c>
      <c r="Q760" s="35">
        <v>1260980</v>
      </c>
      <c r="R760" s="36">
        <v>11.021047486875288</v>
      </c>
      <c r="S760" s="35">
        <v>584555.22</v>
      </c>
      <c r="T760" s="35">
        <v>152</v>
      </c>
      <c r="U760" s="35">
        <v>1073870</v>
      </c>
      <c r="V760" s="36">
        <v>16.874679262853043</v>
      </c>
      <c r="W760" s="35">
        <v>118005.19</v>
      </c>
      <c r="X760" s="35">
        <v>65</v>
      </c>
      <c r="Y760" s="35">
        <v>456400</v>
      </c>
      <c r="Z760" s="36">
        <v>7.7566952234881681</v>
      </c>
      <c r="AA760" s="35">
        <v>571808.18999999994</v>
      </c>
      <c r="AB760" s="35">
        <v>182</v>
      </c>
      <c r="AC760" s="35">
        <v>1294520</v>
      </c>
      <c r="AD760" s="36">
        <v>13.693147954454158</v>
      </c>
      <c r="AE760" s="35">
        <v>629275.94999999995</v>
      </c>
      <c r="AF760" s="35">
        <v>129.25</v>
      </c>
      <c r="AG760" s="35">
        <v>979542.5</v>
      </c>
      <c r="AH760" s="36">
        <v>19.272546622530413</v>
      </c>
      <c r="AI760" s="35">
        <v>466868.95</v>
      </c>
      <c r="AJ760" s="35">
        <v>203</v>
      </c>
      <c r="AK760" s="35">
        <v>1461355</v>
      </c>
      <c r="AL760" s="36">
        <v>9.903779334932306</v>
      </c>
      <c r="AM760" s="35">
        <v>298148.46000000002</v>
      </c>
      <c r="AN760" s="35">
        <v>162.6</v>
      </c>
      <c r="AO760" s="35">
        <v>1118446</v>
      </c>
      <c r="AP760" s="36">
        <v>8.2637894542964077</v>
      </c>
      <c r="AQ760" s="35">
        <v>468099.99</v>
      </c>
      <c r="AR760" s="35">
        <v>202.6</v>
      </c>
      <c r="AS760" s="35">
        <v>1416916</v>
      </c>
      <c r="AT760" s="36">
        <v>9.2502305852993398</v>
      </c>
      <c r="AU760" s="35">
        <v>186829.53</v>
      </c>
      <c r="AV760" s="35">
        <v>205.9</v>
      </c>
      <c r="AW760" s="35">
        <v>1492459</v>
      </c>
      <c r="AX760" s="36">
        <v>3.8806529559605996</v>
      </c>
      <c r="AY760" s="35">
        <v>4444345.9600000009</v>
      </c>
      <c r="AZ760" s="35">
        <v>2052.1</v>
      </c>
      <c r="BA760" s="35">
        <v>14553331</v>
      </c>
      <c r="BB760" s="36">
        <v>9.4668859493403961</v>
      </c>
      <c r="BC760" s="43" t="s">
        <v>1143</v>
      </c>
      <c r="BD760" s="38" t="s">
        <v>1120</v>
      </c>
      <c r="BE760" s="38" t="s">
        <v>1060</v>
      </c>
      <c r="BF760" s="18"/>
      <c r="BG760" s="18"/>
      <c r="BH760" s="18"/>
      <c r="BI760" s="18"/>
      <c r="BJ760" s="18"/>
      <c r="BK760" s="18"/>
      <c r="BL760" s="18"/>
      <c r="BM760" s="18"/>
      <c r="BN760" s="18"/>
      <c r="BO760" s="18"/>
      <c r="CJ760" s="18"/>
      <c r="CK760" s="18"/>
    </row>
    <row r="761" spans="1:89" x14ac:dyDescent="0.2">
      <c r="A761" s="42">
        <v>202204</v>
      </c>
      <c r="B761" s="43" t="s">
        <v>1154</v>
      </c>
      <c r="C761" s="35">
        <v>-16817.580000000002</v>
      </c>
      <c r="D761" s="35">
        <v>47</v>
      </c>
      <c r="E761" s="35">
        <v>322670</v>
      </c>
      <c r="F761" s="36">
        <f t="shared" si="176"/>
        <v>-1.5636018222952244</v>
      </c>
      <c r="G761" s="35">
        <v>-27339.58</v>
      </c>
      <c r="H761" s="35">
        <v>105</v>
      </c>
      <c r="I761" s="35">
        <v>740145</v>
      </c>
      <c r="J761" s="36">
        <f t="shared" si="177"/>
        <v>-1.1450823554843985</v>
      </c>
      <c r="K761" s="35">
        <v>-135749.57999999999</v>
      </c>
      <c r="L761" s="35">
        <v>259</v>
      </c>
      <c r="M761" s="35">
        <v>1838890</v>
      </c>
      <c r="N761" s="36">
        <v>-2.2146443778583818</v>
      </c>
      <c r="O761" s="35">
        <v>7522.42</v>
      </c>
      <c r="P761" s="35">
        <v>166.95</v>
      </c>
      <c r="Q761" s="35">
        <v>1190624.5</v>
      </c>
      <c r="R761" s="36">
        <v>0.19585941663387577</v>
      </c>
      <c r="S761" s="35">
        <v>-29961.08</v>
      </c>
      <c r="T761" s="35">
        <v>75</v>
      </c>
      <c r="U761" s="35">
        <v>525500</v>
      </c>
      <c r="V761" s="36">
        <v>-1.7674471550903901</v>
      </c>
      <c r="W761" s="35">
        <v>194688.86</v>
      </c>
      <c r="X761" s="35">
        <v>156</v>
      </c>
      <c r="Y761" s="35">
        <v>1098610</v>
      </c>
      <c r="Z761" s="36">
        <v>5.3164141961205518</v>
      </c>
      <c r="AA761" s="35">
        <v>-32060.12</v>
      </c>
      <c r="AB761" s="35">
        <v>74</v>
      </c>
      <c r="AC761" s="35">
        <v>515140</v>
      </c>
      <c r="AD761" s="36">
        <v>-1.9293079939433941</v>
      </c>
      <c r="AE761" s="35">
        <v>32672.83</v>
      </c>
      <c r="AF761" s="35">
        <v>85</v>
      </c>
      <c r="AG761" s="35">
        <v>618300</v>
      </c>
      <c r="AH761" s="36">
        <v>1.5852901504124213</v>
      </c>
      <c r="AI761" s="35">
        <v>121522.83</v>
      </c>
      <c r="AJ761" s="35">
        <v>120</v>
      </c>
      <c r="AK761" s="35">
        <v>836250</v>
      </c>
      <c r="AL761" s="36">
        <v>4.5048821883408072</v>
      </c>
      <c r="AM761" s="35">
        <v>76068.83</v>
      </c>
      <c r="AN761" s="35">
        <v>107</v>
      </c>
      <c r="AO761" s="35">
        <v>761920</v>
      </c>
      <c r="AP761" s="36">
        <v>3.094988620852583</v>
      </c>
      <c r="AQ761" s="35">
        <v>208136.83</v>
      </c>
      <c r="AR761" s="35">
        <v>123</v>
      </c>
      <c r="AS761" s="35">
        <v>872580</v>
      </c>
      <c r="AT761" s="36">
        <v>6.6788503518302047</v>
      </c>
      <c r="AU761" s="35">
        <v>-173188.12</v>
      </c>
      <c r="AV761" s="35">
        <v>205</v>
      </c>
      <c r="AW761" s="35">
        <v>1435100</v>
      </c>
      <c r="AX761" s="36">
        <v>-3.7410854435230996</v>
      </c>
      <c r="AY761" s="35">
        <v>242314.12</v>
      </c>
      <c r="AZ761" s="35">
        <v>1475.95</v>
      </c>
      <c r="BA761" s="35">
        <v>10433059.5</v>
      </c>
      <c r="BB761" s="36">
        <v>0.71999375830263401</v>
      </c>
      <c r="BC761" s="43" t="s">
        <v>1143</v>
      </c>
      <c r="BD761" s="38" t="s">
        <v>1120</v>
      </c>
      <c r="BE761" s="38" t="s">
        <v>1060</v>
      </c>
      <c r="BF761" s="18"/>
      <c r="BG761" s="18"/>
      <c r="BH761" s="18"/>
      <c r="BI761" s="18"/>
      <c r="BJ761" s="18"/>
      <c r="BK761" s="18"/>
      <c r="BL761" s="18"/>
      <c r="BM761" s="18"/>
      <c r="BN761" s="18"/>
      <c r="BO761" s="18"/>
      <c r="CJ761" s="18"/>
      <c r="CK761" s="18"/>
    </row>
    <row r="762" spans="1:89" x14ac:dyDescent="0.2">
      <c r="A762" s="42">
        <v>202427</v>
      </c>
      <c r="B762" s="43" t="s">
        <v>1155</v>
      </c>
      <c r="C762" s="35">
        <v>-51239.59</v>
      </c>
      <c r="D762" s="35">
        <v>46</v>
      </c>
      <c r="E762" s="35">
        <v>324360</v>
      </c>
      <c r="F762" s="36">
        <f t="shared" si="176"/>
        <v>-4.7391407695153527</v>
      </c>
      <c r="G762" s="35">
        <v>-50514.6</v>
      </c>
      <c r="H762" s="35">
        <v>155</v>
      </c>
      <c r="I762" s="35">
        <v>1075300</v>
      </c>
      <c r="J762" s="36">
        <f t="shared" si="177"/>
        <v>-1.456293685483121</v>
      </c>
      <c r="K762" s="35">
        <v>-66214.600000000006</v>
      </c>
      <c r="L762" s="35">
        <v>140</v>
      </c>
      <c r="M762" s="35">
        <v>960400</v>
      </c>
      <c r="N762" s="36">
        <v>-2.0683444398167432</v>
      </c>
      <c r="O762" s="35">
        <v>-35373.74</v>
      </c>
      <c r="P762" s="35">
        <v>85</v>
      </c>
      <c r="Q762" s="35">
        <v>582600</v>
      </c>
      <c r="R762" s="36">
        <v>-1.8822278407140405</v>
      </c>
      <c r="S762" s="35">
        <v>28605.01</v>
      </c>
      <c r="T762" s="35">
        <v>77.5</v>
      </c>
      <c r="U762" s="35">
        <v>549225</v>
      </c>
      <c r="V762" s="36">
        <v>1.614557440029132</v>
      </c>
      <c r="W762" s="35">
        <v>-68529.990000000005</v>
      </c>
      <c r="X762" s="35">
        <v>151</v>
      </c>
      <c r="Y762" s="35">
        <v>1026235</v>
      </c>
      <c r="Z762" s="36">
        <v>-2.0033420220514793</v>
      </c>
      <c r="AA762" s="35">
        <v>-55134.99</v>
      </c>
      <c r="AB762" s="35">
        <v>6</v>
      </c>
      <c r="AC762" s="35">
        <v>43560</v>
      </c>
      <c r="AD762" s="36">
        <v>-39.237481404958672</v>
      </c>
      <c r="AE762" s="35">
        <v>-14519.39</v>
      </c>
      <c r="AF762" s="35">
        <v>27.5</v>
      </c>
      <c r="AG762" s="35">
        <v>207125</v>
      </c>
      <c r="AH762" s="36">
        <v>-2.1029894990947495</v>
      </c>
      <c r="AI762" s="35">
        <v>243570.61</v>
      </c>
      <c r="AJ762" s="35">
        <v>100</v>
      </c>
      <c r="AK762" s="35">
        <v>695600</v>
      </c>
      <c r="AL762" s="36">
        <v>10.854929427832086</v>
      </c>
      <c r="AM762" s="35">
        <v>11839.61</v>
      </c>
      <c r="AN762" s="35">
        <v>79.5</v>
      </c>
      <c r="AO762" s="35">
        <v>563795</v>
      </c>
      <c r="AP762" s="36">
        <v>0.65099532631541612</v>
      </c>
      <c r="AQ762" s="35">
        <v>156525.6</v>
      </c>
      <c r="AR762" s="35">
        <v>110.5</v>
      </c>
      <c r="AS762" s="35">
        <v>776705</v>
      </c>
      <c r="AT762" s="36">
        <v>5.6427045017091428</v>
      </c>
      <c r="AU762" s="35">
        <v>218090.6</v>
      </c>
      <c r="AV762" s="35">
        <v>200</v>
      </c>
      <c r="AW762" s="35">
        <v>1406675</v>
      </c>
      <c r="AX762" s="36">
        <v>4.8062335649670329</v>
      </c>
      <c r="AY762" s="35">
        <v>368344.12</v>
      </c>
      <c r="AZ762" s="35">
        <v>1132</v>
      </c>
      <c r="BA762" s="35">
        <v>7887220</v>
      </c>
      <c r="BB762" s="36">
        <v>1.4477430222562577</v>
      </c>
      <c r="BC762" s="43" t="s">
        <v>1143</v>
      </c>
      <c r="BD762" s="38" t="s">
        <v>1120</v>
      </c>
      <c r="BE762" s="38" t="s">
        <v>1060</v>
      </c>
      <c r="BF762" s="18"/>
      <c r="BG762" s="18"/>
      <c r="BH762" s="18"/>
      <c r="BI762" s="18"/>
      <c r="BJ762" s="18"/>
      <c r="BK762" s="18"/>
      <c r="BL762" s="18"/>
      <c r="BM762" s="18"/>
      <c r="BN762" s="18"/>
      <c r="BO762" s="18"/>
      <c r="CJ762" s="18"/>
      <c r="CK762" s="18"/>
    </row>
    <row r="763" spans="1:89" x14ac:dyDescent="0.2">
      <c r="A763" s="42">
        <v>202428</v>
      </c>
      <c r="B763" s="43" t="s">
        <v>1156</v>
      </c>
      <c r="C763" s="35">
        <v>-3484.56</v>
      </c>
      <c r="D763" s="35">
        <v>30</v>
      </c>
      <c r="E763" s="35">
        <v>207300</v>
      </c>
      <c r="F763" s="36">
        <f t="shared" si="176"/>
        <v>-0.50427785817655568</v>
      </c>
      <c r="G763" s="35">
        <v>15526.44</v>
      </c>
      <c r="H763" s="35">
        <v>145.4</v>
      </c>
      <c r="I763" s="35">
        <v>999464</v>
      </c>
      <c r="J763" s="36">
        <f t="shared" si="177"/>
        <v>0.48157776568240579</v>
      </c>
      <c r="K763" s="35">
        <v>-11322.56</v>
      </c>
      <c r="L763" s="35">
        <v>85</v>
      </c>
      <c r="M763" s="35">
        <v>585600</v>
      </c>
      <c r="N763" s="36">
        <v>-0.58004918032786879</v>
      </c>
      <c r="O763" s="35">
        <v>-64801.04</v>
      </c>
      <c r="P763" s="35">
        <v>157.5</v>
      </c>
      <c r="Q763" s="35">
        <v>1086475</v>
      </c>
      <c r="R763" s="36">
        <v>-1.8489447433212916</v>
      </c>
      <c r="S763" s="35">
        <v>-11593.54</v>
      </c>
      <c r="T763" s="35">
        <v>33</v>
      </c>
      <c r="U763" s="35">
        <v>235180</v>
      </c>
      <c r="V763" s="36">
        <v>-1.5281900671825837</v>
      </c>
      <c r="W763" s="35">
        <v>-62858.54</v>
      </c>
      <c r="X763" s="35">
        <v>153.5</v>
      </c>
      <c r="Y763" s="35">
        <v>1030710</v>
      </c>
      <c r="Z763" s="36">
        <v>-1.829570102162587</v>
      </c>
      <c r="AA763" s="35">
        <v>217030.45</v>
      </c>
      <c r="AB763" s="35">
        <v>115.2</v>
      </c>
      <c r="AC763" s="35">
        <v>837052</v>
      </c>
      <c r="AD763" s="36">
        <v>8.0376654616439609</v>
      </c>
      <c r="AE763" s="35">
        <v>-23272</v>
      </c>
      <c r="AF763" s="35">
        <v>20</v>
      </c>
      <c r="AG763" s="35">
        <v>144800</v>
      </c>
      <c r="AH763" s="36">
        <v>-4.8215469613259669</v>
      </c>
      <c r="AI763" s="35">
        <v>-68260.5</v>
      </c>
      <c r="AJ763" s="35">
        <v>106</v>
      </c>
      <c r="AK763" s="35">
        <v>718660</v>
      </c>
      <c r="AL763" s="36">
        <v>-2.9444737427990981</v>
      </c>
      <c r="AM763" s="35">
        <v>224954.5</v>
      </c>
      <c r="AN763" s="35">
        <v>151</v>
      </c>
      <c r="AO763" s="35">
        <v>1056260</v>
      </c>
      <c r="AP763" s="36">
        <v>6.602152405657697</v>
      </c>
      <c r="AQ763" s="35">
        <v>165621.94</v>
      </c>
      <c r="AR763" s="35">
        <v>150</v>
      </c>
      <c r="AS763" s="35">
        <v>1045650</v>
      </c>
      <c r="AT763" s="36">
        <v>4.4349584660259174</v>
      </c>
      <c r="AU763" s="35">
        <v>41443.71</v>
      </c>
      <c r="AV763" s="35">
        <v>200.5</v>
      </c>
      <c r="AW763" s="35">
        <v>1397140</v>
      </c>
      <c r="AX763" s="36">
        <v>0.91956068110568734</v>
      </c>
      <c r="AY763" s="35">
        <v>422468.86000000004</v>
      </c>
      <c r="AZ763" s="35">
        <v>1317.1</v>
      </c>
      <c r="BA763" s="35">
        <v>9136991</v>
      </c>
      <c r="BB763" s="36">
        <v>1.4333531312441921</v>
      </c>
      <c r="BC763" s="43" t="s">
        <v>1143</v>
      </c>
      <c r="BD763" s="38" t="s">
        <v>1120</v>
      </c>
      <c r="BE763" s="38" t="s">
        <v>1060</v>
      </c>
      <c r="BF763" s="18"/>
      <c r="BG763" s="18"/>
      <c r="BH763" s="18"/>
      <c r="BI763" s="18"/>
      <c r="BJ763" s="18"/>
      <c r="BK763" s="18"/>
      <c r="BL763" s="18"/>
      <c r="BM763" s="18"/>
      <c r="BN763" s="18"/>
      <c r="BO763" s="18"/>
      <c r="CJ763" s="18"/>
      <c r="CK763" s="18"/>
    </row>
    <row r="764" spans="1:89" x14ac:dyDescent="0.2">
      <c r="A764" s="42">
        <v>203323</v>
      </c>
      <c r="B764" s="43" t="s">
        <v>1157</v>
      </c>
      <c r="C764" s="35">
        <v>0</v>
      </c>
      <c r="D764" s="35">
        <v>0</v>
      </c>
      <c r="E764" s="35">
        <v>0</v>
      </c>
      <c r="F764" s="36">
        <f t="shared" si="176"/>
        <v>0</v>
      </c>
      <c r="G764" s="35">
        <v>0</v>
      </c>
      <c r="H764" s="35">
        <v>0</v>
      </c>
      <c r="I764" s="35">
        <v>0</v>
      </c>
      <c r="J764" s="36">
        <f t="shared" si="177"/>
        <v>0</v>
      </c>
      <c r="K764" s="35">
        <v>129600</v>
      </c>
      <c r="L764" s="35">
        <v>20</v>
      </c>
      <c r="M764" s="35">
        <v>138200</v>
      </c>
      <c r="N764" s="36">
        <v>28.13314037626628</v>
      </c>
      <c r="O764" s="35">
        <v>-10400</v>
      </c>
      <c r="P764" s="35">
        <v>30</v>
      </c>
      <c r="Q764" s="35">
        <v>204300</v>
      </c>
      <c r="R764" s="36">
        <v>-1.5780714635340187</v>
      </c>
      <c r="S764" s="35">
        <v>-3575</v>
      </c>
      <c r="T764" s="35">
        <v>2.5</v>
      </c>
      <c r="U764" s="35">
        <v>19775</v>
      </c>
      <c r="V764" s="36">
        <v>-5.6042983565107463</v>
      </c>
      <c r="W764" s="35">
        <v>0</v>
      </c>
      <c r="X764" s="35">
        <v>0</v>
      </c>
      <c r="Y764" s="35">
        <v>0</v>
      </c>
      <c r="Z764" s="36">
        <v>0</v>
      </c>
      <c r="AA764" s="35">
        <v>126175</v>
      </c>
      <c r="AB764" s="35">
        <v>50</v>
      </c>
      <c r="AC764" s="35">
        <v>362500</v>
      </c>
      <c r="AD764" s="36">
        <v>10.790137931034483</v>
      </c>
      <c r="AE764" s="35">
        <v>148175</v>
      </c>
      <c r="AF764" s="35">
        <v>3.5</v>
      </c>
      <c r="AG764" s="35">
        <v>25235</v>
      </c>
      <c r="AH764" s="36">
        <v>176.15415098078066</v>
      </c>
      <c r="AI764" s="35">
        <v>0</v>
      </c>
      <c r="AJ764" s="35">
        <v>0</v>
      </c>
      <c r="AK764" s="35">
        <v>0</v>
      </c>
      <c r="AL764" s="36">
        <v>0</v>
      </c>
      <c r="AM764" s="35">
        <v>57825</v>
      </c>
      <c r="AN764" s="35">
        <v>20</v>
      </c>
      <c r="AO764" s="35">
        <v>132200</v>
      </c>
      <c r="AP764" s="36">
        <v>13.559568835098334</v>
      </c>
      <c r="AQ764" s="35">
        <v>75655</v>
      </c>
      <c r="AR764" s="35">
        <v>26</v>
      </c>
      <c r="AS764" s="35">
        <v>183660</v>
      </c>
      <c r="AT764" s="36">
        <v>11.534030273331155</v>
      </c>
      <c r="AU764" s="35">
        <v>111375</v>
      </c>
      <c r="AV764" s="35">
        <v>40</v>
      </c>
      <c r="AW764" s="35">
        <v>274600</v>
      </c>
      <c r="AX764" s="36">
        <v>12.573288419519301</v>
      </c>
      <c r="AY764" s="35">
        <v>634830</v>
      </c>
      <c r="AZ764" s="35">
        <v>192</v>
      </c>
      <c r="BA764" s="35">
        <v>1340470</v>
      </c>
      <c r="BB764" s="36">
        <v>14.681216289808798</v>
      </c>
      <c r="BC764" s="43" t="s">
        <v>1143</v>
      </c>
      <c r="BD764" s="38" t="s">
        <v>1120</v>
      </c>
      <c r="BE764" s="38" t="s">
        <v>1060</v>
      </c>
      <c r="BF764" s="18"/>
      <c r="BG764" s="18"/>
      <c r="BH764" s="18"/>
      <c r="BI764" s="18"/>
      <c r="BJ764" s="18"/>
      <c r="BK764" s="18"/>
      <c r="BL764" s="18"/>
      <c r="BM764" s="18"/>
      <c r="BN764" s="18"/>
      <c r="BO764" s="18"/>
      <c r="CJ764" s="18"/>
      <c r="CK764" s="18"/>
    </row>
    <row r="765" spans="1:89" x14ac:dyDescent="0.2">
      <c r="A765" s="42">
        <v>204300</v>
      </c>
      <c r="B765" s="43" t="s">
        <v>1158</v>
      </c>
      <c r="C765" s="35">
        <v>0</v>
      </c>
      <c r="D765" s="35">
        <v>0</v>
      </c>
      <c r="E765" s="35">
        <v>0</v>
      </c>
      <c r="F765" s="36">
        <f t="shared" si="176"/>
        <v>0</v>
      </c>
      <c r="G765" s="35">
        <v>0</v>
      </c>
      <c r="H765" s="35">
        <v>0</v>
      </c>
      <c r="I765" s="35">
        <v>0</v>
      </c>
      <c r="J765" s="36">
        <f t="shared" si="177"/>
        <v>0</v>
      </c>
      <c r="K765" s="35">
        <v>0</v>
      </c>
      <c r="L765" s="35">
        <v>0</v>
      </c>
      <c r="M765" s="35">
        <v>0</v>
      </c>
      <c r="N765" s="36">
        <v>0</v>
      </c>
      <c r="O765" s="35">
        <v>0</v>
      </c>
      <c r="P765" s="35">
        <v>0</v>
      </c>
      <c r="Q765" s="35">
        <v>0</v>
      </c>
      <c r="R765" s="36">
        <v>0</v>
      </c>
      <c r="S765" s="35">
        <v>55800</v>
      </c>
      <c r="T765" s="35">
        <v>80</v>
      </c>
      <c r="U765" s="35">
        <v>544800</v>
      </c>
      <c r="V765" s="36">
        <v>3.1751101321585899</v>
      </c>
      <c r="W765" s="35">
        <v>-19870</v>
      </c>
      <c r="X765" s="35">
        <v>51</v>
      </c>
      <c r="Y765" s="35">
        <v>348810</v>
      </c>
      <c r="Z765" s="36">
        <v>-1.7089532983572719</v>
      </c>
      <c r="AA765" s="35">
        <v>97890</v>
      </c>
      <c r="AB765" s="35">
        <v>91.25</v>
      </c>
      <c r="AC765" s="35">
        <v>663912.5</v>
      </c>
      <c r="AD765" s="36">
        <v>4.5707679852390193</v>
      </c>
      <c r="AE765" s="35">
        <v>205532.5</v>
      </c>
      <c r="AF765" s="35">
        <v>81</v>
      </c>
      <c r="AG765" s="35">
        <v>585110</v>
      </c>
      <c r="AH765" s="36">
        <v>10.53814667327511</v>
      </c>
      <c r="AI765" s="35">
        <v>307304.5</v>
      </c>
      <c r="AJ765" s="35">
        <v>79.7</v>
      </c>
      <c r="AK765" s="35">
        <v>547317</v>
      </c>
      <c r="AL765" s="36">
        <v>17.405707295771922</v>
      </c>
      <c r="AM765" s="35">
        <v>176698.49</v>
      </c>
      <c r="AN765" s="35">
        <v>123.9</v>
      </c>
      <c r="AO765" s="35">
        <v>862229</v>
      </c>
      <c r="AP765" s="36">
        <v>6.3528983483506112</v>
      </c>
      <c r="AQ765" s="35">
        <v>505697.99</v>
      </c>
      <c r="AR765" s="35">
        <v>128.75</v>
      </c>
      <c r="AS765" s="35">
        <v>860262.5</v>
      </c>
      <c r="AT765" s="36">
        <v>16.459561726798505</v>
      </c>
      <c r="AU765" s="35">
        <v>313262.77</v>
      </c>
      <c r="AV765" s="35">
        <v>126</v>
      </c>
      <c r="AW765" s="35">
        <v>884060</v>
      </c>
      <c r="AX765" s="36">
        <v>10.9847135601656</v>
      </c>
      <c r="AY765" s="35">
        <v>1642316.25</v>
      </c>
      <c r="AZ765" s="35">
        <v>761.6</v>
      </c>
      <c r="BA765" s="35">
        <v>5296501</v>
      </c>
      <c r="BB765" s="36">
        <v>9.6123466699996847</v>
      </c>
      <c r="BC765" s="43" t="s">
        <v>1143</v>
      </c>
      <c r="BD765" s="38" t="s">
        <v>1120</v>
      </c>
      <c r="BE765" s="38" t="s">
        <v>1060</v>
      </c>
      <c r="BF765" s="18"/>
      <c r="BG765" s="18"/>
      <c r="BH765" s="18"/>
      <c r="BI765" s="18"/>
      <c r="BJ765" s="18"/>
      <c r="BK765" s="18"/>
      <c r="BL765" s="18"/>
      <c r="BM765" s="18"/>
      <c r="BN765" s="18"/>
      <c r="BO765" s="18"/>
      <c r="CJ765" s="18"/>
      <c r="CK765" s="18"/>
    </row>
    <row r="766" spans="1:89" x14ac:dyDescent="0.2">
      <c r="A766" s="42">
        <v>206047</v>
      </c>
      <c r="B766" s="43" t="s">
        <v>332</v>
      </c>
      <c r="C766" s="35">
        <v>0</v>
      </c>
      <c r="D766" s="35">
        <v>0</v>
      </c>
      <c r="E766" s="35">
        <v>0</v>
      </c>
      <c r="F766" s="36">
        <f t="shared" si="176"/>
        <v>0</v>
      </c>
      <c r="G766" s="35">
        <v>0</v>
      </c>
      <c r="H766" s="35">
        <v>0</v>
      </c>
      <c r="I766" s="35">
        <v>0</v>
      </c>
      <c r="J766" s="36">
        <f t="shared" si="177"/>
        <v>0</v>
      </c>
      <c r="K766" s="35">
        <v>0</v>
      </c>
      <c r="L766" s="35">
        <v>0</v>
      </c>
      <c r="M766" s="35">
        <v>0</v>
      </c>
      <c r="N766" s="36">
        <v>0</v>
      </c>
      <c r="O766" s="35">
        <v>0</v>
      </c>
      <c r="P766" s="35">
        <v>0</v>
      </c>
      <c r="Q766" s="35">
        <v>0</v>
      </c>
      <c r="R766" s="36">
        <v>0</v>
      </c>
      <c r="S766" s="35">
        <v>0</v>
      </c>
      <c r="T766" s="35">
        <v>0</v>
      </c>
      <c r="U766" s="35">
        <v>0</v>
      </c>
      <c r="V766" s="36">
        <v>0</v>
      </c>
      <c r="W766" s="35">
        <v>0</v>
      </c>
      <c r="X766" s="35">
        <v>0</v>
      </c>
      <c r="Y766" s="35">
        <v>0</v>
      </c>
      <c r="Z766" s="36">
        <v>0</v>
      </c>
      <c r="AA766" s="35">
        <v>0</v>
      </c>
      <c r="AB766" s="35">
        <v>0</v>
      </c>
      <c r="AC766" s="35">
        <v>0</v>
      </c>
      <c r="AD766" s="36">
        <v>0</v>
      </c>
      <c r="AE766" s="35">
        <v>0</v>
      </c>
      <c r="AF766" s="35">
        <v>0</v>
      </c>
      <c r="AG766" s="35">
        <v>0</v>
      </c>
      <c r="AH766" s="36">
        <v>0</v>
      </c>
      <c r="AI766" s="35">
        <v>-18400</v>
      </c>
      <c r="AJ766" s="35">
        <v>40</v>
      </c>
      <c r="AK766" s="35">
        <v>265600</v>
      </c>
      <c r="AL766" s="36">
        <v>-2.1475903614457832</v>
      </c>
      <c r="AM766" s="35">
        <v>99935</v>
      </c>
      <c r="AN766" s="35">
        <v>75.5</v>
      </c>
      <c r="AO766" s="35">
        <v>505805</v>
      </c>
      <c r="AP766" s="36">
        <v>6.1248603710916258</v>
      </c>
      <c r="AQ766" s="35">
        <v>0</v>
      </c>
      <c r="AR766" s="35">
        <v>0</v>
      </c>
      <c r="AS766" s="35">
        <v>0</v>
      </c>
      <c r="AT766" s="36">
        <v>0</v>
      </c>
      <c r="AU766" s="35">
        <v>93921.63</v>
      </c>
      <c r="AV766" s="35">
        <v>40</v>
      </c>
      <c r="AW766" s="35">
        <v>295600</v>
      </c>
      <c r="AX766" s="36">
        <v>9.8496973274695527</v>
      </c>
      <c r="AY766" s="35">
        <v>175456.63</v>
      </c>
      <c r="AZ766" s="35">
        <v>155.5</v>
      </c>
      <c r="BA766" s="35">
        <v>1067005</v>
      </c>
      <c r="BB766" s="36">
        <v>5.0975914170973899</v>
      </c>
      <c r="BC766" s="43" t="s">
        <v>1143</v>
      </c>
      <c r="BD766" s="38" t="s">
        <v>1120</v>
      </c>
      <c r="BE766" s="38" t="s">
        <v>1060</v>
      </c>
      <c r="BF766" s="18"/>
      <c r="BG766" s="18"/>
      <c r="BH766" s="18"/>
      <c r="BI766" s="18"/>
      <c r="BJ766" s="18"/>
      <c r="BK766" s="18"/>
      <c r="BL766" s="18"/>
      <c r="BM766" s="18"/>
      <c r="BN766" s="18"/>
      <c r="BO766" s="18"/>
      <c r="CJ766" s="18"/>
      <c r="CK766" s="18"/>
    </row>
    <row r="767" spans="1:89" x14ac:dyDescent="0.2">
      <c r="A767" s="42">
        <v>206433</v>
      </c>
      <c r="B767" s="43" t="s">
        <v>1159</v>
      </c>
      <c r="C767" s="35">
        <v>0</v>
      </c>
      <c r="D767" s="35">
        <v>0</v>
      </c>
      <c r="E767" s="35">
        <v>0</v>
      </c>
      <c r="F767" s="36">
        <f t="shared" si="176"/>
        <v>0</v>
      </c>
      <c r="G767" s="35">
        <v>0</v>
      </c>
      <c r="H767" s="35">
        <v>0</v>
      </c>
      <c r="I767" s="35">
        <v>0</v>
      </c>
      <c r="J767" s="36">
        <f t="shared" si="177"/>
        <v>0</v>
      </c>
      <c r="K767" s="35">
        <v>0</v>
      </c>
      <c r="L767" s="35">
        <v>0</v>
      </c>
      <c r="M767" s="35">
        <v>0</v>
      </c>
      <c r="N767" s="36">
        <v>0</v>
      </c>
      <c r="O767" s="35">
        <v>0</v>
      </c>
      <c r="P767" s="35">
        <v>0</v>
      </c>
      <c r="Q767" s="35">
        <v>0</v>
      </c>
      <c r="R767" s="36">
        <v>0</v>
      </c>
      <c r="S767" s="35">
        <v>0</v>
      </c>
      <c r="T767" s="35">
        <v>0</v>
      </c>
      <c r="U767" s="35">
        <v>0</v>
      </c>
      <c r="V767" s="36">
        <v>0</v>
      </c>
      <c r="W767" s="35">
        <v>0</v>
      </c>
      <c r="X767" s="35">
        <v>0</v>
      </c>
      <c r="Y767" s="35">
        <v>0</v>
      </c>
      <c r="Z767" s="36">
        <v>0</v>
      </c>
      <c r="AA767" s="35">
        <v>0</v>
      </c>
      <c r="AB767" s="35">
        <v>0</v>
      </c>
      <c r="AC767" s="35">
        <v>0</v>
      </c>
      <c r="AD767" s="36">
        <v>0</v>
      </c>
      <c r="AE767" s="35">
        <v>0</v>
      </c>
      <c r="AF767" s="35">
        <v>0</v>
      </c>
      <c r="AG767" s="35">
        <v>0</v>
      </c>
      <c r="AH767" s="36">
        <v>0</v>
      </c>
      <c r="AI767" s="35">
        <v>319575</v>
      </c>
      <c r="AJ767" s="35">
        <v>50</v>
      </c>
      <c r="AK767" s="35">
        <v>338750</v>
      </c>
      <c r="AL767" s="36">
        <v>29.245239852398523</v>
      </c>
      <c r="AM767" s="35">
        <v>6050</v>
      </c>
      <c r="AN767" s="35">
        <v>50</v>
      </c>
      <c r="AO767" s="35">
        <v>336500</v>
      </c>
      <c r="AP767" s="36">
        <v>0.55735512630014861</v>
      </c>
      <c r="AQ767" s="35">
        <v>-42630.5</v>
      </c>
      <c r="AR767" s="35">
        <v>103.25</v>
      </c>
      <c r="AS767" s="35">
        <v>746907.5</v>
      </c>
      <c r="AT767" s="36">
        <v>-1.5981282822839507</v>
      </c>
      <c r="AU767" s="35">
        <v>-50159.24</v>
      </c>
      <c r="AV767" s="35">
        <v>36</v>
      </c>
      <c r="AW767" s="35">
        <v>233910</v>
      </c>
      <c r="AX767" s="36">
        <v>-6.6475842845538882</v>
      </c>
      <c r="AY767" s="35">
        <v>232835.26</v>
      </c>
      <c r="AZ767" s="35">
        <v>239.25</v>
      </c>
      <c r="BA767" s="35">
        <v>1656067.5</v>
      </c>
      <c r="BB767" s="36">
        <v>4.3584534205278471</v>
      </c>
      <c r="BC767" s="43" t="s">
        <v>1143</v>
      </c>
      <c r="BD767" s="38" t="s">
        <v>1120</v>
      </c>
      <c r="BE767" s="38" t="s">
        <v>1060</v>
      </c>
      <c r="BF767" s="18"/>
      <c r="BG767" s="18"/>
      <c r="BH767" s="18"/>
      <c r="BI767" s="18"/>
      <c r="BJ767" s="18"/>
      <c r="BK767" s="18"/>
      <c r="BL767" s="18"/>
      <c r="BM767" s="18"/>
      <c r="BN767" s="18"/>
      <c r="BO767" s="18"/>
      <c r="CJ767" s="18"/>
      <c r="CK767" s="18"/>
    </row>
    <row r="768" spans="1:89" x14ac:dyDescent="0.2">
      <c r="A768" s="42">
        <v>206711</v>
      </c>
      <c r="B768" s="43" t="s">
        <v>1160</v>
      </c>
      <c r="C768" s="35">
        <v>0</v>
      </c>
      <c r="D768" s="35">
        <v>0</v>
      </c>
      <c r="E768" s="35">
        <v>0</v>
      </c>
      <c r="F768" s="36">
        <f t="shared" si="176"/>
        <v>0</v>
      </c>
      <c r="G768" s="35">
        <v>0</v>
      </c>
      <c r="H768" s="35">
        <v>0</v>
      </c>
      <c r="I768" s="35">
        <v>0</v>
      </c>
      <c r="J768" s="36">
        <f t="shared" si="177"/>
        <v>0</v>
      </c>
      <c r="K768" s="35">
        <v>0</v>
      </c>
      <c r="L768" s="35">
        <v>0</v>
      </c>
      <c r="M768" s="35">
        <v>0</v>
      </c>
      <c r="N768" s="36">
        <v>0</v>
      </c>
      <c r="O768" s="35">
        <v>0</v>
      </c>
      <c r="P768" s="35">
        <v>0</v>
      </c>
      <c r="Q768" s="35">
        <v>0</v>
      </c>
      <c r="R768" s="36">
        <v>0</v>
      </c>
      <c r="S768" s="35">
        <v>0</v>
      </c>
      <c r="T768" s="35">
        <v>0</v>
      </c>
      <c r="U768" s="35">
        <v>0</v>
      </c>
      <c r="V768" s="36">
        <v>0</v>
      </c>
      <c r="W768" s="35">
        <v>0</v>
      </c>
      <c r="X768" s="35">
        <v>0</v>
      </c>
      <c r="Y768" s="35">
        <v>0</v>
      </c>
      <c r="Z768" s="36">
        <v>0</v>
      </c>
      <c r="AA768" s="35">
        <v>0</v>
      </c>
      <c r="AB768" s="35">
        <v>0</v>
      </c>
      <c r="AC768" s="35">
        <v>0</v>
      </c>
      <c r="AD768" s="36">
        <v>0</v>
      </c>
      <c r="AE768" s="35">
        <v>0</v>
      </c>
      <c r="AF768" s="35">
        <v>0</v>
      </c>
      <c r="AG768" s="35">
        <v>0</v>
      </c>
      <c r="AH768" s="36">
        <v>0</v>
      </c>
      <c r="AI768" s="35">
        <v>0</v>
      </c>
      <c r="AJ768" s="35">
        <v>0</v>
      </c>
      <c r="AK768" s="35">
        <v>0</v>
      </c>
      <c r="AL768" s="36">
        <v>0</v>
      </c>
      <c r="AM768" s="35">
        <v>-11835</v>
      </c>
      <c r="AN768" s="35">
        <v>25</v>
      </c>
      <c r="AO768" s="35">
        <v>179650</v>
      </c>
      <c r="AP768" s="36">
        <v>-2.0422209852490956</v>
      </c>
      <c r="AQ768" s="35">
        <v>-12035</v>
      </c>
      <c r="AR768" s="35">
        <v>37.5</v>
      </c>
      <c r="AS768" s="35">
        <v>249875</v>
      </c>
      <c r="AT768" s="36">
        <v>-1.3485942971485743</v>
      </c>
      <c r="AU768" s="35">
        <v>-33660</v>
      </c>
      <c r="AV768" s="35">
        <v>40</v>
      </c>
      <c r="AW768" s="35">
        <v>282800</v>
      </c>
      <c r="AX768" s="36">
        <v>-3.6897454031117398</v>
      </c>
      <c r="AY768" s="35">
        <v>-57530</v>
      </c>
      <c r="AZ768" s="35">
        <v>102.5</v>
      </c>
      <c r="BA768" s="35">
        <v>712325</v>
      </c>
      <c r="BB768" s="36">
        <v>-2.5036745867406029</v>
      </c>
      <c r="BC768" s="43" t="s">
        <v>1143</v>
      </c>
      <c r="BD768" s="38" t="s">
        <v>1120</v>
      </c>
      <c r="BE768" s="38" t="s">
        <v>1060</v>
      </c>
      <c r="BF768" s="18"/>
      <c r="BG768" s="18"/>
      <c r="BH768" s="18"/>
      <c r="BI768" s="18"/>
      <c r="BJ768" s="18"/>
      <c r="BK768" s="18"/>
      <c r="BL768" s="18"/>
      <c r="BM768" s="18"/>
      <c r="BN768" s="18"/>
      <c r="BO768" s="18"/>
      <c r="CJ768" s="18"/>
      <c r="CK768" s="18"/>
    </row>
    <row r="769" spans="1:89" x14ac:dyDescent="0.2">
      <c r="A769" s="42">
        <v>207227</v>
      </c>
      <c r="B769" s="43" t="s">
        <v>1161</v>
      </c>
      <c r="C769" s="35">
        <v>0</v>
      </c>
      <c r="D769" s="35">
        <v>0</v>
      </c>
      <c r="E769" s="35">
        <v>0</v>
      </c>
      <c r="F769" s="36">
        <f t="shared" si="176"/>
        <v>0</v>
      </c>
      <c r="G769" s="35">
        <v>0</v>
      </c>
      <c r="H769" s="35">
        <v>0</v>
      </c>
      <c r="I769" s="35">
        <v>0</v>
      </c>
      <c r="J769" s="36">
        <f t="shared" si="177"/>
        <v>0</v>
      </c>
      <c r="K769" s="35">
        <v>0</v>
      </c>
      <c r="L769" s="35">
        <v>0</v>
      </c>
      <c r="M769" s="35">
        <v>0</v>
      </c>
      <c r="N769" s="36">
        <v>0</v>
      </c>
      <c r="O769" s="35">
        <v>0</v>
      </c>
      <c r="P769" s="35">
        <v>0</v>
      </c>
      <c r="Q769" s="35">
        <v>0</v>
      </c>
      <c r="R769" s="36">
        <v>0</v>
      </c>
      <c r="S769" s="35">
        <v>0</v>
      </c>
      <c r="T769" s="35">
        <v>0</v>
      </c>
      <c r="U769" s="35">
        <v>0</v>
      </c>
      <c r="V769" s="36">
        <v>0</v>
      </c>
      <c r="W769" s="35">
        <v>0</v>
      </c>
      <c r="X769" s="35">
        <v>0</v>
      </c>
      <c r="Y769" s="35">
        <v>0</v>
      </c>
      <c r="Z769" s="36">
        <v>0</v>
      </c>
      <c r="AA769" s="35">
        <v>0</v>
      </c>
      <c r="AB769" s="35">
        <v>0</v>
      </c>
      <c r="AC769" s="35">
        <v>0</v>
      </c>
      <c r="AD769" s="36">
        <v>0</v>
      </c>
      <c r="AE769" s="35">
        <v>0</v>
      </c>
      <c r="AF769" s="35">
        <v>0</v>
      </c>
      <c r="AG769" s="35">
        <v>0</v>
      </c>
      <c r="AH769" s="36">
        <v>0</v>
      </c>
      <c r="AI769" s="35">
        <v>0</v>
      </c>
      <c r="AJ769" s="35">
        <v>0</v>
      </c>
      <c r="AK769" s="35">
        <v>0</v>
      </c>
      <c r="AL769" s="36">
        <v>0</v>
      </c>
      <c r="AM769" s="35">
        <v>0</v>
      </c>
      <c r="AN769" s="35">
        <v>0</v>
      </c>
      <c r="AO769" s="35">
        <v>0</v>
      </c>
      <c r="AP769" s="36">
        <v>0</v>
      </c>
      <c r="AQ769" s="35">
        <v>-245100</v>
      </c>
      <c r="AR769" s="35">
        <v>10</v>
      </c>
      <c r="AS769" s="35">
        <v>79100</v>
      </c>
      <c r="AT769" s="36">
        <v>-86.761061946902657</v>
      </c>
      <c r="AU769" s="35">
        <v>63850</v>
      </c>
      <c r="AV769" s="35">
        <v>100</v>
      </c>
      <c r="AW769" s="35">
        <v>694800</v>
      </c>
      <c r="AX769" s="36">
        <v>2.8488054116292458</v>
      </c>
      <c r="AY769" s="35">
        <v>-181250</v>
      </c>
      <c r="AZ769" s="35">
        <v>110</v>
      </c>
      <c r="BA769" s="35">
        <v>773900</v>
      </c>
      <c r="BB769" s="36">
        <v>-7.2603049489598144</v>
      </c>
      <c r="BC769" s="43" t="s">
        <v>1143</v>
      </c>
      <c r="BD769" s="38" t="s">
        <v>1120</v>
      </c>
      <c r="BE769" s="38" t="s">
        <v>1060</v>
      </c>
      <c r="BF769" s="18"/>
      <c r="BG769" s="18"/>
      <c r="BH769" s="18"/>
      <c r="BI769" s="18"/>
      <c r="BJ769" s="18"/>
      <c r="BK769" s="18"/>
      <c r="BL769" s="18"/>
      <c r="BM769" s="18"/>
      <c r="BN769" s="18"/>
      <c r="BO769" s="18"/>
      <c r="CJ769" s="18"/>
      <c r="CK769" s="18"/>
    </row>
    <row r="770" spans="1:89" x14ac:dyDescent="0.2">
      <c r="A770" s="42">
        <v>179024</v>
      </c>
      <c r="B770" s="43" t="s">
        <v>1162</v>
      </c>
      <c r="C770" s="35">
        <v>-14877.84</v>
      </c>
      <c r="D770" s="35">
        <v>12.5</v>
      </c>
      <c r="E770" s="35">
        <v>86375</v>
      </c>
      <c r="F770" s="36">
        <f t="shared" si="176"/>
        <v>-5.1674118668596236</v>
      </c>
      <c r="G770" s="35">
        <v>19294.84</v>
      </c>
      <c r="H770" s="35">
        <v>60</v>
      </c>
      <c r="I770" s="35">
        <v>414600</v>
      </c>
      <c r="J770" s="36">
        <f t="shared" si="177"/>
        <v>1.442691847563917</v>
      </c>
      <c r="K770" s="35">
        <v>59149.84</v>
      </c>
      <c r="L770" s="35">
        <v>67.5</v>
      </c>
      <c r="M770" s="35">
        <v>465550</v>
      </c>
      <c r="N770" s="36">
        <v>3.8116103533455048</v>
      </c>
      <c r="O770" s="35">
        <v>98036.91</v>
      </c>
      <c r="P770" s="35">
        <v>50</v>
      </c>
      <c r="Q770" s="35">
        <v>350375</v>
      </c>
      <c r="R770" s="36">
        <v>8.6739756261148759</v>
      </c>
      <c r="S770" s="35">
        <v>163399.41</v>
      </c>
      <c r="T770" s="35">
        <v>30</v>
      </c>
      <c r="U770" s="35">
        <v>204300</v>
      </c>
      <c r="V770" s="36">
        <v>24.793840969162996</v>
      </c>
      <c r="W770" s="35">
        <v>133199.41</v>
      </c>
      <c r="X770" s="35">
        <v>20</v>
      </c>
      <c r="Y770" s="35">
        <v>134200</v>
      </c>
      <c r="Z770" s="36">
        <v>29.776321162444116</v>
      </c>
      <c r="AA770" s="35">
        <v>120199.41</v>
      </c>
      <c r="AB770" s="35">
        <v>20</v>
      </c>
      <c r="AC770" s="35">
        <v>142200</v>
      </c>
      <c r="AD770" s="36">
        <v>26.203809493670889</v>
      </c>
      <c r="AE770" s="35">
        <v>165400.24</v>
      </c>
      <c r="AF770" s="35">
        <v>20</v>
      </c>
      <c r="AG770" s="35">
        <v>144800</v>
      </c>
      <c r="AH770" s="36">
        <v>34.268005524861877</v>
      </c>
      <c r="AI770" s="35">
        <v>0</v>
      </c>
      <c r="AJ770" s="35">
        <v>0</v>
      </c>
      <c r="AK770" s="35">
        <v>0</v>
      </c>
      <c r="AL770" s="36">
        <v>0</v>
      </c>
      <c r="AM770" s="35">
        <v>0</v>
      </c>
      <c r="AN770" s="35">
        <v>0</v>
      </c>
      <c r="AO770" s="35">
        <v>0</v>
      </c>
      <c r="AP770" s="36">
        <v>0</v>
      </c>
      <c r="AQ770" s="35">
        <v>78800.240000000005</v>
      </c>
      <c r="AR770" s="35">
        <v>20</v>
      </c>
      <c r="AS770" s="35">
        <v>136200</v>
      </c>
      <c r="AT770" s="36">
        <v>16.199755653450808</v>
      </c>
      <c r="AU770" s="35">
        <v>34800.239999999998</v>
      </c>
      <c r="AV770" s="35">
        <v>0</v>
      </c>
      <c r="AW770" s="35">
        <v>0</v>
      </c>
      <c r="AX770" s="36">
        <v>0</v>
      </c>
      <c r="AY770" s="35">
        <v>872280.54</v>
      </c>
      <c r="AZ770" s="35">
        <v>287.5</v>
      </c>
      <c r="BA770" s="35">
        <v>1992225</v>
      </c>
      <c r="BB770" s="36">
        <v>13.573113850092234</v>
      </c>
      <c r="BC770" s="43" t="s">
        <v>1143</v>
      </c>
      <c r="BD770" s="38" t="s">
        <v>1120</v>
      </c>
      <c r="BE770" s="38" t="s">
        <v>1060</v>
      </c>
      <c r="BF770" s="18"/>
      <c r="BG770" s="18"/>
      <c r="BH770" s="18"/>
      <c r="BI770" s="18"/>
      <c r="BJ770" s="18"/>
      <c r="BK770" s="18"/>
      <c r="BL770" s="18"/>
      <c r="BM770" s="18"/>
      <c r="BN770" s="18"/>
      <c r="BO770" s="18"/>
      <c r="CJ770" s="18"/>
      <c r="CK770" s="18"/>
    </row>
    <row r="771" spans="1:89" x14ac:dyDescent="0.2">
      <c r="A771" s="43">
        <v>205072</v>
      </c>
      <c r="B771" s="43" t="s">
        <v>1163</v>
      </c>
      <c r="C771" s="35">
        <v>0</v>
      </c>
      <c r="D771" s="35">
        <v>0</v>
      </c>
      <c r="E771" s="35">
        <v>0</v>
      </c>
      <c r="F771" s="36">
        <f t="shared" ref="F771:F834" si="178">IFERROR(C771/(E771/30),0)</f>
        <v>0</v>
      </c>
      <c r="G771" s="35">
        <v>0</v>
      </c>
      <c r="H771" s="35">
        <v>0</v>
      </c>
      <c r="I771" s="35">
        <v>0</v>
      </c>
      <c r="J771" s="36">
        <f t="shared" ref="J771:J834" si="179">IFERROR(G771/(I771/31),0)</f>
        <v>0</v>
      </c>
      <c r="K771" s="35">
        <v>0</v>
      </c>
      <c r="L771" s="35">
        <v>0</v>
      </c>
      <c r="M771" s="35">
        <v>0</v>
      </c>
      <c r="N771" s="36">
        <v>0</v>
      </c>
      <c r="O771" s="35">
        <v>0</v>
      </c>
      <c r="P771" s="35">
        <v>0</v>
      </c>
      <c r="Q771" s="35">
        <v>0</v>
      </c>
      <c r="R771" s="36">
        <v>0</v>
      </c>
      <c r="S771" s="35">
        <v>0</v>
      </c>
      <c r="T771" s="35">
        <v>0</v>
      </c>
      <c r="U771" s="35">
        <v>0</v>
      </c>
      <c r="V771" s="36">
        <v>0</v>
      </c>
      <c r="W771" s="35">
        <v>0</v>
      </c>
      <c r="X771" s="35">
        <v>0</v>
      </c>
      <c r="Y771" s="35">
        <v>0</v>
      </c>
      <c r="Z771" s="36">
        <v>0</v>
      </c>
      <c r="AA771" s="35">
        <v>-20400.400000000001</v>
      </c>
      <c r="AB771" s="35">
        <v>0</v>
      </c>
      <c r="AC771" s="35">
        <v>243600</v>
      </c>
      <c r="AD771" s="36">
        <v>-2.5961100164203614</v>
      </c>
      <c r="AE771" s="35">
        <v>0</v>
      </c>
      <c r="AF771" s="35">
        <v>0</v>
      </c>
      <c r="AG771" s="35">
        <v>0</v>
      </c>
      <c r="AH771" s="36">
        <v>0</v>
      </c>
      <c r="AI771" s="35">
        <v>-30250.400000000001</v>
      </c>
      <c r="AJ771" s="35">
        <v>55</v>
      </c>
      <c r="AK771" s="35">
        <v>376900</v>
      </c>
      <c r="AL771" s="36">
        <v>-2.4880933934730698</v>
      </c>
      <c r="AM771" s="35">
        <v>0</v>
      </c>
      <c r="AN771" s="35">
        <v>0</v>
      </c>
      <c r="AO771" s="35">
        <v>0</v>
      </c>
      <c r="AP771" s="36">
        <v>0</v>
      </c>
      <c r="AQ771" s="35">
        <v>0</v>
      </c>
      <c r="AR771" s="35">
        <v>0</v>
      </c>
      <c r="AS771" s="35">
        <v>0</v>
      </c>
      <c r="AT771" s="36">
        <v>0</v>
      </c>
      <c r="AU771" s="35">
        <v>-44450.400000000001</v>
      </c>
      <c r="AV771" s="35">
        <v>0</v>
      </c>
      <c r="AW771" s="35">
        <v>0</v>
      </c>
      <c r="AX771" s="36">
        <v>0</v>
      </c>
      <c r="AY771" s="35">
        <v>-95101.200000000012</v>
      </c>
      <c r="AZ771" s="35">
        <v>55</v>
      </c>
      <c r="BA771" s="35">
        <v>620500</v>
      </c>
      <c r="BB771" s="36">
        <v>-4.7512283642224018</v>
      </c>
      <c r="BC771" s="43" t="s">
        <v>1143</v>
      </c>
      <c r="BD771" s="38" t="s">
        <v>1120</v>
      </c>
      <c r="BE771" s="38" t="s">
        <v>1060</v>
      </c>
      <c r="BF771" s="18"/>
      <c r="BG771" s="18"/>
      <c r="BH771" s="18"/>
      <c r="BI771" s="18"/>
      <c r="BJ771" s="18"/>
      <c r="BK771" s="18"/>
      <c r="BL771" s="18"/>
      <c r="BM771" s="18"/>
      <c r="BN771" s="18"/>
      <c r="BO771" s="18"/>
      <c r="CJ771" s="18"/>
      <c r="CK771" s="18"/>
    </row>
    <row r="772" spans="1:89" x14ac:dyDescent="0.2">
      <c r="A772" s="43">
        <v>205161</v>
      </c>
      <c r="B772" s="43" t="s">
        <v>1164</v>
      </c>
      <c r="C772" s="35">
        <v>0</v>
      </c>
      <c r="D772" s="35">
        <v>0</v>
      </c>
      <c r="E772" s="35">
        <v>0</v>
      </c>
      <c r="F772" s="36">
        <f t="shared" si="178"/>
        <v>0</v>
      </c>
      <c r="G772" s="35">
        <v>0</v>
      </c>
      <c r="H772" s="35">
        <v>0</v>
      </c>
      <c r="I772" s="35">
        <v>0</v>
      </c>
      <c r="J772" s="36">
        <f t="shared" si="179"/>
        <v>0</v>
      </c>
      <c r="K772" s="35">
        <v>0</v>
      </c>
      <c r="L772" s="35">
        <v>0</v>
      </c>
      <c r="M772" s="35">
        <v>0</v>
      </c>
      <c r="N772" s="36">
        <v>0</v>
      </c>
      <c r="O772" s="35">
        <v>0</v>
      </c>
      <c r="P772" s="35">
        <v>0</v>
      </c>
      <c r="Q772" s="35">
        <v>0</v>
      </c>
      <c r="R772" s="36">
        <v>0</v>
      </c>
      <c r="S772" s="35">
        <v>0</v>
      </c>
      <c r="T772" s="35">
        <v>0</v>
      </c>
      <c r="U772" s="35">
        <v>0</v>
      </c>
      <c r="V772" s="36">
        <v>0</v>
      </c>
      <c r="W772" s="35">
        <v>0</v>
      </c>
      <c r="X772" s="35">
        <v>0</v>
      </c>
      <c r="Y772" s="35">
        <v>0</v>
      </c>
      <c r="Z772" s="36">
        <v>0</v>
      </c>
      <c r="AA772" s="35">
        <v>0</v>
      </c>
      <c r="AB772" s="35">
        <v>0</v>
      </c>
      <c r="AC772" s="35">
        <v>0</v>
      </c>
      <c r="AD772" s="36">
        <v>0</v>
      </c>
      <c r="AE772" s="35">
        <v>-17255</v>
      </c>
      <c r="AF772" s="35">
        <v>41.5</v>
      </c>
      <c r="AG772" s="35">
        <v>300865</v>
      </c>
      <c r="AH772" s="36">
        <v>-1.7205391122264138</v>
      </c>
      <c r="AI772" s="35">
        <v>0</v>
      </c>
      <c r="AJ772" s="35">
        <v>0</v>
      </c>
      <c r="AK772" s="35">
        <v>0</v>
      </c>
      <c r="AL772" s="36">
        <v>0</v>
      </c>
      <c r="AM772" s="35">
        <v>-6538</v>
      </c>
      <c r="AN772" s="35">
        <v>11.25</v>
      </c>
      <c r="AO772" s="35">
        <v>75737.5</v>
      </c>
      <c r="AP772" s="36">
        <v>-2.6760587555702262</v>
      </c>
      <c r="AQ772" s="35">
        <v>0</v>
      </c>
      <c r="AR772" s="35">
        <v>0</v>
      </c>
      <c r="AS772" s="35">
        <v>0</v>
      </c>
      <c r="AT772" s="36">
        <v>0</v>
      </c>
      <c r="AU772" s="35">
        <v>-8773</v>
      </c>
      <c r="AV772" s="35">
        <v>0</v>
      </c>
      <c r="AW772" s="35">
        <v>0</v>
      </c>
      <c r="AX772" s="36">
        <v>0</v>
      </c>
      <c r="AY772" s="35">
        <v>-32566</v>
      </c>
      <c r="AZ772" s="35">
        <v>52.75</v>
      </c>
      <c r="BA772" s="35">
        <v>376602.5</v>
      </c>
      <c r="BB772" s="36">
        <v>-2.6806672818157078</v>
      </c>
      <c r="BC772" s="43" t="s">
        <v>1143</v>
      </c>
      <c r="BD772" s="38" t="s">
        <v>1120</v>
      </c>
      <c r="BE772" s="38" t="s">
        <v>1060</v>
      </c>
      <c r="BF772" s="18"/>
      <c r="BG772" s="18"/>
      <c r="BH772" s="18"/>
      <c r="BI772" s="18"/>
      <c r="BJ772" s="18"/>
      <c r="BK772" s="18"/>
      <c r="BL772" s="18"/>
      <c r="BM772" s="18"/>
      <c r="BN772" s="18"/>
      <c r="BO772" s="18"/>
      <c r="CJ772" s="18"/>
      <c r="CK772" s="18"/>
    </row>
    <row r="773" spans="1:89" x14ac:dyDescent="0.2">
      <c r="A773" s="42">
        <v>141698</v>
      </c>
      <c r="B773" s="43" t="s">
        <v>1124</v>
      </c>
      <c r="C773" s="35">
        <v>-273500.53999999998</v>
      </c>
      <c r="D773" s="35">
        <v>107</v>
      </c>
      <c r="E773" s="35">
        <v>734020</v>
      </c>
      <c r="F773" s="36">
        <f t="shared" si="178"/>
        <v>-11.178191602408653</v>
      </c>
      <c r="G773" s="35">
        <v>-165870.54999999999</v>
      </c>
      <c r="H773" s="35">
        <v>280</v>
      </c>
      <c r="I773" s="35">
        <v>1920800</v>
      </c>
      <c r="J773" s="36">
        <f t="shared" si="179"/>
        <v>-2.6770028373594332</v>
      </c>
      <c r="K773" s="35">
        <v>-81640.55</v>
      </c>
      <c r="L773" s="35">
        <v>219</v>
      </c>
      <c r="M773" s="35">
        <v>1535340</v>
      </c>
      <c r="N773" s="36">
        <v>-1.5952274414787604</v>
      </c>
      <c r="O773" s="35">
        <v>-102643.55</v>
      </c>
      <c r="P773" s="35">
        <v>210</v>
      </c>
      <c r="Q773" s="35">
        <v>1472100</v>
      </c>
      <c r="R773" s="36">
        <v>-2.1615040078798997</v>
      </c>
      <c r="S773" s="35">
        <v>-45943.55</v>
      </c>
      <c r="T773" s="35">
        <v>105</v>
      </c>
      <c r="U773" s="35">
        <v>709800</v>
      </c>
      <c r="V773" s="36">
        <v>-2.0065512116089042</v>
      </c>
      <c r="W773" s="35">
        <v>-98493.6</v>
      </c>
      <c r="X773" s="35">
        <v>105</v>
      </c>
      <c r="Y773" s="35">
        <v>737800</v>
      </c>
      <c r="Z773" s="36">
        <v>-4.0048902141501763</v>
      </c>
      <c r="AA773" s="35">
        <v>210368.4</v>
      </c>
      <c r="AB773" s="35">
        <v>80</v>
      </c>
      <c r="AC773" s="35">
        <v>575800</v>
      </c>
      <c r="AD773" s="36">
        <v>11.325843001042028</v>
      </c>
      <c r="AE773" s="35">
        <v>197710.17</v>
      </c>
      <c r="AF773" s="35">
        <v>70</v>
      </c>
      <c r="AG773" s="35">
        <v>494200</v>
      </c>
      <c r="AH773" s="36">
        <v>12.001831444759208</v>
      </c>
      <c r="AI773" s="35">
        <v>-46652.83</v>
      </c>
      <c r="AJ773" s="35">
        <v>70</v>
      </c>
      <c r="AK773" s="35">
        <v>464800</v>
      </c>
      <c r="AL773" s="36">
        <v>-3.1115269578313254</v>
      </c>
      <c r="AM773" s="35">
        <v>-85481.83</v>
      </c>
      <c r="AN773" s="35">
        <v>175</v>
      </c>
      <c r="AO773" s="35">
        <v>1148000</v>
      </c>
      <c r="AP773" s="36">
        <v>-2.308307256097561</v>
      </c>
      <c r="AQ773" s="35">
        <v>167019.17000000001</v>
      </c>
      <c r="AR773" s="35">
        <v>140</v>
      </c>
      <c r="AS773" s="35">
        <v>936600</v>
      </c>
      <c r="AT773" s="36">
        <v>4.9930992526158446</v>
      </c>
      <c r="AU773" s="35">
        <v>3438.16</v>
      </c>
      <c r="AV773" s="35">
        <v>155</v>
      </c>
      <c r="AW773" s="35">
        <v>1072000</v>
      </c>
      <c r="AX773" s="36">
        <v>9.9424402985074614E-2</v>
      </c>
      <c r="AY773" s="35">
        <v>-48190.559999999881</v>
      </c>
      <c r="AZ773" s="35">
        <v>1609</v>
      </c>
      <c r="BA773" s="35">
        <v>11067240</v>
      </c>
      <c r="BB773" s="36">
        <v>-0.13498463573573866</v>
      </c>
      <c r="BC773" s="43" t="s">
        <v>1165</v>
      </c>
      <c r="BD773" s="38" t="s">
        <v>1120</v>
      </c>
      <c r="BE773" s="38" t="s">
        <v>1060</v>
      </c>
      <c r="BF773" s="18"/>
      <c r="BG773" s="18"/>
      <c r="BH773" s="18"/>
      <c r="BI773" s="18"/>
      <c r="BJ773" s="18"/>
      <c r="BK773" s="18"/>
      <c r="BL773" s="18"/>
      <c r="BM773" s="18"/>
      <c r="BN773" s="18"/>
      <c r="BO773" s="18"/>
      <c r="CJ773" s="18"/>
      <c r="CK773" s="18"/>
    </row>
    <row r="774" spans="1:89" x14ac:dyDescent="0.2">
      <c r="A774" s="42">
        <v>141715</v>
      </c>
      <c r="B774" s="43" t="s">
        <v>1166</v>
      </c>
      <c r="C774" s="35">
        <v>0</v>
      </c>
      <c r="D774" s="35">
        <v>0</v>
      </c>
      <c r="E774" s="35">
        <v>0</v>
      </c>
      <c r="F774" s="36">
        <f t="shared" si="178"/>
        <v>0</v>
      </c>
      <c r="G774" s="35">
        <v>0</v>
      </c>
      <c r="H774" s="35">
        <v>0</v>
      </c>
      <c r="I774" s="35">
        <v>0</v>
      </c>
      <c r="J774" s="36">
        <f t="shared" si="179"/>
        <v>0</v>
      </c>
      <c r="K774" s="35">
        <v>0</v>
      </c>
      <c r="L774" s="35">
        <v>0</v>
      </c>
      <c r="M774" s="35">
        <v>0</v>
      </c>
      <c r="N774" s="36">
        <v>0</v>
      </c>
      <c r="O774" s="35">
        <v>0</v>
      </c>
      <c r="P774" s="35">
        <v>0</v>
      </c>
      <c r="Q774" s="35">
        <v>0</v>
      </c>
      <c r="R774" s="36">
        <v>0</v>
      </c>
      <c r="S774" s="35">
        <v>0</v>
      </c>
      <c r="T774" s="35">
        <v>0</v>
      </c>
      <c r="U774" s="35">
        <v>0</v>
      </c>
      <c r="V774" s="36">
        <v>0</v>
      </c>
      <c r="W774" s="35">
        <v>0</v>
      </c>
      <c r="X774" s="35">
        <v>0</v>
      </c>
      <c r="Y774" s="35">
        <v>0</v>
      </c>
      <c r="Z774" s="36">
        <v>0</v>
      </c>
      <c r="AA774" s="35">
        <v>0</v>
      </c>
      <c r="AB774" s="35">
        <v>0</v>
      </c>
      <c r="AC774" s="35">
        <v>0</v>
      </c>
      <c r="AD774" s="36">
        <v>0</v>
      </c>
      <c r="AE774" s="35">
        <v>0</v>
      </c>
      <c r="AF774" s="35">
        <v>0</v>
      </c>
      <c r="AG774" s="35">
        <v>0</v>
      </c>
      <c r="AH774" s="36">
        <v>0</v>
      </c>
      <c r="AI774" s="35">
        <v>123549.45</v>
      </c>
      <c r="AJ774" s="35">
        <v>55</v>
      </c>
      <c r="AK774" s="35">
        <v>377450</v>
      </c>
      <c r="AL774" s="36">
        <v>10.147126639289972</v>
      </c>
      <c r="AM774" s="35">
        <v>6260.07</v>
      </c>
      <c r="AN774" s="35">
        <v>38</v>
      </c>
      <c r="AO774" s="35">
        <v>257820</v>
      </c>
      <c r="AP774" s="36">
        <v>0.75270409588084708</v>
      </c>
      <c r="AQ774" s="35">
        <v>105005.07</v>
      </c>
      <c r="AR774" s="35">
        <v>46</v>
      </c>
      <c r="AS774" s="35">
        <v>309925</v>
      </c>
      <c r="AT774" s="36">
        <v>9.4866240542066631</v>
      </c>
      <c r="AU774" s="35">
        <v>-45434.46</v>
      </c>
      <c r="AV774" s="35">
        <v>28</v>
      </c>
      <c r="AW774" s="35">
        <v>195080</v>
      </c>
      <c r="AX774" s="36">
        <v>-7.2199521222062737</v>
      </c>
      <c r="AY774" s="35">
        <v>189380.13</v>
      </c>
      <c r="AZ774" s="35">
        <v>167</v>
      </c>
      <c r="BA774" s="35">
        <v>1140275</v>
      </c>
      <c r="BB774" s="36">
        <v>5.1485685733704596</v>
      </c>
      <c r="BC774" s="43" t="s">
        <v>1165</v>
      </c>
      <c r="BD774" s="38" t="s">
        <v>1120</v>
      </c>
      <c r="BE774" s="38" t="s">
        <v>1060</v>
      </c>
      <c r="BF774" s="18"/>
      <c r="BG774" s="18"/>
      <c r="BH774" s="18"/>
      <c r="BI774" s="18"/>
      <c r="BJ774" s="18"/>
      <c r="BK774" s="18"/>
      <c r="BL774" s="18"/>
      <c r="BM774" s="18"/>
      <c r="BN774" s="18"/>
      <c r="BO774" s="18"/>
      <c r="CJ774" s="18"/>
      <c r="CK774" s="18"/>
    </row>
    <row r="775" spans="1:89" x14ac:dyDescent="0.2">
      <c r="A775" s="42">
        <v>170958</v>
      </c>
      <c r="B775" s="43" t="s">
        <v>1167</v>
      </c>
      <c r="C775" s="35">
        <v>-359498.26</v>
      </c>
      <c r="D775" s="35">
        <v>70</v>
      </c>
      <c r="E775" s="35">
        <v>480200</v>
      </c>
      <c r="F775" s="36">
        <f t="shared" si="178"/>
        <v>-22.459283215326948</v>
      </c>
      <c r="G775" s="35">
        <v>110800.24</v>
      </c>
      <c r="H775" s="35">
        <v>189</v>
      </c>
      <c r="I775" s="35">
        <v>1296540</v>
      </c>
      <c r="J775" s="36">
        <f t="shared" si="179"/>
        <v>2.6492105449889709</v>
      </c>
      <c r="K775" s="35">
        <v>-73289.759999999995</v>
      </c>
      <c r="L775" s="35">
        <v>154</v>
      </c>
      <c r="M775" s="35">
        <v>1056440</v>
      </c>
      <c r="N775" s="36">
        <v>-2.0812282760970806</v>
      </c>
      <c r="O775" s="35">
        <v>-81069.759999999995</v>
      </c>
      <c r="P775" s="35">
        <v>182</v>
      </c>
      <c r="Q775" s="35">
        <v>1240820</v>
      </c>
      <c r="R775" s="36">
        <v>-2.0254046195257973</v>
      </c>
      <c r="S775" s="35">
        <v>-45159.76</v>
      </c>
      <c r="T775" s="35">
        <v>105</v>
      </c>
      <c r="U775" s="35">
        <v>709800</v>
      </c>
      <c r="V775" s="36">
        <v>-1.9723197520428291</v>
      </c>
      <c r="W775" s="35">
        <v>-83459.87</v>
      </c>
      <c r="X775" s="35">
        <v>140</v>
      </c>
      <c r="Y775" s="35">
        <v>932400</v>
      </c>
      <c r="Z775" s="36">
        <v>-2.6853240025740024</v>
      </c>
      <c r="AA775" s="35">
        <v>184557.13</v>
      </c>
      <c r="AB775" s="35">
        <v>140</v>
      </c>
      <c r="AC775" s="35">
        <v>974400</v>
      </c>
      <c r="AD775" s="36">
        <v>5.8715835693760265</v>
      </c>
      <c r="AE775" s="35">
        <v>-37490.120000000003</v>
      </c>
      <c r="AF775" s="35">
        <v>80</v>
      </c>
      <c r="AG775" s="35">
        <v>580800</v>
      </c>
      <c r="AH775" s="36">
        <v>-1.9364731404958679</v>
      </c>
      <c r="AI775" s="35">
        <v>-74204.12</v>
      </c>
      <c r="AJ775" s="35">
        <v>105</v>
      </c>
      <c r="AK775" s="35">
        <v>700700</v>
      </c>
      <c r="AL775" s="36">
        <v>-3.2828995575852717</v>
      </c>
      <c r="AM775" s="35">
        <v>125004.89</v>
      </c>
      <c r="AN775" s="35">
        <v>220</v>
      </c>
      <c r="AO775" s="35">
        <v>1458800</v>
      </c>
      <c r="AP775" s="36">
        <v>2.6563967576089937</v>
      </c>
      <c r="AQ775" s="35">
        <v>321982.86</v>
      </c>
      <c r="AR775" s="35">
        <v>373</v>
      </c>
      <c r="AS775" s="35">
        <v>2595210</v>
      </c>
      <c r="AT775" s="36">
        <v>3.4739077300102879</v>
      </c>
      <c r="AU775" s="35">
        <v>-158924.1</v>
      </c>
      <c r="AV775" s="35">
        <v>155</v>
      </c>
      <c r="AW775" s="35">
        <v>1067100</v>
      </c>
      <c r="AX775" s="36">
        <v>-4.6168560584762446</v>
      </c>
      <c r="AY775" s="35">
        <v>188747.63000000003</v>
      </c>
      <c r="AZ775" s="35">
        <v>1843</v>
      </c>
      <c r="BA775" s="35">
        <v>12613010</v>
      </c>
      <c r="BB775" s="36">
        <v>0.46390009442631069</v>
      </c>
      <c r="BC775" s="43" t="s">
        <v>1165</v>
      </c>
      <c r="BD775" s="38" t="s">
        <v>1120</v>
      </c>
      <c r="BE775" s="38" t="s">
        <v>1060</v>
      </c>
      <c r="BF775" s="18"/>
      <c r="BG775" s="18"/>
      <c r="BH775" s="18"/>
      <c r="BI775" s="18"/>
      <c r="BJ775" s="18"/>
      <c r="BK775" s="18"/>
      <c r="BL775" s="18"/>
      <c r="BM775" s="18"/>
      <c r="BN775" s="18"/>
      <c r="BO775" s="18"/>
      <c r="CJ775" s="18"/>
      <c r="CK775" s="18"/>
    </row>
    <row r="776" spans="1:89" x14ac:dyDescent="0.2">
      <c r="A776" s="42">
        <v>172212</v>
      </c>
      <c r="B776" s="43" t="s">
        <v>1168</v>
      </c>
      <c r="C776" s="35">
        <v>-240150.16</v>
      </c>
      <c r="D776" s="35">
        <v>0</v>
      </c>
      <c r="E776" s="35">
        <v>0</v>
      </c>
      <c r="F776" s="36">
        <f t="shared" si="178"/>
        <v>0</v>
      </c>
      <c r="G776" s="35">
        <v>-1550.16</v>
      </c>
      <c r="H776" s="35">
        <v>75</v>
      </c>
      <c r="I776" s="35">
        <v>514500</v>
      </c>
      <c r="J776" s="36">
        <f t="shared" si="179"/>
        <v>-9.3401282798833835E-2</v>
      </c>
      <c r="K776" s="35">
        <v>0</v>
      </c>
      <c r="L776" s="35">
        <v>25</v>
      </c>
      <c r="M776" s="35">
        <v>171500</v>
      </c>
      <c r="N776" s="36">
        <v>0</v>
      </c>
      <c r="O776" s="35">
        <v>0</v>
      </c>
      <c r="P776" s="35">
        <v>0</v>
      </c>
      <c r="Q776" s="35">
        <v>0</v>
      </c>
      <c r="R776" s="36">
        <v>0</v>
      </c>
      <c r="S776" s="35">
        <v>0</v>
      </c>
      <c r="T776" s="35">
        <v>0</v>
      </c>
      <c r="U776" s="35">
        <v>0</v>
      </c>
      <c r="V776" s="36">
        <v>0</v>
      </c>
      <c r="W776" s="35">
        <v>0</v>
      </c>
      <c r="X776" s="35">
        <v>0</v>
      </c>
      <c r="Y776" s="35">
        <v>0</v>
      </c>
      <c r="Z776" s="36">
        <v>0</v>
      </c>
      <c r="AA776" s="35">
        <v>0</v>
      </c>
      <c r="AB776" s="35">
        <v>0</v>
      </c>
      <c r="AC776" s="35">
        <v>0</v>
      </c>
      <c r="AD776" s="36">
        <v>0</v>
      </c>
      <c r="AE776" s="35">
        <v>124399.84</v>
      </c>
      <c r="AF776" s="35">
        <v>30</v>
      </c>
      <c r="AG776" s="35">
        <v>213900</v>
      </c>
      <c r="AH776" s="36">
        <v>17.447382889200561</v>
      </c>
      <c r="AI776" s="35">
        <v>83219.839999999997</v>
      </c>
      <c r="AJ776" s="35">
        <v>24</v>
      </c>
      <c r="AK776" s="35">
        <v>160160</v>
      </c>
      <c r="AL776" s="36">
        <v>16.107736263736264</v>
      </c>
      <c r="AM776" s="35">
        <v>46899.839999999997</v>
      </c>
      <c r="AN776" s="35">
        <v>16</v>
      </c>
      <c r="AO776" s="35">
        <v>105440</v>
      </c>
      <c r="AP776" s="36">
        <v>13.788837632776932</v>
      </c>
      <c r="AQ776" s="35">
        <v>73714.84</v>
      </c>
      <c r="AR776" s="35">
        <v>11.5</v>
      </c>
      <c r="AS776" s="35">
        <v>78430</v>
      </c>
      <c r="AT776" s="36">
        <v>26.316658421522376</v>
      </c>
      <c r="AU776" s="35">
        <v>97189.84</v>
      </c>
      <c r="AV776" s="35">
        <v>25.5</v>
      </c>
      <c r="AW776" s="35">
        <v>174855</v>
      </c>
      <c r="AX776" s="36">
        <v>17.230762860655972</v>
      </c>
      <c r="AY776" s="35">
        <v>423874.03999999992</v>
      </c>
      <c r="AZ776" s="35">
        <v>207</v>
      </c>
      <c r="BA776" s="35">
        <v>1418785</v>
      </c>
      <c r="BB776" s="36">
        <v>9.2615126604806211</v>
      </c>
      <c r="BC776" s="43" t="s">
        <v>1165</v>
      </c>
      <c r="BD776" s="38" t="s">
        <v>1120</v>
      </c>
      <c r="BE776" s="38" t="s">
        <v>1060</v>
      </c>
      <c r="BF776" s="18"/>
      <c r="BG776" s="18"/>
      <c r="BH776" s="18"/>
      <c r="BI776" s="18"/>
      <c r="BJ776" s="18"/>
      <c r="BK776" s="18"/>
      <c r="BL776" s="18"/>
      <c r="BM776" s="18"/>
      <c r="BN776" s="18"/>
      <c r="BO776" s="18"/>
      <c r="CJ776" s="18"/>
      <c r="CK776" s="18"/>
    </row>
    <row r="777" spans="1:89" x14ac:dyDescent="0.2">
      <c r="A777" s="42">
        <v>173750</v>
      </c>
      <c r="B777" s="43" t="s">
        <v>1169</v>
      </c>
      <c r="C777" s="35">
        <v>-143230.91</v>
      </c>
      <c r="D777" s="35">
        <v>35</v>
      </c>
      <c r="E777" s="35">
        <v>240100</v>
      </c>
      <c r="F777" s="36">
        <f t="shared" si="178"/>
        <v>-17.896406913785924</v>
      </c>
      <c r="G777" s="35">
        <v>-162805.07</v>
      </c>
      <c r="H777" s="35">
        <v>153</v>
      </c>
      <c r="I777" s="35">
        <v>1049580</v>
      </c>
      <c r="J777" s="36">
        <f t="shared" si="179"/>
        <v>-4.8085492959088398</v>
      </c>
      <c r="K777" s="35">
        <v>35284.93</v>
      </c>
      <c r="L777" s="35">
        <v>232</v>
      </c>
      <c r="M777" s="35">
        <v>1608020</v>
      </c>
      <c r="N777" s="36">
        <v>0.65829274511511049</v>
      </c>
      <c r="O777" s="35">
        <v>61082.23</v>
      </c>
      <c r="P777" s="35">
        <v>197</v>
      </c>
      <c r="Q777" s="35">
        <v>1359420</v>
      </c>
      <c r="R777" s="36">
        <v>1.3929095717291198</v>
      </c>
      <c r="S777" s="35">
        <v>148372.23000000001</v>
      </c>
      <c r="T777" s="35">
        <v>132</v>
      </c>
      <c r="U777" s="35">
        <v>892320</v>
      </c>
      <c r="V777" s="36">
        <v>5.1545848238300165</v>
      </c>
      <c r="W777" s="35">
        <v>640422.23</v>
      </c>
      <c r="X777" s="35">
        <v>105</v>
      </c>
      <c r="Y777" s="35">
        <v>737800</v>
      </c>
      <c r="Z777" s="36">
        <v>26.040481024667933</v>
      </c>
      <c r="AA777" s="35">
        <v>475429.23</v>
      </c>
      <c r="AB777" s="35">
        <v>75</v>
      </c>
      <c r="AC777" s="35">
        <v>550000</v>
      </c>
      <c r="AD777" s="36">
        <v>26.796920236363636</v>
      </c>
      <c r="AE777" s="35">
        <v>454744.15</v>
      </c>
      <c r="AF777" s="35">
        <v>90</v>
      </c>
      <c r="AG777" s="35">
        <v>640900</v>
      </c>
      <c r="AH777" s="36">
        <v>21.286198314869718</v>
      </c>
      <c r="AI777" s="35">
        <v>592319.15</v>
      </c>
      <c r="AJ777" s="35">
        <v>70</v>
      </c>
      <c r="AK777" s="35">
        <v>499800</v>
      </c>
      <c r="AL777" s="36">
        <v>36.738482693077231</v>
      </c>
      <c r="AM777" s="35">
        <v>462159.14</v>
      </c>
      <c r="AN777" s="35">
        <v>77</v>
      </c>
      <c r="AO777" s="35">
        <v>503580</v>
      </c>
      <c r="AP777" s="36">
        <v>28.450163509273601</v>
      </c>
      <c r="AQ777" s="35">
        <v>478417.14</v>
      </c>
      <c r="AR777" s="35">
        <v>35</v>
      </c>
      <c r="AS777" s="35">
        <v>235900</v>
      </c>
      <c r="AT777" s="36">
        <v>56.785417210682496</v>
      </c>
      <c r="AU777" s="35">
        <v>-32292.86</v>
      </c>
      <c r="AV777" s="35">
        <v>42</v>
      </c>
      <c r="AW777" s="35">
        <v>280560</v>
      </c>
      <c r="AX777" s="36">
        <v>-3.5681446392928429</v>
      </c>
      <c r="AY777" s="35">
        <v>3153132.5000000005</v>
      </c>
      <c r="AZ777" s="35">
        <v>1208</v>
      </c>
      <c r="BA777" s="35">
        <v>8357880</v>
      </c>
      <c r="BB777" s="36">
        <v>11.69520350854523</v>
      </c>
      <c r="BC777" s="43" t="s">
        <v>1165</v>
      </c>
      <c r="BD777" s="38" t="s">
        <v>1120</v>
      </c>
      <c r="BE777" s="38" t="s">
        <v>1060</v>
      </c>
      <c r="BF777" s="18"/>
      <c r="BG777" s="18"/>
      <c r="BH777" s="18"/>
      <c r="BI777" s="18"/>
      <c r="BJ777" s="18"/>
      <c r="BK777" s="18"/>
      <c r="BL777" s="18"/>
      <c r="BM777" s="18"/>
      <c r="BN777" s="18"/>
      <c r="BO777" s="18"/>
      <c r="CJ777" s="18"/>
      <c r="CK777" s="18"/>
    </row>
    <row r="778" spans="1:89" x14ac:dyDescent="0.2">
      <c r="A778" s="42">
        <v>175662</v>
      </c>
      <c r="B778" s="43" t="s">
        <v>1170</v>
      </c>
      <c r="C778" s="35">
        <v>-65650.83</v>
      </c>
      <c r="D778" s="35">
        <v>0</v>
      </c>
      <c r="E778" s="35">
        <v>0</v>
      </c>
      <c r="F778" s="36">
        <f t="shared" si="178"/>
        <v>0</v>
      </c>
      <c r="G778" s="35">
        <v>-50410.83</v>
      </c>
      <c r="H778" s="35">
        <v>191</v>
      </c>
      <c r="I778" s="35">
        <v>1310260</v>
      </c>
      <c r="J778" s="36">
        <f t="shared" si="179"/>
        <v>-1.1926913208065575</v>
      </c>
      <c r="K778" s="35">
        <v>-33360.83</v>
      </c>
      <c r="L778" s="35">
        <v>35</v>
      </c>
      <c r="M778" s="35">
        <v>240100</v>
      </c>
      <c r="N778" s="36">
        <v>-4.1683669304456483</v>
      </c>
      <c r="O778" s="35">
        <v>-32810.83</v>
      </c>
      <c r="P778" s="35">
        <v>60</v>
      </c>
      <c r="Q778" s="35">
        <v>411600</v>
      </c>
      <c r="R778" s="36">
        <v>-2.4711752429543248</v>
      </c>
      <c r="S778" s="35">
        <v>-26910.83</v>
      </c>
      <c r="T778" s="35">
        <v>70</v>
      </c>
      <c r="U778" s="35">
        <v>473200</v>
      </c>
      <c r="V778" s="36">
        <v>-1.7629664623837702</v>
      </c>
      <c r="W778" s="35">
        <v>-46560.83</v>
      </c>
      <c r="X778" s="35">
        <v>105</v>
      </c>
      <c r="Y778" s="35">
        <v>699300</v>
      </c>
      <c r="Z778" s="36">
        <v>-1.9974616044616045</v>
      </c>
      <c r="AA778" s="35">
        <v>10339.17</v>
      </c>
      <c r="AB778" s="35">
        <v>10</v>
      </c>
      <c r="AC778" s="35">
        <v>78100</v>
      </c>
      <c r="AD778" s="36">
        <v>4.1038959026888602</v>
      </c>
      <c r="AE778" s="35">
        <v>0</v>
      </c>
      <c r="AF778" s="35">
        <v>0</v>
      </c>
      <c r="AG778" s="35">
        <v>0</v>
      </c>
      <c r="AH778" s="36">
        <v>0</v>
      </c>
      <c r="AI778" s="35">
        <v>170398.82</v>
      </c>
      <c r="AJ778" s="35">
        <v>66</v>
      </c>
      <c r="AK778" s="35">
        <v>442840</v>
      </c>
      <c r="AL778" s="36">
        <v>11.928379143708788</v>
      </c>
      <c r="AM778" s="35">
        <v>-35731.18</v>
      </c>
      <c r="AN778" s="35">
        <v>60</v>
      </c>
      <c r="AO778" s="35">
        <v>397900</v>
      </c>
      <c r="AP778" s="36">
        <v>-2.7837813018346318</v>
      </c>
      <c r="AQ778" s="35">
        <v>-35131.18</v>
      </c>
      <c r="AR778" s="35">
        <v>95</v>
      </c>
      <c r="AS778" s="35">
        <v>635300</v>
      </c>
      <c r="AT778" s="36">
        <v>-1.5483598929639542</v>
      </c>
      <c r="AU778" s="35">
        <v>-89836.18</v>
      </c>
      <c r="AV778" s="35">
        <v>25</v>
      </c>
      <c r="AW778" s="35">
        <v>178000</v>
      </c>
      <c r="AX778" s="36">
        <v>-15.645626853932583</v>
      </c>
      <c r="AY778" s="35">
        <v>-170014.7</v>
      </c>
      <c r="AZ778" s="35">
        <v>717</v>
      </c>
      <c r="BA778" s="35">
        <v>4866600</v>
      </c>
      <c r="BB778" s="36">
        <v>-1.0829851847285581</v>
      </c>
      <c r="BC778" s="43" t="s">
        <v>1165</v>
      </c>
      <c r="BD778" s="38" t="s">
        <v>1120</v>
      </c>
      <c r="BE778" s="38" t="s">
        <v>1060</v>
      </c>
      <c r="BF778" s="18"/>
      <c r="BG778" s="18"/>
      <c r="BH778" s="18"/>
      <c r="BI778" s="18"/>
      <c r="BJ778" s="18"/>
      <c r="BK778" s="18"/>
      <c r="BL778" s="18"/>
      <c r="BM778" s="18"/>
      <c r="BN778" s="18"/>
      <c r="BO778" s="18"/>
      <c r="CJ778" s="18"/>
      <c r="CK778" s="18"/>
    </row>
    <row r="779" spans="1:89" x14ac:dyDescent="0.2">
      <c r="A779" s="42">
        <v>177069</v>
      </c>
      <c r="B779" s="43" t="s">
        <v>1171</v>
      </c>
      <c r="C779" s="35">
        <v>-16180.65</v>
      </c>
      <c r="D779" s="35">
        <v>31</v>
      </c>
      <c r="E779" s="35">
        <v>212660</v>
      </c>
      <c r="F779" s="36">
        <f t="shared" si="178"/>
        <v>-2.2826083889777107</v>
      </c>
      <c r="G779" s="35">
        <v>-16550.650000000001</v>
      </c>
      <c r="H779" s="35">
        <v>70</v>
      </c>
      <c r="I779" s="35">
        <v>480200</v>
      </c>
      <c r="J779" s="36">
        <f t="shared" si="179"/>
        <v>-1.0684509579341941</v>
      </c>
      <c r="K779" s="35">
        <v>-34900.65</v>
      </c>
      <c r="L779" s="35">
        <v>90</v>
      </c>
      <c r="M779" s="35">
        <v>637100</v>
      </c>
      <c r="N779" s="36">
        <v>-1.6434146915711818</v>
      </c>
      <c r="O779" s="35">
        <v>120249.35</v>
      </c>
      <c r="P779" s="35">
        <v>100</v>
      </c>
      <c r="Q779" s="35">
        <v>716500</v>
      </c>
      <c r="R779" s="36">
        <v>5.2026934403349623</v>
      </c>
      <c r="S779" s="35">
        <v>32909.35</v>
      </c>
      <c r="T779" s="35">
        <v>70</v>
      </c>
      <c r="U779" s="35">
        <v>511700</v>
      </c>
      <c r="V779" s="36">
        <v>1.9937264999022863</v>
      </c>
      <c r="W779" s="35">
        <v>106109.35</v>
      </c>
      <c r="X779" s="35">
        <v>75</v>
      </c>
      <c r="Y779" s="35">
        <v>501100</v>
      </c>
      <c r="Z779" s="36">
        <v>6.3525853123129128</v>
      </c>
      <c r="AA779" s="35">
        <v>179869.35</v>
      </c>
      <c r="AB779" s="35">
        <v>112</v>
      </c>
      <c r="AC779" s="35">
        <v>813820</v>
      </c>
      <c r="AD779" s="36">
        <v>6.8515763313754885</v>
      </c>
      <c r="AE779" s="35">
        <v>218089.29</v>
      </c>
      <c r="AF779" s="35">
        <v>65</v>
      </c>
      <c r="AG779" s="35">
        <v>478200</v>
      </c>
      <c r="AH779" s="36">
        <v>13.681887703889586</v>
      </c>
      <c r="AI779" s="35">
        <v>75479.289999999994</v>
      </c>
      <c r="AJ779" s="35">
        <v>151</v>
      </c>
      <c r="AK779" s="35">
        <v>1034990</v>
      </c>
      <c r="AL779" s="36">
        <v>2.2607542005236763</v>
      </c>
      <c r="AM779" s="35">
        <v>72214.289999999994</v>
      </c>
      <c r="AN779" s="35">
        <v>150</v>
      </c>
      <c r="AO779" s="35">
        <v>1048000</v>
      </c>
      <c r="AP779" s="36">
        <v>2.1361097232824426</v>
      </c>
      <c r="AQ779" s="35">
        <v>407368.29</v>
      </c>
      <c r="AR779" s="35">
        <v>182</v>
      </c>
      <c r="AS779" s="35">
        <v>1258480</v>
      </c>
      <c r="AT779" s="36">
        <v>9.0635624880808603</v>
      </c>
      <c r="AU779" s="35">
        <v>194788.3</v>
      </c>
      <c r="AV779" s="35">
        <v>180</v>
      </c>
      <c r="AW779" s="35">
        <v>1309100</v>
      </c>
      <c r="AX779" s="36">
        <v>4.6126631273393937</v>
      </c>
      <c r="AY779" s="35">
        <v>1355625.56</v>
      </c>
      <c r="AZ779" s="35">
        <v>1245</v>
      </c>
      <c r="BA779" s="35">
        <v>8789190</v>
      </c>
      <c r="BB779" s="36">
        <v>4.7813726134035104</v>
      </c>
      <c r="BC779" s="43" t="s">
        <v>1165</v>
      </c>
      <c r="BD779" s="38" t="s">
        <v>1120</v>
      </c>
      <c r="BE779" s="38" t="s">
        <v>1060</v>
      </c>
      <c r="BF779" s="18"/>
      <c r="BG779" s="18"/>
      <c r="BH779" s="18"/>
      <c r="BI779" s="18"/>
      <c r="BJ779" s="18"/>
      <c r="BK779" s="18"/>
      <c r="BL779" s="18"/>
      <c r="BM779" s="18"/>
      <c r="BN779" s="18"/>
      <c r="BO779" s="18"/>
      <c r="CJ779" s="18"/>
      <c r="CK779" s="18"/>
    </row>
    <row r="780" spans="1:89" x14ac:dyDescent="0.2">
      <c r="A780" s="42">
        <v>177661</v>
      </c>
      <c r="B780" s="43" t="s">
        <v>1172</v>
      </c>
      <c r="C780" s="35">
        <v>19300</v>
      </c>
      <c r="D780" s="35">
        <v>35</v>
      </c>
      <c r="E780" s="35">
        <v>240100</v>
      </c>
      <c r="F780" s="36">
        <f t="shared" si="178"/>
        <v>2.4114952103290297</v>
      </c>
      <c r="G780" s="35">
        <v>159375</v>
      </c>
      <c r="H780" s="35">
        <v>60</v>
      </c>
      <c r="I780" s="35">
        <v>411600</v>
      </c>
      <c r="J780" s="36">
        <f t="shared" si="179"/>
        <v>12.003462099125365</v>
      </c>
      <c r="K780" s="35">
        <v>0</v>
      </c>
      <c r="L780" s="35">
        <v>0</v>
      </c>
      <c r="M780" s="35">
        <v>0</v>
      </c>
      <c r="N780" s="36">
        <v>0</v>
      </c>
      <c r="O780" s="35">
        <v>0</v>
      </c>
      <c r="P780" s="35">
        <v>0</v>
      </c>
      <c r="Q780" s="35">
        <v>0</v>
      </c>
      <c r="R780" s="36">
        <v>0</v>
      </c>
      <c r="S780" s="35">
        <v>0</v>
      </c>
      <c r="T780" s="35">
        <v>0</v>
      </c>
      <c r="U780" s="35">
        <v>0</v>
      </c>
      <c r="V780" s="36">
        <v>0</v>
      </c>
      <c r="W780" s="35">
        <v>0</v>
      </c>
      <c r="X780" s="35">
        <v>0</v>
      </c>
      <c r="Y780" s="35">
        <v>0</v>
      </c>
      <c r="Z780" s="36">
        <v>0</v>
      </c>
      <c r="AA780" s="35">
        <v>-11218</v>
      </c>
      <c r="AB780" s="35">
        <v>35</v>
      </c>
      <c r="AC780" s="35">
        <v>240100</v>
      </c>
      <c r="AD780" s="36">
        <v>-1.4483881715951687</v>
      </c>
      <c r="AE780" s="35">
        <v>0</v>
      </c>
      <c r="AF780" s="35">
        <v>0</v>
      </c>
      <c r="AG780" s="35">
        <v>0</v>
      </c>
      <c r="AH780" s="36">
        <v>0</v>
      </c>
      <c r="AI780" s="35">
        <v>0</v>
      </c>
      <c r="AJ780" s="35">
        <v>0</v>
      </c>
      <c r="AK780" s="35">
        <v>0</v>
      </c>
      <c r="AL780" s="36">
        <v>0</v>
      </c>
      <c r="AM780" s="35">
        <v>-1107.94</v>
      </c>
      <c r="AN780" s="35">
        <v>92</v>
      </c>
      <c r="AO780" s="35">
        <v>609960</v>
      </c>
      <c r="AP780" s="36">
        <v>-5.6308839923929439E-2</v>
      </c>
      <c r="AQ780" s="35">
        <v>-997.94</v>
      </c>
      <c r="AR780" s="35">
        <v>80</v>
      </c>
      <c r="AS780" s="35">
        <v>542250</v>
      </c>
      <c r="AT780" s="36">
        <v>-5.1530327339787928E-2</v>
      </c>
      <c r="AU780" s="35">
        <v>-50947.32</v>
      </c>
      <c r="AV780" s="35">
        <v>18</v>
      </c>
      <c r="AW780" s="35">
        <v>128160</v>
      </c>
      <c r="AX780" s="36">
        <v>-12.323399812734083</v>
      </c>
      <c r="AY780" s="35">
        <v>95103.799999999988</v>
      </c>
      <c r="AZ780" s="35">
        <v>285</v>
      </c>
      <c r="BA780" s="35">
        <v>1932070</v>
      </c>
      <c r="BB780" s="36">
        <v>1.5259373625179211</v>
      </c>
      <c r="BC780" s="43" t="s">
        <v>1165</v>
      </c>
      <c r="BD780" s="38" t="s">
        <v>1120</v>
      </c>
      <c r="BE780" s="38" t="s">
        <v>1060</v>
      </c>
      <c r="BF780" s="18"/>
      <c r="BG780" s="18"/>
      <c r="BH780" s="18"/>
      <c r="BI780" s="18"/>
      <c r="BJ780" s="18"/>
      <c r="BK780" s="18"/>
      <c r="BL780" s="18"/>
      <c r="BM780" s="18"/>
      <c r="BN780" s="18"/>
      <c r="BO780" s="18"/>
      <c r="CJ780" s="18"/>
      <c r="CK780" s="18"/>
    </row>
    <row r="781" spans="1:89" x14ac:dyDescent="0.2">
      <c r="A781" s="42">
        <v>177742</v>
      </c>
      <c r="B781" s="43" t="s">
        <v>1173</v>
      </c>
      <c r="C781" s="35">
        <v>-7550</v>
      </c>
      <c r="D781" s="35">
        <v>0</v>
      </c>
      <c r="E781" s="35">
        <v>0</v>
      </c>
      <c r="F781" s="36">
        <f t="shared" si="178"/>
        <v>0</v>
      </c>
      <c r="G781" s="35">
        <v>240772.25</v>
      </c>
      <c r="H781" s="35">
        <v>112</v>
      </c>
      <c r="I781" s="35">
        <v>768320</v>
      </c>
      <c r="J781" s="36">
        <f t="shared" si="179"/>
        <v>9.714623789566847</v>
      </c>
      <c r="K781" s="35">
        <v>330472.25</v>
      </c>
      <c r="L781" s="35">
        <v>106</v>
      </c>
      <c r="M781" s="35">
        <v>730760</v>
      </c>
      <c r="N781" s="36">
        <v>13.566926898023974</v>
      </c>
      <c r="O781" s="35">
        <v>225372.25</v>
      </c>
      <c r="P781" s="35">
        <v>35</v>
      </c>
      <c r="Q781" s="35">
        <v>236600</v>
      </c>
      <c r="R781" s="36">
        <v>29.528908495350805</v>
      </c>
      <c r="S781" s="35">
        <v>0</v>
      </c>
      <c r="T781" s="35">
        <v>0</v>
      </c>
      <c r="U781" s="35">
        <v>0</v>
      </c>
      <c r="V781" s="36">
        <v>0</v>
      </c>
      <c r="W781" s="35">
        <v>0</v>
      </c>
      <c r="X781" s="35">
        <v>0</v>
      </c>
      <c r="Y781" s="35">
        <v>0</v>
      </c>
      <c r="Z781" s="36">
        <v>0</v>
      </c>
      <c r="AA781" s="35">
        <v>0</v>
      </c>
      <c r="AB781" s="35">
        <v>0</v>
      </c>
      <c r="AC781" s="35">
        <v>0</v>
      </c>
      <c r="AD781" s="36">
        <v>0</v>
      </c>
      <c r="AE781" s="35">
        <v>0</v>
      </c>
      <c r="AF781" s="35">
        <v>0</v>
      </c>
      <c r="AG781" s="35">
        <v>0</v>
      </c>
      <c r="AH781" s="36">
        <v>0</v>
      </c>
      <c r="AI781" s="35">
        <v>153622.54</v>
      </c>
      <c r="AJ781" s="35">
        <v>25</v>
      </c>
      <c r="AK781" s="35">
        <v>165500</v>
      </c>
      <c r="AL781" s="36">
        <v>28.775218972809668</v>
      </c>
      <c r="AM781" s="35">
        <v>0</v>
      </c>
      <c r="AN781" s="35">
        <v>0</v>
      </c>
      <c r="AO781" s="35">
        <v>0</v>
      </c>
      <c r="AP781" s="36">
        <v>0</v>
      </c>
      <c r="AQ781" s="35">
        <v>0</v>
      </c>
      <c r="AR781" s="35">
        <v>0</v>
      </c>
      <c r="AS781" s="35">
        <v>0</v>
      </c>
      <c r="AT781" s="36">
        <v>0</v>
      </c>
      <c r="AU781" s="35">
        <v>-65572.47</v>
      </c>
      <c r="AV781" s="35">
        <v>71</v>
      </c>
      <c r="AW781" s="35">
        <v>492060</v>
      </c>
      <c r="AX781" s="36">
        <v>-4.1310949274478723</v>
      </c>
      <c r="AY781" s="35">
        <v>884666.82000000007</v>
      </c>
      <c r="AZ781" s="35">
        <v>349</v>
      </c>
      <c r="BA781" s="35">
        <v>2393240</v>
      </c>
      <c r="BB781" s="36">
        <v>11.459223237117882</v>
      </c>
      <c r="BC781" s="43" t="s">
        <v>1165</v>
      </c>
      <c r="BD781" s="38" t="s">
        <v>1120</v>
      </c>
      <c r="BE781" s="38" t="s">
        <v>1060</v>
      </c>
      <c r="BF781" s="18"/>
      <c r="BG781" s="18"/>
      <c r="BH781" s="18"/>
      <c r="BI781" s="18"/>
      <c r="BJ781" s="18"/>
      <c r="BK781" s="18"/>
      <c r="BL781" s="18"/>
      <c r="BM781" s="18"/>
      <c r="BN781" s="18"/>
      <c r="BO781" s="18"/>
      <c r="CJ781" s="18"/>
      <c r="CK781" s="18"/>
    </row>
    <row r="782" spans="1:89" x14ac:dyDescent="0.2">
      <c r="A782" s="42">
        <v>178150</v>
      </c>
      <c r="B782" s="43" t="s">
        <v>1174</v>
      </c>
      <c r="C782" s="35">
        <v>60499.98</v>
      </c>
      <c r="D782" s="35">
        <v>100</v>
      </c>
      <c r="E782" s="35">
        <v>686000</v>
      </c>
      <c r="F782" s="36">
        <f t="shared" si="178"/>
        <v>2.6457717201166182</v>
      </c>
      <c r="G782" s="35">
        <v>-40763.08</v>
      </c>
      <c r="H782" s="35">
        <v>135.5</v>
      </c>
      <c r="I782" s="35">
        <v>929530</v>
      </c>
      <c r="J782" s="36">
        <f t="shared" si="179"/>
        <v>-1.3594563704237626</v>
      </c>
      <c r="K782" s="35">
        <v>194314.92</v>
      </c>
      <c r="L782" s="35">
        <v>168</v>
      </c>
      <c r="M782" s="35">
        <v>1154080</v>
      </c>
      <c r="N782" s="36">
        <v>5.0511642173852769</v>
      </c>
      <c r="O782" s="35">
        <v>408994.92</v>
      </c>
      <c r="P782" s="35">
        <v>130</v>
      </c>
      <c r="Q782" s="35">
        <v>884800</v>
      </c>
      <c r="R782" s="36">
        <v>14.329614059674503</v>
      </c>
      <c r="S782" s="35">
        <v>400619.92</v>
      </c>
      <c r="T782" s="35">
        <v>77.5</v>
      </c>
      <c r="U782" s="35">
        <v>532150</v>
      </c>
      <c r="V782" s="36">
        <v>23.337813623978199</v>
      </c>
      <c r="W782" s="35">
        <v>386699.99</v>
      </c>
      <c r="X782" s="35">
        <v>126</v>
      </c>
      <c r="Y782" s="35">
        <v>843560</v>
      </c>
      <c r="Z782" s="36">
        <v>13.752429821233818</v>
      </c>
      <c r="AA782" s="35">
        <v>507172.99</v>
      </c>
      <c r="AB782" s="35">
        <v>145</v>
      </c>
      <c r="AC782" s="35">
        <v>1021700</v>
      </c>
      <c r="AD782" s="36">
        <v>15.388433679162182</v>
      </c>
      <c r="AE782" s="35">
        <v>438173.74</v>
      </c>
      <c r="AF782" s="35">
        <v>90</v>
      </c>
      <c r="AG782" s="35">
        <v>645150</v>
      </c>
      <c r="AH782" s="36">
        <v>20.375435480120903</v>
      </c>
      <c r="AI782" s="35">
        <v>398461.74</v>
      </c>
      <c r="AJ782" s="35">
        <v>138</v>
      </c>
      <c r="AK782" s="35">
        <v>973020</v>
      </c>
      <c r="AL782" s="36">
        <v>12.69482018869088</v>
      </c>
      <c r="AM782" s="35">
        <v>465246.74</v>
      </c>
      <c r="AN782" s="35">
        <v>102.5</v>
      </c>
      <c r="AO782" s="35">
        <v>691575</v>
      </c>
      <c r="AP782" s="36">
        <v>20.854786451216427</v>
      </c>
      <c r="AQ782" s="35">
        <v>553547.74</v>
      </c>
      <c r="AR782" s="35">
        <v>208.5</v>
      </c>
      <c r="AS782" s="35">
        <v>1439765</v>
      </c>
      <c r="AT782" s="36">
        <v>10.76518509617889</v>
      </c>
      <c r="AU782" s="35">
        <v>363968.75</v>
      </c>
      <c r="AV782" s="35">
        <v>239.5</v>
      </c>
      <c r="AW782" s="35">
        <v>1623405</v>
      </c>
      <c r="AX782" s="36">
        <v>6.9502257600537138</v>
      </c>
      <c r="AY782" s="35">
        <v>4076438.37</v>
      </c>
      <c r="AZ782" s="35">
        <v>1560.5</v>
      </c>
      <c r="BA782" s="35">
        <v>10738735</v>
      </c>
      <c r="BB782" s="36">
        <v>11.767642042568328</v>
      </c>
      <c r="BC782" s="43" t="s">
        <v>1165</v>
      </c>
      <c r="BD782" s="38" t="s">
        <v>1120</v>
      </c>
      <c r="BE782" s="38" t="s">
        <v>1060</v>
      </c>
      <c r="BF782" s="18"/>
      <c r="BG782" s="18"/>
      <c r="BH782" s="18"/>
      <c r="BI782" s="18"/>
      <c r="BJ782" s="18"/>
      <c r="BK782" s="18"/>
      <c r="BL782" s="18"/>
      <c r="BM782" s="18"/>
      <c r="BN782" s="18"/>
      <c r="BO782" s="18"/>
      <c r="CJ782" s="18"/>
      <c r="CK782" s="18"/>
    </row>
    <row r="783" spans="1:89" x14ac:dyDescent="0.2">
      <c r="A783" s="42">
        <v>179472</v>
      </c>
      <c r="B783" s="43" t="s">
        <v>1175</v>
      </c>
      <c r="C783" s="35">
        <v>-81270.990000000005</v>
      </c>
      <c r="D783" s="35">
        <v>108</v>
      </c>
      <c r="E783" s="35">
        <v>740880</v>
      </c>
      <c r="F783" s="36">
        <f t="shared" si="178"/>
        <v>-3.2908564139941694</v>
      </c>
      <c r="G783" s="35">
        <v>-47025.75</v>
      </c>
      <c r="H783" s="35">
        <v>190</v>
      </c>
      <c r="I783" s="35">
        <v>1303400</v>
      </c>
      <c r="J783" s="36">
        <f t="shared" si="179"/>
        <v>-1.118458071198404</v>
      </c>
      <c r="K783" s="35">
        <v>-97805.75</v>
      </c>
      <c r="L783" s="35">
        <v>197</v>
      </c>
      <c r="M783" s="35">
        <v>1375620</v>
      </c>
      <c r="N783" s="36">
        <v>-2.1329818554542679</v>
      </c>
      <c r="O783" s="35">
        <v>-67510.100000000006</v>
      </c>
      <c r="P783" s="35">
        <v>160</v>
      </c>
      <c r="Q783" s="35">
        <v>1110600</v>
      </c>
      <c r="R783" s="36">
        <v>-1.8843986133621469</v>
      </c>
      <c r="S783" s="35">
        <v>-22080.1</v>
      </c>
      <c r="T783" s="35">
        <v>57</v>
      </c>
      <c r="U783" s="35">
        <v>385320</v>
      </c>
      <c r="V783" s="36">
        <v>-1.7764016921000725</v>
      </c>
      <c r="W783" s="35">
        <v>-45240.1</v>
      </c>
      <c r="X783" s="35">
        <v>105</v>
      </c>
      <c r="Y783" s="35">
        <v>699300</v>
      </c>
      <c r="Z783" s="36">
        <v>-1.9408022308022308</v>
      </c>
      <c r="AA783" s="35">
        <v>-26005.1</v>
      </c>
      <c r="AB783" s="35">
        <v>55</v>
      </c>
      <c r="AC783" s="35">
        <v>388300</v>
      </c>
      <c r="AD783" s="36">
        <v>-2.0761218130311612</v>
      </c>
      <c r="AE783" s="35">
        <v>192765.43</v>
      </c>
      <c r="AF783" s="35">
        <v>105</v>
      </c>
      <c r="AG783" s="35">
        <v>771300</v>
      </c>
      <c r="AH783" s="36">
        <v>7.4976830027226757</v>
      </c>
      <c r="AI783" s="35">
        <v>-51255.57</v>
      </c>
      <c r="AJ783" s="35">
        <v>70</v>
      </c>
      <c r="AK783" s="35">
        <v>464800</v>
      </c>
      <c r="AL783" s="36">
        <v>-3.4185083261617901</v>
      </c>
      <c r="AM783" s="35">
        <v>-47880.56</v>
      </c>
      <c r="AN783" s="35">
        <v>105</v>
      </c>
      <c r="AO783" s="35">
        <v>690200</v>
      </c>
      <c r="AP783" s="36">
        <v>-2.1505322515212981</v>
      </c>
      <c r="AQ783" s="35">
        <v>-28225.56</v>
      </c>
      <c r="AR783" s="35">
        <v>70</v>
      </c>
      <c r="AS783" s="35">
        <v>464800</v>
      </c>
      <c r="AT783" s="36">
        <v>-1.7003349397590362</v>
      </c>
      <c r="AU783" s="35">
        <v>-231666.56</v>
      </c>
      <c r="AV783" s="35">
        <v>202</v>
      </c>
      <c r="AW783" s="35">
        <v>1395360</v>
      </c>
      <c r="AX783" s="36">
        <v>-5.1468175667927989</v>
      </c>
      <c r="AY783" s="35">
        <v>-471929.72</v>
      </c>
      <c r="AZ783" s="35">
        <v>1316</v>
      </c>
      <c r="BA783" s="35">
        <v>9049000</v>
      </c>
      <c r="BB783" s="36">
        <v>-1.6167334865731018</v>
      </c>
      <c r="BC783" s="43" t="s">
        <v>1165</v>
      </c>
      <c r="BD783" s="38" t="s">
        <v>1120</v>
      </c>
      <c r="BE783" s="38" t="s">
        <v>1060</v>
      </c>
      <c r="BF783" s="18"/>
      <c r="BG783" s="18"/>
      <c r="BH783" s="18"/>
      <c r="BI783" s="18"/>
      <c r="BJ783" s="18"/>
      <c r="BK783" s="18"/>
      <c r="BL783" s="18"/>
      <c r="BM783" s="18"/>
      <c r="BN783" s="18"/>
      <c r="BO783" s="18"/>
      <c r="CJ783" s="18"/>
      <c r="CK783" s="18"/>
    </row>
    <row r="784" spans="1:89" x14ac:dyDescent="0.2">
      <c r="A784" s="42">
        <v>179907</v>
      </c>
      <c r="B784" s="43" t="s">
        <v>1176</v>
      </c>
      <c r="C784" s="35">
        <v>-39435.01</v>
      </c>
      <c r="D784" s="35">
        <v>25</v>
      </c>
      <c r="E784" s="35">
        <v>171500</v>
      </c>
      <c r="F784" s="36">
        <f t="shared" si="178"/>
        <v>-6.8982524781341104</v>
      </c>
      <c r="G784" s="35">
        <v>-20357.18</v>
      </c>
      <c r="H784" s="35">
        <v>98</v>
      </c>
      <c r="I784" s="35">
        <v>672280</v>
      </c>
      <c r="J784" s="36">
        <f t="shared" si="179"/>
        <v>-0.93870497411792697</v>
      </c>
      <c r="K784" s="35">
        <v>176882.82</v>
      </c>
      <c r="L784" s="35">
        <v>109</v>
      </c>
      <c r="M784" s="35">
        <v>790640</v>
      </c>
      <c r="N784" s="36">
        <v>6.711631842557928</v>
      </c>
      <c r="O784" s="35">
        <v>28272.82</v>
      </c>
      <c r="P784" s="35">
        <v>91</v>
      </c>
      <c r="Q784" s="35">
        <v>681760</v>
      </c>
      <c r="R784" s="36">
        <v>1.2855805855432998</v>
      </c>
      <c r="S784" s="35">
        <v>435717.82</v>
      </c>
      <c r="T784" s="35">
        <v>140</v>
      </c>
      <c r="U784" s="35">
        <v>1023400</v>
      </c>
      <c r="V784" s="36">
        <v>13.198409634551494</v>
      </c>
      <c r="W784" s="35">
        <v>285617.84000000003</v>
      </c>
      <c r="X784" s="35">
        <v>50</v>
      </c>
      <c r="Y784" s="35">
        <v>333000</v>
      </c>
      <c r="Z784" s="36">
        <v>25.731336936936938</v>
      </c>
      <c r="AA784" s="35">
        <v>201667.84</v>
      </c>
      <c r="AB784" s="35">
        <v>70</v>
      </c>
      <c r="AC784" s="35">
        <v>487200</v>
      </c>
      <c r="AD784" s="36">
        <v>12.831902791461411</v>
      </c>
      <c r="AE784" s="35">
        <v>419117.87</v>
      </c>
      <c r="AF784" s="35">
        <v>95</v>
      </c>
      <c r="AG784" s="35">
        <v>718200</v>
      </c>
      <c r="AH784" s="36">
        <v>17.507012113617378</v>
      </c>
      <c r="AI784" s="35">
        <v>434667.87</v>
      </c>
      <c r="AJ784" s="35">
        <v>40</v>
      </c>
      <c r="AK784" s="35">
        <v>313850</v>
      </c>
      <c r="AL784" s="36">
        <v>42.93357963995539</v>
      </c>
      <c r="AM784" s="35">
        <v>521753.87</v>
      </c>
      <c r="AN784" s="35">
        <v>85</v>
      </c>
      <c r="AO784" s="35">
        <v>603400</v>
      </c>
      <c r="AP784" s="36">
        <v>26.805386095459067</v>
      </c>
      <c r="AQ784" s="35">
        <v>544066.87</v>
      </c>
      <c r="AR784" s="35">
        <v>85</v>
      </c>
      <c r="AS784" s="35">
        <v>615400</v>
      </c>
      <c r="AT784" s="36">
        <v>24.754423724406891</v>
      </c>
      <c r="AU784" s="35">
        <v>339659.87</v>
      </c>
      <c r="AV784" s="35">
        <v>60</v>
      </c>
      <c r="AW784" s="35">
        <v>453900</v>
      </c>
      <c r="AX784" s="36">
        <v>23.19774393038114</v>
      </c>
      <c r="AY784" s="35">
        <v>3367068.3100000005</v>
      </c>
      <c r="AZ784" s="35">
        <v>923</v>
      </c>
      <c r="BA784" s="35">
        <v>6693030</v>
      </c>
      <c r="BB784" s="36">
        <v>15.595196437189138</v>
      </c>
      <c r="BC784" s="43" t="s">
        <v>1165</v>
      </c>
      <c r="BD784" s="38" t="s">
        <v>1120</v>
      </c>
      <c r="BE784" s="38" t="s">
        <v>1060</v>
      </c>
      <c r="BF784" s="18"/>
      <c r="BG784" s="18"/>
      <c r="BH784" s="18"/>
      <c r="BI784" s="18"/>
      <c r="BJ784" s="18"/>
      <c r="BK784" s="18"/>
      <c r="BL784" s="18"/>
      <c r="BM784" s="18"/>
      <c r="BN784" s="18"/>
      <c r="BO784" s="18"/>
      <c r="CJ784" s="18"/>
      <c r="CK784" s="18"/>
    </row>
    <row r="785" spans="1:89" x14ac:dyDescent="0.2">
      <c r="A785" s="42">
        <v>179908</v>
      </c>
      <c r="B785" s="43" t="s">
        <v>1177</v>
      </c>
      <c r="C785" s="35">
        <v>-101122.49</v>
      </c>
      <c r="D785" s="35">
        <v>0</v>
      </c>
      <c r="E785" s="35">
        <v>0</v>
      </c>
      <c r="F785" s="36">
        <f t="shared" si="178"/>
        <v>0</v>
      </c>
      <c r="G785" s="35">
        <v>-64203.11</v>
      </c>
      <c r="H785" s="35">
        <v>172</v>
      </c>
      <c r="I785" s="35">
        <v>1179920</v>
      </c>
      <c r="J785" s="36">
        <f t="shared" si="179"/>
        <v>-1.6868062326259408</v>
      </c>
      <c r="K785" s="35">
        <v>-127723.11</v>
      </c>
      <c r="L785" s="35">
        <v>300</v>
      </c>
      <c r="M785" s="35">
        <v>2071200</v>
      </c>
      <c r="N785" s="36">
        <v>-1.8499871089223638</v>
      </c>
      <c r="O785" s="35">
        <v>278740.02</v>
      </c>
      <c r="P785" s="35">
        <v>263</v>
      </c>
      <c r="Q785" s="35">
        <v>1804080</v>
      </c>
      <c r="R785" s="36">
        <v>4.7896659904217112</v>
      </c>
      <c r="S785" s="35">
        <v>140520.01999999999</v>
      </c>
      <c r="T785" s="35">
        <v>167.5</v>
      </c>
      <c r="U785" s="35">
        <v>1148800</v>
      </c>
      <c r="V785" s="36">
        <v>3.7918877263231199</v>
      </c>
      <c r="W785" s="35">
        <v>21480.03</v>
      </c>
      <c r="X785" s="35">
        <v>127</v>
      </c>
      <c r="Y785" s="35">
        <v>862320</v>
      </c>
      <c r="Z785" s="36">
        <v>0.74728743389924845</v>
      </c>
      <c r="AA785" s="35">
        <v>422748.03</v>
      </c>
      <c r="AB785" s="35">
        <v>165</v>
      </c>
      <c r="AC785" s="35">
        <v>1144400</v>
      </c>
      <c r="AD785" s="36">
        <v>11.451580679832226</v>
      </c>
      <c r="AE785" s="35">
        <v>437131.81</v>
      </c>
      <c r="AF785" s="35">
        <v>140</v>
      </c>
      <c r="AG785" s="35">
        <v>1006500</v>
      </c>
      <c r="AH785" s="36">
        <v>13.029264083457527</v>
      </c>
      <c r="AI785" s="35">
        <v>723776.81</v>
      </c>
      <c r="AJ785" s="35">
        <v>257</v>
      </c>
      <c r="AK785" s="35">
        <v>1751630</v>
      </c>
      <c r="AL785" s="36">
        <v>12.809258296558063</v>
      </c>
      <c r="AM785" s="35">
        <v>604449.81000000006</v>
      </c>
      <c r="AN785" s="35">
        <v>107.5</v>
      </c>
      <c r="AO785" s="35">
        <v>730525</v>
      </c>
      <c r="AP785" s="36">
        <v>25.649969693028986</v>
      </c>
      <c r="AQ785" s="35">
        <v>686450.79</v>
      </c>
      <c r="AR785" s="35">
        <v>175</v>
      </c>
      <c r="AS785" s="35">
        <v>1176200</v>
      </c>
      <c r="AT785" s="36">
        <v>16.341287298078559</v>
      </c>
      <c r="AU785" s="35">
        <v>287592.78999999998</v>
      </c>
      <c r="AV785" s="35">
        <v>205</v>
      </c>
      <c r="AW785" s="35">
        <v>1394600</v>
      </c>
      <c r="AX785" s="36">
        <v>6.3927839452172668</v>
      </c>
      <c r="AY785" s="35">
        <v>3410963.89</v>
      </c>
      <c r="AZ785" s="35">
        <v>2079</v>
      </c>
      <c r="BA785" s="35">
        <v>14270175</v>
      </c>
      <c r="BB785" s="36">
        <v>7.4098517074948278</v>
      </c>
      <c r="BC785" s="43" t="s">
        <v>1165</v>
      </c>
      <c r="BD785" s="38" t="s">
        <v>1120</v>
      </c>
      <c r="BE785" s="38" t="s">
        <v>1060</v>
      </c>
      <c r="BF785" s="18"/>
      <c r="BG785" s="18"/>
      <c r="BH785" s="18"/>
      <c r="BI785" s="18"/>
      <c r="BJ785" s="18"/>
      <c r="BK785" s="18"/>
      <c r="BL785" s="18"/>
      <c r="BM785" s="18"/>
      <c r="BN785" s="18"/>
      <c r="BO785" s="18"/>
      <c r="CJ785" s="18"/>
      <c r="CK785" s="18"/>
    </row>
    <row r="786" spans="1:89" x14ac:dyDescent="0.2">
      <c r="A786" s="42">
        <v>202225</v>
      </c>
      <c r="B786" s="43" t="s">
        <v>1178</v>
      </c>
      <c r="C786" s="35">
        <v>-120245.59</v>
      </c>
      <c r="D786" s="35">
        <v>101</v>
      </c>
      <c r="E786" s="35">
        <v>692860</v>
      </c>
      <c r="F786" s="36">
        <f t="shared" si="178"/>
        <v>-5.2064886124180934</v>
      </c>
      <c r="G786" s="35">
        <v>-52458.46</v>
      </c>
      <c r="H786" s="35">
        <v>185.5</v>
      </c>
      <c r="I786" s="35">
        <v>1272530</v>
      </c>
      <c r="J786" s="36">
        <f t="shared" si="179"/>
        <v>-1.2779362844097979</v>
      </c>
      <c r="K786" s="35">
        <v>-85219.3</v>
      </c>
      <c r="L786" s="35">
        <v>185</v>
      </c>
      <c r="M786" s="35">
        <v>1269100</v>
      </c>
      <c r="N786" s="36">
        <v>-2.0144819163186511</v>
      </c>
      <c r="O786" s="35">
        <v>-21423.64</v>
      </c>
      <c r="P786" s="35">
        <v>260</v>
      </c>
      <c r="Q786" s="35">
        <v>1770100</v>
      </c>
      <c r="R786" s="36">
        <v>-0.37519509632224168</v>
      </c>
      <c r="S786" s="35">
        <v>-47323.64</v>
      </c>
      <c r="T786" s="35">
        <v>107.5</v>
      </c>
      <c r="U786" s="35">
        <v>740450</v>
      </c>
      <c r="V786" s="36">
        <v>-1.9812719832534269</v>
      </c>
      <c r="W786" s="35">
        <v>57545.24</v>
      </c>
      <c r="X786" s="35">
        <v>215</v>
      </c>
      <c r="Y786" s="35">
        <v>1441400</v>
      </c>
      <c r="Z786" s="36">
        <v>1.1976947412238101</v>
      </c>
      <c r="AA786" s="35">
        <v>335434.12</v>
      </c>
      <c r="AB786" s="35">
        <v>218</v>
      </c>
      <c r="AC786" s="35">
        <v>1528980</v>
      </c>
      <c r="AD786" s="36">
        <v>6.8009115357951053</v>
      </c>
      <c r="AE786" s="35">
        <v>500870.45</v>
      </c>
      <c r="AF786" s="35">
        <v>203.5</v>
      </c>
      <c r="AG786" s="35">
        <v>1485835</v>
      </c>
      <c r="AH786" s="36">
        <v>10.112908566563581</v>
      </c>
      <c r="AI786" s="35">
        <v>305713.45</v>
      </c>
      <c r="AJ786" s="35">
        <v>222.5</v>
      </c>
      <c r="AK786" s="35">
        <v>1529175</v>
      </c>
      <c r="AL786" s="36">
        <v>6.1975358935373652</v>
      </c>
      <c r="AM786" s="35">
        <v>446920.3</v>
      </c>
      <c r="AN786" s="35">
        <v>258.5</v>
      </c>
      <c r="AO786" s="35">
        <v>1759515</v>
      </c>
      <c r="AP786" s="36">
        <v>7.8740614885351929</v>
      </c>
      <c r="AQ786" s="35">
        <v>248726.31</v>
      </c>
      <c r="AR786" s="35">
        <v>235.5</v>
      </c>
      <c r="AS786" s="35">
        <v>1599445</v>
      </c>
      <c r="AT786" s="36">
        <v>4.3542207953383825</v>
      </c>
      <c r="AU786" s="35">
        <v>-145941.73000000001</v>
      </c>
      <c r="AV786" s="35">
        <v>344.5</v>
      </c>
      <c r="AW786" s="35">
        <v>2378035</v>
      </c>
      <c r="AX786" s="36">
        <v>-1.9024924485972663</v>
      </c>
      <c r="AY786" s="35">
        <v>1542843.1</v>
      </c>
      <c r="AZ786" s="35">
        <v>2435.5</v>
      </c>
      <c r="BA786" s="35">
        <v>16774565</v>
      </c>
      <c r="BB786" s="36">
        <v>2.8512295907524279</v>
      </c>
      <c r="BC786" s="43" t="s">
        <v>1165</v>
      </c>
      <c r="BD786" s="38" t="s">
        <v>1120</v>
      </c>
      <c r="BE786" s="38" t="s">
        <v>1060</v>
      </c>
      <c r="BF786" s="18"/>
      <c r="BG786" s="18"/>
      <c r="BH786" s="18"/>
      <c r="BI786" s="18"/>
      <c r="BJ786" s="18"/>
      <c r="BK786" s="18"/>
      <c r="BL786" s="18"/>
      <c r="BM786" s="18"/>
      <c r="BN786" s="18"/>
      <c r="BO786" s="18"/>
      <c r="CJ786" s="18"/>
      <c r="CK786" s="18"/>
    </row>
    <row r="787" spans="1:89" x14ac:dyDescent="0.2">
      <c r="A787" s="42">
        <v>203399</v>
      </c>
      <c r="B787" s="43" t="s">
        <v>1179</v>
      </c>
      <c r="C787" s="35">
        <v>0</v>
      </c>
      <c r="D787" s="35">
        <v>0</v>
      </c>
      <c r="E787" s="35">
        <v>0</v>
      </c>
      <c r="F787" s="36">
        <f t="shared" si="178"/>
        <v>0</v>
      </c>
      <c r="G787" s="35">
        <v>0</v>
      </c>
      <c r="H787" s="35">
        <v>0</v>
      </c>
      <c r="I787" s="35">
        <v>0</v>
      </c>
      <c r="J787" s="36">
        <f t="shared" si="179"/>
        <v>0</v>
      </c>
      <c r="K787" s="35">
        <v>128600</v>
      </c>
      <c r="L787" s="35">
        <v>20</v>
      </c>
      <c r="M787" s="35">
        <v>138800</v>
      </c>
      <c r="N787" s="36">
        <v>27.795389048991353</v>
      </c>
      <c r="O787" s="35">
        <v>-13200</v>
      </c>
      <c r="P787" s="35">
        <v>30</v>
      </c>
      <c r="Q787" s="35">
        <v>205800</v>
      </c>
      <c r="R787" s="36">
        <v>-1.9883381924198249</v>
      </c>
      <c r="S787" s="35">
        <v>-16150</v>
      </c>
      <c r="T787" s="35">
        <v>35</v>
      </c>
      <c r="U787" s="35">
        <v>236600</v>
      </c>
      <c r="V787" s="36">
        <v>-2.1160185967878276</v>
      </c>
      <c r="W787" s="35">
        <v>-10540</v>
      </c>
      <c r="X787" s="35">
        <v>31</v>
      </c>
      <c r="Y787" s="35">
        <v>213060</v>
      </c>
      <c r="Z787" s="36">
        <v>-1.4840889890171782</v>
      </c>
      <c r="AA787" s="35">
        <v>-18800</v>
      </c>
      <c r="AB787" s="35">
        <v>35</v>
      </c>
      <c r="AC787" s="35">
        <v>240100</v>
      </c>
      <c r="AD787" s="36">
        <v>-2.4273219491878386</v>
      </c>
      <c r="AE787" s="35">
        <v>59300</v>
      </c>
      <c r="AF787" s="35">
        <v>20</v>
      </c>
      <c r="AG787" s="35">
        <v>153200</v>
      </c>
      <c r="AH787" s="36">
        <v>11.612271540469973</v>
      </c>
      <c r="AI787" s="35">
        <v>-21500</v>
      </c>
      <c r="AJ787" s="35">
        <v>35</v>
      </c>
      <c r="AK787" s="35">
        <v>235900</v>
      </c>
      <c r="AL787" s="36">
        <v>-2.8253497244595165</v>
      </c>
      <c r="AM787" s="35">
        <v>-16150</v>
      </c>
      <c r="AN787" s="35">
        <v>35</v>
      </c>
      <c r="AO787" s="35">
        <v>228900</v>
      </c>
      <c r="AP787" s="36">
        <v>-2.1871996505024027</v>
      </c>
      <c r="AQ787" s="35">
        <v>-11900</v>
      </c>
      <c r="AR787" s="35">
        <v>35</v>
      </c>
      <c r="AS787" s="35">
        <v>235900</v>
      </c>
      <c r="AT787" s="36">
        <v>-1.4124629080118694</v>
      </c>
      <c r="AU787" s="35">
        <v>-56090</v>
      </c>
      <c r="AV787" s="35">
        <v>40</v>
      </c>
      <c r="AW787" s="35">
        <v>285850</v>
      </c>
      <c r="AX787" s="36">
        <v>-6.0828756340738153</v>
      </c>
      <c r="AY787" s="35">
        <v>23570</v>
      </c>
      <c r="AZ787" s="35">
        <v>316</v>
      </c>
      <c r="BA787" s="35">
        <v>2174110</v>
      </c>
      <c r="BB787" s="36">
        <v>0.33607775135572721</v>
      </c>
      <c r="BC787" s="43" t="s">
        <v>1165</v>
      </c>
      <c r="BD787" s="38" t="s">
        <v>1120</v>
      </c>
      <c r="BE787" s="38" t="s">
        <v>1060</v>
      </c>
      <c r="BF787" s="18"/>
      <c r="BG787" s="18"/>
      <c r="BH787" s="18"/>
      <c r="BI787" s="18"/>
      <c r="BJ787" s="18"/>
      <c r="BK787" s="18"/>
      <c r="BL787" s="18"/>
      <c r="BM787" s="18"/>
      <c r="BN787" s="18"/>
      <c r="BO787" s="18"/>
      <c r="CJ787" s="18"/>
      <c r="CK787" s="18"/>
    </row>
    <row r="788" spans="1:89" x14ac:dyDescent="0.2">
      <c r="A788" s="42">
        <v>204243</v>
      </c>
      <c r="B788" s="43" t="s">
        <v>1180</v>
      </c>
      <c r="C788" s="35">
        <v>0</v>
      </c>
      <c r="D788" s="35">
        <v>0</v>
      </c>
      <c r="E788" s="35">
        <v>0</v>
      </c>
      <c r="F788" s="36">
        <f t="shared" si="178"/>
        <v>0</v>
      </c>
      <c r="G788" s="35">
        <v>0</v>
      </c>
      <c r="H788" s="35">
        <v>0</v>
      </c>
      <c r="I788" s="35">
        <v>0</v>
      </c>
      <c r="J788" s="36">
        <f t="shared" si="179"/>
        <v>0</v>
      </c>
      <c r="K788" s="35">
        <v>0</v>
      </c>
      <c r="L788" s="35">
        <v>0</v>
      </c>
      <c r="M788" s="35">
        <v>0</v>
      </c>
      <c r="N788" s="36">
        <v>0</v>
      </c>
      <c r="O788" s="35">
        <v>0</v>
      </c>
      <c r="P788" s="35">
        <v>0</v>
      </c>
      <c r="Q788" s="35">
        <v>0</v>
      </c>
      <c r="R788" s="36">
        <v>0</v>
      </c>
      <c r="S788" s="35">
        <v>-15050</v>
      </c>
      <c r="T788" s="35">
        <v>35</v>
      </c>
      <c r="U788" s="35">
        <v>236600</v>
      </c>
      <c r="V788" s="36">
        <v>-1.9718934911242605</v>
      </c>
      <c r="W788" s="35">
        <v>-20450</v>
      </c>
      <c r="X788" s="35">
        <v>45</v>
      </c>
      <c r="Y788" s="35">
        <v>311200</v>
      </c>
      <c r="Z788" s="36">
        <v>-1.9714010282776349</v>
      </c>
      <c r="AA788" s="35">
        <v>-14000</v>
      </c>
      <c r="AB788" s="35">
        <v>35</v>
      </c>
      <c r="AC788" s="35">
        <v>243600</v>
      </c>
      <c r="AD788" s="36">
        <v>-1.7816091954022988</v>
      </c>
      <c r="AE788" s="35">
        <v>204750</v>
      </c>
      <c r="AF788" s="35">
        <v>70</v>
      </c>
      <c r="AG788" s="35">
        <v>532700</v>
      </c>
      <c r="AH788" s="36">
        <v>11.530880420499342</v>
      </c>
      <c r="AI788" s="35">
        <v>-21000</v>
      </c>
      <c r="AJ788" s="35">
        <v>35</v>
      </c>
      <c r="AK788" s="35">
        <v>228900</v>
      </c>
      <c r="AL788" s="36">
        <v>-2.8440366972477062</v>
      </c>
      <c r="AM788" s="35">
        <v>197099.99</v>
      </c>
      <c r="AN788" s="35">
        <v>60</v>
      </c>
      <c r="AO788" s="35">
        <v>394400</v>
      </c>
      <c r="AP788" s="36">
        <v>15.492139173427992</v>
      </c>
      <c r="AQ788" s="35">
        <v>155999.99</v>
      </c>
      <c r="AR788" s="35">
        <v>25</v>
      </c>
      <c r="AS788" s="35">
        <v>170500</v>
      </c>
      <c r="AT788" s="36">
        <v>25.618766686217004</v>
      </c>
      <c r="AU788" s="35">
        <v>-73975.009999999995</v>
      </c>
      <c r="AV788" s="35">
        <v>75</v>
      </c>
      <c r="AW788" s="35">
        <v>517300</v>
      </c>
      <c r="AX788" s="36">
        <v>-4.4330665184612403</v>
      </c>
      <c r="AY788" s="35">
        <v>413374.97</v>
      </c>
      <c r="AZ788" s="35">
        <v>380</v>
      </c>
      <c r="BA788" s="35">
        <v>2635200</v>
      </c>
      <c r="BB788" s="36">
        <v>4.8628658431997565</v>
      </c>
      <c r="BC788" s="43" t="s">
        <v>1165</v>
      </c>
      <c r="BD788" s="38" t="s">
        <v>1120</v>
      </c>
      <c r="BE788" s="38" t="s">
        <v>1060</v>
      </c>
      <c r="BF788" s="18"/>
      <c r="BG788" s="18"/>
      <c r="BH788" s="18"/>
      <c r="BI788" s="18"/>
      <c r="BJ788" s="18"/>
      <c r="BK788" s="18"/>
      <c r="BL788" s="18"/>
      <c r="BM788" s="18"/>
      <c r="BN788" s="18"/>
      <c r="BO788" s="18"/>
      <c r="CJ788" s="18"/>
      <c r="CK788" s="18"/>
    </row>
    <row r="789" spans="1:89" x14ac:dyDescent="0.2">
      <c r="A789" s="42">
        <v>204869</v>
      </c>
      <c r="B789" s="43" t="s">
        <v>1169</v>
      </c>
      <c r="C789" s="35">
        <v>0</v>
      </c>
      <c r="D789" s="35">
        <v>0</v>
      </c>
      <c r="E789" s="35">
        <v>0</v>
      </c>
      <c r="F789" s="36">
        <f t="shared" si="178"/>
        <v>0</v>
      </c>
      <c r="G789" s="35">
        <v>0</v>
      </c>
      <c r="H789" s="35">
        <v>0</v>
      </c>
      <c r="I789" s="35">
        <v>0</v>
      </c>
      <c r="J789" s="36">
        <f t="shared" si="179"/>
        <v>0</v>
      </c>
      <c r="K789" s="35">
        <v>0</v>
      </c>
      <c r="L789" s="35">
        <v>0</v>
      </c>
      <c r="M789" s="35">
        <v>0</v>
      </c>
      <c r="N789" s="36">
        <v>0</v>
      </c>
      <c r="O789" s="35">
        <v>0</v>
      </c>
      <c r="P789" s="35">
        <v>0</v>
      </c>
      <c r="Q789" s="35">
        <v>0</v>
      </c>
      <c r="R789" s="36">
        <v>0</v>
      </c>
      <c r="S789" s="35">
        <v>0</v>
      </c>
      <c r="T789" s="35">
        <v>0</v>
      </c>
      <c r="U789" s="35">
        <v>0</v>
      </c>
      <c r="V789" s="36">
        <v>0</v>
      </c>
      <c r="W789" s="35">
        <v>-12600</v>
      </c>
      <c r="X789" s="35">
        <v>35</v>
      </c>
      <c r="Y789" s="35">
        <v>233100</v>
      </c>
      <c r="Z789" s="36">
        <v>-1.6216216216216217</v>
      </c>
      <c r="AA789" s="35">
        <v>-88380</v>
      </c>
      <c r="AB789" s="35">
        <v>171</v>
      </c>
      <c r="AC789" s="35">
        <v>1206260</v>
      </c>
      <c r="AD789" s="36">
        <v>-2.2713013778124123</v>
      </c>
      <c r="AE789" s="35">
        <v>370910</v>
      </c>
      <c r="AF789" s="35">
        <v>205</v>
      </c>
      <c r="AG789" s="35">
        <v>1455800</v>
      </c>
      <c r="AH789" s="36">
        <v>7.6434262948207179</v>
      </c>
      <c r="AI789" s="35">
        <v>-60355</v>
      </c>
      <c r="AJ789" s="35">
        <v>237.5</v>
      </c>
      <c r="AK789" s="35">
        <v>1598075</v>
      </c>
      <c r="AL789" s="36">
        <v>-1.1707867277818627</v>
      </c>
      <c r="AM789" s="35">
        <v>-2915.98</v>
      </c>
      <c r="AN789" s="35">
        <v>216</v>
      </c>
      <c r="AO789" s="35">
        <v>1420440</v>
      </c>
      <c r="AP789" s="36">
        <v>-6.3638999183351627E-2</v>
      </c>
      <c r="AQ789" s="35">
        <v>234907.07</v>
      </c>
      <c r="AR789" s="35">
        <v>367</v>
      </c>
      <c r="AS789" s="35">
        <v>2487675</v>
      </c>
      <c r="AT789" s="36">
        <v>2.6439940747887087</v>
      </c>
      <c r="AU789" s="35">
        <v>-136017.87</v>
      </c>
      <c r="AV789" s="35">
        <v>386.5</v>
      </c>
      <c r="AW789" s="35">
        <v>2631645</v>
      </c>
      <c r="AX789" s="36">
        <v>-1.6022502921176676</v>
      </c>
      <c r="AY789" s="35">
        <v>305548.21999999997</v>
      </c>
      <c r="AZ789" s="35">
        <v>1618</v>
      </c>
      <c r="BA789" s="35">
        <v>11032995</v>
      </c>
      <c r="BB789" s="36">
        <v>0.85851528256833243</v>
      </c>
      <c r="BC789" s="43" t="s">
        <v>1165</v>
      </c>
      <c r="BD789" s="38" t="s">
        <v>1120</v>
      </c>
      <c r="BE789" s="38" t="s">
        <v>1060</v>
      </c>
      <c r="BF789" s="18"/>
      <c r="BG789" s="18"/>
      <c r="BH789" s="18"/>
      <c r="BI789" s="18"/>
      <c r="BJ789" s="18"/>
      <c r="BK789" s="18"/>
      <c r="BL789" s="18"/>
      <c r="BM789" s="18"/>
      <c r="BN789" s="18"/>
      <c r="BO789" s="18"/>
      <c r="CJ789" s="18"/>
      <c r="CK789" s="18"/>
    </row>
    <row r="790" spans="1:89" x14ac:dyDescent="0.2">
      <c r="A790" s="42">
        <v>205710</v>
      </c>
      <c r="B790" s="43" t="s">
        <v>1181</v>
      </c>
      <c r="C790" s="35">
        <v>0</v>
      </c>
      <c r="D790" s="35">
        <v>0</v>
      </c>
      <c r="E790" s="35">
        <v>0</v>
      </c>
      <c r="F790" s="36">
        <f t="shared" si="178"/>
        <v>0</v>
      </c>
      <c r="G790" s="35">
        <v>0</v>
      </c>
      <c r="H790" s="35">
        <v>0</v>
      </c>
      <c r="I790" s="35">
        <v>0</v>
      </c>
      <c r="J790" s="36">
        <f t="shared" si="179"/>
        <v>0</v>
      </c>
      <c r="K790" s="35">
        <v>0</v>
      </c>
      <c r="L790" s="35">
        <v>0</v>
      </c>
      <c r="M790" s="35">
        <v>0</v>
      </c>
      <c r="N790" s="36">
        <v>0</v>
      </c>
      <c r="O790" s="35">
        <v>0</v>
      </c>
      <c r="P790" s="35">
        <v>0</v>
      </c>
      <c r="Q790" s="35">
        <v>0</v>
      </c>
      <c r="R790" s="36">
        <v>0</v>
      </c>
      <c r="S790" s="35">
        <v>0</v>
      </c>
      <c r="T790" s="35">
        <v>0</v>
      </c>
      <c r="U790" s="35">
        <v>0</v>
      </c>
      <c r="V790" s="36">
        <v>0</v>
      </c>
      <c r="W790" s="35">
        <v>0</v>
      </c>
      <c r="X790" s="35">
        <v>0</v>
      </c>
      <c r="Y790" s="35">
        <v>0</v>
      </c>
      <c r="Z790" s="36">
        <v>0</v>
      </c>
      <c r="AA790" s="35">
        <v>0</v>
      </c>
      <c r="AB790" s="35">
        <v>0</v>
      </c>
      <c r="AC790" s="35">
        <v>0</v>
      </c>
      <c r="AD790" s="36">
        <v>0</v>
      </c>
      <c r="AE790" s="35">
        <v>145545</v>
      </c>
      <c r="AF790" s="35">
        <v>21</v>
      </c>
      <c r="AG790" s="35">
        <v>157560</v>
      </c>
      <c r="AH790" s="36">
        <v>27.712300076161462</v>
      </c>
      <c r="AI790" s="35">
        <v>210695</v>
      </c>
      <c r="AJ790" s="35">
        <v>35</v>
      </c>
      <c r="AK790" s="35">
        <v>228900</v>
      </c>
      <c r="AL790" s="36">
        <v>28.534491044124071</v>
      </c>
      <c r="AM790" s="35">
        <v>0</v>
      </c>
      <c r="AN790" s="35">
        <v>0</v>
      </c>
      <c r="AO790" s="35">
        <v>0</v>
      </c>
      <c r="AP790" s="36">
        <v>0</v>
      </c>
      <c r="AQ790" s="35">
        <v>-8405</v>
      </c>
      <c r="AR790" s="35">
        <v>35</v>
      </c>
      <c r="AS790" s="35">
        <v>228900</v>
      </c>
      <c r="AT790" s="36">
        <v>-1.0281345565749236</v>
      </c>
      <c r="AU790" s="35">
        <v>-22995</v>
      </c>
      <c r="AV790" s="35">
        <v>40</v>
      </c>
      <c r="AW790" s="35">
        <v>262400</v>
      </c>
      <c r="AX790" s="36">
        <v>-2.7166349085365855</v>
      </c>
      <c r="AY790" s="35">
        <v>324840</v>
      </c>
      <c r="AZ790" s="35">
        <v>131</v>
      </c>
      <c r="BA790" s="35">
        <v>877760</v>
      </c>
      <c r="BB790" s="36">
        <v>11.47242982136347</v>
      </c>
      <c r="BC790" s="43" t="s">
        <v>1165</v>
      </c>
      <c r="BD790" s="38" t="s">
        <v>1120</v>
      </c>
      <c r="BE790" s="38" t="s">
        <v>1060</v>
      </c>
      <c r="BF790" s="18"/>
      <c r="BG790" s="18"/>
      <c r="BH790" s="18"/>
      <c r="BI790" s="18"/>
      <c r="BJ790" s="18"/>
      <c r="BK790" s="18"/>
      <c r="BL790" s="18"/>
      <c r="BM790" s="18"/>
      <c r="BN790" s="18"/>
      <c r="BO790" s="18"/>
      <c r="CJ790" s="18"/>
      <c r="CK790" s="18"/>
    </row>
    <row r="791" spans="1:89" x14ac:dyDescent="0.2">
      <c r="A791" s="42">
        <v>207290</v>
      </c>
      <c r="B791" s="43" t="s">
        <v>1182</v>
      </c>
      <c r="C791" s="35">
        <v>0</v>
      </c>
      <c r="D791" s="35">
        <v>0</v>
      </c>
      <c r="E791" s="35">
        <v>0</v>
      </c>
      <c r="F791" s="36">
        <f t="shared" si="178"/>
        <v>0</v>
      </c>
      <c r="G791" s="35">
        <v>0</v>
      </c>
      <c r="H791" s="35">
        <v>0</v>
      </c>
      <c r="I791" s="35">
        <v>0</v>
      </c>
      <c r="J791" s="36">
        <f t="shared" si="179"/>
        <v>0</v>
      </c>
      <c r="K791" s="35">
        <v>0</v>
      </c>
      <c r="L791" s="35">
        <v>0</v>
      </c>
      <c r="M791" s="35">
        <v>0</v>
      </c>
      <c r="N791" s="36">
        <v>0</v>
      </c>
      <c r="O791" s="35">
        <v>0</v>
      </c>
      <c r="P791" s="35">
        <v>0</v>
      </c>
      <c r="Q791" s="35">
        <v>0</v>
      </c>
      <c r="R791" s="36">
        <v>0</v>
      </c>
      <c r="S791" s="35">
        <v>0</v>
      </c>
      <c r="T791" s="35">
        <v>0</v>
      </c>
      <c r="U791" s="35">
        <v>0</v>
      </c>
      <c r="V791" s="36">
        <v>0</v>
      </c>
      <c r="W791" s="35">
        <v>0</v>
      </c>
      <c r="X791" s="35">
        <v>0</v>
      </c>
      <c r="Y791" s="35">
        <v>0</v>
      </c>
      <c r="Z791" s="36">
        <v>0</v>
      </c>
      <c r="AA791" s="35">
        <v>0</v>
      </c>
      <c r="AB791" s="35">
        <v>0</v>
      </c>
      <c r="AC791" s="35">
        <v>0</v>
      </c>
      <c r="AD791" s="36">
        <v>0</v>
      </c>
      <c r="AE791" s="35">
        <v>0</v>
      </c>
      <c r="AF791" s="35">
        <v>0</v>
      </c>
      <c r="AG791" s="35">
        <v>0</v>
      </c>
      <c r="AH791" s="36">
        <v>0</v>
      </c>
      <c r="AI791" s="35">
        <v>0</v>
      </c>
      <c r="AJ791" s="35">
        <v>0</v>
      </c>
      <c r="AK791" s="35">
        <v>0</v>
      </c>
      <c r="AL791" s="36">
        <v>0</v>
      </c>
      <c r="AM791" s="35">
        <v>0</v>
      </c>
      <c r="AN791" s="35">
        <v>0</v>
      </c>
      <c r="AO791" s="35">
        <v>0</v>
      </c>
      <c r="AP791" s="36">
        <v>0</v>
      </c>
      <c r="AQ791" s="35">
        <v>-10750</v>
      </c>
      <c r="AR791" s="35">
        <v>25</v>
      </c>
      <c r="AS791" s="35">
        <v>170500</v>
      </c>
      <c r="AT791" s="36">
        <v>-1.7653958944281525</v>
      </c>
      <c r="AU791" s="35">
        <v>-11875</v>
      </c>
      <c r="AV791" s="35">
        <v>15</v>
      </c>
      <c r="AW791" s="35">
        <v>117400</v>
      </c>
      <c r="AX791" s="36">
        <v>-3.1356473594548553</v>
      </c>
      <c r="AY791" s="35">
        <v>-22625</v>
      </c>
      <c r="AZ791" s="35">
        <v>40</v>
      </c>
      <c r="BA791" s="35">
        <v>287900</v>
      </c>
      <c r="BB791" s="36">
        <v>-2.4361757554706491</v>
      </c>
      <c r="BC791" s="43" t="s">
        <v>1165</v>
      </c>
      <c r="BD791" s="38" t="s">
        <v>1120</v>
      </c>
      <c r="BE791" s="38" t="s">
        <v>1060</v>
      </c>
      <c r="BF791" s="18"/>
      <c r="BG791" s="18"/>
      <c r="BH791" s="18"/>
      <c r="BI791" s="18"/>
      <c r="BJ791" s="18"/>
      <c r="BK791" s="18"/>
      <c r="BL791" s="18"/>
      <c r="BM791" s="18"/>
      <c r="BN791" s="18"/>
      <c r="BO791" s="18"/>
      <c r="CJ791" s="18"/>
      <c r="CK791" s="18"/>
    </row>
    <row r="792" spans="1:89" x14ac:dyDescent="0.2">
      <c r="A792" s="42">
        <v>173686</v>
      </c>
      <c r="B792" s="43" t="s">
        <v>1183</v>
      </c>
      <c r="C792" s="35">
        <v>999.03</v>
      </c>
      <c r="D792" s="35">
        <v>0</v>
      </c>
      <c r="E792" s="35">
        <v>0</v>
      </c>
      <c r="F792" s="36">
        <f t="shared" si="178"/>
        <v>0</v>
      </c>
      <c r="G792" s="35">
        <v>207541.53</v>
      </c>
      <c r="H792" s="35">
        <v>105</v>
      </c>
      <c r="I792" s="35">
        <v>720300</v>
      </c>
      <c r="J792" s="36">
        <f t="shared" si="179"/>
        <v>8.9320941690962101</v>
      </c>
      <c r="K792" s="35">
        <v>-28358.47</v>
      </c>
      <c r="L792" s="35">
        <v>70</v>
      </c>
      <c r="M792" s="35">
        <v>480200</v>
      </c>
      <c r="N792" s="36">
        <v>-1.7716661807580176</v>
      </c>
      <c r="O792" s="35">
        <v>-14350.47</v>
      </c>
      <c r="P792" s="35">
        <v>35</v>
      </c>
      <c r="Q792" s="35">
        <v>240100</v>
      </c>
      <c r="R792" s="36">
        <v>-1.8528303623490212</v>
      </c>
      <c r="S792" s="35">
        <v>141849.53</v>
      </c>
      <c r="T792" s="35">
        <v>35</v>
      </c>
      <c r="U792" s="35">
        <v>236600</v>
      </c>
      <c r="V792" s="36">
        <v>18.585525908706678</v>
      </c>
      <c r="W792" s="35">
        <v>0</v>
      </c>
      <c r="X792" s="35">
        <v>0</v>
      </c>
      <c r="Y792" s="35">
        <v>0</v>
      </c>
      <c r="Z792" s="36">
        <v>0</v>
      </c>
      <c r="AA792" s="35">
        <v>232049.53</v>
      </c>
      <c r="AB792" s="35">
        <v>35</v>
      </c>
      <c r="AC792" s="35">
        <v>247100</v>
      </c>
      <c r="AD792" s="36">
        <v>29.111839053014972</v>
      </c>
      <c r="AE792" s="35">
        <v>0</v>
      </c>
      <c r="AF792" s="35">
        <v>0</v>
      </c>
      <c r="AG792" s="35">
        <v>0</v>
      </c>
      <c r="AH792" s="36">
        <v>0</v>
      </c>
      <c r="AI792" s="35">
        <v>0</v>
      </c>
      <c r="AJ792" s="35">
        <v>0</v>
      </c>
      <c r="AK792" s="35">
        <v>0</v>
      </c>
      <c r="AL792" s="36">
        <v>0</v>
      </c>
      <c r="AM792" s="35">
        <v>0</v>
      </c>
      <c r="AN792" s="35">
        <v>0</v>
      </c>
      <c r="AO792" s="35">
        <v>0</v>
      </c>
      <c r="AP792" s="36">
        <v>0</v>
      </c>
      <c r="AQ792" s="35">
        <v>0</v>
      </c>
      <c r="AR792" s="35">
        <v>0</v>
      </c>
      <c r="AS792" s="35">
        <v>0</v>
      </c>
      <c r="AT792" s="36">
        <v>0</v>
      </c>
      <c r="AU792" s="35">
        <v>-11239.77</v>
      </c>
      <c r="AV792" s="35">
        <v>0</v>
      </c>
      <c r="AW792" s="35">
        <v>0</v>
      </c>
      <c r="AX792" s="36">
        <v>0</v>
      </c>
      <c r="AY792" s="35">
        <v>527491.88</v>
      </c>
      <c r="AZ792" s="35">
        <v>280</v>
      </c>
      <c r="BA792" s="35">
        <v>1924300</v>
      </c>
      <c r="BB792" s="36">
        <v>8.497764527360598</v>
      </c>
      <c r="BC792" s="43" t="s">
        <v>1165</v>
      </c>
      <c r="BD792" s="38" t="s">
        <v>1120</v>
      </c>
      <c r="BE792" s="38" t="s">
        <v>1060</v>
      </c>
      <c r="BF792" s="18"/>
      <c r="BG792" s="18"/>
      <c r="BH792" s="18"/>
      <c r="BI792" s="18"/>
      <c r="BJ792" s="18"/>
      <c r="BK792" s="18"/>
      <c r="BL792" s="18"/>
      <c r="BM792" s="18"/>
      <c r="BN792" s="18"/>
      <c r="BO792" s="18"/>
      <c r="CJ792" s="18"/>
      <c r="CK792" s="18"/>
    </row>
    <row r="793" spans="1:89" x14ac:dyDescent="0.2">
      <c r="A793" s="42">
        <v>178659</v>
      </c>
      <c r="B793" s="43" t="s">
        <v>1184</v>
      </c>
      <c r="C793" s="35">
        <v>-289374.89</v>
      </c>
      <c r="D793" s="35">
        <v>0</v>
      </c>
      <c r="E793" s="35">
        <v>0</v>
      </c>
      <c r="F793" s="36">
        <f t="shared" si="178"/>
        <v>0</v>
      </c>
      <c r="G793" s="35">
        <v>-12901.76</v>
      </c>
      <c r="H793" s="35">
        <v>42</v>
      </c>
      <c r="I793" s="35">
        <v>288120</v>
      </c>
      <c r="J793" s="36">
        <f t="shared" si="179"/>
        <v>-1.3881527141468832</v>
      </c>
      <c r="K793" s="35">
        <v>0</v>
      </c>
      <c r="L793" s="35">
        <v>20</v>
      </c>
      <c r="M793" s="35">
        <v>138800</v>
      </c>
      <c r="N793" s="36">
        <v>0</v>
      </c>
      <c r="O793" s="35">
        <v>0</v>
      </c>
      <c r="P793" s="35">
        <v>0</v>
      </c>
      <c r="Q793" s="35">
        <v>0</v>
      </c>
      <c r="R793" s="36">
        <v>0</v>
      </c>
      <c r="S793" s="35">
        <v>0</v>
      </c>
      <c r="T793" s="35">
        <v>0</v>
      </c>
      <c r="U793" s="35">
        <v>0</v>
      </c>
      <c r="V793" s="36">
        <v>0</v>
      </c>
      <c r="W793" s="35">
        <v>0</v>
      </c>
      <c r="X793" s="35">
        <v>0</v>
      </c>
      <c r="Y793" s="35">
        <v>0</v>
      </c>
      <c r="Z793" s="36">
        <v>0</v>
      </c>
      <c r="AA793" s="35">
        <v>0</v>
      </c>
      <c r="AB793" s="35">
        <v>0</v>
      </c>
      <c r="AC793" s="35">
        <v>0</v>
      </c>
      <c r="AD793" s="36">
        <v>0</v>
      </c>
      <c r="AE793" s="35">
        <v>0</v>
      </c>
      <c r="AF793" s="35">
        <v>0</v>
      </c>
      <c r="AG793" s="35">
        <v>0</v>
      </c>
      <c r="AH793" s="36">
        <v>0</v>
      </c>
      <c r="AI793" s="35">
        <v>0</v>
      </c>
      <c r="AJ793" s="35">
        <v>0</v>
      </c>
      <c r="AK793" s="35">
        <v>0</v>
      </c>
      <c r="AL793" s="36">
        <v>0</v>
      </c>
      <c r="AM793" s="35">
        <v>0</v>
      </c>
      <c r="AN793" s="35">
        <v>0</v>
      </c>
      <c r="AO793" s="35">
        <v>0</v>
      </c>
      <c r="AP793" s="36">
        <v>0</v>
      </c>
      <c r="AQ793" s="35">
        <v>0</v>
      </c>
      <c r="AR793" s="35">
        <v>0</v>
      </c>
      <c r="AS793" s="35">
        <v>0</v>
      </c>
      <c r="AT793" s="36">
        <v>0</v>
      </c>
      <c r="AU793" s="35">
        <v>-4949.7700000000004</v>
      </c>
      <c r="AV793" s="35">
        <v>0</v>
      </c>
      <c r="AW793" s="35">
        <v>0</v>
      </c>
      <c r="AX793" s="36">
        <v>0</v>
      </c>
      <c r="AY793" s="35">
        <v>-17851.53</v>
      </c>
      <c r="AZ793" s="35">
        <v>62</v>
      </c>
      <c r="BA793" s="35">
        <v>426920</v>
      </c>
      <c r="BB793" s="36">
        <v>-1.2962555748149536</v>
      </c>
      <c r="BC793" s="43" t="s">
        <v>1165</v>
      </c>
      <c r="BD793" s="38" t="s">
        <v>1120</v>
      </c>
      <c r="BE793" s="38" t="s">
        <v>1060</v>
      </c>
      <c r="BF793" s="18"/>
      <c r="BG793" s="18"/>
      <c r="BH793" s="18"/>
      <c r="BI793" s="18"/>
      <c r="BJ793" s="18"/>
      <c r="BK793" s="18"/>
      <c r="BL793" s="18"/>
      <c r="BM793" s="18"/>
      <c r="BN793" s="18"/>
      <c r="BO793" s="18"/>
      <c r="CJ793" s="18"/>
      <c r="CK793" s="18"/>
    </row>
    <row r="794" spans="1:89" x14ac:dyDescent="0.2">
      <c r="A794" s="42">
        <v>179998</v>
      </c>
      <c r="B794" s="43" t="s">
        <v>362</v>
      </c>
      <c r="C794" s="35">
        <v>-210030</v>
      </c>
      <c r="D794" s="35">
        <v>35</v>
      </c>
      <c r="E794" s="35">
        <v>240100</v>
      </c>
      <c r="F794" s="36">
        <f t="shared" si="178"/>
        <v>-26.242815493544356</v>
      </c>
      <c r="G794" s="35">
        <v>-23863.5</v>
      </c>
      <c r="H794" s="35">
        <v>77</v>
      </c>
      <c r="I794" s="35">
        <v>528220</v>
      </c>
      <c r="J794" s="36">
        <f t="shared" si="179"/>
        <v>-1.4004931657264019</v>
      </c>
      <c r="K794" s="35">
        <v>-21273.5</v>
      </c>
      <c r="L794" s="35">
        <v>50</v>
      </c>
      <c r="M794" s="35">
        <v>343000</v>
      </c>
      <c r="N794" s="36">
        <v>-1.8606559766763848</v>
      </c>
      <c r="O794" s="35">
        <v>-8400.5</v>
      </c>
      <c r="P794" s="35">
        <v>30</v>
      </c>
      <c r="Q794" s="35">
        <v>202800</v>
      </c>
      <c r="R794" s="36">
        <v>-1.2841000986193294</v>
      </c>
      <c r="S794" s="35">
        <v>-14000.5</v>
      </c>
      <c r="T794" s="35">
        <v>35</v>
      </c>
      <c r="U794" s="35">
        <v>236600</v>
      </c>
      <c r="V794" s="36">
        <v>-1.8343850380388842</v>
      </c>
      <c r="W794" s="35">
        <v>-9000.5</v>
      </c>
      <c r="X794" s="35">
        <v>30</v>
      </c>
      <c r="Y794" s="35">
        <v>199800</v>
      </c>
      <c r="Z794" s="36">
        <v>-1.3514264264264264</v>
      </c>
      <c r="AA794" s="35">
        <v>0</v>
      </c>
      <c r="AB794" s="35">
        <v>0</v>
      </c>
      <c r="AC794" s="35">
        <v>0</v>
      </c>
      <c r="AD794" s="36">
        <v>0</v>
      </c>
      <c r="AE794" s="35">
        <v>-7000.33</v>
      </c>
      <c r="AF794" s="35">
        <v>25</v>
      </c>
      <c r="AG794" s="35">
        <v>179000</v>
      </c>
      <c r="AH794" s="36">
        <v>-1.1732396648044692</v>
      </c>
      <c r="AI794" s="35">
        <v>158824.67000000001</v>
      </c>
      <c r="AJ794" s="35">
        <v>27.5</v>
      </c>
      <c r="AK794" s="35">
        <v>182975</v>
      </c>
      <c r="AL794" s="36">
        <v>26.908401530263703</v>
      </c>
      <c r="AM794" s="35">
        <v>0</v>
      </c>
      <c r="AN794" s="35">
        <v>0</v>
      </c>
      <c r="AO794" s="35">
        <v>0</v>
      </c>
      <c r="AP794" s="36">
        <v>0</v>
      </c>
      <c r="AQ794" s="35">
        <v>65799.67</v>
      </c>
      <c r="AR794" s="35">
        <v>26.5</v>
      </c>
      <c r="AS794" s="35">
        <v>180730</v>
      </c>
      <c r="AT794" s="36">
        <v>10.194161234991423</v>
      </c>
      <c r="AU794" s="35">
        <v>-26600.33</v>
      </c>
      <c r="AV794" s="35">
        <v>0</v>
      </c>
      <c r="AW794" s="35">
        <v>0</v>
      </c>
      <c r="AX794" s="36">
        <v>0</v>
      </c>
      <c r="AY794" s="35">
        <v>114485.18000000001</v>
      </c>
      <c r="AZ794" s="35">
        <v>301</v>
      </c>
      <c r="BA794" s="35">
        <v>2053125</v>
      </c>
      <c r="BB794" s="36">
        <v>1.7286042398782344</v>
      </c>
      <c r="BC794" s="43" t="s">
        <v>1165</v>
      </c>
      <c r="BD794" s="38" t="s">
        <v>1120</v>
      </c>
      <c r="BE794" s="38" t="s">
        <v>1060</v>
      </c>
      <c r="BF794" s="18"/>
      <c r="BG794" s="18"/>
      <c r="BH794" s="18"/>
      <c r="BI794" s="18"/>
      <c r="BJ794" s="18"/>
      <c r="BK794" s="18"/>
      <c r="BL794" s="18"/>
      <c r="BM794" s="18"/>
      <c r="BN794" s="18"/>
      <c r="BO794" s="18"/>
      <c r="CJ794" s="18"/>
      <c r="CK794" s="18"/>
    </row>
    <row r="795" spans="1:89" x14ac:dyDescent="0.2">
      <c r="A795" s="43">
        <v>141746</v>
      </c>
      <c r="B795" s="43" t="s">
        <v>1185</v>
      </c>
      <c r="C795" s="35">
        <v>0</v>
      </c>
      <c r="D795" s="35">
        <v>0</v>
      </c>
      <c r="E795" s="35">
        <v>0</v>
      </c>
      <c r="F795" s="36">
        <f t="shared" si="178"/>
        <v>0</v>
      </c>
      <c r="G795" s="35">
        <v>0</v>
      </c>
      <c r="H795" s="35">
        <v>0</v>
      </c>
      <c r="I795" s="35">
        <v>0</v>
      </c>
      <c r="J795" s="36">
        <f t="shared" si="179"/>
        <v>0</v>
      </c>
      <c r="K795" s="35">
        <v>-10099.540000000001</v>
      </c>
      <c r="L795" s="35">
        <v>0</v>
      </c>
      <c r="M795" s="35">
        <v>0</v>
      </c>
      <c r="N795" s="36">
        <v>0</v>
      </c>
      <c r="O795" s="35">
        <v>-11487.04</v>
      </c>
      <c r="P795" s="35">
        <v>42.5</v>
      </c>
      <c r="Q795" s="35">
        <v>287300</v>
      </c>
      <c r="R795" s="36">
        <v>-1.2394648103028194</v>
      </c>
      <c r="S795" s="35">
        <v>207712.96</v>
      </c>
      <c r="T795" s="35">
        <v>35</v>
      </c>
      <c r="U795" s="35">
        <v>236600</v>
      </c>
      <c r="V795" s="36">
        <v>27.215138461538462</v>
      </c>
      <c r="W795" s="35">
        <v>0</v>
      </c>
      <c r="X795" s="35">
        <v>0</v>
      </c>
      <c r="Y795" s="35">
        <v>0</v>
      </c>
      <c r="Z795" s="36">
        <v>0</v>
      </c>
      <c r="AA795" s="35">
        <v>0</v>
      </c>
      <c r="AB795" s="35">
        <v>0</v>
      </c>
      <c r="AC795" s="35">
        <v>0</v>
      </c>
      <c r="AD795" s="36">
        <v>0</v>
      </c>
      <c r="AE795" s="35">
        <v>0</v>
      </c>
      <c r="AF795" s="35">
        <v>0</v>
      </c>
      <c r="AG795" s="35">
        <v>0</v>
      </c>
      <c r="AH795" s="36">
        <v>0</v>
      </c>
      <c r="AI795" s="35">
        <v>-1611.22</v>
      </c>
      <c r="AJ795" s="35">
        <v>7.5</v>
      </c>
      <c r="AK795" s="35">
        <v>57675</v>
      </c>
      <c r="AL795" s="36">
        <v>-0.86602201993931516</v>
      </c>
      <c r="AM795" s="35">
        <v>0</v>
      </c>
      <c r="AN795" s="35">
        <v>0</v>
      </c>
      <c r="AO795" s="35">
        <v>0</v>
      </c>
      <c r="AP795" s="36">
        <v>0</v>
      </c>
      <c r="AQ795" s="35">
        <v>0</v>
      </c>
      <c r="AR795" s="35">
        <v>0</v>
      </c>
      <c r="AS795" s="35">
        <v>0</v>
      </c>
      <c r="AT795" s="36">
        <v>0</v>
      </c>
      <c r="AU795" s="35">
        <v>-3662</v>
      </c>
      <c r="AV795" s="35">
        <v>0</v>
      </c>
      <c r="AW795" s="35">
        <v>0</v>
      </c>
      <c r="AX795" s="36">
        <v>0</v>
      </c>
      <c r="AY795" s="35">
        <v>180853.16</v>
      </c>
      <c r="AZ795" s="35">
        <v>85</v>
      </c>
      <c r="BA795" s="35">
        <v>581575</v>
      </c>
      <c r="BB795" s="36">
        <v>9.6401116966857234</v>
      </c>
      <c r="BC795" s="43" t="s">
        <v>1165</v>
      </c>
      <c r="BD795" s="38" t="s">
        <v>1120</v>
      </c>
      <c r="BE795" s="38" t="s">
        <v>1060</v>
      </c>
      <c r="BF795" s="18"/>
      <c r="BG795" s="18"/>
      <c r="BH795" s="18"/>
      <c r="BI795" s="18"/>
      <c r="BJ795" s="18"/>
      <c r="BK795" s="18"/>
      <c r="BL795" s="18"/>
      <c r="BM795" s="18"/>
      <c r="BN795" s="18"/>
      <c r="BO795" s="18"/>
      <c r="CJ795" s="18"/>
      <c r="CK795" s="18"/>
    </row>
    <row r="796" spans="1:89" x14ac:dyDescent="0.2">
      <c r="A796" s="43">
        <v>174919</v>
      </c>
      <c r="B796" s="43" t="s">
        <v>1186</v>
      </c>
      <c r="C796" s="35">
        <v>0</v>
      </c>
      <c r="D796" s="35">
        <v>0</v>
      </c>
      <c r="E796" s="35">
        <v>0</v>
      </c>
      <c r="F796" s="36">
        <f t="shared" si="178"/>
        <v>0</v>
      </c>
      <c r="G796" s="35">
        <v>0</v>
      </c>
      <c r="H796" s="35">
        <v>0</v>
      </c>
      <c r="I796" s="35">
        <v>0</v>
      </c>
      <c r="J796" s="36">
        <f t="shared" si="179"/>
        <v>0</v>
      </c>
      <c r="K796" s="35">
        <v>0</v>
      </c>
      <c r="L796" s="35">
        <v>0</v>
      </c>
      <c r="M796" s="35">
        <v>0</v>
      </c>
      <c r="N796" s="36">
        <v>0</v>
      </c>
      <c r="O796" s="35">
        <v>0</v>
      </c>
      <c r="P796" s="35">
        <v>0</v>
      </c>
      <c r="Q796" s="35">
        <v>0</v>
      </c>
      <c r="R796" s="36">
        <v>0</v>
      </c>
      <c r="S796" s="35">
        <v>0</v>
      </c>
      <c r="T796" s="35">
        <v>0</v>
      </c>
      <c r="U796" s="35">
        <v>0</v>
      </c>
      <c r="V796" s="36">
        <v>0</v>
      </c>
      <c r="W796" s="35">
        <v>338200</v>
      </c>
      <c r="X796" s="35">
        <v>70</v>
      </c>
      <c r="Y796" s="35">
        <v>466200</v>
      </c>
      <c r="Z796" s="36">
        <v>21.763191763191763</v>
      </c>
      <c r="AA796" s="35">
        <v>0</v>
      </c>
      <c r="AB796" s="35">
        <v>0</v>
      </c>
      <c r="AC796" s="35">
        <v>0</v>
      </c>
      <c r="AD796" s="36">
        <v>0</v>
      </c>
      <c r="AE796" s="35">
        <v>0</v>
      </c>
      <c r="AF796" s="35">
        <v>0</v>
      </c>
      <c r="AG796" s="35">
        <v>0</v>
      </c>
      <c r="AH796" s="36">
        <v>0</v>
      </c>
      <c r="AI796" s="35">
        <v>0</v>
      </c>
      <c r="AJ796" s="35">
        <v>0</v>
      </c>
      <c r="AK796" s="35">
        <v>0</v>
      </c>
      <c r="AL796" s="36">
        <v>0</v>
      </c>
      <c r="AM796" s="35">
        <v>154150.64000000001</v>
      </c>
      <c r="AN796" s="35">
        <v>25</v>
      </c>
      <c r="AO796" s="35">
        <v>165500</v>
      </c>
      <c r="AP796" s="36">
        <v>28.874138006042298</v>
      </c>
      <c r="AQ796" s="35">
        <v>0</v>
      </c>
      <c r="AR796" s="35">
        <v>0</v>
      </c>
      <c r="AS796" s="35">
        <v>0</v>
      </c>
      <c r="AT796" s="36">
        <v>0</v>
      </c>
      <c r="AU796" s="35">
        <v>-3849.36</v>
      </c>
      <c r="AV796" s="35">
        <v>0</v>
      </c>
      <c r="AW796" s="35">
        <v>0</v>
      </c>
      <c r="AX796" s="36">
        <v>0</v>
      </c>
      <c r="AY796" s="35">
        <v>488501.28</v>
      </c>
      <c r="AZ796" s="35">
        <v>95</v>
      </c>
      <c r="BA796" s="35">
        <v>631700</v>
      </c>
      <c r="BB796" s="36">
        <v>23.972676397023907</v>
      </c>
      <c r="BC796" s="43" t="s">
        <v>1165</v>
      </c>
      <c r="BD796" s="38" t="s">
        <v>1120</v>
      </c>
      <c r="BE796" s="38" t="s">
        <v>1060</v>
      </c>
      <c r="BF796" s="18"/>
      <c r="BG796" s="18"/>
      <c r="BH796" s="18"/>
      <c r="BI796" s="18"/>
      <c r="BJ796" s="18"/>
      <c r="BK796" s="18"/>
      <c r="BL796" s="18"/>
      <c r="BM796" s="18"/>
      <c r="BN796" s="18"/>
      <c r="BO796" s="18"/>
      <c r="CJ796" s="18"/>
      <c r="CK796" s="18"/>
    </row>
    <row r="797" spans="1:89" x14ac:dyDescent="0.2">
      <c r="A797" s="43">
        <v>204707</v>
      </c>
      <c r="B797" s="43" t="s">
        <v>1187</v>
      </c>
      <c r="C797" s="35">
        <v>0</v>
      </c>
      <c r="D797" s="35">
        <v>0</v>
      </c>
      <c r="E797" s="35">
        <v>0</v>
      </c>
      <c r="F797" s="36">
        <f t="shared" si="178"/>
        <v>0</v>
      </c>
      <c r="G797" s="35">
        <v>0</v>
      </c>
      <c r="H797" s="35">
        <v>0</v>
      </c>
      <c r="I797" s="35">
        <v>0</v>
      </c>
      <c r="J797" s="36">
        <f t="shared" si="179"/>
        <v>0</v>
      </c>
      <c r="K797" s="35">
        <v>0</v>
      </c>
      <c r="L797" s="35">
        <v>0</v>
      </c>
      <c r="M797" s="35">
        <v>0</v>
      </c>
      <c r="N797" s="36">
        <v>0</v>
      </c>
      <c r="O797" s="35">
        <v>0</v>
      </c>
      <c r="P797" s="35">
        <v>0</v>
      </c>
      <c r="Q797" s="35">
        <v>0</v>
      </c>
      <c r="R797" s="36">
        <v>0</v>
      </c>
      <c r="S797" s="35">
        <v>0</v>
      </c>
      <c r="T797" s="35">
        <v>0</v>
      </c>
      <c r="U797" s="35">
        <v>0</v>
      </c>
      <c r="V797" s="36">
        <v>0</v>
      </c>
      <c r="W797" s="35">
        <v>205100</v>
      </c>
      <c r="X797" s="35">
        <v>70</v>
      </c>
      <c r="Y797" s="35">
        <v>466200</v>
      </c>
      <c r="Z797" s="36">
        <v>13.198198198198199</v>
      </c>
      <c r="AA797" s="35">
        <v>-17150</v>
      </c>
      <c r="AB797" s="35">
        <v>35</v>
      </c>
      <c r="AC797" s="35">
        <v>247100</v>
      </c>
      <c r="AD797" s="36">
        <v>-2.1515580736543911</v>
      </c>
      <c r="AE797" s="35">
        <v>0</v>
      </c>
      <c r="AF797" s="35">
        <v>0</v>
      </c>
      <c r="AG797" s="35">
        <v>0</v>
      </c>
      <c r="AH797" s="36">
        <v>0</v>
      </c>
      <c r="AI797" s="35">
        <v>-35700</v>
      </c>
      <c r="AJ797" s="35">
        <v>70</v>
      </c>
      <c r="AK797" s="35">
        <v>464800</v>
      </c>
      <c r="AL797" s="36">
        <v>-2.3810240963855422</v>
      </c>
      <c r="AM797" s="35">
        <v>-39350</v>
      </c>
      <c r="AN797" s="35">
        <v>80</v>
      </c>
      <c r="AO797" s="35">
        <v>530300</v>
      </c>
      <c r="AP797" s="36">
        <v>-2.3003017160098054</v>
      </c>
      <c r="AQ797" s="35">
        <v>0</v>
      </c>
      <c r="AR797" s="35">
        <v>0</v>
      </c>
      <c r="AS797" s="35">
        <v>0</v>
      </c>
      <c r="AT797" s="36">
        <v>0</v>
      </c>
      <c r="AU797" s="35">
        <v>-62750</v>
      </c>
      <c r="AV797" s="35">
        <v>0</v>
      </c>
      <c r="AW797" s="35">
        <v>0</v>
      </c>
      <c r="AX797" s="36">
        <v>0</v>
      </c>
      <c r="AY797" s="35">
        <v>50150</v>
      </c>
      <c r="AZ797" s="35">
        <v>255</v>
      </c>
      <c r="BA797" s="35">
        <v>1708400</v>
      </c>
      <c r="BB797" s="36">
        <v>0.91000351205806596</v>
      </c>
      <c r="BC797" s="43" t="s">
        <v>1165</v>
      </c>
      <c r="BD797" s="38" t="s">
        <v>1120</v>
      </c>
      <c r="BE797" s="38" t="s">
        <v>1060</v>
      </c>
      <c r="BF797" s="18"/>
      <c r="BG797" s="18"/>
      <c r="BH797" s="18"/>
      <c r="BI797" s="18"/>
      <c r="BJ797" s="18"/>
      <c r="BK797" s="18"/>
      <c r="BL797" s="18"/>
      <c r="BM797" s="18"/>
      <c r="BN797" s="18"/>
      <c r="BO797" s="18"/>
      <c r="CJ797" s="18"/>
      <c r="CK797" s="18"/>
    </row>
    <row r="798" spans="1:89" x14ac:dyDescent="0.2">
      <c r="A798" s="43">
        <v>205708</v>
      </c>
      <c r="B798" s="43" t="s">
        <v>1188</v>
      </c>
      <c r="C798" s="35">
        <v>0</v>
      </c>
      <c r="D798" s="35">
        <v>0</v>
      </c>
      <c r="E798" s="35">
        <v>0</v>
      </c>
      <c r="F798" s="36">
        <f t="shared" si="178"/>
        <v>0</v>
      </c>
      <c r="G798" s="35">
        <v>0</v>
      </c>
      <c r="H798" s="35">
        <v>0</v>
      </c>
      <c r="I798" s="35">
        <v>0</v>
      </c>
      <c r="J798" s="36">
        <f t="shared" si="179"/>
        <v>0</v>
      </c>
      <c r="K798" s="35">
        <v>0</v>
      </c>
      <c r="L798" s="35">
        <v>0</v>
      </c>
      <c r="M798" s="35">
        <v>0</v>
      </c>
      <c r="N798" s="36">
        <v>0</v>
      </c>
      <c r="O798" s="35">
        <v>0</v>
      </c>
      <c r="P798" s="35">
        <v>0</v>
      </c>
      <c r="Q798" s="35">
        <v>0</v>
      </c>
      <c r="R798" s="36">
        <v>0</v>
      </c>
      <c r="S798" s="35">
        <v>0</v>
      </c>
      <c r="T798" s="35">
        <v>0</v>
      </c>
      <c r="U798" s="35">
        <v>0</v>
      </c>
      <c r="V798" s="36">
        <v>0</v>
      </c>
      <c r="W798" s="35">
        <v>0</v>
      </c>
      <c r="X798" s="35">
        <v>0</v>
      </c>
      <c r="Y798" s="35">
        <v>0</v>
      </c>
      <c r="Z798" s="36">
        <v>0</v>
      </c>
      <c r="AA798" s="35">
        <v>0</v>
      </c>
      <c r="AB798" s="35">
        <v>0</v>
      </c>
      <c r="AC798" s="35">
        <v>0</v>
      </c>
      <c r="AD798" s="36">
        <v>0</v>
      </c>
      <c r="AE798" s="35">
        <v>291725</v>
      </c>
      <c r="AF798" s="35">
        <v>44.5</v>
      </c>
      <c r="AG798" s="35">
        <v>316395</v>
      </c>
      <c r="AH798" s="36">
        <v>27.660835348219788</v>
      </c>
      <c r="AI798" s="35">
        <v>341605</v>
      </c>
      <c r="AJ798" s="35">
        <v>65</v>
      </c>
      <c r="AK798" s="35">
        <v>434100</v>
      </c>
      <c r="AL798" s="36">
        <v>24.394736235890345</v>
      </c>
      <c r="AM798" s="35">
        <v>313235</v>
      </c>
      <c r="AN798" s="35">
        <v>65</v>
      </c>
      <c r="AO798" s="35">
        <v>431850</v>
      </c>
      <c r="AP798" s="36">
        <v>22.485318976496469</v>
      </c>
      <c r="AQ798" s="35">
        <v>0</v>
      </c>
      <c r="AR798" s="35">
        <v>0</v>
      </c>
      <c r="AS798" s="35">
        <v>0</v>
      </c>
      <c r="AT798" s="36">
        <v>0</v>
      </c>
      <c r="AU798" s="35">
        <v>-11269.97</v>
      </c>
      <c r="AV798" s="35">
        <v>0</v>
      </c>
      <c r="AW798" s="35">
        <v>0</v>
      </c>
      <c r="AX798" s="36">
        <v>0</v>
      </c>
      <c r="AY798" s="35">
        <v>935295.03</v>
      </c>
      <c r="AZ798" s="35">
        <v>174.5</v>
      </c>
      <c r="BA798" s="35">
        <v>1182345</v>
      </c>
      <c r="BB798" s="36">
        <v>24.522576684470266</v>
      </c>
      <c r="BC798" s="43" t="s">
        <v>1165</v>
      </c>
      <c r="BD798" s="38" t="s">
        <v>1120</v>
      </c>
      <c r="BE798" s="38" t="s">
        <v>1060</v>
      </c>
      <c r="BF798" s="18"/>
      <c r="BG798" s="18"/>
      <c r="BH798" s="18"/>
      <c r="BI798" s="18"/>
      <c r="BJ798" s="18"/>
      <c r="BK798" s="18"/>
      <c r="BL798" s="18"/>
      <c r="BM798" s="18"/>
      <c r="BN798" s="18"/>
      <c r="BO798" s="18"/>
      <c r="CJ798" s="18"/>
      <c r="CK798" s="18"/>
    </row>
    <row r="799" spans="1:89" x14ac:dyDescent="0.2">
      <c r="A799" s="42">
        <v>141905</v>
      </c>
      <c r="B799" s="43" t="s">
        <v>1189</v>
      </c>
      <c r="C799" s="35">
        <v>-200528.72</v>
      </c>
      <c r="D799" s="35">
        <v>0</v>
      </c>
      <c r="E799" s="35">
        <v>0</v>
      </c>
      <c r="F799" s="36">
        <f t="shared" si="178"/>
        <v>0</v>
      </c>
      <c r="G799" s="35">
        <v>-17928.72</v>
      </c>
      <c r="H799" s="35">
        <v>55</v>
      </c>
      <c r="I799" s="35">
        <v>378300</v>
      </c>
      <c r="J799" s="36">
        <f t="shared" si="179"/>
        <v>-1.4691787470261697</v>
      </c>
      <c r="K799" s="35">
        <v>29841.279999999999</v>
      </c>
      <c r="L799" s="35">
        <v>100</v>
      </c>
      <c r="M799" s="35">
        <v>709500</v>
      </c>
      <c r="N799" s="36">
        <v>1.2617877378435518</v>
      </c>
      <c r="O799" s="35">
        <v>-35002.639999999999</v>
      </c>
      <c r="P799" s="35">
        <v>80</v>
      </c>
      <c r="Q799" s="35">
        <v>557600</v>
      </c>
      <c r="R799" s="36">
        <v>-1.9459860832137732</v>
      </c>
      <c r="S799" s="35">
        <v>-17902.64</v>
      </c>
      <c r="T799" s="35">
        <v>40</v>
      </c>
      <c r="U799" s="35">
        <v>272400</v>
      </c>
      <c r="V799" s="36">
        <v>-2.0373782672540379</v>
      </c>
      <c r="W799" s="35">
        <v>11317.36</v>
      </c>
      <c r="X799" s="35">
        <v>65.5</v>
      </c>
      <c r="Y799" s="35">
        <v>475555</v>
      </c>
      <c r="Z799" s="36">
        <v>0.71394644152621678</v>
      </c>
      <c r="AA799" s="35">
        <v>-48467.64</v>
      </c>
      <c r="AB799" s="35">
        <v>100</v>
      </c>
      <c r="AC799" s="35">
        <v>723800</v>
      </c>
      <c r="AD799" s="36">
        <v>-2.0758453163857418</v>
      </c>
      <c r="AE799" s="35">
        <v>183983.35999999999</v>
      </c>
      <c r="AF799" s="35">
        <v>67.5</v>
      </c>
      <c r="AG799" s="35">
        <v>515225</v>
      </c>
      <c r="AH799" s="36">
        <v>10.71279693337862</v>
      </c>
      <c r="AI799" s="35">
        <v>-85094.14</v>
      </c>
      <c r="AJ799" s="35">
        <v>112</v>
      </c>
      <c r="AK799" s="35">
        <v>772840</v>
      </c>
      <c r="AL799" s="36">
        <v>-3.4132787381605505</v>
      </c>
      <c r="AM799" s="35">
        <v>-128909.16</v>
      </c>
      <c r="AN799" s="35">
        <v>100</v>
      </c>
      <c r="AO799" s="35">
        <v>678150</v>
      </c>
      <c r="AP799" s="36">
        <v>-5.8927729263437296</v>
      </c>
      <c r="AQ799" s="35">
        <v>145793.28</v>
      </c>
      <c r="AR799" s="35">
        <v>128</v>
      </c>
      <c r="AS799" s="35">
        <v>904575</v>
      </c>
      <c r="AT799" s="36">
        <v>4.5128506094022054</v>
      </c>
      <c r="AU799" s="35">
        <v>-47864.25</v>
      </c>
      <c r="AV799" s="35">
        <v>117.5</v>
      </c>
      <c r="AW799" s="35">
        <v>846610</v>
      </c>
      <c r="AX799" s="36">
        <v>-1.7526272427682168</v>
      </c>
      <c r="AY799" s="35">
        <v>-10233.910000000018</v>
      </c>
      <c r="AZ799" s="35">
        <v>965.5</v>
      </c>
      <c r="BA799" s="35">
        <v>6834555</v>
      </c>
      <c r="BB799" s="36">
        <v>-4.6418707582278659E-2</v>
      </c>
      <c r="BC799" s="43" t="s">
        <v>1120</v>
      </c>
      <c r="BD799" s="38" t="s">
        <v>1120</v>
      </c>
      <c r="BE799" s="38" t="s">
        <v>1060</v>
      </c>
      <c r="BF799" s="18"/>
      <c r="BG799" s="18"/>
      <c r="BH799" s="18"/>
      <c r="BI799" s="18"/>
      <c r="BJ799" s="18"/>
      <c r="BK799" s="18"/>
      <c r="BL799" s="18"/>
      <c r="BM799" s="18"/>
      <c r="BN799" s="18"/>
      <c r="BO799" s="18"/>
      <c r="CJ799" s="18"/>
      <c r="CK799" s="18"/>
    </row>
    <row r="800" spans="1:89" x14ac:dyDescent="0.2">
      <c r="A800" s="42">
        <v>171578</v>
      </c>
      <c r="B800" s="43" t="s">
        <v>1190</v>
      </c>
      <c r="C800" s="35">
        <v>956040.61</v>
      </c>
      <c r="D800" s="35">
        <v>0</v>
      </c>
      <c r="E800" s="35">
        <v>0</v>
      </c>
      <c r="F800" s="36">
        <f t="shared" si="178"/>
        <v>0</v>
      </c>
      <c r="G800" s="35">
        <v>254188.12</v>
      </c>
      <c r="H800" s="35">
        <v>176.45</v>
      </c>
      <c r="I800" s="35">
        <v>1223194.5</v>
      </c>
      <c r="J800" s="36">
        <f t="shared" si="179"/>
        <v>6.4420104243437972</v>
      </c>
      <c r="K800" s="35">
        <v>1468389.62</v>
      </c>
      <c r="L800" s="35">
        <v>400.7</v>
      </c>
      <c r="M800" s="35">
        <v>2796937</v>
      </c>
      <c r="N800" s="36">
        <v>15.749975276525713</v>
      </c>
      <c r="O800" s="35">
        <v>856179.62</v>
      </c>
      <c r="P800" s="35">
        <v>328.79999999999995</v>
      </c>
      <c r="Q800" s="35">
        <v>2310023</v>
      </c>
      <c r="R800" s="36">
        <v>11.489741972266076</v>
      </c>
      <c r="S800" s="35">
        <v>148555.37</v>
      </c>
      <c r="T800" s="35">
        <v>457.8</v>
      </c>
      <c r="U800" s="35">
        <v>3174368</v>
      </c>
      <c r="V800" s="36">
        <v>1.4507506596588675</v>
      </c>
      <c r="W800" s="35">
        <v>617565.15</v>
      </c>
      <c r="X800" s="35">
        <v>657.25</v>
      </c>
      <c r="Y800" s="35">
        <v>4473147.5</v>
      </c>
      <c r="Z800" s="36">
        <v>4.1418161372948248</v>
      </c>
      <c r="AA800" s="35">
        <v>1209471.6299999999</v>
      </c>
      <c r="AB800" s="35">
        <v>644.4</v>
      </c>
      <c r="AC800" s="35">
        <v>4608784</v>
      </c>
      <c r="AD800" s="36">
        <v>8.1352522769563507</v>
      </c>
      <c r="AE800" s="35">
        <v>2469932.2599999998</v>
      </c>
      <c r="AF800" s="35">
        <v>497.7</v>
      </c>
      <c r="AG800" s="35">
        <v>3577317</v>
      </c>
      <c r="AH800" s="36">
        <v>20.713279756868065</v>
      </c>
      <c r="AI800" s="35">
        <v>2647871.2599999998</v>
      </c>
      <c r="AJ800" s="35">
        <v>750.5</v>
      </c>
      <c r="AK800" s="35">
        <v>5097285</v>
      </c>
      <c r="AL800" s="36">
        <v>16.103476470317037</v>
      </c>
      <c r="AM800" s="35">
        <v>4549475.9000000004</v>
      </c>
      <c r="AN800" s="35">
        <v>877.5</v>
      </c>
      <c r="AO800" s="35">
        <v>5848485</v>
      </c>
      <c r="AP800" s="36">
        <v>24.114578886668941</v>
      </c>
      <c r="AQ800" s="35">
        <v>3723347.41</v>
      </c>
      <c r="AR800" s="35">
        <v>653.75</v>
      </c>
      <c r="AS800" s="35">
        <v>4485962</v>
      </c>
      <c r="AT800" s="36">
        <v>23.239993446221792</v>
      </c>
      <c r="AU800" s="35">
        <v>3294697.83</v>
      </c>
      <c r="AV800" s="35">
        <v>872.85</v>
      </c>
      <c r="AW800" s="35">
        <v>5991040.5</v>
      </c>
      <c r="AX800" s="36">
        <v>17.048062474289733</v>
      </c>
      <c r="AY800" s="35">
        <v>21239674.170000002</v>
      </c>
      <c r="AZ800" s="35">
        <v>6317.7000000000007</v>
      </c>
      <c r="BA800" s="35">
        <v>43586543.5</v>
      </c>
      <c r="BB800" s="36">
        <v>15.106265521375882</v>
      </c>
      <c r="BC800" s="43" t="s">
        <v>1120</v>
      </c>
      <c r="BD800" s="38" t="s">
        <v>1120</v>
      </c>
      <c r="BE800" s="38" t="s">
        <v>1060</v>
      </c>
      <c r="BF800" s="18"/>
      <c r="BG800" s="18"/>
      <c r="BH800" s="18"/>
      <c r="BI800" s="18"/>
      <c r="BJ800" s="18"/>
      <c r="BK800" s="18"/>
      <c r="BL800" s="18"/>
      <c r="BM800" s="18"/>
      <c r="BN800" s="18"/>
      <c r="BO800" s="18"/>
      <c r="CJ800" s="18"/>
      <c r="CK800" s="18"/>
    </row>
    <row r="801" spans="1:89" x14ac:dyDescent="0.2">
      <c r="A801" s="42">
        <v>171887</v>
      </c>
      <c r="B801" s="43" t="s">
        <v>1191</v>
      </c>
      <c r="C801" s="35">
        <v>-44001.29</v>
      </c>
      <c r="D801" s="35">
        <v>70</v>
      </c>
      <c r="E801" s="35">
        <v>483700</v>
      </c>
      <c r="F801" s="36">
        <f t="shared" si="178"/>
        <v>-2.7290442422989454</v>
      </c>
      <c r="G801" s="35">
        <v>-264901.28999999998</v>
      </c>
      <c r="H801" s="35">
        <v>90</v>
      </c>
      <c r="I801" s="35">
        <v>629400</v>
      </c>
      <c r="J801" s="36">
        <f t="shared" si="179"/>
        <v>-13.047251334604384</v>
      </c>
      <c r="K801" s="35">
        <v>34948.71</v>
      </c>
      <c r="L801" s="35">
        <v>157</v>
      </c>
      <c r="M801" s="35">
        <v>1082220</v>
      </c>
      <c r="N801" s="36">
        <v>0.96880606531019564</v>
      </c>
      <c r="O801" s="35">
        <v>44868.28</v>
      </c>
      <c r="P801" s="35">
        <v>65</v>
      </c>
      <c r="Q801" s="35">
        <v>441900</v>
      </c>
      <c r="R801" s="36">
        <v>3.1475824394659426</v>
      </c>
      <c r="S801" s="35">
        <v>45498.28</v>
      </c>
      <c r="T801" s="35">
        <v>50</v>
      </c>
      <c r="U801" s="35">
        <v>362000</v>
      </c>
      <c r="V801" s="36">
        <v>3.8962615469613255</v>
      </c>
      <c r="W801" s="35">
        <v>12098.25</v>
      </c>
      <c r="X801" s="35">
        <v>75</v>
      </c>
      <c r="Y801" s="35">
        <v>511500</v>
      </c>
      <c r="Z801" s="36">
        <v>0.70957478005865104</v>
      </c>
      <c r="AA801" s="35">
        <v>82543.25</v>
      </c>
      <c r="AB801" s="35">
        <v>76.5</v>
      </c>
      <c r="AC801" s="35">
        <v>561335</v>
      </c>
      <c r="AD801" s="36">
        <v>4.5584913643368035</v>
      </c>
      <c r="AE801" s="35">
        <v>-28876.26</v>
      </c>
      <c r="AF801" s="35">
        <v>53.5</v>
      </c>
      <c r="AG801" s="35">
        <v>383585</v>
      </c>
      <c r="AH801" s="36">
        <v>-2.2583985296609619</v>
      </c>
      <c r="AI801" s="35">
        <v>54188.74</v>
      </c>
      <c r="AJ801" s="35">
        <v>110</v>
      </c>
      <c r="AK801" s="35">
        <v>747200</v>
      </c>
      <c r="AL801" s="36">
        <v>2.2481945128479657</v>
      </c>
      <c r="AM801" s="35">
        <v>60080.7</v>
      </c>
      <c r="AN801" s="35">
        <v>103</v>
      </c>
      <c r="AO801" s="35">
        <v>702060</v>
      </c>
      <c r="AP801" s="36">
        <v>2.6529095803777452</v>
      </c>
      <c r="AQ801" s="35">
        <v>78600.710000000006</v>
      </c>
      <c r="AR801" s="35">
        <v>112</v>
      </c>
      <c r="AS801" s="35">
        <v>764240</v>
      </c>
      <c r="AT801" s="36">
        <v>2.8797496597927355</v>
      </c>
      <c r="AU801" s="35">
        <v>-120383.79</v>
      </c>
      <c r="AV801" s="35">
        <v>118.5</v>
      </c>
      <c r="AW801" s="35">
        <v>839150</v>
      </c>
      <c r="AX801" s="36">
        <v>-4.4472352857057738</v>
      </c>
      <c r="AY801" s="35">
        <v>-1334.4199999999691</v>
      </c>
      <c r="AZ801" s="35">
        <v>1010.5</v>
      </c>
      <c r="BA801" s="35">
        <v>7024590</v>
      </c>
      <c r="BB801" s="36">
        <v>-5.8888874653181241E-3</v>
      </c>
      <c r="BC801" s="43" t="s">
        <v>1120</v>
      </c>
      <c r="BD801" s="38" t="s">
        <v>1120</v>
      </c>
      <c r="BE801" s="38" t="s">
        <v>1060</v>
      </c>
      <c r="BF801" s="18"/>
      <c r="BG801" s="18"/>
      <c r="BH801" s="18"/>
      <c r="BI801" s="18"/>
      <c r="BJ801" s="18"/>
      <c r="BK801" s="18"/>
      <c r="BL801" s="18"/>
      <c r="BM801" s="18"/>
      <c r="BN801" s="18"/>
      <c r="BO801" s="18"/>
      <c r="CJ801" s="18"/>
      <c r="CK801" s="18"/>
    </row>
    <row r="802" spans="1:89" x14ac:dyDescent="0.2">
      <c r="A802" s="42">
        <v>174166</v>
      </c>
      <c r="B802" s="43" t="s">
        <v>1192</v>
      </c>
      <c r="C802" s="35">
        <v>168971.51999999999</v>
      </c>
      <c r="D802" s="35">
        <v>70.8</v>
      </c>
      <c r="E802" s="35">
        <v>510128</v>
      </c>
      <c r="F802" s="36">
        <f t="shared" si="178"/>
        <v>9.9370071825110564</v>
      </c>
      <c r="G802" s="35">
        <v>543016.72</v>
      </c>
      <c r="H802" s="35">
        <v>375.75</v>
      </c>
      <c r="I802" s="35">
        <v>2622707.5</v>
      </c>
      <c r="J802" s="36">
        <f t="shared" si="179"/>
        <v>6.4183742640000832</v>
      </c>
      <c r="K802" s="35">
        <v>1201951.72</v>
      </c>
      <c r="L802" s="35">
        <v>1089.8</v>
      </c>
      <c r="M802" s="35">
        <v>7554673</v>
      </c>
      <c r="N802" s="36">
        <v>4.7730128888437662</v>
      </c>
      <c r="O802" s="35">
        <v>422926.81</v>
      </c>
      <c r="P802" s="35">
        <v>771.3</v>
      </c>
      <c r="Q802" s="35">
        <v>5353463</v>
      </c>
      <c r="R802" s="36">
        <v>2.4490187211530183</v>
      </c>
      <c r="S802" s="35">
        <v>555223.81000000006</v>
      </c>
      <c r="T802" s="35">
        <v>345.8</v>
      </c>
      <c r="U802" s="35">
        <v>2411773</v>
      </c>
      <c r="V802" s="36">
        <v>7.1366327220679571</v>
      </c>
      <c r="W802" s="35">
        <v>-318285.15999999997</v>
      </c>
      <c r="X802" s="35">
        <v>817</v>
      </c>
      <c r="Y802" s="35">
        <v>5555420</v>
      </c>
      <c r="Z802" s="36">
        <v>-1.7187818022759755</v>
      </c>
      <c r="AA802" s="35">
        <v>453882.34</v>
      </c>
      <c r="AB802" s="35">
        <v>1192</v>
      </c>
      <c r="AC802" s="35">
        <v>8477370</v>
      </c>
      <c r="AD802" s="36">
        <v>1.6597544450696384</v>
      </c>
      <c r="AE802" s="35">
        <v>2117257.5699999998</v>
      </c>
      <c r="AF802" s="35">
        <v>940</v>
      </c>
      <c r="AG802" s="35">
        <v>6794660</v>
      </c>
      <c r="AH802" s="36">
        <v>9.3481832939396519</v>
      </c>
      <c r="AI802" s="35">
        <v>705916.57</v>
      </c>
      <c r="AJ802" s="35">
        <v>851.6</v>
      </c>
      <c r="AK802" s="35">
        <v>5722952</v>
      </c>
      <c r="AL802" s="36">
        <v>3.8237982198697456</v>
      </c>
      <c r="AM802" s="35">
        <v>2213247.04</v>
      </c>
      <c r="AN802" s="35">
        <v>884.5</v>
      </c>
      <c r="AO802" s="35">
        <v>5915540</v>
      </c>
      <c r="AP802" s="36">
        <v>11.598376182056075</v>
      </c>
      <c r="AQ802" s="35">
        <v>2351869.48</v>
      </c>
      <c r="AR802" s="35">
        <v>1076.5</v>
      </c>
      <c r="AS802" s="35">
        <v>7334055</v>
      </c>
      <c r="AT802" s="36">
        <v>8.9789816738489137</v>
      </c>
      <c r="AU802" s="35">
        <v>642807.68000000005</v>
      </c>
      <c r="AV802" s="35">
        <v>1162.5</v>
      </c>
      <c r="AW802" s="35">
        <v>8112130</v>
      </c>
      <c r="AX802" s="36">
        <v>2.4564495490087066</v>
      </c>
      <c r="AY802" s="35">
        <v>10889814.58</v>
      </c>
      <c r="AZ802" s="35">
        <v>9506.75</v>
      </c>
      <c r="BA802" s="35">
        <v>65854743.5</v>
      </c>
      <c r="BB802" s="36">
        <v>5.1261949259585231</v>
      </c>
      <c r="BC802" s="43" t="s">
        <v>1120</v>
      </c>
      <c r="BD802" s="38" t="s">
        <v>1120</v>
      </c>
      <c r="BE802" s="38" t="s">
        <v>1060</v>
      </c>
      <c r="BF802" s="18"/>
      <c r="BG802" s="18"/>
      <c r="BH802" s="18"/>
      <c r="BI802" s="18"/>
      <c r="BJ802" s="18"/>
      <c r="BK802" s="18"/>
      <c r="BL802" s="18"/>
      <c r="BM802" s="18"/>
      <c r="BN802" s="18"/>
      <c r="BO802" s="18"/>
      <c r="CJ802" s="18"/>
      <c r="CK802" s="18"/>
    </row>
    <row r="803" spans="1:89" x14ac:dyDescent="0.2">
      <c r="A803" s="42">
        <v>174316</v>
      </c>
      <c r="B803" s="43" t="s">
        <v>1193</v>
      </c>
      <c r="C803" s="35">
        <v>-70281.600000000006</v>
      </c>
      <c r="D803" s="35">
        <v>0</v>
      </c>
      <c r="E803" s="35">
        <v>0</v>
      </c>
      <c r="F803" s="36">
        <f t="shared" si="178"/>
        <v>0</v>
      </c>
      <c r="G803" s="35">
        <v>3735.01</v>
      </c>
      <c r="H803" s="35">
        <v>79.5</v>
      </c>
      <c r="I803" s="35">
        <v>556090</v>
      </c>
      <c r="J803" s="36">
        <f t="shared" si="179"/>
        <v>0.20821325684691327</v>
      </c>
      <c r="K803" s="35">
        <v>369945.01</v>
      </c>
      <c r="L803" s="35">
        <v>127</v>
      </c>
      <c r="M803" s="35">
        <v>885320</v>
      </c>
      <c r="N803" s="36">
        <v>12.53597603126553</v>
      </c>
      <c r="O803" s="35">
        <v>233045.01</v>
      </c>
      <c r="P803" s="35">
        <v>65</v>
      </c>
      <c r="Q803" s="35">
        <v>454650</v>
      </c>
      <c r="R803" s="36">
        <v>15.890014978554934</v>
      </c>
      <c r="S803" s="35">
        <v>175225.01</v>
      </c>
      <c r="T803" s="35">
        <v>25</v>
      </c>
      <c r="U803" s="35">
        <v>186000</v>
      </c>
      <c r="V803" s="36">
        <v>29.204168333333335</v>
      </c>
      <c r="W803" s="35">
        <v>416400.03</v>
      </c>
      <c r="X803" s="35">
        <v>85</v>
      </c>
      <c r="Y803" s="35">
        <v>579700</v>
      </c>
      <c r="Z803" s="36">
        <v>21.549078661376576</v>
      </c>
      <c r="AA803" s="35">
        <v>410150.03</v>
      </c>
      <c r="AB803" s="35">
        <v>55</v>
      </c>
      <c r="AC803" s="35">
        <v>390300</v>
      </c>
      <c r="AD803" s="36">
        <v>32.576610120420192</v>
      </c>
      <c r="AE803" s="35">
        <v>393230.61</v>
      </c>
      <c r="AF803" s="35">
        <v>57</v>
      </c>
      <c r="AG803" s="35">
        <v>414970</v>
      </c>
      <c r="AH803" s="36">
        <v>28.428364219100175</v>
      </c>
      <c r="AI803" s="35">
        <v>428360.61</v>
      </c>
      <c r="AJ803" s="35">
        <v>83</v>
      </c>
      <c r="AK803" s="35">
        <v>565660</v>
      </c>
      <c r="AL803" s="36">
        <v>23.475548757203974</v>
      </c>
      <c r="AM803" s="35">
        <v>401970.63</v>
      </c>
      <c r="AN803" s="35">
        <v>75</v>
      </c>
      <c r="AO803" s="35">
        <v>496700</v>
      </c>
      <c r="AP803" s="36">
        <v>25.087758264546004</v>
      </c>
      <c r="AQ803" s="35">
        <v>588370.63</v>
      </c>
      <c r="AR803" s="35">
        <v>127.5</v>
      </c>
      <c r="AS803" s="35">
        <v>876470</v>
      </c>
      <c r="AT803" s="36">
        <v>18.79628240555866</v>
      </c>
      <c r="AU803" s="35">
        <v>398323.12</v>
      </c>
      <c r="AV803" s="35">
        <v>80</v>
      </c>
      <c r="AW803" s="35">
        <v>547585</v>
      </c>
      <c r="AX803" s="36">
        <v>22.549954290201523</v>
      </c>
      <c r="AY803" s="35">
        <v>3818755.6999999997</v>
      </c>
      <c r="AZ803" s="35">
        <v>859</v>
      </c>
      <c r="BA803" s="35">
        <v>5953445</v>
      </c>
      <c r="BB803" s="36">
        <v>19.884525127888136</v>
      </c>
      <c r="BC803" s="43" t="s">
        <v>1120</v>
      </c>
      <c r="BD803" s="38" t="s">
        <v>1120</v>
      </c>
      <c r="BE803" s="38" t="s">
        <v>1060</v>
      </c>
      <c r="BF803" s="18"/>
      <c r="BG803" s="18"/>
      <c r="BH803" s="18"/>
      <c r="BI803" s="18"/>
      <c r="BJ803" s="18"/>
      <c r="BK803" s="18"/>
      <c r="BL803" s="18"/>
      <c r="BM803" s="18"/>
      <c r="BN803" s="18"/>
      <c r="BO803" s="18"/>
      <c r="CJ803" s="18"/>
      <c r="CK803" s="18"/>
    </row>
    <row r="804" spans="1:89" x14ac:dyDescent="0.2">
      <c r="A804" s="42">
        <v>174384</v>
      </c>
      <c r="B804" s="43" t="s">
        <v>1194</v>
      </c>
      <c r="C804" s="35">
        <v>56114.41</v>
      </c>
      <c r="D804" s="35">
        <v>0</v>
      </c>
      <c r="E804" s="35">
        <v>0</v>
      </c>
      <c r="F804" s="36">
        <f t="shared" si="178"/>
        <v>0</v>
      </c>
      <c r="G804" s="35">
        <v>-13885.59</v>
      </c>
      <c r="H804" s="35">
        <v>35</v>
      </c>
      <c r="I804" s="35">
        <v>240100</v>
      </c>
      <c r="J804" s="36">
        <f t="shared" si="179"/>
        <v>-1.7928083715118701</v>
      </c>
      <c r="K804" s="35">
        <v>219124.41</v>
      </c>
      <c r="L804" s="35">
        <v>82</v>
      </c>
      <c r="M804" s="35">
        <v>563120</v>
      </c>
      <c r="N804" s="36">
        <v>11.673768113368375</v>
      </c>
      <c r="O804" s="35">
        <v>416949.41</v>
      </c>
      <c r="P804" s="35">
        <v>70</v>
      </c>
      <c r="Q804" s="35">
        <v>476700</v>
      </c>
      <c r="R804" s="36">
        <v>27.114394189217535</v>
      </c>
      <c r="S804" s="35">
        <v>162499.41</v>
      </c>
      <c r="T804" s="35">
        <v>15</v>
      </c>
      <c r="U804" s="35">
        <v>101400</v>
      </c>
      <c r="V804" s="36">
        <v>49.679306804733727</v>
      </c>
      <c r="W804" s="35">
        <v>241799.41</v>
      </c>
      <c r="X804" s="35">
        <v>55</v>
      </c>
      <c r="Y804" s="35">
        <v>367900</v>
      </c>
      <c r="Z804" s="36">
        <v>19.717266376732809</v>
      </c>
      <c r="AA804" s="35">
        <v>-4399.59</v>
      </c>
      <c r="AB804" s="35">
        <v>10</v>
      </c>
      <c r="AC804" s="35">
        <v>70600</v>
      </c>
      <c r="AD804" s="36">
        <v>-1.9318313031161474</v>
      </c>
      <c r="AE804" s="35">
        <v>247200.34</v>
      </c>
      <c r="AF804" s="35">
        <v>60</v>
      </c>
      <c r="AG804" s="35">
        <v>430400</v>
      </c>
      <c r="AH804" s="36">
        <v>17.230506970260222</v>
      </c>
      <c r="AI804" s="35">
        <v>169100.34</v>
      </c>
      <c r="AJ804" s="35">
        <v>30</v>
      </c>
      <c r="AK804" s="35">
        <v>197700</v>
      </c>
      <c r="AL804" s="36">
        <v>26.515480728376328</v>
      </c>
      <c r="AM804" s="35">
        <v>421100.35</v>
      </c>
      <c r="AN804" s="35">
        <v>70</v>
      </c>
      <c r="AO804" s="35">
        <v>464700</v>
      </c>
      <c r="AP804" s="36">
        <v>28.091480202281041</v>
      </c>
      <c r="AQ804" s="35">
        <v>391495.36</v>
      </c>
      <c r="AR804" s="35">
        <v>63</v>
      </c>
      <c r="AS804" s="35">
        <v>424400</v>
      </c>
      <c r="AT804" s="36">
        <v>25.829100094250705</v>
      </c>
      <c r="AU804" s="35">
        <v>200930.36</v>
      </c>
      <c r="AV804" s="35">
        <v>40</v>
      </c>
      <c r="AW804" s="35">
        <v>266400</v>
      </c>
      <c r="AX804" s="36">
        <v>23.381535885885881</v>
      </c>
      <c r="AY804" s="35">
        <v>2451914.21</v>
      </c>
      <c r="AZ804" s="35">
        <v>530</v>
      </c>
      <c r="BA804" s="35">
        <v>3603420</v>
      </c>
      <c r="BB804" s="36">
        <v>21.093666713844069</v>
      </c>
      <c r="BC804" s="43" t="s">
        <v>1120</v>
      </c>
      <c r="BD804" s="38" t="s">
        <v>1120</v>
      </c>
      <c r="BE804" s="38" t="s">
        <v>1060</v>
      </c>
      <c r="BF804" s="18"/>
      <c r="BG804" s="18"/>
      <c r="BH804" s="18"/>
      <c r="BI804" s="18"/>
      <c r="BJ804" s="18"/>
      <c r="BK804" s="18"/>
      <c r="BL804" s="18"/>
      <c r="BM804" s="18"/>
      <c r="BN804" s="18"/>
      <c r="BO804" s="18"/>
      <c r="CJ804" s="18"/>
      <c r="CK804" s="18"/>
    </row>
    <row r="805" spans="1:89" x14ac:dyDescent="0.2">
      <c r="A805" s="42">
        <v>175856</v>
      </c>
      <c r="B805" s="43" t="s">
        <v>1195</v>
      </c>
      <c r="C805" s="35">
        <v>-5106.1099999999997</v>
      </c>
      <c r="D805" s="35">
        <v>30</v>
      </c>
      <c r="E805" s="35">
        <v>207300</v>
      </c>
      <c r="F805" s="36">
        <f t="shared" si="178"/>
        <v>-0.73894500723588996</v>
      </c>
      <c r="G805" s="35">
        <v>-38183.15</v>
      </c>
      <c r="H805" s="35">
        <v>117</v>
      </c>
      <c r="I805" s="35">
        <v>814720</v>
      </c>
      <c r="J805" s="36">
        <f t="shared" si="179"/>
        <v>-1.4528643583071486</v>
      </c>
      <c r="K805" s="35">
        <v>208956.85</v>
      </c>
      <c r="L805" s="35">
        <v>237</v>
      </c>
      <c r="M805" s="35">
        <v>1647370</v>
      </c>
      <c r="N805" s="36">
        <v>3.8052808415838579</v>
      </c>
      <c r="O805" s="35">
        <v>121301.85</v>
      </c>
      <c r="P805" s="35">
        <v>100</v>
      </c>
      <c r="Q805" s="35">
        <v>695950</v>
      </c>
      <c r="R805" s="36">
        <v>5.4032004454342983</v>
      </c>
      <c r="S805" s="35">
        <v>229261.85</v>
      </c>
      <c r="T805" s="35">
        <v>110</v>
      </c>
      <c r="U805" s="35">
        <v>767100</v>
      </c>
      <c r="V805" s="36">
        <v>9.2649163733541915</v>
      </c>
      <c r="W805" s="35">
        <v>199112</v>
      </c>
      <c r="X805" s="35">
        <v>67</v>
      </c>
      <c r="Y805" s="35">
        <v>461320</v>
      </c>
      <c r="Z805" s="36">
        <v>12.948408913552415</v>
      </c>
      <c r="AA805" s="35">
        <v>254112</v>
      </c>
      <c r="AB805" s="35">
        <v>75</v>
      </c>
      <c r="AC805" s="35">
        <v>521500</v>
      </c>
      <c r="AD805" s="36">
        <v>15.105411313518696</v>
      </c>
      <c r="AE805" s="35">
        <v>419343.01</v>
      </c>
      <c r="AF805" s="35">
        <v>85</v>
      </c>
      <c r="AG805" s="35">
        <v>628650</v>
      </c>
      <c r="AH805" s="36">
        <v>20.011596754951086</v>
      </c>
      <c r="AI805" s="35">
        <v>330817.01</v>
      </c>
      <c r="AJ805" s="35">
        <v>120</v>
      </c>
      <c r="AK805" s="35">
        <v>840700</v>
      </c>
      <c r="AL805" s="36">
        <v>12.198557523492328</v>
      </c>
      <c r="AM805" s="35">
        <v>531763.96</v>
      </c>
      <c r="AN805" s="35">
        <v>120</v>
      </c>
      <c r="AO805" s="35">
        <v>829250</v>
      </c>
      <c r="AP805" s="36">
        <v>19.879026542056074</v>
      </c>
      <c r="AQ805" s="35">
        <v>682834.96</v>
      </c>
      <c r="AR805" s="35">
        <v>105</v>
      </c>
      <c r="AS805" s="35">
        <v>750150</v>
      </c>
      <c r="AT805" s="36">
        <v>25.487407691794974</v>
      </c>
      <c r="AU805" s="35">
        <v>507567.48</v>
      </c>
      <c r="AV805" s="35">
        <v>116.5</v>
      </c>
      <c r="AW805" s="35">
        <v>820150</v>
      </c>
      <c r="AX805" s="36">
        <v>19.185017228555751</v>
      </c>
      <c r="AY805" s="35">
        <v>3446887.82</v>
      </c>
      <c r="AZ805" s="35">
        <v>1252.5</v>
      </c>
      <c r="BA805" s="35">
        <v>8776860</v>
      </c>
      <c r="BB805" s="36">
        <v>12.174459022930751</v>
      </c>
      <c r="BC805" s="43" t="s">
        <v>1120</v>
      </c>
      <c r="BD805" s="38" t="s">
        <v>1120</v>
      </c>
      <c r="BE805" s="38" t="s">
        <v>1060</v>
      </c>
      <c r="BF805" s="18"/>
      <c r="BG805" s="18"/>
      <c r="BH805" s="18"/>
      <c r="BI805" s="18"/>
      <c r="BJ805" s="18"/>
      <c r="BK805" s="18"/>
      <c r="BL805" s="18"/>
      <c r="BM805" s="18"/>
      <c r="BN805" s="18"/>
      <c r="BO805" s="18"/>
      <c r="CJ805" s="18"/>
      <c r="CK805" s="18"/>
    </row>
    <row r="806" spans="1:89" x14ac:dyDescent="0.2">
      <c r="A806" s="42">
        <v>176363</v>
      </c>
      <c r="B806" s="43" t="s">
        <v>1196</v>
      </c>
      <c r="C806" s="35">
        <v>-594.49</v>
      </c>
      <c r="D806" s="35">
        <v>0</v>
      </c>
      <c r="E806" s="35">
        <v>0</v>
      </c>
      <c r="F806" s="36">
        <f t="shared" si="178"/>
        <v>0</v>
      </c>
      <c r="G806" s="35">
        <v>220916.54</v>
      </c>
      <c r="H806" s="35">
        <v>90</v>
      </c>
      <c r="I806" s="35">
        <v>618400</v>
      </c>
      <c r="J806" s="36">
        <f t="shared" si="179"/>
        <v>11.074406112548512</v>
      </c>
      <c r="K806" s="35">
        <v>252366.54</v>
      </c>
      <c r="L806" s="35">
        <v>85</v>
      </c>
      <c r="M806" s="35">
        <v>586800</v>
      </c>
      <c r="N806" s="36">
        <v>12.902174846625767</v>
      </c>
      <c r="O806" s="35">
        <v>297326.53999999998</v>
      </c>
      <c r="P806" s="35">
        <v>53</v>
      </c>
      <c r="Q806" s="35">
        <v>360980</v>
      </c>
      <c r="R806" s="36">
        <v>25.533610560141835</v>
      </c>
      <c r="S806" s="35">
        <v>259246.54</v>
      </c>
      <c r="T806" s="35">
        <v>40</v>
      </c>
      <c r="U806" s="35">
        <v>276900</v>
      </c>
      <c r="V806" s="36">
        <v>29.023628530155293</v>
      </c>
      <c r="W806" s="35">
        <v>213946.54</v>
      </c>
      <c r="X806" s="35">
        <v>30</v>
      </c>
      <c r="Y806" s="35">
        <v>201300</v>
      </c>
      <c r="Z806" s="36">
        <v>31.884730253353204</v>
      </c>
      <c r="AA806" s="35">
        <v>142446.54</v>
      </c>
      <c r="AB806" s="35">
        <v>10</v>
      </c>
      <c r="AC806" s="35">
        <v>67100</v>
      </c>
      <c r="AD806" s="36">
        <v>65.809876900149035</v>
      </c>
      <c r="AE806" s="35">
        <v>258747.01</v>
      </c>
      <c r="AF806" s="35">
        <v>40</v>
      </c>
      <c r="AG806" s="35">
        <v>285600</v>
      </c>
      <c r="AH806" s="36">
        <v>27.179307773109244</v>
      </c>
      <c r="AI806" s="35">
        <v>188647.01</v>
      </c>
      <c r="AJ806" s="35">
        <v>30</v>
      </c>
      <c r="AK806" s="35">
        <v>198700</v>
      </c>
      <c r="AL806" s="36">
        <v>29.431591897332662</v>
      </c>
      <c r="AM806" s="35">
        <v>282967.01</v>
      </c>
      <c r="AN806" s="35">
        <v>110</v>
      </c>
      <c r="AO806" s="35">
        <v>728500</v>
      </c>
      <c r="AP806" s="36">
        <v>12.041149361702129</v>
      </c>
      <c r="AQ806" s="35">
        <v>440221.99</v>
      </c>
      <c r="AR806" s="35">
        <v>93</v>
      </c>
      <c r="AS806" s="35">
        <v>627300</v>
      </c>
      <c r="AT806" s="36">
        <v>19.649634497050855</v>
      </c>
      <c r="AU806" s="35">
        <v>452454.47</v>
      </c>
      <c r="AV806" s="35">
        <v>81.5</v>
      </c>
      <c r="AW806" s="35">
        <v>564140</v>
      </c>
      <c r="AX806" s="36">
        <v>24.862779753252735</v>
      </c>
      <c r="AY806" s="35">
        <v>3009286.7299999995</v>
      </c>
      <c r="AZ806" s="35">
        <v>662.5</v>
      </c>
      <c r="BA806" s="35">
        <v>4515720</v>
      </c>
      <c r="BB806" s="36">
        <v>20.658474978519482</v>
      </c>
      <c r="BC806" s="43" t="s">
        <v>1120</v>
      </c>
      <c r="BD806" s="38" t="s">
        <v>1120</v>
      </c>
      <c r="BE806" s="38" t="s">
        <v>1060</v>
      </c>
      <c r="BF806" s="18"/>
      <c r="BG806" s="18"/>
      <c r="BH806" s="18"/>
      <c r="BI806" s="18"/>
      <c r="BJ806" s="18"/>
      <c r="BK806" s="18"/>
      <c r="BL806" s="18"/>
      <c r="BM806" s="18"/>
      <c r="BN806" s="18"/>
      <c r="BO806" s="18"/>
      <c r="CJ806" s="18"/>
      <c r="CK806" s="18"/>
    </row>
    <row r="807" spans="1:89" x14ac:dyDescent="0.2">
      <c r="A807" s="42">
        <v>177516</v>
      </c>
      <c r="B807" s="43" t="s">
        <v>1197</v>
      </c>
      <c r="C807" s="35">
        <v>-2593.2399999999998</v>
      </c>
      <c r="D807" s="35">
        <v>20</v>
      </c>
      <c r="E807" s="35">
        <v>138200</v>
      </c>
      <c r="F807" s="36">
        <f t="shared" si="178"/>
        <v>-0.5629319826338639</v>
      </c>
      <c r="G807" s="35">
        <v>92870.28</v>
      </c>
      <c r="H807" s="35">
        <v>35</v>
      </c>
      <c r="I807" s="35">
        <v>240100</v>
      </c>
      <c r="J807" s="36">
        <f t="shared" si="179"/>
        <v>11.990748354852146</v>
      </c>
      <c r="K807" s="35">
        <v>166642.78</v>
      </c>
      <c r="L807" s="35">
        <v>37</v>
      </c>
      <c r="M807" s="35">
        <v>256270</v>
      </c>
      <c r="N807" s="36">
        <v>19.50787606820931</v>
      </c>
      <c r="O807" s="35">
        <v>48237.78</v>
      </c>
      <c r="P807" s="35">
        <v>1.5</v>
      </c>
      <c r="Q807" s="35">
        <v>12015</v>
      </c>
      <c r="R807" s="36">
        <v>124.45869163545568</v>
      </c>
      <c r="S807" s="35">
        <v>125230.28</v>
      </c>
      <c r="T807" s="35">
        <v>22.25</v>
      </c>
      <c r="U807" s="35">
        <v>150647.5</v>
      </c>
      <c r="V807" s="36">
        <v>25.769685391393818</v>
      </c>
      <c r="W807" s="35">
        <v>161915.28</v>
      </c>
      <c r="X807" s="35">
        <v>21.5</v>
      </c>
      <c r="Y807" s="35">
        <v>144540</v>
      </c>
      <c r="Z807" s="36">
        <v>33.606326276463264</v>
      </c>
      <c r="AA807" s="35">
        <v>123040.28</v>
      </c>
      <c r="AB807" s="35">
        <v>47.5</v>
      </c>
      <c r="AC807" s="35">
        <v>332725</v>
      </c>
      <c r="AD807" s="36">
        <v>11.463667232699677</v>
      </c>
      <c r="AE807" s="35">
        <v>329315.45</v>
      </c>
      <c r="AF807" s="35">
        <v>200</v>
      </c>
      <c r="AG807" s="35">
        <v>1434300</v>
      </c>
      <c r="AH807" s="36">
        <v>6.8880035557414772</v>
      </c>
      <c r="AI807" s="35">
        <v>192384.95</v>
      </c>
      <c r="AJ807" s="35">
        <v>31.35</v>
      </c>
      <c r="AK807" s="35">
        <v>213069.5</v>
      </c>
      <c r="AL807" s="36">
        <v>27.990554490436221</v>
      </c>
      <c r="AM807" s="35">
        <v>5092.75</v>
      </c>
      <c r="AN807" s="35">
        <v>2.5</v>
      </c>
      <c r="AO807" s="35">
        <v>16425</v>
      </c>
      <c r="AP807" s="36">
        <v>9.6118873668188733</v>
      </c>
      <c r="AQ807" s="35">
        <v>210617.76</v>
      </c>
      <c r="AR807" s="35">
        <v>43</v>
      </c>
      <c r="AS807" s="35">
        <v>286100</v>
      </c>
      <c r="AT807" s="36">
        <v>20.61271331702202</v>
      </c>
      <c r="AU807" s="35">
        <v>280439.26</v>
      </c>
      <c r="AV807" s="35">
        <v>43.1</v>
      </c>
      <c r="AW807" s="35">
        <v>299473</v>
      </c>
      <c r="AX807" s="36">
        <v>29.029719073171872</v>
      </c>
      <c r="AY807" s="35">
        <v>1735786.85</v>
      </c>
      <c r="AZ807" s="35">
        <v>484.70000000000005</v>
      </c>
      <c r="BA807" s="35">
        <v>3385665</v>
      </c>
      <c r="BB807" s="36">
        <v>15.893300828640756</v>
      </c>
      <c r="BC807" s="43" t="s">
        <v>1120</v>
      </c>
      <c r="BD807" s="38" t="s">
        <v>1120</v>
      </c>
      <c r="BE807" s="38" t="s">
        <v>1060</v>
      </c>
      <c r="BF807" s="18"/>
      <c r="BG807" s="18"/>
      <c r="BH807" s="18"/>
      <c r="BI807" s="18"/>
      <c r="BJ807" s="18"/>
      <c r="BK807" s="18"/>
      <c r="BL807" s="18"/>
      <c r="BM807" s="18"/>
      <c r="BN807" s="18"/>
      <c r="BO807" s="18"/>
      <c r="CJ807" s="18"/>
      <c r="CK807" s="18"/>
    </row>
    <row r="808" spans="1:89" x14ac:dyDescent="0.2">
      <c r="A808" s="42">
        <v>179566</v>
      </c>
      <c r="B808" s="43" t="s">
        <v>1198</v>
      </c>
      <c r="C808" s="35">
        <v>68182.429999999993</v>
      </c>
      <c r="D808" s="35">
        <v>0</v>
      </c>
      <c r="E808" s="35">
        <v>0</v>
      </c>
      <c r="F808" s="36">
        <f t="shared" si="178"/>
        <v>0</v>
      </c>
      <c r="G808" s="35">
        <v>101382.43</v>
      </c>
      <c r="H808" s="35">
        <v>20</v>
      </c>
      <c r="I808" s="35">
        <v>138200</v>
      </c>
      <c r="J808" s="36">
        <f t="shared" si="179"/>
        <v>22.741355499276409</v>
      </c>
      <c r="K808" s="35">
        <v>108432.43</v>
      </c>
      <c r="L808" s="35">
        <v>35</v>
      </c>
      <c r="M808" s="35">
        <v>241850</v>
      </c>
      <c r="N808" s="36">
        <v>13.450373785404174</v>
      </c>
      <c r="O808" s="35">
        <v>110031.99</v>
      </c>
      <c r="P808" s="35">
        <v>45</v>
      </c>
      <c r="Q808" s="35">
        <v>309450</v>
      </c>
      <c r="R808" s="36">
        <v>11.02275550169656</v>
      </c>
      <c r="S808" s="35">
        <v>100731.99</v>
      </c>
      <c r="T808" s="35">
        <v>10</v>
      </c>
      <c r="U808" s="35">
        <v>68100</v>
      </c>
      <c r="V808" s="36">
        <v>45.854503524229074</v>
      </c>
      <c r="W808" s="35">
        <v>74881.990000000005</v>
      </c>
      <c r="X808" s="35">
        <v>15</v>
      </c>
      <c r="Y808" s="35">
        <v>100650</v>
      </c>
      <c r="Z808" s="36">
        <v>22.319520119225039</v>
      </c>
      <c r="AA808" s="35">
        <v>93081.99</v>
      </c>
      <c r="AB808" s="35">
        <v>30</v>
      </c>
      <c r="AC808" s="35">
        <v>210800</v>
      </c>
      <c r="AD808" s="36">
        <v>13.688527941176471</v>
      </c>
      <c r="AE808" s="35">
        <v>104881.99</v>
      </c>
      <c r="AF808" s="35">
        <v>20</v>
      </c>
      <c r="AG808" s="35">
        <v>144200</v>
      </c>
      <c r="AH808" s="36">
        <v>21.820108876560333</v>
      </c>
      <c r="AI808" s="35">
        <v>67981.990000000005</v>
      </c>
      <c r="AJ808" s="35">
        <v>5</v>
      </c>
      <c r="AK808" s="35">
        <v>34550</v>
      </c>
      <c r="AL808" s="36">
        <v>60.996865123010139</v>
      </c>
      <c r="AM808" s="35">
        <v>0</v>
      </c>
      <c r="AN808" s="35">
        <v>0</v>
      </c>
      <c r="AO808" s="35">
        <v>0</v>
      </c>
      <c r="AP808" s="36">
        <v>0</v>
      </c>
      <c r="AQ808" s="35">
        <v>92291.99</v>
      </c>
      <c r="AR808" s="35">
        <v>26.5</v>
      </c>
      <c r="AS808" s="35">
        <v>177750</v>
      </c>
      <c r="AT808" s="36">
        <v>14.538260028129397</v>
      </c>
      <c r="AU808" s="35">
        <v>87612</v>
      </c>
      <c r="AV808" s="35">
        <v>16.5</v>
      </c>
      <c r="AW808" s="35">
        <v>111390</v>
      </c>
      <c r="AX808" s="36">
        <v>24.382547805009427</v>
      </c>
      <c r="AY808" s="35">
        <v>941310.78999999992</v>
      </c>
      <c r="AZ808" s="35">
        <v>223</v>
      </c>
      <c r="BA808" s="35">
        <v>1536940</v>
      </c>
      <c r="BB808" s="36">
        <v>18.98618976017281</v>
      </c>
      <c r="BC808" s="43" t="s">
        <v>1120</v>
      </c>
      <c r="BD808" s="38" t="s">
        <v>1120</v>
      </c>
      <c r="BE808" s="38" t="s">
        <v>1060</v>
      </c>
      <c r="BF808" s="18"/>
      <c r="BG808" s="18"/>
      <c r="BH808" s="18"/>
      <c r="BI808" s="18"/>
      <c r="BJ808" s="18"/>
      <c r="BK808" s="18"/>
      <c r="BL808" s="18"/>
      <c r="BM808" s="18"/>
      <c r="BN808" s="18"/>
      <c r="BO808" s="18"/>
      <c r="CJ808" s="18"/>
      <c r="CK808" s="18"/>
    </row>
    <row r="809" spans="1:89" x14ac:dyDescent="0.2">
      <c r="A809" s="42">
        <v>204320</v>
      </c>
      <c r="B809" s="43" t="s">
        <v>1199</v>
      </c>
      <c r="C809" s="35">
        <v>0</v>
      </c>
      <c r="D809" s="35">
        <v>0</v>
      </c>
      <c r="E809" s="35">
        <v>0</v>
      </c>
      <c r="F809" s="36">
        <f t="shared" si="178"/>
        <v>0</v>
      </c>
      <c r="G809" s="35">
        <v>0</v>
      </c>
      <c r="H809" s="35">
        <v>0</v>
      </c>
      <c r="I809" s="35">
        <v>0</v>
      </c>
      <c r="J809" s="36">
        <f t="shared" si="179"/>
        <v>0</v>
      </c>
      <c r="K809" s="35">
        <v>0</v>
      </c>
      <c r="L809" s="35">
        <v>0</v>
      </c>
      <c r="M809" s="35">
        <v>0</v>
      </c>
      <c r="N809" s="36">
        <v>0</v>
      </c>
      <c r="O809" s="35">
        <v>0</v>
      </c>
      <c r="P809" s="35">
        <v>0</v>
      </c>
      <c r="Q809" s="35">
        <v>0</v>
      </c>
      <c r="R809" s="36">
        <v>0</v>
      </c>
      <c r="S809" s="35">
        <v>-9000</v>
      </c>
      <c r="T809" s="35">
        <v>20</v>
      </c>
      <c r="U809" s="35">
        <v>136200</v>
      </c>
      <c r="V809" s="36">
        <v>-2.0484581497797354</v>
      </c>
      <c r="W809" s="35">
        <v>80370</v>
      </c>
      <c r="X809" s="35">
        <v>50</v>
      </c>
      <c r="Y809" s="35">
        <v>339600</v>
      </c>
      <c r="Z809" s="36">
        <v>7.0998233215547701</v>
      </c>
      <c r="AA809" s="35">
        <v>60480</v>
      </c>
      <c r="AB809" s="35">
        <v>35</v>
      </c>
      <c r="AC809" s="35">
        <v>269050</v>
      </c>
      <c r="AD809" s="36">
        <v>6.968518862664931</v>
      </c>
      <c r="AE809" s="35">
        <v>60230</v>
      </c>
      <c r="AF809" s="35">
        <v>30</v>
      </c>
      <c r="AG809" s="35">
        <v>226900</v>
      </c>
      <c r="AH809" s="36">
        <v>7.963420008814456</v>
      </c>
      <c r="AI809" s="35">
        <v>-32500</v>
      </c>
      <c r="AJ809" s="35">
        <v>50</v>
      </c>
      <c r="AK809" s="35">
        <v>343800</v>
      </c>
      <c r="AL809" s="36">
        <v>-2.9304828388598021</v>
      </c>
      <c r="AM809" s="35">
        <v>-23300</v>
      </c>
      <c r="AN809" s="35">
        <v>50</v>
      </c>
      <c r="AO809" s="35">
        <v>330100</v>
      </c>
      <c r="AP809" s="36">
        <v>-2.1881248106634352</v>
      </c>
      <c r="AQ809" s="35">
        <v>-22450</v>
      </c>
      <c r="AR809" s="35">
        <v>55</v>
      </c>
      <c r="AS809" s="35">
        <v>383450</v>
      </c>
      <c r="AT809" s="36">
        <v>-1.6393271612987352</v>
      </c>
      <c r="AU809" s="35">
        <v>-29287.51</v>
      </c>
      <c r="AV809" s="35">
        <v>100</v>
      </c>
      <c r="AW809" s="35">
        <v>696745</v>
      </c>
      <c r="AX809" s="36">
        <v>-1.3030776108906414</v>
      </c>
      <c r="AY809" s="35">
        <v>84542.49</v>
      </c>
      <c r="AZ809" s="35">
        <v>390</v>
      </c>
      <c r="BA809" s="35">
        <v>2725845</v>
      </c>
      <c r="BB809" s="36">
        <v>0.96146963235253657</v>
      </c>
      <c r="BC809" s="43" t="s">
        <v>1120</v>
      </c>
      <c r="BD809" s="38" t="s">
        <v>1120</v>
      </c>
      <c r="BE809" s="38" t="s">
        <v>1060</v>
      </c>
      <c r="BF809" s="18"/>
      <c r="BG809" s="18"/>
      <c r="BH809" s="18"/>
      <c r="BI809" s="18"/>
      <c r="BJ809" s="18"/>
      <c r="BK809" s="18"/>
      <c r="BL809" s="18"/>
      <c r="BM809" s="18"/>
      <c r="BN809" s="18"/>
      <c r="BO809" s="18"/>
      <c r="CJ809" s="18"/>
      <c r="CK809" s="18"/>
    </row>
    <row r="810" spans="1:89" x14ac:dyDescent="0.2">
      <c r="A810" s="42">
        <v>204622</v>
      </c>
      <c r="B810" s="43" t="s">
        <v>1200</v>
      </c>
      <c r="C810" s="35">
        <v>0</v>
      </c>
      <c r="D810" s="35">
        <v>0</v>
      </c>
      <c r="E810" s="35">
        <v>0</v>
      </c>
      <c r="F810" s="36">
        <f t="shared" si="178"/>
        <v>0</v>
      </c>
      <c r="G810" s="35">
        <v>0</v>
      </c>
      <c r="H810" s="35">
        <v>0</v>
      </c>
      <c r="I810" s="35">
        <v>0</v>
      </c>
      <c r="J810" s="36">
        <f t="shared" si="179"/>
        <v>0</v>
      </c>
      <c r="K810" s="35">
        <v>0</v>
      </c>
      <c r="L810" s="35">
        <v>0</v>
      </c>
      <c r="M810" s="35">
        <v>0</v>
      </c>
      <c r="N810" s="36">
        <v>0</v>
      </c>
      <c r="O810" s="35">
        <v>0</v>
      </c>
      <c r="P810" s="35">
        <v>0</v>
      </c>
      <c r="Q810" s="35">
        <v>0</v>
      </c>
      <c r="R810" s="36">
        <v>0</v>
      </c>
      <c r="S810" s="35">
        <v>0</v>
      </c>
      <c r="T810" s="35">
        <v>0</v>
      </c>
      <c r="U810" s="35">
        <v>0</v>
      </c>
      <c r="V810" s="36">
        <v>0</v>
      </c>
      <c r="W810" s="35">
        <v>632.5</v>
      </c>
      <c r="X810" s="35">
        <v>59.25</v>
      </c>
      <c r="Y810" s="35">
        <v>396417.5</v>
      </c>
      <c r="Z810" s="36">
        <v>4.7866201668695256E-2</v>
      </c>
      <c r="AA810" s="35">
        <v>-22788</v>
      </c>
      <c r="AB810" s="35">
        <v>30</v>
      </c>
      <c r="AC810" s="35">
        <v>207300</v>
      </c>
      <c r="AD810" s="36">
        <v>-3.4077568740955138</v>
      </c>
      <c r="AE810" s="35">
        <v>-25400</v>
      </c>
      <c r="AF810" s="35">
        <v>40</v>
      </c>
      <c r="AG810" s="35">
        <v>287600</v>
      </c>
      <c r="AH810" s="36">
        <v>-2.6495132127955494</v>
      </c>
      <c r="AI810" s="35">
        <v>101520</v>
      </c>
      <c r="AJ810" s="35">
        <v>44</v>
      </c>
      <c r="AK810" s="35">
        <v>298080</v>
      </c>
      <c r="AL810" s="36">
        <v>10.557971014492754</v>
      </c>
      <c r="AM810" s="35">
        <v>113650</v>
      </c>
      <c r="AN810" s="35">
        <v>38.5</v>
      </c>
      <c r="AO810" s="35">
        <v>257295</v>
      </c>
      <c r="AP810" s="36">
        <v>13.69303717522688</v>
      </c>
      <c r="AQ810" s="35">
        <v>108434.99</v>
      </c>
      <c r="AR810" s="35">
        <v>39.5</v>
      </c>
      <c r="AS810" s="35">
        <v>265150</v>
      </c>
      <c r="AT810" s="36">
        <v>11.450800377145013</v>
      </c>
      <c r="AU810" s="35">
        <v>196999.99</v>
      </c>
      <c r="AV810" s="35">
        <v>35</v>
      </c>
      <c r="AW810" s="35">
        <v>233800</v>
      </c>
      <c r="AX810" s="36">
        <v>26.120614585115483</v>
      </c>
      <c r="AY810" s="35">
        <v>473049.48</v>
      </c>
      <c r="AZ810" s="35">
        <v>286.25</v>
      </c>
      <c r="BA810" s="35">
        <v>1945642.5</v>
      </c>
      <c r="BB810" s="36">
        <v>7.5371163407460511</v>
      </c>
      <c r="BC810" s="43" t="s">
        <v>1120</v>
      </c>
      <c r="BD810" s="38" t="s">
        <v>1120</v>
      </c>
      <c r="BE810" s="38" t="s">
        <v>1060</v>
      </c>
      <c r="BF810" s="18"/>
      <c r="BG810" s="18"/>
      <c r="BH810" s="18"/>
      <c r="BI810" s="18"/>
      <c r="BJ810" s="18"/>
      <c r="BK810" s="18"/>
      <c r="BL810" s="18"/>
      <c r="BM810" s="18"/>
      <c r="BN810" s="18"/>
      <c r="BO810" s="18"/>
      <c r="CJ810" s="18"/>
      <c r="CK810" s="18"/>
    </row>
    <row r="811" spans="1:89" x14ac:dyDescent="0.2">
      <c r="A811" s="42">
        <v>204872</v>
      </c>
      <c r="B811" s="43" t="s">
        <v>1201</v>
      </c>
      <c r="C811" s="35">
        <v>0</v>
      </c>
      <c r="D811" s="35">
        <v>0</v>
      </c>
      <c r="E811" s="35">
        <v>0</v>
      </c>
      <c r="F811" s="36">
        <f t="shared" si="178"/>
        <v>0</v>
      </c>
      <c r="G811" s="35">
        <v>0</v>
      </c>
      <c r="H811" s="35">
        <v>0</v>
      </c>
      <c r="I811" s="35">
        <v>0</v>
      </c>
      <c r="J811" s="36">
        <f t="shared" si="179"/>
        <v>0</v>
      </c>
      <c r="K811" s="35">
        <v>0</v>
      </c>
      <c r="L811" s="35">
        <v>0</v>
      </c>
      <c r="M811" s="35">
        <v>0</v>
      </c>
      <c r="N811" s="36">
        <v>0</v>
      </c>
      <c r="O811" s="35">
        <v>0</v>
      </c>
      <c r="P811" s="35">
        <v>0</v>
      </c>
      <c r="Q811" s="35">
        <v>0</v>
      </c>
      <c r="R811" s="36">
        <v>0</v>
      </c>
      <c r="S811" s="35">
        <v>0</v>
      </c>
      <c r="T811" s="35">
        <v>0</v>
      </c>
      <c r="U811" s="35">
        <v>0</v>
      </c>
      <c r="V811" s="36">
        <v>0</v>
      </c>
      <c r="W811" s="35">
        <v>23200</v>
      </c>
      <c r="X811" s="35">
        <v>25</v>
      </c>
      <c r="Y811" s="35">
        <v>169600</v>
      </c>
      <c r="Z811" s="36">
        <v>4.1037735849056602</v>
      </c>
      <c r="AA811" s="35">
        <v>50350</v>
      </c>
      <c r="AB811" s="35">
        <v>10</v>
      </c>
      <c r="AC811" s="35">
        <v>71100</v>
      </c>
      <c r="AD811" s="36">
        <v>21.952883263009845</v>
      </c>
      <c r="AE811" s="35">
        <v>0</v>
      </c>
      <c r="AF811" s="35">
        <v>0</v>
      </c>
      <c r="AG811" s="35">
        <v>0</v>
      </c>
      <c r="AH811" s="36">
        <v>0</v>
      </c>
      <c r="AI811" s="35">
        <v>0</v>
      </c>
      <c r="AJ811" s="35">
        <v>0</v>
      </c>
      <c r="AK811" s="35">
        <v>0</v>
      </c>
      <c r="AL811" s="36">
        <v>0</v>
      </c>
      <c r="AM811" s="35">
        <v>-26450</v>
      </c>
      <c r="AN811" s="35">
        <v>10</v>
      </c>
      <c r="AO811" s="35">
        <v>66700</v>
      </c>
      <c r="AP811" s="36">
        <v>-12.293103448275863</v>
      </c>
      <c r="AQ811" s="35">
        <v>0</v>
      </c>
      <c r="AR811" s="35">
        <v>0</v>
      </c>
      <c r="AS811" s="35">
        <v>0</v>
      </c>
      <c r="AT811" s="36">
        <v>0</v>
      </c>
      <c r="AU811" s="35">
        <v>93050</v>
      </c>
      <c r="AV811" s="35">
        <v>20</v>
      </c>
      <c r="AW811" s="35">
        <v>135200</v>
      </c>
      <c r="AX811" s="36">
        <v>21.335428994082843</v>
      </c>
      <c r="AY811" s="35">
        <v>140150</v>
      </c>
      <c r="AZ811" s="35">
        <v>65</v>
      </c>
      <c r="BA811" s="35">
        <v>442600</v>
      </c>
      <c r="BB811" s="36">
        <v>9.8161997288748299</v>
      </c>
      <c r="BC811" s="43" t="s">
        <v>1120</v>
      </c>
      <c r="BD811" s="38" t="s">
        <v>1120</v>
      </c>
      <c r="BE811" s="38" t="s">
        <v>1060</v>
      </c>
      <c r="BF811" s="18"/>
      <c r="BG811" s="18"/>
      <c r="BH811" s="18"/>
      <c r="BI811" s="18"/>
      <c r="BJ811" s="18"/>
      <c r="BK811" s="18"/>
      <c r="BL811" s="18"/>
      <c r="BM811" s="18"/>
      <c r="BN811" s="18"/>
      <c r="BO811" s="18"/>
      <c r="CJ811" s="18"/>
      <c r="CK811" s="18"/>
    </row>
    <row r="812" spans="1:89" x14ac:dyDescent="0.2">
      <c r="A812" s="42">
        <v>205251</v>
      </c>
      <c r="B812" s="43" t="s">
        <v>1202</v>
      </c>
      <c r="C812" s="35">
        <v>0</v>
      </c>
      <c r="D812" s="35">
        <v>0</v>
      </c>
      <c r="E812" s="35">
        <v>0</v>
      </c>
      <c r="F812" s="36">
        <f t="shared" si="178"/>
        <v>0</v>
      </c>
      <c r="G812" s="35">
        <v>0</v>
      </c>
      <c r="H812" s="35">
        <v>0</v>
      </c>
      <c r="I812" s="35">
        <v>0</v>
      </c>
      <c r="J812" s="36">
        <f t="shared" si="179"/>
        <v>0</v>
      </c>
      <c r="K812" s="35">
        <v>0</v>
      </c>
      <c r="L812" s="35">
        <v>0</v>
      </c>
      <c r="M812" s="35">
        <v>0</v>
      </c>
      <c r="N812" s="36">
        <v>0</v>
      </c>
      <c r="O812" s="35">
        <v>0</v>
      </c>
      <c r="P812" s="35">
        <v>0</v>
      </c>
      <c r="Q812" s="35">
        <v>0</v>
      </c>
      <c r="R812" s="36">
        <v>0</v>
      </c>
      <c r="S812" s="35">
        <v>0</v>
      </c>
      <c r="T812" s="35">
        <v>0</v>
      </c>
      <c r="U812" s="35">
        <v>0</v>
      </c>
      <c r="V812" s="36">
        <v>0</v>
      </c>
      <c r="W812" s="35">
        <v>0</v>
      </c>
      <c r="X812" s="35">
        <v>0</v>
      </c>
      <c r="Y812" s="35">
        <v>0</v>
      </c>
      <c r="Z812" s="36">
        <v>0</v>
      </c>
      <c r="AA812" s="35">
        <v>-17850</v>
      </c>
      <c r="AB812" s="35">
        <v>0</v>
      </c>
      <c r="AC812" s="35">
        <v>247100</v>
      </c>
      <c r="AD812" s="36">
        <v>-2.2393767705382435</v>
      </c>
      <c r="AE812" s="35">
        <v>85250</v>
      </c>
      <c r="AF812" s="35">
        <v>15</v>
      </c>
      <c r="AG812" s="35">
        <v>107100</v>
      </c>
      <c r="AH812" s="36">
        <v>23.879551820728292</v>
      </c>
      <c r="AI812" s="35">
        <v>0</v>
      </c>
      <c r="AJ812" s="35">
        <v>21.5</v>
      </c>
      <c r="AK812" s="35">
        <v>145205</v>
      </c>
      <c r="AL812" s="36">
        <v>0</v>
      </c>
      <c r="AM812" s="35">
        <v>111564.05</v>
      </c>
      <c r="AN812" s="35">
        <v>60</v>
      </c>
      <c r="AO812" s="35">
        <v>415450</v>
      </c>
      <c r="AP812" s="36">
        <v>8.3246733662293906</v>
      </c>
      <c r="AQ812" s="35">
        <v>155114.04999999999</v>
      </c>
      <c r="AR812" s="35">
        <v>41.5</v>
      </c>
      <c r="AS812" s="35">
        <v>277900</v>
      </c>
      <c r="AT812" s="36">
        <v>15.628619647355162</v>
      </c>
      <c r="AU812" s="35">
        <v>72445.05</v>
      </c>
      <c r="AV812" s="35">
        <v>10</v>
      </c>
      <c r="AW812" s="35">
        <v>76750</v>
      </c>
      <c r="AX812" s="36">
        <v>29.261192833876219</v>
      </c>
      <c r="AY812" s="35">
        <v>406523.14999999997</v>
      </c>
      <c r="AZ812" s="35">
        <v>148</v>
      </c>
      <c r="BA812" s="35">
        <v>1269505</v>
      </c>
      <c r="BB812" s="36">
        <v>9.9268751600033074</v>
      </c>
      <c r="BC812" s="43" t="s">
        <v>1120</v>
      </c>
      <c r="BD812" s="38" t="s">
        <v>1120</v>
      </c>
      <c r="BE812" s="38" t="s">
        <v>1060</v>
      </c>
      <c r="BF812" s="18"/>
      <c r="BG812" s="18"/>
      <c r="BH812" s="18"/>
      <c r="BI812" s="18"/>
      <c r="BJ812" s="18"/>
      <c r="BK812" s="18"/>
      <c r="BL812" s="18"/>
      <c r="BM812" s="18"/>
      <c r="BN812" s="18"/>
      <c r="BO812" s="18"/>
      <c r="CJ812" s="18"/>
      <c r="CK812" s="18"/>
    </row>
    <row r="813" spans="1:89" x14ac:dyDescent="0.2">
      <c r="A813" s="42">
        <v>205620</v>
      </c>
      <c r="B813" s="43" t="s">
        <v>1203</v>
      </c>
      <c r="C813" s="35">
        <v>0</v>
      </c>
      <c r="D813" s="35">
        <v>0</v>
      </c>
      <c r="E813" s="35">
        <v>0</v>
      </c>
      <c r="F813" s="36">
        <f t="shared" si="178"/>
        <v>0</v>
      </c>
      <c r="G813" s="35">
        <v>0</v>
      </c>
      <c r="H813" s="35">
        <v>0</v>
      </c>
      <c r="I813" s="35">
        <v>0</v>
      </c>
      <c r="J813" s="36">
        <f t="shared" si="179"/>
        <v>0</v>
      </c>
      <c r="K813" s="35">
        <v>0</v>
      </c>
      <c r="L813" s="35">
        <v>0</v>
      </c>
      <c r="M813" s="35">
        <v>0</v>
      </c>
      <c r="N813" s="36">
        <v>0</v>
      </c>
      <c r="O813" s="35">
        <v>0</v>
      </c>
      <c r="P813" s="35">
        <v>0</v>
      </c>
      <c r="Q813" s="35">
        <v>0</v>
      </c>
      <c r="R813" s="36">
        <v>0</v>
      </c>
      <c r="S813" s="35">
        <v>0</v>
      </c>
      <c r="T813" s="35">
        <v>0</v>
      </c>
      <c r="U813" s="35">
        <v>0</v>
      </c>
      <c r="V813" s="36">
        <v>0</v>
      </c>
      <c r="W813" s="35">
        <v>0</v>
      </c>
      <c r="X813" s="35">
        <v>0</v>
      </c>
      <c r="Y813" s="35">
        <v>0</v>
      </c>
      <c r="Z813" s="36">
        <v>0</v>
      </c>
      <c r="AA813" s="35">
        <v>0</v>
      </c>
      <c r="AB813" s="35">
        <v>0</v>
      </c>
      <c r="AC813" s="35">
        <v>0</v>
      </c>
      <c r="AD813" s="36">
        <v>0</v>
      </c>
      <c r="AE813" s="35">
        <v>-301200</v>
      </c>
      <c r="AF813" s="35">
        <v>250</v>
      </c>
      <c r="AG813" s="35">
        <v>1791000</v>
      </c>
      <c r="AH813" s="36">
        <v>-5.0452261306532664</v>
      </c>
      <c r="AI813" s="35">
        <v>-775074</v>
      </c>
      <c r="AJ813" s="35">
        <v>1242</v>
      </c>
      <c r="AK813" s="35">
        <v>8397800</v>
      </c>
      <c r="AL813" s="36">
        <v>-2.8611414894377103</v>
      </c>
      <c r="AM813" s="35">
        <v>-330154.5</v>
      </c>
      <c r="AN813" s="35">
        <v>1340.15</v>
      </c>
      <c r="AO813" s="35">
        <v>8959045.5</v>
      </c>
      <c r="AP813" s="36">
        <v>-1.142397312302968</v>
      </c>
      <c r="AQ813" s="35">
        <v>-643699.73</v>
      </c>
      <c r="AR813" s="35">
        <v>1265.25</v>
      </c>
      <c r="AS813" s="35">
        <v>8585222.5</v>
      </c>
      <c r="AT813" s="36">
        <v>-2.0993739463362773</v>
      </c>
      <c r="AU813" s="35">
        <v>-1456389.74</v>
      </c>
      <c r="AV813" s="35">
        <v>1605</v>
      </c>
      <c r="AW813" s="35">
        <v>11068400</v>
      </c>
      <c r="AX813" s="36">
        <v>-4.0790070778070904</v>
      </c>
      <c r="AY813" s="35">
        <v>-3506517.9699999997</v>
      </c>
      <c r="AZ813" s="35">
        <v>5702.4</v>
      </c>
      <c r="BA813" s="35">
        <v>38801468</v>
      </c>
      <c r="BB813" s="36">
        <v>-2.8014934143728789</v>
      </c>
      <c r="BC813" s="43" t="s">
        <v>1120</v>
      </c>
      <c r="BD813" s="38" t="s">
        <v>1120</v>
      </c>
      <c r="BE813" s="38" t="s">
        <v>1060</v>
      </c>
      <c r="BF813" s="18"/>
      <c r="BG813" s="18"/>
      <c r="BH813" s="18"/>
      <c r="BI813" s="18"/>
      <c r="BJ813" s="18"/>
      <c r="BK813" s="18"/>
      <c r="BL813" s="18"/>
      <c r="BM813" s="18"/>
      <c r="BN813" s="18"/>
      <c r="BO813" s="18"/>
      <c r="CJ813" s="18"/>
      <c r="CK813" s="18"/>
    </row>
    <row r="814" spans="1:89" x14ac:dyDescent="0.2">
      <c r="A814" s="42">
        <v>205840</v>
      </c>
      <c r="B814" s="43" t="s">
        <v>1204</v>
      </c>
      <c r="C814" s="35">
        <v>0</v>
      </c>
      <c r="D814" s="35">
        <v>0</v>
      </c>
      <c r="E814" s="35">
        <v>0</v>
      </c>
      <c r="F814" s="36">
        <f t="shared" si="178"/>
        <v>0</v>
      </c>
      <c r="G814" s="35">
        <v>0</v>
      </c>
      <c r="H814" s="35">
        <v>0</v>
      </c>
      <c r="I814" s="35">
        <v>0</v>
      </c>
      <c r="J814" s="36">
        <f t="shared" si="179"/>
        <v>0</v>
      </c>
      <c r="K814" s="35">
        <v>0</v>
      </c>
      <c r="L814" s="35">
        <v>0</v>
      </c>
      <c r="M814" s="35">
        <v>0</v>
      </c>
      <c r="N814" s="36">
        <v>0</v>
      </c>
      <c r="O814" s="35">
        <v>0</v>
      </c>
      <c r="P814" s="35">
        <v>0</v>
      </c>
      <c r="Q814" s="35">
        <v>0</v>
      </c>
      <c r="R814" s="36">
        <v>0</v>
      </c>
      <c r="S814" s="35">
        <v>0</v>
      </c>
      <c r="T814" s="35">
        <v>0</v>
      </c>
      <c r="U814" s="35">
        <v>0</v>
      </c>
      <c r="V814" s="36">
        <v>0</v>
      </c>
      <c r="W814" s="35">
        <v>0</v>
      </c>
      <c r="X814" s="35">
        <v>0</v>
      </c>
      <c r="Y814" s="35">
        <v>0</v>
      </c>
      <c r="Z814" s="36">
        <v>0</v>
      </c>
      <c r="AA814" s="35">
        <v>0</v>
      </c>
      <c r="AB814" s="35">
        <v>0</v>
      </c>
      <c r="AC814" s="35">
        <v>0</v>
      </c>
      <c r="AD814" s="36">
        <v>0</v>
      </c>
      <c r="AE814" s="35">
        <v>0</v>
      </c>
      <c r="AF814" s="35">
        <v>0</v>
      </c>
      <c r="AG814" s="35">
        <v>0</v>
      </c>
      <c r="AH814" s="36">
        <v>0</v>
      </c>
      <c r="AI814" s="35">
        <v>6600</v>
      </c>
      <c r="AJ814" s="35">
        <v>66</v>
      </c>
      <c r="AK814" s="35">
        <v>434220</v>
      </c>
      <c r="AL814" s="36">
        <v>0.47118971949702915</v>
      </c>
      <c r="AM814" s="35">
        <v>17217.5</v>
      </c>
      <c r="AN814" s="35">
        <v>100</v>
      </c>
      <c r="AO814" s="35">
        <v>668225</v>
      </c>
      <c r="AP814" s="36">
        <v>0.79874667963635004</v>
      </c>
      <c r="AQ814" s="35">
        <v>148597.49</v>
      </c>
      <c r="AR814" s="35">
        <v>30.5</v>
      </c>
      <c r="AS814" s="35">
        <v>223280</v>
      </c>
      <c r="AT814" s="36">
        <v>18.634583124328195</v>
      </c>
      <c r="AU814" s="35">
        <v>35423.730000000003</v>
      </c>
      <c r="AV814" s="35">
        <v>146.5</v>
      </c>
      <c r="AW814" s="35">
        <v>1033685</v>
      </c>
      <c r="AX814" s="36">
        <v>1.0623503581845533</v>
      </c>
      <c r="AY814" s="35">
        <v>207838.72</v>
      </c>
      <c r="AZ814" s="35">
        <v>343</v>
      </c>
      <c r="BA814" s="35">
        <v>2359410</v>
      </c>
      <c r="BB814" s="36">
        <v>2.7307675732492447</v>
      </c>
      <c r="BC814" s="43" t="s">
        <v>1120</v>
      </c>
      <c r="BD814" s="38" t="s">
        <v>1120</v>
      </c>
      <c r="BE814" s="38" t="s">
        <v>1060</v>
      </c>
      <c r="BF814" s="18"/>
      <c r="BG814" s="18"/>
      <c r="BH814" s="18"/>
      <c r="BI814" s="18"/>
      <c r="BJ814" s="18"/>
      <c r="BK814" s="18"/>
      <c r="BL814" s="18"/>
      <c r="BM814" s="18"/>
      <c r="BN814" s="18"/>
      <c r="BO814" s="18"/>
      <c r="CJ814" s="18"/>
      <c r="CK814" s="18"/>
    </row>
    <row r="815" spans="1:89" x14ac:dyDescent="0.2">
      <c r="A815" s="42">
        <v>178151</v>
      </c>
      <c r="B815" s="43" t="s">
        <v>1205</v>
      </c>
      <c r="C815" s="35">
        <v>-7061</v>
      </c>
      <c r="D815" s="35">
        <v>0</v>
      </c>
      <c r="E815" s="35">
        <v>0</v>
      </c>
      <c r="F815" s="36">
        <f t="shared" si="178"/>
        <v>0</v>
      </c>
      <c r="G815" s="35">
        <v>-200</v>
      </c>
      <c r="H815" s="35">
        <v>2.5</v>
      </c>
      <c r="I815" s="35">
        <v>17275</v>
      </c>
      <c r="J815" s="36">
        <f t="shared" si="179"/>
        <v>-0.3589001447178003</v>
      </c>
      <c r="K815" s="35">
        <v>0</v>
      </c>
      <c r="L815" s="35">
        <v>7.5</v>
      </c>
      <c r="M815" s="35">
        <v>51825</v>
      </c>
      <c r="N815" s="36">
        <v>0</v>
      </c>
      <c r="O815" s="35">
        <v>0</v>
      </c>
      <c r="P815" s="35">
        <v>0</v>
      </c>
      <c r="Q815" s="35">
        <v>0</v>
      </c>
      <c r="R815" s="36">
        <v>0</v>
      </c>
      <c r="S815" s="35">
        <v>-550</v>
      </c>
      <c r="T815" s="35">
        <v>2.5</v>
      </c>
      <c r="U815" s="35">
        <v>17025</v>
      </c>
      <c r="V815" s="36">
        <v>-1.0014684287812041</v>
      </c>
      <c r="W815" s="35">
        <v>0</v>
      </c>
      <c r="X815" s="35">
        <v>0</v>
      </c>
      <c r="Y815" s="35">
        <v>0</v>
      </c>
      <c r="Z815" s="36">
        <v>0</v>
      </c>
      <c r="AA815" s="35">
        <v>0</v>
      </c>
      <c r="AB815" s="35">
        <v>0</v>
      </c>
      <c r="AC815" s="35">
        <v>0</v>
      </c>
      <c r="AD815" s="36">
        <v>0</v>
      </c>
      <c r="AE815" s="35">
        <v>15825</v>
      </c>
      <c r="AF815" s="35">
        <v>2.5</v>
      </c>
      <c r="AG815" s="35">
        <v>17775</v>
      </c>
      <c r="AH815" s="36">
        <v>26.708860759493671</v>
      </c>
      <c r="AI815" s="35">
        <v>0</v>
      </c>
      <c r="AJ815" s="35">
        <v>0</v>
      </c>
      <c r="AK815" s="35">
        <v>0</v>
      </c>
      <c r="AL815" s="36">
        <v>0</v>
      </c>
      <c r="AM815" s="35">
        <v>0</v>
      </c>
      <c r="AN815" s="35">
        <v>0</v>
      </c>
      <c r="AO815" s="35">
        <v>0</v>
      </c>
      <c r="AP815" s="36">
        <v>0</v>
      </c>
      <c r="AQ815" s="35">
        <v>0</v>
      </c>
      <c r="AR815" s="35">
        <v>0</v>
      </c>
      <c r="AS815" s="35">
        <v>0</v>
      </c>
      <c r="AT815" s="36">
        <v>0</v>
      </c>
      <c r="AU815" s="35">
        <v>0</v>
      </c>
      <c r="AV815" s="35">
        <v>0</v>
      </c>
      <c r="AW815" s="35">
        <v>0</v>
      </c>
      <c r="AX815" s="36">
        <v>0</v>
      </c>
      <c r="AY815" s="35">
        <v>15075</v>
      </c>
      <c r="AZ815" s="35">
        <v>15</v>
      </c>
      <c r="BA815" s="35">
        <v>103900</v>
      </c>
      <c r="BB815" s="36">
        <v>4.497834456207892</v>
      </c>
      <c r="BC815" s="43" t="s">
        <v>1120</v>
      </c>
      <c r="BD815" s="38" t="s">
        <v>1120</v>
      </c>
      <c r="BE815" s="38" t="s">
        <v>1060</v>
      </c>
      <c r="BF815" s="18"/>
      <c r="BG815" s="18"/>
      <c r="BH815" s="18"/>
      <c r="BI815" s="18"/>
      <c r="BJ815" s="18"/>
      <c r="BK815" s="18"/>
      <c r="BL815" s="18"/>
      <c r="BM815" s="18"/>
      <c r="BN815" s="18"/>
      <c r="BO815" s="18"/>
      <c r="CJ815" s="18"/>
      <c r="CK815" s="18"/>
    </row>
    <row r="816" spans="1:89" x14ac:dyDescent="0.2">
      <c r="A816" s="42">
        <v>179347</v>
      </c>
      <c r="B816" s="43" t="s">
        <v>1206</v>
      </c>
      <c r="C816" s="35">
        <v>-800</v>
      </c>
      <c r="D816" s="35">
        <v>0</v>
      </c>
      <c r="E816" s="35">
        <v>0</v>
      </c>
      <c r="F816" s="36">
        <f t="shared" si="178"/>
        <v>0</v>
      </c>
      <c r="G816" s="35">
        <v>136400</v>
      </c>
      <c r="H816" s="35">
        <v>20</v>
      </c>
      <c r="I816" s="35">
        <v>137200</v>
      </c>
      <c r="J816" s="36">
        <f t="shared" si="179"/>
        <v>30.819241982507286</v>
      </c>
      <c r="K816" s="35">
        <v>0</v>
      </c>
      <c r="L816" s="35">
        <v>0</v>
      </c>
      <c r="M816" s="35">
        <v>0</v>
      </c>
      <c r="N816" s="36">
        <v>0</v>
      </c>
      <c r="O816" s="35">
        <v>0</v>
      </c>
      <c r="P816" s="35">
        <v>0</v>
      </c>
      <c r="Q816" s="35">
        <v>0</v>
      </c>
      <c r="R816" s="36">
        <v>0</v>
      </c>
      <c r="S816" s="35">
        <v>0</v>
      </c>
      <c r="T816" s="35">
        <v>0</v>
      </c>
      <c r="U816" s="35">
        <v>0</v>
      </c>
      <c r="V816" s="36">
        <v>0</v>
      </c>
      <c r="W816" s="35">
        <v>0</v>
      </c>
      <c r="X816" s="35">
        <v>0</v>
      </c>
      <c r="Y816" s="35">
        <v>0</v>
      </c>
      <c r="Z816" s="36">
        <v>0</v>
      </c>
      <c r="AA816" s="35">
        <v>0</v>
      </c>
      <c r="AB816" s="35">
        <v>0</v>
      </c>
      <c r="AC816" s="35">
        <v>0</v>
      </c>
      <c r="AD816" s="36">
        <v>0</v>
      </c>
      <c r="AE816" s="35">
        <v>0</v>
      </c>
      <c r="AF816" s="35">
        <v>0</v>
      </c>
      <c r="AG816" s="35">
        <v>0</v>
      </c>
      <c r="AH816" s="36">
        <v>0</v>
      </c>
      <c r="AI816" s="35">
        <v>0</v>
      </c>
      <c r="AJ816" s="35">
        <v>0</v>
      </c>
      <c r="AK816" s="35">
        <v>0</v>
      </c>
      <c r="AL816" s="36">
        <v>0</v>
      </c>
      <c r="AM816" s="35">
        <v>0</v>
      </c>
      <c r="AN816" s="35">
        <v>0</v>
      </c>
      <c r="AO816" s="35">
        <v>0</v>
      </c>
      <c r="AP816" s="36">
        <v>0</v>
      </c>
      <c r="AQ816" s="35">
        <v>0</v>
      </c>
      <c r="AR816" s="35">
        <v>0</v>
      </c>
      <c r="AS816" s="35">
        <v>0</v>
      </c>
      <c r="AT816" s="36">
        <v>0</v>
      </c>
      <c r="AU816" s="35">
        <v>0</v>
      </c>
      <c r="AV816" s="35">
        <v>0</v>
      </c>
      <c r="AW816" s="35">
        <v>0</v>
      </c>
      <c r="AX816" s="36">
        <v>0</v>
      </c>
      <c r="AY816" s="35">
        <v>136400</v>
      </c>
      <c r="AZ816" s="35">
        <v>20</v>
      </c>
      <c r="BA816" s="35">
        <v>137200</v>
      </c>
      <c r="BB816" s="36">
        <v>30.819241982507286</v>
      </c>
      <c r="BC816" s="43" t="s">
        <v>1120</v>
      </c>
      <c r="BD816" s="38" t="s">
        <v>1120</v>
      </c>
      <c r="BE816" s="38" t="s">
        <v>1060</v>
      </c>
      <c r="BF816" s="18"/>
      <c r="BG816" s="18"/>
      <c r="BH816" s="18"/>
      <c r="BI816" s="18"/>
      <c r="BJ816" s="18"/>
      <c r="BK816" s="18"/>
      <c r="BL816" s="18"/>
      <c r="BM816" s="18"/>
      <c r="BN816" s="18"/>
      <c r="BO816" s="18"/>
      <c r="CJ816" s="18"/>
      <c r="CK816" s="18"/>
    </row>
    <row r="817" spans="1:89" x14ac:dyDescent="0.2">
      <c r="A817" s="42">
        <v>201011</v>
      </c>
      <c r="B817" s="43" t="s">
        <v>1207</v>
      </c>
      <c r="C817" s="35">
        <v>0.24</v>
      </c>
      <c r="D817" s="35">
        <v>0</v>
      </c>
      <c r="E817" s="35">
        <v>0</v>
      </c>
      <c r="F817" s="36">
        <f t="shared" si="178"/>
        <v>0</v>
      </c>
      <c r="G817" s="35">
        <v>65892.070000000007</v>
      </c>
      <c r="H817" s="35">
        <v>10</v>
      </c>
      <c r="I817" s="35">
        <v>69100</v>
      </c>
      <c r="J817" s="36">
        <f t="shared" si="179"/>
        <v>29.560841823444289</v>
      </c>
      <c r="K817" s="35">
        <v>194900.07</v>
      </c>
      <c r="L817" s="35">
        <v>30</v>
      </c>
      <c r="M817" s="35">
        <v>207900</v>
      </c>
      <c r="N817" s="36">
        <v>28.124108225108227</v>
      </c>
      <c r="O817" s="35">
        <v>126200.07</v>
      </c>
      <c r="P817" s="35">
        <v>30</v>
      </c>
      <c r="Q817" s="35">
        <v>206300</v>
      </c>
      <c r="R817" s="36">
        <v>18.963655695588947</v>
      </c>
      <c r="S817" s="35">
        <v>0</v>
      </c>
      <c r="T817" s="35">
        <v>0</v>
      </c>
      <c r="U817" s="35">
        <v>0</v>
      </c>
      <c r="V817" s="36">
        <v>0</v>
      </c>
      <c r="W817" s="35">
        <v>188450.07</v>
      </c>
      <c r="X817" s="35">
        <v>30</v>
      </c>
      <c r="Y817" s="35">
        <v>201900</v>
      </c>
      <c r="Z817" s="36">
        <v>28.001496285289747</v>
      </c>
      <c r="AA817" s="35">
        <v>0</v>
      </c>
      <c r="AB817" s="35">
        <v>0</v>
      </c>
      <c r="AC817" s="35">
        <v>0</v>
      </c>
      <c r="AD817" s="36">
        <v>0</v>
      </c>
      <c r="AE817" s="35">
        <v>0</v>
      </c>
      <c r="AF817" s="35">
        <v>0</v>
      </c>
      <c r="AG817" s="35">
        <v>0</v>
      </c>
      <c r="AH817" s="36">
        <v>0</v>
      </c>
      <c r="AI817" s="35">
        <v>0</v>
      </c>
      <c r="AJ817" s="35">
        <v>0</v>
      </c>
      <c r="AK817" s="35">
        <v>0</v>
      </c>
      <c r="AL817" s="36">
        <v>0</v>
      </c>
      <c r="AM817" s="35">
        <v>0</v>
      </c>
      <c r="AN817" s="35">
        <v>0</v>
      </c>
      <c r="AO817" s="35">
        <v>0</v>
      </c>
      <c r="AP817" s="36">
        <v>0</v>
      </c>
      <c r="AQ817" s="35">
        <v>0</v>
      </c>
      <c r="AR817" s="35">
        <v>0</v>
      </c>
      <c r="AS817" s="35">
        <v>0</v>
      </c>
      <c r="AT817" s="36">
        <v>0</v>
      </c>
      <c r="AU817" s="35">
        <v>0</v>
      </c>
      <c r="AV817" s="35">
        <v>0</v>
      </c>
      <c r="AW817" s="35">
        <v>0</v>
      </c>
      <c r="AX817" s="36">
        <v>0</v>
      </c>
      <c r="AY817" s="35">
        <v>575442.28</v>
      </c>
      <c r="AZ817" s="35">
        <v>100</v>
      </c>
      <c r="BA817" s="35">
        <v>685200</v>
      </c>
      <c r="BB817" s="36">
        <v>26.034312142440164</v>
      </c>
      <c r="BC817" s="43" t="s">
        <v>1120</v>
      </c>
      <c r="BD817" s="38" t="s">
        <v>1120</v>
      </c>
      <c r="BE817" s="38" t="s">
        <v>1060</v>
      </c>
      <c r="BF817" s="18"/>
      <c r="BG817" s="18"/>
      <c r="BH817" s="18"/>
      <c r="BI817" s="18"/>
      <c r="BJ817" s="18"/>
      <c r="BK817" s="18"/>
      <c r="BL817" s="18"/>
      <c r="BM817" s="18"/>
      <c r="BN817" s="18"/>
      <c r="BO817" s="18"/>
      <c r="CJ817" s="18"/>
      <c r="CK817" s="18"/>
    </row>
    <row r="818" spans="1:89" x14ac:dyDescent="0.2">
      <c r="A818" s="42">
        <v>201987</v>
      </c>
      <c r="B818" s="43" t="s">
        <v>1208</v>
      </c>
      <c r="C818" s="35">
        <v>-6175.48</v>
      </c>
      <c r="D818" s="35">
        <v>0</v>
      </c>
      <c r="E818" s="35">
        <v>0</v>
      </c>
      <c r="F818" s="36">
        <f t="shared" si="178"/>
        <v>0</v>
      </c>
      <c r="G818" s="35">
        <v>-720.48</v>
      </c>
      <c r="H818" s="35">
        <v>9</v>
      </c>
      <c r="I818" s="35">
        <v>62190</v>
      </c>
      <c r="J818" s="36">
        <f t="shared" si="179"/>
        <v>-0.35913941148094547</v>
      </c>
      <c r="K818" s="35">
        <v>0</v>
      </c>
      <c r="L818" s="35">
        <v>26.25</v>
      </c>
      <c r="M818" s="35">
        <v>181387.5</v>
      </c>
      <c r="N818" s="36">
        <v>0</v>
      </c>
      <c r="O818" s="35">
        <v>0</v>
      </c>
      <c r="P818" s="35">
        <v>0</v>
      </c>
      <c r="Q818" s="35">
        <v>0</v>
      </c>
      <c r="R818" s="36">
        <v>0</v>
      </c>
      <c r="S818" s="35">
        <v>0</v>
      </c>
      <c r="T818" s="35">
        <v>0</v>
      </c>
      <c r="U818" s="35">
        <v>0</v>
      </c>
      <c r="V818" s="36">
        <v>0</v>
      </c>
      <c r="W818" s="35">
        <v>0</v>
      </c>
      <c r="X818" s="35">
        <v>0</v>
      </c>
      <c r="Y818" s="35">
        <v>0</v>
      </c>
      <c r="Z818" s="36">
        <v>0</v>
      </c>
      <c r="AA818" s="35">
        <v>0</v>
      </c>
      <c r="AB818" s="35">
        <v>0</v>
      </c>
      <c r="AC818" s="35">
        <v>0</v>
      </c>
      <c r="AD818" s="36">
        <v>0</v>
      </c>
      <c r="AE818" s="35">
        <v>0</v>
      </c>
      <c r="AF818" s="35">
        <v>0</v>
      </c>
      <c r="AG818" s="35">
        <v>0</v>
      </c>
      <c r="AH818" s="36">
        <v>0</v>
      </c>
      <c r="AI818" s="35">
        <v>0</v>
      </c>
      <c r="AJ818" s="35">
        <v>0</v>
      </c>
      <c r="AK818" s="35">
        <v>0</v>
      </c>
      <c r="AL818" s="36">
        <v>0</v>
      </c>
      <c r="AM818" s="35">
        <v>0</v>
      </c>
      <c r="AN818" s="35">
        <v>0</v>
      </c>
      <c r="AO818" s="35">
        <v>0</v>
      </c>
      <c r="AP818" s="36">
        <v>0</v>
      </c>
      <c r="AQ818" s="35">
        <v>0</v>
      </c>
      <c r="AR818" s="35">
        <v>0</v>
      </c>
      <c r="AS818" s="35">
        <v>0</v>
      </c>
      <c r="AT818" s="36">
        <v>0</v>
      </c>
      <c r="AU818" s="35">
        <v>0</v>
      </c>
      <c r="AV818" s="35">
        <v>0</v>
      </c>
      <c r="AW818" s="35">
        <v>0</v>
      </c>
      <c r="AX818" s="36">
        <v>0</v>
      </c>
      <c r="AY818" s="35">
        <v>-720.48</v>
      </c>
      <c r="AZ818" s="35">
        <v>35.25</v>
      </c>
      <c r="BA818" s="35">
        <v>243577.5</v>
      </c>
      <c r="BB818" s="36">
        <v>-9.1695168888752038E-2</v>
      </c>
      <c r="BC818" s="43" t="s">
        <v>1120</v>
      </c>
      <c r="BD818" s="38" t="s">
        <v>1120</v>
      </c>
      <c r="BE818" s="38" t="s">
        <v>1060</v>
      </c>
      <c r="BF818" s="18"/>
      <c r="BG818" s="18"/>
      <c r="BH818" s="18"/>
      <c r="BI818" s="18"/>
      <c r="BJ818" s="18"/>
      <c r="BK818" s="18"/>
      <c r="BL818" s="18"/>
      <c r="BM818" s="18"/>
      <c r="BN818" s="18"/>
      <c r="BO818" s="18"/>
      <c r="CJ818" s="18"/>
      <c r="CK818" s="18"/>
    </row>
    <row r="819" spans="1:89" x14ac:dyDescent="0.2">
      <c r="A819" s="42">
        <v>202165</v>
      </c>
      <c r="B819" s="43" t="s">
        <v>1209</v>
      </c>
      <c r="C819" s="35">
        <v>-32900.06</v>
      </c>
      <c r="D819" s="35">
        <v>10</v>
      </c>
      <c r="E819" s="35">
        <v>69100</v>
      </c>
      <c r="F819" s="36">
        <f t="shared" si="178"/>
        <v>-14.283672937771344</v>
      </c>
      <c r="G819" s="35">
        <v>-5555.06</v>
      </c>
      <c r="H819" s="35">
        <v>28</v>
      </c>
      <c r="I819" s="35">
        <v>193480</v>
      </c>
      <c r="J819" s="36">
        <f t="shared" si="179"/>
        <v>-0.89004992764109991</v>
      </c>
      <c r="K819" s="35">
        <v>0</v>
      </c>
      <c r="L819" s="35">
        <v>0</v>
      </c>
      <c r="M819" s="35">
        <v>0</v>
      </c>
      <c r="N819" s="36">
        <v>0</v>
      </c>
      <c r="O819" s="35">
        <v>0</v>
      </c>
      <c r="P819" s="35">
        <v>0</v>
      </c>
      <c r="Q819" s="35">
        <v>0</v>
      </c>
      <c r="R819" s="36">
        <v>0</v>
      </c>
      <c r="S819" s="35">
        <v>0</v>
      </c>
      <c r="T819" s="35">
        <v>0</v>
      </c>
      <c r="U819" s="35">
        <v>0</v>
      </c>
      <c r="V819" s="36">
        <v>0</v>
      </c>
      <c r="W819" s="35">
        <v>0</v>
      </c>
      <c r="X819" s="35">
        <v>0</v>
      </c>
      <c r="Y819" s="35">
        <v>0</v>
      </c>
      <c r="Z819" s="36">
        <v>0</v>
      </c>
      <c r="AA819" s="35">
        <v>0</v>
      </c>
      <c r="AB819" s="35">
        <v>0</v>
      </c>
      <c r="AC819" s="35">
        <v>0</v>
      </c>
      <c r="AD819" s="36">
        <v>0</v>
      </c>
      <c r="AE819" s="35">
        <v>0</v>
      </c>
      <c r="AF819" s="35">
        <v>0</v>
      </c>
      <c r="AG819" s="35">
        <v>0</v>
      </c>
      <c r="AH819" s="36">
        <v>0</v>
      </c>
      <c r="AI819" s="35">
        <v>0</v>
      </c>
      <c r="AJ819" s="35">
        <v>0</v>
      </c>
      <c r="AK819" s="35">
        <v>0</v>
      </c>
      <c r="AL819" s="36">
        <v>0</v>
      </c>
      <c r="AM819" s="35">
        <v>0</v>
      </c>
      <c r="AN819" s="35">
        <v>0</v>
      </c>
      <c r="AO819" s="35">
        <v>0</v>
      </c>
      <c r="AP819" s="36">
        <v>0</v>
      </c>
      <c r="AQ819" s="35">
        <v>0</v>
      </c>
      <c r="AR819" s="35">
        <v>0</v>
      </c>
      <c r="AS819" s="35">
        <v>0</v>
      </c>
      <c r="AT819" s="36">
        <v>0</v>
      </c>
      <c r="AU819" s="35">
        <v>0</v>
      </c>
      <c r="AV819" s="35">
        <v>0</v>
      </c>
      <c r="AW819" s="35">
        <v>0</v>
      </c>
      <c r="AX819" s="36">
        <v>0</v>
      </c>
      <c r="AY819" s="35">
        <v>-5555.06</v>
      </c>
      <c r="AZ819" s="35">
        <v>28</v>
      </c>
      <c r="BA819" s="35">
        <v>193480</v>
      </c>
      <c r="BB819" s="36">
        <v>-0.89004992764109991</v>
      </c>
      <c r="BC819" s="43" t="s">
        <v>1120</v>
      </c>
      <c r="BD819" s="38" t="s">
        <v>1120</v>
      </c>
      <c r="BE819" s="38" t="s">
        <v>1060</v>
      </c>
      <c r="BF819" s="18"/>
      <c r="BG819" s="18"/>
      <c r="BH819" s="18"/>
      <c r="BI819" s="18"/>
      <c r="BJ819" s="18"/>
      <c r="BK819" s="18"/>
      <c r="BL819" s="18"/>
      <c r="BM819" s="18"/>
      <c r="BN819" s="18"/>
      <c r="BO819" s="18"/>
      <c r="CJ819" s="18"/>
      <c r="CK819" s="18"/>
    </row>
    <row r="820" spans="1:89" x14ac:dyDescent="0.2">
      <c r="A820" s="42">
        <v>202205</v>
      </c>
      <c r="B820" s="43" t="s">
        <v>1210</v>
      </c>
      <c r="C820" s="35">
        <v>-103999.98</v>
      </c>
      <c r="D820" s="35">
        <v>0</v>
      </c>
      <c r="E820" s="35">
        <v>0</v>
      </c>
      <c r="F820" s="36">
        <f t="shared" si="178"/>
        <v>0</v>
      </c>
      <c r="G820" s="35">
        <v>-6299.98</v>
      </c>
      <c r="H820" s="35">
        <v>35</v>
      </c>
      <c r="I820" s="35">
        <v>241100</v>
      </c>
      <c r="J820" s="36">
        <f t="shared" si="179"/>
        <v>-0.81003475736209041</v>
      </c>
      <c r="K820" s="35">
        <v>0</v>
      </c>
      <c r="L820" s="35">
        <v>20</v>
      </c>
      <c r="M820" s="35">
        <v>138500</v>
      </c>
      <c r="N820" s="36">
        <v>0</v>
      </c>
      <c r="O820" s="35">
        <v>0</v>
      </c>
      <c r="P820" s="35">
        <v>0</v>
      </c>
      <c r="Q820" s="35">
        <v>0</v>
      </c>
      <c r="R820" s="36">
        <v>0</v>
      </c>
      <c r="S820" s="35">
        <v>0</v>
      </c>
      <c r="T820" s="35">
        <v>0</v>
      </c>
      <c r="U820" s="35">
        <v>0</v>
      </c>
      <c r="V820" s="36">
        <v>0</v>
      </c>
      <c r="W820" s="35">
        <v>0</v>
      </c>
      <c r="X820" s="35">
        <v>0</v>
      </c>
      <c r="Y820" s="35">
        <v>0</v>
      </c>
      <c r="Z820" s="36">
        <v>0</v>
      </c>
      <c r="AA820" s="35">
        <v>0</v>
      </c>
      <c r="AB820" s="35">
        <v>0</v>
      </c>
      <c r="AC820" s="35">
        <v>0</v>
      </c>
      <c r="AD820" s="36">
        <v>0</v>
      </c>
      <c r="AE820" s="35">
        <v>0</v>
      </c>
      <c r="AF820" s="35">
        <v>0</v>
      </c>
      <c r="AG820" s="35">
        <v>0</v>
      </c>
      <c r="AH820" s="36">
        <v>0</v>
      </c>
      <c r="AI820" s="35">
        <v>0</v>
      </c>
      <c r="AJ820" s="35">
        <v>0</v>
      </c>
      <c r="AK820" s="35">
        <v>0</v>
      </c>
      <c r="AL820" s="36">
        <v>0</v>
      </c>
      <c r="AM820" s="35">
        <v>0</v>
      </c>
      <c r="AN820" s="35">
        <v>0</v>
      </c>
      <c r="AO820" s="35">
        <v>0</v>
      </c>
      <c r="AP820" s="36">
        <v>0</v>
      </c>
      <c r="AQ820" s="35">
        <v>0</v>
      </c>
      <c r="AR820" s="35">
        <v>0</v>
      </c>
      <c r="AS820" s="35">
        <v>0</v>
      </c>
      <c r="AT820" s="36">
        <v>0</v>
      </c>
      <c r="AU820" s="35">
        <v>0</v>
      </c>
      <c r="AV820" s="35">
        <v>0</v>
      </c>
      <c r="AW820" s="35">
        <v>0</v>
      </c>
      <c r="AX820" s="36">
        <v>0</v>
      </c>
      <c r="AY820" s="35">
        <v>-6299.98</v>
      </c>
      <c r="AZ820" s="35">
        <v>55</v>
      </c>
      <c r="BA820" s="35">
        <v>379600</v>
      </c>
      <c r="BB820" s="36">
        <v>-0.51448730242360374</v>
      </c>
      <c r="BC820" s="43" t="s">
        <v>1120</v>
      </c>
      <c r="BD820" s="38" t="s">
        <v>1120</v>
      </c>
      <c r="BE820" s="38" t="s">
        <v>1060</v>
      </c>
      <c r="BF820" s="18"/>
      <c r="BG820" s="18"/>
      <c r="BH820" s="18"/>
      <c r="BI820" s="18"/>
      <c r="BJ820" s="18"/>
      <c r="BK820" s="18"/>
      <c r="BL820" s="18"/>
      <c r="BM820" s="18"/>
      <c r="BN820" s="18"/>
      <c r="BO820" s="18"/>
      <c r="CJ820" s="18"/>
      <c r="CK820" s="18"/>
    </row>
    <row r="821" spans="1:89" x14ac:dyDescent="0.2">
      <c r="A821" s="42">
        <v>202287</v>
      </c>
      <c r="B821" s="43" t="s">
        <v>1211</v>
      </c>
      <c r="C821" s="35">
        <v>94550</v>
      </c>
      <c r="D821" s="35">
        <v>0</v>
      </c>
      <c r="E821" s="35">
        <v>0</v>
      </c>
      <c r="F821" s="36">
        <f t="shared" si="178"/>
        <v>0</v>
      </c>
      <c r="G821" s="35">
        <v>190500</v>
      </c>
      <c r="H821" s="35">
        <v>45</v>
      </c>
      <c r="I821" s="35">
        <v>309200</v>
      </c>
      <c r="J821" s="36">
        <f t="shared" si="179"/>
        <v>19.099288486416558</v>
      </c>
      <c r="K821" s="35">
        <v>251200</v>
      </c>
      <c r="L821" s="35">
        <v>50</v>
      </c>
      <c r="M821" s="35">
        <v>346700</v>
      </c>
      <c r="N821" s="36">
        <v>21.736371502740123</v>
      </c>
      <c r="O821" s="35">
        <v>253040</v>
      </c>
      <c r="P821" s="35">
        <v>60</v>
      </c>
      <c r="Q821" s="35">
        <v>429200</v>
      </c>
      <c r="R821" s="36">
        <v>18.276421248835042</v>
      </c>
      <c r="S821" s="35">
        <v>315440</v>
      </c>
      <c r="T821" s="35">
        <v>50</v>
      </c>
      <c r="U821" s="35">
        <v>343750</v>
      </c>
      <c r="V821" s="36">
        <v>28.44695272727273</v>
      </c>
      <c r="W821" s="35">
        <v>282190</v>
      </c>
      <c r="X821" s="35">
        <v>50</v>
      </c>
      <c r="Y821" s="35">
        <v>339100</v>
      </c>
      <c r="Z821" s="36">
        <v>24.965202005308168</v>
      </c>
      <c r="AA821" s="35">
        <v>233302.5</v>
      </c>
      <c r="AB821" s="35">
        <v>17.5</v>
      </c>
      <c r="AC821" s="35">
        <v>130550</v>
      </c>
      <c r="AD821" s="36">
        <v>55.399291459211035</v>
      </c>
      <c r="AE821" s="35">
        <v>220641.79</v>
      </c>
      <c r="AF821" s="35">
        <v>34</v>
      </c>
      <c r="AG821" s="35">
        <v>260240</v>
      </c>
      <c r="AH821" s="36">
        <v>25.435189440516449</v>
      </c>
      <c r="AI821" s="35">
        <v>176751.79</v>
      </c>
      <c r="AJ821" s="35">
        <v>16</v>
      </c>
      <c r="AK821" s="35">
        <v>110070</v>
      </c>
      <c r="AL821" s="36">
        <v>49.780189788316527</v>
      </c>
      <c r="AM821" s="35">
        <v>150351.79</v>
      </c>
      <c r="AN821" s="35">
        <v>10</v>
      </c>
      <c r="AO821" s="35">
        <v>65700</v>
      </c>
      <c r="AP821" s="36">
        <v>70.94224490106545</v>
      </c>
      <c r="AQ821" s="35">
        <v>0</v>
      </c>
      <c r="AR821" s="35">
        <v>0</v>
      </c>
      <c r="AS821" s="35">
        <v>0</v>
      </c>
      <c r="AT821" s="36">
        <v>0</v>
      </c>
      <c r="AU821" s="35">
        <v>137051.79</v>
      </c>
      <c r="AV821" s="35">
        <v>0</v>
      </c>
      <c r="AW821" s="35">
        <v>0</v>
      </c>
      <c r="AX821" s="36">
        <v>0</v>
      </c>
      <c r="AY821" s="35">
        <v>2210469.66</v>
      </c>
      <c r="AZ821" s="35">
        <v>332.5</v>
      </c>
      <c r="BA821" s="35">
        <v>2334510</v>
      </c>
      <c r="BB821" s="36">
        <v>29.352866108947914</v>
      </c>
      <c r="BC821" s="43" t="s">
        <v>1120</v>
      </c>
      <c r="BD821" s="38" t="s">
        <v>1120</v>
      </c>
      <c r="BE821" s="38" t="s">
        <v>1060</v>
      </c>
      <c r="BF821" s="18"/>
      <c r="BG821" s="18"/>
      <c r="BH821" s="18"/>
      <c r="BI821" s="18"/>
      <c r="BJ821" s="18"/>
      <c r="BK821" s="18"/>
      <c r="BL821" s="18"/>
      <c r="BM821" s="18"/>
      <c r="BN821" s="18"/>
      <c r="BO821" s="18"/>
      <c r="CJ821" s="18"/>
      <c r="CK821" s="18"/>
    </row>
    <row r="822" spans="1:89" x14ac:dyDescent="0.2">
      <c r="A822" s="43">
        <v>202435</v>
      </c>
      <c r="B822" s="43" t="s">
        <v>1212</v>
      </c>
      <c r="C822" s="35">
        <v>0</v>
      </c>
      <c r="D822" s="35">
        <v>0</v>
      </c>
      <c r="E822" s="35">
        <v>0</v>
      </c>
      <c r="F822" s="36">
        <f t="shared" si="178"/>
        <v>0</v>
      </c>
      <c r="G822" s="35">
        <v>123269.51</v>
      </c>
      <c r="H822" s="35">
        <v>0</v>
      </c>
      <c r="I822" s="35">
        <v>0</v>
      </c>
      <c r="J822" s="36">
        <f t="shared" si="179"/>
        <v>0</v>
      </c>
      <c r="K822" s="35">
        <v>241225.01</v>
      </c>
      <c r="L822" s="35">
        <v>58</v>
      </c>
      <c r="M822" s="35">
        <v>401980</v>
      </c>
      <c r="N822" s="36">
        <v>18.00276207771531</v>
      </c>
      <c r="O822" s="35">
        <v>244400.01</v>
      </c>
      <c r="P822" s="35">
        <v>177.5</v>
      </c>
      <c r="Q822" s="35">
        <v>1212525</v>
      </c>
      <c r="R822" s="36">
        <v>6.2484487412630667</v>
      </c>
      <c r="S822" s="35">
        <v>365802.51</v>
      </c>
      <c r="T822" s="35">
        <v>114.75</v>
      </c>
      <c r="U822" s="35">
        <v>785197.5</v>
      </c>
      <c r="V822" s="36">
        <v>14.442070701957151</v>
      </c>
      <c r="W822" s="35">
        <v>430465.01</v>
      </c>
      <c r="X822" s="35">
        <v>163.75</v>
      </c>
      <c r="Y822" s="35">
        <v>1108087.5</v>
      </c>
      <c r="Z822" s="36">
        <v>11.654269450742834</v>
      </c>
      <c r="AA822" s="35">
        <v>409952.51</v>
      </c>
      <c r="AB822" s="35">
        <v>86.25</v>
      </c>
      <c r="AC822" s="35">
        <v>607162.5</v>
      </c>
      <c r="AD822" s="36">
        <v>20.931015683610237</v>
      </c>
      <c r="AE822" s="35">
        <v>545402.34</v>
      </c>
      <c r="AF822" s="35">
        <v>71.25</v>
      </c>
      <c r="AG822" s="35">
        <v>513812.5</v>
      </c>
      <c r="AH822" s="36">
        <v>31.844437805619755</v>
      </c>
      <c r="AI822" s="35">
        <v>0</v>
      </c>
      <c r="AJ822" s="35">
        <v>0</v>
      </c>
      <c r="AK822" s="35">
        <v>0</v>
      </c>
      <c r="AL822" s="36">
        <v>0</v>
      </c>
      <c r="AM822" s="35">
        <v>0</v>
      </c>
      <c r="AN822" s="35">
        <v>0</v>
      </c>
      <c r="AO822" s="35">
        <v>0</v>
      </c>
      <c r="AP822" s="36">
        <v>0</v>
      </c>
      <c r="AQ822" s="35">
        <v>0</v>
      </c>
      <c r="AR822" s="35">
        <v>0</v>
      </c>
      <c r="AS822" s="35">
        <v>0</v>
      </c>
      <c r="AT822" s="36">
        <v>0</v>
      </c>
      <c r="AU822" s="35">
        <v>398817.34</v>
      </c>
      <c r="AV822" s="35">
        <v>0</v>
      </c>
      <c r="AW822" s="35">
        <v>0</v>
      </c>
      <c r="AX822" s="36">
        <v>0</v>
      </c>
      <c r="AY822" s="35">
        <v>2759334.2399999998</v>
      </c>
      <c r="AZ822" s="35">
        <v>671.5</v>
      </c>
      <c r="BA822" s="35">
        <v>4628765</v>
      </c>
      <c r="BB822" s="36">
        <v>18.479953387134579</v>
      </c>
      <c r="BC822" s="43" t="s">
        <v>1120</v>
      </c>
      <c r="BD822" s="38" t="s">
        <v>1120</v>
      </c>
      <c r="BE822" s="38" t="s">
        <v>1060</v>
      </c>
      <c r="BF822" s="18"/>
      <c r="BG822" s="18"/>
      <c r="BH822" s="18"/>
      <c r="BI822" s="18"/>
      <c r="BJ822" s="18"/>
      <c r="BK822" s="18"/>
      <c r="BL822" s="18"/>
      <c r="BM822" s="18"/>
      <c r="BN822" s="18"/>
      <c r="BO822" s="18"/>
      <c r="CJ822" s="18"/>
      <c r="CK822" s="18"/>
    </row>
    <row r="823" spans="1:89" x14ac:dyDescent="0.2">
      <c r="A823" s="43">
        <v>204586</v>
      </c>
      <c r="B823" s="43" t="s">
        <v>1213</v>
      </c>
      <c r="C823" s="35">
        <v>0</v>
      </c>
      <c r="D823" s="35">
        <v>0</v>
      </c>
      <c r="E823" s="35">
        <v>0</v>
      </c>
      <c r="F823" s="36">
        <f t="shared" si="178"/>
        <v>0</v>
      </c>
      <c r="G823" s="35">
        <v>0</v>
      </c>
      <c r="H823" s="35">
        <v>0</v>
      </c>
      <c r="I823" s="35">
        <v>0</v>
      </c>
      <c r="J823" s="36">
        <f t="shared" si="179"/>
        <v>0</v>
      </c>
      <c r="K823" s="35">
        <v>0</v>
      </c>
      <c r="L823" s="35">
        <v>0</v>
      </c>
      <c r="M823" s="35">
        <v>0</v>
      </c>
      <c r="N823" s="36">
        <v>0</v>
      </c>
      <c r="O823" s="35">
        <v>0</v>
      </c>
      <c r="P823" s="35">
        <v>0</v>
      </c>
      <c r="Q823" s="35">
        <v>0</v>
      </c>
      <c r="R823" s="36">
        <v>0</v>
      </c>
      <c r="S823" s="35">
        <v>0</v>
      </c>
      <c r="T823" s="35">
        <v>0</v>
      </c>
      <c r="U823" s="35">
        <v>0</v>
      </c>
      <c r="V823" s="36">
        <v>0</v>
      </c>
      <c r="W823" s="35">
        <v>106600</v>
      </c>
      <c r="X823" s="35">
        <v>55</v>
      </c>
      <c r="Y823" s="35">
        <v>367900</v>
      </c>
      <c r="Z823" s="36">
        <v>8.6925795053003529</v>
      </c>
      <c r="AA823" s="35">
        <v>55850</v>
      </c>
      <c r="AB823" s="35">
        <v>20</v>
      </c>
      <c r="AC823" s="35">
        <v>140200</v>
      </c>
      <c r="AD823" s="36">
        <v>12.349144079885876</v>
      </c>
      <c r="AE823" s="35">
        <v>63450</v>
      </c>
      <c r="AF823" s="35">
        <v>10</v>
      </c>
      <c r="AG823" s="35">
        <v>71100</v>
      </c>
      <c r="AH823" s="36">
        <v>26.772151898734176</v>
      </c>
      <c r="AI823" s="35">
        <v>0</v>
      </c>
      <c r="AJ823" s="35">
        <v>0</v>
      </c>
      <c r="AK823" s="35">
        <v>0</v>
      </c>
      <c r="AL823" s="36">
        <v>0</v>
      </c>
      <c r="AM823" s="35">
        <v>0</v>
      </c>
      <c r="AN823" s="35">
        <v>0</v>
      </c>
      <c r="AO823" s="35">
        <v>0</v>
      </c>
      <c r="AP823" s="36">
        <v>0</v>
      </c>
      <c r="AQ823" s="35">
        <v>0</v>
      </c>
      <c r="AR823" s="35">
        <v>0</v>
      </c>
      <c r="AS823" s="35">
        <v>0</v>
      </c>
      <c r="AT823" s="36">
        <v>0</v>
      </c>
      <c r="AU823" s="35">
        <v>-8900</v>
      </c>
      <c r="AV823" s="35">
        <v>0</v>
      </c>
      <c r="AW823" s="35">
        <v>0</v>
      </c>
      <c r="AX823" s="36">
        <v>0</v>
      </c>
      <c r="AY823" s="35">
        <v>217000</v>
      </c>
      <c r="AZ823" s="35">
        <v>85</v>
      </c>
      <c r="BA823" s="35">
        <v>579200</v>
      </c>
      <c r="BB823" s="36">
        <v>11.614295580110497</v>
      </c>
      <c r="BC823" s="43" t="s">
        <v>1120</v>
      </c>
      <c r="BD823" s="38" t="s">
        <v>1120</v>
      </c>
      <c r="BE823" s="38" t="s">
        <v>1060</v>
      </c>
      <c r="BF823" s="18"/>
      <c r="BG823" s="18"/>
      <c r="BH823" s="18"/>
      <c r="BI823" s="18"/>
      <c r="BJ823" s="18"/>
      <c r="BK823" s="18"/>
      <c r="BL823" s="18"/>
      <c r="BM823" s="18"/>
      <c r="BN823" s="18"/>
      <c r="BO823" s="18"/>
      <c r="CJ823" s="18"/>
      <c r="CK823" s="18"/>
    </row>
    <row r="824" spans="1:89" x14ac:dyDescent="0.2">
      <c r="A824" s="43">
        <v>204803</v>
      </c>
      <c r="B824" s="43" t="s">
        <v>1214</v>
      </c>
      <c r="C824" s="35">
        <v>0</v>
      </c>
      <c r="D824" s="35">
        <v>0</v>
      </c>
      <c r="E824" s="35">
        <v>0</v>
      </c>
      <c r="F824" s="36">
        <f t="shared" si="178"/>
        <v>0</v>
      </c>
      <c r="G824" s="35">
        <v>0</v>
      </c>
      <c r="H824" s="35">
        <v>0</v>
      </c>
      <c r="I824" s="35">
        <v>0</v>
      </c>
      <c r="J824" s="36">
        <f t="shared" si="179"/>
        <v>0</v>
      </c>
      <c r="K824" s="35">
        <v>0</v>
      </c>
      <c r="L824" s="35">
        <v>0</v>
      </c>
      <c r="M824" s="35">
        <v>0</v>
      </c>
      <c r="N824" s="36">
        <v>0</v>
      </c>
      <c r="O824" s="35">
        <v>0</v>
      </c>
      <c r="P824" s="35">
        <v>0</v>
      </c>
      <c r="Q824" s="35">
        <v>0</v>
      </c>
      <c r="R824" s="36">
        <v>0</v>
      </c>
      <c r="S824" s="35">
        <v>0</v>
      </c>
      <c r="T824" s="35">
        <v>0</v>
      </c>
      <c r="U824" s="35">
        <v>0</v>
      </c>
      <c r="V824" s="36">
        <v>0</v>
      </c>
      <c r="W824" s="35">
        <v>219100</v>
      </c>
      <c r="X824" s="35">
        <v>35</v>
      </c>
      <c r="Y824" s="35">
        <v>233100</v>
      </c>
      <c r="Z824" s="36">
        <v>28.198198198198199</v>
      </c>
      <c r="AA824" s="35">
        <v>0</v>
      </c>
      <c r="AB824" s="35">
        <v>0</v>
      </c>
      <c r="AC824" s="35">
        <v>0</v>
      </c>
      <c r="AD824" s="36">
        <v>0</v>
      </c>
      <c r="AE824" s="35">
        <v>0</v>
      </c>
      <c r="AF824" s="35">
        <v>0</v>
      </c>
      <c r="AG824" s="35">
        <v>0</v>
      </c>
      <c r="AH824" s="36">
        <v>0</v>
      </c>
      <c r="AI824" s="35">
        <v>0</v>
      </c>
      <c r="AJ824" s="35">
        <v>0</v>
      </c>
      <c r="AK824" s="35">
        <v>0</v>
      </c>
      <c r="AL824" s="36">
        <v>0</v>
      </c>
      <c r="AM824" s="35">
        <v>0</v>
      </c>
      <c r="AN824" s="35">
        <v>0</v>
      </c>
      <c r="AO824" s="35">
        <v>0</v>
      </c>
      <c r="AP824" s="36">
        <v>0</v>
      </c>
      <c r="AQ824" s="35">
        <v>0</v>
      </c>
      <c r="AR824" s="35">
        <v>0</v>
      </c>
      <c r="AS824" s="35">
        <v>0</v>
      </c>
      <c r="AT824" s="36">
        <v>0</v>
      </c>
      <c r="AU824" s="35">
        <v>0</v>
      </c>
      <c r="AV824" s="35">
        <v>0</v>
      </c>
      <c r="AW824" s="35">
        <v>0</v>
      </c>
      <c r="AX824" s="36">
        <v>0</v>
      </c>
      <c r="AY824" s="35">
        <v>219100</v>
      </c>
      <c r="AZ824" s="35">
        <v>35</v>
      </c>
      <c r="BA824" s="35">
        <v>233100</v>
      </c>
      <c r="BB824" s="36">
        <v>29.138138138138139</v>
      </c>
      <c r="BC824" s="43" t="s">
        <v>1120</v>
      </c>
      <c r="BD824" s="38" t="s">
        <v>1120</v>
      </c>
      <c r="BE824" s="38" t="s">
        <v>1060</v>
      </c>
      <c r="BF824" s="18"/>
      <c r="BG824" s="18"/>
      <c r="BH824" s="18"/>
      <c r="BI824" s="18"/>
      <c r="BJ824" s="18"/>
      <c r="BK824" s="18"/>
      <c r="BL824" s="18"/>
      <c r="BM824" s="18"/>
      <c r="BN824" s="18"/>
      <c r="BO824" s="18"/>
      <c r="CJ824" s="18"/>
      <c r="CK824" s="18"/>
    </row>
    <row r="825" spans="1:89" x14ac:dyDescent="0.2">
      <c r="A825" s="43">
        <v>205374</v>
      </c>
      <c r="B825" s="43" t="s">
        <v>1215</v>
      </c>
      <c r="C825" s="35">
        <v>0</v>
      </c>
      <c r="D825" s="35">
        <v>0</v>
      </c>
      <c r="E825" s="35">
        <v>0</v>
      </c>
      <c r="F825" s="36">
        <f t="shared" si="178"/>
        <v>0</v>
      </c>
      <c r="G825" s="35">
        <v>0</v>
      </c>
      <c r="H825" s="35">
        <v>0</v>
      </c>
      <c r="I825" s="35">
        <v>0</v>
      </c>
      <c r="J825" s="36">
        <f t="shared" si="179"/>
        <v>0</v>
      </c>
      <c r="K825" s="35">
        <v>0</v>
      </c>
      <c r="L825" s="35">
        <v>0</v>
      </c>
      <c r="M825" s="35">
        <v>0</v>
      </c>
      <c r="N825" s="36">
        <v>0</v>
      </c>
      <c r="O825" s="35">
        <v>0</v>
      </c>
      <c r="P825" s="35">
        <v>0</v>
      </c>
      <c r="Q825" s="35">
        <v>0</v>
      </c>
      <c r="R825" s="36">
        <v>0</v>
      </c>
      <c r="S825" s="35">
        <v>0</v>
      </c>
      <c r="T825" s="35">
        <v>0</v>
      </c>
      <c r="U825" s="35">
        <v>0</v>
      </c>
      <c r="V825" s="36">
        <v>0</v>
      </c>
      <c r="W825" s="35">
        <v>0</v>
      </c>
      <c r="X825" s="35">
        <v>0</v>
      </c>
      <c r="Y825" s="35">
        <v>0</v>
      </c>
      <c r="Z825" s="36">
        <v>0</v>
      </c>
      <c r="AA825" s="35">
        <v>-4900</v>
      </c>
      <c r="AB825" s="35">
        <v>0</v>
      </c>
      <c r="AC825" s="35">
        <v>71100</v>
      </c>
      <c r="AD825" s="36">
        <v>-2.1364275668073138</v>
      </c>
      <c r="AE825" s="35">
        <v>-11365</v>
      </c>
      <c r="AF825" s="35">
        <v>20</v>
      </c>
      <c r="AG825" s="35">
        <v>152550</v>
      </c>
      <c r="AH825" s="36">
        <v>-2.2350049164208454</v>
      </c>
      <c r="AI825" s="35">
        <v>0</v>
      </c>
      <c r="AJ825" s="35">
        <v>0</v>
      </c>
      <c r="AK825" s="35">
        <v>0</v>
      </c>
      <c r="AL825" s="36">
        <v>0</v>
      </c>
      <c r="AM825" s="35">
        <v>0</v>
      </c>
      <c r="AN825" s="35">
        <v>0</v>
      </c>
      <c r="AO825" s="35">
        <v>0</v>
      </c>
      <c r="AP825" s="36">
        <v>0</v>
      </c>
      <c r="AQ825" s="35">
        <v>0</v>
      </c>
      <c r="AR825" s="35">
        <v>0</v>
      </c>
      <c r="AS825" s="35">
        <v>0</v>
      </c>
      <c r="AT825" s="36">
        <v>0</v>
      </c>
      <c r="AU825" s="35">
        <v>-16765</v>
      </c>
      <c r="AV825" s="35">
        <v>0</v>
      </c>
      <c r="AW825" s="35">
        <v>0</v>
      </c>
      <c r="AX825" s="36">
        <v>0</v>
      </c>
      <c r="AY825" s="35">
        <v>-33030</v>
      </c>
      <c r="AZ825" s="35">
        <v>20</v>
      </c>
      <c r="BA825" s="35">
        <v>223650</v>
      </c>
      <c r="BB825" s="36">
        <v>-4.578269617706237</v>
      </c>
      <c r="BC825" s="43" t="s">
        <v>1120</v>
      </c>
      <c r="BD825" s="38" t="s">
        <v>1120</v>
      </c>
      <c r="BE825" s="38" t="s">
        <v>1060</v>
      </c>
      <c r="BF825" s="18"/>
      <c r="BG825" s="18"/>
      <c r="BH825" s="18"/>
      <c r="BI825" s="18"/>
      <c r="BJ825" s="18"/>
      <c r="BK825" s="18"/>
      <c r="BL825" s="18"/>
      <c r="BM825" s="18"/>
      <c r="BN825" s="18"/>
      <c r="BO825" s="18"/>
      <c r="CJ825" s="18"/>
      <c r="CK825" s="18"/>
    </row>
    <row r="826" spans="1:89" x14ac:dyDescent="0.2">
      <c r="A826" s="43">
        <v>205594</v>
      </c>
      <c r="B826" s="43" t="s">
        <v>1216</v>
      </c>
      <c r="C826" s="35">
        <v>0</v>
      </c>
      <c r="D826" s="35">
        <v>0</v>
      </c>
      <c r="E826" s="35">
        <v>0</v>
      </c>
      <c r="F826" s="36">
        <f t="shared" si="178"/>
        <v>0</v>
      </c>
      <c r="G826" s="35">
        <v>0</v>
      </c>
      <c r="H826" s="35">
        <v>0</v>
      </c>
      <c r="I826" s="35">
        <v>0</v>
      </c>
      <c r="J826" s="36">
        <f t="shared" si="179"/>
        <v>0</v>
      </c>
      <c r="K826" s="35">
        <v>0</v>
      </c>
      <c r="L826" s="35">
        <v>0</v>
      </c>
      <c r="M826" s="35">
        <v>0</v>
      </c>
      <c r="N826" s="36">
        <v>0</v>
      </c>
      <c r="O826" s="35">
        <v>0</v>
      </c>
      <c r="P826" s="35">
        <v>0</v>
      </c>
      <c r="Q826" s="35">
        <v>0</v>
      </c>
      <c r="R826" s="36">
        <v>0</v>
      </c>
      <c r="S826" s="35">
        <v>0</v>
      </c>
      <c r="T826" s="35">
        <v>0</v>
      </c>
      <c r="U826" s="35">
        <v>0</v>
      </c>
      <c r="V826" s="36">
        <v>0</v>
      </c>
      <c r="W826" s="35">
        <v>0</v>
      </c>
      <c r="X826" s="35">
        <v>0</v>
      </c>
      <c r="Y826" s="35">
        <v>0</v>
      </c>
      <c r="Z826" s="36">
        <v>0</v>
      </c>
      <c r="AA826" s="35">
        <v>0</v>
      </c>
      <c r="AB826" s="35">
        <v>0</v>
      </c>
      <c r="AC826" s="35">
        <v>0</v>
      </c>
      <c r="AD826" s="36">
        <v>0</v>
      </c>
      <c r="AE826" s="35">
        <v>16400</v>
      </c>
      <c r="AF826" s="35">
        <v>2.5</v>
      </c>
      <c r="AG826" s="35">
        <v>17775</v>
      </c>
      <c r="AH826" s="36">
        <v>27.679324894514767</v>
      </c>
      <c r="AI826" s="35">
        <v>-1212</v>
      </c>
      <c r="AJ826" s="35">
        <v>0.1</v>
      </c>
      <c r="AK826" s="35">
        <v>727</v>
      </c>
      <c r="AL826" s="36">
        <v>-51.680880330123792</v>
      </c>
      <c r="AM826" s="35">
        <v>0</v>
      </c>
      <c r="AN826" s="35">
        <v>0</v>
      </c>
      <c r="AO826" s="35">
        <v>0</v>
      </c>
      <c r="AP826" s="36">
        <v>0</v>
      </c>
      <c r="AQ826" s="35">
        <v>0</v>
      </c>
      <c r="AR826" s="35">
        <v>0</v>
      </c>
      <c r="AS826" s="35">
        <v>0</v>
      </c>
      <c r="AT826" s="36">
        <v>0</v>
      </c>
      <c r="AU826" s="35">
        <v>-1327</v>
      </c>
      <c r="AV826" s="35">
        <v>0</v>
      </c>
      <c r="AW826" s="35">
        <v>0</v>
      </c>
      <c r="AX826" s="36">
        <v>0</v>
      </c>
      <c r="AY826" s="35">
        <v>13861</v>
      </c>
      <c r="AZ826" s="35">
        <v>2.6</v>
      </c>
      <c r="BA826" s="35">
        <v>18502</v>
      </c>
      <c r="BB826" s="36">
        <v>23.224029834612473</v>
      </c>
      <c r="BC826" s="43" t="s">
        <v>1120</v>
      </c>
      <c r="BD826" s="38" t="s">
        <v>1120</v>
      </c>
      <c r="BE826" s="38" t="s">
        <v>1060</v>
      </c>
      <c r="BF826" s="18"/>
      <c r="BG826" s="18"/>
      <c r="BH826" s="18"/>
      <c r="BI826" s="18"/>
      <c r="BJ826" s="18"/>
      <c r="BK826" s="18"/>
      <c r="BL826" s="18"/>
      <c r="BM826" s="18"/>
      <c r="BN826" s="18"/>
      <c r="BO826" s="18"/>
      <c r="CJ826" s="18"/>
      <c r="CK826" s="18"/>
    </row>
    <row r="827" spans="1:89" x14ac:dyDescent="0.2">
      <c r="A827" s="42">
        <v>206690</v>
      </c>
      <c r="B827" s="43" t="s">
        <v>1217</v>
      </c>
      <c r="C827" s="35">
        <v>0</v>
      </c>
      <c r="D827" s="35">
        <v>0</v>
      </c>
      <c r="E827" s="35">
        <v>0</v>
      </c>
      <c r="F827" s="36">
        <f t="shared" si="178"/>
        <v>0</v>
      </c>
      <c r="G827" s="35">
        <v>0</v>
      </c>
      <c r="H827" s="35">
        <v>0</v>
      </c>
      <c r="I827" s="35">
        <v>0</v>
      </c>
      <c r="J827" s="36">
        <f t="shared" si="179"/>
        <v>0</v>
      </c>
      <c r="K827" s="35">
        <v>0</v>
      </c>
      <c r="L827" s="35">
        <v>0</v>
      </c>
      <c r="M827" s="35">
        <v>0</v>
      </c>
      <c r="N827" s="36">
        <v>0</v>
      </c>
      <c r="O827" s="35">
        <v>0</v>
      </c>
      <c r="P827" s="35">
        <v>0</v>
      </c>
      <c r="Q827" s="35">
        <v>0</v>
      </c>
      <c r="R827" s="36">
        <v>0</v>
      </c>
      <c r="S827" s="35">
        <v>0</v>
      </c>
      <c r="T827" s="35">
        <v>0</v>
      </c>
      <c r="U827" s="35">
        <v>0</v>
      </c>
      <c r="V827" s="36">
        <v>0</v>
      </c>
      <c r="W827" s="35">
        <v>0</v>
      </c>
      <c r="X827" s="35">
        <v>0</v>
      </c>
      <c r="Y827" s="35">
        <v>0</v>
      </c>
      <c r="Z827" s="36">
        <v>0</v>
      </c>
      <c r="AA827" s="35">
        <v>0</v>
      </c>
      <c r="AB827" s="35">
        <v>0</v>
      </c>
      <c r="AC827" s="35">
        <v>0</v>
      </c>
      <c r="AD827" s="36">
        <v>0</v>
      </c>
      <c r="AE827" s="35">
        <v>0</v>
      </c>
      <c r="AF827" s="35">
        <v>0</v>
      </c>
      <c r="AG827" s="35">
        <v>0</v>
      </c>
      <c r="AH827" s="36">
        <v>0</v>
      </c>
      <c r="AI827" s="35">
        <v>0</v>
      </c>
      <c r="AJ827" s="35">
        <v>0</v>
      </c>
      <c r="AK827" s="35">
        <v>0</v>
      </c>
      <c r="AL827" s="36">
        <v>0</v>
      </c>
      <c r="AM827" s="35">
        <v>61800</v>
      </c>
      <c r="AN827" s="35">
        <v>10</v>
      </c>
      <c r="AO827" s="35">
        <v>66700</v>
      </c>
      <c r="AP827" s="36">
        <v>28.722638680659671</v>
      </c>
      <c r="AQ827" s="35">
        <v>0</v>
      </c>
      <c r="AR827" s="35">
        <v>0</v>
      </c>
      <c r="AS827" s="35">
        <v>0</v>
      </c>
      <c r="AT827" s="36">
        <v>0</v>
      </c>
      <c r="AU827" s="35">
        <v>-400</v>
      </c>
      <c r="AV827" s="35">
        <v>0</v>
      </c>
      <c r="AW827" s="35">
        <v>0</v>
      </c>
      <c r="AX827" s="36">
        <v>0</v>
      </c>
      <c r="AY827" s="35">
        <v>61400</v>
      </c>
      <c r="AZ827" s="35">
        <v>10</v>
      </c>
      <c r="BA827" s="35">
        <v>66700</v>
      </c>
      <c r="BB827" s="36">
        <v>28.53673163418291</v>
      </c>
      <c r="BC827" s="43" t="s">
        <v>1120</v>
      </c>
      <c r="BD827" s="38" t="s">
        <v>1120</v>
      </c>
      <c r="BE827" s="38" t="s">
        <v>1060</v>
      </c>
      <c r="BF827" s="18"/>
      <c r="BG827" s="18"/>
      <c r="BH827" s="18"/>
      <c r="BI827" s="18"/>
      <c r="BJ827" s="18"/>
      <c r="BK827" s="18"/>
      <c r="BL827" s="18"/>
      <c r="BM827" s="18"/>
      <c r="BN827" s="18"/>
      <c r="BO827" s="18"/>
      <c r="CJ827" s="18"/>
      <c r="CK827" s="18"/>
    </row>
    <row r="828" spans="1:89" x14ac:dyDescent="0.2">
      <c r="A828" s="42">
        <v>119052</v>
      </c>
      <c r="B828" s="43" t="s">
        <v>1218</v>
      </c>
      <c r="C828" s="35">
        <v>-12295.61</v>
      </c>
      <c r="D828" s="35">
        <v>83.5</v>
      </c>
      <c r="E828" s="35">
        <v>622910</v>
      </c>
      <c r="F828" s="36">
        <f t="shared" si="178"/>
        <v>-0.59216949479057968</v>
      </c>
      <c r="G828" s="35">
        <v>112209.39</v>
      </c>
      <c r="H828" s="35">
        <v>153</v>
      </c>
      <c r="I828" s="35">
        <v>1095380</v>
      </c>
      <c r="J828" s="36">
        <f t="shared" si="179"/>
        <v>3.1756021563293104</v>
      </c>
      <c r="K828" s="35">
        <v>65319.39</v>
      </c>
      <c r="L828" s="35">
        <v>110.5</v>
      </c>
      <c r="M828" s="35">
        <v>798780</v>
      </c>
      <c r="N828" s="36">
        <v>2.453218282881394</v>
      </c>
      <c r="O828" s="35">
        <v>501057.96</v>
      </c>
      <c r="P828" s="35">
        <v>125.5</v>
      </c>
      <c r="Q828" s="35">
        <v>894080</v>
      </c>
      <c r="R828" s="36">
        <v>17.372938394774518</v>
      </c>
      <c r="S828" s="35">
        <v>-38567.040000000001</v>
      </c>
      <c r="T828" s="35">
        <v>111</v>
      </c>
      <c r="U828" s="35">
        <v>806260</v>
      </c>
      <c r="V828" s="36">
        <v>-1.4828693473569321</v>
      </c>
      <c r="W828" s="35">
        <v>354283.08</v>
      </c>
      <c r="X828" s="35">
        <v>114.5</v>
      </c>
      <c r="Y828" s="35">
        <v>809670</v>
      </c>
      <c r="Z828" s="36">
        <v>13.126943569602432</v>
      </c>
      <c r="AA828" s="35">
        <v>146976.07999999999</v>
      </c>
      <c r="AB828" s="35">
        <v>110</v>
      </c>
      <c r="AC828" s="35">
        <v>818500</v>
      </c>
      <c r="AD828" s="36">
        <v>5.5665955772755034</v>
      </c>
      <c r="AE828" s="35">
        <v>304671.64</v>
      </c>
      <c r="AF828" s="35">
        <v>138</v>
      </c>
      <c r="AG828" s="35">
        <v>1035080</v>
      </c>
      <c r="AH828" s="36">
        <v>8.8303794875758399</v>
      </c>
      <c r="AI828" s="35">
        <v>-82456.36</v>
      </c>
      <c r="AJ828" s="35">
        <v>105.5</v>
      </c>
      <c r="AK828" s="35">
        <v>735205</v>
      </c>
      <c r="AL828" s="36">
        <v>-3.4767815235206507</v>
      </c>
      <c r="AM828" s="35">
        <v>6320.63</v>
      </c>
      <c r="AN828" s="35">
        <v>128</v>
      </c>
      <c r="AO828" s="35">
        <v>881655</v>
      </c>
      <c r="AP828" s="36">
        <v>0.22224059297571044</v>
      </c>
      <c r="AQ828" s="35">
        <v>190998.62</v>
      </c>
      <c r="AR828" s="35">
        <v>228.5</v>
      </c>
      <c r="AS828" s="35">
        <v>1617135</v>
      </c>
      <c r="AT828" s="36">
        <v>3.3070593116839349</v>
      </c>
      <c r="AU828" s="35">
        <v>152912.6</v>
      </c>
      <c r="AV828" s="35">
        <v>229.5</v>
      </c>
      <c r="AW828" s="35">
        <v>1649655</v>
      </c>
      <c r="AX828" s="36">
        <v>2.8735042175485179</v>
      </c>
      <c r="AY828" s="35">
        <v>1713725.9899999998</v>
      </c>
      <c r="AZ828" s="35">
        <v>1554</v>
      </c>
      <c r="BA828" s="35">
        <v>11141400</v>
      </c>
      <c r="BB828" s="36">
        <v>4.7682971341124087</v>
      </c>
      <c r="BC828" s="43" t="s">
        <v>787</v>
      </c>
      <c r="BD828" s="38" t="s">
        <v>1219</v>
      </c>
      <c r="BE828" s="38" t="s">
        <v>1060</v>
      </c>
      <c r="BF828" s="18"/>
      <c r="BG828" s="18"/>
      <c r="BH828" s="18"/>
      <c r="BI828" s="18"/>
      <c r="BJ828" s="18"/>
      <c r="BK828" s="18"/>
      <c r="BL828" s="18"/>
      <c r="BM828" s="18"/>
      <c r="BN828" s="18"/>
      <c r="BO828" s="18"/>
      <c r="CJ828" s="18"/>
      <c r="CK828" s="18"/>
    </row>
    <row r="829" spans="1:89" x14ac:dyDescent="0.2">
      <c r="A829" s="42">
        <v>149969</v>
      </c>
      <c r="B829" s="43" t="s">
        <v>1220</v>
      </c>
      <c r="C829" s="35">
        <v>-108827.83</v>
      </c>
      <c r="D829" s="35">
        <v>0</v>
      </c>
      <c r="E829" s="35">
        <v>0</v>
      </c>
      <c r="F829" s="36">
        <f t="shared" si="178"/>
        <v>0</v>
      </c>
      <c r="G829" s="35">
        <v>227397.17</v>
      </c>
      <c r="H829" s="35">
        <v>101.5</v>
      </c>
      <c r="I829" s="35">
        <v>710190</v>
      </c>
      <c r="J829" s="36">
        <f t="shared" si="179"/>
        <v>9.9259525901519314</v>
      </c>
      <c r="K829" s="35">
        <v>206227.17</v>
      </c>
      <c r="L829" s="35">
        <v>102.5</v>
      </c>
      <c r="M829" s="35">
        <v>727650</v>
      </c>
      <c r="N829" s="36">
        <v>8.5024601113172551</v>
      </c>
      <c r="O829" s="35">
        <v>-20747.830000000002</v>
      </c>
      <c r="P829" s="35">
        <v>52</v>
      </c>
      <c r="Q829" s="35">
        <v>379920</v>
      </c>
      <c r="R829" s="36">
        <v>-1.6929425405348495</v>
      </c>
      <c r="S829" s="35">
        <v>133677.17000000001</v>
      </c>
      <c r="T829" s="35">
        <v>41.5</v>
      </c>
      <c r="U829" s="35">
        <v>284690</v>
      </c>
      <c r="V829" s="36">
        <v>14.55615676700973</v>
      </c>
      <c r="W829" s="35">
        <v>230592.2</v>
      </c>
      <c r="X829" s="35">
        <v>52.5</v>
      </c>
      <c r="Y829" s="35">
        <v>364950</v>
      </c>
      <c r="Z829" s="36">
        <v>18.955380189066997</v>
      </c>
      <c r="AA829" s="35">
        <v>128402.2</v>
      </c>
      <c r="AB829" s="35">
        <v>58</v>
      </c>
      <c r="AC829" s="35">
        <v>420405</v>
      </c>
      <c r="AD829" s="36">
        <v>9.4681752119979539</v>
      </c>
      <c r="AE829" s="35">
        <v>-5198.47</v>
      </c>
      <c r="AF829" s="35">
        <v>15</v>
      </c>
      <c r="AG829" s="35">
        <v>114900</v>
      </c>
      <c r="AH829" s="36">
        <v>-1.3573028720626632</v>
      </c>
      <c r="AI829" s="35">
        <v>59961.53</v>
      </c>
      <c r="AJ829" s="35">
        <v>51.5</v>
      </c>
      <c r="AK829" s="35">
        <v>357490</v>
      </c>
      <c r="AL829" s="36">
        <v>5.1996067862038098</v>
      </c>
      <c r="AM829" s="35">
        <v>173194.03</v>
      </c>
      <c r="AN829" s="35">
        <v>100.5</v>
      </c>
      <c r="AO829" s="35">
        <v>713105</v>
      </c>
      <c r="AP829" s="36">
        <v>7.5290664488399326</v>
      </c>
      <c r="AQ829" s="35">
        <v>0</v>
      </c>
      <c r="AR829" s="35">
        <v>0</v>
      </c>
      <c r="AS829" s="35">
        <v>0</v>
      </c>
      <c r="AT829" s="36">
        <v>0</v>
      </c>
      <c r="AU829" s="35">
        <v>33276.53</v>
      </c>
      <c r="AV829" s="35">
        <v>10</v>
      </c>
      <c r="AW829" s="35">
        <v>68700</v>
      </c>
      <c r="AX829" s="36">
        <v>15.015610334788938</v>
      </c>
      <c r="AY829" s="35">
        <v>1166781.7000000002</v>
      </c>
      <c r="AZ829" s="35">
        <v>585</v>
      </c>
      <c r="BA829" s="35">
        <v>4142000</v>
      </c>
      <c r="BB829" s="36">
        <v>8.7325525591501698</v>
      </c>
      <c r="BC829" s="43" t="s">
        <v>787</v>
      </c>
      <c r="BD829" s="38" t="s">
        <v>1219</v>
      </c>
      <c r="BE829" s="38" t="s">
        <v>1060</v>
      </c>
      <c r="BF829" s="18"/>
      <c r="BG829" s="18"/>
      <c r="BH829" s="18"/>
      <c r="BI829" s="18"/>
      <c r="BJ829" s="18"/>
      <c r="BK829" s="18"/>
      <c r="BL829" s="18"/>
      <c r="BM829" s="18"/>
      <c r="BN829" s="18"/>
      <c r="BO829" s="18"/>
      <c r="CJ829" s="18"/>
      <c r="CK829" s="18"/>
    </row>
    <row r="830" spans="1:89" x14ac:dyDescent="0.2">
      <c r="A830" s="42">
        <v>172964</v>
      </c>
      <c r="B830" s="43" t="s">
        <v>1221</v>
      </c>
      <c r="C830" s="35">
        <v>-16212.03</v>
      </c>
      <c r="D830" s="35">
        <v>0</v>
      </c>
      <c r="E830" s="35">
        <v>0</v>
      </c>
      <c r="F830" s="36">
        <f t="shared" si="178"/>
        <v>0</v>
      </c>
      <c r="G830" s="35">
        <v>65477.97</v>
      </c>
      <c r="H830" s="35">
        <v>51</v>
      </c>
      <c r="I830" s="35">
        <v>357510</v>
      </c>
      <c r="J830" s="36">
        <f t="shared" si="179"/>
        <v>5.6776511705966266</v>
      </c>
      <c r="K830" s="35">
        <v>46967.97</v>
      </c>
      <c r="L830" s="35">
        <v>72.5</v>
      </c>
      <c r="M830" s="35">
        <v>506475</v>
      </c>
      <c r="N830" s="36">
        <v>2.7820506441581521</v>
      </c>
      <c r="O830" s="35">
        <v>58942.97</v>
      </c>
      <c r="P830" s="35">
        <v>52</v>
      </c>
      <c r="Q830" s="35">
        <v>360970</v>
      </c>
      <c r="R830" s="36">
        <v>5.0620053467047121</v>
      </c>
      <c r="S830" s="35">
        <v>-20517.03</v>
      </c>
      <c r="T830" s="35">
        <v>52</v>
      </c>
      <c r="U830" s="35">
        <v>356720</v>
      </c>
      <c r="V830" s="36">
        <v>-1.7829892632877324</v>
      </c>
      <c r="W830" s="35">
        <v>61910.47</v>
      </c>
      <c r="X830" s="35">
        <v>60.65</v>
      </c>
      <c r="Y830" s="35">
        <v>410926.5</v>
      </c>
      <c r="Z830" s="36">
        <v>4.519820697862027</v>
      </c>
      <c r="AA830" s="35">
        <v>12618.97</v>
      </c>
      <c r="AB830" s="35">
        <v>64.5</v>
      </c>
      <c r="AC830" s="35">
        <v>458770</v>
      </c>
      <c r="AD830" s="36">
        <v>0.85268886370076502</v>
      </c>
      <c r="AE830" s="35">
        <v>93391.46</v>
      </c>
      <c r="AF830" s="35">
        <v>59.25</v>
      </c>
      <c r="AG830" s="35">
        <v>428717.5</v>
      </c>
      <c r="AH830" s="36">
        <v>6.5351747945908434</v>
      </c>
      <c r="AI830" s="35">
        <v>54841.46</v>
      </c>
      <c r="AJ830" s="35">
        <v>20</v>
      </c>
      <c r="AK830" s="35">
        <v>143700</v>
      </c>
      <c r="AL830" s="36">
        <v>11.830795128740432</v>
      </c>
      <c r="AM830" s="35">
        <v>183586.47</v>
      </c>
      <c r="AN830" s="35">
        <v>66.25</v>
      </c>
      <c r="AO830" s="35">
        <v>447912.5</v>
      </c>
      <c r="AP830" s="36">
        <v>12.706009700555354</v>
      </c>
      <c r="AQ830" s="35">
        <v>135458.96</v>
      </c>
      <c r="AR830" s="35">
        <v>55.5</v>
      </c>
      <c r="AS830" s="35">
        <v>396305</v>
      </c>
      <c r="AT830" s="36">
        <v>9.5705350172215837</v>
      </c>
      <c r="AU830" s="35">
        <v>241556.71</v>
      </c>
      <c r="AV830" s="35">
        <v>51</v>
      </c>
      <c r="AW830" s="35">
        <v>354970</v>
      </c>
      <c r="AX830" s="36">
        <v>21.095467250753586</v>
      </c>
      <c r="AY830" s="35">
        <v>934236.38</v>
      </c>
      <c r="AZ830" s="35">
        <v>604.65</v>
      </c>
      <c r="BA830" s="35">
        <v>4222976.5</v>
      </c>
      <c r="BB830" s="36">
        <v>6.8580366904717556</v>
      </c>
      <c r="BC830" s="43" t="s">
        <v>787</v>
      </c>
      <c r="BD830" s="38" t="s">
        <v>1219</v>
      </c>
      <c r="BE830" s="38" t="s">
        <v>1060</v>
      </c>
      <c r="BF830" s="18"/>
      <c r="BG830" s="18"/>
      <c r="BH830" s="18"/>
      <c r="BI830" s="18"/>
      <c r="BJ830" s="18"/>
      <c r="BK830" s="18"/>
      <c r="BL830" s="18"/>
      <c r="BM830" s="18"/>
      <c r="BN830" s="18"/>
      <c r="BO830" s="18"/>
      <c r="CJ830" s="18"/>
      <c r="CK830" s="18"/>
    </row>
    <row r="831" spans="1:89" x14ac:dyDescent="0.2">
      <c r="A831" s="42">
        <v>175717</v>
      </c>
      <c r="B831" s="43" t="s">
        <v>1222</v>
      </c>
      <c r="C831" s="35">
        <v>-65837.539999999994</v>
      </c>
      <c r="D831" s="35">
        <v>76</v>
      </c>
      <c r="E831" s="35">
        <v>528960</v>
      </c>
      <c r="F831" s="36">
        <f t="shared" si="178"/>
        <v>-3.7339802631578944</v>
      </c>
      <c r="G831" s="35">
        <v>8402.4599999999991</v>
      </c>
      <c r="H831" s="35">
        <v>127</v>
      </c>
      <c r="I831" s="35">
        <v>907970</v>
      </c>
      <c r="J831" s="36">
        <f t="shared" si="179"/>
        <v>0.28687760608830687</v>
      </c>
      <c r="K831" s="35">
        <v>-24547.54</v>
      </c>
      <c r="L831" s="35">
        <v>150.5</v>
      </c>
      <c r="M831" s="35">
        <v>1068580</v>
      </c>
      <c r="N831" s="36">
        <v>-0.68916337569484731</v>
      </c>
      <c r="O831" s="35">
        <v>-5480.46</v>
      </c>
      <c r="P831" s="35">
        <v>151</v>
      </c>
      <c r="Q831" s="35">
        <v>1056035</v>
      </c>
      <c r="R831" s="36">
        <v>-0.16087938373254673</v>
      </c>
      <c r="S831" s="35">
        <v>105815.79</v>
      </c>
      <c r="T831" s="35">
        <v>112</v>
      </c>
      <c r="U831" s="35">
        <v>806570</v>
      </c>
      <c r="V831" s="36">
        <v>4.0669619375875623</v>
      </c>
      <c r="W831" s="35">
        <v>275330.75</v>
      </c>
      <c r="X831" s="35">
        <v>104</v>
      </c>
      <c r="Y831" s="35">
        <v>728815</v>
      </c>
      <c r="Z831" s="36">
        <v>11.333359631730961</v>
      </c>
      <c r="AA831" s="35">
        <v>109567.75</v>
      </c>
      <c r="AB831" s="35">
        <v>97</v>
      </c>
      <c r="AC831" s="35">
        <v>712020</v>
      </c>
      <c r="AD831" s="36">
        <v>4.7703719698884868</v>
      </c>
      <c r="AE831" s="35">
        <v>49029.74</v>
      </c>
      <c r="AF831" s="35">
        <v>71</v>
      </c>
      <c r="AG831" s="35">
        <v>538810</v>
      </c>
      <c r="AH831" s="36">
        <v>2.7298903138397579</v>
      </c>
      <c r="AI831" s="35">
        <v>-14699.26</v>
      </c>
      <c r="AJ831" s="35">
        <v>116.5</v>
      </c>
      <c r="AK831" s="35">
        <v>820990</v>
      </c>
      <c r="AL831" s="36">
        <v>-0.55503363012947782</v>
      </c>
      <c r="AM831" s="35">
        <v>107168.74</v>
      </c>
      <c r="AN831" s="35">
        <v>156.1</v>
      </c>
      <c r="AO831" s="35">
        <v>1091131</v>
      </c>
      <c r="AP831" s="36">
        <v>3.0447590069386723</v>
      </c>
      <c r="AQ831" s="35">
        <v>77609.740000000005</v>
      </c>
      <c r="AR831" s="35">
        <v>150.5</v>
      </c>
      <c r="AS831" s="35">
        <v>1069230</v>
      </c>
      <c r="AT831" s="36">
        <v>2.0323716319220373</v>
      </c>
      <c r="AU831" s="35">
        <v>121041.73</v>
      </c>
      <c r="AV831" s="35">
        <v>150.5</v>
      </c>
      <c r="AW831" s="35">
        <v>1077870</v>
      </c>
      <c r="AX831" s="36">
        <v>3.4812116767328156</v>
      </c>
      <c r="AY831" s="35">
        <v>809239.44</v>
      </c>
      <c r="AZ831" s="35">
        <v>1386.1</v>
      </c>
      <c r="BA831" s="35">
        <v>9878021</v>
      </c>
      <c r="BB831" s="36">
        <v>2.5396202984383209</v>
      </c>
      <c r="BC831" s="43" t="s">
        <v>787</v>
      </c>
      <c r="BD831" s="38" t="s">
        <v>1219</v>
      </c>
      <c r="BE831" s="38" t="s">
        <v>1060</v>
      </c>
      <c r="BF831" s="18"/>
      <c r="BG831" s="18"/>
      <c r="BH831" s="18"/>
      <c r="BI831" s="18"/>
      <c r="BJ831" s="18"/>
      <c r="BK831" s="18"/>
      <c r="BL831" s="18"/>
      <c r="BM831" s="18"/>
      <c r="BN831" s="18"/>
      <c r="BO831" s="18"/>
      <c r="CJ831" s="18"/>
      <c r="CK831" s="18"/>
    </row>
    <row r="832" spans="1:89" x14ac:dyDescent="0.2">
      <c r="A832" s="42">
        <v>178234</v>
      </c>
      <c r="B832" s="43" t="s">
        <v>1223</v>
      </c>
      <c r="C832" s="35">
        <v>-8886.5</v>
      </c>
      <c r="D832" s="35">
        <v>78</v>
      </c>
      <c r="E832" s="35">
        <v>580280</v>
      </c>
      <c r="F832" s="36">
        <f t="shared" si="178"/>
        <v>-0.45942476046046732</v>
      </c>
      <c r="G832" s="35">
        <v>77705.5</v>
      </c>
      <c r="H832" s="35">
        <v>131.85</v>
      </c>
      <c r="I832" s="35">
        <v>930368.5</v>
      </c>
      <c r="J832" s="36">
        <f t="shared" si="179"/>
        <v>2.5891574145083371</v>
      </c>
      <c r="K832" s="35">
        <v>-98464</v>
      </c>
      <c r="L832" s="35">
        <v>260.70000000000005</v>
      </c>
      <c r="M832" s="35">
        <v>1859212</v>
      </c>
      <c r="N832" s="36">
        <v>-1.5888021376798342</v>
      </c>
      <c r="O832" s="35">
        <v>-106867.72</v>
      </c>
      <c r="P832" s="35">
        <v>251.45</v>
      </c>
      <c r="Q832" s="35">
        <v>1769429.5</v>
      </c>
      <c r="R832" s="36">
        <v>-1.8722980033960099</v>
      </c>
      <c r="S832" s="35">
        <v>-82968.320000000007</v>
      </c>
      <c r="T832" s="35">
        <v>202.2</v>
      </c>
      <c r="U832" s="35">
        <v>1440942</v>
      </c>
      <c r="V832" s="36">
        <v>-1.7849558969063295</v>
      </c>
      <c r="W832" s="35">
        <v>-104734.43</v>
      </c>
      <c r="X832" s="35">
        <v>201</v>
      </c>
      <c r="Y832" s="35">
        <v>1395710</v>
      </c>
      <c r="Z832" s="36">
        <v>-2.2512075574438817</v>
      </c>
      <c r="AA832" s="35">
        <v>140644.57</v>
      </c>
      <c r="AB832" s="35">
        <v>181</v>
      </c>
      <c r="AC832" s="35">
        <v>1324560</v>
      </c>
      <c r="AD832" s="36">
        <v>3.2916452784320831</v>
      </c>
      <c r="AE832" s="35">
        <v>514340.12</v>
      </c>
      <c r="AF832" s="35">
        <v>157</v>
      </c>
      <c r="AG832" s="35">
        <v>1158320</v>
      </c>
      <c r="AH832" s="36">
        <v>13.321192416603358</v>
      </c>
      <c r="AI832" s="35">
        <v>113119.12</v>
      </c>
      <c r="AJ832" s="35">
        <v>154</v>
      </c>
      <c r="AK832" s="35">
        <v>1051790</v>
      </c>
      <c r="AL832" s="36">
        <v>3.3340236358968993</v>
      </c>
      <c r="AM832" s="35">
        <v>-59456.85</v>
      </c>
      <c r="AN832" s="35">
        <v>114</v>
      </c>
      <c r="AO832" s="35">
        <v>798740</v>
      </c>
      <c r="AP832" s="36">
        <v>-2.3075873876355262</v>
      </c>
      <c r="AQ832" s="35">
        <v>137720.66</v>
      </c>
      <c r="AR832" s="35">
        <v>171.25</v>
      </c>
      <c r="AS832" s="35">
        <v>1180437.5</v>
      </c>
      <c r="AT832" s="36">
        <v>3.266736680256261</v>
      </c>
      <c r="AU832" s="35">
        <v>23012.18</v>
      </c>
      <c r="AV832" s="35">
        <v>165</v>
      </c>
      <c r="AW832" s="35">
        <v>1158250</v>
      </c>
      <c r="AX832" s="36">
        <v>0.61590984675156479</v>
      </c>
      <c r="AY832" s="35">
        <v>554050.83000000007</v>
      </c>
      <c r="AZ832" s="35">
        <v>1989.45</v>
      </c>
      <c r="BA832" s="35">
        <v>14067759.5</v>
      </c>
      <c r="BB832" s="36">
        <v>1.220917640083341</v>
      </c>
      <c r="BC832" s="43" t="s">
        <v>787</v>
      </c>
      <c r="BD832" s="38" t="s">
        <v>1219</v>
      </c>
      <c r="BE832" s="38" t="s">
        <v>1060</v>
      </c>
      <c r="BF832" s="18"/>
      <c r="BG832" s="18"/>
      <c r="BH832" s="18"/>
      <c r="BI832" s="18"/>
      <c r="BJ832" s="18"/>
      <c r="BK832" s="18"/>
      <c r="BL832" s="18"/>
      <c r="BM832" s="18"/>
      <c r="BN832" s="18"/>
      <c r="BO832" s="18"/>
      <c r="CJ832" s="18"/>
      <c r="CK832" s="18"/>
    </row>
    <row r="833" spans="1:89" x14ac:dyDescent="0.2">
      <c r="A833" s="42">
        <v>178237</v>
      </c>
      <c r="B833" s="43" t="s">
        <v>1224</v>
      </c>
      <c r="C833" s="35">
        <v>-73632.429999999993</v>
      </c>
      <c r="D833" s="35">
        <v>189</v>
      </c>
      <c r="E833" s="35">
        <v>1384815</v>
      </c>
      <c r="F833" s="36">
        <f t="shared" si="178"/>
        <v>-1.5951393507436009</v>
      </c>
      <c r="G833" s="35">
        <v>18419.07</v>
      </c>
      <c r="H833" s="35">
        <v>256.14999999999998</v>
      </c>
      <c r="I833" s="35">
        <v>1813536.5</v>
      </c>
      <c r="J833" s="36">
        <f t="shared" si="179"/>
        <v>0.31484956051339469</v>
      </c>
      <c r="K833" s="35">
        <v>-107732.43</v>
      </c>
      <c r="L833" s="35">
        <v>454.7</v>
      </c>
      <c r="M833" s="35">
        <v>3223272</v>
      </c>
      <c r="N833" s="36">
        <v>-1.0026993998644855</v>
      </c>
      <c r="O833" s="35">
        <v>-103014.74</v>
      </c>
      <c r="P833" s="35">
        <v>352.09999999999997</v>
      </c>
      <c r="Q833" s="35">
        <v>2504971</v>
      </c>
      <c r="R833" s="36">
        <v>-1.274847868498278</v>
      </c>
      <c r="S833" s="35">
        <v>49130.01</v>
      </c>
      <c r="T833" s="35">
        <v>315.25</v>
      </c>
      <c r="U833" s="35">
        <v>2222302.5</v>
      </c>
      <c r="V833" s="36">
        <v>0.68533888163290113</v>
      </c>
      <c r="W833" s="35">
        <v>-311323.68</v>
      </c>
      <c r="X833" s="35">
        <v>424</v>
      </c>
      <c r="Y833" s="35">
        <v>2942940</v>
      </c>
      <c r="Z833" s="36">
        <v>-3.1735986462517074</v>
      </c>
      <c r="AA833" s="35">
        <v>175419.32</v>
      </c>
      <c r="AB833" s="35">
        <v>474.15000000000003</v>
      </c>
      <c r="AC833" s="35">
        <v>3450121.5</v>
      </c>
      <c r="AD833" s="36">
        <v>1.5761760622053458</v>
      </c>
      <c r="AE833" s="35">
        <v>383672.15</v>
      </c>
      <c r="AF833" s="35">
        <v>343</v>
      </c>
      <c r="AG833" s="35">
        <v>2500080</v>
      </c>
      <c r="AH833" s="36">
        <v>4.6039184746088129</v>
      </c>
      <c r="AI833" s="35">
        <v>-102040.85</v>
      </c>
      <c r="AJ833" s="35">
        <v>403.75</v>
      </c>
      <c r="AK833" s="35">
        <v>2781742.5</v>
      </c>
      <c r="AL833" s="36">
        <v>-1.1371528277689256</v>
      </c>
      <c r="AM833" s="35">
        <v>97519.22</v>
      </c>
      <c r="AN833" s="35">
        <v>284.2</v>
      </c>
      <c r="AO833" s="35">
        <v>1994182</v>
      </c>
      <c r="AP833" s="36">
        <v>1.5159578313313429</v>
      </c>
      <c r="AQ833" s="35">
        <v>314768.19</v>
      </c>
      <c r="AR833" s="35">
        <v>325.45</v>
      </c>
      <c r="AS833" s="35">
        <v>2288134.5</v>
      </c>
      <c r="AT833" s="36">
        <v>3.8518318394307673</v>
      </c>
      <c r="AU833" s="35">
        <v>-215396.33</v>
      </c>
      <c r="AV833" s="35">
        <v>354.9</v>
      </c>
      <c r="AW833" s="35">
        <v>2527038</v>
      </c>
      <c r="AX833" s="36">
        <v>-2.6423370879266552</v>
      </c>
      <c r="AY833" s="35">
        <v>199419.93000000008</v>
      </c>
      <c r="AZ833" s="35">
        <v>3987.6499999999996</v>
      </c>
      <c r="BA833" s="35">
        <v>28248320.5</v>
      </c>
      <c r="BB833" s="36">
        <v>0.21884550021301274</v>
      </c>
      <c r="BC833" s="43" t="s">
        <v>787</v>
      </c>
      <c r="BD833" s="38" t="s">
        <v>1219</v>
      </c>
      <c r="BE833" s="38" t="s">
        <v>1060</v>
      </c>
      <c r="BF833" s="18"/>
      <c r="BG833" s="18"/>
      <c r="BH833" s="18"/>
      <c r="BI833" s="18"/>
      <c r="BJ833" s="18"/>
      <c r="BK833" s="18"/>
      <c r="BL833" s="18"/>
      <c r="BM833" s="18"/>
      <c r="BN833" s="18"/>
      <c r="BO833" s="18"/>
      <c r="CJ833" s="18"/>
      <c r="CK833" s="18"/>
    </row>
    <row r="834" spans="1:89" x14ac:dyDescent="0.2">
      <c r="A834" s="42">
        <v>178298</v>
      </c>
      <c r="B834" s="43" t="s">
        <v>1225</v>
      </c>
      <c r="C834" s="35">
        <v>161734.49</v>
      </c>
      <c r="D834" s="35">
        <v>119</v>
      </c>
      <c r="E834" s="35">
        <v>849240</v>
      </c>
      <c r="F834" s="36">
        <f t="shared" si="178"/>
        <v>5.7133845556026559</v>
      </c>
      <c r="G834" s="35">
        <v>160654.49</v>
      </c>
      <c r="H834" s="35">
        <v>302</v>
      </c>
      <c r="I834" s="35">
        <v>2174170</v>
      </c>
      <c r="J834" s="36">
        <f t="shared" si="179"/>
        <v>2.2906622711195537</v>
      </c>
      <c r="K834" s="35">
        <v>474604.99</v>
      </c>
      <c r="L834" s="35">
        <v>305.95</v>
      </c>
      <c r="M834" s="35">
        <v>2159509.5</v>
      </c>
      <c r="N834" s="36">
        <v>6.5932331855914503</v>
      </c>
      <c r="O834" s="35">
        <v>508417.44</v>
      </c>
      <c r="P834" s="35">
        <v>305.5</v>
      </c>
      <c r="Q834" s="35">
        <v>2168030</v>
      </c>
      <c r="R834" s="36">
        <v>7.2697059727033295</v>
      </c>
      <c r="S834" s="35">
        <v>620422.43999999994</v>
      </c>
      <c r="T834" s="35">
        <v>203.5</v>
      </c>
      <c r="U834" s="35">
        <v>1417010</v>
      </c>
      <c r="V834" s="36">
        <v>13.573013345001092</v>
      </c>
      <c r="W834" s="35">
        <v>948586.65</v>
      </c>
      <c r="X834" s="35">
        <v>250.9</v>
      </c>
      <c r="Y834" s="35">
        <v>1742754</v>
      </c>
      <c r="Z834" s="36">
        <v>16.329097221983137</v>
      </c>
      <c r="AA834" s="35">
        <v>1024409.65</v>
      </c>
      <c r="AB834" s="35">
        <v>311</v>
      </c>
      <c r="AC834" s="35">
        <v>2289710</v>
      </c>
      <c r="AD834" s="36">
        <v>13.869310589550643</v>
      </c>
      <c r="AE834" s="35">
        <v>1028189.33</v>
      </c>
      <c r="AF834" s="35">
        <v>176.5</v>
      </c>
      <c r="AG834" s="35">
        <v>1307690</v>
      </c>
      <c r="AH834" s="36">
        <v>23.587914490437335</v>
      </c>
      <c r="AI834" s="35">
        <v>827655.83</v>
      </c>
      <c r="AJ834" s="35">
        <v>226.95</v>
      </c>
      <c r="AK834" s="35">
        <v>1629279.5</v>
      </c>
      <c r="AL834" s="36">
        <v>15.747654549142734</v>
      </c>
      <c r="AM834" s="35">
        <v>864545.33</v>
      </c>
      <c r="AN834" s="35">
        <v>248</v>
      </c>
      <c r="AO834" s="35">
        <v>1752835</v>
      </c>
      <c r="AP834" s="36">
        <v>15.290033134892902</v>
      </c>
      <c r="AQ834" s="35">
        <v>876703.45</v>
      </c>
      <c r="AR834" s="35">
        <v>267.5</v>
      </c>
      <c r="AS834" s="35">
        <v>1910150</v>
      </c>
      <c r="AT834" s="36">
        <v>12.85118791717928</v>
      </c>
      <c r="AU834" s="35">
        <v>-303488.98</v>
      </c>
      <c r="AV834" s="35">
        <v>401</v>
      </c>
      <c r="AW834" s="35">
        <v>2879325</v>
      </c>
      <c r="AX834" s="36">
        <v>-3.2674874770996674</v>
      </c>
      <c r="AY834" s="35">
        <v>7030700.6199999992</v>
      </c>
      <c r="AZ834" s="35">
        <v>2998.8</v>
      </c>
      <c r="BA834" s="35">
        <v>21430463</v>
      </c>
      <c r="BB834" s="36">
        <v>10.170182474359045</v>
      </c>
      <c r="BC834" s="43" t="s">
        <v>787</v>
      </c>
      <c r="BD834" s="38" t="s">
        <v>1219</v>
      </c>
      <c r="BE834" s="38" t="s">
        <v>1060</v>
      </c>
      <c r="BF834" s="18"/>
      <c r="BG834" s="18"/>
      <c r="BH834" s="18"/>
      <c r="BI834" s="18"/>
      <c r="BJ834" s="18"/>
      <c r="BK834" s="18"/>
      <c r="BL834" s="18"/>
      <c r="BM834" s="18"/>
      <c r="BN834" s="18"/>
      <c r="BO834" s="18"/>
      <c r="CJ834" s="18"/>
      <c r="CK834" s="18"/>
    </row>
    <row r="835" spans="1:89" x14ac:dyDescent="0.2">
      <c r="A835" s="42">
        <v>202478</v>
      </c>
      <c r="B835" s="43" t="s">
        <v>1226</v>
      </c>
      <c r="C835" s="35">
        <v>-14710</v>
      </c>
      <c r="D835" s="35">
        <v>0</v>
      </c>
      <c r="E835" s="35">
        <v>0</v>
      </c>
      <c r="F835" s="36">
        <f t="shared" ref="F835:F898" si="180">IFERROR(C835/(E835/30),0)</f>
        <v>0</v>
      </c>
      <c r="G835" s="35">
        <v>-34005</v>
      </c>
      <c r="H835" s="35">
        <v>118</v>
      </c>
      <c r="I835" s="35">
        <v>834805</v>
      </c>
      <c r="J835" s="36">
        <f t="shared" ref="J835:J898" si="181">IFERROR(G835/(I835/31),0)</f>
        <v>-1.262755972951767</v>
      </c>
      <c r="K835" s="35">
        <v>-60485</v>
      </c>
      <c r="L835" s="35">
        <v>140</v>
      </c>
      <c r="M835" s="35">
        <v>981650</v>
      </c>
      <c r="N835" s="36">
        <v>-1.8484694137421687</v>
      </c>
      <c r="O835" s="35">
        <v>-31732.74</v>
      </c>
      <c r="P835" s="35">
        <v>108.75</v>
      </c>
      <c r="Q835" s="35">
        <v>757112.5</v>
      </c>
      <c r="R835" s="36">
        <v>-1.2992982416747842</v>
      </c>
      <c r="S835" s="35">
        <v>243924.76</v>
      </c>
      <c r="T835" s="35">
        <v>101</v>
      </c>
      <c r="U835" s="35">
        <v>696160</v>
      </c>
      <c r="V835" s="36">
        <v>10.86196788094691</v>
      </c>
      <c r="W835" s="35">
        <v>280164.76</v>
      </c>
      <c r="X835" s="35">
        <v>101</v>
      </c>
      <c r="Y835" s="35">
        <v>694460</v>
      </c>
      <c r="Z835" s="36">
        <v>12.102846528237768</v>
      </c>
      <c r="AA835" s="35">
        <v>386567.76</v>
      </c>
      <c r="AB835" s="35">
        <v>102.2</v>
      </c>
      <c r="AC835" s="35">
        <v>734312</v>
      </c>
      <c r="AD835" s="36">
        <v>16.319494383858633</v>
      </c>
      <c r="AE835" s="35">
        <v>2675.48</v>
      </c>
      <c r="AF835" s="35">
        <v>73.5</v>
      </c>
      <c r="AG835" s="35">
        <v>543235</v>
      </c>
      <c r="AH835" s="36">
        <v>0.14775263007722259</v>
      </c>
      <c r="AI835" s="35">
        <v>-17105.52</v>
      </c>
      <c r="AJ835" s="35">
        <v>103</v>
      </c>
      <c r="AK835" s="35">
        <v>708080</v>
      </c>
      <c r="AL835" s="36">
        <v>-0.74888588860015826</v>
      </c>
      <c r="AM835" s="35">
        <v>390489.5</v>
      </c>
      <c r="AN835" s="35">
        <v>135.25</v>
      </c>
      <c r="AO835" s="35">
        <v>910277.5</v>
      </c>
      <c r="AP835" s="36">
        <v>13.298334299156027</v>
      </c>
      <c r="AQ835" s="35">
        <v>688052.48</v>
      </c>
      <c r="AR835" s="35">
        <v>252</v>
      </c>
      <c r="AS835" s="35">
        <v>1754120</v>
      </c>
      <c r="AT835" s="36">
        <v>10.982982600962305</v>
      </c>
      <c r="AU835" s="35">
        <v>-200477.77</v>
      </c>
      <c r="AV835" s="35">
        <v>201.5</v>
      </c>
      <c r="AW835" s="35">
        <v>1420980</v>
      </c>
      <c r="AX835" s="36">
        <v>-4.3736089670509086</v>
      </c>
      <c r="AY835" s="35">
        <v>1648068.71</v>
      </c>
      <c r="AZ835" s="35">
        <v>1436.2</v>
      </c>
      <c r="BA835" s="35">
        <v>10035192</v>
      </c>
      <c r="BB835" s="36">
        <v>5.0910964144980984</v>
      </c>
      <c r="BC835" s="43" t="s">
        <v>787</v>
      </c>
      <c r="BD835" s="38" t="s">
        <v>1219</v>
      </c>
      <c r="BE835" s="38" t="s">
        <v>1060</v>
      </c>
      <c r="BF835" s="18"/>
      <c r="BG835" s="18"/>
      <c r="BH835" s="18"/>
      <c r="BI835" s="18"/>
      <c r="BJ835" s="18"/>
      <c r="BK835" s="18"/>
      <c r="BL835" s="18"/>
      <c r="BM835" s="18"/>
      <c r="BN835" s="18"/>
      <c r="BO835" s="18"/>
      <c r="CJ835" s="18"/>
      <c r="CK835" s="18"/>
    </row>
    <row r="836" spans="1:89" x14ac:dyDescent="0.2">
      <c r="A836" s="42">
        <v>203236</v>
      </c>
      <c r="B836" s="43" t="s">
        <v>1227</v>
      </c>
      <c r="C836" s="35">
        <v>0</v>
      </c>
      <c r="D836" s="35">
        <v>0</v>
      </c>
      <c r="E836" s="35">
        <v>0</v>
      </c>
      <c r="F836" s="36">
        <f t="shared" si="180"/>
        <v>0</v>
      </c>
      <c r="G836" s="35">
        <v>0</v>
      </c>
      <c r="H836" s="35">
        <v>0</v>
      </c>
      <c r="I836" s="35">
        <v>0</v>
      </c>
      <c r="J836" s="36">
        <f t="shared" si="181"/>
        <v>0</v>
      </c>
      <c r="K836" s="35">
        <v>42890</v>
      </c>
      <c r="L836" s="35">
        <v>98</v>
      </c>
      <c r="M836" s="35">
        <v>703780</v>
      </c>
      <c r="N836" s="36">
        <v>1.8282701980732616</v>
      </c>
      <c r="O836" s="35">
        <v>67525.87</v>
      </c>
      <c r="P836" s="35">
        <v>102</v>
      </c>
      <c r="Q836" s="35">
        <v>722820</v>
      </c>
      <c r="R836" s="36">
        <v>2.8960210979220276</v>
      </c>
      <c r="S836" s="35">
        <v>154455.87</v>
      </c>
      <c r="T836" s="35">
        <v>105</v>
      </c>
      <c r="U836" s="35">
        <v>739550</v>
      </c>
      <c r="V836" s="36">
        <v>6.474385734568318</v>
      </c>
      <c r="W836" s="35">
        <v>180426.87</v>
      </c>
      <c r="X836" s="35">
        <v>101.3</v>
      </c>
      <c r="Y836" s="35">
        <v>721003</v>
      </c>
      <c r="Z836" s="36">
        <v>7.5073281248483008</v>
      </c>
      <c r="AA836" s="35">
        <v>200947.87</v>
      </c>
      <c r="AB836" s="35">
        <v>111.2</v>
      </c>
      <c r="AC836" s="35">
        <v>808452</v>
      </c>
      <c r="AD836" s="36">
        <v>7.705323222652674</v>
      </c>
      <c r="AE836" s="35">
        <v>333961.87</v>
      </c>
      <c r="AF836" s="35">
        <v>115</v>
      </c>
      <c r="AG836" s="35">
        <v>843500</v>
      </c>
      <c r="AH836" s="36">
        <v>11.877719146413751</v>
      </c>
      <c r="AI836" s="35">
        <v>393065.87</v>
      </c>
      <c r="AJ836" s="35">
        <v>100</v>
      </c>
      <c r="AK836" s="35">
        <v>686000</v>
      </c>
      <c r="AL836" s="36">
        <v>17.762451851311955</v>
      </c>
      <c r="AM836" s="35">
        <v>450919.86</v>
      </c>
      <c r="AN836" s="35">
        <v>101</v>
      </c>
      <c r="AO836" s="35">
        <v>701710</v>
      </c>
      <c r="AP836" s="36">
        <v>19.920644796283366</v>
      </c>
      <c r="AQ836" s="35">
        <v>499638.87</v>
      </c>
      <c r="AR836" s="35">
        <v>135</v>
      </c>
      <c r="AS836" s="35">
        <v>947600</v>
      </c>
      <c r="AT836" s="36">
        <v>14.7634955255382</v>
      </c>
      <c r="AU836" s="35">
        <v>337900.12</v>
      </c>
      <c r="AV836" s="35">
        <v>119.5</v>
      </c>
      <c r="AW836" s="35">
        <v>846915</v>
      </c>
      <c r="AX836" s="36">
        <v>12.368305815813866</v>
      </c>
      <c r="AY836" s="35">
        <v>2661733.0700000003</v>
      </c>
      <c r="AZ836" s="35">
        <v>1088</v>
      </c>
      <c r="BA836" s="35">
        <v>7721330</v>
      </c>
      <c r="BB836" s="36">
        <v>10.686465307142683</v>
      </c>
      <c r="BC836" s="43" t="s">
        <v>787</v>
      </c>
      <c r="BD836" s="38" t="s">
        <v>1219</v>
      </c>
      <c r="BE836" s="38" t="s">
        <v>1060</v>
      </c>
      <c r="BF836" s="18"/>
      <c r="BG836" s="18"/>
      <c r="BH836" s="18"/>
      <c r="BI836" s="18"/>
      <c r="BJ836" s="18"/>
      <c r="BK836" s="18"/>
      <c r="BL836" s="18"/>
      <c r="BM836" s="18"/>
      <c r="BN836" s="18"/>
      <c r="BO836" s="18"/>
      <c r="CJ836" s="18"/>
      <c r="CK836" s="18"/>
    </row>
    <row r="837" spans="1:89" x14ac:dyDescent="0.2">
      <c r="A837" s="42">
        <v>203327</v>
      </c>
      <c r="B837" s="43" t="s">
        <v>1228</v>
      </c>
      <c r="C837" s="35">
        <v>0</v>
      </c>
      <c r="D837" s="35">
        <v>0</v>
      </c>
      <c r="E837" s="35">
        <v>0</v>
      </c>
      <c r="F837" s="36">
        <f t="shared" si="180"/>
        <v>0</v>
      </c>
      <c r="G837" s="35">
        <v>0</v>
      </c>
      <c r="H837" s="35">
        <v>0</v>
      </c>
      <c r="I837" s="35">
        <v>0</v>
      </c>
      <c r="J837" s="36">
        <f t="shared" si="181"/>
        <v>0</v>
      </c>
      <c r="K837" s="35">
        <v>-9342.5</v>
      </c>
      <c r="L837" s="35">
        <v>21.65</v>
      </c>
      <c r="M837" s="35">
        <v>156816.5</v>
      </c>
      <c r="N837" s="36">
        <v>-1.7872800374960545</v>
      </c>
      <c r="O837" s="35">
        <v>-49573.47</v>
      </c>
      <c r="P837" s="35">
        <v>111.6</v>
      </c>
      <c r="Q837" s="35">
        <v>798756</v>
      </c>
      <c r="R837" s="36">
        <v>-1.9239637260940763</v>
      </c>
      <c r="S837" s="35">
        <v>-33625.47</v>
      </c>
      <c r="T837" s="35">
        <v>101.85</v>
      </c>
      <c r="U837" s="35">
        <v>727248.5</v>
      </c>
      <c r="V837" s="36">
        <v>-1.4333334066691097</v>
      </c>
      <c r="W837" s="35">
        <v>79995.53</v>
      </c>
      <c r="X837" s="35">
        <v>55.199999999999996</v>
      </c>
      <c r="Y837" s="35">
        <v>383562</v>
      </c>
      <c r="Z837" s="36">
        <v>6.2567874294116725</v>
      </c>
      <c r="AA837" s="35">
        <v>216553.53</v>
      </c>
      <c r="AB837" s="35">
        <v>50.5</v>
      </c>
      <c r="AC837" s="35">
        <v>360855</v>
      </c>
      <c r="AD837" s="36">
        <v>18.603481814025024</v>
      </c>
      <c r="AE837" s="35">
        <v>223562.53</v>
      </c>
      <c r="AF837" s="35">
        <v>12.35</v>
      </c>
      <c r="AG837" s="35">
        <v>91903.5</v>
      </c>
      <c r="AH837" s="36">
        <v>72.977371917282809</v>
      </c>
      <c r="AI837" s="35">
        <v>0</v>
      </c>
      <c r="AJ837" s="35">
        <v>0</v>
      </c>
      <c r="AK837" s="35">
        <v>0</v>
      </c>
      <c r="AL837" s="36">
        <v>0</v>
      </c>
      <c r="AM837" s="35">
        <v>85052.53</v>
      </c>
      <c r="AN837" s="35">
        <v>28.75</v>
      </c>
      <c r="AO837" s="35">
        <v>199287.5</v>
      </c>
      <c r="AP837" s="36">
        <v>13.230275004704259</v>
      </c>
      <c r="AQ837" s="35">
        <v>165192.54999999999</v>
      </c>
      <c r="AR837" s="35">
        <v>28</v>
      </c>
      <c r="AS837" s="35">
        <v>198355</v>
      </c>
      <c r="AT837" s="36">
        <v>23.318753749590378</v>
      </c>
      <c r="AU837" s="35">
        <v>58521.55</v>
      </c>
      <c r="AV837" s="35">
        <v>3.75</v>
      </c>
      <c r="AW837" s="35">
        <v>27012.5</v>
      </c>
      <c r="AX837" s="36">
        <v>67.16031652012957</v>
      </c>
      <c r="AY837" s="35">
        <v>736336.78</v>
      </c>
      <c r="AZ837" s="35">
        <v>413.65000000000003</v>
      </c>
      <c r="BA837" s="35">
        <v>2943796.5</v>
      </c>
      <c r="BB837" s="36">
        <v>7.7540822471933781</v>
      </c>
      <c r="BC837" s="43" t="s">
        <v>787</v>
      </c>
      <c r="BD837" s="38" t="s">
        <v>1219</v>
      </c>
      <c r="BE837" s="38" t="s">
        <v>1060</v>
      </c>
      <c r="BF837" s="18"/>
      <c r="BG837" s="18"/>
      <c r="BH837" s="18"/>
      <c r="BI837" s="18"/>
      <c r="BJ837" s="18"/>
      <c r="BK837" s="18"/>
      <c r="BL837" s="18"/>
      <c r="BM837" s="18"/>
      <c r="BN837" s="18"/>
      <c r="BO837" s="18"/>
      <c r="CJ837" s="18"/>
      <c r="CK837" s="18"/>
    </row>
    <row r="838" spans="1:89" x14ac:dyDescent="0.2">
      <c r="A838" s="42">
        <v>204476</v>
      </c>
      <c r="B838" s="43" t="s">
        <v>530</v>
      </c>
      <c r="C838" s="35">
        <v>0</v>
      </c>
      <c r="D838" s="35">
        <v>0</v>
      </c>
      <c r="E838" s="35">
        <v>0</v>
      </c>
      <c r="F838" s="36">
        <f t="shared" si="180"/>
        <v>0</v>
      </c>
      <c r="G838" s="35">
        <v>0</v>
      </c>
      <c r="H838" s="35">
        <v>0</v>
      </c>
      <c r="I838" s="35">
        <v>0</v>
      </c>
      <c r="J838" s="36">
        <f t="shared" si="181"/>
        <v>0</v>
      </c>
      <c r="K838" s="35">
        <v>0</v>
      </c>
      <c r="L838" s="35">
        <v>0</v>
      </c>
      <c r="M838" s="35">
        <v>0</v>
      </c>
      <c r="N838" s="36">
        <v>0</v>
      </c>
      <c r="O838" s="35">
        <v>0</v>
      </c>
      <c r="P838" s="35">
        <v>0</v>
      </c>
      <c r="Q838" s="35">
        <v>0</v>
      </c>
      <c r="R838" s="36">
        <v>0</v>
      </c>
      <c r="S838" s="35">
        <v>0</v>
      </c>
      <c r="T838" s="35">
        <v>0</v>
      </c>
      <c r="U838" s="35">
        <v>0</v>
      </c>
      <c r="V838" s="36">
        <v>0</v>
      </c>
      <c r="W838" s="35">
        <v>59390</v>
      </c>
      <c r="X838" s="35">
        <v>51</v>
      </c>
      <c r="Y838" s="35">
        <v>364710</v>
      </c>
      <c r="Z838" s="36">
        <v>4.8852512955498888</v>
      </c>
      <c r="AA838" s="35">
        <v>216040</v>
      </c>
      <c r="AB838" s="35">
        <v>52</v>
      </c>
      <c r="AC838" s="35">
        <v>394420</v>
      </c>
      <c r="AD838" s="36">
        <v>16.979970589726687</v>
      </c>
      <c r="AE838" s="35">
        <v>0</v>
      </c>
      <c r="AF838" s="35">
        <v>0</v>
      </c>
      <c r="AG838" s="35">
        <v>0</v>
      </c>
      <c r="AH838" s="36">
        <v>0</v>
      </c>
      <c r="AI838" s="35">
        <v>20455</v>
      </c>
      <c r="AJ838" s="35">
        <v>22.5</v>
      </c>
      <c r="AK838" s="35">
        <v>165475</v>
      </c>
      <c r="AL838" s="36">
        <v>3.8320290074029311</v>
      </c>
      <c r="AM838" s="35">
        <v>-9000</v>
      </c>
      <c r="AN838" s="35">
        <v>20</v>
      </c>
      <c r="AO838" s="35">
        <v>136700</v>
      </c>
      <c r="AP838" s="36">
        <v>-2.0409656181419167</v>
      </c>
      <c r="AQ838" s="35">
        <v>131290</v>
      </c>
      <c r="AR838" s="35">
        <v>30</v>
      </c>
      <c r="AS838" s="35">
        <v>212300</v>
      </c>
      <c r="AT838" s="36">
        <v>17.31568535091851</v>
      </c>
      <c r="AU838" s="35">
        <v>115680</v>
      </c>
      <c r="AV838" s="35">
        <v>10</v>
      </c>
      <c r="AW838" s="35">
        <v>71200</v>
      </c>
      <c r="AX838" s="36">
        <v>50.366292134831454</v>
      </c>
      <c r="AY838" s="35">
        <v>533855</v>
      </c>
      <c r="AZ838" s="35">
        <v>185.5</v>
      </c>
      <c r="BA838" s="35">
        <v>1344805</v>
      </c>
      <c r="BB838" s="36">
        <v>12.306248861359082</v>
      </c>
      <c r="BC838" s="43" t="s">
        <v>787</v>
      </c>
      <c r="BD838" s="38" t="s">
        <v>1219</v>
      </c>
      <c r="BE838" s="38" t="s">
        <v>1060</v>
      </c>
      <c r="BF838" s="18"/>
      <c r="BG838" s="18"/>
      <c r="BH838" s="18"/>
      <c r="BI838" s="18"/>
      <c r="BJ838" s="18"/>
      <c r="BK838" s="18"/>
      <c r="BL838" s="18"/>
      <c r="BM838" s="18"/>
      <c r="BN838" s="18"/>
      <c r="BO838" s="18"/>
      <c r="CJ838" s="18"/>
      <c r="CK838" s="18"/>
    </row>
    <row r="839" spans="1:89" x14ac:dyDescent="0.2">
      <c r="A839" s="42">
        <v>205589</v>
      </c>
      <c r="B839" s="43" t="s">
        <v>1229</v>
      </c>
      <c r="C839" s="35">
        <v>0</v>
      </c>
      <c r="D839" s="35">
        <v>0</v>
      </c>
      <c r="E839" s="35">
        <v>0</v>
      </c>
      <c r="F839" s="36">
        <f t="shared" si="180"/>
        <v>0</v>
      </c>
      <c r="G839" s="35">
        <v>0</v>
      </c>
      <c r="H839" s="35">
        <v>0</v>
      </c>
      <c r="I839" s="35">
        <v>0</v>
      </c>
      <c r="J839" s="36">
        <f t="shared" si="181"/>
        <v>0</v>
      </c>
      <c r="K839" s="35">
        <v>0</v>
      </c>
      <c r="L839" s="35">
        <v>0</v>
      </c>
      <c r="M839" s="35">
        <v>0</v>
      </c>
      <c r="N839" s="36">
        <v>0</v>
      </c>
      <c r="O839" s="35">
        <v>0</v>
      </c>
      <c r="P839" s="35">
        <v>0</v>
      </c>
      <c r="Q839" s="35">
        <v>0</v>
      </c>
      <c r="R839" s="36">
        <v>0</v>
      </c>
      <c r="S839" s="35">
        <v>0</v>
      </c>
      <c r="T839" s="35">
        <v>0</v>
      </c>
      <c r="U839" s="35">
        <v>0</v>
      </c>
      <c r="V839" s="36">
        <v>0</v>
      </c>
      <c r="W839" s="35">
        <v>0</v>
      </c>
      <c r="X839" s="35">
        <v>0</v>
      </c>
      <c r="Y839" s="35">
        <v>0</v>
      </c>
      <c r="Z839" s="36">
        <v>0</v>
      </c>
      <c r="AA839" s="35">
        <v>0</v>
      </c>
      <c r="AB839" s="35">
        <v>0</v>
      </c>
      <c r="AC839" s="35">
        <v>0</v>
      </c>
      <c r="AD839" s="36">
        <v>0</v>
      </c>
      <c r="AE839" s="35">
        <v>-4900</v>
      </c>
      <c r="AF839" s="35">
        <v>10</v>
      </c>
      <c r="AG839" s="35">
        <v>72100</v>
      </c>
      <c r="AH839" s="36">
        <v>-2.0388349514563107</v>
      </c>
      <c r="AI839" s="35">
        <v>-6500</v>
      </c>
      <c r="AJ839" s="35">
        <v>20</v>
      </c>
      <c r="AK839" s="35">
        <v>139200</v>
      </c>
      <c r="AL839" s="36">
        <v>-1.447557471264368</v>
      </c>
      <c r="AM839" s="35">
        <v>197300</v>
      </c>
      <c r="AN839" s="35">
        <v>50</v>
      </c>
      <c r="AO839" s="35">
        <v>355500</v>
      </c>
      <c r="AP839" s="36">
        <v>17.204781997187059</v>
      </c>
      <c r="AQ839" s="35">
        <v>-17645</v>
      </c>
      <c r="AR839" s="35">
        <v>61.5</v>
      </c>
      <c r="AS839" s="35">
        <v>427890</v>
      </c>
      <c r="AT839" s="36">
        <v>-1.154642548318493</v>
      </c>
      <c r="AU839" s="35">
        <v>31982.5</v>
      </c>
      <c r="AV839" s="35">
        <v>45</v>
      </c>
      <c r="AW839" s="35">
        <v>328650</v>
      </c>
      <c r="AX839" s="36">
        <v>3.0167579491860641</v>
      </c>
      <c r="AY839" s="35">
        <v>200237.5</v>
      </c>
      <c r="AZ839" s="35">
        <v>186.5</v>
      </c>
      <c r="BA839" s="35">
        <v>1323340</v>
      </c>
      <c r="BB839" s="36">
        <v>4.6906785104357152</v>
      </c>
      <c r="BC839" s="43" t="s">
        <v>787</v>
      </c>
      <c r="BD839" s="38" t="s">
        <v>1219</v>
      </c>
      <c r="BE839" s="38" t="s">
        <v>1060</v>
      </c>
      <c r="BF839" s="18"/>
      <c r="BG839" s="18"/>
      <c r="BH839" s="18"/>
      <c r="BI839" s="18"/>
      <c r="BJ839" s="18"/>
      <c r="BK839" s="18"/>
      <c r="BL839" s="18"/>
      <c r="BM839" s="18"/>
      <c r="BN839" s="18"/>
      <c r="BO839" s="18"/>
      <c r="CJ839" s="18"/>
      <c r="CK839" s="18"/>
    </row>
    <row r="840" spans="1:89" x14ac:dyDescent="0.2">
      <c r="A840" s="42">
        <v>205843</v>
      </c>
      <c r="B840" s="43" t="s">
        <v>1230</v>
      </c>
      <c r="C840" s="35">
        <v>0</v>
      </c>
      <c r="D840" s="35">
        <v>0</v>
      </c>
      <c r="E840" s="35">
        <v>0</v>
      </c>
      <c r="F840" s="36">
        <f t="shared" si="180"/>
        <v>0</v>
      </c>
      <c r="G840" s="35">
        <v>0</v>
      </c>
      <c r="H840" s="35">
        <v>0</v>
      </c>
      <c r="I840" s="35">
        <v>0</v>
      </c>
      <c r="J840" s="36">
        <f t="shared" si="181"/>
        <v>0</v>
      </c>
      <c r="K840" s="35">
        <v>0</v>
      </c>
      <c r="L840" s="35">
        <v>0</v>
      </c>
      <c r="M840" s="35">
        <v>0</v>
      </c>
      <c r="N840" s="36">
        <v>0</v>
      </c>
      <c r="O840" s="35">
        <v>0</v>
      </c>
      <c r="P840" s="35">
        <v>0</v>
      </c>
      <c r="Q840" s="35">
        <v>0</v>
      </c>
      <c r="R840" s="36">
        <v>0</v>
      </c>
      <c r="S840" s="35">
        <v>0</v>
      </c>
      <c r="T840" s="35">
        <v>0</v>
      </c>
      <c r="U840" s="35">
        <v>0</v>
      </c>
      <c r="V840" s="36">
        <v>0</v>
      </c>
      <c r="W840" s="35">
        <v>0</v>
      </c>
      <c r="X840" s="35">
        <v>0</v>
      </c>
      <c r="Y840" s="35">
        <v>0</v>
      </c>
      <c r="Z840" s="36">
        <v>0</v>
      </c>
      <c r="AA840" s="35">
        <v>0</v>
      </c>
      <c r="AB840" s="35">
        <v>0</v>
      </c>
      <c r="AC840" s="35">
        <v>0</v>
      </c>
      <c r="AD840" s="36">
        <v>0</v>
      </c>
      <c r="AE840" s="35">
        <v>0</v>
      </c>
      <c r="AF840" s="35">
        <v>0</v>
      </c>
      <c r="AG840" s="35">
        <v>0</v>
      </c>
      <c r="AH840" s="36">
        <v>0</v>
      </c>
      <c r="AI840" s="35">
        <v>319990</v>
      </c>
      <c r="AJ840" s="35">
        <v>104</v>
      </c>
      <c r="AK840" s="35">
        <v>729240</v>
      </c>
      <c r="AL840" s="36">
        <v>13.602778234874664</v>
      </c>
      <c r="AM840" s="35">
        <v>272355</v>
      </c>
      <c r="AN840" s="35">
        <v>53.5</v>
      </c>
      <c r="AO840" s="35">
        <v>380510</v>
      </c>
      <c r="AP840" s="36">
        <v>22.188654700270689</v>
      </c>
      <c r="AQ840" s="35">
        <v>-10050.01</v>
      </c>
      <c r="AR840" s="35">
        <v>41</v>
      </c>
      <c r="AS840" s="35">
        <v>298360</v>
      </c>
      <c r="AT840" s="36">
        <v>-0.94315685748759881</v>
      </c>
      <c r="AU840" s="35">
        <v>-39710.01</v>
      </c>
      <c r="AV840" s="35">
        <v>41.5</v>
      </c>
      <c r="AW840" s="35">
        <v>296280</v>
      </c>
      <c r="AX840" s="36">
        <v>-4.154888315107331</v>
      </c>
      <c r="AY840" s="35">
        <v>542584.98</v>
      </c>
      <c r="AZ840" s="35">
        <v>240</v>
      </c>
      <c r="BA840" s="35">
        <v>1704390</v>
      </c>
      <c r="BB840" s="36">
        <v>9.8687121961522895</v>
      </c>
      <c r="BC840" s="43" t="s">
        <v>787</v>
      </c>
      <c r="BD840" s="38" t="s">
        <v>1219</v>
      </c>
      <c r="BE840" s="38" t="s">
        <v>1060</v>
      </c>
      <c r="BF840" s="18"/>
      <c r="BG840" s="18"/>
      <c r="BH840" s="18"/>
      <c r="BI840" s="18"/>
      <c r="BJ840" s="18"/>
      <c r="BK840" s="18"/>
      <c r="BL840" s="18"/>
      <c r="BM840" s="18"/>
      <c r="BN840" s="18"/>
      <c r="BO840" s="18"/>
      <c r="CJ840" s="18"/>
      <c r="CK840" s="18"/>
    </row>
    <row r="841" spans="1:89" x14ac:dyDescent="0.2">
      <c r="A841" s="42">
        <v>207565</v>
      </c>
      <c r="B841" s="43" t="s">
        <v>1231</v>
      </c>
      <c r="C841" s="35">
        <v>0</v>
      </c>
      <c r="D841" s="35">
        <v>0</v>
      </c>
      <c r="E841" s="35">
        <v>0</v>
      </c>
      <c r="F841" s="36">
        <f t="shared" si="180"/>
        <v>0</v>
      </c>
      <c r="G841" s="35">
        <v>0</v>
      </c>
      <c r="H841" s="35">
        <v>0</v>
      </c>
      <c r="I841" s="35">
        <v>0</v>
      </c>
      <c r="J841" s="36">
        <f t="shared" si="181"/>
        <v>0</v>
      </c>
      <c r="K841" s="35">
        <v>0</v>
      </c>
      <c r="L841" s="35">
        <v>0</v>
      </c>
      <c r="M841" s="35">
        <v>0</v>
      </c>
      <c r="N841" s="36">
        <v>0</v>
      </c>
      <c r="O841" s="35">
        <v>0</v>
      </c>
      <c r="P841" s="35">
        <v>0</v>
      </c>
      <c r="Q841" s="35">
        <v>0</v>
      </c>
      <c r="R841" s="36">
        <v>0</v>
      </c>
      <c r="S841" s="35">
        <v>0</v>
      </c>
      <c r="T841" s="35">
        <v>0</v>
      </c>
      <c r="U841" s="35">
        <v>0</v>
      </c>
      <c r="V841" s="36">
        <v>0</v>
      </c>
      <c r="W841" s="35">
        <v>0</v>
      </c>
      <c r="X841" s="35">
        <v>0</v>
      </c>
      <c r="Y841" s="35">
        <v>0</v>
      </c>
      <c r="Z841" s="36">
        <v>0</v>
      </c>
      <c r="AA841" s="35">
        <v>0</v>
      </c>
      <c r="AB841" s="35">
        <v>0</v>
      </c>
      <c r="AC841" s="35">
        <v>0</v>
      </c>
      <c r="AD841" s="36">
        <v>0</v>
      </c>
      <c r="AE841" s="35">
        <v>0</v>
      </c>
      <c r="AF841" s="35">
        <v>0</v>
      </c>
      <c r="AG841" s="35">
        <v>0</v>
      </c>
      <c r="AH841" s="36">
        <v>0</v>
      </c>
      <c r="AI841" s="35">
        <v>0</v>
      </c>
      <c r="AJ841" s="35">
        <v>0</v>
      </c>
      <c r="AK841" s="35">
        <v>0</v>
      </c>
      <c r="AL841" s="36">
        <v>0</v>
      </c>
      <c r="AM841" s="35">
        <v>0</v>
      </c>
      <c r="AN841" s="35">
        <v>0</v>
      </c>
      <c r="AO841" s="35">
        <v>0</v>
      </c>
      <c r="AP841" s="36">
        <v>0</v>
      </c>
      <c r="AQ841" s="35">
        <v>0</v>
      </c>
      <c r="AR841" s="35">
        <v>0</v>
      </c>
      <c r="AS841" s="35">
        <v>0</v>
      </c>
      <c r="AT841" s="36">
        <v>0</v>
      </c>
      <c r="AU841" s="35">
        <v>72305</v>
      </c>
      <c r="AV841" s="35">
        <v>87</v>
      </c>
      <c r="AW841" s="35">
        <v>638640</v>
      </c>
      <c r="AX841" s="36">
        <v>3.5097316171865214</v>
      </c>
      <c r="AY841" s="35">
        <v>72305</v>
      </c>
      <c r="AZ841" s="35">
        <v>87</v>
      </c>
      <c r="BA841" s="35">
        <v>638640</v>
      </c>
      <c r="BB841" s="36">
        <v>3.5097316171865214</v>
      </c>
      <c r="BC841" s="43" t="s">
        <v>787</v>
      </c>
      <c r="BD841" s="38" t="s">
        <v>1219</v>
      </c>
      <c r="BE841" s="38" t="s">
        <v>1060</v>
      </c>
      <c r="BF841" s="18"/>
      <c r="BG841" s="18"/>
      <c r="BH841" s="18"/>
      <c r="BI841" s="18"/>
      <c r="BJ841" s="18"/>
      <c r="BK841" s="18"/>
      <c r="BL841" s="18"/>
      <c r="BM841" s="18"/>
      <c r="BN841" s="18"/>
      <c r="BO841" s="18"/>
      <c r="CJ841" s="18"/>
      <c r="CK841" s="18"/>
    </row>
    <row r="842" spans="1:89" x14ac:dyDescent="0.2">
      <c r="A842" s="42">
        <v>145612</v>
      </c>
      <c r="B842" s="43" t="s">
        <v>1232</v>
      </c>
      <c r="C842" s="35">
        <v>-6368.89</v>
      </c>
      <c r="D842" s="35">
        <v>20</v>
      </c>
      <c r="E842" s="35">
        <v>145200</v>
      </c>
      <c r="F842" s="36">
        <f t="shared" si="180"/>
        <v>-1.3158863636363638</v>
      </c>
      <c r="G842" s="35">
        <v>131796.25</v>
      </c>
      <c r="H842" s="35">
        <v>101</v>
      </c>
      <c r="I842" s="35">
        <v>731510</v>
      </c>
      <c r="J842" s="36">
        <f t="shared" si="181"/>
        <v>5.5852739538762286</v>
      </c>
      <c r="K842" s="35">
        <v>60946.25</v>
      </c>
      <c r="L842" s="35">
        <v>30</v>
      </c>
      <c r="M842" s="35">
        <v>223050</v>
      </c>
      <c r="N842" s="36">
        <v>8.1972091459314047</v>
      </c>
      <c r="O842" s="35">
        <v>196051.25</v>
      </c>
      <c r="P842" s="35">
        <v>42</v>
      </c>
      <c r="Q842" s="35">
        <v>300070</v>
      </c>
      <c r="R842" s="36">
        <v>20.253903255906955</v>
      </c>
      <c r="S842" s="35">
        <v>68351.25</v>
      </c>
      <c r="T842" s="35">
        <v>10</v>
      </c>
      <c r="U842" s="35">
        <v>74100</v>
      </c>
      <c r="V842" s="36">
        <v>28.59498987854251</v>
      </c>
      <c r="W842" s="35">
        <v>153226.25</v>
      </c>
      <c r="X842" s="35">
        <v>30</v>
      </c>
      <c r="Y842" s="35">
        <v>215425</v>
      </c>
      <c r="Z842" s="36">
        <v>21.338226761053733</v>
      </c>
      <c r="AA842" s="35">
        <v>147021.25</v>
      </c>
      <c r="AB842" s="35">
        <v>8</v>
      </c>
      <c r="AC842" s="35">
        <v>56380</v>
      </c>
      <c r="AD842" s="36">
        <v>80.838218339836814</v>
      </c>
      <c r="AE842" s="35">
        <v>0</v>
      </c>
      <c r="AF842" s="35">
        <v>0</v>
      </c>
      <c r="AG842" s="35">
        <v>0</v>
      </c>
      <c r="AH842" s="36">
        <v>0</v>
      </c>
      <c r="AI842" s="35">
        <v>0</v>
      </c>
      <c r="AJ842" s="35">
        <v>0</v>
      </c>
      <c r="AK842" s="35">
        <v>0</v>
      </c>
      <c r="AL842" s="36">
        <v>0</v>
      </c>
      <c r="AM842" s="35">
        <v>0</v>
      </c>
      <c r="AN842" s="35">
        <v>0</v>
      </c>
      <c r="AO842" s="35">
        <v>0</v>
      </c>
      <c r="AP842" s="36">
        <v>0</v>
      </c>
      <c r="AQ842" s="35">
        <v>0</v>
      </c>
      <c r="AR842" s="35">
        <v>0</v>
      </c>
      <c r="AS842" s="35">
        <v>0</v>
      </c>
      <c r="AT842" s="36">
        <v>0</v>
      </c>
      <c r="AU842" s="35">
        <v>-9847.07</v>
      </c>
      <c r="AV842" s="35">
        <v>0</v>
      </c>
      <c r="AW842" s="35">
        <v>0</v>
      </c>
      <c r="AX842" s="36">
        <v>0</v>
      </c>
      <c r="AY842" s="35">
        <v>747545.43</v>
      </c>
      <c r="AZ842" s="35">
        <v>221</v>
      </c>
      <c r="BA842" s="35">
        <v>1600535</v>
      </c>
      <c r="BB842" s="36">
        <v>14.478851340333076</v>
      </c>
      <c r="BC842" s="43" t="s">
        <v>787</v>
      </c>
      <c r="BD842" s="38" t="s">
        <v>1219</v>
      </c>
      <c r="BE842" s="38" t="s">
        <v>1060</v>
      </c>
      <c r="BF842" s="18"/>
      <c r="BG842" s="18"/>
      <c r="BH842" s="18"/>
      <c r="BI842" s="18"/>
      <c r="BJ842" s="18"/>
      <c r="BK842" s="18"/>
      <c r="BL842" s="18"/>
      <c r="BM842" s="18"/>
      <c r="BN842" s="18"/>
      <c r="BO842" s="18"/>
      <c r="CJ842" s="18"/>
      <c r="CK842" s="18"/>
    </row>
    <row r="843" spans="1:89" x14ac:dyDescent="0.2">
      <c r="A843" s="42">
        <v>149459</v>
      </c>
      <c r="B843" s="43" t="s">
        <v>1233</v>
      </c>
      <c r="C843" s="35">
        <v>-166517.94</v>
      </c>
      <c r="D843" s="35">
        <v>0</v>
      </c>
      <c r="E843" s="35">
        <v>0</v>
      </c>
      <c r="F843" s="36">
        <f t="shared" si="180"/>
        <v>0</v>
      </c>
      <c r="G843" s="35">
        <v>-21987.94</v>
      </c>
      <c r="H843" s="35">
        <v>21.5</v>
      </c>
      <c r="I843" s="35">
        <v>149640</v>
      </c>
      <c r="J843" s="36">
        <f t="shared" si="181"/>
        <v>-4.5551065223202354</v>
      </c>
      <c r="K843" s="35">
        <v>67768.06</v>
      </c>
      <c r="L843" s="35">
        <v>20.95</v>
      </c>
      <c r="M843" s="35">
        <v>146309.5</v>
      </c>
      <c r="N843" s="36">
        <v>13.895487306019088</v>
      </c>
      <c r="O843" s="35">
        <v>-2337.44</v>
      </c>
      <c r="P843" s="35">
        <v>13.75</v>
      </c>
      <c r="Q843" s="35">
        <v>98037.5</v>
      </c>
      <c r="R843" s="36">
        <v>-0.73911146245059289</v>
      </c>
      <c r="S843" s="35">
        <v>-900.44</v>
      </c>
      <c r="T843" s="35">
        <v>5</v>
      </c>
      <c r="U843" s="35">
        <v>37050</v>
      </c>
      <c r="V843" s="36">
        <v>-0.7534045883940621</v>
      </c>
      <c r="W843" s="35">
        <v>-5880.44</v>
      </c>
      <c r="X843" s="35">
        <v>20</v>
      </c>
      <c r="Y843" s="35">
        <v>136200</v>
      </c>
      <c r="Z843" s="36">
        <v>-1.2952511013215857</v>
      </c>
      <c r="AA843" s="35">
        <v>-14980.44</v>
      </c>
      <c r="AB843" s="35">
        <v>20</v>
      </c>
      <c r="AC843" s="35">
        <v>147700</v>
      </c>
      <c r="AD843" s="36">
        <v>-3.1441681787406903</v>
      </c>
      <c r="AE843" s="35">
        <v>-24281.09</v>
      </c>
      <c r="AF843" s="35">
        <v>30</v>
      </c>
      <c r="AG843" s="35">
        <v>217300</v>
      </c>
      <c r="AH843" s="36">
        <v>-3.3521983433041878</v>
      </c>
      <c r="AI843" s="35">
        <v>50528.91</v>
      </c>
      <c r="AJ843" s="35">
        <v>13</v>
      </c>
      <c r="AK843" s="35">
        <v>89180</v>
      </c>
      <c r="AL843" s="36">
        <v>17.564433841668535</v>
      </c>
      <c r="AM843" s="35">
        <v>0</v>
      </c>
      <c r="AN843" s="35">
        <v>0</v>
      </c>
      <c r="AO843" s="35">
        <v>0</v>
      </c>
      <c r="AP843" s="36">
        <v>0</v>
      </c>
      <c r="AQ843" s="35">
        <v>0</v>
      </c>
      <c r="AR843" s="35">
        <v>0</v>
      </c>
      <c r="AS843" s="35">
        <v>0</v>
      </c>
      <c r="AT843" s="36">
        <v>0</v>
      </c>
      <c r="AU843" s="35">
        <v>-7268.09</v>
      </c>
      <c r="AV843" s="35">
        <v>0</v>
      </c>
      <c r="AW843" s="35">
        <v>0</v>
      </c>
      <c r="AX843" s="36">
        <v>0</v>
      </c>
      <c r="AY843" s="35">
        <v>40661.089999999997</v>
      </c>
      <c r="AZ843" s="35">
        <v>144.19999999999999</v>
      </c>
      <c r="BA843" s="35">
        <v>1021417</v>
      </c>
      <c r="BB843" s="36">
        <v>1.2340638446393586</v>
      </c>
      <c r="BC843" s="43" t="s">
        <v>787</v>
      </c>
      <c r="BD843" s="38" t="s">
        <v>1219</v>
      </c>
      <c r="BE843" s="38" t="s">
        <v>1060</v>
      </c>
      <c r="BF843" s="18"/>
      <c r="BG843" s="18"/>
      <c r="BH843" s="18"/>
      <c r="BI843" s="18"/>
      <c r="BJ843" s="18"/>
      <c r="BK843" s="18"/>
      <c r="BL843" s="18"/>
      <c r="BM843" s="18"/>
      <c r="BN843" s="18"/>
      <c r="BO843" s="18"/>
      <c r="CJ843" s="18"/>
      <c r="CK843" s="18"/>
    </row>
    <row r="844" spans="1:89" x14ac:dyDescent="0.2">
      <c r="A844" s="42">
        <v>172967</v>
      </c>
      <c r="B844" s="43" t="s">
        <v>1234</v>
      </c>
      <c r="C844" s="35">
        <v>141359.35</v>
      </c>
      <c r="D844" s="35">
        <v>0</v>
      </c>
      <c r="E844" s="35">
        <v>0</v>
      </c>
      <c r="F844" s="36">
        <f t="shared" si="180"/>
        <v>0</v>
      </c>
      <c r="G844" s="35">
        <v>51684.35</v>
      </c>
      <c r="H844" s="35">
        <v>7.5</v>
      </c>
      <c r="I844" s="35">
        <v>52575</v>
      </c>
      <c r="J844" s="36">
        <f t="shared" si="181"/>
        <v>30.474842605801236</v>
      </c>
      <c r="K844" s="35">
        <v>0</v>
      </c>
      <c r="L844" s="35">
        <v>0</v>
      </c>
      <c r="M844" s="35">
        <v>0</v>
      </c>
      <c r="N844" s="36">
        <v>0</v>
      </c>
      <c r="O844" s="35">
        <v>0</v>
      </c>
      <c r="P844" s="35">
        <v>0</v>
      </c>
      <c r="Q844" s="35">
        <v>0</v>
      </c>
      <c r="R844" s="36">
        <v>0</v>
      </c>
      <c r="S844" s="35">
        <v>0</v>
      </c>
      <c r="T844" s="35">
        <v>0</v>
      </c>
      <c r="U844" s="35">
        <v>0</v>
      </c>
      <c r="V844" s="36">
        <v>0</v>
      </c>
      <c r="W844" s="35">
        <v>0</v>
      </c>
      <c r="X844" s="35">
        <v>0</v>
      </c>
      <c r="Y844" s="35">
        <v>0</v>
      </c>
      <c r="Z844" s="36">
        <v>0</v>
      </c>
      <c r="AA844" s="35">
        <v>0</v>
      </c>
      <c r="AB844" s="35">
        <v>0</v>
      </c>
      <c r="AC844" s="35">
        <v>0</v>
      </c>
      <c r="AD844" s="36">
        <v>0</v>
      </c>
      <c r="AE844" s="35">
        <v>0</v>
      </c>
      <c r="AF844" s="35">
        <v>0</v>
      </c>
      <c r="AG844" s="35">
        <v>0</v>
      </c>
      <c r="AH844" s="36">
        <v>0</v>
      </c>
      <c r="AI844" s="35">
        <v>0</v>
      </c>
      <c r="AJ844" s="35">
        <v>0</v>
      </c>
      <c r="AK844" s="35">
        <v>0</v>
      </c>
      <c r="AL844" s="36">
        <v>0</v>
      </c>
      <c r="AM844" s="35">
        <v>0</v>
      </c>
      <c r="AN844" s="35">
        <v>0</v>
      </c>
      <c r="AO844" s="35">
        <v>0</v>
      </c>
      <c r="AP844" s="36">
        <v>0</v>
      </c>
      <c r="AQ844" s="35">
        <v>0</v>
      </c>
      <c r="AR844" s="35">
        <v>0</v>
      </c>
      <c r="AS844" s="35">
        <v>0</v>
      </c>
      <c r="AT844" s="36">
        <v>0</v>
      </c>
      <c r="AU844" s="35">
        <v>0</v>
      </c>
      <c r="AV844" s="35">
        <v>0</v>
      </c>
      <c r="AW844" s="35">
        <v>0</v>
      </c>
      <c r="AX844" s="36">
        <v>0</v>
      </c>
      <c r="AY844" s="35">
        <v>51684.35</v>
      </c>
      <c r="AZ844" s="35">
        <v>7.5</v>
      </c>
      <c r="BA844" s="35">
        <v>52575</v>
      </c>
      <c r="BB844" s="36">
        <v>30.474842605801236</v>
      </c>
      <c r="BC844" s="43" t="s">
        <v>787</v>
      </c>
      <c r="BD844" s="38" t="s">
        <v>1219</v>
      </c>
      <c r="BE844" s="38" t="s">
        <v>1060</v>
      </c>
      <c r="BF844" s="18"/>
      <c r="BG844" s="18"/>
      <c r="BH844" s="18"/>
      <c r="BI844" s="18"/>
      <c r="BJ844" s="18"/>
      <c r="BK844" s="18"/>
      <c r="BL844" s="18"/>
      <c r="BM844" s="18"/>
      <c r="BN844" s="18"/>
      <c r="BO844" s="18"/>
      <c r="CJ844" s="18"/>
      <c r="CK844" s="18"/>
    </row>
    <row r="845" spans="1:89" x14ac:dyDescent="0.2">
      <c r="A845" s="42">
        <v>178879</v>
      </c>
      <c r="B845" s="43" t="s">
        <v>486</v>
      </c>
      <c r="C845" s="35">
        <v>-280613.43</v>
      </c>
      <c r="D845" s="35">
        <v>114</v>
      </c>
      <c r="E845" s="35">
        <v>799940</v>
      </c>
      <c r="F845" s="36">
        <f t="shared" si="180"/>
        <v>-10.523792909468209</v>
      </c>
      <c r="G845" s="35">
        <v>-35452.44</v>
      </c>
      <c r="H845" s="35">
        <v>151.1</v>
      </c>
      <c r="I845" s="35">
        <v>1058761</v>
      </c>
      <c r="J845" s="36">
        <f t="shared" si="181"/>
        <v>-1.038029961436056</v>
      </c>
      <c r="K845" s="35">
        <v>0</v>
      </c>
      <c r="L845" s="35">
        <v>62.5</v>
      </c>
      <c r="M845" s="35">
        <v>441975</v>
      </c>
      <c r="N845" s="36">
        <v>0</v>
      </c>
      <c r="O845" s="35">
        <v>0</v>
      </c>
      <c r="P845" s="35">
        <v>0</v>
      </c>
      <c r="Q845" s="35">
        <v>0</v>
      </c>
      <c r="R845" s="36">
        <v>0</v>
      </c>
      <c r="S845" s="35">
        <v>0</v>
      </c>
      <c r="T845" s="35">
        <v>0</v>
      </c>
      <c r="U845" s="35">
        <v>0</v>
      </c>
      <c r="V845" s="36">
        <v>0</v>
      </c>
      <c r="W845" s="35">
        <v>0</v>
      </c>
      <c r="X845" s="35">
        <v>0</v>
      </c>
      <c r="Y845" s="35">
        <v>0</v>
      </c>
      <c r="Z845" s="36">
        <v>0</v>
      </c>
      <c r="AA845" s="35">
        <v>0</v>
      </c>
      <c r="AB845" s="35">
        <v>0</v>
      </c>
      <c r="AC845" s="35">
        <v>0</v>
      </c>
      <c r="AD845" s="36">
        <v>0</v>
      </c>
      <c r="AE845" s="35">
        <v>0</v>
      </c>
      <c r="AF845" s="35">
        <v>0</v>
      </c>
      <c r="AG845" s="35">
        <v>0</v>
      </c>
      <c r="AH845" s="36">
        <v>0</v>
      </c>
      <c r="AI845" s="35">
        <v>0</v>
      </c>
      <c r="AJ845" s="35">
        <v>0</v>
      </c>
      <c r="AK845" s="35">
        <v>0</v>
      </c>
      <c r="AL845" s="36">
        <v>0</v>
      </c>
      <c r="AM845" s="35">
        <v>0</v>
      </c>
      <c r="AN845" s="35">
        <v>0</v>
      </c>
      <c r="AO845" s="35">
        <v>0</v>
      </c>
      <c r="AP845" s="36">
        <v>0</v>
      </c>
      <c r="AQ845" s="35">
        <v>0</v>
      </c>
      <c r="AR845" s="35">
        <v>0</v>
      </c>
      <c r="AS845" s="35">
        <v>0</v>
      </c>
      <c r="AT845" s="36">
        <v>0</v>
      </c>
      <c r="AU845" s="35">
        <v>-69348.789999999994</v>
      </c>
      <c r="AV845" s="35">
        <v>0</v>
      </c>
      <c r="AW845" s="35">
        <v>0</v>
      </c>
      <c r="AX845" s="36">
        <v>0</v>
      </c>
      <c r="AY845" s="35">
        <v>-104801.23</v>
      </c>
      <c r="AZ845" s="35">
        <v>213.6</v>
      </c>
      <c r="BA845" s="35">
        <v>1500736</v>
      </c>
      <c r="BB845" s="36">
        <v>-2.1648298768071133</v>
      </c>
      <c r="BC845" s="43" t="s">
        <v>787</v>
      </c>
      <c r="BD845" s="38" t="s">
        <v>1219</v>
      </c>
      <c r="BE845" s="38" t="s">
        <v>1060</v>
      </c>
      <c r="BF845" s="18"/>
      <c r="BG845" s="18"/>
      <c r="BH845" s="18"/>
      <c r="BI845" s="18"/>
      <c r="BJ845" s="18"/>
      <c r="BK845" s="18"/>
      <c r="BL845" s="18"/>
      <c r="BM845" s="18"/>
      <c r="BN845" s="18"/>
      <c r="BO845" s="18"/>
      <c r="CJ845" s="18"/>
      <c r="CK845" s="18"/>
    </row>
    <row r="846" spans="1:89" x14ac:dyDescent="0.2">
      <c r="A846" s="42">
        <v>179176</v>
      </c>
      <c r="B846" s="43" t="s">
        <v>727</v>
      </c>
      <c r="C846" s="35">
        <v>160824</v>
      </c>
      <c r="D846" s="35">
        <v>0</v>
      </c>
      <c r="E846" s="35">
        <v>0</v>
      </c>
      <c r="F846" s="36">
        <f t="shared" si="180"/>
        <v>0</v>
      </c>
      <c r="G846" s="35">
        <v>147744</v>
      </c>
      <c r="H846" s="35">
        <v>30</v>
      </c>
      <c r="I846" s="35">
        <v>222800</v>
      </c>
      <c r="J846" s="36">
        <f t="shared" si="181"/>
        <v>20.556840215439856</v>
      </c>
      <c r="K846" s="35">
        <v>177594</v>
      </c>
      <c r="L846" s="35">
        <v>20</v>
      </c>
      <c r="M846" s="35">
        <v>146450</v>
      </c>
      <c r="N846" s="36">
        <v>36.379788323659952</v>
      </c>
      <c r="O846" s="35">
        <v>164449</v>
      </c>
      <c r="P846" s="35">
        <v>34</v>
      </c>
      <c r="Q846" s="35">
        <v>247815</v>
      </c>
      <c r="R846" s="36">
        <v>20.571470653511692</v>
      </c>
      <c r="S846" s="35">
        <v>0</v>
      </c>
      <c r="T846" s="35">
        <v>0</v>
      </c>
      <c r="U846" s="35">
        <v>0</v>
      </c>
      <c r="V846" s="36">
        <v>0</v>
      </c>
      <c r="W846" s="35">
        <v>109579</v>
      </c>
      <c r="X846" s="35">
        <v>15.5</v>
      </c>
      <c r="Y846" s="35">
        <v>113305</v>
      </c>
      <c r="Z846" s="36">
        <v>29.013459247164732</v>
      </c>
      <c r="AA846" s="35">
        <v>149024</v>
      </c>
      <c r="AB846" s="35">
        <v>5.5</v>
      </c>
      <c r="AC846" s="35">
        <v>40655</v>
      </c>
      <c r="AD846" s="36">
        <v>113.6328618866068</v>
      </c>
      <c r="AE846" s="35">
        <v>0</v>
      </c>
      <c r="AF846" s="35">
        <v>0</v>
      </c>
      <c r="AG846" s="35">
        <v>0</v>
      </c>
      <c r="AH846" s="36">
        <v>0</v>
      </c>
      <c r="AI846" s="35">
        <v>0</v>
      </c>
      <c r="AJ846" s="35">
        <v>0</v>
      </c>
      <c r="AK846" s="35">
        <v>0</v>
      </c>
      <c r="AL846" s="36">
        <v>0</v>
      </c>
      <c r="AM846" s="35">
        <v>0</v>
      </c>
      <c r="AN846" s="35">
        <v>0</v>
      </c>
      <c r="AO846" s="35">
        <v>0</v>
      </c>
      <c r="AP846" s="36">
        <v>0</v>
      </c>
      <c r="AQ846" s="35">
        <v>0</v>
      </c>
      <c r="AR846" s="35">
        <v>0</v>
      </c>
      <c r="AS846" s="35">
        <v>0</v>
      </c>
      <c r="AT846" s="36">
        <v>0</v>
      </c>
      <c r="AU846" s="35">
        <v>-4200</v>
      </c>
      <c r="AV846" s="35">
        <v>0</v>
      </c>
      <c r="AW846" s="35">
        <v>0</v>
      </c>
      <c r="AX846" s="36">
        <v>0</v>
      </c>
      <c r="AY846" s="35">
        <v>744190</v>
      </c>
      <c r="AZ846" s="35">
        <v>105</v>
      </c>
      <c r="BA846" s="35">
        <v>771025</v>
      </c>
      <c r="BB846" s="36">
        <v>29.921066113290749</v>
      </c>
      <c r="BC846" s="43" t="s">
        <v>787</v>
      </c>
      <c r="BD846" s="38" t="s">
        <v>1219</v>
      </c>
      <c r="BE846" s="38" t="s">
        <v>1060</v>
      </c>
      <c r="BF846" s="18"/>
      <c r="BG846" s="18"/>
      <c r="BH846" s="18"/>
      <c r="BI846" s="18"/>
      <c r="BJ846" s="18"/>
      <c r="BK846" s="18"/>
      <c r="BL846" s="18"/>
      <c r="BM846" s="18"/>
      <c r="BN846" s="18"/>
      <c r="BO846" s="18"/>
      <c r="CJ846" s="18"/>
      <c r="CK846" s="18"/>
    </row>
    <row r="847" spans="1:89" x14ac:dyDescent="0.2">
      <c r="A847" s="43">
        <v>203430</v>
      </c>
      <c r="B847" s="43" t="s">
        <v>1235</v>
      </c>
      <c r="C847" s="35">
        <v>0</v>
      </c>
      <c r="D847" s="35">
        <v>0</v>
      </c>
      <c r="E847" s="35">
        <v>0</v>
      </c>
      <c r="F847" s="36">
        <f t="shared" si="180"/>
        <v>0</v>
      </c>
      <c r="G847" s="35">
        <v>0</v>
      </c>
      <c r="H847" s="35">
        <v>0</v>
      </c>
      <c r="I847" s="35">
        <v>0</v>
      </c>
      <c r="J847" s="36">
        <f t="shared" si="181"/>
        <v>0</v>
      </c>
      <c r="K847" s="35">
        <v>0</v>
      </c>
      <c r="L847" s="35">
        <v>0</v>
      </c>
      <c r="M847" s="35">
        <v>0</v>
      </c>
      <c r="N847" s="36">
        <v>0</v>
      </c>
      <c r="O847" s="35">
        <v>-10300</v>
      </c>
      <c r="P847" s="35">
        <v>40</v>
      </c>
      <c r="Q847" s="35">
        <v>279400</v>
      </c>
      <c r="R847" s="36">
        <v>-1.1428060128847533</v>
      </c>
      <c r="S847" s="35">
        <v>-5200</v>
      </c>
      <c r="T847" s="35">
        <v>20</v>
      </c>
      <c r="U847" s="35">
        <v>138200</v>
      </c>
      <c r="V847" s="36">
        <v>-1.1664254703328509</v>
      </c>
      <c r="W847" s="35">
        <v>126300</v>
      </c>
      <c r="X847" s="35">
        <v>30</v>
      </c>
      <c r="Y847" s="35">
        <v>204300</v>
      </c>
      <c r="Z847" s="36">
        <v>18.546255506607931</v>
      </c>
      <c r="AA847" s="35">
        <v>135600</v>
      </c>
      <c r="AB847" s="35">
        <v>20</v>
      </c>
      <c r="AC847" s="35">
        <v>144700</v>
      </c>
      <c r="AD847" s="36">
        <v>29.050449205252246</v>
      </c>
      <c r="AE847" s="35">
        <v>141500</v>
      </c>
      <c r="AF847" s="35">
        <v>20</v>
      </c>
      <c r="AG847" s="35">
        <v>145200</v>
      </c>
      <c r="AH847" s="36">
        <v>29.235537190082646</v>
      </c>
      <c r="AI847" s="35">
        <v>0</v>
      </c>
      <c r="AJ847" s="35">
        <v>0</v>
      </c>
      <c r="AK847" s="35">
        <v>0</v>
      </c>
      <c r="AL847" s="36">
        <v>0</v>
      </c>
      <c r="AM847" s="35">
        <v>0</v>
      </c>
      <c r="AN847" s="35">
        <v>0</v>
      </c>
      <c r="AO847" s="35">
        <v>0</v>
      </c>
      <c r="AP847" s="36">
        <v>0</v>
      </c>
      <c r="AQ847" s="35">
        <v>0</v>
      </c>
      <c r="AR847" s="35">
        <v>0</v>
      </c>
      <c r="AS847" s="35">
        <v>0</v>
      </c>
      <c r="AT847" s="36">
        <v>0</v>
      </c>
      <c r="AU847" s="35">
        <v>-15000</v>
      </c>
      <c r="AV847" s="35">
        <v>0</v>
      </c>
      <c r="AW847" s="35">
        <v>0</v>
      </c>
      <c r="AX847" s="36">
        <v>0</v>
      </c>
      <c r="AY847" s="35">
        <v>372900</v>
      </c>
      <c r="AZ847" s="35">
        <v>130</v>
      </c>
      <c r="BA847" s="35">
        <v>911800</v>
      </c>
      <c r="BB847" s="36">
        <v>12.678109234481246</v>
      </c>
      <c r="BC847" s="43" t="s">
        <v>787</v>
      </c>
      <c r="BD847" s="38" t="s">
        <v>1219</v>
      </c>
      <c r="BE847" s="38" t="s">
        <v>1060</v>
      </c>
      <c r="BF847" s="18"/>
      <c r="BG847" s="18"/>
      <c r="BH847" s="18"/>
      <c r="BI847" s="18"/>
      <c r="BJ847" s="18"/>
      <c r="BK847" s="18"/>
      <c r="BL847" s="18"/>
      <c r="BM847" s="18"/>
      <c r="BN847" s="18"/>
      <c r="BO847" s="18"/>
      <c r="CJ847" s="18"/>
      <c r="CK847" s="18"/>
    </row>
    <row r="848" spans="1:89" x14ac:dyDescent="0.2">
      <c r="A848" s="43">
        <v>203518</v>
      </c>
      <c r="B848" s="43" t="s">
        <v>1236</v>
      </c>
      <c r="C848" s="35">
        <v>0</v>
      </c>
      <c r="D848" s="35">
        <v>0</v>
      </c>
      <c r="E848" s="35">
        <v>0</v>
      </c>
      <c r="F848" s="36">
        <f t="shared" si="180"/>
        <v>0</v>
      </c>
      <c r="G848" s="35">
        <v>0</v>
      </c>
      <c r="H848" s="35">
        <v>0</v>
      </c>
      <c r="I848" s="35">
        <v>0</v>
      </c>
      <c r="J848" s="36">
        <f t="shared" si="181"/>
        <v>0</v>
      </c>
      <c r="K848" s="35">
        <v>0</v>
      </c>
      <c r="L848" s="35">
        <v>0</v>
      </c>
      <c r="M848" s="35">
        <v>0</v>
      </c>
      <c r="N848" s="36">
        <v>0</v>
      </c>
      <c r="O848" s="35">
        <v>46766.3</v>
      </c>
      <c r="P848" s="35">
        <v>127.5</v>
      </c>
      <c r="Q848" s="35">
        <v>901275</v>
      </c>
      <c r="R848" s="36">
        <v>1.608560428282156</v>
      </c>
      <c r="S848" s="35">
        <v>176868.61</v>
      </c>
      <c r="T848" s="35">
        <v>151.30000000000001</v>
      </c>
      <c r="U848" s="35">
        <v>1065038</v>
      </c>
      <c r="V848" s="36">
        <v>5.1481044901684259</v>
      </c>
      <c r="W848" s="35">
        <v>-55625.39</v>
      </c>
      <c r="X848" s="35">
        <v>1.5</v>
      </c>
      <c r="Y848" s="35">
        <v>10215</v>
      </c>
      <c r="Z848" s="36">
        <v>-163.36384728340676</v>
      </c>
      <c r="AA848" s="35">
        <v>0</v>
      </c>
      <c r="AB848" s="35">
        <v>0</v>
      </c>
      <c r="AC848" s="35">
        <v>0</v>
      </c>
      <c r="AD848" s="36">
        <v>0</v>
      </c>
      <c r="AE848" s="35">
        <v>0</v>
      </c>
      <c r="AF848" s="35">
        <v>0</v>
      </c>
      <c r="AG848" s="35">
        <v>0</v>
      </c>
      <c r="AH848" s="36">
        <v>0</v>
      </c>
      <c r="AI848" s="35">
        <v>0</v>
      </c>
      <c r="AJ848" s="35">
        <v>0</v>
      </c>
      <c r="AK848" s="35">
        <v>0</v>
      </c>
      <c r="AL848" s="36">
        <v>0</v>
      </c>
      <c r="AM848" s="35">
        <v>0</v>
      </c>
      <c r="AN848" s="35">
        <v>0</v>
      </c>
      <c r="AO848" s="35">
        <v>0</v>
      </c>
      <c r="AP848" s="36">
        <v>0</v>
      </c>
      <c r="AQ848" s="35">
        <v>0</v>
      </c>
      <c r="AR848" s="35">
        <v>0</v>
      </c>
      <c r="AS848" s="35">
        <v>0</v>
      </c>
      <c r="AT848" s="36">
        <v>0</v>
      </c>
      <c r="AU848" s="35">
        <v>0</v>
      </c>
      <c r="AV848" s="35">
        <v>0</v>
      </c>
      <c r="AW848" s="35">
        <v>0</v>
      </c>
      <c r="AX848" s="36">
        <v>0</v>
      </c>
      <c r="AY848" s="35">
        <v>168009.51999999996</v>
      </c>
      <c r="AZ848" s="35">
        <v>280.3</v>
      </c>
      <c r="BA848" s="35">
        <v>1976528</v>
      </c>
      <c r="BB848" s="36">
        <v>2.635072774076562</v>
      </c>
      <c r="BC848" s="43" t="s">
        <v>787</v>
      </c>
      <c r="BD848" s="38" t="s">
        <v>1219</v>
      </c>
      <c r="BE848" s="38" t="s">
        <v>1060</v>
      </c>
      <c r="BF848" s="18"/>
      <c r="BG848" s="18"/>
      <c r="BH848" s="18"/>
      <c r="BI848" s="18"/>
      <c r="BJ848" s="18"/>
      <c r="BK848" s="18"/>
      <c r="BL848" s="18"/>
      <c r="BM848" s="18"/>
      <c r="BN848" s="18"/>
      <c r="BO848" s="18"/>
      <c r="CJ848" s="18"/>
      <c r="CK848" s="18"/>
    </row>
    <row r="849" spans="1:89" x14ac:dyDescent="0.2">
      <c r="A849" s="43">
        <v>203974</v>
      </c>
      <c r="B849" s="43" t="s">
        <v>1237</v>
      </c>
      <c r="C849" s="35">
        <v>0</v>
      </c>
      <c r="D849" s="35">
        <v>0</v>
      </c>
      <c r="E849" s="35">
        <v>0</v>
      </c>
      <c r="F849" s="36">
        <f t="shared" si="180"/>
        <v>0</v>
      </c>
      <c r="G849" s="35">
        <v>0</v>
      </c>
      <c r="H849" s="35">
        <v>0</v>
      </c>
      <c r="I849" s="35">
        <v>0</v>
      </c>
      <c r="J849" s="36">
        <f t="shared" si="181"/>
        <v>0</v>
      </c>
      <c r="K849" s="35">
        <v>0</v>
      </c>
      <c r="L849" s="35">
        <v>0</v>
      </c>
      <c r="M849" s="35">
        <v>0</v>
      </c>
      <c r="N849" s="36">
        <v>0</v>
      </c>
      <c r="O849" s="35">
        <v>-10350</v>
      </c>
      <c r="P849" s="35">
        <v>35</v>
      </c>
      <c r="Q849" s="35">
        <v>250100</v>
      </c>
      <c r="R849" s="36">
        <v>-1.2828868452618951</v>
      </c>
      <c r="S849" s="35">
        <v>0</v>
      </c>
      <c r="T849" s="35">
        <v>0</v>
      </c>
      <c r="U849" s="35">
        <v>0</v>
      </c>
      <c r="V849" s="36">
        <v>0</v>
      </c>
      <c r="W849" s="35">
        <v>0</v>
      </c>
      <c r="X849" s="35">
        <v>0</v>
      </c>
      <c r="Y849" s="35">
        <v>0</v>
      </c>
      <c r="Z849" s="36">
        <v>0</v>
      </c>
      <c r="AA849" s="35">
        <v>0</v>
      </c>
      <c r="AB849" s="35">
        <v>0</v>
      </c>
      <c r="AC849" s="35">
        <v>0</v>
      </c>
      <c r="AD849" s="36">
        <v>0</v>
      </c>
      <c r="AE849" s="35">
        <v>0</v>
      </c>
      <c r="AF849" s="35">
        <v>0</v>
      </c>
      <c r="AG849" s="35">
        <v>0</v>
      </c>
      <c r="AH849" s="36">
        <v>0</v>
      </c>
      <c r="AI849" s="35">
        <v>0</v>
      </c>
      <c r="AJ849" s="35">
        <v>0</v>
      </c>
      <c r="AK849" s="35">
        <v>0</v>
      </c>
      <c r="AL849" s="36">
        <v>0</v>
      </c>
      <c r="AM849" s="35">
        <v>0</v>
      </c>
      <c r="AN849" s="35">
        <v>0</v>
      </c>
      <c r="AO849" s="35">
        <v>0</v>
      </c>
      <c r="AP849" s="36">
        <v>0</v>
      </c>
      <c r="AQ849" s="35">
        <v>0</v>
      </c>
      <c r="AR849" s="35">
        <v>0</v>
      </c>
      <c r="AS849" s="35">
        <v>0</v>
      </c>
      <c r="AT849" s="36">
        <v>0</v>
      </c>
      <c r="AU849" s="35">
        <v>-16300</v>
      </c>
      <c r="AV849" s="35">
        <v>0</v>
      </c>
      <c r="AW849" s="35">
        <v>0</v>
      </c>
      <c r="AX849" s="36">
        <v>0</v>
      </c>
      <c r="AY849" s="35">
        <v>-26650</v>
      </c>
      <c r="AZ849" s="35">
        <v>35</v>
      </c>
      <c r="BA849" s="35">
        <v>250100</v>
      </c>
      <c r="BB849" s="36">
        <v>-3.3032786885245899</v>
      </c>
      <c r="BC849" s="43" t="s">
        <v>787</v>
      </c>
      <c r="BD849" s="38" t="s">
        <v>1219</v>
      </c>
      <c r="BE849" s="38" t="s">
        <v>1060</v>
      </c>
      <c r="BF849" s="18"/>
      <c r="BG849" s="18"/>
      <c r="BH849" s="18"/>
      <c r="BI849" s="18"/>
      <c r="BJ849" s="18"/>
      <c r="BK849" s="18"/>
      <c r="BL849" s="18"/>
      <c r="BM849" s="18"/>
      <c r="BN849" s="18"/>
      <c r="BO849" s="18"/>
      <c r="CJ849" s="18"/>
      <c r="CK849" s="18"/>
    </row>
    <row r="850" spans="1:89" x14ac:dyDescent="0.2">
      <c r="A850" s="43">
        <v>204480</v>
      </c>
      <c r="B850" s="43" t="s">
        <v>1238</v>
      </c>
      <c r="C850" s="35">
        <v>0</v>
      </c>
      <c r="D850" s="35">
        <v>0</v>
      </c>
      <c r="E850" s="35">
        <v>0</v>
      </c>
      <c r="F850" s="36">
        <f t="shared" si="180"/>
        <v>0</v>
      </c>
      <c r="G850" s="35">
        <v>0</v>
      </c>
      <c r="H850" s="35">
        <v>0</v>
      </c>
      <c r="I850" s="35">
        <v>0</v>
      </c>
      <c r="J850" s="36">
        <f t="shared" si="181"/>
        <v>0</v>
      </c>
      <c r="K850" s="35">
        <v>0</v>
      </c>
      <c r="L850" s="35">
        <v>0</v>
      </c>
      <c r="M850" s="35">
        <v>0</v>
      </c>
      <c r="N850" s="36">
        <v>0</v>
      </c>
      <c r="O850" s="35">
        <v>0</v>
      </c>
      <c r="P850" s="35">
        <v>0</v>
      </c>
      <c r="Q850" s="35">
        <v>0</v>
      </c>
      <c r="R850" s="36">
        <v>0</v>
      </c>
      <c r="S850" s="35">
        <v>0</v>
      </c>
      <c r="T850" s="35">
        <v>0</v>
      </c>
      <c r="U850" s="35">
        <v>0</v>
      </c>
      <c r="V850" s="36">
        <v>0</v>
      </c>
      <c r="W850" s="35">
        <v>10580</v>
      </c>
      <c r="X850" s="35">
        <v>38</v>
      </c>
      <c r="Y850" s="35">
        <v>272655</v>
      </c>
      <c r="Z850" s="36">
        <v>1.1641084887495186</v>
      </c>
      <c r="AA850" s="35">
        <v>74305</v>
      </c>
      <c r="AB850" s="35">
        <v>21</v>
      </c>
      <c r="AC850" s="35">
        <v>156410</v>
      </c>
      <c r="AD850" s="36">
        <v>14.727031519723804</v>
      </c>
      <c r="AE850" s="35">
        <v>0</v>
      </c>
      <c r="AF850" s="35">
        <v>10</v>
      </c>
      <c r="AG850" s="35">
        <v>72100</v>
      </c>
      <c r="AH850" s="36">
        <v>0</v>
      </c>
      <c r="AI850" s="35">
        <v>69100</v>
      </c>
      <c r="AJ850" s="35">
        <v>10</v>
      </c>
      <c r="AK850" s="35">
        <v>69100</v>
      </c>
      <c r="AL850" s="36">
        <v>31</v>
      </c>
      <c r="AM850" s="35">
        <v>0</v>
      </c>
      <c r="AN850" s="35">
        <v>0</v>
      </c>
      <c r="AO850" s="35">
        <v>0</v>
      </c>
      <c r="AP850" s="36">
        <v>0</v>
      </c>
      <c r="AQ850" s="35">
        <v>58276.24</v>
      </c>
      <c r="AR850" s="35">
        <v>9.5</v>
      </c>
      <c r="AS850" s="35">
        <v>63745</v>
      </c>
      <c r="AT850" s="36">
        <v>25.597846419327006</v>
      </c>
      <c r="AU850" s="35">
        <v>-650.48</v>
      </c>
      <c r="AV850" s="35">
        <v>0</v>
      </c>
      <c r="AW850" s="35">
        <v>0</v>
      </c>
      <c r="AX850" s="36">
        <v>0</v>
      </c>
      <c r="AY850" s="35">
        <v>211610.75999999998</v>
      </c>
      <c r="AZ850" s="35">
        <v>88.5</v>
      </c>
      <c r="BA850" s="35">
        <v>634010</v>
      </c>
      <c r="BB850" s="36">
        <v>10.346735161905963</v>
      </c>
      <c r="BC850" s="43" t="s">
        <v>787</v>
      </c>
      <c r="BD850" s="38" t="s">
        <v>1219</v>
      </c>
      <c r="BE850" s="38" t="s">
        <v>1060</v>
      </c>
      <c r="BF850" s="18"/>
      <c r="BG850" s="18"/>
      <c r="BH850" s="18"/>
      <c r="BI850" s="18"/>
      <c r="BJ850" s="18"/>
      <c r="BK850" s="18"/>
      <c r="BL850" s="18"/>
      <c r="BM850" s="18"/>
      <c r="BN850" s="18"/>
      <c r="BO850" s="18"/>
      <c r="CJ850" s="18"/>
      <c r="CK850" s="18"/>
    </row>
    <row r="851" spans="1:89" x14ac:dyDescent="0.2">
      <c r="A851" s="42">
        <v>149996</v>
      </c>
      <c r="B851" s="43" t="s">
        <v>1239</v>
      </c>
      <c r="C851" s="35">
        <v>-342229.34</v>
      </c>
      <c r="D851" s="35">
        <v>0</v>
      </c>
      <c r="E851" s="35">
        <v>0</v>
      </c>
      <c r="F851" s="36">
        <f t="shared" si="180"/>
        <v>0</v>
      </c>
      <c r="G851" s="35">
        <v>-75964.34</v>
      </c>
      <c r="H851" s="35">
        <v>100.5</v>
      </c>
      <c r="I851" s="35">
        <v>719960</v>
      </c>
      <c r="J851" s="36">
        <f t="shared" si="181"/>
        <v>-3.2708685760320018</v>
      </c>
      <c r="K851" s="35">
        <v>-119539.34</v>
      </c>
      <c r="L851" s="35">
        <v>271</v>
      </c>
      <c r="M851" s="35">
        <v>1954720</v>
      </c>
      <c r="N851" s="36">
        <v>-1.8346260333960873</v>
      </c>
      <c r="O851" s="35">
        <v>-99564.98</v>
      </c>
      <c r="P851" s="35">
        <v>215</v>
      </c>
      <c r="Q851" s="35">
        <v>1547000</v>
      </c>
      <c r="R851" s="36">
        <v>-1.9951612023270846</v>
      </c>
      <c r="S851" s="35">
        <v>-71344.98</v>
      </c>
      <c r="T851" s="35">
        <v>204</v>
      </c>
      <c r="U851" s="35">
        <v>1484280</v>
      </c>
      <c r="V851" s="36">
        <v>-1.4900789473684211</v>
      </c>
      <c r="W851" s="35">
        <v>-97684.98</v>
      </c>
      <c r="X851" s="35">
        <v>111</v>
      </c>
      <c r="Y851" s="35">
        <v>784520</v>
      </c>
      <c r="Z851" s="36">
        <v>-3.7354680569010346</v>
      </c>
      <c r="AA851" s="35">
        <v>74837.02</v>
      </c>
      <c r="AB851" s="35">
        <v>167.5</v>
      </c>
      <c r="AC851" s="35">
        <v>1224975</v>
      </c>
      <c r="AD851" s="36">
        <v>1.8938734423151495</v>
      </c>
      <c r="AE851" s="35">
        <v>12705.28</v>
      </c>
      <c r="AF851" s="35">
        <v>100</v>
      </c>
      <c r="AG851" s="35">
        <v>749800</v>
      </c>
      <c r="AH851" s="36">
        <v>0.50834675913576954</v>
      </c>
      <c r="AI851" s="35">
        <v>46345.279999999999</v>
      </c>
      <c r="AJ851" s="35">
        <v>190.5</v>
      </c>
      <c r="AK851" s="35">
        <v>1335635</v>
      </c>
      <c r="AL851" s="36">
        <v>1.0756708831379831</v>
      </c>
      <c r="AM851" s="35">
        <v>370255.32</v>
      </c>
      <c r="AN851" s="35">
        <v>232</v>
      </c>
      <c r="AO851" s="35">
        <v>1620740</v>
      </c>
      <c r="AP851" s="36">
        <v>7.0818977257302222</v>
      </c>
      <c r="AQ851" s="35">
        <v>331941.33</v>
      </c>
      <c r="AR851" s="35">
        <v>231.5</v>
      </c>
      <c r="AS851" s="35">
        <v>1675145</v>
      </c>
      <c r="AT851" s="36">
        <v>5.5483896856690018</v>
      </c>
      <c r="AU851" s="35">
        <v>127553.33</v>
      </c>
      <c r="AV851" s="35">
        <v>199.25</v>
      </c>
      <c r="AW851" s="35">
        <v>1483507.5</v>
      </c>
      <c r="AX851" s="36">
        <v>2.6654083177874059</v>
      </c>
      <c r="AY851" s="35">
        <v>499538.94000000012</v>
      </c>
      <c r="AZ851" s="35">
        <v>2022.25</v>
      </c>
      <c r="BA851" s="35">
        <v>14580282.5</v>
      </c>
      <c r="BB851" s="36">
        <v>1.0620992521921302</v>
      </c>
      <c r="BC851" s="43" t="s">
        <v>1240</v>
      </c>
      <c r="BD851" s="38" t="s">
        <v>1219</v>
      </c>
      <c r="BE851" s="38" t="s">
        <v>1060</v>
      </c>
      <c r="BF851" s="18"/>
      <c r="BG851" s="18"/>
      <c r="BH851" s="18"/>
      <c r="BI851" s="18"/>
      <c r="BJ851" s="18"/>
      <c r="BK851" s="18"/>
      <c r="BL851" s="18"/>
      <c r="BM851" s="18"/>
      <c r="BN851" s="18"/>
      <c r="BO851" s="18"/>
      <c r="CJ851" s="18"/>
      <c r="CK851" s="18"/>
    </row>
    <row r="852" spans="1:89" x14ac:dyDescent="0.2">
      <c r="A852" s="42">
        <v>170196</v>
      </c>
      <c r="B852" s="43" t="s">
        <v>1241</v>
      </c>
      <c r="C852" s="35">
        <v>-227696.61</v>
      </c>
      <c r="D852" s="35">
        <v>70</v>
      </c>
      <c r="E852" s="35">
        <v>526400</v>
      </c>
      <c r="F852" s="36">
        <f t="shared" si="180"/>
        <v>-12.976630509118539</v>
      </c>
      <c r="G852" s="35">
        <v>537247.84</v>
      </c>
      <c r="H852" s="35">
        <v>338</v>
      </c>
      <c r="I852" s="35">
        <v>2544460</v>
      </c>
      <c r="J852" s="36">
        <f t="shared" si="181"/>
        <v>6.5454686023753563</v>
      </c>
      <c r="K852" s="35">
        <v>1306187.8400000001</v>
      </c>
      <c r="L852" s="35">
        <v>335</v>
      </c>
      <c r="M852" s="35">
        <v>2507800</v>
      </c>
      <c r="N852" s="36">
        <v>15.625502512162056</v>
      </c>
      <c r="O852" s="35">
        <v>875204.62</v>
      </c>
      <c r="P852" s="35">
        <v>146</v>
      </c>
      <c r="Q852" s="35">
        <v>1088720</v>
      </c>
      <c r="R852" s="36">
        <v>24.920404897494304</v>
      </c>
      <c r="S852" s="35">
        <v>834774.62</v>
      </c>
      <c r="T852" s="35">
        <v>188</v>
      </c>
      <c r="U852" s="35">
        <v>1394960</v>
      </c>
      <c r="V852" s="36">
        <v>18.551079041692951</v>
      </c>
      <c r="W852" s="35">
        <v>906334.71999999997</v>
      </c>
      <c r="X852" s="35">
        <v>164</v>
      </c>
      <c r="Y852" s="35">
        <v>1227980</v>
      </c>
      <c r="Z852" s="36">
        <v>22.142088307627162</v>
      </c>
      <c r="AA852" s="35">
        <v>858862.72</v>
      </c>
      <c r="AB852" s="35">
        <v>158</v>
      </c>
      <c r="AC852" s="35">
        <v>1241960</v>
      </c>
      <c r="AD852" s="36">
        <v>21.437682630680538</v>
      </c>
      <c r="AE852" s="35">
        <v>1135740.6599999999</v>
      </c>
      <c r="AF852" s="35">
        <v>241.5</v>
      </c>
      <c r="AG852" s="35">
        <v>1912780</v>
      </c>
      <c r="AH852" s="36">
        <v>17.812931858342306</v>
      </c>
      <c r="AI852" s="35">
        <v>972622.66</v>
      </c>
      <c r="AJ852" s="35">
        <v>294</v>
      </c>
      <c r="AK852" s="35">
        <v>2164520</v>
      </c>
      <c r="AL852" s="36">
        <v>13.929786955075492</v>
      </c>
      <c r="AM852" s="35">
        <v>1240089.6499999999</v>
      </c>
      <c r="AN852" s="35">
        <v>391</v>
      </c>
      <c r="AO852" s="35">
        <v>2860820</v>
      </c>
      <c r="AP852" s="36">
        <v>13.437678410385832</v>
      </c>
      <c r="AQ852" s="35">
        <v>1832794.64</v>
      </c>
      <c r="AR852" s="35">
        <v>356</v>
      </c>
      <c r="AS852" s="35">
        <v>2671480</v>
      </c>
      <c r="AT852" s="36">
        <v>19.209670265171365</v>
      </c>
      <c r="AU852" s="35">
        <v>1222507.68</v>
      </c>
      <c r="AV852" s="35">
        <v>265</v>
      </c>
      <c r="AW852" s="35">
        <v>2025080</v>
      </c>
      <c r="AX852" s="36">
        <v>18.714193059039641</v>
      </c>
      <c r="AY852" s="35">
        <v>11722367.65</v>
      </c>
      <c r="AZ852" s="35">
        <v>2876.5</v>
      </c>
      <c r="BA852" s="35">
        <v>21640560</v>
      </c>
      <c r="BB852" s="36">
        <v>16.792236298413719</v>
      </c>
      <c r="BC852" s="43" t="s">
        <v>1240</v>
      </c>
      <c r="BD852" s="38" t="s">
        <v>1219</v>
      </c>
      <c r="BE852" s="38" t="s">
        <v>1060</v>
      </c>
      <c r="BF852" s="18"/>
      <c r="BG852" s="18"/>
      <c r="BH852" s="18"/>
      <c r="BI852" s="18"/>
      <c r="BJ852" s="18"/>
      <c r="BK852" s="18"/>
      <c r="BL852" s="18"/>
      <c r="BM852" s="18"/>
      <c r="BN852" s="18"/>
      <c r="BO852" s="18"/>
      <c r="CJ852" s="18"/>
      <c r="CK852" s="18"/>
    </row>
    <row r="853" spans="1:89" x14ac:dyDescent="0.2">
      <c r="A853" s="42">
        <v>170197</v>
      </c>
      <c r="B853" s="43" t="s">
        <v>1242</v>
      </c>
      <c r="C853" s="35">
        <v>-7089.63</v>
      </c>
      <c r="D853" s="35">
        <v>69</v>
      </c>
      <c r="E853" s="35">
        <v>518880</v>
      </c>
      <c r="F853" s="36">
        <f t="shared" si="180"/>
        <v>-0.40989997687326551</v>
      </c>
      <c r="G853" s="35">
        <v>556192.91</v>
      </c>
      <c r="H853" s="35">
        <v>507.5</v>
      </c>
      <c r="I853" s="35">
        <v>3762510</v>
      </c>
      <c r="J853" s="36">
        <f t="shared" si="181"/>
        <v>4.5825739227271161</v>
      </c>
      <c r="K853" s="35">
        <v>1224775.9099999999</v>
      </c>
      <c r="L853" s="35">
        <v>708.9</v>
      </c>
      <c r="M853" s="35">
        <v>5276623</v>
      </c>
      <c r="N853" s="36">
        <v>6.9634077136077375</v>
      </c>
      <c r="O853" s="35">
        <v>1096363.9099999999</v>
      </c>
      <c r="P853" s="35">
        <v>398.5</v>
      </c>
      <c r="Q853" s="35">
        <v>2959870</v>
      </c>
      <c r="R853" s="36">
        <v>11.482693905475578</v>
      </c>
      <c r="S853" s="35">
        <v>1869132.31</v>
      </c>
      <c r="T853" s="35">
        <v>417</v>
      </c>
      <c r="U853" s="35">
        <v>3080030</v>
      </c>
      <c r="V853" s="36">
        <v>18.812512089167964</v>
      </c>
      <c r="W853" s="35">
        <v>2473192.38</v>
      </c>
      <c r="X853" s="35">
        <v>406.5</v>
      </c>
      <c r="Y853" s="35">
        <v>2966810</v>
      </c>
      <c r="Z853" s="36">
        <v>25.00860230348421</v>
      </c>
      <c r="AA853" s="35">
        <v>3539435.38</v>
      </c>
      <c r="AB853" s="35">
        <v>530.5</v>
      </c>
      <c r="AC853" s="35">
        <v>4043480</v>
      </c>
      <c r="AD853" s="36">
        <v>27.135659575415236</v>
      </c>
      <c r="AE853" s="35">
        <v>4061249.47</v>
      </c>
      <c r="AF853" s="35">
        <v>482</v>
      </c>
      <c r="AG853" s="35">
        <v>3717240</v>
      </c>
      <c r="AH853" s="36">
        <v>32.77632977693127</v>
      </c>
      <c r="AI853" s="35">
        <v>3155345.47</v>
      </c>
      <c r="AJ853" s="35">
        <v>528.5</v>
      </c>
      <c r="AK853" s="35">
        <v>3896060</v>
      </c>
      <c r="AL853" s="36">
        <v>25.106314987448858</v>
      </c>
      <c r="AM853" s="35">
        <v>3605872.44</v>
      </c>
      <c r="AN853" s="35">
        <v>545.5</v>
      </c>
      <c r="AO853" s="35">
        <v>54750</v>
      </c>
      <c r="AP853" s="36">
        <v>2041.6811989041094</v>
      </c>
      <c r="AQ853" s="35">
        <v>2625571.38</v>
      </c>
      <c r="AR853" s="35">
        <v>515</v>
      </c>
      <c r="AS853" s="35">
        <v>3752400</v>
      </c>
      <c r="AT853" s="36">
        <v>19.591727598337066</v>
      </c>
      <c r="AU853" s="35">
        <v>2957214.37</v>
      </c>
      <c r="AV853" s="35">
        <v>715.9</v>
      </c>
      <c r="AW853" s="35">
        <v>5361041</v>
      </c>
      <c r="AX853" s="36">
        <v>17.099970970190306</v>
      </c>
      <c r="AY853" s="35">
        <v>27164345.93</v>
      </c>
      <c r="AZ853" s="35">
        <v>5755.7999999999993</v>
      </c>
      <c r="BA853" s="35">
        <v>38870814</v>
      </c>
      <c r="BB853" s="36">
        <v>21.663933351897388</v>
      </c>
      <c r="BC853" s="43" t="s">
        <v>1240</v>
      </c>
      <c r="BD853" s="38" t="s">
        <v>1219</v>
      </c>
      <c r="BE853" s="38" t="s">
        <v>1060</v>
      </c>
      <c r="BF853" s="18"/>
      <c r="BG853" s="18"/>
      <c r="BH853" s="18"/>
      <c r="BI853" s="18"/>
      <c r="BJ853" s="18"/>
      <c r="BK853" s="18"/>
      <c r="BL853" s="18"/>
      <c r="BM853" s="18"/>
      <c r="BN853" s="18"/>
      <c r="BO853" s="18"/>
      <c r="CJ853" s="18"/>
      <c r="CK853" s="18"/>
    </row>
    <row r="854" spans="1:89" x14ac:dyDescent="0.2">
      <c r="A854" s="42">
        <v>170347</v>
      </c>
      <c r="B854" s="43" t="s">
        <v>1243</v>
      </c>
      <c r="C854" s="35">
        <v>-64837.79</v>
      </c>
      <c r="D854" s="35">
        <v>0</v>
      </c>
      <c r="E854" s="35">
        <v>0</v>
      </c>
      <c r="F854" s="36">
        <f t="shared" si="180"/>
        <v>0</v>
      </c>
      <c r="G854" s="35">
        <v>-8387.7900000000009</v>
      </c>
      <c r="H854" s="35">
        <v>30</v>
      </c>
      <c r="I854" s="35">
        <v>214850</v>
      </c>
      <c r="J854" s="36">
        <f t="shared" si="181"/>
        <v>-1.2102466371887364</v>
      </c>
      <c r="K854" s="35">
        <v>79280.210000000006</v>
      </c>
      <c r="L854" s="35">
        <v>49</v>
      </c>
      <c r="M854" s="35">
        <v>352730</v>
      </c>
      <c r="N854" s="36">
        <v>6.7428523233067796</v>
      </c>
      <c r="O854" s="35">
        <v>-2479.79</v>
      </c>
      <c r="P854" s="35">
        <v>14</v>
      </c>
      <c r="Q854" s="35">
        <v>97980</v>
      </c>
      <c r="R854" s="36">
        <v>-0.78458348642580122</v>
      </c>
      <c r="S854" s="35">
        <v>-6099.79</v>
      </c>
      <c r="T854" s="35">
        <v>20</v>
      </c>
      <c r="U854" s="35">
        <v>138400</v>
      </c>
      <c r="V854" s="36">
        <v>-1.3662824421965316</v>
      </c>
      <c r="W854" s="35">
        <v>-15879.79</v>
      </c>
      <c r="X854" s="35">
        <v>45</v>
      </c>
      <c r="Y854" s="35">
        <v>316025</v>
      </c>
      <c r="Z854" s="36">
        <v>-1.5074557392611345</v>
      </c>
      <c r="AA854" s="35">
        <v>600.21</v>
      </c>
      <c r="AB854" s="35">
        <v>50</v>
      </c>
      <c r="AC854" s="35">
        <v>354500</v>
      </c>
      <c r="AD854" s="36">
        <v>5.2486629055007054E-2</v>
      </c>
      <c r="AE854" s="35">
        <v>134700.32</v>
      </c>
      <c r="AF854" s="35">
        <v>20</v>
      </c>
      <c r="AG854" s="35">
        <v>146400</v>
      </c>
      <c r="AH854" s="36">
        <v>27.602524590163934</v>
      </c>
      <c r="AI854" s="35">
        <v>-13099.68</v>
      </c>
      <c r="AJ854" s="35">
        <v>20</v>
      </c>
      <c r="AK854" s="35">
        <v>135400</v>
      </c>
      <c r="AL854" s="36">
        <v>-2.9991881831610043</v>
      </c>
      <c r="AM854" s="35">
        <v>-18649.68</v>
      </c>
      <c r="AN854" s="35">
        <v>50</v>
      </c>
      <c r="AO854" s="35">
        <v>338500</v>
      </c>
      <c r="AP854" s="36">
        <v>-1.7079470605612999</v>
      </c>
      <c r="AQ854" s="35">
        <v>-12649.68</v>
      </c>
      <c r="AR854" s="35">
        <v>30</v>
      </c>
      <c r="AS854" s="35">
        <v>207100</v>
      </c>
      <c r="AT854" s="36">
        <v>-1.7102416224046355</v>
      </c>
      <c r="AU854" s="35">
        <v>-32619.68</v>
      </c>
      <c r="AV854" s="35">
        <v>20</v>
      </c>
      <c r="AW854" s="35">
        <v>139600</v>
      </c>
      <c r="AX854" s="36">
        <v>-7.2436252148997138</v>
      </c>
      <c r="AY854" s="35">
        <v>104714.86000000004</v>
      </c>
      <c r="AZ854" s="35">
        <v>348</v>
      </c>
      <c r="BA854" s="35">
        <v>2441485</v>
      </c>
      <c r="BB854" s="36">
        <v>1.3295845192577473</v>
      </c>
      <c r="BC854" s="43" t="s">
        <v>1240</v>
      </c>
      <c r="BD854" s="38" t="s">
        <v>1219</v>
      </c>
      <c r="BE854" s="38" t="s">
        <v>1060</v>
      </c>
      <c r="BF854" s="18"/>
      <c r="BG854" s="18"/>
      <c r="BH854" s="18"/>
      <c r="BI854" s="18"/>
      <c r="BJ854" s="18"/>
      <c r="BK854" s="18"/>
      <c r="BL854" s="18"/>
      <c r="BM854" s="18"/>
      <c r="BN854" s="18"/>
      <c r="BO854" s="18"/>
      <c r="CJ854" s="18"/>
      <c r="CK854" s="18"/>
    </row>
    <row r="855" spans="1:89" x14ac:dyDescent="0.2">
      <c r="A855" s="42">
        <v>170892</v>
      </c>
      <c r="B855" s="43" t="s">
        <v>1244</v>
      </c>
      <c r="C855" s="35">
        <v>-203742</v>
      </c>
      <c r="D855" s="35">
        <v>35</v>
      </c>
      <c r="E855" s="35">
        <v>263200</v>
      </c>
      <c r="F855" s="36">
        <f t="shared" si="180"/>
        <v>-23.222872340425532</v>
      </c>
      <c r="G855" s="35">
        <v>-47534</v>
      </c>
      <c r="H855" s="35">
        <v>167.5</v>
      </c>
      <c r="I855" s="35">
        <v>1206975</v>
      </c>
      <c r="J855" s="36">
        <f t="shared" si="181"/>
        <v>-1.2208653866070134</v>
      </c>
      <c r="K855" s="35">
        <v>-9409</v>
      </c>
      <c r="L855" s="35">
        <v>236.5</v>
      </c>
      <c r="M855" s="35">
        <v>1700680</v>
      </c>
      <c r="N855" s="36">
        <v>-0.16597478655596584</v>
      </c>
      <c r="O855" s="35">
        <v>-68119</v>
      </c>
      <c r="P855" s="35">
        <v>181.5</v>
      </c>
      <c r="Q855" s="35">
        <v>1336055</v>
      </c>
      <c r="R855" s="36">
        <v>-1.5805404717620157</v>
      </c>
      <c r="S855" s="35">
        <v>-63154</v>
      </c>
      <c r="T855" s="35">
        <v>151.5</v>
      </c>
      <c r="U855" s="35">
        <v>1079630</v>
      </c>
      <c r="V855" s="36">
        <v>-1.8133749525300336</v>
      </c>
      <c r="W855" s="35">
        <v>-103214.03</v>
      </c>
      <c r="X855" s="35">
        <v>174</v>
      </c>
      <c r="Y855" s="35">
        <v>1266355</v>
      </c>
      <c r="Z855" s="36">
        <v>-2.4451444500159907</v>
      </c>
      <c r="AA855" s="35">
        <v>464382.97</v>
      </c>
      <c r="AB855" s="35">
        <v>136</v>
      </c>
      <c r="AC855" s="35">
        <v>1032970</v>
      </c>
      <c r="AD855" s="36">
        <v>13.93638931430729</v>
      </c>
      <c r="AE855" s="35">
        <v>536061.36</v>
      </c>
      <c r="AF855" s="35">
        <v>105</v>
      </c>
      <c r="AG855" s="35">
        <v>777850</v>
      </c>
      <c r="AH855" s="36">
        <v>20.674732660538666</v>
      </c>
      <c r="AI855" s="35">
        <v>-80764.639999999999</v>
      </c>
      <c r="AJ855" s="35">
        <v>131.5</v>
      </c>
      <c r="AK855" s="35">
        <v>923330</v>
      </c>
      <c r="AL855" s="36">
        <v>-2.7116023956765187</v>
      </c>
      <c r="AM855" s="35">
        <v>194285.59</v>
      </c>
      <c r="AN855" s="35">
        <v>235.25</v>
      </c>
      <c r="AO855" s="35">
        <v>1684817.5</v>
      </c>
      <c r="AP855" s="36">
        <v>3.5747808234423015</v>
      </c>
      <c r="AQ855" s="35">
        <v>270690.09000000003</v>
      </c>
      <c r="AR855" s="35">
        <v>242.25</v>
      </c>
      <c r="AS855" s="35">
        <v>1753807.5</v>
      </c>
      <c r="AT855" s="36">
        <v>4.3216387887496204</v>
      </c>
      <c r="AU855" s="35">
        <v>89137.57</v>
      </c>
      <c r="AV855" s="35">
        <v>160</v>
      </c>
      <c r="AW855" s="35">
        <v>1187600</v>
      </c>
      <c r="AX855" s="36">
        <v>2.3267637841023916</v>
      </c>
      <c r="AY855" s="35">
        <v>1182362.9099999999</v>
      </c>
      <c r="AZ855" s="35">
        <v>1921</v>
      </c>
      <c r="BA855" s="35">
        <v>13950070</v>
      </c>
      <c r="BB855" s="36">
        <v>2.6274599489464925</v>
      </c>
      <c r="BC855" s="43" t="s">
        <v>1240</v>
      </c>
      <c r="BD855" s="38" t="s">
        <v>1219</v>
      </c>
      <c r="BE855" s="38" t="s">
        <v>1060</v>
      </c>
      <c r="BF855" s="18"/>
      <c r="BG855" s="18"/>
      <c r="BH855" s="18"/>
      <c r="BI855" s="18"/>
      <c r="BJ855" s="18"/>
      <c r="BK855" s="18"/>
      <c r="BL855" s="18"/>
      <c r="BM855" s="18"/>
      <c r="BN855" s="18"/>
      <c r="BO855" s="18"/>
      <c r="CJ855" s="18"/>
      <c r="CK855" s="18"/>
    </row>
    <row r="856" spans="1:89" x14ac:dyDescent="0.2">
      <c r="A856" s="42">
        <v>171505</v>
      </c>
      <c r="B856" s="43" t="s">
        <v>1245</v>
      </c>
      <c r="C856" s="35">
        <v>-92363.65</v>
      </c>
      <c r="D856" s="35">
        <v>0</v>
      </c>
      <c r="E856" s="35">
        <v>0</v>
      </c>
      <c r="F856" s="36">
        <f t="shared" si="180"/>
        <v>0</v>
      </c>
      <c r="G856" s="35">
        <v>-26303.65</v>
      </c>
      <c r="H856" s="35">
        <v>112</v>
      </c>
      <c r="I856" s="35">
        <v>786240</v>
      </c>
      <c r="J856" s="36">
        <f t="shared" si="181"/>
        <v>-1.0371046372608872</v>
      </c>
      <c r="K856" s="35">
        <v>-39103.65</v>
      </c>
      <c r="L856" s="35">
        <v>83</v>
      </c>
      <c r="M856" s="35">
        <v>582660</v>
      </c>
      <c r="N856" s="36">
        <v>-2.013368860055607</v>
      </c>
      <c r="O856" s="35">
        <v>-29743.65</v>
      </c>
      <c r="P856" s="35">
        <v>70</v>
      </c>
      <c r="Q856" s="35">
        <v>491400</v>
      </c>
      <c r="R856" s="36">
        <v>-1.8763800366300367</v>
      </c>
      <c r="S856" s="35">
        <v>-13123.65</v>
      </c>
      <c r="T856" s="35">
        <v>42</v>
      </c>
      <c r="U856" s="35">
        <v>290640</v>
      </c>
      <c r="V856" s="36">
        <v>-1.3997837530966142</v>
      </c>
      <c r="W856" s="35">
        <v>-12643.65</v>
      </c>
      <c r="X856" s="35">
        <v>42</v>
      </c>
      <c r="Y856" s="35">
        <v>286440</v>
      </c>
      <c r="Z856" s="36">
        <v>-1.3242197318810223</v>
      </c>
      <c r="AA856" s="35">
        <v>-240.05</v>
      </c>
      <c r="AB856" s="35">
        <v>35</v>
      </c>
      <c r="AC856" s="35">
        <v>249200</v>
      </c>
      <c r="AD856" s="36">
        <v>-2.9861757624398074E-2</v>
      </c>
      <c r="AE856" s="35">
        <v>243359.82</v>
      </c>
      <c r="AF856" s="35">
        <v>35</v>
      </c>
      <c r="AG856" s="35">
        <v>256200</v>
      </c>
      <c r="AH856" s="36">
        <v>28.496466042154566</v>
      </c>
      <c r="AI856" s="35">
        <v>-25046.58</v>
      </c>
      <c r="AJ856" s="35">
        <v>41</v>
      </c>
      <c r="AK856" s="35">
        <v>279620</v>
      </c>
      <c r="AL856" s="36">
        <v>-2.7767827050997784</v>
      </c>
      <c r="AM856" s="35">
        <v>-18206.580000000002</v>
      </c>
      <c r="AN856" s="35">
        <v>34</v>
      </c>
      <c r="AO856" s="35">
        <v>228480</v>
      </c>
      <c r="AP856" s="36">
        <v>-2.4702555147058827</v>
      </c>
      <c r="AQ856" s="35">
        <v>-15406.58</v>
      </c>
      <c r="AR856" s="35">
        <v>35</v>
      </c>
      <c r="AS856" s="35">
        <v>242200</v>
      </c>
      <c r="AT856" s="36">
        <v>-1.781107514450867</v>
      </c>
      <c r="AU856" s="35">
        <v>-72789.08</v>
      </c>
      <c r="AV856" s="35">
        <v>63.5</v>
      </c>
      <c r="AW856" s="35">
        <v>448670</v>
      </c>
      <c r="AX856" s="36">
        <v>-5.0292229923997596</v>
      </c>
      <c r="AY856" s="35">
        <v>-9247.3000000000029</v>
      </c>
      <c r="AZ856" s="35">
        <v>592.5</v>
      </c>
      <c r="BA856" s="35">
        <v>4141750</v>
      </c>
      <c r="BB856" s="36">
        <v>-6.9213810587312144E-2</v>
      </c>
      <c r="BC856" s="43" t="s">
        <v>1240</v>
      </c>
      <c r="BD856" s="38" t="s">
        <v>1219</v>
      </c>
      <c r="BE856" s="38" t="s">
        <v>1060</v>
      </c>
      <c r="BF856" s="18"/>
      <c r="BG856" s="18"/>
      <c r="BH856" s="18"/>
      <c r="BI856" s="18"/>
      <c r="BJ856" s="18"/>
      <c r="BK856" s="18"/>
      <c r="BL856" s="18"/>
      <c r="BM856" s="18"/>
      <c r="BN856" s="18"/>
      <c r="BO856" s="18"/>
      <c r="CJ856" s="18"/>
      <c r="CK856" s="18"/>
    </row>
    <row r="857" spans="1:89" x14ac:dyDescent="0.2">
      <c r="A857" s="42">
        <v>171506</v>
      </c>
      <c r="B857" s="43" t="s">
        <v>1246</v>
      </c>
      <c r="C857" s="35">
        <v>284.77999999999997</v>
      </c>
      <c r="D857" s="35">
        <v>0</v>
      </c>
      <c r="E857" s="35">
        <v>0</v>
      </c>
      <c r="F857" s="36">
        <f t="shared" si="180"/>
        <v>0</v>
      </c>
      <c r="G857" s="35">
        <v>23553.19</v>
      </c>
      <c r="H857" s="35">
        <v>105</v>
      </c>
      <c r="I857" s="35">
        <v>781225</v>
      </c>
      <c r="J857" s="36">
        <f t="shared" si="181"/>
        <v>0.93462048705558576</v>
      </c>
      <c r="K857" s="35">
        <v>87718.19</v>
      </c>
      <c r="L857" s="35">
        <v>86.5</v>
      </c>
      <c r="M857" s="35">
        <v>637230</v>
      </c>
      <c r="N857" s="36">
        <v>4.1296638576338216</v>
      </c>
      <c r="O857" s="35">
        <v>143636.67000000001</v>
      </c>
      <c r="P857" s="35">
        <v>100</v>
      </c>
      <c r="Q857" s="35">
        <v>741750</v>
      </c>
      <c r="R857" s="36">
        <v>6.0030155308392326</v>
      </c>
      <c r="S857" s="35">
        <v>135736.67000000001</v>
      </c>
      <c r="T857" s="35">
        <v>55</v>
      </c>
      <c r="U857" s="35">
        <v>409350</v>
      </c>
      <c r="V857" s="36">
        <v>10.279312983999024</v>
      </c>
      <c r="W857" s="35">
        <v>347636.67</v>
      </c>
      <c r="X857" s="35">
        <v>50</v>
      </c>
      <c r="Y857" s="35">
        <v>367500</v>
      </c>
      <c r="Z857" s="36">
        <v>28.378503673469385</v>
      </c>
      <c r="AA857" s="35">
        <v>397686.67</v>
      </c>
      <c r="AB857" s="35">
        <v>70</v>
      </c>
      <c r="AC857" s="35">
        <v>536650</v>
      </c>
      <c r="AD857" s="36">
        <v>22.972676362619957</v>
      </c>
      <c r="AE857" s="35">
        <v>436186.48</v>
      </c>
      <c r="AF857" s="35">
        <v>70</v>
      </c>
      <c r="AG857" s="35">
        <v>545900</v>
      </c>
      <c r="AH857" s="36">
        <v>23.970680344385418</v>
      </c>
      <c r="AI857" s="35">
        <v>-10713.52</v>
      </c>
      <c r="AJ857" s="35">
        <v>20</v>
      </c>
      <c r="AK857" s="35">
        <v>144900</v>
      </c>
      <c r="AL857" s="36">
        <v>-2.292057418909593</v>
      </c>
      <c r="AM857" s="35">
        <v>213686.47</v>
      </c>
      <c r="AN857" s="35">
        <v>85</v>
      </c>
      <c r="AO857" s="35">
        <v>614700</v>
      </c>
      <c r="AP857" s="36">
        <v>10.776444721002115</v>
      </c>
      <c r="AQ857" s="35">
        <v>247086.48</v>
      </c>
      <c r="AR857" s="35">
        <v>75</v>
      </c>
      <c r="AS857" s="35">
        <v>552250</v>
      </c>
      <c r="AT857" s="36">
        <v>12.527698397464917</v>
      </c>
      <c r="AU857" s="35">
        <v>296170.5</v>
      </c>
      <c r="AV857" s="35">
        <v>66</v>
      </c>
      <c r="AW857" s="35">
        <v>495470</v>
      </c>
      <c r="AX857" s="36">
        <v>18.530456939875272</v>
      </c>
      <c r="AY857" s="35">
        <v>2318384.4699999997</v>
      </c>
      <c r="AZ857" s="35">
        <v>782.5</v>
      </c>
      <c r="BA857" s="35">
        <v>5826925</v>
      </c>
      <c r="BB857" s="36">
        <v>12.334107367093278</v>
      </c>
      <c r="BC857" s="43" t="s">
        <v>1240</v>
      </c>
      <c r="BD857" s="38" t="s">
        <v>1219</v>
      </c>
      <c r="BE857" s="38" t="s">
        <v>1060</v>
      </c>
      <c r="BF857" s="18"/>
      <c r="BG857" s="18"/>
      <c r="BH857" s="18"/>
      <c r="BI857" s="18"/>
      <c r="BJ857" s="18"/>
      <c r="BK857" s="18"/>
      <c r="BL857" s="18"/>
      <c r="BM857" s="18"/>
      <c r="BN857" s="18"/>
      <c r="BO857" s="18"/>
      <c r="CJ857" s="18"/>
      <c r="CK857" s="18"/>
    </row>
    <row r="858" spans="1:89" x14ac:dyDescent="0.2">
      <c r="A858" s="42">
        <v>171562</v>
      </c>
      <c r="B858" s="43" t="s">
        <v>1247</v>
      </c>
      <c r="C858" s="35">
        <v>-59444.93</v>
      </c>
      <c r="D858" s="35">
        <v>0</v>
      </c>
      <c r="E858" s="35">
        <v>0</v>
      </c>
      <c r="F858" s="36">
        <f t="shared" si="180"/>
        <v>0</v>
      </c>
      <c r="G858" s="35">
        <v>-16144.93</v>
      </c>
      <c r="H858" s="35">
        <v>70</v>
      </c>
      <c r="I858" s="35">
        <v>491400</v>
      </c>
      <c r="J858" s="36">
        <f t="shared" si="181"/>
        <v>-1.0185039275539276</v>
      </c>
      <c r="K858" s="35">
        <v>-263104.93</v>
      </c>
      <c r="L858" s="35">
        <v>51.5</v>
      </c>
      <c r="M858" s="35">
        <v>362030</v>
      </c>
      <c r="N858" s="36">
        <v>-21.802469132392343</v>
      </c>
      <c r="O858" s="35">
        <v>-26659.93</v>
      </c>
      <c r="P858" s="35">
        <v>76.5</v>
      </c>
      <c r="Q858" s="35">
        <v>533530</v>
      </c>
      <c r="R858" s="36">
        <v>-1.5490372237737335</v>
      </c>
      <c r="S858" s="35">
        <v>-13849.93</v>
      </c>
      <c r="T858" s="35">
        <v>34</v>
      </c>
      <c r="U858" s="35">
        <v>235280</v>
      </c>
      <c r="V858" s="36">
        <v>-1.8248377677660659</v>
      </c>
      <c r="W858" s="35">
        <v>-16299.93</v>
      </c>
      <c r="X858" s="35">
        <v>55</v>
      </c>
      <c r="Y858" s="35">
        <v>385100</v>
      </c>
      <c r="Z858" s="36">
        <v>-1.269794598805505</v>
      </c>
      <c r="AA858" s="35">
        <v>13950.07</v>
      </c>
      <c r="AB858" s="35">
        <v>35</v>
      </c>
      <c r="AC858" s="35">
        <v>245700</v>
      </c>
      <c r="AD858" s="36">
        <v>1.7600820919820919</v>
      </c>
      <c r="AE858" s="35">
        <v>20550.13</v>
      </c>
      <c r="AF858" s="35">
        <v>35</v>
      </c>
      <c r="AG858" s="35">
        <v>256200</v>
      </c>
      <c r="AH858" s="36">
        <v>2.4063384074941454</v>
      </c>
      <c r="AI858" s="35">
        <v>-25199.87</v>
      </c>
      <c r="AJ858" s="35">
        <v>35</v>
      </c>
      <c r="AK858" s="35">
        <v>242200</v>
      </c>
      <c r="AL858" s="36">
        <v>-3.225416886870355</v>
      </c>
      <c r="AM858" s="35">
        <v>-34449.870000000003</v>
      </c>
      <c r="AN858" s="35">
        <v>85</v>
      </c>
      <c r="AO858" s="35">
        <v>582075</v>
      </c>
      <c r="AP858" s="36">
        <v>-1.8347222780569514</v>
      </c>
      <c r="AQ858" s="35">
        <v>247130.14</v>
      </c>
      <c r="AR858" s="35">
        <v>135.5</v>
      </c>
      <c r="AS858" s="35">
        <v>938410</v>
      </c>
      <c r="AT858" s="36">
        <v>7.37379601666649</v>
      </c>
      <c r="AU858" s="35">
        <v>18867.62</v>
      </c>
      <c r="AV858" s="35">
        <v>48.5</v>
      </c>
      <c r="AW858" s="35">
        <v>338410</v>
      </c>
      <c r="AX858" s="36">
        <v>1.7283656511332408</v>
      </c>
      <c r="AY858" s="35">
        <v>-95211.429999999935</v>
      </c>
      <c r="AZ858" s="35">
        <v>661</v>
      </c>
      <c r="BA858" s="35">
        <v>4610335</v>
      </c>
      <c r="BB858" s="36">
        <v>-0.64020387455575312</v>
      </c>
      <c r="BC858" s="43" t="s">
        <v>1240</v>
      </c>
      <c r="BD858" s="38" t="s">
        <v>1219</v>
      </c>
      <c r="BE858" s="38" t="s">
        <v>1060</v>
      </c>
      <c r="BF858" s="18"/>
      <c r="BG858" s="18"/>
      <c r="BH858" s="18"/>
      <c r="BI858" s="18"/>
      <c r="BJ858" s="18"/>
      <c r="BK858" s="18"/>
      <c r="BL858" s="18"/>
      <c r="BM858" s="18"/>
      <c r="BN858" s="18"/>
      <c r="BO858" s="18"/>
      <c r="CJ858" s="18"/>
      <c r="CK858" s="18"/>
    </row>
    <row r="859" spans="1:89" x14ac:dyDescent="0.2">
      <c r="A859" s="42">
        <v>171783</v>
      </c>
      <c r="B859" s="43" t="s">
        <v>1248</v>
      </c>
      <c r="C859" s="35">
        <v>-19768.95</v>
      </c>
      <c r="D859" s="35">
        <v>0</v>
      </c>
      <c r="E859" s="35">
        <v>0</v>
      </c>
      <c r="F859" s="36">
        <f t="shared" si="180"/>
        <v>0</v>
      </c>
      <c r="G859" s="35">
        <v>-5418.95</v>
      </c>
      <c r="H859" s="35">
        <v>25</v>
      </c>
      <c r="I859" s="35">
        <v>176000</v>
      </c>
      <c r="J859" s="36">
        <f t="shared" si="181"/>
        <v>-0.95447414772727279</v>
      </c>
      <c r="K859" s="35">
        <v>-9968.9500000000007</v>
      </c>
      <c r="L859" s="35">
        <v>30</v>
      </c>
      <c r="M859" s="35">
        <v>211100</v>
      </c>
      <c r="N859" s="36">
        <v>-1.4167148270961629</v>
      </c>
      <c r="O859" s="35">
        <v>-5168.95</v>
      </c>
      <c r="P859" s="35">
        <v>20</v>
      </c>
      <c r="Q859" s="35">
        <v>140400</v>
      </c>
      <c r="R859" s="36">
        <v>-1.1412923789173788</v>
      </c>
      <c r="S859" s="35">
        <v>-5068.95</v>
      </c>
      <c r="T859" s="35">
        <v>15</v>
      </c>
      <c r="U859" s="35">
        <v>103800</v>
      </c>
      <c r="V859" s="36">
        <v>-1.5138482658959536</v>
      </c>
      <c r="W859" s="35">
        <v>-9318.9500000000007</v>
      </c>
      <c r="X859" s="35">
        <v>25</v>
      </c>
      <c r="Y859" s="35">
        <v>172625</v>
      </c>
      <c r="Z859" s="36">
        <v>-1.6195133960897901</v>
      </c>
      <c r="AA859" s="35">
        <v>-68.95</v>
      </c>
      <c r="AB859" s="35">
        <v>25</v>
      </c>
      <c r="AC859" s="35">
        <v>177000</v>
      </c>
      <c r="AD859" s="36">
        <v>-1.2075988700564972E-2</v>
      </c>
      <c r="AE859" s="35">
        <v>-10169.129999999999</v>
      </c>
      <c r="AF859" s="35">
        <v>25</v>
      </c>
      <c r="AG859" s="35">
        <v>182500</v>
      </c>
      <c r="AH859" s="36">
        <v>-1.6716378082191781</v>
      </c>
      <c r="AI859" s="35">
        <v>0</v>
      </c>
      <c r="AJ859" s="35">
        <v>0</v>
      </c>
      <c r="AK859" s="35">
        <v>0</v>
      </c>
      <c r="AL859" s="36">
        <v>0</v>
      </c>
      <c r="AM859" s="35">
        <v>-6819.13</v>
      </c>
      <c r="AN859" s="35">
        <v>20</v>
      </c>
      <c r="AO859" s="35">
        <v>135400</v>
      </c>
      <c r="AP859" s="36">
        <v>-1.561248375184638</v>
      </c>
      <c r="AQ859" s="35">
        <v>-5395.13</v>
      </c>
      <c r="AR859" s="35">
        <v>19.149999999999999</v>
      </c>
      <c r="AS859" s="35">
        <v>131645.5</v>
      </c>
      <c r="AT859" s="36">
        <v>-1.147503256852684</v>
      </c>
      <c r="AU859" s="35">
        <v>-24891.13</v>
      </c>
      <c r="AV859" s="35">
        <v>20</v>
      </c>
      <c r="AW859" s="35">
        <v>142600</v>
      </c>
      <c r="AX859" s="36">
        <v>-5.4111152173913046</v>
      </c>
      <c r="AY859" s="35">
        <v>-82288.219999999987</v>
      </c>
      <c r="AZ859" s="35">
        <v>224.15</v>
      </c>
      <c r="BA859" s="35">
        <v>1573070.5</v>
      </c>
      <c r="BB859" s="36">
        <v>-1.6216277782845712</v>
      </c>
      <c r="BC859" s="43" t="s">
        <v>1240</v>
      </c>
      <c r="BD859" s="38" t="s">
        <v>1219</v>
      </c>
      <c r="BE859" s="38" t="s">
        <v>1060</v>
      </c>
      <c r="BF859" s="18"/>
      <c r="BG859" s="18"/>
      <c r="BH859" s="18"/>
      <c r="BI859" s="18"/>
      <c r="BJ859" s="18"/>
      <c r="BK859" s="18"/>
      <c r="BL859" s="18"/>
      <c r="BM859" s="18"/>
      <c r="BN859" s="18"/>
      <c r="BO859" s="18"/>
      <c r="CJ859" s="18"/>
      <c r="CK859" s="18"/>
    </row>
    <row r="860" spans="1:89" x14ac:dyDescent="0.2">
      <c r="A860" s="42">
        <v>172404</v>
      </c>
      <c r="B860" s="43" t="s">
        <v>1249</v>
      </c>
      <c r="C860" s="35">
        <v>-40000.35</v>
      </c>
      <c r="D860" s="35">
        <v>0</v>
      </c>
      <c r="E860" s="35">
        <v>0</v>
      </c>
      <c r="F860" s="36">
        <f t="shared" si="180"/>
        <v>0</v>
      </c>
      <c r="G860" s="35">
        <v>-21714.43</v>
      </c>
      <c r="H860" s="35">
        <v>80</v>
      </c>
      <c r="I860" s="35">
        <v>597100</v>
      </c>
      <c r="J860" s="36">
        <f t="shared" si="181"/>
        <v>-1.1273611287891476</v>
      </c>
      <c r="K860" s="35">
        <v>323435.57</v>
      </c>
      <c r="L860" s="35">
        <v>120</v>
      </c>
      <c r="M860" s="35">
        <v>885650</v>
      </c>
      <c r="N860" s="36">
        <v>10.955870942245808</v>
      </c>
      <c r="O860" s="35">
        <v>399899.57</v>
      </c>
      <c r="P860" s="35">
        <v>35</v>
      </c>
      <c r="Q860" s="35">
        <v>254700</v>
      </c>
      <c r="R860" s="36">
        <v>48.672503612092662</v>
      </c>
      <c r="S860" s="35">
        <v>432649.57</v>
      </c>
      <c r="T860" s="35">
        <v>70</v>
      </c>
      <c r="U860" s="35">
        <v>511900</v>
      </c>
      <c r="V860" s="36">
        <v>26.200696757179138</v>
      </c>
      <c r="W860" s="35">
        <v>443649.57</v>
      </c>
      <c r="X860" s="35">
        <v>45</v>
      </c>
      <c r="Y860" s="35">
        <v>328400</v>
      </c>
      <c r="Z860" s="36">
        <v>40.52827984165652</v>
      </c>
      <c r="AA860" s="35">
        <v>296649.57</v>
      </c>
      <c r="AB860" s="35">
        <v>70</v>
      </c>
      <c r="AC860" s="35">
        <v>519000</v>
      </c>
      <c r="AD860" s="36">
        <v>17.718953121387287</v>
      </c>
      <c r="AE860" s="35">
        <v>523498.91</v>
      </c>
      <c r="AF860" s="35">
        <v>70</v>
      </c>
      <c r="AG860" s="35">
        <v>531400</v>
      </c>
      <c r="AH860" s="36">
        <v>29.553946744448627</v>
      </c>
      <c r="AI860" s="35">
        <v>276308.90999999997</v>
      </c>
      <c r="AJ860" s="35">
        <v>69</v>
      </c>
      <c r="AK860" s="35">
        <v>485680</v>
      </c>
      <c r="AL860" s="36">
        <v>17.636254756218083</v>
      </c>
      <c r="AM860" s="35">
        <v>444508.91</v>
      </c>
      <c r="AN860" s="35">
        <v>70</v>
      </c>
      <c r="AO860" s="35">
        <v>497900</v>
      </c>
      <c r="AP860" s="36">
        <v>27.675790741112671</v>
      </c>
      <c r="AQ860" s="35">
        <v>415848.91</v>
      </c>
      <c r="AR860" s="35">
        <v>76</v>
      </c>
      <c r="AS860" s="35">
        <v>551200</v>
      </c>
      <c r="AT860" s="36">
        <v>21.1244003628447</v>
      </c>
      <c r="AU860" s="35">
        <v>424915.91</v>
      </c>
      <c r="AV860" s="35">
        <v>70</v>
      </c>
      <c r="AW860" s="35">
        <v>525600</v>
      </c>
      <c r="AX860" s="36">
        <v>25.061630917047182</v>
      </c>
      <c r="AY860" s="35">
        <v>3959650.9700000007</v>
      </c>
      <c r="AZ860" s="35">
        <v>775</v>
      </c>
      <c r="BA860" s="35">
        <v>5688530</v>
      </c>
      <c r="BB860" s="36">
        <v>21.578365600603323</v>
      </c>
      <c r="BC860" s="43" t="s">
        <v>1240</v>
      </c>
      <c r="BD860" s="38" t="s">
        <v>1219</v>
      </c>
      <c r="BE860" s="38" t="s">
        <v>1060</v>
      </c>
      <c r="BF860" s="18"/>
      <c r="BG860" s="18"/>
      <c r="BH860" s="18"/>
      <c r="BI860" s="18"/>
      <c r="BJ860" s="18"/>
      <c r="BK860" s="18"/>
      <c r="BL860" s="18"/>
      <c r="BM860" s="18"/>
      <c r="BN860" s="18"/>
      <c r="BO860" s="18"/>
      <c r="CJ860" s="18"/>
      <c r="CK860" s="18"/>
    </row>
    <row r="861" spans="1:89" x14ac:dyDescent="0.2">
      <c r="A861" s="42">
        <v>175472</v>
      </c>
      <c r="B861" s="43" t="s">
        <v>1250</v>
      </c>
      <c r="C861" s="35">
        <v>-131164.82</v>
      </c>
      <c r="D861" s="35">
        <v>0</v>
      </c>
      <c r="E861" s="35">
        <v>0</v>
      </c>
      <c r="F861" s="36">
        <f t="shared" si="180"/>
        <v>0</v>
      </c>
      <c r="G861" s="35">
        <v>-10964.82</v>
      </c>
      <c r="H861" s="35">
        <v>55</v>
      </c>
      <c r="I861" s="35">
        <v>404600</v>
      </c>
      <c r="J861" s="36">
        <f t="shared" si="181"/>
        <v>-0.84011225902125553</v>
      </c>
      <c r="K861" s="35">
        <v>-22214.82</v>
      </c>
      <c r="L861" s="35">
        <v>60</v>
      </c>
      <c r="M861" s="35">
        <v>446700</v>
      </c>
      <c r="N861" s="36">
        <v>-1.49192881128274</v>
      </c>
      <c r="O861" s="35">
        <v>-26793.08</v>
      </c>
      <c r="P861" s="35">
        <v>80</v>
      </c>
      <c r="Q861" s="35">
        <v>600100</v>
      </c>
      <c r="R861" s="36">
        <v>-1.3840784535910682</v>
      </c>
      <c r="S861" s="35">
        <v>-13893.08</v>
      </c>
      <c r="T861" s="35">
        <v>49.2</v>
      </c>
      <c r="U861" s="35">
        <v>362524</v>
      </c>
      <c r="V861" s="36">
        <v>-1.1880192207964162</v>
      </c>
      <c r="W861" s="35">
        <v>53072.92</v>
      </c>
      <c r="X861" s="35">
        <v>60</v>
      </c>
      <c r="Y861" s="35">
        <v>437200</v>
      </c>
      <c r="Z861" s="36">
        <v>3.6417831655992678</v>
      </c>
      <c r="AA861" s="35">
        <v>76472.92</v>
      </c>
      <c r="AB861" s="35">
        <v>60</v>
      </c>
      <c r="AC861" s="35">
        <v>455200</v>
      </c>
      <c r="AD861" s="36">
        <v>5.2079536906854127</v>
      </c>
      <c r="AE861" s="35">
        <v>111123.2</v>
      </c>
      <c r="AF861" s="35">
        <v>45</v>
      </c>
      <c r="AG861" s="35">
        <v>346650</v>
      </c>
      <c r="AH861" s="36">
        <v>9.6168931198615315</v>
      </c>
      <c r="AI861" s="35">
        <v>35173.199999999997</v>
      </c>
      <c r="AJ861" s="35">
        <v>55</v>
      </c>
      <c r="AK861" s="35">
        <v>397850</v>
      </c>
      <c r="AL861" s="36">
        <v>2.7406540153324115</v>
      </c>
      <c r="AM861" s="35">
        <v>116373.22</v>
      </c>
      <c r="AN861" s="35">
        <v>70</v>
      </c>
      <c r="AO861" s="35">
        <v>505900</v>
      </c>
      <c r="AP861" s="36">
        <v>7.1309939118402843</v>
      </c>
      <c r="AQ861" s="35">
        <v>50073.2</v>
      </c>
      <c r="AR861" s="35">
        <v>50</v>
      </c>
      <c r="AS861" s="35">
        <v>364500</v>
      </c>
      <c r="AT861" s="36">
        <v>3.8465009602194784</v>
      </c>
      <c r="AU861" s="35">
        <v>150455.20000000001</v>
      </c>
      <c r="AV861" s="35">
        <v>50</v>
      </c>
      <c r="AW861" s="35">
        <v>380400</v>
      </c>
      <c r="AX861" s="36">
        <v>12.261070452155627</v>
      </c>
      <c r="AY861" s="35">
        <v>518878.06000000006</v>
      </c>
      <c r="AZ861" s="35">
        <v>634.20000000000005</v>
      </c>
      <c r="BA861" s="35">
        <v>4701624</v>
      </c>
      <c r="BB861" s="36">
        <v>3.4212050687166822</v>
      </c>
      <c r="BC861" s="43" t="s">
        <v>1240</v>
      </c>
      <c r="BD861" s="38" t="s">
        <v>1219</v>
      </c>
      <c r="BE861" s="38" t="s">
        <v>1060</v>
      </c>
      <c r="BF861" s="18"/>
      <c r="BG861" s="18"/>
      <c r="BH861" s="18"/>
      <c r="BI861" s="18"/>
      <c r="BJ861" s="18"/>
      <c r="BK861" s="18"/>
      <c r="BL861" s="18"/>
      <c r="BM861" s="18"/>
      <c r="BN861" s="18"/>
      <c r="BO861" s="18"/>
      <c r="CJ861" s="18"/>
      <c r="CK861" s="18"/>
    </row>
    <row r="862" spans="1:89" x14ac:dyDescent="0.2">
      <c r="A862" s="42">
        <v>175863</v>
      </c>
      <c r="B862" s="43" t="s">
        <v>180</v>
      </c>
      <c r="C862" s="35">
        <v>-122045.65</v>
      </c>
      <c r="D862" s="35">
        <v>0</v>
      </c>
      <c r="E862" s="35">
        <v>0</v>
      </c>
      <c r="F862" s="36">
        <f t="shared" si="180"/>
        <v>0</v>
      </c>
      <c r="G862" s="35">
        <v>-17926.38</v>
      </c>
      <c r="H862" s="35">
        <v>56</v>
      </c>
      <c r="I862" s="35">
        <v>421120</v>
      </c>
      <c r="J862" s="36">
        <f t="shared" si="181"/>
        <v>-1.319618588525836</v>
      </c>
      <c r="K862" s="35">
        <v>109813.62</v>
      </c>
      <c r="L862" s="35">
        <v>105</v>
      </c>
      <c r="M862" s="35">
        <v>784600</v>
      </c>
      <c r="N862" s="36">
        <v>4.198838388988019</v>
      </c>
      <c r="O862" s="35">
        <v>122963.62</v>
      </c>
      <c r="P862" s="35">
        <v>70</v>
      </c>
      <c r="Q862" s="35">
        <v>521400</v>
      </c>
      <c r="R862" s="36">
        <v>7.3108404679708467</v>
      </c>
      <c r="S862" s="35">
        <v>169663.62</v>
      </c>
      <c r="T862" s="35">
        <v>35</v>
      </c>
      <c r="U862" s="35">
        <v>257200</v>
      </c>
      <c r="V862" s="36">
        <v>20.449347667185073</v>
      </c>
      <c r="W862" s="35">
        <v>440449.62</v>
      </c>
      <c r="X862" s="35">
        <v>70</v>
      </c>
      <c r="Y862" s="35">
        <v>509900</v>
      </c>
      <c r="Z862" s="36">
        <v>25.913882329868599</v>
      </c>
      <c r="AA862" s="35">
        <v>410199.62</v>
      </c>
      <c r="AB862" s="35">
        <v>35</v>
      </c>
      <c r="AC862" s="35">
        <v>261700</v>
      </c>
      <c r="AD862" s="36">
        <v>48.590707756973636</v>
      </c>
      <c r="AE862" s="35">
        <v>513549.19</v>
      </c>
      <c r="AF862" s="35">
        <v>70</v>
      </c>
      <c r="AG862" s="35">
        <v>536400</v>
      </c>
      <c r="AH862" s="36">
        <v>28.721990492170022</v>
      </c>
      <c r="AI862" s="35">
        <v>224479.19</v>
      </c>
      <c r="AJ862" s="35">
        <v>77</v>
      </c>
      <c r="AK862" s="35">
        <v>556840</v>
      </c>
      <c r="AL862" s="36">
        <v>12.497045632497665</v>
      </c>
      <c r="AM862" s="35">
        <v>210259.18</v>
      </c>
      <c r="AN862" s="35">
        <v>77</v>
      </c>
      <c r="AO862" s="35">
        <v>560140</v>
      </c>
      <c r="AP862" s="36">
        <v>11.63643835469704</v>
      </c>
      <c r="AQ862" s="35">
        <v>120559.18</v>
      </c>
      <c r="AR862" s="35">
        <v>70</v>
      </c>
      <c r="AS862" s="35">
        <v>509900</v>
      </c>
      <c r="AT862" s="36">
        <v>6.620233457540694</v>
      </c>
      <c r="AU862" s="35">
        <v>273093.18</v>
      </c>
      <c r="AV862" s="35">
        <v>112</v>
      </c>
      <c r="AW862" s="35">
        <v>836840</v>
      </c>
      <c r="AX862" s="36">
        <v>10.116496080493283</v>
      </c>
      <c r="AY862" s="35">
        <v>2577103.64</v>
      </c>
      <c r="AZ862" s="35">
        <v>777</v>
      </c>
      <c r="BA862" s="35">
        <v>5756040</v>
      </c>
      <c r="BB862" s="36">
        <v>13.879370685401769</v>
      </c>
      <c r="BC862" s="43" t="s">
        <v>1240</v>
      </c>
      <c r="BD862" s="38" t="s">
        <v>1219</v>
      </c>
      <c r="BE862" s="38" t="s">
        <v>1060</v>
      </c>
      <c r="BF862" s="18"/>
      <c r="BG862" s="18"/>
      <c r="BH862" s="18"/>
      <c r="BI862" s="18"/>
      <c r="BJ862" s="18"/>
      <c r="BK862" s="18"/>
      <c r="BL862" s="18"/>
      <c r="BM862" s="18"/>
      <c r="BN862" s="18"/>
      <c r="BO862" s="18"/>
      <c r="CJ862" s="18"/>
      <c r="CK862" s="18"/>
    </row>
    <row r="863" spans="1:89" x14ac:dyDescent="0.2">
      <c r="A863" s="42">
        <v>177351</v>
      </c>
      <c r="B863" s="43" t="s">
        <v>1251</v>
      </c>
      <c r="C863" s="35">
        <v>-136003.15</v>
      </c>
      <c r="D863" s="35">
        <v>0</v>
      </c>
      <c r="E863" s="35">
        <v>0</v>
      </c>
      <c r="F863" s="36">
        <f t="shared" si="180"/>
        <v>0</v>
      </c>
      <c r="G863" s="35">
        <v>184770.63</v>
      </c>
      <c r="H863" s="35">
        <v>126</v>
      </c>
      <c r="I863" s="35">
        <v>942520</v>
      </c>
      <c r="J863" s="36">
        <f t="shared" si="181"/>
        <v>6.0772074120443067</v>
      </c>
      <c r="K863" s="35">
        <v>14740.63</v>
      </c>
      <c r="L863" s="35">
        <v>140</v>
      </c>
      <c r="M863" s="35">
        <v>1050300</v>
      </c>
      <c r="N863" s="36">
        <v>0.42104055984004568</v>
      </c>
      <c r="O863" s="35">
        <v>275980.63</v>
      </c>
      <c r="P863" s="35">
        <v>104</v>
      </c>
      <c r="Q863" s="35">
        <v>773580</v>
      </c>
      <c r="R863" s="36">
        <v>11.059489037979265</v>
      </c>
      <c r="S863" s="35">
        <v>308430.63</v>
      </c>
      <c r="T863" s="35">
        <v>35</v>
      </c>
      <c r="U863" s="35">
        <v>259700</v>
      </c>
      <c r="V863" s="36">
        <v>36.816902310358103</v>
      </c>
      <c r="W863" s="35">
        <v>464930.63</v>
      </c>
      <c r="X863" s="35">
        <v>70</v>
      </c>
      <c r="Y863" s="35">
        <v>512400</v>
      </c>
      <c r="Z863" s="36">
        <v>27.220762880562059</v>
      </c>
      <c r="AA863" s="35">
        <v>249130.63</v>
      </c>
      <c r="AB863" s="35">
        <v>35</v>
      </c>
      <c r="AC863" s="35">
        <v>266700</v>
      </c>
      <c r="AD863" s="36">
        <v>28.957816010498686</v>
      </c>
      <c r="AE863" s="35">
        <v>443230.55</v>
      </c>
      <c r="AF863" s="35">
        <v>105</v>
      </c>
      <c r="AG863" s="35">
        <v>812600</v>
      </c>
      <c r="AH863" s="36">
        <v>16.363421732709821</v>
      </c>
      <c r="AI863" s="35">
        <v>469086.55</v>
      </c>
      <c r="AJ863" s="35">
        <v>229</v>
      </c>
      <c r="AK863" s="35">
        <v>1680930</v>
      </c>
      <c r="AL863" s="36">
        <v>8.6509747877662964</v>
      </c>
      <c r="AM863" s="35">
        <v>512445.55</v>
      </c>
      <c r="AN863" s="35">
        <v>105</v>
      </c>
      <c r="AO863" s="35">
        <v>755600</v>
      </c>
      <c r="AP863" s="36">
        <v>21.024102766013762</v>
      </c>
      <c r="AQ863" s="35">
        <v>320050.55</v>
      </c>
      <c r="AR863" s="35">
        <v>165</v>
      </c>
      <c r="AS863" s="35">
        <v>1211800</v>
      </c>
      <c r="AT863" s="36">
        <v>7.3951274137646479</v>
      </c>
      <c r="AU863" s="35">
        <v>283805.56</v>
      </c>
      <c r="AV863" s="35">
        <v>177</v>
      </c>
      <c r="AW863" s="35">
        <v>1333140</v>
      </c>
      <c r="AX863" s="36">
        <v>6.5994361882472958</v>
      </c>
      <c r="AY863" s="35">
        <v>3526602.5399999996</v>
      </c>
      <c r="AZ863" s="35">
        <v>1291</v>
      </c>
      <c r="BA863" s="35">
        <v>9599270</v>
      </c>
      <c r="BB863" s="36">
        <v>11.388853396143663</v>
      </c>
      <c r="BC863" s="43" t="s">
        <v>1240</v>
      </c>
      <c r="BD863" s="38" t="s">
        <v>1219</v>
      </c>
      <c r="BE863" s="38" t="s">
        <v>1060</v>
      </c>
      <c r="BF863" s="18"/>
      <c r="BG863" s="18"/>
      <c r="BH863" s="18"/>
      <c r="BI863" s="18"/>
      <c r="BJ863" s="18"/>
      <c r="BK863" s="18"/>
      <c r="BL863" s="18"/>
      <c r="BM863" s="18"/>
      <c r="BN863" s="18"/>
      <c r="BO863" s="18"/>
      <c r="CJ863" s="18"/>
      <c r="CK863" s="18"/>
    </row>
    <row r="864" spans="1:89" x14ac:dyDescent="0.2">
      <c r="A864" s="42">
        <v>178109</v>
      </c>
      <c r="B864" s="43" t="s">
        <v>1252</v>
      </c>
      <c r="C864" s="35">
        <v>-326220.34999999998</v>
      </c>
      <c r="D864" s="35">
        <v>0</v>
      </c>
      <c r="E864" s="35">
        <v>0</v>
      </c>
      <c r="F864" s="36">
        <f t="shared" si="180"/>
        <v>0</v>
      </c>
      <c r="G864" s="35">
        <v>280660.56</v>
      </c>
      <c r="H864" s="35">
        <v>190</v>
      </c>
      <c r="I864" s="35">
        <v>1409475</v>
      </c>
      <c r="J864" s="36">
        <f t="shared" si="181"/>
        <v>6.1728497206406638</v>
      </c>
      <c r="K864" s="35">
        <v>572585.56000000006</v>
      </c>
      <c r="L864" s="35">
        <v>199</v>
      </c>
      <c r="M864" s="35">
        <v>1518155</v>
      </c>
      <c r="N864" s="36">
        <v>11.314764829678131</v>
      </c>
      <c r="O864" s="35">
        <v>959810.21</v>
      </c>
      <c r="P864" s="35">
        <v>228</v>
      </c>
      <c r="Q864" s="35">
        <v>1719510</v>
      </c>
      <c r="R864" s="36">
        <v>17.303834528441243</v>
      </c>
      <c r="S864" s="35">
        <v>1029800.21</v>
      </c>
      <c r="T864" s="35">
        <v>170.5</v>
      </c>
      <c r="U864" s="35">
        <v>1297310</v>
      </c>
      <c r="V864" s="36">
        <v>24.607693234462079</v>
      </c>
      <c r="W864" s="35">
        <v>910350.13</v>
      </c>
      <c r="X864" s="35">
        <v>100</v>
      </c>
      <c r="Y864" s="35">
        <v>716000</v>
      </c>
      <c r="Z864" s="36">
        <v>38.143161871508376</v>
      </c>
      <c r="AA864" s="35">
        <v>722429.13</v>
      </c>
      <c r="AB864" s="35">
        <v>100</v>
      </c>
      <c r="AC864" s="35">
        <v>782750</v>
      </c>
      <c r="AD864" s="36">
        <v>28.611054653465345</v>
      </c>
      <c r="AE864" s="35">
        <v>1412344.48</v>
      </c>
      <c r="AF864" s="35">
        <v>195.75</v>
      </c>
      <c r="AG864" s="35">
        <v>1549502.5</v>
      </c>
      <c r="AH864" s="36">
        <v>27.344476307718121</v>
      </c>
      <c r="AI864" s="35">
        <v>653721.48</v>
      </c>
      <c r="AJ864" s="35">
        <v>54</v>
      </c>
      <c r="AK864" s="35">
        <v>379380</v>
      </c>
      <c r="AL864" s="36">
        <v>53.417064368179659</v>
      </c>
      <c r="AM864" s="35">
        <v>912547.93</v>
      </c>
      <c r="AN864" s="35">
        <v>190.5</v>
      </c>
      <c r="AO864" s="35">
        <v>1389885</v>
      </c>
      <c r="AP864" s="36">
        <v>20.353472287275569</v>
      </c>
      <c r="AQ864" s="35">
        <v>-112030.98</v>
      </c>
      <c r="AR864" s="35">
        <v>228</v>
      </c>
      <c r="AS864" s="35">
        <v>1711895</v>
      </c>
      <c r="AT864" s="36">
        <v>-1.8323947672024277</v>
      </c>
      <c r="AU864" s="35">
        <v>129766.48</v>
      </c>
      <c r="AV864" s="35">
        <v>253.9</v>
      </c>
      <c r="AW864" s="35">
        <v>1907821</v>
      </c>
      <c r="AX864" s="36">
        <v>2.1085630570163554</v>
      </c>
      <c r="AY864" s="35">
        <v>7471985.1899999995</v>
      </c>
      <c r="AZ864" s="35">
        <v>1909.65</v>
      </c>
      <c r="BA864" s="35">
        <v>14381683.5</v>
      </c>
      <c r="BB864" s="36">
        <v>16.106010182326706</v>
      </c>
      <c r="BC864" s="43" t="s">
        <v>1240</v>
      </c>
      <c r="BD864" s="38" t="s">
        <v>1219</v>
      </c>
      <c r="BE864" s="38" t="s">
        <v>1060</v>
      </c>
      <c r="BF864" s="18"/>
      <c r="BG864" s="18"/>
      <c r="BH864" s="18"/>
      <c r="BI864" s="18"/>
      <c r="BJ864" s="18"/>
      <c r="BK864" s="18"/>
      <c r="BL864" s="18"/>
      <c r="BM864" s="18"/>
      <c r="BN864" s="18"/>
      <c r="BO864" s="18"/>
      <c r="CJ864" s="18"/>
      <c r="CK864" s="18"/>
    </row>
    <row r="865" spans="1:89" x14ac:dyDescent="0.2">
      <c r="A865" s="42">
        <v>178549</v>
      </c>
      <c r="B865" s="43" t="s">
        <v>1253</v>
      </c>
      <c r="C865" s="35">
        <v>447195.54</v>
      </c>
      <c r="D865" s="35">
        <v>517.54999999999995</v>
      </c>
      <c r="E865" s="35">
        <v>3840420</v>
      </c>
      <c r="F865" s="36">
        <f t="shared" si="180"/>
        <v>3.4933330729451466</v>
      </c>
      <c r="G865" s="35">
        <v>899534.57</v>
      </c>
      <c r="H865" s="35">
        <v>764</v>
      </c>
      <c r="I865" s="35">
        <v>5593375</v>
      </c>
      <c r="J865" s="36">
        <f t="shared" si="181"/>
        <v>4.9854643520235991</v>
      </c>
      <c r="K865" s="35">
        <v>3128869.07</v>
      </c>
      <c r="L865" s="35">
        <v>986.75</v>
      </c>
      <c r="M865" s="35">
        <v>7305747.5</v>
      </c>
      <c r="N865" s="36">
        <v>12.848250244071535</v>
      </c>
      <c r="O865" s="35">
        <v>3597052.34</v>
      </c>
      <c r="P865" s="35">
        <v>683.75</v>
      </c>
      <c r="Q865" s="35">
        <v>5034812.5</v>
      </c>
      <c r="R865" s="36">
        <v>22.147522383405537</v>
      </c>
      <c r="S865" s="35">
        <v>3345409.31</v>
      </c>
      <c r="T865" s="35">
        <v>554</v>
      </c>
      <c r="U865" s="35">
        <v>4069780</v>
      </c>
      <c r="V865" s="36">
        <v>25.482381998535548</v>
      </c>
      <c r="W865" s="35">
        <v>5113358.59</v>
      </c>
      <c r="X865" s="35">
        <v>769.5</v>
      </c>
      <c r="Y865" s="35">
        <v>5637890</v>
      </c>
      <c r="Z865" s="36">
        <v>27.208895118563859</v>
      </c>
      <c r="AA865" s="35">
        <v>3964425.6</v>
      </c>
      <c r="AB865" s="35">
        <v>586.5</v>
      </c>
      <c r="AC865" s="35">
        <v>4468155</v>
      </c>
      <c r="AD865" s="36">
        <v>27.505132118290437</v>
      </c>
      <c r="AE865" s="35">
        <v>7533610.2800000003</v>
      </c>
      <c r="AF865" s="35">
        <v>694.25</v>
      </c>
      <c r="AG865" s="35">
        <v>5363922.5</v>
      </c>
      <c r="AH865" s="36">
        <v>42.13489445457126</v>
      </c>
      <c r="AI865" s="35">
        <v>0</v>
      </c>
      <c r="AJ865" s="35">
        <v>0</v>
      </c>
      <c r="AK865" s="35">
        <v>0</v>
      </c>
      <c r="AL865" s="36">
        <v>0</v>
      </c>
      <c r="AM865" s="35">
        <v>0</v>
      </c>
      <c r="AN865" s="35">
        <v>0</v>
      </c>
      <c r="AO865" s="35">
        <v>0</v>
      </c>
      <c r="AP865" s="36">
        <v>0</v>
      </c>
      <c r="AQ865" s="35">
        <v>2040075.85</v>
      </c>
      <c r="AR865" s="35">
        <v>560.5</v>
      </c>
      <c r="AS865" s="35">
        <v>4221910</v>
      </c>
      <c r="AT865" s="36">
        <v>13.529924560210901</v>
      </c>
      <c r="AU865" s="35">
        <v>3346943.59</v>
      </c>
      <c r="AV865" s="35">
        <v>1116.7</v>
      </c>
      <c r="AW865" s="35">
        <v>8361478</v>
      </c>
      <c r="AX865" s="36">
        <v>12.408721435373026</v>
      </c>
      <c r="AY865" s="35">
        <v>32969279.200000003</v>
      </c>
      <c r="AZ865" s="35">
        <v>6715.95</v>
      </c>
      <c r="BA865" s="35">
        <v>50057070.5</v>
      </c>
      <c r="BB865" s="36">
        <v>20.417648196172408</v>
      </c>
      <c r="BC865" s="43" t="s">
        <v>1240</v>
      </c>
      <c r="BD865" s="38" t="s">
        <v>1219</v>
      </c>
      <c r="BE865" s="38" t="s">
        <v>1060</v>
      </c>
      <c r="BF865" s="18"/>
      <c r="BG865" s="18"/>
      <c r="BH865" s="18"/>
      <c r="BI865" s="18"/>
      <c r="BJ865" s="18"/>
      <c r="BK865" s="18"/>
      <c r="BL865" s="18"/>
      <c r="BM865" s="18"/>
      <c r="BN865" s="18"/>
      <c r="BO865" s="18"/>
      <c r="CJ865" s="18"/>
      <c r="CK865" s="18"/>
    </row>
    <row r="866" spans="1:89" x14ac:dyDescent="0.2">
      <c r="A866" s="42">
        <v>179430</v>
      </c>
      <c r="B866" s="43" t="s">
        <v>1254</v>
      </c>
      <c r="C866" s="35">
        <v>-0.33</v>
      </c>
      <c r="D866" s="35">
        <v>0</v>
      </c>
      <c r="E866" s="35">
        <v>0</v>
      </c>
      <c r="F866" s="36">
        <f t="shared" si="180"/>
        <v>0</v>
      </c>
      <c r="G866" s="35">
        <v>131459.96</v>
      </c>
      <c r="H866" s="35">
        <v>83</v>
      </c>
      <c r="I866" s="35">
        <v>614460</v>
      </c>
      <c r="J866" s="36">
        <f t="shared" si="181"/>
        <v>6.6322604563356444</v>
      </c>
      <c r="K866" s="35">
        <v>-22200.04</v>
      </c>
      <c r="L866" s="35">
        <v>55</v>
      </c>
      <c r="M866" s="35">
        <v>405600</v>
      </c>
      <c r="N866" s="36">
        <v>-1.6420147928994084</v>
      </c>
      <c r="O866" s="35">
        <v>70216.05</v>
      </c>
      <c r="P866" s="35">
        <v>55</v>
      </c>
      <c r="Q866" s="35">
        <v>413600</v>
      </c>
      <c r="R866" s="36">
        <v>5.2628083897485496</v>
      </c>
      <c r="S866" s="35">
        <v>181316.05</v>
      </c>
      <c r="T866" s="35">
        <v>40</v>
      </c>
      <c r="U866" s="35">
        <v>296800</v>
      </c>
      <c r="V866" s="36">
        <v>18.937997136118597</v>
      </c>
      <c r="W866" s="35">
        <v>378476.05</v>
      </c>
      <c r="X866" s="35">
        <v>43</v>
      </c>
      <c r="Y866" s="35">
        <v>310760</v>
      </c>
      <c r="Z866" s="36">
        <v>36.537139593255247</v>
      </c>
      <c r="AA866" s="35">
        <v>149276.04999999999</v>
      </c>
      <c r="AB866" s="35">
        <v>20</v>
      </c>
      <c r="AC866" s="35">
        <v>152150</v>
      </c>
      <c r="AD866" s="36">
        <v>30.414443312520536</v>
      </c>
      <c r="AE866" s="35">
        <v>246869.69</v>
      </c>
      <c r="AF866" s="35">
        <v>72</v>
      </c>
      <c r="AG866" s="35">
        <v>548140</v>
      </c>
      <c r="AH866" s="36">
        <v>13.511312255992996</v>
      </c>
      <c r="AI866" s="35">
        <v>332339.69</v>
      </c>
      <c r="AJ866" s="35">
        <v>80</v>
      </c>
      <c r="AK866" s="35">
        <v>578600</v>
      </c>
      <c r="AL866" s="36">
        <v>17.805963342550985</v>
      </c>
      <c r="AM866" s="35">
        <v>398109.69</v>
      </c>
      <c r="AN866" s="35">
        <v>86</v>
      </c>
      <c r="AO866" s="35">
        <v>621920</v>
      </c>
      <c r="AP866" s="36">
        <v>19.84403201376383</v>
      </c>
      <c r="AQ866" s="35">
        <v>399249.7</v>
      </c>
      <c r="AR866" s="35">
        <v>80</v>
      </c>
      <c r="AS866" s="35">
        <v>586600</v>
      </c>
      <c r="AT866" s="36">
        <v>19.05726491646778</v>
      </c>
      <c r="AU866" s="35">
        <v>287089.7</v>
      </c>
      <c r="AV866" s="35">
        <v>80</v>
      </c>
      <c r="AW866" s="35">
        <v>590500</v>
      </c>
      <c r="AX866" s="36">
        <v>15.071601524132092</v>
      </c>
      <c r="AY866" s="35">
        <v>2552202.59</v>
      </c>
      <c r="AZ866" s="35">
        <v>694</v>
      </c>
      <c r="BA866" s="35">
        <v>5119130</v>
      </c>
      <c r="BB866" s="36">
        <v>15.455415332292791</v>
      </c>
      <c r="BC866" s="43" t="s">
        <v>1240</v>
      </c>
      <c r="BD866" s="38" t="s">
        <v>1219</v>
      </c>
      <c r="BE866" s="38" t="s">
        <v>1060</v>
      </c>
      <c r="BF866" s="18"/>
      <c r="BG866" s="18"/>
      <c r="BH866" s="18"/>
      <c r="BI866" s="18"/>
      <c r="BJ866" s="18"/>
      <c r="BK866" s="18"/>
      <c r="BL866" s="18"/>
      <c r="BM866" s="18"/>
      <c r="BN866" s="18"/>
      <c r="BO866" s="18"/>
      <c r="CJ866" s="18"/>
      <c r="CK866" s="18"/>
    </row>
    <row r="867" spans="1:89" x14ac:dyDescent="0.2">
      <c r="A867" s="42">
        <v>202509</v>
      </c>
      <c r="B867" s="43" t="s">
        <v>1255</v>
      </c>
      <c r="C867" s="35">
        <v>-75720.009999999995</v>
      </c>
      <c r="D867" s="35">
        <v>0</v>
      </c>
      <c r="E867" s="35">
        <v>0</v>
      </c>
      <c r="F867" s="36">
        <f t="shared" si="180"/>
        <v>0</v>
      </c>
      <c r="G867" s="35">
        <v>-18918.61</v>
      </c>
      <c r="H867" s="35">
        <v>78</v>
      </c>
      <c r="I867" s="35">
        <v>547560</v>
      </c>
      <c r="J867" s="36">
        <f t="shared" si="181"/>
        <v>-1.0710733252976843</v>
      </c>
      <c r="K867" s="35">
        <v>-23189.61</v>
      </c>
      <c r="L867" s="35">
        <v>51.5</v>
      </c>
      <c r="M867" s="35">
        <v>361530</v>
      </c>
      <c r="N867" s="36">
        <v>-1.9242892705999504</v>
      </c>
      <c r="O867" s="35">
        <v>-15349.61</v>
      </c>
      <c r="P867" s="35">
        <v>40</v>
      </c>
      <c r="Q867" s="35">
        <v>289050</v>
      </c>
      <c r="R867" s="36">
        <v>-1.6462131465144441</v>
      </c>
      <c r="S867" s="35">
        <v>-16849.61</v>
      </c>
      <c r="T867" s="35">
        <v>45</v>
      </c>
      <c r="U867" s="35">
        <v>311900</v>
      </c>
      <c r="V867" s="36">
        <v>-1.6746967297210644</v>
      </c>
      <c r="W867" s="35">
        <v>249010.39</v>
      </c>
      <c r="X867" s="35">
        <v>41</v>
      </c>
      <c r="Y867" s="35">
        <v>283520</v>
      </c>
      <c r="Z867" s="36">
        <v>26.348447023137702</v>
      </c>
      <c r="AA867" s="35">
        <v>212385.39</v>
      </c>
      <c r="AB867" s="35">
        <v>62.5</v>
      </c>
      <c r="AC867" s="35">
        <v>463375</v>
      </c>
      <c r="AD867" s="36">
        <v>14.208679989209605</v>
      </c>
      <c r="AE867" s="35">
        <v>301309.64</v>
      </c>
      <c r="AF867" s="35">
        <v>65</v>
      </c>
      <c r="AG867" s="35">
        <v>479550</v>
      </c>
      <c r="AH867" s="36">
        <v>18.849523928683141</v>
      </c>
      <c r="AI867" s="35">
        <v>82259.64</v>
      </c>
      <c r="AJ867" s="35">
        <v>43.5</v>
      </c>
      <c r="AK867" s="35">
        <v>303820</v>
      </c>
      <c r="AL867" s="36">
        <v>8.393288262787177</v>
      </c>
      <c r="AM867" s="35">
        <v>-23750.36</v>
      </c>
      <c r="AN867" s="35">
        <v>35</v>
      </c>
      <c r="AO867" s="35">
        <v>241200</v>
      </c>
      <c r="AP867" s="36">
        <v>-3.0524923714759535</v>
      </c>
      <c r="AQ867" s="35">
        <v>191924.64</v>
      </c>
      <c r="AR867" s="35">
        <v>76.5</v>
      </c>
      <c r="AS867" s="35">
        <v>522380</v>
      </c>
      <c r="AT867" s="36">
        <v>10.28731942264252</v>
      </c>
      <c r="AU867" s="35">
        <v>-57292.86</v>
      </c>
      <c r="AV867" s="35">
        <v>35</v>
      </c>
      <c r="AW867" s="35">
        <v>252700</v>
      </c>
      <c r="AX867" s="36">
        <v>-7.0284078353779185</v>
      </c>
      <c r="AY867" s="35">
        <v>881539.04</v>
      </c>
      <c r="AZ867" s="35">
        <v>573</v>
      </c>
      <c r="BA867" s="35">
        <v>4056585</v>
      </c>
      <c r="BB867" s="36">
        <v>6.7366295147272899</v>
      </c>
      <c r="BC867" s="43" t="s">
        <v>1240</v>
      </c>
      <c r="BD867" s="38" t="s">
        <v>1219</v>
      </c>
      <c r="BE867" s="38" t="s">
        <v>1060</v>
      </c>
      <c r="BF867" s="18"/>
      <c r="BG867" s="18"/>
      <c r="BH867" s="18"/>
      <c r="BI867" s="18"/>
      <c r="BJ867" s="18"/>
      <c r="BK867" s="18"/>
      <c r="BL867" s="18"/>
      <c r="BM867" s="18"/>
      <c r="BN867" s="18"/>
      <c r="BO867" s="18"/>
      <c r="CJ867" s="18"/>
      <c r="CK867" s="18"/>
    </row>
    <row r="868" spans="1:89" x14ac:dyDescent="0.2">
      <c r="A868" s="42">
        <v>203048</v>
      </c>
      <c r="B868" s="43" t="s">
        <v>1256</v>
      </c>
      <c r="C868" s="35">
        <v>0</v>
      </c>
      <c r="D868" s="35">
        <v>0</v>
      </c>
      <c r="E868" s="35">
        <v>0</v>
      </c>
      <c r="F868" s="36">
        <f t="shared" si="180"/>
        <v>0</v>
      </c>
      <c r="G868" s="35">
        <v>0</v>
      </c>
      <c r="H868" s="35">
        <v>0</v>
      </c>
      <c r="I868" s="35">
        <v>0</v>
      </c>
      <c r="J868" s="36">
        <f t="shared" si="181"/>
        <v>0</v>
      </c>
      <c r="K868" s="35">
        <v>282950</v>
      </c>
      <c r="L868" s="35">
        <v>143.5</v>
      </c>
      <c r="M868" s="35">
        <v>1053295</v>
      </c>
      <c r="N868" s="36">
        <v>8.0589958178857763</v>
      </c>
      <c r="O868" s="35">
        <v>490345</v>
      </c>
      <c r="P868" s="35">
        <v>150</v>
      </c>
      <c r="Q868" s="35">
        <v>1085575</v>
      </c>
      <c r="R868" s="36">
        <v>14.002436496787418</v>
      </c>
      <c r="S868" s="35">
        <v>371845</v>
      </c>
      <c r="T868" s="35">
        <v>80</v>
      </c>
      <c r="U868" s="35">
        <v>585400</v>
      </c>
      <c r="V868" s="36">
        <v>19.691142808336181</v>
      </c>
      <c r="W868" s="35">
        <v>656430</v>
      </c>
      <c r="X868" s="35">
        <v>110.5</v>
      </c>
      <c r="Y868" s="35">
        <v>784180</v>
      </c>
      <c r="Z868" s="36">
        <v>25.112729220332067</v>
      </c>
      <c r="AA868" s="35">
        <v>503390</v>
      </c>
      <c r="AB868" s="35">
        <v>53</v>
      </c>
      <c r="AC868" s="35">
        <v>398660</v>
      </c>
      <c r="AD868" s="36">
        <v>39.143856920684293</v>
      </c>
      <c r="AE868" s="35">
        <v>688375</v>
      </c>
      <c r="AF868" s="35">
        <v>110.75</v>
      </c>
      <c r="AG868" s="35">
        <v>839427.5</v>
      </c>
      <c r="AH868" s="36">
        <v>24.601588582694752</v>
      </c>
      <c r="AI868" s="35">
        <v>711350</v>
      </c>
      <c r="AJ868" s="35">
        <v>81</v>
      </c>
      <c r="AK868" s="35">
        <v>593470</v>
      </c>
      <c r="AL868" s="36">
        <v>37.15748058031577</v>
      </c>
      <c r="AM868" s="35">
        <v>263001</v>
      </c>
      <c r="AN868" s="35">
        <v>40</v>
      </c>
      <c r="AO868" s="35">
        <v>280800</v>
      </c>
      <c r="AP868" s="36">
        <v>29.035010683760685</v>
      </c>
      <c r="AQ868" s="35">
        <v>823911</v>
      </c>
      <c r="AR868" s="35">
        <v>149.5</v>
      </c>
      <c r="AS868" s="35">
        <v>1117390</v>
      </c>
      <c r="AT868" s="36">
        <v>20.645887290919013</v>
      </c>
      <c r="AU868" s="35">
        <v>85691.78</v>
      </c>
      <c r="AV868" s="35">
        <v>69</v>
      </c>
      <c r="AW868" s="35">
        <v>506160</v>
      </c>
      <c r="AX868" s="36">
        <v>5.2482321400347711</v>
      </c>
      <c r="AY868" s="35">
        <v>4877288.78</v>
      </c>
      <c r="AZ868" s="35">
        <v>987.25</v>
      </c>
      <c r="BA868" s="35">
        <v>7244357.5</v>
      </c>
      <c r="BB868" s="36">
        <v>20.870857378311328</v>
      </c>
      <c r="BC868" s="43" t="s">
        <v>1240</v>
      </c>
      <c r="BD868" s="38" t="s">
        <v>1219</v>
      </c>
      <c r="BE868" s="38" t="s">
        <v>1060</v>
      </c>
      <c r="BF868" s="18"/>
      <c r="BG868" s="18"/>
      <c r="BH868" s="18"/>
      <c r="BI868" s="18"/>
      <c r="BJ868" s="18"/>
      <c r="BK868" s="18"/>
      <c r="BL868" s="18"/>
      <c r="BM868" s="18"/>
      <c r="BN868" s="18"/>
      <c r="BO868" s="18"/>
      <c r="CJ868" s="18"/>
      <c r="CK868" s="18"/>
    </row>
    <row r="869" spans="1:89" x14ac:dyDescent="0.2">
      <c r="A869" s="42">
        <v>203892</v>
      </c>
      <c r="B869" s="43" t="s">
        <v>1257</v>
      </c>
      <c r="C869" s="35">
        <v>0</v>
      </c>
      <c r="D869" s="35">
        <v>0</v>
      </c>
      <c r="E869" s="35">
        <v>0</v>
      </c>
      <c r="F869" s="36">
        <f t="shared" si="180"/>
        <v>0</v>
      </c>
      <c r="G869" s="35">
        <v>0</v>
      </c>
      <c r="H869" s="35">
        <v>0</v>
      </c>
      <c r="I869" s="35">
        <v>0</v>
      </c>
      <c r="J869" s="36">
        <f t="shared" si="181"/>
        <v>0</v>
      </c>
      <c r="K869" s="35">
        <v>0</v>
      </c>
      <c r="L869" s="35">
        <v>0</v>
      </c>
      <c r="M869" s="35">
        <v>0</v>
      </c>
      <c r="N869" s="36">
        <v>0</v>
      </c>
      <c r="O869" s="35">
        <v>-23800</v>
      </c>
      <c r="P869" s="35">
        <v>70</v>
      </c>
      <c r="Q869" s="35">
        <v>514400</v>
      </c>
      <c r="R869" s="36">
        <v>-1.4342923794712288</v>
      </c>
      <c r="S869" s="35">
        <v>-31550</v>
      </c>
      <c r="T869" s="35">
        <v>80</v>
      </c>
      <c r="U869" s="35">
        <v>600100</v>
      </c>
      <c r="V869" s="36">
        <v>-1.6298116980503248</v>
      </c>
      <c r="W869" s="35">
        <v>91320</v>
      </c>
      <c r="X869" s="35">
        <v>69</v>
      </c>
      <c r="Y869" s="35">
        <v>500080</v>
      </c>
      <c r="Z869" s="36">
        <v>5.4783234682450814</v>
      </c>
      <c r="AA869" s="35">
        <v>271970</v>
      </c>
      <c r="AB869" s="35">
        <v>45</v>
      </c>
      <c r="AC869" s="35">
        <v>339400</v>
      </c>
      <c r="AD869" s="36">
        <v>24.841101944608134</v>
      </c>
      <c r="AE869" s="35">
        <v>364670</v>
      </c>
      <c r="AF869" s="35">
        <v>60</v>
      </c>
      <c r="AG869" s="35">
        <v>455200</v>
      </c>
      <c r="AH869" s="36">
        <v>24.033611599297011</v>
      </c>
      <c r="AI869" s="35">
        <v>224870</v>
      </c>
      <c r="AJ869" s="35">
        <v>35</v>
      </c>
      <c r="AK869" s="35">
        <v>245200</v>
      </c>
      <c r="AL869" s="36">
        <v>28.429730831973899</v>
      </c>
      <c r="AM869" s="35">
        <v>467210</v>
      </c>
      <c r="AN869" s="35">
        <v>77</v>
      </c>
      <c r="AO869" s="35">
        <v>551940</v>
      </c>
      <c r="AP869" s="36">
        <v>26.241095046563032</v>
      </c>
      <c r="AQ869" s="35">
        <v>306610</v>
      </c>
      <c r="AR869" s="35">
        <v>70</v>
      </c>
      <c r="AS869" s="35">
        <v>516900</v>
      </c>
      <c r="AT869" s="36">
        <v>16.608783130199264</v>
      </c>
      <c r="AU869" s="35">
        <v>163645</v>
      </c>
      <c r="AV869" s="35">
        <v>35</v>
      </c>
      <c r="AW869" s="35">
        <v>257200</v>
      </c>
      <c r="AX869" s="36">
        <v>19.723930793157077</v>
      </c>
      <c r="AY869" s="35">
        <v>1834945</v>
      </c>
      <c r="AZ869" s="35">
        <v>541</v>
      </c>
      <c r="BA869" s="35">
        <v>3980420</v>
      </c>
      <c r="BB869" s="36">
        <v>14.290777103923707</v>
      </c>
      <c r="BC869" s="43" t="s">
        <v>1240</v>
      </c>
      <c r="BD869" s="38" t="s">
        <v>1219</v>
      </c>
      <c r="BE869" s="38" t="s">
        <v>1060</v>
      </c>
      <c r="BF869" s="18"/>
      <c r="BG869" s="18"/>
      <c r="BH869" s="18"/>
      <c r="BI869" s="18"/>
      <c r="BJ869" s="18"/>
      <c r="BK869" s="18"/>
      <c r="BL869" s="18"/>
      <c r="BM869" s="18"/>
      <c r="BN869" s="18"/>
      <c r="BO869" s="18"/>
      <c r="CJ869" s="18"/>
      <c r="CK869" s="18"/>
    </row>
    <row r="870" spans="1:89" x14ac:dyDescent="0.2">
      <c r="A870" s="42">
        <v>205183</v>
      </c>
      <c r="B870" s="43" t="s">
        <v>1258</v>
      </c>
      <c r="C870" s="35">
        <v>0</v>
      </c>
      <c r="D870" s="35">
        <v>0</v>
      </c>
      <c r="E870" s="35">
        <v>0</v>
      </c>
      <c r="F870" s="36">
        <f t="shared" si="180"/>
        <v>0</v>
      </c>
      <c r="G870" s="35">
        <v>0</v>
      </c>
      <c r="H870" s="35">
        <v>0</v>
      </c>
      <c r="I870" s="35">
        <v>0</v>
      </c>
      <c r="J870" s="36">
        <f t="shared" si="181"/>
        <v>0</v>
      </c>
      <c r="K870" s="35">
        <v>0</v>
      </c>
      <c r="L870" s="35">
        <v>0</v>
      </c>
      <c r="M870" s="35">
        <v>0</v>
      </c>
      <c r="N870" s="36">
        <v>0</v>
      </c>
      <c r="O870" s="35">
        <v>0</v>
      </c>
      <c r="P870" s="35">
        <v>0</v>
      </c>
      <c r="Q870" s="35">
        <v>0</v>
      </c>
      <c r="R870" s="36">
        <v>0</v>
      </c>
      <c r="S870" s="35">
        <v>0</v>
      </c>
      <c r="T870" s="35">
        <v>0</v>
      </c>
      <c r="U870" s="35">
        <v>0</v>
      </c>
      <c r="V870" s="36">
        <v>0</v>
      </c>
      <c r="W870" s="35">
        <v>0</v>
      </c>
      <c r="X870" s="35">
        <v>0</v>
      </c>
      <c r="Y870" s="35">
        <v>0</v>
      </c>
      <c r="Z870" s="36">
        <v>0</v>
      </c>
      <c r="AA870" s="35">
        <v>323750</v>
      </c>
      <c r="AB870" s="35">
        <v>0</v>
      </c>
      <c r="AC870" s="35">
        <v>342900</v>
      </c>
      <c r="AD870" s="36">
        <v>29.268737241178183</v>
      </c>
      <c r="AE870" s="35">
        <v>415950</v>
      </c>
      <c r="AF870" s="35">
        <v>65</v>
      </c>
      <c r="AG870" s="35">
        <v>486550</v>
      </c>
      <c r="AH870" s="36">
        <v>25.646901654506216</v>
      </c>
      <c r="AI870" s="35">
        <v>-12147.5</v>
      </c>
      <c r="AJ870" s="35">
        <v>12.25</v>
      </c>
      <c r="AK870" s="35">
        <v>98882.5</v>
      </c>
      <c r="AL870" s="36">
        <v>-3.8082825575809669</v>
      </c>
      <c r="AM870" s="35">
        <v>339975.52</v>
      </c>
      <c r="AN870" s="35">
        <v>139.15</v>
      </c>
      <c r="AO870" s="35">
        <v>961685.5</v>
      </c>
      <c r="AP870" s="36">
        <v>10.959134893892026</v>
      </c>
      <c r="AQ870" s="35">
        <v>177640</v>
      </c>
      <c r="AR870" s="35">
        <v>59.1</v>
      </c>
      <c r="AS870" s="35">
        <v>437137</v>
      </c>
      <c r="AT870" s="36">
        <v>11.378400821710356</v>
      </c>
      <c r="AU870" s="35">
        <v>14901.24</v>
      </c>
      <c r="AV870" s="35">
        <v>70</v>
      </c>
      <c r="AW870" s="35">
        <v>512560</v>
      </c>
      <c r="AX870" s="36">
        <v>0.90123778679569211</v>
      </c>
      <c r="AY870" s="35">
        <v>1260069.26</v>
      </c>
      <c r="AZ870" s="35">
        <v>345.5</v>
      </c>
      <c r="BA870" s="35">
        <v>2839715</v>
      </c>
      <c r="BB870" s="36">
        <v>13.755657543098517</v>
      </c>
      <c r="BC870" s="43" t="s">
        <v>1240</v>
      </c>
      <c r="BD870" s="38" t="s">
        <v>1219</v>
      </c>
      <c r="BE870" s="38" t="s">
        <v>1060</v>
      </c>
      <c r="BF870" s="18"/>
      <c r="BG870" s="18"/>
      <c r="BH870" s="18"/>
      <c r="BI870" s="18"/>
      <c r="BJ870" s="18"/>
      <c r="BK870" s="18"/>
      <c r="BL870" s="18"/>
      <c r="BM870" s="18"/>
      <c r="BN870" s="18"/>
      <c r="BO870" s="18"/>
      <c r="CJ870" s="18"/>
      <c r="CK870" s="18"/>
    </row>
    <row r="871" spans="1:89" x14ac:dyDescent="0.2">
      <c r="A871" s="42">
        <v>205348</v>
      </c>
      <c r="B871" s="43" t="s">
        <v>1259</v>
      </c>
      <c r="C871" s="35">
        <v>0</v>
      </c>
      <c r="D871" s="35">
        <v>0</v>
      </c>
      <c r="E871" s="35">
        <v>0</v>
      </c>
      <c r="F871" s="36">
        <f t="shared" si="180"/>
        <v>0</v>
      </c>
      <c r="G871" s="35">
        <v>0</v>
      </c>
      <c r="H871" s="35">
        <v>0</v>
      </c>
      <c r="I871" s="35">
        <v>0</v>
      </c>
      <c r="J871" s="36">
        <f t="shared" si="181"/>
        <v>0</v>
      </c>
      <c r="K871" s="35">
        <v>0</v>
      </c>
      <c r="L871" s="35">
        <v>0</v>
      </c>
      <c r="M871" s="35">
        <v>0</v>
      </c>
      <c r="N871" s="36">
        <v>0</v>
      </c>
      <c r="O871" s="35">
        <v>0</v>
      </c>
      <c r="P871" s="35">
        <v>0</v>
      </c>
      <c r="Q871" s="35">
        <v>0</v>
      </c>
      <c r="R871" s="36">
        <v>0</v>
      </c>
      <c r="S871" s="35">
        <v>0</v>
      </c>
      <c r="T871" s="35">
        <v>0</v>
      </c>
      <c r="U871" s="35">
        <v>0</v>
      </c>
      <c r="V871" s="36">
        <v>0</v>
      </c>
      <c r="W871" s="35">
        <v>0</v>
      </c>
      <c r="X871" s="35">
        <v>0</v>
      </c>
      <c r="Y871" s="35">
        <v>0</v>
      </c>
      <c r="Z871" s="36">
        <v>0</v>
      </c>
      <c r="AA871" s="35">
        <v>146600</v>
      </c>
      <c r="AB871" s="35">
        <v>0</v>
      </c>
      <c r="AC871" s="35">
        <v>262700</v>
      </c>
      <c r="AD871" s="36">
        <v>17.299581271412258</v>
      </c>
      <c r="AE871" s="35">
        <v>544650</v>
      </c>
      <c r="AF871" s="35">
        <v>100</v>
      </c>
      <c r="AG871" s="35">
        <v>784000</v>
      </c>
      <c r="AH871" s="36">
        <v>20.841198979591837</v>
      </c>
      <c r="AI871" s="35">
        <v>417580</v>
      </c>
      <c r="AJ871" s="35">
        <v>87</v>
      </c>
      <c r="AK871" s="35">
        <v>620640</v>
      </c>
      <c r="AL871" s="36">
        <v>20.857469708687805</v>
      </c>
      <c r="AM871" s="35">
        <v>407030.01</v>
      </c>
      <c r="AN871" s="35">
        <v>90</v>
      </c>
      <c r="AO871" s="35">
        <v>652800</v>
      </c>
      <c r="AP871" s="36">
        <v>19.328937362132351</v>
      </c>
      <c r="AQ871" s="35">
        <v>287830.02</v>
      </c>
      <c r="AR871" s="35">
        <v>80</v>
      </c>
      <c r="AS871" s="35">
        <v>589100</v>
      </c>
      <c r="AT871" s="36">
        <v>13.6805984722458</v>
      </c>
      <c r="AU871" s="35">
        <v>-103019.99</v>
      </c>
      <c r="AV871" s="35">
        <v>86</v>
      </c>
      <c r="AW871" s="35">
        <v>641200</v>
      </c>
      <c r="AX871" s="36">
        <v>-4.9806919681846544</v>
      </c>
      <c r="AY871" s="35">
        <v>1700670.04</v>
      </c>
      <c r="AZ871" s="35">
        <v>443</v>
      </c>
      <c r="BA871" s="35">
        <v>3550440</v>
      </c>
      <c r="BB871" s="36">
        <v>14.849081026576988</v>
      </c>
      <c r="BC871" s="43" t="s">
        <v>1240</v>
      </c>
      <c r="BD871" s="38" t="s">
        <v>1219</v>
      </c>
      <c r="BE871" s="38" t="s">
        <v>1060</v>
      </c>
      <c r="BF871" s="18"/>
      <c r="BG871" s="18"/>
      <c r="BH871" s="18"/>
      <c r="BI871" s="18"/>
      <c r="BJ871" s="18"/>
      <c r="BK871" s="18"/>
      <c r="BL871" s="18"/>
      <c r="BM871" s="18"/>
      <c r="BN871" s="18"/>
      <c r="BO871" s="18"/>
      <c r="CJ871" s="18"/>
      <c r="CK871" s="18"/>
    </row>
    <row r="872" spans="1:89" x14ac:dyDescent="0.2">
      <c r="A872" s="42">
        <v>205556</v>
      </c>
      <c r="B872" s="43" t="s">
        <v>1260</v>
      </c>
      <c r="C872" s="35">
        <v>0</v>
      </c>
      <c r="D872" s="35">
        <v>0</v>
      </c>
      <c r="E872" s="35">
        <v>0</v>
      </c>
      <c r="F872" s="36">
        <f t="shared" si="180"/>
        <v>0</v>
      </c>
      <c r="G872" s="35">
        <v>0</v>
      </c>
      <c r="H872" s="35">
        <v>0</v>
      </c>
      <c r="I872" s="35">
        <v>0</v>
      </c>
      <c r="J872" s="36">
        <f t="shared" si="181"/>
        <v>0</v>
      </c>
      <c r="K872" s="35">
        <v>0</v>
      </c>
      <c r="L872" s="35">
        <v>0</v>
      </c>
      <c r="M872" s="35">
        <v>0</v>
      </c>
      <c r="N872" s="36">
        <v>0</v>
      </c>
      <c r="O872" s="35">
        <v>0</v>
      </c>
      <c r="P872" s="35">
        <v>0</v>
      </c>
      <c r="Q872" s="35">
        <v>0</v>
      </c>
      <c r="R872" s="36">
        <v>0</v>
      </c>
      <c r="S872" s="35">
        <v>0</v>
      </c>
      <c r="T872" s="35">
        <v>0</v>
      </c>
      <c r="U872" s="35">
        <v>0</v>
      </c>
      <c r="V872" s="36">
        <v>0</v>
      </c>
      <c r="W872" s="35">
        <v>0</v>
      </c>
      <c r="X872" s="35">
        <v>0</v>
      </c>
      <c r="Y872" s="35">
        <v>0</v>
      </c>
      <c r="Z872" s="36">
        <v>0</v>
      </c>
      <c r="AA872" s="35">
        <v>0</v>
      </c>
      <c r="AB872" s="35">
        <v>0</v>
      </c>
      <c r="AC872" s="35">
        <v>0</v>
      </c>
      <c r="AD872" s="36">
        <v>0</v>
      </c>
      <c r="AE872" s="35">
        <v>446100</v>
      </c>
      <c r="AF872" s="35">
        <v>100</v>
      </c>
      <c r="AG872" s="35">
        <v>773000</v>
      </c>
      <c r="AH872" s="36">
        <v>17.3130659767141</v>
      </c>
      <c r="AI872" s="35">
        <v>169430</v>
      </c>
      <c r="AJ872" s="35">
        <v>77</v>
      </c>
      <c r="AK872" s="35">
        <v>562940</v>
      </c>
      <c r="AL872" s="36">
        <v>9.3301772835470924</v>
      </c>
      <c r="AM872" s="35">
        <v>413200</v>
      </c>
      <c r="AN872" s="35">
        <v>147</v>
      </c>
      <c r="AO872" s="35">
        <v>1064840</v>
      </c>
      <c r="AP872" s="36">
        <v>12.029225047894519</v>
      </c>
      <c r="AQ872" s="35">
        <v>566719.99</v>
      </c>
      <c r="AR872" s="35">
        <v>111</v>
      </c>
      <c r="AS872" s="35">
        <v>822800</v>
      </c>
      <c r="AT872" s="36">
        <v>19.285561157024794</v>
      </c>
      <c r="AU872" s="35">
        <v>418909.99</v>
      </c>
      <c r="AV872" s="35">
        <v>77</v>
      </c>
      <c r="AW872" s="35">
        <v>564480</v>
      </c>
      <c r="AX872" s="36">
        <v>23.005615238803856</v>
      </c>
      <c r="AY872" s="35">
        <v>2014359.98</v>
      </c>
      <c r="AZ872" s="35">
        <v>512</v>
      </c>
      <c r="BA872" s="35">
        <v>3788060</v>
      </c>
      <c r="BB872" s="36">
        <v>16.48473344667191</v>
      </c>
      <c r="BC872" s="43" t="s">
        <v>1240</v>
      </c>
      <c r="BD872" s="38" t="s">
        <v>1219</v>
      </c>
      <c r="BE872" s="38" t="s">
        <v>1060</v>
      </c>
      <c r="BF872" s="18"/>
      <c r="BG872" s="18"/>
      <c r="BH872" s="18"/>
      <c r="BI872" s="18"/>
      <c r="BJ872" s="18"/>
      <c r="BK872" s="18"/>
      <c r="BL872" s="18"/>
      <c r="BM872" s="18"/>
      <c r="BN872" s="18"/>
      <c r="BO872" s="18"/>
      <c r="CJ872" s="18"/>
      <c r="CK872" s="18"/>
    </row>
    <row r="873" spans="1:89" x14ac:dyDescent="0.2">
      <c r="A873" s="42">
        <v>207161</v>
      </c>
      <c r="B873" s="43" t="s">
        <v>1261</v>
      </c>
      <c r="C873" s="35">
        <v>0</v>
      </c>
      <c r="D873" s="35">
        <v>0</v>
      </c>
      <c r="E873" s="35">
        <v>0</v>
      </c>
      <c r="F873" s="36">
        <f t="shared" si="180"/>
        <v>0</v>
      </c>
      <c r="G873" s="35">
        <v>0</v>
      </c>
      <c r="H873" s="35">
        <v>0</v>
      </c>
      <c r="I873" s="35">
        <v>0</v>
      </c>
      <c r="J873" s="36">
        <f t="shared" si="181"/>
        <v>0</v>
      </c>
      <c r="K873" s="35">
        <v>0</v>
      </c>
      <c r="L873" s="35">
        <v>0</v>
      </c>
      <c r="M873" s="35">
        <v>0</v>
      </c>
      <c r="N873" s="36">
        <v>0</v>
      </c>
      <c r="O873" s="35">
        <v>0</v>
      </c>
      <c r="P873" s="35">
        <v>0</v>
      </c>
      <c r="Q873" s="35">
        <v>0</v>
      </c>
      <c r="R873" s="36">
        <v>0</v>
      </c>
      <c r="S873" s="35">
        <v>0</v>
      </c>
      <c r="T873" s="35">
        <v>0</v>
      </c>
      <c r="U873" s="35">
        <v>0</v>
      </c>
      <c r="V873" s="36">
        <v>0</v>
      </c>
      <c r="W873" s="35">
        <v>0</v>
      </c>
      <c r="X873" s="35">
        <v>0</v>
      </c>
      <c r="Y873" s="35">
        <v>0</v>
      </c>
      <c r="Z873" s="36">
        <v>0</v>
      </c>
      <c r="AA873" s="35">
        <v>0</v>
      </c>
      <c r="AB873" s="35">
        <v>0</v>
      </c>
      <c r="AC873" s="35">
        <v>0</v>
      </c>
      <c r="AD873" s="36">
        <v>0</v>
      </c>
      <c r="AE873" s="35">
        <v>0</v>
      </c>
      <c r="AF873" s="35">
        <v>0</v>
      </c>
      <c r="AG873" s="35">
        <v>0</v>
      </c>
      <c r="AH873" s="36">
        <v>0</v>
      </c>
      <c r="AI873" s="35">
        <v>0</v>
      </c>
      <c r="AJ873" s="35">
        <v>0</v>
      </c>
      <c r="AK873" s="35">
        <v>0</v>
      </c>
      <c r="AL873" s="36">
        <v>0</v>
      </c>
      <c r="AM873" s="35">
        <v>0</v>
      </c>
      <c r="AN873" s="35">
        <v>0</v>
      </c>
      <c r="AO873" s="35">
        <v>0</v>
      </c>
      <c r="AP873" s="36">
        <v>0</v>
      </c>
      <c r="AQ873" s="35">
        <v>0</v>
      </c>
      <c r="AR873" s="35">
        <v>45</v>
      </c>
      <c r="AS873" s="35">
        <v>333150</v>
      </c>
      <c r="AT873" s="36">
        <v>0</v>
      </c>
      <c r="AU873" s="35">
        <v>-19687.509999999998</v>
      </c>
      <c r="AV873" s="35">
        <v>10</v>
      </c>
      <c r="AW873" s="35">
        <v>72700</v>
      </c>
      <c r="AX873" s="36">
        <v>-8.3949492434663</v>
      </c>
      <c r="AY873" s="35">
        <v>-19687.509999999998</v>
      </c>
      <c r="AZ873" s="35">
        <v>55</v>
      </c>
      <c r="BA873" s="35">
        <v>405850</v>
      </c>
      <c r="BB873" s="36">
        <v>-1.5037891092768263</v>
      </c>
      <c r="BC873" s="43" t="s">
        <v>1240</v>
      </c>
      <c r="BD873" s="38" t="s">
        <v>1219</v>
      </c>
      <c r="BE873" s="38" t="s">
        <v>1060</v>
      </c>
      <c r="BF873" s="18"/>
      <c r="BG873" s="18"/>
      <c r="BH873" s="18"/>
      <c r="BI873" s="18"/>
      <c r="BJ873" s="18"/>
      <c r="BK873" s="18"/>
      <c r="BL873" s="18"/>
      <c r="BM873" s="18"/>
      <c r="BN873" s="18"/>
      <c r="BO873" s="18"/>
      <c r="CJ873" s="18"/>
      <c r="CK873" s="18"/>
    </row>
    <row r="874" spans="1:89" x14ac:dyDescent="0.2">
      <c r="A874" s="42">
        <v>170139</v>
      </c>
      <c r="B874" s="43" t="s">
        <v>1262</v>
      </c>
      <c r="C874" s="35">
        <v>-20085.88</v>
      </c>
      <c r="D874" s="35">
        <v>146</v>
      </c>
      <c r="E874" s="35">
        <v>1060500</v>
      </c>
      <c r="F874" s="36">
        <f t="shared" si="180"/>
        <v>-0.56820028288543145</v>
      </c>
      <c r="G874" s="35">
        <v>1345389.19</v>
      </c>
      <c r="H874" s="35">
        <v>728.95</v>
      </c>
      <c r="I874" s="35">
        <v>5395601.5</v>
      </c>
      <c r="J874" s="36">
        <f t="shared" si="181"/>
        <v>7.7298267653754635</v>
      </c>
      <c r="K874" s="35">
        <v>2966795.19</v>
      </c>
      <c r="L874" s="35">
        <v>1004.45</v>
      </c>
      <c r="M874" s="35">
        <v>7476006.5</v>
      </c>
      <c r="N874" s="36">
        <v>11.905267297453527</v>
      </c>
      <c r="O874" s="35">
        <v>2603665.19</v>
      </c>
      <c r="P874" s="35">
        <v>819.25</v>
      </c>
      <c r="Q874" s="35">
        <v>6082792.5</v>
      </c>
      <c r="R874" s="36">
        <v>13.269172159004272</v>
      </c>
      <c r="S874" s="35">
        <v>4268466.47</v>
      </c>
      <c r="T874" s="35">
        <v>551.25</v>
      </c>
      <c r="U874" s="35">
        <v>4079977.5</v>
      </c>
      <c r="V874" s="36">
        <v>32.432154483695065</v>
      </c>
      <c r="W874" s="35">
        <v>5225756.16</v>
      </c>
      <c r="X874" s="35">
        <v>835.5</v>
      </c>
      <c r="Y874" s="35">
        <v>6036985</v>
      </c>
      <c r="Z874" s="36">
        <v>25.968705371969616</v>
      </c>
      <c r="AA874" s="35">
        <v>5218784.13</v>
      </c>
      <c r="AB874" s="35">
        <v>396</v>
      </c>
      <c r="AC874" s="35">
        <v>2988545</v>
      </c>
      <c r="AD874" s="36">
        <v>54.134138194338718</v>
      </c>
      <c r="AE874" s="35">
        <v>1745677.45</v>
      </c>
      <c r="AF874" s="35">
        <v>75.75</v>
      </c>
      <c r="AG874" s="35">
        <v>590207.5</v>
      </c>
      <c r="AH874" s="36">
        <v>88.732053557435307</v>
      </c>
      <c r="AI874" s="35">
        <v>5405048.9500000002</v>
      </c>
      <c r="AJ874" s="35">
        <v>952.9</v>
      </c>
      <c r="AK874" s="35">
        <v>7053863</v>
      </c>
      <c r="AL874" s="36">
        <v>23.753866136895486</v>
      </c>
      <c r="AM874" s="35">
        <v>8160545.2000000002</v>
      </c>
      <c r="AN874" s="35">
        <v>1286.9499999999998</v>
      </c>
      <c r="AO874" s="35">
        <v>9286861.5</v>
      </c>
      <c r="AP874" s="36">
        <v>27.240300848677457</v>
      </c>
      <c r="AQ874" s="35">
        <v>8652154.1199999992</v>
      </c>
      <c r="AR874" s="35">
        <v>774.85</v>
      </c>
      <c r="AS874" s="35">
        <v>5716929.5</v>
      </c>
      <c r="AT874" s="36">
        <v>42.375949425299012</v>
      </c>
      <c r="AU874" s="35">
        <v>1068846.58</v>
      </c>
      <c r="AV874" s="35">
        <v>0</v>
      </c>
      <c r="AW874" s="35">
        <v>0</v>
      </c>
      <c r="AX874" s="36">
        <v>0</v>
      </c>
      <c r="AY874" s="35">
        <v>46661128.629999995</v>
      </c>
      <c r="AZ874" s="35">
        <v>7425.8499999999995</v>
      </c>
      <c r="BA874" s="35">
        <v>54707769.5</v>
      </c>
      <c r="BB874" s="36">
        <v>26.440394129576053</v>
      </c>
      <c r="BC874" s="43" t="s">
        <v>1240</v>
      </c>
      <c r="BD874" s="38" t="s">
        <v>1219</v>
      </c>
      <c r="BE874" s="38" t="s">
        <v>1060</v>
      </c>
      <c r="BF874" s="18"/>
      <c r="BG874" s="18"/>
      <c r="BH874" s="18"/>
      <c r="BI874" s="18"/>
      <c r="BJ874" s="18"/>
      <c r="BK874" s="18"/>
      <c r="BL874" s="18"/>
      <c r="BM874" s="18"/>
      <c r="BN874" s="18"/>
      <c r="BO874" s="18"/>
      <c r="CJ874" s="18"/>
      <c r="CK874" s="18"/>
    </row>
    <row r="875" spans="1:89" x14ac:dyDescent="0.2">
      <c r="A875" s="42">
        <v>170327</v>
      </c>
      <c r="B875" s="43" t="s">
        <v>1263</v>
      </c>
      <c r="C875" s="35">
        <v>-110942.39999999999</v>
      </c>
      <c r="D875" s="35">
        <v>20</v>
      </c>
      <c r="E875" s="35">
        <v>142600</v>
      </c>
      <c r="F875" s="36">
        <f t="shared" si="180"/>
        <v>-23.339915848527351</v>
      </c>
      <c r="G875" s="35">
        <v>223711.91</v>
      </c>
      <c r="H875" s="35">
        <v>120.5</v>
      </c>
      <c r="I875" s="35">
        <v>889085</v>
      </c>
      <c r="J875" s="36">
        <f t="shared" si="181"/>
        <v>7.8002319350793234</v>
      </c>
      <c r="K875" s="35">
        <v>285911.90999999997</v>
      </c>
      <c r="L875" s="35">
        <v>159</v>
      </c>
      <c r="M875" s="35">
        <v>1188180</v>
      </c>
      <c r="N875" s="36">
        <v>7.2189039539463709</v>
      </c>
      <c r="O875" s="35">
        <v>505226.91</v>
      </c>
      <c r="P875" s="35">
        <v>140</v>
      </c>
      <c r="Q875" s="35">
        <v>1033300</v>
      </c>
      <c r="R875" s="36">
        <v>15.157296245040161</v>
      </c>
      <c r="S875" s="35">
        <v>410626.91</v>
      </c>
      <c r="T875" s="35">
        <v>70</v>
      </c>
      <c r="U875" s="35">
        <v>514400</v>
      </c>
      <c r="V875" s="36">
        <v>24.746178479782269</v>
      </c>
      <c r="W875" s="35">
        <v>473276.91</v>
      </c>
      <c r="X875" s="35">
        <v>70</v>
      </c>
      <c r="Y875" s="35">
        <v>507400</v>
      </c>
      <c r="Z875" s="36">
        <v>27.982473985021681</v>
      </c>
      <c r="AA875" s="35">
        <v>510176.91</v>
      </c>
      <c r="AB875" s="35">
        <v>70</v>
      </c>
      <c r="AC875" s="35">
        <v>531900</v>
      </c>
      <c r="AD875" s="36">
        <v>29.73394286520022</v>
      </c>
      <c r="AE875" s="35">
        <v>289025.95</v>
      </c>
      <c r="AF875" s="35">
        <v>35</v>
      </c>
      <c r="AG875" s="35">
        <v>273700</v>
      </c>
      <c r="AH875" s="36">
        <v>31.67986298867373</v>
      </c>
      <c r="AI875" s="35">
        <v>630079.94999999995</v>
      </c>
      <c r="AJ875" s="35">
        <v>113</v>
      </c>
      <c r="AK875" s="35">
        <v>808800</v>
      </c>
      <c r="AL875" s="36">
        <v>24.149948627596437</v>
      </c>
      <c r="AM875" s="35">
        <v>503857.95</v>
      </c>
      <c r="AN875" s="35">
        <v>77</v>
      </c>
      <c r="AO875" s="35">
        <v>555940</v>
      </c>
      <c r="AP875" s="36">
        <v>28.095831294744041</v>
      </c>
      <c r="AQ875" s="35">
        <v>552507.94999999995</v>
      </c>
      <c r="AR875" s="35">
        <v>35</v>
      </c>
      <c r="AS875" s="35">
        <v>259700</v>
      </c>
      <c r="AT875" s="36">
        <v>59.569590296495953</v>
      </c>
      <c r="AU875" s="35">
        <v>207252.95</v>
      </c>
      <c r="AV875" s="35">
        <v>0</v>
      </c>
      <c r="AW875" s="35">
        <v>0</v>
      </c>
      <c r="AX875" s="36">
        <v>0</v>
      </c>
      <c r="AY875" s="35">
        <v>4591656.2100000009</v>
      </c>
      <c r="AZ875" s="35">
        <v>889.5</v>
      </c>
      <c r="BA875" s="35">
        <v>6562405</v>
      </c>
      <c r="BB875" s="36">
        <v>21.690423329556776</v>
      </c>
      <c r="BC875" s="43" t="s">
        <v>1240</v>
      </c>
      <c r="BD875" s="38" t="s">
        <v>1219</v>
      </c>
      <c r="BE875" s="38" t="s">
        <v>1060</v>
      </c>
      <c r="BF875" s="18"/>
      <c r="BG875" s="18"/>
      <c r="BH875" s="18"/>
      <c r="BI875" s="18"/>
      <c r="BJ875" s="18"/>
      <c r="BK875" s="18"/>
      <c r="BL875" s="18"/>
      <c r="BM875" s="18"/>
      <c r="BN875" s="18"/>
      <c r="BO875" s="18"/>
      <c r="CJ875" s="18"/>
      <c r="CK875" s="18"/>
    </row>
    <row r="876" spans="1:89" x14ac:dyDescent="0.2">
      <c r="A876" s="42">
        <v>171980</v>
      </c>
      <c r="B876" s="43" t="s">
        <v>1264</v>
      </c>
      <c r="C876" s="35">
        <v>-55764.17</v>
      </c>
      <c r="D876" s="35">
        <v>0</v>
      </c>
      <c r="E876" s="35">
        <v>0</v>
      </c>
      <c r="F876" s="36">
        <f t="shared" si="180"/>
        <v>0</v>
      </c>
      <c r="G876" s="35">
        <v>-16164.17</v>
      </c>
      <c r="H876" s="35">
        <v>70</v>
      </c>
      <c r="I876" s="35">
        <v>526400</v>
      </c>
      <c r="J876" s="36">
        <f t="shared" si="181"/>
        <v>-0.95191730623100312</v>
      </c>
      <c r="K876" s="35">
        <v>-31214.17</v>
      </c>
      <c r="L876" s="35">
        <v>70</v>
      </c>
      <c r="M876" s="35">
        <v>523900</v>
      </c>
      <c r="N876" s="36">
        <v>-1.7874119106699753</v>
      </c>
      <c r="O876" s="35">
        <v>217635.83</v>
      </c>
      <c r="P876" s="35">
        <v>35</v>
      </c>
      <c r="Q876" s="35">
        <v>259700</v>
      </c>
      <c r="R876" s="36">
        <v>25.978863034270308</v>
      </c>
      <c r="S876" s="35">
        <v>65935.83</v>
      </c>
      <c r="T876" s="35">
        <v>10</v>
      </c>
      <c r="U876" s="35">
        <v>69700</v>
      </c>
      <c r="V876" s="36">
        <v>29.325835437589671</v>
      </c>
      <c r="W876" s="35">
        <v>-7864.17</v>
      </c>
      <c r="X876" s="35">
        <v>25</v>
      </c>
      <c r="Y876" s="35">
        <v>183000</v>
      </c>
      <c r="Z876" s="36">
        <v>-1.2892081967213116</v>
      </c>
      <c r="AA876" s="35">
        <v>-164.17</v>
      </c>
      <c r="AB876" s="35">
        <v>35</v>
      </c>
      <c r="AC876" s="35">
        <v>266700</v>
      </c>
      <c r="AD876" s="36">
        <v>-1.9082377202849641E-2</v>
      </c>
      <c r="AE876" s="35">
        <v>-11164.18</v>
      </c>
      <c r="AF876" s="35">
        <v>35</v>
      </c>
      <c r="AG876" s="35">
        <v>273700</v>
      </c>
      <c r="AH876" s="36">
        <v>-1.2236952868103763</v>
      </c>
      <c r="AI876" s="35">
        <v>214185.82</v>
      </c>
      <c r="AJ876" s="35">
        <v>70</v>
      </c>
      <c r="AK876" s="35">
        <v>512400</v>
      </c>
      <c r="AL876" s="36">
        <v>12.958158508977363</v>
      </c>
      <c r="AM876" s="35">
        <v>0</v>
      </c>
      <c r="AN876" s="35">
        <v>0</v>
      </c>
      <c r="AO876" s="35">
        <v>0</v>
      </c>
      <c r="AP876" s="36">
        <v>0</v>
      </c>
      <c r="AQ876" s="35">
        <v>241485.82</v>
      </c>
      <c r="AR876" s="35">
        <v>35</v>
      </c>
      <c r="AS876" s="35">
        <v>252700</v>
      </c>
      <c r="AT876" s="36">
        <v>26.757431578947369</v>
      </c>
      <c r="AU876" s="35">
        <v>-18914.18</v>
      </c>
      <c r="AV876" s="35">
        <v>0</v>
      </c>
      <c r="AW876" s="35">
        <v>0</v>
      </c>
      <c r="AX876" s="36">
        <v>0</v>
      </c>
      <c r="AY876" s="35">
        <v>653758.25999999989</v>
      </c>
      <c r="AZ876" s="35">
        <v>385</v>
      </c>
      <c r="BA876" s="35">
        <v>2868200</v>
      </c>
      <c r="BB876" s="36">
        <v>7.0659319642981648</v>
      </c>
      <c r="BC876" s="43" t="s">
        <v>1240</v>
      </c>
      <c r="BD876" s="38" t="s">
        <v>1219</v>
      </c>
      <c r="BE876" s="38" t="s">
        <v>1060</v>
      </c>
      <c r="BF876" s="18"/>
      <c r="BG876" s="18"/>
      <c r="BH876" s="18"/>
      <c r="BI876" s="18"/>
      <c r="BJ876" s="18"/>
      <c r="BK876" s="18"/>
      <c r="BL876" s="18"/>
      <c r="BM876" s="18"/>
      <c r="BN876" s="18"/>
      <c r="BO876" s="18"/>
      <c r="CJ876" s="18"/>
      <c r="CK876" s="18"/>
    </row>
    <row r="877" spans="1:89" x14ac:dyDescent="0.2">
      <c r="A877" s="42">
        <v>176398</v>
      </c>
      <c r="B877" s="43" t="s">
        <v>1265</v>
      </c>
      <c r="C877" s="35">
        <v>-752028.09</v>
      </c>
      <c r="D877" s="35">
        <v>0</v>
      </c>
      <c r="E877" s="35">
        <v>0</v>
      </c>
      <c r="F877" s="36">
        <f t="shared" si="180"/>
        <v>0</v>
      </c>
      <c r="G877" s="35">
        <v>127796.77</v>
      </c>
      <c r="H877" s="35">
        <v>181</v>
      </c>
      <c r="I877" s="35">
        <v>1346980</v>
      </c>
      <c r="J877" s="36">
        <f t="shared" si="181"/>
        <v>2.9411720070082703</v>
      </c>
      <c r="K877" s="35">
        <v>692486.77</v>
      </c>
      <c r="L877" s="35">
        <v>174</v>
      </c>
      <c r="M877" s="35">
        <v>1290980</v>
      </c>
      <c r="N877" s="36">
        <v>16.092118468140484</v>
      </c>
      <c r="O877" s="35">
        <v>885552.42</v>
      </c>
      <c r="P877" s="35">
        <v>103</v>
      </c>
      <c r="Q877" s="35">
        <v>769760</v>
      </c>
      <c r="R877" s="36">
        <v>35.663226226356265</v>
      </c>
      <c r="S877" s="35">
        <v>774377.42</v>
      </c>
      <c r="T877" s="35">
        <v>59.5</v>
      </c>
      <c r="U877" s="35">
        <v>420740</v>
      </c>
      <c r="V877" s="36">
        <v>57.055901554404151</v>
      </c>
      <c r="W877" s="35">
        <v>183877.54</v>
      </c>
      <c r="X877" s="35">
        <v>70</v>
      </c>
      <c r="Y877" s="35">
        <v>512400</v>
      </c>
      <c r="Z877" s="36">
        <v>10.765663934426231</v>
      </c>
      <c r="AA877" s="35">
        <v>592833.54</v>
      </c>
      <c r="AB877" s="35">
        <v>206</v>
      </c>
      <c r="AC877" s="35">
        <v>1579620</v>
      </c>
      <c r="AD877" s="36">
        <v>11.634342272192047</v>
      </c>
      <c r="AE877" s="35">
        <v>451314.28</v>
      </c>
      <c r="AF877" s="35">
        <v>84</v>
      </c>
      <c r="AG877" s="35">
        <v>673680</v>
      </c>
      <c r="AH877" s="36">
        <v>20.097714641966512</v>
      </c>
      <c r="AI877" s="35">
        <v>384014.28</v>
      </c>
      <c r="AJ877" s="35">
        <v>45</v>
      </c>
      <c r="AK877" s="35">
        <v>332400</v>
      </c>
      <c r="AL877" s="36">
        <v>35.813606137184117</v>
      </c>
      <c r="AM877" s="35">
        <v>512075.52000000002</v>
      </c>
      <c r="AN877" s="35">
        <v>84</v>
      </c>
      <c r="AO877" s="35">
        <v>606480</v>
      </c>
      <c r="AP877" s="36">
        <v>26.174550059358925</v>
      </c>
      <c r="AQ877" s="35">
        <v>0</v>
      </c>
      <c r="AR877" s="35">
        <v>0</v>
      </c>
      <c r="AS877" s="35">
        <v>0</v>
      </c>
      <c r="AT877" s="36">
        <v>0</v>
      </c>
      <c r="AU877" s="35">
        <v>454164.24</v>
      </c>
      <c r="AV877" s="35">
        <v>0</v>
      </c>
      <c r="AW877" s="35">
        <v>0</v>
      </c>
      <c r="AX877" s="36">
        <v>0</v>
      </c>
      <c r="AY877" s="35">
        <v>5058492.7800000012</v>
      </c>
      <c r="AZ877" s="35">
        <v>1006.5</v>
      </c>
      <c r="BA877" s="35">
        <v>7533040</v>
      </c>
      <c r="BB877" s="36">
        <v>20.816732179837096</v>
      </c>
      <c r="BC877" s="43" t="s">
        <v>1240</v>
      </c>
      <c r="BD877" s="38" t="s">
        <v>1219</v>
      </c>
      <c r="BE877" s="38" t="s">
        <v>1060</v>
      </c>
      <c r="BF877" s="18"/>
      <c r="BG877" s="18"/>
      <c r="BH877" s="18"/>
      <c r="BI877" s="18"/>
      <c r="BJ877" s="18"/>
      <c r="BK877" s="18"/>
      <c r="BL877" s="18"/>
      <c r="BM877" s="18"/>
      <c r="BN877" s="18"/>
      <c r="BO877" s="18"/>
      <c r="CJ877" s="18"/>
      <c r="CK877" s="18"/>
    </row>
    <row r="878" spans="1:89" x14ac:dyDescent="0.2">
      <c r="A878" s="42">
        <v>177741</v>
      </c>
      <c r="B878" s="43" t="s">
        <v>1266</v>
      </c>
      <c r="C878" s="35">
        <v>-51167.61</v>
      </c>
      <c r="D878" s="35">
        <v>0</v>
      </c>
      <c r="E878" s="35">
        <v>0</v>
      </c>
      <c r="F878" s="36">
        <f t="shared" si="180"/>
        <v>0</v>
      </c>
      <c r="G878" s="35">
        <v>-9267.61</v>
      </c>
      <c r="H878" s="35">
        <v>55</v>
      </c>
      <c r="I878" s="35">
        <v>392100</v>
      </c>
      <c r="J878" s="36">
        <f t="shared" si="181"/>
        <v>-0.73271081356796741</v>
      </c>
      <c r="K878" s="35">
        <v>166702.39000000001</v>
      </c>
      <c r="L878" s="35">
        <v>56.5</v>
      </c>
      <c r="M878" s="35">
        <v>410130</v>
      </c>
      <c r="N878" s="36">
        <v>12.193869504791165</v>
      </c>
      <c r="O878" s="35">
        <v>-4728.75</v>
      </c>
      <c r="P878" s="35">
        <v>19</v>
      </c>
      <c r="Q878" s="35">
        <v>139330</v>
      </c>
      <c r="R878" s="36">
        <v>-1.0521154812316083</v>
      </c>
      <c r="S878" s="35">
        <v>56371.25</v>
      </c>
      <c r="T878" s="35">
        <v>55</v>
      </c>
      <c r="U878" s="35">
        <v>392600</v>
      </c>
      <c r="V878" s="36">
        <v>4.451117549668874</v>
      </c>
      <c r="W878" s="35">
        <v>134491.25</v>
      </c>
      <c r="X878" s="35">
        <v>20</v>
      </c>
      <c r="Y878" s="35">
        <v>144900</v>
      </c>
      <c r="Z878" s="36">
        <v>27.844979296066253</v>
      </c>
      <c r="AA878" s="35">
        <v>0</v>
      </c>
      <c r="AB878" s="35">
        <v>0</v>
      </c>
      <c r="AC878" s="35">
        <v>0</v>
      </c>
      <c r="AD878" s="36">
        <v>0</v>
      </c>
      <c r="AE878" s="35">
        <v>0</v>
      </c>
      <c r="AF878" s="35">
        <v>0</v>
      </c>
      <c r="AG878" s="35">
        <v>0</v>
      </c>
      <c r="AH878" s="36">
        <v>0</v>
      </c>
      <c r="AI878" s="35">
        <v>0</v>
      </c>
      <c r="AJ878" s="35">
        <v>0</v>
      </c>
      <c r="AK878" s="35">
        <v>0</v>
      </c>
      <c r="AL878" s="36">
        <v>0</v>
      </c>
      <c r="AM878" s="35">
        <v>0</v>
      </c>
      <c r="AN878" s="35">
        <v>0</v>
      </c>
      <c r="AO878" s="35">
        <v>0</v>
      </c>
      <c r="AP878" s="36">
        <v>0</v>
      </c>
      <c r="AQ878" s="35">
        <v>0</v>
      </c>
      <c r="AR878" s="35">
        <v>0</v>
      </c>
      <c r="AS878" s="35">
        <v>0</v>
      </c>
      <c r="AT878" s="36">
        <v>0</v>
      </c>
      <c r="AU878" s="35">
        <v>-8629.1200000000008</v>
      </c>
      <c r="AV878" s="35">
        <v>0</v>
      </c>
      <c r="AW878" s="35">
        <v>0</v>
      </c>
      <c r="AX878" s="36">
        <v>0</v>
      </c>
      <c r="AY878" s="35">
        <v>334939.41000000003</v>
      </c>
      <c r="AZ878" s="35">
        <v>205.5</v>
      </c>
      <c r="BA878" s="35">
        <v>1479060</v>
      </c>
      <c r="BB878" s="36">
        <v>7.0200814774248519</v>
      </c>
      <c r="BC878" s="43" t="s">
        <v>1240</v>
      </c>
      <c r="BD878" s="38" t="s">
        <v>1219</v>
      </c>
      <c r="BE878" s="38" t="s">
        <v>1060</v>
      </c>
      <c r="BF878" s="18"/>
      <c r="BG878" s="18"/>
      <c r="BH878" s="18"/>
      <c r="BI878" s="18"/>
      <c r="BJ878" s="18"/>
      <c r="BK878" s="18"/>
      <c r="BL878" s="18"/>
      <c r="BM878" s="18"/>
      <c r="BN878" s="18"/>
      <c r="BO878" s="18"/>
      <c r="CJ878" s="18"/>
      <c r="CK878" s="18"/>
    </row>
    <row r="879" spans="1:89" x14ac:dyDescent="0.2">
      <c r="A879" s="42">
        <v>202097</v>
      </c>
      <c r="B879" s="43" t="s">
        <v>1267</v>
      </c>
      <c r="C879" s="35">
        <v>-200725.28</v>
      </c>
      <c r="D879" s="35">
        <v>0</v>
      </c>
      <c r="E879" s="35">
        <v>0</v>
      </c>
      <c r="F879" s="36">
        <f t="shared" si="180"/>
        <v>0</v>
      </c>
      <c r="G879" s="35">
        <v>105676.1</v>
      </c>
      <c r="H879" s="35">
        <v>119</v>
      </c>
      <c r="I879" s="35">
        <v>893240</v>
      </c>
      <c r="J879" s="36">
        <f t="shared" si="181"/>
        <v>3.6675015673279296</v>
      </c>
      <c r="K879" s="35">
        <v>-45499.9</v>
      </c>
      <c r="L879" s="35">
        <v>105</v>
      </c>
      <c r="M879" s="35">
        <v>782100</v>
      </c>
      <c r="N879" s="36">
        <v>-1.7452972765630994</v>
      </c>
      <c r="O879" s="35">
        <v>-39979.9</v>
      </c>
      <c r="P879" s="35">
        <v>103</v>
      </c>
      <c r="Q879" s="35">
        <v>762760</v>
      </c>
      <c r="R879" s="36">
        <v>-1.6248582778331324</v>
      </c>
      <c r="S879" s="35">
        <v>103310.1</v>
      </c>
      <c r="T879" s="35">
        <v>35</v>
      </c>
      <c r="U879" s="35">
        <v>259700</v>
      </c>
      <c r="V879" s="36">
        <v>12.33197189064305</v>
      </c>
      <c r="W879" s="35">
        <v>139110.1</v>
      </c>
      <c r="X879" s="35">
        <v>20</v>
      </c>
      <c r="Y879" s="35">
        <v>146400</v>
      </c>
      <c r="Z879" s="36">
        <v>28.506168032786885</v>
      </c>
      <c r="AA879" s="35">
        <v>0</v>
      </c>
      <c r="AB879" s="35">
        <v>0</v>
      </c>
      <c r="AC879" s="35">
        <v>0</v>
      </c>
      <c r="AD879" s="36">
        <v>0</v>
      </c>
      <c r="AE879" s="35">
        <v>0</v>
      </c>
      <c r="AF879" s="35">
        <v>0</v>
      </c>
      <c r="AG879" s="35">
        <v>0</v>
      </c>
      <c r="AH879" s="36">
        <v>0</v>
      </c>
      <c r="AI879" s="35">
        <v>0</v>
      </c>
      <c r="AJ879" s="35">
        <v>0</v>
      </c>
      <c r="AK879" s="35">
        <v>0</v>
      </c>
      <c r="AL879" s="36">
        <v>0</v>
      </c>
      <c r="AM879" s="35">
        <v>0</v>
      </c>
      <c r="AN879" s="35">
        <v>0</v>
      </c>
      <c r="AO879" s="35">
        <v>0</v>
      </c>
      <c r="AP879" s="36">
        <v>0</v>
      </c>
      <c r="AQ879" s="35">
        <v>0</v>
      </c>
      <c r="AR879" s="35">
        <v>0</v>
      </c>
      <c r="AS879" s="35">
        <v>0</v>
      </c>
      <c r="AT879" s="36">
        <v>0</v>
      </c>
      <c r="AU879" s="35">
        <v>0</v>
      </c>
      <c r="AV879" s="35">
        <v>0</v>
      </c>
      <c r="AW879" s="35">
        <v>0</v>
      </c>
      <c r="AX879" s="36">
        <v>0</v>
      </c>
      <c r="AY879" s="35">
        <v>262616.5</v>
      </c>
      <c r="AZ879" s="35">
        <v>382</v>
      </c>
      <c r="BA879" s="35">
        <v>2844200</v>
      </c>
      <c r="BB879" s="36">
        <v>2.8623554953941355</v>
      </c>
      <c r="BC879" s="43" t="s">
        <v>1240</v>
      </c>
      <c r="BD879" s="38" t="s">
        <v>1219</v>
      </c>
      <c r="BE879" s="38" t="s">
        <v>1060</v>
      </c>
      <c r="BF879" s="18"/>
      <c r="BG879" s="18"/>
      <c r="BH879" s="18"/>
      <c r="BI879" s="18"/>
      <c r="BJ879" s="18"/>
      <c r="BK879" s="18"/>
      <c r="BL879" s="18"/>
      <c r="BM879" s="18"/>
      <c r="BN879" s="18"/>
      <c r="BO879" s="18"/>
      <c r="CJ879" s="18"/>
      <c r="CK879" s="18"/>
    </row>
    <row r="880" spans="1:89" x14ac:dyDescent="0.2">
      <c r="A880" s="43">
        <v>170739</v>
      </c>
      <c r="B880" s="43" t="s">
        <v>1268</v>
      </c>
      <c r="C880" s="35">
        <v>0</v>
      </c>
      <c r="D880" s="35">
        <v>0</v>
      </c>
      <c r="E880" s="35">
        <v>0</v>
      </c>
      <c r="F880" s="36">
        <f t="shared" si="180"/>
        <v>0</v>
      </c>
      <c r="G880" s="35">
        <v>-3374.24</v>
      </c>
      <c r="H880" s="35">
        <v>0</v>
      </c>
      <c r="I880" s="35">
        <v>0</v>
      </c>
      <c r="J880" s="36">
        <f t="shared" si="181"/>
        <v>0</v>
      </c>
      <c r="K880" s="35">
        <v>-2824.24</v>
      </c>
      <c r="L880" s="35">
        <v>10</v>
      </c>
      <c r="M880" s="35">
        <v>71950</v>
      </c>
      <c r="N880" s="36">
        <v>-1.1775844336344683</v>
      </c>
      <c r="O880" s="35">
        <v>-8087.81</v>
      </c>
      <c r="P880" s="35">
        <v>26</v>
      </c>
      <c r="Q880" s="35">
        <v>184320</v>
      </c>
      <c r="R880" s="36">
        <v>-1.3602545030381945</v>
      </c>
      <c r="S880" s="35">
        <v>68572.19</v>
      </c>
      <c r="T880" s="35">
        <v>20</v>
      </c>
      <c r="U880" s="35">
        <v>149400</v>
      </c>
      <c r="V880" s="36">
        <v>14.228499933065597</v>
      </c>
      <c r="W880" s="35">
        <v>71072.19</v>
      </c>
      <c r="X880" s="35">
        <v>10</v>
      </c>
      <c r="Y880" s="35">
        <v>73700</v>
      </c>
      <c r="Z880" s="36">
        <v>28.930335142469474</v>
      </c>
      <c r="AA880" s="35">
        <v>75672.19</v>
      </c>
      <c r="AB880" s="35">
        <v>10</v>
      </c>
      <c r="AC880" s="35">
        <v>75700</v>
      </c>
      <c r="AD880" s="36">
        <v>30.988611492734478</v>
      </c>
      <c r="AE880" s="35">
        <v>0</v>
      </c>
      <c r="AF880" s="35">
        <v>0</v>
      </c>
      <c r="AG880" s="35">
        <v>0</v>
      </c>
      <c r="AH880" s="36">
        <v>0</v>
      </c>
      <c r="AI880" s="35">
        <v>0</v>
      </c>
      <c r="AJ880" s="35">
        <v>0</v>
      </c>
      <c r="AK880" s="35">
        <v>0</v>
      </c>
      <c r="AL880" s="36">
        <v>0</v>
      </c>
      <c r="AM880" s="35">
        <v>0</v>
      </c>
      <c r="AN880" s="35">
        <v>0</v>
      </c>
      <c r="AO880" s="35">
        <v>0</v>
      </c>
      <c r="AP880" s="36">
        <v>0</v>
      </c>
      <c r="AQ880" s="35">
        <v>0</v>
      </c>
      <c r="AR880" s="35">
        <v>0</v>
      </c>
      <c r="AS880" s="35">
        <v>0</v>
      </c>
      <c r="AT880" s="36">
        <v>0</v>
      </c>
      <c r="AU880" s="35">
        <v>0</v>
      </c>
      <c r="AV880" s="35">
        <v>0</v>
      </c>
      <c r="AW880" s="35">
        <v>0</v>
      </c>
      <c r="AX880" s="36">
        <v>0</v>
      </c>
      <c r="AY880" s="35">
        <v>201030.28</v>
      </c>
      <c r="AZ880" s="35">
        <v>76</v>
      </c>
      <c r="BA880" s="35">
        <v>555070</v>
      </c>
      <c r="BB880" s="36">
        <v>11.227302286198137</v>
      </c>
      <c r="BC880" s="43" t="s">
        <v>1240</v>
      </c>
      <c r="BD880" s="38" t="s">
        <v>1219</v>
      </c>
      <c r="BE880" s="38" t="s">
        <v>1060</v>
      </c>
      <c r="BF880" s="18"/>
      <c r="BG880" s="18"/>
      <c r="BH880" s="18"/>
      <c r="BI880" s="18"/>
      <c r="BJ880" s="18"/>
      <c r="BK880" s="18"/>
      <c r="BL880" s="18"/>
      <c r="BM880" s="18"/>
      <c r="BN880" s="18"/>
      <c r="BO880" s="18"/>
      <c r="CJ880" s="18"/>
      <c r="CK880" s="18"/>
    </row>
    <row r="881" spans="1:89" x14ac:dyDescent="0.2">
      <c r="A881" s="43">
        <v>203497</v>
      </c>
      <c r="B881" s="43" t="s">
        <v>1269</v>
      </c>
      <c r="C881" s="35">
        <v>0</v>
      </c>
      <c r="D881" s="35">
        <v>0</v>
      </c>
      <c r="E881" s="35">
        <v>0</v>
      </c>
      <c r="F881" s="36">
        <f t="shared" si="180"/>
        <v>0</v>
      </c>
      <c r="G881" s="35">
        <v>0</v>
      </c>
      <c r="H881" s="35">
        <v>0</v>
      </c>
      <c r="I881" s="35">
        <v>0</v>
      </c>
      <c r="J881" s="36">
        <f t="shared" si="181"/>
        <v>0</v>
      </c>
      <c r="K881" s="35">
        <v>0</v>
      </c>
      <c r="L881" s="35">
        <v>0</v>
      </c>
      <c r="M881" s="35">
        <v>0</v>
      </c>
      <c r="N881" s="36">
        <v>0</v>
      </c>
      <c r="O881" s="35">
        <v>177352.95999999999</v>
      </c>
      <c r="P881" s="35">
        <v>69</v>
      </c>
      <c r="Q881" s="35">
        <v>492030</v>
      </c>
      <c r="R881" s="36">
        <v>11.173997032701257</v>
      </c>
      <c r="S881" s="35">
        <v>174582.96</v>
      </c>
      <c r="T881" s="35">
        <v>48</v>
      </c>
      <c r="U881" s="35">
        <v>336760</v>
      </c>
      <c r="V881" s="36">
        <v>16.071005345052853</v>
      </c>
      <c r="W881" s="35">
        <v>229262.96</v>
      </c>
      <c r="X881" s="35">
        <v>35</v>
      </c>
      <c r="Y881" s="35">
        <v>241200</v>
      </c>
      <c r="Z881" s="36">
        <v>28.515293532338308</v>
      </c>
      <c r="AA881" s="35">
        <v>0</v>
      </c>
      <c r="AB881" s="35">
        <v>0</v>
      </c>
      <c r="AC881" s="35">
        <v>0</v>
      </c>
      <c r="AD881" s="36">
        <v>0</v>
      </c>
      <c r="AE881" s="35">
        <v>283992.96000000002</v>
      </c>
      <c r="AF881" s="35">
        <v>49.5</v>
      </c>
      <c r="AG881" s="35">
        <v>366715</v>
      </c>
      <c r="AH881" s="36">
        <v>23.2327251407769</v>
      </c>
      <c r="AI881" s="35">
        <v>0</v>
      </c>
      <c r="AJ881" s="35">
        <v>0</v>
      </c>
      <c r="AK881" s="35">
        <v>0</v>
      </c>
      <c r="AL881" s="36">
        <v>0</v>
      </c>
      <c r="AM881" s="35">
        <v>0</v>
      </c>
      <c r="AN881" s="35">
        <v>0</v>
      </c>
      <c r="AO881" s="35">
        <v>0</v>
      </c>
      <c r="AP881" s="36">
        <v>0</v>
      </c>
      <c r="AQ881" s="35">
        <v>0</v>
      </c>
      <c r="AR881" s="35">
        <v>0</v>
      </c>
      <c r="AS881" s="35">
        <v>0</v>
      </c>
      <c r="AT881" s="36">
        <v>0</v>
      </c>
      <c r="AU881" s="35">
        <v>-1987.04</v>
      </c>
      <c r="AV881" s="35">
        <v>0</v>
      </c>
      <c r="AW881" s="35">
        <v>0</v>
      </c>
      <c r="AX881" s="36">
        <v>0</v>
      </c>
      <c r="AY881" s="35">
        <v>863204.8</v>
      </c>
      <c r="AZ881" s="35">
        <v>201.5</v>
      </c>
      <c r="BA881" s="35">
        <v>1436705</v>
      </c>
      <c r="BB881" s="36">
        <v>18.625499876453414</v>
      </c>
      <c r="BC881" s="43" t="s">
        <v>1240</v>
      </c>
      <c r="BD881" s="38" t="s">
        <v>1219</v>
      </c>
      <c r="BE881" s="38" t="s">
        <v>1060</v>
      </c>
      <c r="BF881" s="18"/>
      <c r="BG881" s="18"/>
      <c r="BH881" s="18"/>
      <c r="BI881" s="18"/>
      <c r="BJ881" s="18"/>
      <c r="BK881" s="18"/>
      <c r="BL881" s="18"/>
      <c r="BM881" s="18"/>
      <c r="BN881" s="18"/>
      <c r="BO881" s="18"/>
      <c r="CJ881" s="18"/>
      <c r="CK881" s="18"/>
    </row>
    <row r="882" spans="1:89" x14ac:dyDescent="0.2">
      <c r="A882" s="43">
        <v>203819</v>
      </c>
      <c r="B882" s="43" t="s">
        <v>1270</v>
      </c>
      <c r="C882" s="35">
        <v>0</v>
      </c>
      <c r="D882" s="35">
        <v>0</v>
      </c>
      <c r="E882" s="35">
        <v>0</v>
      </c>
      <c r="F882" s="36">
        <f t="shared" si="180"/>
        <v>0</v>
      </c>
      <c r="G882" s="35">
        <v>0</v>
      </c>
      <c r="H882" s="35">
        <v>0</v>
      </c>
      <c r="I882" s="35">
        <v>0</v>
      </c>
      <c r="J882" s="36">
        <f t="shared" si="181"/>
        <v>0</v>
      </c>
      <c r="K882" s="35">
        <v>0</v>
      </c>
      <c r="L882" s="35">
        <v>0</v>
      </c>
      <c r="M882" s="35">
        <v>0</v>
      </c>
      <c r="N882" s="36">
        <v>0</v>
      </c>
      <c r="O882" s="35">
        <v>-9800</v>
      </c>
      <c r="P882" s="35">
        <v>35</v>
      </c>
      <c r="Q882" s="35">
        <v>254700</v>
      </c>
      <c r="R882" s="36">
        <v>-1.192775814683942</v>
      </c>
      <c r="S882" s="35">
        <v>-15050</v>
      </c>
      <c r="T882" s="35">
        <v>35</v>
      </c>
      <c r="U882" s="35">
        <v>259700</v>
      </c>
      <c r="V882" s="36">
        <v>-1.7964959568733152</v>
      </c>
      <c r="W882" s="35">
        <v>-9800</v>
      </c>
      <c r="X882" s="35">
        <v>35</v>
      </c>
      <c r="Y882" s="35">
        <v>253700</v>
      </c>
      <c r="Z882" s="36">
        <v>-1.1588490342924715</v>
      </c>
      <c r="AA882" s="35">
        <v>0</v>
      </c>
      <c r="AB882" s="35">
        <v>0</v>
      </c>
      <c r="AC882" s="35">
        <v>0</v>
      </c>
      <c r="AD882" s="36">
        <v>0</v>
      </c>
      <c r="AE882" s="35">
        <v>0</v>
      </c>
      <c r="AF882" s="35">
        <v>0</v>
      </c>
      <c r="AG882" s="35">
        <v>0</v>
      </c>
      <c r="AH882" s="36">
        <v>0</v>
      </c>
      <c r="AI882" s="35">
        <v>0</v>
      </c>
      <c r="AJ882" s="35">
        <v>0</v>
      </c>
      <c r="AK882" s="35">
        <v>0</v>
      </c>
      <c r="AL882" s="36">
        <v>0</v>
      </c>
      <c r="AM882" s="35">
        <v>0</v>
      </c>
      <c r="AN882" s="35">
        <v>0</v>
      </c>
      <c r="AO882" s="35">
        <v>0</v>
      </c>
      <c r="AP882" s="36">
        <v>0</v>
      </c>
      <c r="AQ882" s="35">
        <v>0</v>
      </c>
      <c r="AR882" s="35">
        <v>0</v>
      </c>
      <c r="AS882" s="35">
        <v>0</v>
      </c>
      <c r="AT882" s="36">
        <v>0</v>
      </c>
      <c r="AU882" s="35">
        <v>-17500</v>
      </c>
      <c r="AV882" s="35">
        <v>0</v>
      </c>
      <c r="AW882" s="35">
        <v>0</v>
      </c>
      <c r="AX882" s="36">
        <v>0</v>
      </c>
      <c r="AY882" s="35">
        <v>-52150</v>
      </c>
      <c r="AZ882" s="35">
        <v>105</v>
      </c>
      <c r="BA882" s="35">
        <v>768100</v>
      </c>
      <c r="BB882" s="36">
        <v>-2.1047389662804323</v>
      </c>
      <c r="BC882" s="43" t="s">
        <v>1240</v>
      </c>
      <c r="BD882" s="38" t="s">
        <v>1219</v>
      </c>
      <c r="BE882" s="38" t="s">
        <v>1060</v>
      </c>
      <c r="BF882" s="18"/>
      <c r="BG882" s="18"/>
      <c r="BH882" s="18"/>
      <c r="BI882" s="18"/>
      <c r="BJ882" s="18"/>
      <c r="BK882" s="18"/>
      <c r="BL882" s="18"/>
      <c r="BM882" s="18"/>
      <c r="BN882" s="18"/>
      <c r="BO882" s="18"/>
      <c r="CJ882" s="18"/>
      <c r="CK882" s="18"/>
    </row>
    <row r="883" spans="1:89" x14ac:dyDescent="0.2">
      <c r="A883" s="43">
        <v>204071</v>
      </c>
      <c r="B883" s="43" t="s">
        <v>1271</v>
      </c>
      <c r="C883" s="35">
        <v>0</v>
      </c>
      <c r="D883" s="35">
        <v>0</v>
      </c>
      <c r="E883" s="35">
        <v>0</v>
      </c>
      <c r="F883" s="36">
        <f t="shared" si="180"/>
        <v>0</v>
      </c>
      <c r="G883" s="35">
        <v>0</v>
      </c>
      <c r="H883" s="35">
        <v>0</v>
      </c>
      <c r="I883" s="35">
        <v>0</v>
      </c>
      <c r="J883" s="36">
        <f t="shared" si="181"/>
        <v>0</v>
      </c>
      <c r="K883" s="35">
        <v>0</v>
      </c>
      <c r="L883" s="35">
        <v>0</v>
      </c>
      <c r="M883" s="35">
        <v>0</v>
      </c>
      <c r="N883" s="36">
        <v>0</v>
      </c>
      <c r="O883" s="35">
        <v>0</v>
      </c>
      <c r="P883" s="35">
        <v>0</v>
      </c>
      <c r="Q883" s="35">
        <v>0</v>
      </c>
      <c r="R883" s="36">
        <v>0</v>
      </c>
      <c r="S883" s="35">
        <v>-35830</v>
      </c>
      <c r="T883" s="35">
        <v>97</v>
      </c>
      <c r="U883" s="35">
        <v>699240</v>
      </c>
      <c r="V883" s="36">
        <v>-1.5884817802185229</v>
      </c>
      <c r="W883" s="35">
        <v>217795</v>
      </c>
      <c r="X883" s="35">
        <v>70</v>
      </c>
      <c r="Y883" s="35">
        <v>494900</v>
      </c>
      <c r="Z883" s="36">
        <v>13.202364113962416</v>
      </c>
      <c r="AA883" s="35">
        <v>0</v>
      </c>
      <c r="AB883" s="35">
        <v>0</v>
      </c>
      <c r="AC883" s="35">
        <v>0</v>
      </c>
      <c r="AD883" s="36">
        <v>0</v>
      </c>
      <c r="AE883" s="35">
        <v>0</v>
      </c>
      <c r="AF883" s="35">
        <v>0</v>
      </c>
      <c r="AG883" s="35">
        <v>0</v>
      </c>
      <c r="AH883" s="36">
        <v>0</v>
      </c>
      <c r="AI883" s="35">
        <v>0</v>
      </c>
      <c r="AJ883" s="35">
        <v>0</v>
      </c>
      <c r="AK883" s="35">
        <v>0</v>
      </c>
      <c r="AL883" s="36">
        <v>0</v>
      </c>
      <c r="AM883" s="35">
        <v>0</v>
      </c>
      <c r="AN883" s="35">
        <v>0</v>
      </c>
      <c r="AO883" s="35">
        <v>0</v>
      </c>
      <c r="AP883" s="36">
        <v>0</v>
      </c>
      <c r="AQ883" s="35">
        <v>0</v>
      </c>
      <c r="AR883" s="35">
        <v>0</v>
      </c>
      <c r="AS883" s="35">
        <v>0</v>
      </c>
      <c r="AT883" s="36">
        <v>0</v>
      </c>
      <c r="AU883" s="35">
        <v>-6735</v>
      </c>
      <c r="AV883" s="35">
        <v>0</v>
      </c>
      <c r="AW883" s="35">
        <v>0</v>
      </c>
      <c r="AX883" s="36">
        <v>0</v>
      </c>
      <c r="AY883" s="35">
        <v>175230</v>
      </c>
      <c r="AZ883" s="35">
        <v>167</v>
      </c>
      <c r="BA883" s="35">
        <v>1194140</v>
      </c>
      <c r="BB883" s="36">
        <v>4.5489892307434632</v>
      </c>
      <c r="BC883" s="43" t="s">
        <v>1240</v>
      </c>
      <c r="BD883" s="38" t="s">
        <v>1219</v>
      </c>
      <c r="BE883" s="38" t="s">
        <v>1060</v>
      </c>
      <c r="BF883" s="18"/>
      <c r="BG883" s="18"/>
      <c r="BH883" s="18"/>
      <c r="BI883" s="18"/>
      <c r="BJ883" s="18"/>
      <c r="BK883" s="18"/>
      <c r="BL883" s="18"/>
      <c r="BM883" s="18"/>
      <c r="BN883" s="18"/>
      <c r="BO883" s="18"/>
      <c r="CJ883" s="18"/>
      <c r="CK883" s="18"/>
    </row>
    <row r="884" spans="1:89" x14ac:dyDescent="0.2">
      <c r="A884" s="42">
        <v>144746</v>
      </c>
      <c r="B884" s="43" t="s">
        <v>1272</v>
      </c>
      <c r="C884" s="35">
        <v>-315810.02</v>
      </c>
      <c r="D884" s="35">
        <v>35</v>
      </c>
      <c r="E884" s="35">
        <v>259700</v>
      </c>
      <c r="F884" s="36">
        <f t="shared" si="180"/>
        <v>-36.481711975356184</v>
      </c>
      <c r="G884" s="35">
        <v>-86934.52</v>
      </c>
      <c r="H884" s="35">
        <v>250</v>
      </c>
      <c r="I884" s="35">
        <v>1807000</v>
      </c>
      <c r="J884" s="36">
        <f t="shared" si="181"/>
        <v>-1.4914057111234091</v>
      </c>
      <c r="K884" s="35">
        <v>-109774.52</v>
      </c>
      <c r="L884" s="35">
        <v>232</v>
      </c>
      <c r="M884" s="35">
        <v>1688800</v>
      </c>
      <c r="N884" s="36">
        <v>-1.9500447655139743</v>
      </c>
      <c r="O884" s="35">
        <v>-32851.949999999997</v>
      </c>
      <c r="P884" s="35">
        <v>108</v>
      </c>
      <c r="Q884" s="35">
        <v>777860</v>
      </c>
      <c r="R884" s="36">
        <v>-1.3092464582315584</v>
      </c>
      <c r="S884" s="35">
        <v>-26021.95</v>
      </c>
      <c r="T884" s="35">
        <v>55</v>
      </c>
      <c r="U884" s="35">
        <v>402600</v>
      </c>
      <c r="V884" s="36">
        <v>-2.0036772230501736</v>
      </c>
      <c r="W884" s="35">
        <v>113728</v>
      </c>
      <c r="X884" s="35">
        <v>102</v>
      </c>
      <c r="Y884" s="35">
        <v>722040</v>
      </c>
      <c r="Z884" s="36">
        <v>4.7252783779292002</v>
      </c>
      <c r="AA884" s="35">
        <v>112451</v>
      </c>
      <c r="AB884" s="35">
        <v>75</v>
      </c>
      <c r="AC884" s="35">
        <v>559500</v>
      </c>
      <c r="AD884" s="36">
        <v>6.2305290437890974</v>
      </c>
      <c r="AE884" s="35">
        <v>219199.27</v>
      </c>
      <c r="AF884" s="35">
        <v>90</v>
      </c>
      <c r="AG884" s="35">
        <v>679300</v>
      </c>
      <c r="AH884" s="36">
        <v>9.6805212718975415</v>
      </c>
      <c r="AI884" s="35">
        <v>-109663.73</v>
      </c>
      <c r="AJ884" s="35">
        <v>177</v>
      </c>
      <c r="AK884" s="35">
        <v>1258240</v>
      </c>
      <c r="AL884" s="36">
        <v>-2.7018499093972528</v>
      </c>
      <c r="AM884" s="35">
        <v>-67704.710000000006</v>
      </c>
      <c r="AN884" s="35">
        <v>165</v>
      </c>
      <c r="AO884" s="35">
        <v>1164300</v>
      </c>
      <c r="AP884" s="36">
        <v>-1.802667705917719</v>
      </c>
      <c r="AQ884" s="35">
        <v>21951.32</v>
      </c>
      <c r="AR884" s="35">
        <v>201</v>
      </c>
      <c r="AS884" s="35">
        <v>1453320</v>
      </c>
      <c r="AT884" s="36">
        <v>0.4229192194423802</v>
      </c>
      <c r="AU884" s="35">
        <v>-228173.68</v>
      </c>
      <c r="AV884" s="35">
        <v>150</v>
      </c>
      <c r="AW884" s="35">
        <v>1093900</v>
      </c>
      <c r="AX884" s="36">
        <v>-6.4662072218667159</v>
      </c>
      <c r="AY884" s="35">
        <v>-193795.47</v>
      </c>
      <c r="AZ884" s="35">
        <v>1605</v>
      </c>
      <c r="BA884" s="35">
        <v>11606860</v>
      </c>
      <c r="BB884" s="36">
        <v>-0.5175955917448819</v>
      </c>
      <c r="BC884" s="43" t="s">
        <v>1219</v>
      </c>
      <c r="BD884" s="38" t="s">
        <v>1219</v>
      </c>
      <c r="BE884" s="38" t="s">
        <v>1060</v>
      </c>
      <c r="BF884" s="18"/>
      <c r="BG884" s="18"/>
      <c r="BH884" s="18"/>
      <c r="BI884" s="18"/>
      <c r="BJ884" s="18"/>
      <c r="BK884" s="18"/>
      <c r="BL884" s="18"/>
      <c r="BM884" s="18"/>
      <c r="BN884" s="18"/>
      <c r="BO884" s="18"/>
      <c r="CJ884" s="18"/>
      <c r="CK884" s="18"/>
    </row>
    <row r="885" spans="1:89" x14ac:dyDescent="0.2">
      <c r="A885" s="42">
        <v>170132</v>
      </c>
      <c r="B885" s="43" t="s">
        <v>1273</v>
      </c>
      <c r="C885" s="35">
        <v>-1148672.55</v>
      </c>
      <c r="D885" s="35">
        <v>77</v>
      </c>
      <c r="E885" s="35">
        <v>569800</v>
      </c>
      <c r="F885" s="36">
        <f t="shared" si="180"/>
        <v>-60.477670235170244</v>
      </c>
      <c r="G885" s="35">
        <v>-356722.55</v>
      </c>
      <c r="H885" s="35">
        <v>683.5</v>
      </c>
      <c r="I885" s="35">
        <v>4973500</v>
      </c>
      <c r="J885" s="36">
        <f t="shared" si="181"/>
        <v>-2.2234641701015381</v>
      </c>
      <c r="K885" s="35">
        <v>-170757.55</v>
      </c>
      <c r="L885" s="35">
        <v>811.5</v>
      </c>
      <c r="M885" s="35">
        <v>5955650</v>
      </c>
      <c r="N885" s="36">
        <v>-0.86014566000352599</v>
      </c>
      <c r="O885" s="35">
        <v>-161430.16</v>
      </c>
      <c r="P885" s="35">
        <v>400.5</v>
      </c>
      <c r="Q885" s="35">
        <v>2901580</v>
      </c>
      <c r="R885" s="36">
        <v>-1.7246930844574335</v>
      </c>
      <c r="S885" s="35">
        <v>-425285.16</v>
      </c>
      <c r="T885" s="35">
        <v>500</v>
      </c>
      <c r="U885" s="35">
        <v>3618000</v>
      </c>
      <c r="V885" s="36">
        <v>-3.6439579767827528</v>
      </c>
      <c r="W885" s="35">
        <v>-318320.55</v>
      </c>
      <c r="X885" s="35">
        <v>389.5</v>
      </c>
      <c r="Y885" s="35">
        <v>2753420</v>
      </c>
      <c r="Z885" s="36">
        <v>-3.4682745458375397</v>
      </c>
      <c r="AA885" s="35">
        <v>110331.45</v>
      </c>
      <c r="AB885" s="35">
        <v>420</v>
      </c>
      <c r="AC885" s="35">
        <v>3108560</v>
      </c>
      <c r="AD885" s="36">
        <v>1.100276317651903</v>
      </c>
      <c r="AE885" s="35">
        <v>353601.32</v>
      </c>
      <c r="AF885" s="35">
        <v>304</v>
      </c>
      <c r="AG885" s="35">
        <v>2319300</v>
      </c>
      <c r="AH885" s="36">
        <v>4.5738108912171773</v>
      </c>
      <c r="AI885" s="35">
        <v>198395.32</v>
      </c>
      <c r="AJ885" s="35">
        <v>514.5</v>
      </c>
      <c r="AK885" s="35">
        <v>3657990</v>
      </c>
      <c r="AL885" s="36">
        <v>1.6813208674709337</v>
      </c>
      <c r="AM885" s="35">
        <v>-64374.67</v>
      </c>
      <c r="AN885" s="35">
        <v>575.5</v>
      </c>
      <c r="AO885" s="35">
        <v>36500</v>
      </c>
      <c r="AP885" s="36">
        <v>-54.674377260273971</v>
      </c>
      <c r="AQ885" s="35">
        <v>67659.350000000006</v>
      </c>
      <c r="AR885" s="35">
        <v>742</v>
      </c>
      <c r="AS885" s="35">
        <v>5305080</v>
      </c>
      <c r="AT885" s="36">
        <v>0.3571033424566642</v>
      </c>
      <c r="AU885" s="35">
        <v>-338780.59</v>
      </c>
      <c r="AV885" s="35">
        <v>460.4</v>
      </c>
      <c r="AW885" s="35">
        <v>3445803</v>
      </c>
      <c r="AX885" s="36">
        <v>-3.0478231895439176</v>
      </c>
      <c r="AY885" s="35">
        <v>-1105683.79</v>
      </c>
      <c r="AZ885" s="35">
        <v>5801.4</v>
      </c>
      <c r="BA885" s="35">
        <v>38075383</v>
      </c>
      <c r="BB885" s="36">
        <v>-0.90021937507496641</v>
      </c>
      <c r="BC885" s="43" t="s">
        <v>1219</v>
      </c>
      <c r="BD885" s="38" t="s">
        <v>1219</v>
      </c>
      <c r="BE885" s="38" t="s">
        <v>1060</v>
      </c>
      <c r="BF885" s="18"/>
      <c r="BG885" s="18"/>
      <c r="BH885" s="18"/>
      <c r="BI885" s="18"/>
      <c r="BJ885" s="18"/>
      <c r="BK885" s="18"/>
      <c r="BL885" s="18"/>
      <c r="BM885" s="18"/>
      <c r="BN885" s="18"/>
      <c r="BO885" s="18"/>
      <c r="CJ885" s="18"/>
      <c r="CK885" s="18"/>
    </row>
    <row r="886" spans="1:89" x14ac:dyDescent="0.2">
      <c r="A886" s="42">
        <v>170146</v>
      </c>
      <c r="B886" s="43" t="s">
        <v>1274</v>
      </c>
      <c r="C886" s="35">
        <v>-449301.97</v>
      </c>
      <c r="D886" s="35">
        <v>84</v>
      </c>
      <c r="E886" s="35">
        <v>606480</v>
      </c>
      <c r="F886" s="36">
        <f t="shared" si="180"/>
        <v>-22.22506776810447</v>
      </c>
      <c r="G886" s="35">
        <v>39508.03</v>
      </c>
      <c r="H886" s="35">
        <v>671.5</v>
      </c>
      <c r="I886" s="35">
        <v>4878530</v>
      </c>
      <c r="J886" s="36">
        <f t="shared" si="181"/>
        <v>0.25104876468936338</v>
      </c>
      <c r="K886" s="35">
        <v>-233256.97</v>
      </c>
      <c r="L886" s="35">
        <v>430</v>
      </c>
      <c r="M886" s="35">
        <v>3131800</v>
      </c>
      <c r="N886" s="36">
        <v>-2.2344048470528133</v>
      </c>
      <c r="O886" s="35">
        <v>-178884.15</v>
      </c>
      <c r="P886" s="35">
        <v>407.5</v>
      </c>
      <c r="Q886" s="35">
        <v>2973600</v>
      </c>
      <c r="R886" s="36">
        <v>-1.8648804983857949</v>
      </c>
      <c r="S886" s="35">
        <v>-155584.15</v>
      </c>
      <c r="T886" s="35">
        <v>332.5</v>
      </c>
      <c r="U886" s="35">
        <v>2408150</v>
      </c>
      <c r="V886" s="36">
        <v>-2.0028273363370221</v>
      </c>
      <c r="W886" s="35">
        <v>-247579.14</v>
      </c>
      <c r="X886" s="35">
        <v>357</v>
      </c>
      <c r="Y886" s="35">
        <v>2535140</v>
      </c>
      <c r="Z886" s="36">
        <v>-2.9297688490576457</v>
      </c>
      <c r="AA886" s="35">
        <v>-116643.14</v>
      </c>
      <c r="AB886" s="35">
        <v>261.5</v>
      </c>
      <c r="AC886" s="35">
        <v>1934730</v>
      </c>
      <c r="AD886" s="36">
        <v>-1.8689622531309278</v>
      </c>
      <c r="AE886" s="35">
        <v>-266138.34999999998</v>
      </c>
      <c r="AF886" s="35">
        <v>161</v>
      </c>
      <c r="AG886" s="35">
        <v>1213320</v>
      </c>
      <c r="AH886" s="36">
        <v>-6.5804161309464932</v>
      </c>
      <c r="AI886" s="35">
        <v>-3444.35</v>
      </c>
      <c r="AJ886" s="35">
        <v>540.85</v>
      </c>
      <c r="AK886" s="35">
        <v>3866614.5</v>
      </c>
      <c r="AL886" s="36">
        <v>-2.7614557903302746E-2</v>
      </c>
      <c r="AM886" s="35">
        <v>-630070.85</v>
      </c>
      <c r="AN886" s="35">
        <v>312</v>
      </c>
      <c r="AO886" s="35">
        <v>2218240</v>
      </c>
      <c r="AP886" s="36">
        <v>-8.8052673966748412</v>
      </c>
      <c r="AQ886" s="35">
        <v>263522.09999999998</v>
      </c>
      <c r="AR886" s="35">
        <v>619.65</v>
      </c>
      <c r="AS886" s="35">
        <v>4448445.5</v>
      </c>
      <c r="AT886" s="36">
        <v>1.6586960096510115</v>
      </c>
      <c r="AU886" s="35">
        <v>-384681.91</v>
      </c>
      <c r="AV886" s="35">
        <v>403.5</v>
      </c>
      <c r="AW886" s="35">
        <v>2973920</v>
      </c>
      <c r="AX886" s="36">
        <v>-4.0099058515360193</v>
      </c>
      <c r="AY886" s="35">
        <v>-1913252.8800000001</v>
      </c>
      <c r="AZ886" s="35">
        <v>4497</v>
      </c>
      <c r="BA886" s="35">
        <v>32582490</v>
      </c>
      <c r="BB886" s="36">
        <v>-1.8203286268176559</v>
      </c>
      <c r="BC886" s="43" t="s">
        <v>1219</v>
      </c>
      <c r="BD886" s="38" t="s">
        <v>1219</v>
      </c>
      <c r="BE886" s="38" t="s">
        <v>1060</v>
      </c>
      <c r="BF886" s="18"/>
      <c r="BG886" s="18"/>
      <c r="BH886" s="18"/>
      <c r="BI886" s="18"/>
      <c r="BJ886" s="18"/>
      <c r="BK886" s="18"/>
      <c r="BL886" s="18"/>
      <c r="BM886" s="18"/>
      <c r="BN886" s="18"/>
      <c r="BO886" s="18"/>
      <c r="CJ886" s="18"/>
      <c r="CK886" s="18"/>
    </row>
    <row r="887" spans="1:89" x14ac:dyDescent="0.2">
      <c r="A887" s="42">
        <v>170147</v>
      </c>
      <c r="B887" s="43" t="s">
        <v>1275</v>
      </c>
      <c r="C887" s="35">
        <v>-37361.65</v>
      </c>
      <c r="D887" s="35">
        <v>0</v>
      </c>
      <c r="E887" s="35">
        <v>0</v>
      </c>
      <c r="F887" s="36">
        <f t="shared" si="180"/>
        <v>0</v>
      </c>
      <c r="G887" s="35">
        <v>-8741.65</v>
      </c>
      <c r="H887" s="35">
        <v>49</v>
      </c>
      <c r="I887" s="35">
        <v>351580</v>
      </c>
      <c r="J887" s="36">
        <f t="shared" si="181"/>
        <v>-0.77078090335058869</v>
      </c>
      <c r="K887" s="35">
        <v>-64031.65</v>
      </c>
      <c r="L887" s="35">
        <v>85</v>
      </c>
      <c r="M887" s="35">
        <v>618700</v>
      </c>
      <c r="N887" s="36">
        <v>-3.1048157426862781</v>
      </c>
      <c r="O887" s="35">
        <v>51014.52</v>
      </c>
      <c r="P887" s="35">
        <v>59</v>
      </c>
      <c r="Q887" s="35">
        <v>421280</v>
      </c>
      <c r="R887" s="36">
        <v>3.7539169198632734</v>
      </c>
      <c r="S887" s="35">
        <v>-11625.48</v>
      </c>
      <c r="T887" s="35">
        <v>30</v>
      </c>
      <c r="U887" s="35">
        <v>213600</v>
      </c>
      <c r="V887" s="36">
        <v>-1.6872185393258428</v>
      </c>
      <c r="W887" s="35">
        <v>184474.52</v>
      </c>
      <c r="X887" s="35">
        <v>70</v>
      </c>
      <c r="Y887" s="35">
        <v>488400</v>
      </c>
      <c r="Z887" s="36">
        <v>11.331358722358722</v>
      </c>
      <c r="AA887" s="35">
        <v>-21825.48</v>
      </c>
      <c r="AB887" s="35">
        <v>35</v>
      </c>
      <c r="AC887" s="35">
        <v>253700</v>
      </c>
      <c r="AD887" s="36">
        <v>-2.6668895545920379</v>
      </c>
      <c r="AE887" s="35">
        <v>107274.64</v>
      </c>
      <c r="AF887" s="35">
        <v>75</v>
      </c>
      <c r="AG887" s="35">
        <v>547500</v>
      </c>
      <c r="AH887" s="36">
        <v>5.8780624657534251</v>
      </c>
      <c r="AI887" s="35">
        <v>-125.36</v>
      </c>
      <c r="AJ887" s="35">
        <v>55</v>
      </c>
      <c r="AK887" s="35">
        <v>390600</v>
      </c>
      <c r="AL887" s="36">
        <v>-9.94920634920635E-3</v>
      </c>
      <c r="AM887" s="35">
        <v>386244.93</v>
      </c>
      <c r="AN887" s="35">
        <v>65</v>
      </c>
      <c r="AO887" s="35">
        <v>446800</v>
      </c>
      <c r="AP887" s="36">
        <v>26.798551544315131</v>
      </c>
      <c r="AQ887" s="35">
        <v>103684.94</v>
      </c>
      <c r="AR887" s="35">
        <v>112</v>
      </c>
      <c r="AS887" s="35">
        <v>777440</v>
      </c>
      <c r="AT887" s="36">
        <v>3.7342795842766003</v>
      </c>
      <c r="AU887" s="35">
        <v>257922.42</v>
      </c>
      <c r="AV887" s="35">
        <v>95</v>
      </c>
      <c r="AW887" s="35">
        <v>686300</v>
      </c>
      <c r="AX887" s="36">
        <v>11.650291446889115</v>
      </c>
      <c r="AY887" s="35">
        <v>984266.35</v>
      </c>
      <c r="AZ887" s="35">
        <v>730</v>
      </c>
      <c r="BA887" s="35">
        <v>5195900</v>
      </c>
      <c r="BB887" s="36">
        <v>5.8723718412594543</v>
      </c>
      <c r="BC887" s="43" t="s">
        <v>1219</v>
      </c>
      <c r="BD887" s="38" t="s">
        <v>1219</v>
      </c>
      <c r="BE887" s="38" t="s">
        <v>1060</v>
      </c>
      <c r="BF887" s="18"/>
      <c r="BG887" s="18"/>
      <c r="BH887" s="18"/>
      <c r="BI887" s="18"/>
      <c r="BJ887" s="18"/>
      <c r="BK887" s="18"/>
      <c r="BL887" s="18"/>
      <c r="BM887" s="18"/>
      <c r="BN887" s="18"/>
      <c r="BO887" s="18"/>
      <c r="CJ887" s="18"/>
      <c r="CK887" s="18"/>
    </row>
    <row r="888" spans="1:89" x14ac:dyDescent="0.2">
      <c r="A888" s="42">
        <v>170149</v>
      </c>
      <c r="B888" s="43" t="s">
        <v>1276</v>
      </c>
      <c r="C888" s="35">
        <v>-316.89999999999998</v>
      </c>
      <c r="D888" s="35">
        <v>0</v>
      </c>
      <c r="E888" s="35">
        <v>0</v>
      </c>
      <c r="F888" s="36">
        <f t="shared" si="180"/>
        <v>0</v>
      </c>
      <c r="G888" s="35">
        <v>-114780.98</v>
      </c>
      <c r="H888" s="35">
        <v>306</v>
      </c>
      <c r="I888" s="35">
        <v>2254120</v>
      </c>
      <c r="J888" s="36">
        <f t="shared" si="181"/>
        <v>-1.5785363600873068</v>
      </c>
      <c r="K888" s="35">
        <v>-191480.98</v>
      </c>
      <c r="L888" s="35">
        <v>368.5</v>
      </c>
      <c r="M888" s="35">
        <v>2724170</v>
      </c>
      <c r="N888" s="36">
        <v>-2.1086897660571844</v>
      </c>
      <c r="O888" s="35">
        <v>85139.46</v>
      </c>
      <c r="P888" s="35">
        <v>350</v>
      </c>
      <c r="Q888" s="35">
        <v>2586500</v>
      </c>
      <c r="R888" s="36">
        <v>1.0204226792963464</v>
      </c>
      <c r="S888" s="35">
        <v>165284.46</v>
      </c>
      <c r="T888" s="35">
        <v>308.5</v>
      </c>
      <c r="U888" s="35">
        <v>2240780</v>
      </c>
      <c r="V888" s="36">
        <v>2.2866226314051357</v>
      </c>
      <c r="W888" s="35">
        <v>633247.5</v>
      </c>
      <c r="X888" s="35">
        <v>252.9</v>
      </c>
      <c r="Y888" s="35">
        <v>1833210</v>
      </c>
      <c r="Z888" s="36">
        <v>10.362928960675536</v>
      </c>
      <c r="AA888" s="35">
        <v>177209.5</v>
      </c>
      <c r="AB888" s="35">
        <v>190</v>
      </c>
      <c r="AC888" s="35">
        <v>1415300</v>
      </c>
      <c r="AD888" s="36">
        <v>3.8815053345580446</v>
      </c>
      <c r="AE888" s="35">
        <v>727988.55</v>
      </c>
      <c r="AF888" s="35">
        <v>205</v>
      </c>
      <c r="AG888" s="35">
        <v>1563600</v>
      </c>
      <c r="AH888" s="36">
        <v>13.967547006907138</v>
      </c>
      <c r="AI888" s="35">
        <v>1060833.55</v>
      </c>
      <c r="AJ888" s="35">
        <v>220</v>
      </c>
      <c r="AK888" s="35">
        <v>1560400</v>
      </c>
      <c r="AL888" s="36">
        <v>21.075262785183288</v>
      </c>
      <c r="AM888" s="35">
        <v>978281.55</v>
      </c>
      <c r="AN888" s="35">
        <v>252</v>
      </c>
      <c r="AO888" s="35">
        <v>1785240</v>
      </c>
      <c r="AP888" s="36">
        <v>16.987479582577134</v>
      </c>
      <c r="AQ888" s="35">
        <v>2003344.56</v>
      </c>
      <c r="AR888" s="35">
        <v>507.5</v>
      </c>
      <c r="AS888" s="35">
        <v>3639050</v>
      </c>
      <c r="AT888" s="36">
        <v>15.414365749302702</v>
      </c>
      <c r="AU888" s="35">
        <v>667259.54</v>
      </c>
      <c r="AV888" s="35">
        <v>300</v>
      </c>
      <c r="AW888" s="35">
        <v>2210400</v>
      </c>
      <c r="AX888" s="36">
        <v>9.3580554379297887</v>
      </c>
      <c r="AY888" s="35">
        <v>6192326.71</v>
      </c>
      <c r="AZ888" s="35">
        <v>3260.4</v>
      </c>
      <c r="BA888" s="35">
        <v>23812770</v>
      </c>
      <c r="BB888" s="36">
        <v>8.0613102973740567</v>
      </c>
      <c r="BC888" s="43" t="s">
        <v>1219</v>
      </c>
      <c r="BD888" s="38" t="s">
        <v>1219</v>
      </c>
      <c r="BE888" s="38" t="s">
        <v>1060</v>
      </c>
      <c r="BF888" s="18"/>
      <c r="BG888" s="18"/>
      <c r="BH888" s="18"/>
      <c r="BI888" s="18"/>
      <c r="BJ888" s="18"/>
      <c r="BK888" s="18"/>
      <c r="BL888" s="18"/>
      <c r="BM888" s="18"/>
      <c r="BN888" s="18"/>
      <c r="BO888" s="18"/>
      <c r="CJ888" s="18"/>
      <c r="CK888" s="18"/>
    </row>
    <row r="889" spans="1:89" x14ac:dyDescent="0.2">
      <c r="A889" s="42">
        <v>170175</v>
      </c>
      <c r="B889" s="43" t="s">
        <v>1277</v>
      </c>
      <c r="C889" s="35">
        <v>-3166.75</v>
      </c>
      <c r="D889" s="35">
        <v>35</v>
      </c>
      <c r="E889" s="35">
        <v>245700</v>
      </c>
      <c r="F889" s="36">
        <f t="shared" si="180"/>
        <v>-0.38666056166056167</v>
      </c>
      <c r="G889" s="35">
        <v>161416.92000000001</v>
      </c>
      <c r="H889" s="35">
        <v>257.5</v>
      </c>
      <c r="I889" s="35">
        <v>1827650</v>
      </c>
      <c r="J889" s="36">
        <f t="shared" si="181"/>
        <v>2.7379008672338796</v>
      </c>
      <c r="K889" s="35">
        <v>60036.92</v>
      </c>
      <c r="L889" s="35">
        <v>390</v>
      </c>
      <c r="M889" s="35">
        <v>2835160</v>
      </c>
      <c r="N889" s="36">
        <v>0.63527546946204094</v>
      </c>
      <c r="O889" s="35">
        <v>-25380.91</v>
      </c>
      <c r="P889" s="35">
        <v>259.5</v>
      </c>
      <c r="Q889" s="35">
        <v>1893740</v>
      </c>
      <c r="R889" s="36">
        <v>-0.41547847645400104</v>
      </c>
      <c r="S889" s="35">
        <v>191419.09</v>
      </c>
      <c r="T889" s="35">
        <v>139.5</v>
      </c>
      <c r="U889" s="35">
        <v>1004140</v>
      </c>
      <c r="V889" s="36">
        <v>5.9095263509072442</v>
      </c>
      <c r="W889" s="35">
        <v>145508.94</v>
      </c>
      <c r="X889" s="35">
        <v>140</v>
      </c>
      <c r="Y889" s="35">
        <v>994800</v>
      </c>
      <c r="Z889" s="36">
        <v>4.3880862484921597</v>
      </c>
      <c r="AA889" s="35">
        <v>225284.94</v>
      </c>
      <c r="AB889" s="35">
        <v>180</v>
      </c>
      <c r="AC889" s="35">
        <v>1341350</v>
      </c>
      <c r="AD889" s="36">
        <v>5.2065703507660199</v>
      </c>
      <c r="AE889" s="35">
        <v>221169.84</v>
      </c>
      <c r="AF889" s="35">
        <v>110</v>
      </c>
      <c r="AG889" s="35">
        <v>832950</v>
      </c>
      <c r="AH889" s="36">
        <v>7.9657784981091302</v>
      </c>
      <c r="AI889" s="35">
        <v>-152210.16</v>
      </c>
      <c r="AJ889" s="35">
        <v>224</v>
      </c>
      <c r="AK889" s="35">
        <v>1619380</v>
      </c>
      <c r="AL889" s="36">
        <v>-2.9137787054304733</v>
      </c>
      <c r="AM889" s="35">
        <v>151634.85999999999</v>
      </c>
      <c r="AN889" s="35">
        <v>206</v>
      </c>
      <c r="AO889" s="35">
        <v>1452220</v>
      </c>
      <c r="AP889" s="36">
        <v>3.2368929363319605</v>
      </c>
      <c r="AQ889" s="35">
        <v>137821.82</v>
      </c>
      <c r="AR889" s="35">
        <v>255</v>
      </c>
      <c r="AS889" s="35">
        <v>1843600</v>
      </c>
      <c r="AT889" s="36">
        <v>2.0931931872423521</v>
      </c>
      <c r="AU889" s="35">
        <v>436898.82</v>
      </c>
      <c r="AV889" s="35">
        <v>105</v>
      </c>
      <c r="AW889" s="35">
        <v>776300</v>
      </c>
      <c r="AX889" s="36">
        <v>17.446687388896049</v>
      </c>
      <c r="AY889" s="35">
        <v>1553601.0799999998</v>
      </c>
      <c r="AZ889" s="35">
        <v>2266.5</v>
      </c>
      <c r="BA889" s="35">
        <v>16421290</v>
      </c>
      <c r="BB889" s="36">
        <v>2.9328775924424937</v>
      </c>
      <c r="BC889" s="43" t="s">
        <v>1219</v>
      </c>
      <c r="BD889" s="38" t="s">
        <v>1219</v>
      </c>
      <c r="BE889" s="38" t="s">
        <v>1060</v>
      </c>
      <c r="BF889" s="18"/>
      <c r="BG889" s="18"/>
      <c r="BH889" s="18"/>
      <c r="BI889" s="18"/>
      <c r="BJ889" s="18"/>
      <c r="BK889" s="18"/>
      <c r="BL889" s="18"/>
      <c r="BM889" s="18"/>
      <c r="BN889" s="18"/>
      <c r="BO889" s="18"/>
      <c r="CJ889" s="18"/>
      <c r="CK889" s="18"/>
    </row>
    <row r="890" spans="1:89" x14ac:dyDescent="0.2">
      <c r="A890" s="42">
        <v>170200</v>
      </c>
      <c r="B890" s="43" t="s">
        <v>178</v>
      </c>
      <c r="C890" s="35">
        <v>-778689.58</v>
      </c>
      <c r="D890" s="35">
        <v>77</v>
      </c>
      <c r="E890" s="35">
        <v>571340</v>
      </c>
      <c r="F890" s="36">
        <f t="shared" si="180"/>
        <v>-40.887540518780405</v>
      </c>
      <c r="G890" s="35">
        <v>-111759.58</v>
      </c>
      <c r="H890" s="35">
        <v>290</v>
      </c>
      <c r="I890" s="35">
        <v>2113800</v>
      </c>
      <c r="J890" s="36">
        <f t="shared" si="181"/>
        <v>-1.6390136152899992</v>
      </c>
      <c r="K890" s="35">
        <v>-145949.57999999999</v>
      </c>
      <c r="L890" s="35">
        <v>282</v>
      </c>
      <c r="M890" s="35">
        <v>2088440</v>
      </c>
      <c r="N890" s="36">
        <v>-2.0965349255903925</v>
      </c>
      <c r="O890" s="35">
        <v>127403.9</v>
      </c>
      <c r="P890" s="35">
        <v>280</v>
      </c>
      <c r="Q890" s="35">
        <v>2051100</v>
      </c>
      <c r="R890" s="36">
        <v>1.925562332407001</v>
      </c>
      <c r="S890" s="35">
        <v>-59296.1</v>
      </c>
      <c r="T890" s="35">
        <v>140</v>
      </c>
      <c r="U890" s="35">
        <v>1020800</v>
      </c>
      <c r="V890" s="36">
        <v>-1.8007240399686519</v>
      </c>
      <c r="W890" s="35">
        <v>119553.99</v>
      </c>
      <c r="X890" s="35">
        <v>205</v>
      </c>
      <c r="Y890" s="35">
        <v>1468100</v>
      </c>
      <c r="Z890" s="36">
        <v>2.4430350112390165</v>
      </c>
      <c r="AA890" s="35">
        <v>-53402.01</v>
      </c>
      <c r="AB890" s="35">
        <v>156</v>
      </c>
      <c r="AC890" s="35">
        <v>1162300</v>
      </c>
      <c r="AD890" s="36">
        <v>-1.4242986406263445</v>
      </c>
      <c r="AE890" s="35">
        <v>306657.46999999997</v>
      </c>
      <c r="AF890" s="35">
        <v>185</v>
      </c>
      <c r="AG890" s="35">
        <v>1409700</v>
      </c>
      <c r="AH890" s="36">
        <v>6.5260155352202593</v>
      </c>
      <c r="AI890" s="35">
        <v>173275.47</v>
      </c>
      <c r="AJ890" s="35">
        <v>199</v>
      </c>
      <c r="AK890" s="35">
        <v>1419280</v>
      </c>
      <c r="AL890" s="36">
        <v>3.7846933445127107</v>
      </c>
      <c r="AM890" s="35">
        <v>-309573.53000000003</v>
      </c>
      <c r="AN890" s="35">
        <v>237</v>
      </c>
      <c r="AO890" s="35">
        <v>1688940</v>
      </c>
      <c r="AP890" s="36">
        <v>-5.6821316506211001</v>
      </c>
      <c r="AQ890" s="35">
        <v>-5101.53</v>
      </c>
      <c r="AR890" s="35">
        <v>352</v>
      </c>
      <c r="AS890" s="35">
        <v>2530640</v>
      </c>
      <c r="AT890" s="36">
        <v>-5.6445341889798627E-2</v>
      </c>
      <c r="AU890" s="35">
        <v>-397575.04</v>
      </c>
      <c r="AV890" s="35">
        <v>258.5</v>
      </c>
      <c r="AW890" s="35">
        <v>1891350</v>
      </c>
      <c r="AX890" s="36">
        <v>-6.5164175007269938</v>
      </c>
      <c r="AY890" s="35">
        <v>-355766.54000000004</v>
      </c>
      <c r="AZ890" s="35">
        <v>2584.5</v>
      </c>
      <c r="BA890" s="35">
        <v>18844450</v>
      </c>
      <c r="BB890" s="36">
        <v>-0.58525256720148378</v>
      </c>
      <c r="BC890" s="43" t="s">
        <v>1219</v>
      </c>
      <c r="BD890" s="38" t="s">
        <v>1219</v>
      </c>
      <c r="BE890" s="38" t="s">
        <v>1060</v>
      </c>
      <c r="BF890" s="18"/>
      <c r="BG890" s="18"/>
      <c r="BH890" s="18"/>
      <c r="BI890" s="18"/>
      <c r="BJ890" s="18"/>
      <c r="BK890" s="18"/>
      <c r="BL890" s="18"/>
      <c r="BM890" s="18"/>
      <c r="BN890" s="18"/>
      <c r="BO890" s="18"/>
      <c r="CJ890" s="18"/>
      <c r="CK890" s="18"/>
    </row>
    <row r="891" spans="1:89" x14ac:dyDescent="0.2">
      <c r="A891" s="42">
        <v>170201</v>
      </c>
      <c r="B891" s="43" t="s">
        <v>1278</v>
      </c>
      <c r="C891" s="35">
        <v>47395.08</v>
      </c>
      <c r="D891" s="35">
        <v>0</v>
      </c>
      <c r="E891" s="35">
        <v>0</v>
      </c>
      <c r="F891" s="36">
        <f t="shared" si="180"/>
        <v>0</v>
      </c>
      <c r="G891" s="35">
        <v>71895.08</v>
      </c>
      <c r="H891" s="35">
        <v>10</v>
      </c>
      <c r="I891" s="35">
        <v>74200</v>
      </c>
      <c r="J891" s="36">
        <f t="shared" si="181"/>
        <v>30.037028032345013</v>
      </c>
      <c r="K891" s="35">
        <v>-30804.92</v>
      </c>
      <c r="L891" s="35">
        <v>70</v>
      </c>
      <c r="M891" s="35">
        <v>521900</v>
      </c>
      <c r="N891" s="36">
        <v>-1.7707369227821419</v>
      </c>
      <c r="O891" s="35">
        <v>122425.08</v>
      </c>
      <c r="P891" s="35">
        <v>69</v>
      </c>
      <c r="Q891" s="35">
        <v>508580</v>
      </c>
      <c r="R891" s="36">
        <v>7.4623018600810109</v>
      </c>
      <c r="S891" s="35">
        <v>-6374.92</v>
      </c>
      <c r="T891" s="35">
        <v>20</v>
      </c>
      <c r="U891" s="35">
        <v>146400</v>
      </c>
      <c r="V891" s="36">
        <v>-1.3498806010928961</v>
      </c>
      <c r="W891" s="35">
        <v>19275.080000000002</v>
      </c>
      <c r="X891" s="35">
        <v>30</v>
      </c>
      <c r="Y891" s="35">
        <v>216600</v>
      </c>
      <c r="Z891" s="36">
        <v>2.6696786703601112</v>
      </c>
      <c r="AA891" s="35">
        <v>200575.08</v>
      </c>
      <c r="AB891" s="35">
        <v>55</v>
      </c>
      <c r="AC891" s="35">
        <v>412100</v>
      </c>
      <c r="AD891" s="36">
        <v>15.088152099005095</v>
      </c>
      <c r="AE891" s="35">
        <v>415275.72</v>
      </c>
      <c r="AF891" s="35">
        <v>70</v>
      </c>
      <c r="AG891" s="35">
        <v>536900</v>
      </c>
      <c r="AH891" s="36">
        <v>23.204081951946357</v>
      </c>
      <c r="AI891" s="35">
        <v>0</v>
      </c>
      <c r="AJ891" s="35">
        <v>0</v>
      </c>
      <c r="AK891" s="35">
        <v>0</v>
      </c>
      <c r="AL891" s="36">
        <v>0</v>
      </c>
      <c r="AM891" s="35">
        <v>323895.71999999997</v>
      </c>
      <c r="AN891" s="35">
        <v>119</v>
      </c>
      <c r="AO891" s="35">
        <v>850780</v>
      </c>
      <c r="AP891" s="36">
        <v>11.801837513810854</v>
      </c>
      <c r="AQ891" s="35">
        <v>473325.72</v>
      </c>
      <c r="AR891" s="35">
        <v>105</v>
      </c>
      <c r="AS891" s="35">
        <v>768600</v>
      </c>
      <c r="AT891" s="36">
        <v>17.2431956284153</v>
      </c>
      <c r="AU891" s="35">
        <v>507880.72</v>
      </c>
      <c r="AV891" s="35">
        <v>105</v>
      </c>
      <c r="AW891" s="35">
        <v>779800</v>
      </c>
      <c r="AX891" s="36">
        <v>20.190179943575274</v>
      </c>
      <c r="AY891" s="35">
        <v>2097368.36</v>
      </c>
      <c r="AZ891" s="35">
        <v>653</v>
      </c>
      <c r="BA891" s="35">
        <v>4815860</v>
      </c>
      <c r="BB891" s="36">
        <v>13.500894785147409</v>
      </c>
      <c r="BC891" s="43" t="s">
        <v>1219</v>
      </c>
      <c r="BD891" s="38" t="s">
        <v>1219</v>
      </c>
      <c r="BE891" s="38" t="s">
        <v>1060</v>
      </c>
      <c r="BF891" s="18"/>
      <c r="BG891" s="18"/>
      <c r="BH891" s="18"/>
      <c r="BI891" s="18"/>
      <c r="BJ891" s="18"/>
      <c r="BK891" s="18"/>
      <c r="BL891" s="18"/>
      <c r="BM891" s="18"/>
      <c r="BN891" s="18"/>
      <c r="BO891" s="18"/>
      <c r="CJ891" s="18"/>
      <c r="CK891" s="18"/>
    </row>
    <row r="892" spans="1:89" x14ac:dyDescent="0.2">
      <c r="A892" s="42">
        <v>170202</v>
      </c>
      <c r="B892" s="43" t="s">
        <v>1279</v>
      </c>
      <c r="C892" s="35">
        <v>-143380.81</v>
      </c>
      <c r="D892" s="35">
        <v>0</v>
      </c>
      <c r="E892" s="35">
        <v>0</v>
      </c>
      <c r="F892" s="36">
        <f t="shared" si="180"/>
        <v>0</v>
      </c>
      <c r="G892" s="35">
        <v>-40330.81</v>
      </c>
      <c r="H892" s="35">
        <v>152.5</v>
      </c>
      <c r="I892" s="35">
        <v>1086950</v>
      </c>
      <c r="J892" s="36">
        <f t="shared" si="181"/>
        <v>-1.1502416026496158</v>
      </c>
      <c r="K892" s="35">
        <v>-67675.81</v>
      </c>
      <c r="L892" s="35">
        <v>139</v>
      </c>
      <c r="M892" s="35">
        <v>1002500</v>
      </c>
      <c r="N892" s="36">
        <v>-2.0252112718204489</v>
      </c>
      <c r="O892" s="35">
        <v>-52684.94</v>
      </c>
      <c r="P892" s="35">
        <v>125</v>
      </c>
      <c r="Q892" s="35">
        <v>898000</v>
      </c>
      <c r="R892" s="36">
        <v>-1.8187451447661471</v>
      </c>
      <c r="S892" s="35">
        <v>-17664.939999999999</v>
      </c>
      <c r="T892" s="35">
        <v>42</v>
      </c>
      <c r="U892" s="35">
        <v>307440</v>
      </c>
      <c r="V892" s="36">
        <v>-1.7812032916991931</v>
      </c>
      <c r="W892" s="35">
        <v>-59294.83</v>
      </c>
      <c r="X892" s="35">
        <v>94</v>
      </c>
      <c r="Y892" s="35">
        <v>661800</v>
      </c>
      <c r="Z892" s="36">
        <v>-2.687888939256573</v>
      </c>
      <c r="AA892" s="35">
        <v>-24524.83</v>
      </c>
      <c r="AB892" s="35">
        <v>25</v>
      </c>
      <c r="AC892" s="35">
        <v>185500</v>
      </c>
      <c r="AD892" s="36">
        <v>-4.0984891105121299</v>
      </c>
      <c r="AE892" s="35">
        <v>247624.27</v>
      </c>
      <c r="AF892" s="35">
        <v>70</v>
      </c>
      <c r="AG892" s="35">
        <v>513400</v>
      </c>
      <c r="AH892" s="36">
        <v>14.469669068952085</v>
      </c>
      <c r="AI892" s="35">
        <v>-86993.73</v>
      </c>
      <c r="AJ892" s="35">
        <v>135</v>
      </c>
      <c r="AK892" s="35">
        <v>955200</v>
      </c>
      <c r="AL892" s="36">
        <v>-2.823288976130653</v>
      </c>
      <c r="AM892" s="35">
        <v>-30344.93</v>
      </c>
      <c r="AN892" s="35">
        <v>81</v>
      </c>
      <c r="AO892" s="35">
        <v>563820</v>
      </c>
      <c r="AP892" s="36">
        <v>-1.6684275655350997</v>
      </c>
      <c r="AQ892" s="35">
        <v>701.07</v>
      </c>
      <c r="AR892" s="35">
        <v>151</v>
      </c>
      <c r="AS892" s="35">
        <v>1068920</v>
      </c>
      <c r="AT892" s="36">
        <v>1.8364292931182878E-2</v>
      </c>
      <c r="AU892" s="35">
        <v>-99605.28</v>
      </c>
      <c r="AV892" s="35">
        <v>100</v>
      </c>
      <c r="AW892" s="35">
        <v>725400</v>
      </c>
      <c r="AX892" s="36">
        <v>-4.2566358974358973</v>
      </c>
      <c r="AY892" s="35">
        <v>-230794.76000000004</v>
      </c>
      <c r="AZ892" s="35">
        <v>1114.5</v>
      </c>
      <c r="BA892" s="35">
        <v>7968930</v>
      </c>
      <c r="BB892" s="36">
        <v>-0.89781659018212001</v>
      </c>
      <c r="BC892" s="43" t="s">
        <v>1219</v>
      </c>
      <c r="BD892" s="38" t="s">
        <v>1219</v>
      </c>
      <c r="BE892" s="38" t="s">
        <v>1060</v>
      </c>
      <c r="BF892" s="18"/>
      <c r="BG892" s="18"/>
      <c r="BH892" s="18"/>
      <c r="BI892" s="18"/>
      <c r="BJ892" s="18"/>
      <c r="BK892" s="18"/>
      <c r="BL892" s="18"/>
      <c r="BM892" s="18"/>
      <c r="BN892" s="18"/>
      <c r="BO892" s="18"/>
      <c r="CJ892" s="18"/>
      <c r="CK892" s="18"/>
    </row>
    <row r="893" spans="1:89" x14ac:dyDescent="0.2">
      <c r="A893" s="42">
        <v>170203</v>
      </c>
      <c r="B893" s="43" t="s">
        <v>179</v>
      </c>
      <c r="C893" s="35">
        <v>-279330.61</v>
      </c>
      <c r="D893" s="35">
        <v>42</v>
      </c>
      <c r="E893" s="35">
        <v>311640</v>
      </c>
      <c r="F893" s="36">
        <f t="shared" si="180"/>
        <v>-26.889739122063919</v>
      </c>
      <c r="G893" s="35">
        <v>-57070.61</v>
      </c>
      <c r="H893" s="35">
        <v>202.5</v>
      </c>
      <c r="I893" s="35">
        <v>1466550</v>
      </c>
      <c r="J893" s="36">
        <f t="shared" si="181"/>
        <v>-1.2063611264532406</v>
      </c>
      <c r="K893" s="35">
        <v>-148245.60999999999</v>
      </c>
      <c r="L893" s="35">
        <v>280</v>
      </c>
      <c r="M893" s="35">
        <v>2047600</v>
      </c>
      <c r="N893" s="36">
        <v>-2.1719907696815786</v>
      </c>
      <c r="O893" s="35">
        <v>-96796.04</v>
      </c>
      <c r="P893" s="35">
        <v>224</v>
      </c>
      <c r="Q893" s="35">
        <v>1638080</v>
      </c>
      <c r="R893" s="36">
        <v>-1.8318258204727484</v>
      </c>
      <c r="S893" s="35">
        <v>-72516.039999999994</v>
      </c>
      <c r="T893" s="35">
        <v>167</v>
      </c>
      <c r="U893" s="35">
        <v>1238340</v>
      </c>
      <c r="V893" s="36">
        <v>-1.8153312014470984</v>
      </c>
      <c r="W893" s="35">
        <v>-124345.91</v>
      </c>
      <c r="X893" s="35">
        <v>182</v>
      </c>
      <c r="Y893" s="35">
        <v>1291880</v>
      </c>
      <c r="Z893" s="36">
        <v>-2.8875571260488591</v>
      </c>
      <c r="AA893" s="35">
        <v>-69551.91</v>
      </c>
      <c r="AB893" s="35">
        <v>181.5</v>
      </c>
      <c r="AC893" s="35">
        <v>1346730</v>
      </c>
      <c r="AD893" s="36">
        <v>-1.6009959011828652</v>
      </c>
      <c r="AE893" s="35">
        <v>204994.76</v>
      </c>
      <c r="AF893" s="35">
        <v>152</v>
      </c>
      <c r="AG893" s="35">
        <v>1143940</v>
      </c>
      <c r="AH893" s="36">
        <v>5.3760186723079881</v>
      </c>
      <c r="AI893" s="35">
        <v>-30323.24</v>
      </c>
      <c r="AJ893" s="35">
        <v>231</v>
      </c>
      <c r="AK893" s="35">
        <v>1657120</v>
      </c>
      <c r="AL893" s="36">
        <v>-0.56726153809018054</v>
      </c>
      <c r="AM893" s="35">
        <v>151393.75</v>
      </c>
      <c r="AN893" s="35">
        <v>245</v>
      </c>
      <c r="AO893" s="35">
        <v>1738900</v>
      </c>
      <c r="AP893" s="36">
        <v>2.6989512047846342</v>
      </c>
      <c r="AQ893" s="35">
        <v>84116.76</v>
      </c>
      <c r="AR893" s="35">
        <v>310</v>
      </c>
      <c r="AS893" s="35">
        <v>2228800</v>
      </c>
      <c r="AT893" s="36">
        <v>1.056743216080402</v>
      </c>
      <c r="AU893" s="35">
        <v>-10268.219999999999</v>
      </c>
      <c r="AV893" s="35">
        <v>301</v>
      </c>
      <c r="AW893" s="35">
        <v>2197420</v>
      </c>
      <c r="AX893" s="36">
        <v>-0.14485843398166939</v>
      </c>
      <c r="AY893" s="35">
        <v>-168612.30999999997</v>
      </c>
      <c r="AZ893" s="35">
        <v>2476</v>
      </c>
      <c r="BA893" s="35">
        <v>17995360</v>
      </c>
      <c r="BB893" s="36">
        <v>-0.29046274206239825</v>
      </c>
      <c r="BC893" s="43" t="s">
        <v>1219</v>
      </c>
      <c r="BD893" s="38" t="s">
        <v>1219</v>
      </c>
      <c r="BE893" s="38" t="s">
        <v>1060</v>
      </c>
      <c r="BF893" s="18"/>
      <c r="BG893" s="18"/>
      <c r="BH893" s="18"/>
      <c r="BI893" s="18"/>
      <c r="BJ893" s="18"/>
      <c r="BK893" s="18"/>
      <c r="BL893" s="18"/>
      <c r="BM893" s="18"/>
      <c r="BN893" s="18"/>
      <c r="BO893" s="18"/>
      <c r="CJ893" s="18"/>
      <c r="CK893" s="18"/>
    </row>
    <row r="894" spans="1:89" x14ac:dyDescent="0.2">
      <c r="A894" s="42">
        <v>170204</v>
      </c>
      <c r="B894" s="43" t="s">
        <v>1280</v>
      </c>
      <c r="C894" s="35">
        <v>-71998.009999999995</v>
      </c>
      <c r="D894" s="35">
        <v>0</v>
      </c>
      <c r="E894" s="35">
        <v>0</v>
      </c>
      <c r="F894" s="36">
        <f t="shared" si="180"/>
        <v>0</v>
      </c>
      <c r="G894" s="35">
        <v>2253186.9900000002</v>
      </c>
      <c r="H894" s="35">
        <v>1204</v>
      </c>
      <c r="I894" s="35">
        <v>8723650</v>
      </c>
      <c r="J894" s="36">
        <f t="shared" si="181"/>
        <v>8.0068316232311023</v>
      </c>
      <c r="K894" s="35">
        <v>5319621.99</v>
      </c>
      <c r="L894" s="35">
        <v>2199</v>
      </c>
      <c r="M894" s="35">
        <v>15998460</v>
      </c>
      <c r="N894" s="36">
        <v>9.9752513491923605</v>
      </c>
      <c r="O894" s="35">
        <v>7476158.9299999997</v>
      </c>
      <c r="P894" s="35">
        <v>1580</v>
      </c>
      <c r="Q894" s="35">
        <v>11391010</v>
      </c>
      <c r="R894" s="36">
        <v>20.345950607540505</v>
      </c>
      <c r="S894" s="35">
        <v>8763003.4299999997</v>
      </c>
      <c r="T894" s="35">
        <v>1299.9000000000001</v>
      </c>
      <c r="U894" s="35">
        <v>9437328</v>
      </c>
      <c r="V894" s="36">
        <v>28.784959718471161</v>
      </c>
      <c r="W894" s="35">
        <v>10076634.359999999</v>
      </c>
      <c r="X894" s="35">
        <v>1445.5</v>
      </c>
      <c r="Y894" s="35">
        <v>10216250</v>
      </c>
      <c r="Z894" s="36">
        <v>29.590018920836897</v>
      </c>
      <c r="AA894" s="35">
        <v>9857227.3599999994</v>
      </c>
      <c r="AB894" s="35">
        <v>1630</v>
      </c>
      <c r="AC894" s="35">
        <v>12159600</v>
      </c>
      <c r="AD894" s="36">
        <v>25.13027140366459</v>
      </c>
      <c r="AE894" s="35">
        <v>11496462.630000001</v>
      </c>
      <c r="AF894" s="35">
        <v>1387.5</v>
      </c>
      <c r="AG894" s="35">
        <v>10500830</v>
      </c>
      <c r="AH894" s="36">
        <v>32.84443981094828</v>
      </c>
      <c r="AI894" s="35">
        <v>10189537.630000001</v>
      </c>
      <c r="AJ894" s="35">
        <v>1726.5</v>
      </c>
      <c r="AK894" s="35">
        <v>12251950</v>
      </c>
      <c r="AL894" s="36">
        <v>25.781664676235213</v>
      </c>
      <c r="AM894" s="35">
        <v>9970823.3699999992</v>
      </c>
      <c r="AN894" s="35">
        <v>1479</v>
      </c>
      <c r="AO894" s="35">
        <v>157400</v>
      </c>
      <c r="AP894" s="36">
        <v>1963.758097013977</v>
      </c>
      <c r="AQ894" s="35">
        <v>9669823.2599999998</v>
      </c>
      <c r="AR894" s="35">
        <v>2151.5</v>
      </c>
      <c r="AS894" s="35">
        <v>15365600</v>
      </c>
      <c r="AT894" s="36">
        <v>17.620857713333681</v>
      </c>
      <c r="AU894" s="35">
        <v>4072752.91</v>
      </c>
      <c r="AV894" s="35">
        <v>1409.8000000000002</v>
      </c>
      <c r="AW894" s="35">
        <v>10643646</v>
      </c>
      <c r="AX894" s="36">
        <v>11.862038648222612</v>
      </c>
      <c r="AY894" s="35">
        <v>89145232.860000014</v>
      </c>
      <c r="AZ894" s="35">
        <v>17512.7</v>
      </c>
      <c r="BA894" s="35">
        <v>116845724</v>
      </c>
      <c r="BB894" s="36">
        <v>23.650863070179618</v>
      </c>
      <c r="BC894" s="43" t="s">
        <v>1219</v>
      </c>
      <c r="BD894" s="38" t="s">
        <v>1219</v>
      </c>
      <c r="BE894" s="38" t="s">
        <v>1060</v>
      </c>
      <c r="BF894" s="18"/>
      <c r="BG894" s="18"/>
      <c r="BH894" s="18"/>
      <c r="BI894" s="18"/>
      <c r="BJ894" s="18"/>
      <c r="BK894" s="18"/>
      <c r="BL894" s="18"/>
      <c r="BM894" s="18"/>
      <c r="BN894" s="18"/>
      <c r="BO894" s="18"/>
      <c r="CJ894" s="18"/>
      <c r="CK894" s="18"/>
    </row>
    <row r="895" spans="1:89" x14ac:dyDescent="0.2">
      <c r="A895" s="42">
        <v>170297</v>
      </c>
      <c r="B895" s="43" t="s">
        <v>1281</v>
      </c>
      <c r="C895" s="35">
        <v>-37244.69</v>
      </c>
      <c r="D895" s="35">
        <v>0</v>
      </c>
      <c r="E895" s="35">
        <v>0</v>
      </c>
      <c r="F895" s="36">
        <f t="shared" si="180"/>
        <v>0</v>
      </c>
      <c r="G895" s="35">
        <v>-26434.69</v>
      </c>
      <c r="H895" s="35">
        <v>33</v>
      </c>
      <c r="I895" s="35">
        <v>244860</v>
      </c>
      <c r="J895" s="36">
        <f t="shared" si="181"/>
        <v>-3.3467099158702931</v>
      </c>
      <c r="K895" s="35">
        <v>-12614.69</v>
      </c>
      <c r="L895" s="35">
        <v>35</v>
      </c>
      <c r="M895" s="35">
        <v>259700</v>
      </c>
      <c r="N895" s="36">
        <v>-1.4572225644974972</v>
      </c>
      <c r="O895" s="35">
        <v>-5214.6899999999996</v>
      </c>
      <c r="P895" s="35">
        <v>15</v>
      </c>
      <c r="Q895" s="35">
        <v>111300</v>
      </c>
      <c r="R895" s="36">
        <v>-1.4524293800539081</v>
      </c>
      <c r="S895" s="35">
        <v>-7714.69</v>
      </c>
      <c r="T895" s="35">
        <v>20</v>
      </c>
      <c r="U895" s="35">
        <v>146400</v>
      </c>
      <c r="V895" s="36">
        <v>-1.6335750683060106</v>
      </c>
      <c r="W895" s="35">
        <v>-11614.69</v>
      </c>
      <c r="X895" s="35">
        <v>35</v>
      </c>
      <c r="Y895" s="35">
        <v>252700</v>
      </c>
      <c r="Z895" s="36">
        <v>-1.3788709932726553</v>
      </c>
      <c r="AA895" s="35">
        <v>-15664.69</v>
      </c>
      <c r="AB895" s="35">
        <v>25</v>
      </c>
      <c r="AC895" s="35">
        <v>187500</v>
      </c>
      <c r="AD895" s="36">
        <v>-2.5898954133333336</v>
      </c>
      <c r="AE895" s="35">
        <v>-9114.4599999999991</v>
      </c>
      <c r="AF895" s="35">
        <v>30</v>
      </c>
      <c r="AG895" s="35">
        <v>231600</v>
      </c>
      <c r="AH895" s="36">
        <v>-1.1806295336787564</v>
      </c>
      <c r="AI895" s="35">
        <v>-25014.46</v>
      </c>
      <c r="AJ895" s="35">
        <v>50</v>
      </c>
      <c r="AK895" s="35">
        <v>360000</v>
      </c>
      <c r="AL895" s="36">
        <v>-2.1540229444444443</v>
      </c>
      <c r="AM895" s="35">
        <v>96535.54</v>
      </c>
      <c r="AN895" s="35">
        <v>30</v>
      </c>
      <c r="AO895" s="35">
        <v>213600</v>
      </c>
      <c r="AP895" s="36">
        <v>14.010307771535579</v>
      </c>
      <c r="AQ895" s="35">
        <v>-43014.46</v>
      </c>
      <c r="AR895" s="35">
        <v>50</v>
      </c>
      <c r="AS895" s="35">
        <v>366000</v>
      </c>
      <c r="AT895" s="36">
        <v>-3.2907237158469949</v>
      </c>
      <c r="AU895" s="35">
        <v>191040.54</v>
      </c>
      <c r="AV895" s="35">
        <v>55</v>
      </c>
      <c r="AW895" s="35">
        <v>409300</v>
      </c>
      <c r="AX895" s="36">
        <v>14.469232201319326</v>
      </c>
      <c r="AY895" s="35">
        <v>131174.56</v>
      </c>
      <c r="AZ895" s="35">
        <v>378</v>
      </c>
      <c r="BA895" s="35">
        <v>2782960</v>
      </c>
      <c r="BB895" s="36">
        <v>1.4611821082588323</v>
      </c>
      <c r="BC895" s="43" t="s">
        <v>1219</v>
      </c>
      <c r="BD895" s="38" t="s">
        <v>1219</v>
      </c>
      <c r="BE895" s="38" t="s">
        <v>1060</v>
      </c>
      <c r="BF895" s="18"/>
      <c r="BG895" s="18"/>
      <c r="BH895" s="18"/>
      <c r="BI895" s="18"/>
      <c r="BJ895" s="18"/>
      <c r="BK895" s="18"/>
      <c r="BL895" s="18"/>
      <c r="BM895" s="18"/>
      <c r="BN895" s="18"/>
      <c r="BO895" s="18"/>
      <c r="CJ895" s="18"/>
      <c r="CK895" s="18"/>
    </row>
    <row r="896" spans="1:89" x14ac:dyDescent="0.2">
      <c r="A896" s="42">
        <v>170298</v>
      </c>
      <c r="B896" s="43" t="s">
        <v>1282</v>
      </c>
      <c r="C896" s="35">
        <v>-107143.61</v>
      </c>
      <c r="D896" s="35">
        <v>0</v>
      </c>
      <c r="E896" s="35">
        <v>0</v>
      </c>
      <c r="F896" s="36">
        <f t="shared" si="180"/>
        <v>0</v>
      </c>
      <c r="G896" s="35">
        <v>-29758.61</v>
      </c>
      <c r="H896" s="35">
        <v>128.5</v>
      </c>
      <c r="I896" s="35">
        <v>922870</v>
      </c>
      <c r="J896" s="36">
        <f t="shared" si="181"/>
        <v>-0.99961740006718169</v>
      </c>
      <c r="K896" s="35">
        <v>-63603.61</v>
      </c>
      <c r="L896" s="35">
        <v>102</v>
      </c>
      <c r="M896" s="35">
        <v>752840</v>
      </c>
      <c r="N896" s="36">
        <v>-2.5345469156792944</v>
      </c>
      <c r="O896" s="35">
        <v>-31957.73</v>
      </c>
      <c r="P896" s="35">
        <v>107.5</v>
      </c>
      <c r="Q896" s="35">
        <v>777400</v>
      </c>
      <c r="R896" s="36">
        <v>-1.2743627862104452</v>
      </c>
      <c r="S896" s="35">
        <v>-13182.73</v>
      </c>
      <c r="T896" s="35">
        <v>35</v>
      </c>
      <c r="U896" s="35">
        <v>250200</v>
      </c>
      <c r="V896" s="36">
        <v>-1.6333518385291765</v>
      </c>
      <c r="W896" s="35">
        <v>9437.27</v>
      </c>
      <c r="X896" s="35">
        <v>81</v>
      </c>
      <c r="Y896" s="35">
        <v>579070</v>
      </c>
      <c r="Z896" s="36">
        <v>0.48891861087605992</v>
      </c>
      <c r="AA896" s="35">
        <v>-36772.730000000003</v>
      </c>
      <c r="AB896" s="35">
        <v>95</v>
      </c>
      <c r="AC896" s="35">
        <v>695900</v>
      </c>
      <c r="AD896" s="36">
        <v>-1.6381012070699814</v>
      </c>
      <c r="AE896" s="35">
        <v>123976.9</v>
      </c>
      <c r="AF896" s="35">
        <v>35</v>
      </c>
      <c r="AG896" s="35">
        <v>258200</v>
      </c>
      <c r="AH896" s="36">
        <v>14.404752130131682</v>
      </c>
      <c r="AI896" s="35">
        <v>-65173.1</v>
      </c>
      <c r="AJ896" s="35">
        <v>122</v>
      </c>
      <c r="AK896" s="35">
        <v>857640</v>
      </c>
      <c r="AL896" s="36">
        <v>-2.355727461405718</v>
      </c>
      <c r="AM896" s="35">
        <v>18552.900000000001</v>
      </c>
      <c r="AN896" s="35">
        <v>110</v>
      </c>
      <c r="AO896" s="35">
        <v>777700</v>
      </c>
      <c r="AP896" s="36">
        <v>0.73953953966825259</v>
      </c>
      <c r="AQ896" s="35">
        <v>381790.89</v>
      </c>
      <c r="AR896" s="35">
        <v>130</v>
      </c>
      <c r="AS896" s="35">
        <v>944350</v>
      </c>
      <c r="AT896" s="36">
        <v>11.320108985016148</v>
      </c>
      <c r="AU896" s="35">
        <v>-85395.11</v>
      </c>
      <c r="AV896" s="35">
        <v>42</v>
      </c>
      <c r="AW896" s="35">
        <v>301480</v>
      </c>
      <c r="AX896" s="36">
        <v>-8.7808425434523016</v>
      </c>
      <c r="AY896" s="35">
        <v>207914.34000000003</v>
      </c>
      <c r="AZ896" s="35">
        <v>988</v>
      </c>
      <c r="BA896" s="35">
        <v>7117650</v>
      </c>
      <c r="BB896" s="36">
        <v>0.90554390002318186</v>
      </c>
      <c r="BC896" s="43" t="s">
        <v>1219</v>
      </c>
      <c r="BD896" s="38" t="s">
        <v>1219</v>
      </c>
      <c r="BE896" s="38" t="s">
        <v>1060</v>
      </c>
      <c r="BF896" s="18"/>
      <c r="BG896" s="18"/>
      <c r="BH896" s="18"/>
      <c r="BI896" s="18"/>
      <c r="BJ896" s="18"/>
      <c r="BK896" s="18"/>
      <c r="BL896" s="18"/>
      <c r="BM896" s="18"/>
      <c r="BN896" s="18"/>
      <c r="BO896" s="18"/>
      <c r="CJ896" s="18"/>
      <c r="CK896" s="18"/>
    </row>
    <row r="897" spans="1:89" x14ac:dyDescent="0.2">
      <c r="A897" s="42">
        <v>170363</v>
      </c>
      <c r="B897" s="43" t="s">
        <v>1283</v>
      </c>
      <c r="C897" s="35">
        <v>-705383.46</v>
      </c>
      <c r="D897" s="35">
        <v>77</v>
      </c>
      <c r="E897" s="35">
        <v>557340</v>
      </c>
      <c r="F897" s="36">
        <f t="shared" si="180"/>
        <v>-37.968751211109911</v>
      </c>
      <c r="G897" s="35">
        <v>-163223.35999999999</v>
      </c>
      <c r="H897" s="35">
        <v>427.5</v>
      </c>
      <c r="I897" s="35">
        <v>3127250</v>
      </c>
      <c r="J897" s="36">
        <f t="shared" si="181"/>
        <v>-1.6180107634503156</v>
      </c>
      <c r="K897" s="35">
        <v>-217168.36</v>
      </c>
      <c r="L897" s="35">
        <v>406</v>
      </c>
      <c r="M897" s="35">
        <v>2970120</v>
      </c>
      <c r="N897" s="36">
        <v>-2.1935311704577591</v>
      </c>
      <c r="O897" s="35">
        <v>-167859.45</v>
      </c>
      <c r="P897" s="35">
        <v>413.5</v>
      </c>
      <c r="Q897" s="35">
        <v>3036290</v>
      </c>
      <c r="R897" s="36">
        <v>-1.7138161868596216</v>
      </c>
      <c r="S897" s="35">
        <v>201485.55</v>
      </c>
      <c r="T897" s="35">
        <v>251.5</v>
      </c>
      <c r="U897" s="35">
        <v>1840500</v>
      </c>
      <c r="V897" s="36">
        <v>3.393671312143439</v>
      </c>
      <c r="W897" s="35">
        <v>-179719.41</v>
      </c>
      <c r="X897" s="35">
        <v>278.5</v>
      </c>
      <c r="Y897" s="35">
        <v>1992770</v>
      </c>
      <c r="Z897" s="36">
        <v>-2.7055717920281817</v>
      </c>
      <c r="AA897" s="35">
        <v>513236.59</v>
      </c>
      <c r="AB897" s="35">
        <v>335</v>
      </c>
      <c r="AC897" s="35">
        <v>2488200</v>
      </c>
      <c r="AD897" s="36">
        <v>6.3943148822441929</v>
      </c>
      <c r="AE897" s="35">
        <v>174331.95</v>
      </c>
      <c r="AF897" s="35">
        <v>285.5</v>
      </c>
      <c r="AG897" s="35">
        <v>2179890</v>
      </c>
      <c r="AH897" s="36">
        <v>2.3991845918830768</v>
      </c>
      <c r="AI897" s="35">
        <v>440853.95</v>
      </c>
      <c r="AJ897" s="35">
        <v>386</v>
      </c>
      <c r="AK897" s="35">
        <v>2749120</v>
      </c>
      <c r="AL897" s="36">
        <v>4.9712171349377252</v>
      </c>
      <c r="AM897" s="35">
        <v>416126.94</v>
      </c>
      <c r="AN897" s="35">
        <v>261.5</v>
      </c>
      <c r="AO897" s="35">
        <v>1845880</v>
      </c>
      <c r="AP897" s="36">
        <v>6.988501495221791</v>
      </c>
      <c r="AQ897" s="35">
        <v>456981.95</v>
      </c>
      <c r="AR897" s="35">
        <v>757.5</v>
      </c>
      <c r="AS897" s="35">
        <v>5407500</v>
      </c>
      <c r="AT897" s="36">
        <v>2.3662495792880258</v>
      </c>
      <c r="AU897" s="35">
        <v>-241666.12</v>
      </c>
      <c r="AV897" s="35">
        <v>514</v>
      </c>
      <c r="AW897" s="35">
        <v>3764360</v>
      </c>
      <c r="AX897" s="36">
        <v>-1.990152302117757</v>
      </c>
      <c r="AY897" s="35">
        <v>1233380.23</v>
      </c>
      <c r="AZ897" s="35">
        <v>4316.5</v>
      </c>
      <c r="BA897" s="35">
        <v>31401880</v>
      </c>
      <c r="BB897" s="36">
        <v>1.2175954793152513</v>
      </c>
      <c r="BC897" s="43" t="s">
        <v>1219</v>
      </c>
      <c r="BD897" s="38" t="s">
        <v>1219</v>
      </c>
      <c r="BE897" s="38" t="s">
        <v>1060</v>
      </c>
      <c r="BF897" s="18"/>
      <c r="BG897" s="18"/>
      <c r="BH897" s="18"/>
      <c r="BI897" s="18"/>
      <c r="BJ897" s="18"/>
      <c r="BK897" s="18"/>
      <c r="BL897" s="18"/>
      <c r="BM897" s="18"/>
      <c r="BN897" s="18"/>
      <c r="BO897" s="18"/>
      <c r="CJ897" s="18"/>
      <c r="CK897" s="18"/>
    </row>
    <row r="898" spans="1:89" x14ac:dyDescent="0.2">
      <c r="A898" s="42">
        <v>171226</v>
      </c>
      <c r="B898" s="43" t="s">
        <v>1284</v>
      </c>
      <c r="C898" s="35">
        <v>-1620391.01</v>
      </c>
      <c r="D898" s="35">
        <v>84</v>
      </c>
      <c r="E898" s="35">
        <v>606480</v>
      </c>
      <c r="F898" s="36">
        <f t="shared" si="180"/>
        <v>-80.15388850415512</v>
      </c>
      <c r="G898" s="35">
        <v>-223701.01</v>
      </c>
      <c r="H898" s="35">
        <v>515</v>
      </c>
      <c r="I898" s="35">
        <v>3707500</v>
      </c>
      <c r="J898" s="36">
        <f t="shared" si="181"/>
        <v>-1.8704602319622388</v>
      </c>
      <c r="K898" s="35">
        <v>-262821.01</v>
      </c>
      <c r="L898" s="35">
        <v>501</v>
      </c>
      <c r="M898" s="35">
        <v>3633740</v>
      </c>
      <c r="N898" s="36">
        <v>-2.1698388712456036</v>
      </c>
      <c r="O898" s="35">
        <v>-151341.01</v>
      </c>
      <c r="P898" s="35">
        <v>389</v>
      </c>
      <c r="Q898" s="35">
        <v>2842380</v>
      </c>
      <c r="R898" s="36">
        <v>-1.6505784975970843</v>
      </c>
      <c r="S898" s="35">
        <v>314168.99</v>
      </c>
      <c r="T898" s="35">
        <v>255</v>
      </c>
      <c r="U898" s="35">
        <v>1831400</v>
      </c>
      <c r="V898" s="36">
        <v>5.3179200010920606</v>
      </c>
      <c r="W898" s="35">
        <v>-185641.03</v>
      </c>
      <c r="X898" s="35">
        <v>276</v>
      </c>
      <c r="Y898" s="35">
        <v>1960480</v>
      </c>
      <c r="Z898" s="36">
        <v>-2.8407486431894227</v>
      </c>
      <c r="AA898" s="35">
        <v>532774.97</v>
      </c>
      <c r="AB898" s="35">
        <v>320</v>
      </c>
      <c r="AC898" s="35">
        <v>2373400</v>
      </c>
      <c r="AD898" s="36">
        <v>6.9588034338923057</v>
      </c>
      <c r="AE898" s="35">
        <v>169938.95</v>
      </c>
      <c r="AF898" s="35">
        <v>135</v>
      </c>
      <c r="AG898" s="35">
        <v>1011700</v>
      </c>
      <c r="AH898" s="36">
        <v>5.0392097459721263</v>
      </c>
      <c r="AI898" s="35">
        <v>73270.95</v>
      </c>
      <c r="AJ898" s="35">
        <v>463.5</v>
      </c>
      <c r="AK898" s="35">
        <v>3294170</v>
      </c>
      <c r="AL898" s="36">
        <v>0.6895210174338301</v>
      </c>
      <c r="AM898" s="35">
        <v>-188752.06</v>
      </c>
      <c r="AN898" s="35">
        <v>240</v>
      </c>
      <c r="AO898" s="35">
        <v>1692300</v>
      </c>
      <c r="AP898" s="36">
        <v>-3.4576102700466822</v>
      </c>
      <c r="AQ898" s="35">
        <v>677743.98</v>
      </c>
      <c r="AR898" s="35">
        <v>626.5</v>
      </c>
      <c r="AS898" s="35">
        <v>4492030</v>
      </c>
      <c r="AT898" s="36">
        <v>4.2245558110698278</v>
      </c>
      <c r="AU898" s="35">
        <v>146431.44</v>
      </c>
      <c r="AV898" s="35">
        <v>319.89999999999998</v>
      </c>
      <c r="AW898" s="35">
        <v>2412226</v>
      </c>
      <c r="AX898" s="36">
        <v>1.8818197963209087</v>
      </c>
      <c r="AY898" s="35">
        <v>902073.15999999992</v>
      </c>
      <c r="AZ898" s="35">
        <v>4040.9</v>
      </c>
      <c r="BA898" s="35">
        <v>29251326</v>
      </c>
      <c r="BB898" s="36">
        <v>0.95600001039269122</v>
      </c>
      <c r="BC898" s="43" t="s">
        <v>1219</v>
      </c>
      <c r="BD898" s="38" t="s">
        <v>1219</v>
      </c>
      <c r="BE898" s="38" t="s">
        <v>1060</v>
      </c>
      <c r="BF898" s="18"/>
      <c r="BG898" s="18"/>
      <c r="BH898" s="18"/>
      <c r="BI898" s="18"/>
      <c r="BJ898" s="18"/>
      <c r="BK898" s="18"/>
      <c r="BL898" s="18"/>
      <c r="BM898" s="18"/>
      <c r="BN898" s="18"/>
      <c r="BO898" s="18"/>
      <c r="CJ898" s="18"/>
      <c r="CK898" s="18"/>
    </row>
    <row r="899" spans="1:89" x14ac:dyDescent="0.2">
      <c r="A899" s="42">
        <v>171939</v>
      </c>
      <c r="B899" s="43" t="s">
        <v>1285</v>
      </c>
      <c r="C899" s="35">
        <v>495119.81</v>
      </c>
      <c r="D899" s="35">
        <v>0</v>
      </c>
      <c r="E899" s="35">
        <v>0</v>
      </c>
      <c r="F899" s="36">
        <f t="shared" ref="F899:F962" si="182">IFERROR(C899/(E899/30),0)</f>
        <v>0</v>
      </c>
      <c r="G899" s="35">
        <v>212319.81</v>
      </c>
      <c r="H899" s="35">
        <v>105</v>
      </c>
      <c r="I899" s="35">
        <v>765100</v>
      </c>
      <c r="J899" s="36">
        <f t="shared" ref="J899:J962" si="183">IFERROR(G899/(I899/31),0)</f>
        <v>8.6026847601620702</v>
      </c>
      <c r="K899" s="35">
        <v>284019.81</v>
      </c>
      <c r="L899" s="35">
        <v>160</v>
      </c>
      <c r="M899" s="35">
        <v>1173200</v>
      </c>
      <c r="N899" s="36">
        <v>7.2626954483464035</v>
      </c>
      <c r="O899" s="35">
        <v>225329.81</v>
      </c>
      <c r="P899" s="35">
        <v>123.5</v>
      </c>
      <c r="Q899" s="35">
        <v>896870</v>
      </c>
      <c r="R899" s="36">
        <v>7.788446608761582</v>
      </c>
      <c r="S899" s="35">
        <v>645354.81000000006</v>
      </c>
      <c r="T899" s="35">
        <v>135</v>
      </c>
      <c r="U899" s="35">
        <v>972200</v>
      </c>
      <c r="V899" s="36">
        <v>20.578069440444356</v>
      </c>
      <c r="W899" s="35">
        <v>828654.66</v>
      </c>
      <c r="X899" s="35">
        <v>135</v>
      </c>
      <c r="Y899" s="35">
        <v>964700</v>
      </c>
      <c r="Z899" s="36">
        <v>25.769295946926505</v>
      </c>
      <c r="AA899" s="35">
        <v>941604.66</v>
      </c>
      <c r="AB899" s="35">
        <v>110</v>
      </c>
      <c r="AC899" s="35">
        <v>814700</v>
      </c>
      <c r="AD899" s="36">
        <v>35.828825899103968</v>
      </c>
      <c r="AE899" s="35">
        <v>771457.33</v>
      </c>
      <c r="AF899" s="35">
        <v>46.5</v>
      </c>
      <c r="AG899" s="35">
        <v>352330</v>
      </c>
      <c r="AH899" s="36">
        <v>65.687622115630219</v>
      </c>
      <c r="AI899" s="35">
        <v>252907.33</v>
      </c>
      <c r="AJ899" s="35">
        <v>77</v>
      </c>
      <c r="AK899" s="35">
        <v>551240</v>
      </c>
      <c r="AL899" s="36">
        <v>14.222711033306727</v>
      </c>
      <c r="AM899" s="35">
        <v>566732.34</v>
      </c>
      <c r="AN899" s="35">
        <v>155</v>
      </c>
      <c r="AO899" s="35">
        <v>1083600</v>
      </c>
      <c r="AP899" s="36">
        <v>16.21327292358804</v>
      </c>
      <c r="AQ899" s="35">
        <v>1340045.32</v>
      </c>
      <c r="AR899" s="35">
        <v>250</v>
      </c>
      <c r="AS899" s="35">
        <v>1808000</v>
      </c>
      <c r="AT899" s="36">
        <v>20.752914247787611</v>
      </c>
      <c r="AU899" s="35">
        <v>-261348.99</v>
      </c>
      <c r="AV899" s="35">
        <v>167</v>
      </c>
      <c r="AW899" s="35">
        <v>1234240</v>
      </c>
      <c r="AX899" s="36">
        <v>-6.5642165948275855</v>
      </c>
      <c r="AY899" s="35">
        <v>5807076.8900000006</v>
      </c>
      <c r="AZ899" s="35">
        <v>1464</v>
      </c>
      <c r="BA899" s="35">
        <v>10616180</v>
      </c>
      <c r="BB899" s="36">
        <v>16.957077177478151</v>
      </c>
      <c r="BC899" s="43" t="s">
        <v>1219</v>
      </c>
      <c r="BD899" s="38" t="s">
        <v>1219</v>
      </c>
      <c r="BE899" s="38" t="s">
        <v>1060</v>
      </c>
      <c r="BF899" s="18"/>
      <c r="BG899" s="18"/>
      <c r="BH899" s="18"/>
      <c r="BI899" s="18"/>
      <c r="BJ899" s="18"/>
      <c r="BK899" s="18"/>
      <c r="BL899" s="18"/>
      <c r="BM899" s="18"/>
      <c r="BN899" s="18"/>
      <c r="BO899" s="18"/>
      <c r="CJ899" s="18"/>
      <c r="CK899" s="18"/>
    </row>
    <row r="900" spans="1:89" x14ac:dyDescent="0.2">
      <c r="A900" s="42">
        <v>172085</v>
      </c>
      <c r="B900" s="43" t="s">
        <v>1286</v>
      </c>
      <c r="C900" s="35">
        <v>-8113.39</v>
      </c>
      <c r="D900" s="35">
        <v>70</v>
      </c>
      <c r="E900" s="35">
        <v>505400</v>
      </c>
      <c r="F900" s="36">
        <f t="shared" si="182"/>
        <v>-0.48160209734863474</v>
      </c>
      <c r="G900" s="35">
        <v>226490.74</v>
      </c>
      <c r="H900" s="35">
        <v>55</v>
      </c>
      <c r="I900" s="35">
        <v>386100</v>
      </c>
      <c r="J900" s="36">
        <f t="shared" si="183"/>
        <v>18.184959699559698</v>
      </c>
      <c r="K900" s="35">
        <v>-49509.26</v>
      </c>
      <c r="L900" s="35">
        <v>139</v>
      </c>
      <c r="M900" s="35">
        <v>995780</v>
      </c>
      <c r="N900" s="36">
        <v>-1.491572234830987</v>
      </c>
      <c r="O900" s="35">
        <v>101700.08</v>
      </c>
      <c r="P900" s="35">
        <v>110.5</v>
      </c>
      <c r="Q900" s="35">
        <v>783160</v>
      </c>
      <c r="R900" s="36">
        <v>4.0256173451146635</v>
      </c>
      <c r="S900" s="35">
        <v>456450.08</v>
      </c>
      <c r="T900" s="35">
        <v>80</v>
      </c>
      <c r="U900" s="35">
        <v>568100</v>
      </c>
      <c r="V900" s="36">
        <v>24.907503045238517</v>
      </c>
      <c r="W900" s="35">
        <v>-36249.97</v>
      </c>
      <c r="X900" s="35">
        <v>35</v>
      </c>
      <c r="Y900" s="35">
        <v>240700</v>
      </c>
      <c r="Z900" s="36">
        <v>-4.5180685500623188</v>
      </c>
      <c r="AA900" s="35">
        <v>463400.03</v>
      </c>
      <c r="AB900" s="35">
        <v>125</v>
      </c>
      <c r="AC900" s="35">
        <v>930500</v>
      </c>
      <c r="AD900" s="36">
        <v>15.438367469102634</v>
      </c>
      <c r="AE900" s="35">
        <v>240349.78</v>
      </c>
      <c r="AF900" s="35">
        <v>35</v>
      </c>
      <c r="AG900" s="35">
        <v>256200</v>
      </c>
      <c r="AH900" s="36">
        <v>28.144002341920373</v>
      </c>
      <c r="AI900" s="35">
        <v>679199.78</v>
      </c>
      <c r="AJ900" s="35">
        <v>160</v>
      </c>
      <c r="AK900" s="35">
        <v>1120450</v>
      </c>
      <c r="AL900" s="36">
        <v>18.791729376589764</v>
      </c>
      <c r="AM900" s="35">
        <v>390417.78</v>
      </c>
      <c r="AN900" s="35">
        <v>85</v>
      </c>
      <c r="AO900" s="35">
        <v>602200</v>
      </c>
      <c r="AP900" s="36">
        <v>20.097893025572901</v>
      </c>
      <c r="AQ900" s="35">
        <v>388142.78</v>
      </c>
      <c r="AR900" s="35">
        <v>105</v>
      </c>
      <c r="AS900" s="35">
        <v>741600</v>
      </c>
      <c r="AT900" s="36">
        <v>14.654797518878102</v>
      </c>
      <c r="AU900" s="35">
        <v>371100.28</v>
      </c>
      <c r="AV900" s="35">
        <v>147.5</v>
      </c>
      <c r="AW900" s="35">
        <v>1048825</v>
      </c>
      <c r="AX900" s="36">
        <v>10.968568331227804</v>
      </c>
      <c r="AY900" s="35">
        <v>3231492.1000000006</v>
      </c>
      <c r="AZ900" s="35">
        <v>1077</v>
      </c>
      <c r="BA900" s="35">
        <v>7673615</v>
      </c>
      <c r="BB900" s="36">
        <v>13.054636582627616</v>
      </c>
      <c r="BC900" s="43" t="s">
        <v>1219</v>
      </c>
      <c r="BD900" s="38" t="s">
        <v>1219</v>
      </c>
      <c r="BE900" s="38" t="s">
        <v>1060</v>
      </c>
      <c r="BF900" s="18"/>
      <c r="BG900" s="18"/>
      <c r="BH900" s="18"/>
      <c r="BI900" s="18"/>
      <c r="BJ900" s="18"/>
      <c r="BK900" s="18"/>
      <c r="BL900" s="18"/>
      <c r="BM900" s="18"/>
      <c r="BN900" s="18"/>
      <c r="BO900" s="18"/>
      <c r="CJ900" s="18"/>
      <c r="CK900" s="18"/>
    </row>
    <row r="901" spans="1:89" x14ac:dyDescent="0.2">
      <c r="A901" s="42">
        <v>172086</v>
      </c>
      <c r="B901" s="43" t="s">
        <v>1287</v>
      </c>
      <c r="C901" s="35">
        <v>-334672.71999999997</v>
      </c>
      <c r="D901" s="35">
        <v>35</v>
      </c>
      <c r="E901" s="35">
        <v>245700</v>
      </c>
      <c r="F901" s="36">
        <f t="shared" si="182"/>
        <v>-40.863579975579974</v>
      </c>
      <c r="G901" s="35">
        <v>-157587.22</v>
      </c>
      <c r="H901" s="35">
        <v>205</v>
      </c>
      <c r="I901" s="35">
        <v>1493100</v>
      </c>
      <c r="J901" s="36">
        <f t="shared" si="183"/>
        <v>-3.2718530707923112</v>
      </c>
      <c r="K901" s="35">
        <v>-117907.22</v>
      </c>
      <c r="L901" s="35">
        <v>244</v>
      </c>
      <c r="M901" s="35">
        <v>1787280</v>
      </c>
      <c r="N901" s="36">
        <v>-1.9791060158453069</v>
      </c>
      <c r="O901" s="35">
        <v>-31761.31</v>
      </c>
      <c r="P901" s="35">
        <v>102</v>
      </c>
      <c r="Q901" s="35">
        <v>743840</v>
      </c>
      <c r="R901" s="36">
        <v>-1.3236725774360076</v>
      </c>
      <c r="S901" s="35">
        <v>-26261.31</v>
      </c>
      <c r="T901" s="35">
        <v>71</v>
      </c>
      <c r="U901" s="35">
        <v>519720</v>
      </c>
      <c r="V901" s="36">
        <v>-1.5664215539136459</v>
      </c>
      <c r="W901" s="35">
        <v>-19441.310000000001</v>
      </c>
      <c r="X901" s="35">
        <v>111</v>
      </c>
      <c r="Y901" s="35">
        <v>808420</v>
      </c>
      <c r="Z901" s="36">
        <v>-0.72145580267682652</v>
      </c>
      <c r="AA901" s="35">
        <v>-32773.31</v>
      </c>
      <c r="AB901" s="35">
        <v>80</v>
      </c>
      <c r="AC901" s="35">
        <v>596600</v>
      </c>
      <c r="AD901" s="36">
        <v>-1.7029376634260811</v>
      </c>
      <c r="AE901" s="35">
        <v>119462.08</v>
      </c>
      <c r="AF901" s="35">
        <v>85</v>
      </c>
      <c r="AG901" s="35">
        <v>640700</v>
      </c>
      <c r="AH901" s="36">
        <v>5.5936669267988135</v>
      </c>
      <c r="AI901" s="35">
        <v>-60812.92</v>
      </c>
      <c r="AJ901" s="35">
        <v>102</v>
      </c>
      <c r="AK901" s="35">
        <v>731090</v>
      </c>
      <c r="AL901" s="36">
        <v>-2.5786162032034361</v>
      </c>
      <c r="AM901" s="35">
        <v>-258822.91</v>
      </c>
      <c r="AN901" s="35">
        <v>86</v>
      </c>
      <c r="AO901" s="35">
        <v>610320</v>
      </c>
      <c r="AP901" s="36">
        <v>-13.146398954646743</v>
      </c>
      <c r="AQ901" s="35">
        <v>98652.07</v>
      </c>
      <c r="AR901" s="35">
        <v>145</v>
      </c>
      <c r="AS901" s="35">
        <v>1047150</v>
      </c>
      <c r="AT901" s="36">
        <v>2.6378818316382566</v>
      </c>
      <c r="AU901" s="35">
        <v>-134399.94</v>
      </c>
      <c r="AV901" s="35">
        <v>35</v>
      </c>
      <c r="AW901" s="35">
        <v>266700</v>
      </c>
      <c r="AX901" s="36">
        <v>-15.622040269966254</v>
      </c>
      <c r="AY901" s="35">
        <v>-621653.29999999993</v>
      </c>
      <c r="AZ901" s="35">
        <v>1266</v>
      </c>
      <c r="BA901" s="35">
        <v>9244920</v>
      </c>
      <c r="BB901" s="36">
        <v>-2.0845234247565148</v>
      </c>
      <c r="BC901" s="43" t="s">
        <v>1219</v>
      </c>
      <c r="BD901" s="38" t="s">
        <v>1219</v>
      </c>
      <c r="BE901" s="38" t="s">
        <v>1060</v>
      </c>
      <c r="BF901" s="18"/>
      <c r="BG901" s="18"/>
      <c r="BH901" s="18"/>
      <c r="BI901" s="18"/>
      <c r="BJ901" s="18"/>
      <c r="BK901" s="18"/>
      <c r="BL901" s="18"/>
      <c r="BM901" s="18"/>
      <c r="BN901" s="18"/>
      <c r="BO901" s="18"/>
      <c r="CJ901" s="18"/>
      <c r="CK901" s="18"/>
    </row>
    <row r="902" spans="1:89" x14ac:dyDescent="0.2">
      <c r="A902" s="42">
        <v>172097</v>
      </c>
      <c r="B902" s="43" t="s">
        <v>29</v>
      </c>
      <c r="C902" s="35">
        <v>-264581.71999999997</v>
      </c>
      <c r="D902" s="35">
        <v>35</v>
      </c>
      <c r="E902" s="35">
        <v>245700</v>
      </c>
      <c r="F902" s="36">
        <f t="shared" si="182"/>
        <v>-32.305460317460316</v>
      </c>
      <c r="G902" s="35">
        <v>-38826.22</v>
      </c>
      <c r="H902" s="35">
        <v>153</v>
      </c>
      <c r="I902" s="35">
        <v>1100660</v>
      </c>
      <c r="J902" s="36">
        <f t="shared" si="183"/>
        <v>-1.0935373503170824</v>
      </c>
      <c r="K902" s="35">
        <v>178589.78</v>
      </c>
      <c r="L902" s="35">
        <v>252</v>
      </c>
      <c r="M902" s="35">
        <v>1817040</v>
      </c>
      <c r="N902" s="36">
        <v>2.9485830801743496</v>
      </c>
      <c r="O902" s="35">
        <v>-72460.88</v>
      </c>
      <c r="P902" s="35">
        <v>175</v>
      </c>
      <c r="Q902" s="35">
        <v>1269500</v>
      </c>
      <c r="R902" s="36">
        <v>-1.769426766443482</v>
      </c>
      <c r="S902" s="35">
        <v>-58810.879999999997</v>
      </c>
      <c r="T902" s="35">
        <v>140</v>
      </c>
      <c r="U902" s="35">
        <v>1004800</v>
      </c>
      <c r="V902" s="36">
        <v>-1.814428025477707</v>
      </c>
      <c r="W902" s="35">
        <v>-83460.800000000003</v>
      </c>
      <c r="X902" s="35">
        <v>145</v>
      </c>
      <c r="Y902" s="35">
        <v>1019800</v>
      </c>
      <c r="Z902" s="36">
        <v>-2.4552108256520886</v>
      </c>
      <c r="AA902" s="35">
        <v>187292.2</v>
      </c>
      <c r="AB902" s="35">
        <v>152.5</v>
      </c>
      <c r="AC902" s="35">
        <v>1126975</v>
      </c>
      <c r="AD902" s="36">
        <v>5.1518961822578149</v>
      </c>
      <c r="AE902" s="35">
        <v>196043.05</v>
      </c>
      <c r="AF902" s="35">
        <v>104.5</v>
      </c>
      <c r="AG902" s="35">
        <v>782490</v>
      </c>
      <c r="AH902" s="36">
        <v>7.5161235287351911</v>
      </c>
      <c r="AI902" s="35">
        <v>-189152.95</v>
      </c>
      <c r="AJ902" s="35">
        <v>156</v>
      </c>
      <c r="AK902" s="35">
        <v>1088520</v>
      </c>
      <c r="AL902" s="36">
        <v>-5.3868936262080629</v>
      </c>
      <c r="AM902" s="35">
        <v>-63065.95</v>
      </c>
      <c r="AN902" s="35">
        <v>123</v>
      </c>
      <c r="AO902" s="35">
        <v>860960</v>
      </c>
      <c r="AP902" s="36">
        <v>-2.2707726839806726</v>
      </c>
      <c r="AQ902" s="35">
        <v>101802.05</v>
      </c>
      <c r="AR902" s="35">
        <v>200</v>
      </c>
      <c r="AS902" s="35">
        <v>1422000</v>
      </c>
      <c r="AT902" s="36">
        <v>2.0045410689170184</v>
      </c>
      <c r="AU902" s="35">
        <v>-217980.46</v>
      </c>
      <c r="AV902" s="35">
        <v>151.5</v>
      </c>
      <c r="AW902" s="35">
        <v>1092585</v>
      </c>
      <c r="AX902" s="36">
        <v>-6.1847767084483127</v>
      </c>
      <c r="AY902" s="35">
        <v>-60031.06</v>
      </c>
      <c r="AZ902" s="35">
        <v>1752.5</v>
      </c>
      <c r="BA902" s="35">
        <v>12585330</v>
      </c>
      <c r="BB902" s="36">
        <v>-0.1478676252430409</v>
      </c>
      <c r="BC902" s="43" t="s">
        <v>1219</v>
      </c>
      <c r="BD902" s="38" t="s">
        <v>1219</v>
      </c>
      <c r="BE902" s="38" t="s">
        <v>1060</v>
      </c>
      <c r="BF902" s="18"/>
      <c r="BG902" s="18"/>
      <c r="BH902" s="18"/>
      <c r="BI902" s="18"/>
      <c r="BJ902" s="18"/>
      <c r="BK902" s="18"/>
      <c r="BL902" s="18"/>
      <c r="BM902" s="18"/>
      <c r="BN902" s="18"/>
      <c r="BO902" s="18"/>
      <c r="CJ902" s="18"/>
      <c r="CK902" s="18"/>
    </row>
    <row r="903" spans="1:89" x14ac:dyDescent="0.2">
      <c r="A903" s="42">
        <v>172702</v>
      </c>
      <c r="B903" s="43" t="s">
        <v>1288</v>
      </c>
      <c r="C903" s="35">
        <v>-1885.45</v>
      </c>
      <c r="D903" s="35">
        <v>35</v>
      </c>
      <c r="E903" s="35">
        <v>245700</v>
      </c>
      <c r="F903" s="36">
        <f t="shared" si="182"/>
        <v>-0.23021367521367522</v>
      </c>
      <c r="G903" s="35">
        <v>-29945.45</v>
      </c>
      <c r="H903" s="35">
        <v>91.5</v>
      </c>
      <c r="I903" s="35">
        <v>648330</v>
      </c>
      <c r="J903" s="36">
        <f t="shared" si="183"/>
        <v>-1.4318463591072448</v>
      </c>
      <c r="K903" s="35">
        <v>-31460.45</v>
      </c>
      <c r="L903" s="35">
        <v>70</v>
      </c>
      <c r="M903" s="35">
        <v>507400</v>
      </c>
      <c r="N903" s="36">
        <v>-1.8600975561687034</v>
      </c>
      <c r="O903" s="35">
        <v>-35569.58</v>
      </c>
      <c r="P903" s="35">
        <v>90</v>
      </c>
      <c r="Q903" s="35">
        <v>642300</v>
      </c>
      <c r="R903" s="36">
        <v>-1.7167320255332399</v>
      </c>
      <c r="S903" s="35">
        <v>-13669.58</v>
      </c>
      <c r="T903" s="35">
        <v>40</v>
      </c>
      <c r="U903" s="35">
        <v>284800</v>
      </c>
      <c r="V903" s="36">
        <v>-1.4879107443820223</v>
      </c>
      <c r="W903" s="35">
        <v>-44499.519999999997</v>
      </c>
      <c r="X903" s="35">
        <v>56</v>
      </c>
      <c r="Y903" s="35">
        <v>381920</v>
      </c>
      <c r="Z903" s="36">
        <v>-3.4954587348135733</v>
      </c>
      <c r="AA903" s="35">
        <v>-19949.52</v>
      </c>
      <c r="AB903" s="35">
        <v>51</v>
      </c>
      <c r="AC903" s="35">
        <v>371520</v>
      </c>
      <c r="AD903" s="36">
        <v>-1.6646078811369509</v>
      </c>
      <c r="AE903" s="35">
        <v>446040.76</v>
      </c>
      <c r="AF903" s="35">
        <v>70</v>
      </c>
      <c r="AG903" s="35">
        <v>509400</v>
      </c>
      <c r="AH903" s="36">
        <v>26.268595995288575</v>
      </c>
      <c r="AI903" s="35">
        <v>-24339.24</v>
      </c>
      <c r="AJ903" s="35">
        <v>35</v>
      </c>
      <c r="AK903" s="35">
        <v>242000</v>
      </c>
      <c r="AL903" s="36">
        <v>-3.1178365289256202</v>
      </c>
      <c r="AM903" s="35">
        <v>180700.75</v>
      </c>
      <c r="AN903" s="35">
        <v>66</v>
      </c>
      <c r="AO903" s="35">
        <v>453920</v>
      </c>
      <c r="AP903" s="36">
        <v>12.340772052344025</v>
      </c>
      <c r="AQ903" s="35">
        <v>82380.75</v>
      </c>
      <c r="AR903" s="35">
        <v>100</v>
      </c>
      <c r="AS903" s="35">
        <v>703000</v>
      </c>
      <c r="AT903" s="36">
        <v>3.2811678520625889</v>
      </c>
      <c r="AU903" s="35">
        <v>-128241.25</v>
      </c>
      <c r="AV903" s="35">
        <v>105</v>
      </c>
      <c r="AW903" s="35">
        <v>746700</v>
      </c>
      <c r="AX903" s="36">
        <v>-5.3240642158832197</v>
      </c>
      <c r="AY903" s="35">
        <v>381447.67000000004</v>
      </c>
      <c r="AZ903" s="35">
        <v>774.5</v>
      </c>
      <c r="BA903" s="35">
        <v>5491290</v>
      </c>
      <c r="BB903" s="36">
        <v>2.1533879598418588</v>
      </c>
      <c r="BC903" s="43" t="s">
        <v>1219</v>
      </c>
      <c r="BD903" s="38" t="s">
        <v>1219</v>
      </c>
      <c r="BE903" s="38" t="s">
        <v>1060</v>
      </c>
      <c r="BF903" s="18"/>
      <c r="BG903" s="18"/>
      <c r="BH903" s="18"/>
      <c r="BI903" s="18"/>
      <c r="BJ903" s="18"/>
      <c r="BK903" s="18"/>
      <c r="BL903" s="18"/>
      <c r="BM903" s="18"/>
      <c r="BN903" s="18"/>
      <c r="BO903" s="18"/>
      <c r="CJ903" s="18"/>
      <c r="CK903" s="18"/>
    </row>
    <row r="904" spans="1:89" x14ac:dyDescent="0.2">
      <c r="A904" s="42">
        <v>173072</v>
      </c>
      <c r="B904" s="43" t="s">
        <v>1289</v>
      </c>
      <c r="C904" s="35">
        <v>-222800.25</v>
      </c>
      <c r="D904" s="35">
        <v>0</v>
      </c>
      <c r="E904" s="35">
        <v>0</v>
      </c>
      <c r="F904" s="36">
        <f t="shared" si="182"/>
        <v>0</v>
      </c>
      <c r="G904" s="35">
        <v>-32085.25</v>
      </c>
      <c r="H904" s="35">
        <v>111.5</v>
      </c>
      <c r="I904" s="35">
        <v>789730</v>
      </c>
      <c r="J904" s="36">
        <f t="shared" si="183"/>
        <v>-1.259471908120497</v>
      </c>
      <c r="K904" s="35">
        <v>-5400.25</v>
      </c>
      <c r="L904" s="35">
        <v>20</v>
      </c>
      <c r="M904" s="35">
        <v>145400</v>
      </c>
      <c r="N904" s="36">
        <v>-1.1142193947730399</v>
      </c>
      <c r="O904" s="35">
        <v>-9900.25</v>
      </c>
      <c r="P904" s="35">
        <v>30</v>
      </c>
      <c r="Q904" s="35">
        <v>218100</v>
      </c>
      <c r="R904" s="36">
        <v>-1.4071882164144889</v>
      </c>
      <c r="S904" s="35">
        <v>56799.75</v>
      </c>
      <c r="T904" s="35">
        <v>10</v>
      </c>
      <c r="U904" s="35">
        <v>71700</v>
      </c>
      <c r="V904" s="36">
        <v>24.557771966527195</v>
      </c>
      <c r="W904" s="35">
        <v>131799.75</v>
      </c>
      <c r="X904" s="35">
        <v>30</v>
      </c>
      <c r="Y904" s="35">
        <v>210100</v>
      </c>
      <c r="Z904" s="36">
        <v>18.81957401237506</v>
      </c>
      <c r="AA904" s="35">
        <v>136184.75</v>
      </c>
      <c r="AB904" s="35">
        <v>30</v>
      </c>
      <c r="AC904" s="35">
        <v>232050</v>
      </c>
      <c r="AD904" s="36">
        <v>18.193179271708683</v>
      </c>
      <c r="AE904" s="35">
        <v>133800.15</v>
      </c>
      <c r="AF904" s="35">
        <v>40</v>
      </c>
      <c r="AG904" s="35">
        <v>300800</v>
      </c>
      <c r="AH904" s="36">
        <v>13.344429853723405</v>
      </c>
      <c r="AI904" s="35">
        <v>236350.15</v>
      </c>
      <c r="AJ904" s="35">
        <v>50</v>
      </c>
      <c r="AK904" s="35">
        <v>368000</v>
      </c>
      <c r="AL904" s="36">
        <v>19.909931114130437</v>
      </c>
      <c r="AM904" s="35">
        <v>412100.13</v>
      </c>
      <c r="AN904" s="35">
        <v>90</v>
      </c>
      <c r="AO904" s="35">
        <v>645300</v>
      </c>
      <c r="AP904" s="36">
        <v>19.797154858205488</v>
      </c>
      <c r="AQ904" s="35">
        <v>596600.15</v>
      </c>
      <c r="AR904" s="35">
        <v>85</v>
      </c>
      <c r="AS904" s="35">
        <v>624700</v>
      </c>
      <c r="AT904" s="36">
        <v>26.74052217064191</v>
      </c>
      <c r="AU904" s="35">
        <v>383380.13</v>
      </c>
      <c r="AV904" s="35">
        <v>85</v>
      </c>
      <c r="AW904" s="35">
        <v>629150</v>
      </c>
      <c r="AX904" s="36">
        <v>18.890223364857349</v>
      </c>
      <c r="AY904" s="35">
        <v>2039629.21</v>
      </c>
      <c r="AZ904" s="35">
        <v>581.5</v>
      </c>
      <c r="BA904" s="35">
        <v>4235030</v>
      </c>
      <c r="BB904" s="36">
        <v>14.929883733999523</v>
      </c>
      <c r="BC904" s="43" t="s">
        <v>1219</v>
      </c>
      <c r="BD904" s="38" t="s">
        <v>1219</v>
      </c>
      <c r="BE904" s="38" t="s">
        <v>1060</v>
      </c>
      <c r="BF904" s="18"/>
      <c r="BG904" s="18"/>
      <c r="BH904" s="18"/>
      <c r="BI904" s="18"/>
      <c r="BJ904" s="18"/>
      <c r="BK904" s="18"/>
      <c r="BL904" s="18"/>
      <c r="BM904" s="18"/>
      <c r="BN904" s="18"/>
      <c r="BO904" s="18"/>
      <c r="CJ904" s="18"/>
      <c r="CK904" s="18"/>
    </row>
    <row r="905" spans="1:89" x14ac:dyDescent="0.2">
      <c r="A905" s="42">
        <v>174008</v>
      </c>
      <c r="B905" s="43" t="s">
        <v>1290</v>
      </c>
      <c r="C905" s="35">
        <v>593322.59</v>
      </c>
      <c r="D905" s="35">
        <v>0</v>
      </c>
      <c r="E905" s="35">
        <v>0</v>
      </c>
      <c r="F905" s="36">
        <f t="shared" si="182"/>
        <v>0</v>
      </c>
      <c r="G905" s="35">
        <v>203952.59</v>
      </c>
      <c r="H905" s="35">
        <v>74.5</v>
      </c>
      <c r="I905" s="35">
        <v>551990</v>
      </c>
      <c r="J905" s="36">
        <f t="shared" si="183"/>
        <v>11.454066722223228</v>
      </c>
      <c r="K905" s="35">
        <v>229902.59</v>
      </c>
      <c r="L905" s="35">
        <v>150</v>
      </c>
      <c r="M905" s="35">
        <v>1098900</v>
      </c>
      <c r="N905" s="36">
        <v>6.2763469833469836</v>
      </c>
      <c r="O905" s="35">
        <v>447107.59</v>
      </c>
      <c r="P905" s="35">
        <v>200.5</v>
      </c>
      <c r="Q905" s="35">
        <v>1447430</v>
      </c>
      <c r="R905" s="36">
        <v>9.5758242471138502</v>
      </c>
      <c r="S905" s="35">
        <v>895627.59</v>
      </c>
      <c r="T905" s="35">
        <v>268</v>
      </c>
      <c r="U905" s="35">
        <v>1996940</v>
      </c>
      <c r="V905" s="36">
        <v>13.903499999999999</v>
      </c>
      <c r="W905" s="35">
        <v>937577.65</v>
      </c>
      <c r="X905" s="35">
        <v>135</v>
      </c>
      <c r="Y905" s="35">
        <v>950700</v>
      </c>
      <c r="Z905" s="36">
        <v>29.585915115178292</v>
      </c>
      <c r="AA905" s="35">
        <v>996605.65</v>
      </c>
      <c r="AB905" s="35">
        <v>175</v>
      </c>
      <c r="AC905" s="35">
        <v>1300500</v>
      </c>
      <c r="AD905" s="36">
        <v>23.756074702037679</v>
      </c>
      <c r="AE905" s="35">
        <v>640050.44999999995</v>
      </c>
      <c r="AF905" s="35">
        <v>50</v>
      </c>
      <c r="AG905" s="35">
        <v>391500</v>
      </c>
      <c r="AH905" s="36">
        <v>49.046011494252873</v>
      </c>
      <c r="AI905" s="35">
        <v>631615.44999999995</v>
      </c>
      <c r="AJ905" s="35">
        <v>165</v>
      </c>
      <c r="AK905" s="35">
        <v>1188550</v>
      </c>
      <c r="AL905" s="36">
        <v>16.473921122376005</v>
      </c>
      <c r="AM905" s="35">
        <v>583506.46</v>
      </c>
      <c r="AN905" s="35">
        <v>270</v>
      </c>
      <c r="AO905" s="35">
        <v>1905150</v>
      </c>
      <c r="AP905" s="36">
        <v>9.4946331050048549</v>
      </c>
      <c r="AQ905" s="35">
        <v>1220285.6000000001</v>
      </c>
      <c r="AR905" s="35">
        <v>502</v>
      </c>
      <c r="AS905" s="35">
        <v>3648890</v>
      </c>
      <c r="AT905" s="36">
        <v>9.3639426784583808</v>
      </c>
      <c r="AU905" s="35">
        <v>-339582.06</v>
      </c>
      <c r="AV905" s="35">
        <v>144</v>
      </c>
      <c r="AW905" s="35">
        <v>1071710</v>
      </c>
      <c r="AX905" s="36">
        <v>-9.8226608504166233</v>
      </c>
      <c r="AY905" s="35">
        <v>6446649.5599999996</v>
      </c>
      <c r="AZ905" s="35">
        <v>2134</v>
      </c>
      <c r="BA905" s="35">
        <v>15552260</v>
      </c>
      <c r="BB905" s="36">
        <v>12.849973981916454</v>
      </c>
      <c r="BC905" s="43" t="s">
        <v>1219</v>
      </c>
      <c r="BD905" s="38" t="s">
        <v>1219</v>
      </c>
      <c r="BE905" s="38" t="s">
        <v>1060</v>
      </c>
      <c r="BF905" s="18"/>
      <c r="BG905" s="18"/>
      <c r="BH905" s="18"/>
      <c r="BI905" s="18"/>
      <c r="BJ905" s="18"/>
      <c r="BK905" s="18"/>
      <c r="BL905" s="18"/>
      <c r="BM905" s="18"/>
      <c r="BN905" s="18"/>
      <c r="BO905" s="18"/>
      <c r="CJ905" s="18"/>
      <c r="CK905" s="18"/>
    </row>
    <row r="906" spans="1:89" x14ac:dyDescent="0.2">
      <c r="A906" s="42">
        <v>176871</v>
      </c>
      <c r="B906" s="43" t="s">
        <v>1085</v>
      </c>
      <c r="C906" s="35">
        <v>-54511.76</v>
      </c>
      <c r="D906" s="35">
        <v>0</v>
      </c>
      <c r="E906" s="35">
        <v>0</v>
      </c>
      <c r="F906" s="36">
        <f t="shared" si="182"/>
        <v>0</v>
      </c>
      <c r="G906" s="35">
        <v>-65261.760000000002</v>
      </c>
      <c r="H906" s="35">
        <v>80</v>
      </c>
      <c r="I906" s="35">
        <v>576800</v>
      </c>
      <c r="J906" s="36">
        <f t="shared" si="183"/>
        <v>-3.507480166435506</v>
      </c>
      <c r="K906" s="35">
        <v>-84311.76</v>
      </c>
      <c r="L906" s="35">
        <v>69</v>
      </c>
      <c r="M906" s="35">
        <v>484380</v>
      </c>
      <c r="N906" s="36">
        <v>-5.2218357487922704</v>
      </c>
      <c r="O906" s="35">
        <v>-63951.76</v>
      </c>
      <c r="P906" s="35">
        <v>60</v>
      </c>
      <c r="Q906" s="35">
        <v>425700</v>
      </c>
      <c r="R906" s="36">
        <v>-4.6570461827578109</v>
      </c>
      <c r="S906" s="35">
        <v>-59351.76</v>
      </c>
      <c r="T906" s="35">
        <v>50</v>
      </c>
      <c r="U906" s="35">
        <v>348000</v>
      </c>
      <c r="V906" s="36">
        <v>-5.2870820689655176</v>
      </c>
      <c r="W906" s="35">
        <v>25448.240000000002</v>
      </c>
      <c r="X906" s="35">
        <v>107.5</v>
      </c>
      <c r="Y906" s="35">
        <v>764830</v>
      </c>
      <c r="Z906" s="36">
        <v>0.99819201652654854</v>
      </c>
      <c r="AA906" s="35">
        <v>-26736.76</v>
      </c>
      <c r="AB906" s="35">
        <v>75</v>
      </c>
      <c r="AC906" s="35">
        <v>541500</v>
      </c>
      <c r="AD906" s="36">
        <v>-1.5306363065558632</v>
      </c>
      <c r="AE906" s="35">
        <v>83512.7</v>
      </c>
      <c r="AF906" s="35">
        <v>55</v>
      </c>
      <c r="AG906" s="35">
        <v>416100</v>
      </c>
      <c r="AH906" s="36">
        <v>6.021103100216294</v>
      </c>
      <c r="AI906" s="35">
        <v>-65437.3</v>
      </c>
      <c r="AJ906" s="35">
        <v>110</v>
      </c>
      <c r="AK906" s="35">
        <v>774200</v>
      </c>
      <c r="AL906" s="36">
        <v>-2.6201967191940065</v>
      </c>
      <c r="AM906" s="35">
        <v>-61607.3</v>
      </c>
      <c r="AN906" s="35">
        <v>131</v>
      </c>
      <c r="AO906" s="35">
        <v>906320</v>
      </c>
      <c r="AP906" s="36">
        <v>-2.1072317724424043</v>
      </c>
      <c r="AQ906" s="35">
        <v>283344.71999999997</v>
      </c>
      <c r="AR906" s="35">
        <v>154</v>
      </c>
      <c r="AS906" s="35">
        <v>1092030</v>
      </c>
      <c r="AT906" s="36">
        <v>7.2650496414933654</v>
      </c>
      <c r="AU906" s="35">
        <v>-122234.27</v>
      </c>
      <c r="AV906" s="35">
        <v>76</v>
      </c>
      <c r="AW906" s="35">
        <v>535690</v>
      </c>
      <c r="AX906" s="36">
        <v>-7.0736104276727207</v>
      </c>
      <c r="AY906" s="35">
        <v>-156587.01</v>
      </c>
      <c r="AZ906" s="35">
        <v>967.5</v>
      </c>
      <c r="BA906" s="35">
        <v>6865550</v>
      </c>
      <c r="BB906" s="36">
        <v>-0.70703691765408461</v>
      </c>
      <c r="BC906" s="43" t="s">
        <v>1219</v>
      </c>
      <c r="BD906" s="38" t="s">
        <v>1219</v>
      </c>
      <c r="BE906" s="38" t="s">
        <v>1060</v>
      </c>
      <c r="BF906" s="18"/>
      <c r="BG906" s="18"/>
      <c r="BH906" s="18"/>
      <c r="BI906" s="18"/>
      <c r="BJ906" s="18"/>
      <c r="BK906" s="18"/>
      <c r="BL906" s="18"/>
      <c r="BM906" s="18"/>
      <c r="BN906" s="18"/>
      <c r="BO906" s="18"/>
      <c r="CJ906" s="18"/>
      <c r="CK906" s="18"/>
    </row>
    <row r="907" spans="1:89" x14ac:dyDescent="0.2">
      <c r="A907" s="42">
        <v>177556</v>
      </c>
      <c r="B907" s="43" t="s">
        <v>1291</v>
      </c>
      <c r="C907" s="35">
        <v>122698</v>
      </c>
      <c r="D907" s="35">
        <v>35</v>
      </c>
      <c r="E907" s="35">
        <v>259700</v>
      </c>
      <c r="F907" s="36">
        <f t="shared" si="182"/>
        <v>14.173815941470929</v>
      </c>
      <c r="G907" s="35">
        <v>-126692</v>
      </c>
      <c r="H907" s="35">
        <v>36.5</v>
      </c>
      <c r="I907" s="35">
        <v>270830</v>
      </c>
      <c r="J907" s="36">
        <f t="shared" si="183"/>
        <v>-14.501539711257985</v>
      </c>
      <c r="K907" s="35">
        <v>-23707</v>
      </c>
      <c r="L907" s="35">
        <v>56</v>
      </c>
      <c r="M907" s="35">
        <v>408270</v>
      </c>
      <c r="N907" s="36">
        <v>-1.7420089646557426</v>
      </c>
      <c r="O907" s="35">
        <v>-16327</v>
      </c>
      <c r="P907" s="35">
        <v>48</v>
      </c>
      <c r="Q907" s="35">
        <v>358560</v>
      </c>
      <c r="R907" s="36">
        <v>-1.4115824408746096</v>
      </c>
      <c r="S907" s="35">
        <v>-9127</v>
      </c>
      <c r="T907" s="35">
        <v>16</v>
      </c>
      <c r="U907" s="35">
        <v>117920</v>
      </c>
      <c r="V907" s="36">
        <v>-2.3993978968792402</v>
      </c>
      <c r="W907" s="35">
        <v>-6327</v>
      </c>
      <c r="X907" s="35">
        <v>16</v>
      </c>
      <c r="Y907" s="35">
        <v>114320</v>
      </c>
      <c r="Z907" s="36">
        <v>-1.6603393981805459</v>
      </c>
      <c r="AA907" s="35">
        <v>-11587</v>
      </c>
      <c r="AB907" s="35">
        <v>32</v>
      </c>
      <c r="AC907" s="35">
        <v>241540</v>
      </c>
      <c r="AD907" s="36">
        <v>-1.4871118655295188</v>
      </c>
      <c r="AE907" s="35">
        <v>-9776.77</v>
      </c>
      <c r="AF907" s="35">
        <v>18.5</v>
      </c>
      <c r="AG907" s="35">
        <v>140170</v>
      </c>
      <c r="AH907" s="36">
        <v>-2.0924812727402444</v>
      </c>
      <c r="AI907" s="35">
        <v>-32691.77</v>
      </c>
      <c r="AJ907" s="35">
        <v>32</v>
      </c>
      <c r="AK907" s="35">
        <v>232640</v>
      </c>
      <c r="AL907" s="36">
        <v>-4.3562795306052271</v>
      </c>
      <c r="AM907" s="35">
        <v>27853.23</v>
      </c>
      <c r="AN907" s="35">
        <v>71.5</v>
      </c>
      <c r="AO907" s="35">
        <v>511630</v>
      </c>
      <c r="AP907" s="36">
        <v>1.6876456228133609</v>
      </c>
      <c r="AQ907" s="35">
        <v>-1316.78</v>
      </c>
      <c r="AR907" s="35">
        <v>53</v>
      </c>
      <c r="AS907" s="35">
        <v>383910</v>
      </c>
      <c r="AT907" s="36">
        <v>-9.6037717173295817E-2</v>
      </c>
      <c r="AU907" s="35">
        <v>151788.22</v>
      </c>
      <c r="AV907" s="35">
        <v>84.5</v>
      </c>
      <c r="AW907" s="35">
        <v>628400</v>
      </c>
      <c r="AX907" s="36">
        <v>7.4879612030553782</v>
      </c>
      <c r="AY907" s="35">
        <v>-57910.869999999966</v>
      </c>
      <c r="AZ907" s="35">
        <v>464</v>
      </c>
      <c r="BA907" s="35">
        <v>3408190</v>
      </c>
      <c r="BB907" s="36">
        <v>-0.52674204489773135</v>
      </c>
      <c r="BC907" s="43" t="s">
        <v>1219</v>
      </c>
      <c r="BD907" s="38" t="s">
        <v>1219</v>
      </c>
      <c r="BE907" s="38" t="s">
        <v>1060</v>
      </c>
      <c r="BF907" s="18"/>
      <c r="BG907" s="18"/>
      <c r="BH907" s="18"/>
      <c r="BI907" s="18"/>
      <c r="BJ907" s="18"/>
      <c r="BK907" s="18"/>
      <c r="BL907" s="18"/>
      <c r="BM907" s="18"/>
      <c r="BN907" s="18"/>
      <c r="BO907" s="18"/>
      <c r="CJ907" s="18"/>
      <c r="CK907" s="18"/>
    </row>
    <row r="908" spans="1:89" x14ac:dyDescent="0.2">
      <c r="A908" s="42">
        <v>178386</v>
      </c>
      <c r="B908" s="43" t="s">
        <v>1292</v>
      </c>
      <c r="C908" s="35">
        <v>-200008.35</v>
      </c>
      <c r="D908" s="35">
        <v>0</v>
      </c>
      <c r="E908" s="35">
        <v>0</v>
      </c>
      <c r="F908" s="36">
        <f t="shared" si="182"/>
        <v>0</v>
      </c>
      <c r="G908" s="35">
        <v>-6063.9</v>
      </c>
      <c r="H908" s="35">
        <v>146.5</v>
      </c>
      <c r="I908" s="35">
        <v>1059030</v>
      </c>
      <c r="J908" s="36">
        <f t="shared" si="183"/>
        <v>-0.17750290360046456</v>
      </c>
      <c r="K908" s="35">
        <v>-69228.899999999994</v>
      </c>
      <c r="L908" s="35">
        <v>150.5</v>
      </c>
      <c r="M908" s="35">
        <v>1113760</v>
      </c>
      <c r="N908" s="36">
        <v>-1.8647347723028298</v>
      </c>
      <c r="O908" s="35">
        <v>-46408.9</v>
      </c>
      <c r="P908" s="35">
        <v>131.5</v>
      </c>
      <c r="Q908" s="35">
        <v>971630</v>
      </c>
      <c r="R908" s="36">
        <v>-1.4806828731101347</v>
      </c>
      <c r="S908" s="35">
        <v>22186.1</v>
      </c>
      <c r="T908" s="35">
        <v>64.5</v>
      </c>
      <c r="U908" s="35">
        <v>466140</v>
      </c>
      <c r="V908" s="36">
        <v>1.4754560861543742</v>
      </c>
      <c r="W908" s="35">
        <v>-24373.9</v>
      </c>
      <c r="X908" s="35">
        <v>70</v>
      </c>
      <c r="Y908" s="35">
        <v>501400</v>
      </c>
      <c r="Z908" s="36">
        <v>-1.4583506182688475</v>
      </c>
      <c r="AA908" s="35">
        <v>-16373.9</v>
      </c>
      <c r="AB908" s="35">
        <v>70</v>
      </c>
      <c r="AC908" s="35">
        <v>504400</v>
      </c>
      <c r="AD908" s="36">
        <v>-1.0063261300555115</v>
      </c>
      <c r="AE908" s="35">
        <v>386726.33</v>
      </c>
      <c r="AF908" s="35">
        <v>95</v>
      </c>
      <c r="AG908" s="35">
        <v>711400</v>
      </c>
      <c r="AH908" s="36">
        <v>16.308391762721396</v>
      </c>
      <c r="AI908" s="35">
        <v>389253.33</v>
      </c>
      <c r="AJ908" s="35">
        <v>125</v>
      </c>
      <c r="AK908" s="35">
        <v>877000</v>
      </c>
      <c r="AL908" s="36">
        <v>13.759239714937285</v>
      </c>
      <c r="AM908" s="35">
        <v>259550.32</v>
      </c>
      <c r="AN908" s="35">
        <v>100</v>
      </c>
      <c r="AO908" s="35">
        <v>707500</v>
      </c>
      <c r="AP908" s="36">
        <v>11.372522855123675</v>
      </c>
      <c r="AQ908" s="35">
        <v>476908.32</v>
      </c>
      <c r="AR908" s="35">
        <v>122</v>
      </c>
      <c r="AS908" s="35">
        <v>871240</v>
      </c>
      <c r="AT908" s="36">
        <v>15.326928240209357</v>
      </c>
      <c r="AU908" s="35">
        <v>68787.31</v>
      </c>
      <c r="AV908" s="35">
        <v>135</v>
      </c>
      <c r="AW908" s="35">
        <v>1000300</v>
      </c>
      <c r="AX908" s="36">
        <v>2.1317670798760373</v>
      </c>
      <c r="AY908" s="35">
        <v>1440962.2100000002</v>
      </c>
      <c r="AZ908" s="35">
        <v>1210</v>
      </c>
      <c r="BA908" s="35">
        <v>8783800</v>
      </c>
      <c r="BB908" s="36">
        <v>5.0854787802545607</v>
      </c>
      <c r="BC908" s="43" t="s">
        <v>1219</v>
      </c>
      <c r="BD908" s="38" t="s">
        <v>1219</v>
      </c>
      <c r="BE908" s="38" t="s">
        <v>1060</v>
      </c>
      <c r="BF908" s="18"/>
      <c r="BG908" s="18"/>
      <c r="BH908" s="18"/>
      <c r="BI908" s="18"/>
      <c r="BJ908" s="18"/>
      <c r="BK908" s="18"/>
      <c r="BL908" s="18"/>
      <c r="BM908" s="18"/>
      <c r="BN908" s="18"/>
      <c r="BO908" s="18"/>
      <c r="CJ908" s="18"/>
      <c r="CK908" s="18"/>
    </row>
    <row r="909" spans="1:89" x14ac:dyDescent="0.2">
      <c r="A909" s="42">
        <v>201741</v>
      </c>
      <c r="B909" s="43" t="s">
        <v>1293</v>
      </c>
      <c r="C909" s="35">
        <v>-9043.25</v>
      </c>
      <c r="D909" s="35">
        <v>42</v>
      </c>
      <c r="E909" s="35">
        <v>311640</v>
      </c>
      <c r="F909" s="36">
        <f t="shared" si="182"/>
        <v>-0.87054774740084717</v>
      </c>
      <c r="G909" s="35">
        <v>-62803.25</v>
      </c>
      <c r="H909" s="35">
        <v>224</v>
      </c>
      <c r="I909" s="35">
        <v>1625280</v>
      </c>
      <c r="J909" s="36">
        <f t="shared" si="183"/>
        <v>-1.1978863641957078</v>
      </c>
      <c r="K909" s="35">
        <v>486386.75</v>
      </c>
      <c r="L909" s="35">
        <v>273</v>
      </c>
      <c r="M909" s="35">
        <v>2012520</v>
      </c>
      <c r="N909" s="36">
        <v>7.2504136604853615</v>
      </c>
      <c r="O909" s="35">
        <v>-74390.850000000006</v>
      </c>
      <c r="P909" s="35">
        <v>211.5</v>
      </c>
      <c r="Q909" s="35">
        <v>1553880</v>
      </c>
      <c r="R909" s="36">
        <v>-1.4841019576801298</v>
      </c>
      <c r="S909" s="35">
        <v>-69895.850000000006</v>
      </c>
      <c r="T909" s="35">
        <v>177</v>
      </c>
      <c r="U909" s="35">
        <v>1272740</v>
      </c>
      <c r="V909" s="36">
        <v>-1.7024461791096375</v>
      </c>
      <c r="W909" s="35">
        <v>84224.15</v>
      </c>
      <c r="X909" s="35">
        <v>251</v>
      </c>
      <c r="Y909" s="35">
        <v>1817820</v>
      </c>
      <c r="Z909" s="36">
        <v>1.3899750800409281</v>
      </c>
      <c r="AA909" s="35">
        <v>412773.15</v>
      </c>
      <c r="AB909" s="35">
        <v>270</v>
      </c>
      <c r="AC909" s="35">
        <v>2038900</v>
      </c>
      <c r="AD909" s="36">
        <v>6.2759172347834618</v>
      </c>
      <c r="AE909" s="35">
        <v>77977.42</v>
      </c>
      <c r="AF909" s="35">
        <v>268</v>
      </c>
      <c r="AG909" s="35">
        <v>2040760</v>
      </c>
      <c r="AH909" s="36">
        <v>1.1462997118720477</v>
      </c>
      <c r="AI909" s="35">
        <v>503747.42</v>
      </c>
      <c r="AJ909" s="35">
        <v>357</v>
      </c>
      <c r="AK909" s="35">
        <v>2523440</v>
      </c>
      <c r="AL909" s="36">
        <v>6.1884451463082133</v>
      </c>
      <c r="AM909" s="35">
        <v>68574.399999999994</v>
      </c>
      <c r="AN909" s="35">
        <v>360</v>
      </c>
      <c r="AO909" s="35">
        <v>2570500</v>
      </c>
      <c r="AP909" s="36">
        <v>0.8270011281851779</v>
      </c>
      <c r="AQ909" s="35">
        <v>303888.45</v>
      </c>
      <c r="AR909" s="35">
        <v>521</v>
      </c>
      <c r="AS909" s="35">
        <v>3712420</v>
      </c>
      <c r="AT909" s="36">
        <v>2.2920026828860958</v>
      </c>
      <c r="AU909" s="35">
        <v>-440177.58</v>
      </c>
      <c r="AV909" s="35">
        <v>444</v>
      </c>
      <c r="AW909" s="35">
        <v>3340620</v>
      </c>
      <c r="AX909" s="36">
        <v>-4.0847222910717171</v>
      </c>
      <c r="AY909" s="35">
        <v>1290304.21</v>
      </c>
      <c r="AZ909" s="35">
        <v>3356.5</v>
      </c>
      <c r="BA909" s="35">
        <v>24508880</v>
      </c>
      <c r="BB909" s="36">
        <v>1.6320382861232337</v>
      </c>
      <c r="BC909" s="43" t="s">
        <v>1219</v>
      </c>
      <c r="BD909" s="38" t="s">
        <v>1219</v>
      </c>
      <c r="BE909" s="38" t="s">
        <v>1060</v>
      </c>
      <c r="BF909" s="18"/>
      <c r="BG909" s="18"/>
      <c r="BH909" s="18"/>
      <c r="BI909" s="18"/>
      <c r="BJ909" s="18"/>
      <c r="BK909" s="18"/>
      <c r="BL909" s="18"/>
      <c r="BM909" s="18"/>
      <c r="BN909" s="18"/>
      <c r="BO909" s="18"/>
      <c r="CJ909" s="18"/>
      <c r="CK909" s="18"/>
    </row>
    <row r="910" spans="1:89" x14ac:dyDescent="0.2">
      <c r="A910" s="42">
        <v>202142</v>
      </c>
      <c r="B910" s="43" t="s">
        <v>1294</v>
      </c>
      <c r="C910" s="35">
        <v>-1400.59</v>
      </c>
      <c r="D910" s="35">
        <v>0</v>
      </c>
      <c r="E910" s="35">
        <v>0</v>
      </c>
      <c r="F910" s="36">
        <f t="shared" si="182"/>
        <v>0</v>
      </c>
      <c r="G910" s="35">
        <v>473999.41</v>
      </c>
      <c r="H910" s="35">
        <v>140</v>
      </c>
      <c r="I910" s="35">
        <v>1016800</v>
      </c>
      <c r="J910" s="36">
        <f t="shared" si="183"/>
        <v>14.451201524390243</v>
      </c>
      <c r="K910" s="35">
        <v>-64250.59</v>
      </c>
      <c r="L910" s="35">
        <v>139</v>
      </c>
      <c r="M910" s="35">
        <v>1003780</v>
      </c>
      <c r="N910" s="36">
        <v>-1.9202591205244175</v>
      </c>
      <c r="O910" s="35">
        <v>123553.23</v>
      </c>
      <c r="P910" s="35">
        <v>111.5</v>
      </c>
      <c r="Q910" s="35">
        <v>800930</v>
      </c>
      <c r="R910" s="36">
        <v>4.7821284381906031</v>
      </c>
      <c r="S910" s="35">
        <v>305078.23</v>
      </c>
      <c r="T910" s="35">
        <v>150</v>
      </c>
      <c r="U910" s="35">
        <v>1085500</v>
      </c>
      <c r="V910" s="36">
        <v>8.7125058774758166</v>
      </c>
      <c r="W910" s="35">
        <v>493778.23</v>
      </c>
      <c r="X910" s="35">
        <v>125</v>
      </c>
      <c r="Y910" s="35">
        <v>927000</v>
      </c>
      <c r="Z910" s="36">
        <v>15.979877993527507</v>
      </c>
      <c r="AA910" s="35">
        <v>307147.23</v>
      </c>
      <c r="AB910" s="35">
        <v>106.5</v>
      </c>
      <c r="AC910" s="35">
        <v>816355</v>
      </c>
      <c r="AD910" s="36">
        <v>11.663509294363358</v>
      </c>
      <c r="AE910" s="35">
        <v>572664.30000000005</v>
      </c>
      <c r="AF910" s="35">
        <v>115</v>
      </c>
      <c r="AG910" s="35">
        <v>871300</v>
      </c>
      <c r="AH910" s="36">
        <v>19.717581774360156</v>
      </c>
      <c r="AI910" s="35">
        <v>616992.30000000005</v>
      </c>
      <c r="AJ910" s="35">
        <v>122</v>
      </c>
      <c r="AK910" s="35">
        <v>867240</v>
      </c>
      <c r="AL910" s="36">
        <v>22.0547498962225</v>
      </c>
      <c r="AM910" s="35">
        <v>543057.31000000006</v>
      </c>
      <c r="AN910" s="35">
        <v>84</v>
      </c>
      <c r="AO910" s="35">
        <v>604080</v>
      </c>
      <c r="AP910" s="36">
        <v>27.868455519136539</v>
      </c>
      <c r="AQ910" s="35">
        <v>531051.30000000005</v>
      </c>
      <c r="AR910" s="35">
        <v>75</v>
      </c>
      <c r="AS910" s="35">
        <v>533250</v>
      </c>
      <c r="AT910" s="36">
        <v>27.884550210970463</v>
      </c>
      <c r="AU910" s="35">
        <v>553786.31000000006</v>
      </c>
      <c r="AV910" s="35">
        <v>162</v>
      </c>
      <c r="AW910" s="35">
        <v>1200890</v>
      </c>
      <c r="AX910" s="36">
        <v>14.29554381333844</v>
      </c>
      <c r="AY910" s="35">
        <v>4456857.26</v>
      </c>
      <c r="AZ910" s="35">
        <v>1330</v>
      </c>
      <c r="BA910" s="35">
        <v>9727125</v>
      </c>
      <c r="BB910" s="36">
        <v>14.20384492437385</v>
      </c>
      <c r="BC910" s="43" t="s">
        <v>1219</v>
      </c>
      <c r="BD910" s="38" t="s">
        <v>1219</v>
      </c>
      <c r="BE910" s="38" t="s">
        <v>1060</v>
      </c>
      <c r="BF910" s="18"/>
      <c r="BG910" s="18"/>
      <c r="BH910" s="18"/>
      <c r="BI910" s="18"/>
      <c r="BJ910" s="18"/>
      <c r="BK910" s="18"/>
      <c r="BL910" s="18"/>
      <c r="BM910" s="18"/>
      <c r="BN910" s="18"/>
      <c r="BO910" s="18"/>
      <c r="CJ910" s="18"/>
      <c r="CK910" s="18"/>
    </row>
    <row r="911" spans="1:89" x14ac:dyDescent="0.2">
      <c r="A911" s="42">
        <v>203811</v>
      </c>
      <c r="B911" s="43" t="s">
        <v>1295</v>
      </c>
      <c r="C911" s="35">
        <v>0</v>
      </c>
      <c r="D911" s="35">
        <v>0</v>
      </c>
      <c r="E911" s="35">
        <v>0</v>
      </c>
      <c r="F911" s="36">
        <f t="shared" si="182"/>
        <v>0</v>
      </c>
      <c r="G911" s="35">
        <v>0</v>
      </c>
      <c r="H911" s="35">
        <v>0</v>
      </c>
      <c r="I911" s="35">
        <v>0</v>
      </c>
      <c r="J911" s="36">
        <f t="shared" si="183"/>
        <v>0</v>
      </c>
      <c r="K911" s="35">
        <v>0</v>
      </c>
      <c r="L911" s="35">
        <v>0</v>
      </c>
      <c r="M911" s="35">
        <v>0</v>
      </c>
      <c r="N911" s="36">
        <v>0</v>
      </c>
      <c r="O911" s="35">
        <v>-17220</v>
      </c>
      <c r="P911" s="35">
        <v>69</v>
      </c>
      <c r="Q911" s="35">
        <v>491480</v>
      </c>
      <c r="R911" s="36">
        <v>-1.0861479612598681</v>
      </c>
      <c r="S911" s="35">
        <v>-11900</v>
      </c>
      <c r="T911" s="35">
        <v>30</v>
      </c>
      <c r="U911" s="35">
        <v>207600</v>
      </c>
      <c r="V911" s="36">
        <v>-1.7769749518304432</v>
      </c>
      <c r="W911" s="35">
        <v>-13900</v>
      </c>
      <c r="X911" s="35">
        <v>40</v>
      </c>
      <c r="Y911" s="35">
        <v>286800</v>
      </c>
      <c r="Z911" s="36">
        <v>-1.4539748953974896</v>
      </c>
      <c r="AA911" s="35">
        <v>-17700</v>
      </c>
      <c r="AB911" s="35">
        <v>40</v>
      </c>
      <c r="AC911" s="35">
        <v>312800</v>
      </c>
      <c r="AD911" s="36">
        <v>-1.754156010230179</v>
      </c>
      <c r="AE911" s="35">
        <v>-13950</v>
      </c>
      <c r="AF911" s="35">
        <v>35</v>
      </c>
      <c r="AG911" s="35">
        <v>268200</v>
      </c>
      <c r="AH911" s="36">
        <v>-1.5604026845637584</v>
      </c>
      <c r="AI911" s="35">
        <v>156600</v>
      </c>
      <c r="AJ911" s="35">
        <v>95</v>
      </c>
      <c r="AK911" s="35">
        <v>674400</v>
      </c>
      <c r="AL911" s="36">
        <v>7.1983985765124547</v>
      </c>
      <c r="AM911" s="35">
        <v>236000</v>
      </c>
      <c r="AN911" s="35">
        <v>75</v>
      </c>
      <c r="AO911" s="35">
        <v>526000</v>
      </c>
      <c r="AP911" s="36">
        <v>13.908745247148289</v>
      </c>
      <c r="AQ911" s="35">
        <v>316500</v>
      </c>
      <c r="AR911" s="35">
        <v>70</v>
      </c>
      <c r="AS911" s="35">
        <v>509150</v>
      </c>
      <c r="AT911" s="36">
        <v>17.405479721103799</v>
      </c>
      <c r="AU911" s="35">
        <v>256239.99</v>
      </c>
      <c r="AV911" s="35">
        <v>125</v>
      </c>
      <c r="AW911" s="35">
        <v>926900</v>
      </c>
      <c r="AX911" s="36">
        <v>8.5698993311036791</v>
      </c>
      <c r="AY911" s="35">
        <v>890669.99</v>
      </c>
      <c r="AZ911" s="35">
        <v>579</v>
      </c>
      <c r="BA911" s="35">
        <v>4203330</v>
      </c>
      <c r="BB911" s="36">
        <v>6.568784675483486</v>
      </c>
      <c r="BC911" s="43" t="s">
        <v>1219</v>
      </c>
      <c r="BD911" s="38" t="s">
        <v>1219</v>
      </c>
      <c r="BE911" s="38" t="s">
        <v>1060</v>
      </c>
      <c r="BF911" s="18"/>
      <c r="BG911" s="18"/>
      <c r="BH911" s="18"/>
      <c r="BI911" s="18"/>
      <c r="BJ911" s="18"/>
      <c r="BK911" s="18"/>
      <c r="BL911" s="18"/>
      <c r="BM911" s="18"/>
      <c r="BN911" s="18"/>
      <c r="BO911" s="18"/>
      <c r="CJ911" s="18"/>
      <c r="CK911" s="18"/>
    </row>
    <row r="912" spans="1:89" x14ac:dyDescent="0.2">
      <c r="A912" s="42">
        <v>204076</v>
      </c>
      <c r="B912" s="43" t="s">
        <v>1296</v>
      </c>
      <c r="C912" s="35">
        <v>0</v>
      </c>
      <c r="D912" s="35">
        <v>0</v>
      </c>
      <c r="E912" s="35">
        <v>0</v>
      </c>
      <c r="F912" s="36">
        <f t="shared" si="182"/>
        <v>0</v>
      </c>
      <c r="G912" s="35">
        <v>0</v>
      </c>
      <c r="H912" s="35">
        <v>0</v>
      </c>
      <c r="I912" s="35">
        <v>0</v>
      </c>
      <c r="J912" s="36">
        <f t="shared" si="183"/>
        <v>0</v>
      </c>
      <c r="K912" s="35">
        <v>0</v>
      </c>
      <c r="L912" s="35">
        <v>0</v>
      </c>
      <c r="M912" s="35">
        <v>0</v>
      </c>
      <c r="N912" s="36">
        <v>0</v>
      </c>
      <c r="O912" s="35">
        <v>0</v>
      </c>
      <c r="P912" s="35">
        <v>0</v>
      </c>
      <c r="Q912" s="35">
        <v>0</v>
      </c>
      <c r="R912" s="36">
        <v>0</v>
      </c>
      <c r="S912" s="35">
        <v>-4850</v>
      </c>
      <c r="T912" s="35">
        <v>15</v>
      </c>
      <c r="U912" s="35">
        <v>103800</v>
      </c>
      <c r="V912" s="36">
        <v>-1.4484585741811176</v>
      </c>
      <c r="W912" s="35">
        <v>-9650</v>
      </c>
      <c r="X912" s="35">
        <v>20</v>
      </c>
      <c r="Y912" s="35">
        <v>136400</v>
      </c>
      <c r="Z912" s="36">
        <v>-2.1224340175953076</v>
      </c>
      <c r="AA912" s="35">
        <v>-11350</v>
      </c>
      <c r="AB912" s="35">
        <v>30</v>
      </c>
      <c r="AC912" s="35">
        <v>216600</v>
      </c>
      <c r="AD912" s="36">
        <v>-1.6244228993536474</v>
      </c>
      <c r="AE912" s="35">
        <v>-15850</v>
      </c>
      <c r="AF912" s="35">
        <v>30</v>
      </c>
      <c r="AG912" s="35">
        <v>219600</v>
      </c>
      <c r="AH912" s="36">
        <v>-2.1653005464480874</v>
      </c>
      <c r="AI912" s="35">
        <v>-19570</v>
      </c>
      <c r="AJ912" s="35">
        <v>42</v>
      </c>
      <c r="AK912" s="35">
        <v>282240</v>
      </c>
      <c r="AL912" s="36">
        <v>-2.1494827097505671</v>
      </c>
      <c r="AM912" s="35">
        <v>-6090</v>
      </c>
      <c r="AN912" s="35">
        <v>10</v>
      </c>
      <c r="AO912" s="35">
        <v>72700</v>
      </c>
      <c r="AP912" s="36">
        <v>-2.5968363136176067</v>
      </c>
      <c r="AQ912" s="35">
        <v>-18760</v>
      </c>
      <c r="AR912" s="35">
        <v>52</v>
      </c>
      <c r="AS912" s="35">
        <v>373440</v>
      </c>
      <c r="AT912" s="36">
        <v>-1.4065981148243358</v>
      </c>
      <c r="AU912" s="35">
        <v>-36200</v>
      </c>
      <c r="AV912" s="35">
        <v>16</v>
      </c>
      <c r="AW912" s="35">
        <v>122720</v>
      </c>
      <c r="AX912" s="36">
        <v>-9.1443937418513688</v>
      </c>
      <c r="AY912" s="35">
        <v>-122320</v>
      </c>
      <c r="AZ912" s="35">
        <v>215</v>
      </c>
      <c r="BA912" s="35">
        <v>1527500</v>
      </c>
      <c r="BB912" s="36">
        <v>-2.4824353518821605</v>
      </c>
      <c r="BC912" s="43" t="s">
        <v>1219</v>
      </c>
      <c r="BD912" s="38" t="s">
        <v>1219</v>
      </c>
      <c r="BE912" s="38" t="s">
        <v>1060</v>
      </c>
      <c r="BF912" s="18"/>
      <c r="BG912" s="18"/>
      <c r="BH912" s="18"/>
      <c r="BI912" s="18"/>
      <c r="BJ912" s="18"/>
      <c r="BK912" s="18"/>
      <c r="BL912" s="18"/>
      <c r="BM912" s="18"/>
      <c r="BN912" s="18"/>
      <c r="BO912" s="18"/>
      <c r="CJ912" s="18"/>
      <c r="CK912" s="18"/>
    </row>
    <row r="913" spans="1:89" x14ac:dyDescent="0.2">
      <c r="A913" s="42">
        <v>204427</v>
      </c>
      <c r="B913" s="43" t="s">
        <v>110</v>
      </c>
      <c r="C913" s="35">
        <v>0</v>
      </c>
      <c r="D913" s="35">
        <v>0</v>
      </c>
      <c r="E913" s="35">
        <v>0</v>
      </c>
      <c r="F913" s="36">
        <f t="shared" si="182"/>
        <v>0</v>
      </c>
      <c r="G913" s="35">
        <v>0</v>
      </c>
      <c r="H913" s="35">
        <v>0</v>
      </c>
      <c r="I913" s="35">
        <v>0</v>
      </c>
      <c r="J913" s="36">
        <f t="shared" si="183"/>
        <v>0</v>
      </c>
      <c r="K913" s="35">
        <v>0</v>
      </c>
      <c r="L913" s="35">
        <v>0</v>
      </c>
      <c r="M913" s="35">
        <v>0</v>
      </c>
      <c r="N913" s="36">
        <v>0</v>
      </c>
      <c r="O913" s="35">
        <v>0</v>
      </c>
      <c r="P913" s="35">
        <v>0</v>
      </c>
      <c r="Q913" s="35">
        <v>0</v>
      </c>
      <c r="R913" s="36">
        <v>0</v>
      </c>
      <c r="S913" s="35">
        <v>59230</v>
      </c>
      <c r="T913" s="35">
        <v>29</v>
      </c>
      <c r="U913" s="35">
        <v>205080</v>
      </c>
      <c r="V913" s="36">
        <v>8.9532377608738063</v>
      </c>
      <c r="W913" s="35">
        <v>-14760</v>
      </c>
      <c r="X913" s="35">
        <v>35</v>
      </c>
      <c r="Y913" s="35">
        <v>244700</v>
      </c>
      <c r="Z913" s="36">
        <v>-1.8095627298733141</v>
      </c>
      <c r="AA913" s="35">
        <v>88390</v>
      </c>
      <c r="AB913" s="35">
        <v>50</v>
      </c>
      <c r="AC913" s="35">
        <v>365000</v>
      </c>
      <c r="AD913" s="36">
        <v>7.5070958904109588</v>
      </c>
      <c r="AE913" s="35">
        <v>133790</v>
      </c>
      <c r="AF913" s="35">
        <v>20</v>
      </c>
      <c r="AG913" s="35">
        <v>144400</v>
      </c>
      <c r="AH913" s="36">
        <v>27.795706371191137</v>
      </c>
      <c r="AI913" s="35">
        <v>76790</v>
      </c>
      <c r="AJ913" s="35">
        <v>50</v>
      </c>
      <c r="AK913" s="35">
        <v>343000</v>
      </c>
      <c r="AL913" s="36">
        <v>6.9402040816326531</v>
      </c>
      <c r="AM913" s="35">
        <v>219191.56</v>
      </c>
      <c r="AN913" s="35">
        <v>90</v>
      </c>
      <c r="AO913" s="35">
        <v>618300</v>
      </c>
      <c r="AP913" s="36">
        <v>10.989711078764355</v>
      </c>
      <c r="AQ913" s="35">
        <v>769441.56</v>
      </c>
      <c r="AR913" s="35">
        <v>140</v>
      </c>
      <c r="AS913" s="35">
        <v>989800</v>
      </c>
      <c r="AT913" s="36">
        <v>21.766380763790668</v>
      </c>
      <c r="AU913" s="35">
        <v>335121.86</v>
      </c>
      <c r="AV913" s="35">
        <v>4</v>
      </c>
      <c r="AW913" s="35">
        <v>29360</v>
      </c>
      <c r="AX913" s="36">
        <v>353.84120095367842</v>
      </c>
      <c r="AY913" s="35">
        <v>1667194.98</v>
      </c>
      <c r="AZ913" s="35">
        <v>418</v>
      </c>
      <c r="BA913" s="35">
        <v>2939640</v>
      </c>
      <c r="BB913" s="36">
        <v>17.581419622810955</v>
      </c>
      <c r="BC913" s="43" t="s">
        <v>1219</v>
      </c>
      <c r="BD913" s="38" t="s">
        <v>1219</v>
      </c>
      <c r="BE913" s="38" t="s">
        <v>1060</v>
      </c>
      <c r="BF913" s="18"/>
      <c r="BG913" s="18"/>
      <c r="BH913" s="18"/>
      <c r="BI913" s="18"/>
      <c r="BJ913" s="18"/>
      <c r="BK913" s="18"/>
      <c r="BL913" s="18"/>
      <c r="BM913" s="18"/>
      <c r="BN913" s="18"/>
      <c r="BO913" s="18"/>
      <c r="CJ913" s="18"/>
      <c r="CK913" s="18"/>
    </row>
    <row r="914" spans="1:89" x14ac:dyDescent="0.2">
      <c r="A914" s="42">
        <v>204621</v>
      </c>
      <c r="B914" s="43" t="s">
        <v>110</v>
      </c>
      <c r="C914" s="35">
        <v>0</v>
      </c>
      <c r="D914" s="35">
        <v>0</v>
      </c>
      <c r="E914" s="35">
        <v>0</v>
      </c>
      <c r="F914" s="36">
        <f t="shared" si="182"/>
        <v>0</v>
      </c>
      <c r="G914" s="35">
        <v>0</v>
      </c>
      <c r="H914" s="35">
        <v>0</v>
      </c>
      <c r="I914" s="35">
        <v>0</v>
      </c>
      <c r="J914" s="36">
        <f t="shared" si="183"/>
        <v>0</v>
      </c>
      <c r="K914" s="35">
        <v>0</v>
      </c>
      <c r="L914" s="35">
        <v>0</v>
      </c>
      <c r="M914" s="35">
        <v>0</v>
      </c>
      <c r="N914" s="36">
        <v>0</v>
      </c>
      <c r="O914" s="35">
        <v>0</v>
      </c>
      <c r="P914" s="35">
        <v>0</v>
      </c>
      <c r="Q914" s="35">
        <v>0</v>
      </c>
      <c r="R914" s="36">
        <v>0</v>
      </c>
      <c r="S914" s="35">
        <v>0</v>
      </c>
      <c r="T914" s="35">
        <v>0</v>
      </c>
      <c r="U914" s="35">
        <v>0</v>
      </c>
      <c r="V914" s="36">
        <v>0</v>
      </c>
      <c r="W914" s="35">
        <v>-27100</v>
      </c>
      <c r="X914" s="35">
        <v>70</v>
      </c>
      <c r="Y914" s="35">
        <v>500400</v>
      </c>
      <c r="Z914" s="36">
        <v>-1.6247002398081534</v>
      </c>
      <c r="AA914" s="35">
        <v>-15800</v>
      </c>
      <c r="AB914" s="35">
        <v>40</v>
      </c>
      <c r="AC914" s="35">
        <v>299800</v>
      </c>
      <c r="AD914" s="36">
        <v>-1.6337558372248167</v>
      </c>
      <c r="AE914" s="35">
        <v>125440</v>
      </c>
      <c r="AF914" s="35">
        <v>48</v>
      </c>
      <c r="AG914" s="35">
        <v>362060</v>
      </c>
      <c r="AH914" s="36">
        <v>10.393857371706348</v>
      </c>
      <c r="AI914" s="35">
        <v>-52670</v>
      </c>
      <c r="AJ914" s="35">
        <v>15</v>
      </c>
      <c r="AK914" s="35">
        <v>106800</v>
      </c>
      <c r="AL914" s="36">
        <v>-15.288108614232211</v>
      </c>
      <c r="AM914" s="35">
        <v>-22590</v>
      </c>
      <c r="AN914" s="35">
        <v>55</v>
      </c>
      <c r="AO914" s="35">
        <v>391600</v>
      </c>
      <c r="AP914" s="36">
        <v>-1.7882788559754852</v>
      </c>
      <c r="AQ914" s="35">
        <v>207560</v>
      </c>
      <c r="AR914" s="35">
        <v>51</v>
      </c>
      <c r="AS914" s="35">
        <v>373320</v>
      </c>
      <c r="AT914" s="36">
        <v>15.56755598414229</v>
      </c>
      <c r="AU914" s="35">
        <v>-25410</v>
      </c>
      <c r="AV914" s="35">
        <v>4</v>
      </c>
      <c r="AW914" s="35">
        <v>29360</v>
      </c>
      <c r="AX914" s="36">
        <v>-26.829359673024523</v>
      </c>
      <c r="AY914" s="35">
        <v>189430</v>
      </c>
      <c r="AZ914" s="35">
        <v>283</v>
      </c>
      <c r="BA914" s="35">
        <v>2063340</v>
      </c>
      <c r="BB914" s="36">
        <v>2.8460311921447747</v>
      </c>
      <c r="BC914" s="43" t="s">
        <v>1219</v>
      </c>
      <c r="BD914" s="38" t="s">
        <v>1219</v>
      </c>
      <c r="BE914" s="38" t="s">
        <v>1060</v>
      </c>
      <c r="BF914" s="18"/>
      <c r="BG914" s="18"/>
      <c r="BH914" s="18"/>
      <c r="BI914" s="18"/>
      <c r="BJ914" s="18"/>
      <c r="BK914" s="18"/>
      <c r="BL914" s="18"/>
      <c r="BM914" s="18"/>
      <c r="BN914" s="18"/>
      <c r="BO914" s="18"/>
      <c r="CJ914" s="18"/>
      <c r="CK914" s="18"/>
    </row>
    <row r="915" spans="1:89" x14ac:dyDescent="0.2">
      <c r="A915" s="42">
        <v>205192</v>
      </c>
      <c r="B915" s="43" t="s">
        <v>88</v>
      </c>
      <c r="C915" s="35">
        <v>0</v>
      </c>
      <c r="D915" s="35">
        <v>0</v>
      </c>
      <c r="E915" s="35">
        <v>0</v>
      </c>
      <c r="F915" s="36">
        <f t="shared" si="182"/>
        <v>0</v>
      </c>
      <c r="G915" s="35">
        <v>0</v>
      </c>
      <c r="H915" s="35">
        <v>0</v>
      </c>
      <c r="I915" s="35">
        <v>0</v>
      </c>
      <c r="J915" s="36">
        <f t="shared" si="183"/>
        <v>0</v>
      </c>
      <c r="K915" s="35">
        <v>0</v>
      </c>
      <c r="L915" s="35">
        <v>0</v>
      </c>
      <c r="M915" s="35">
        <v>0</v>
      </c>
      <c r="N915" s="36">
        <v>0</v>
      </c>
      <c r="O915" s="35">
        <v>0</v>
      </c>
      <c r="P915" s="35">
        <v>0</v>
      </c>
      <c r="Q915" s="35">
        <v>0</v>
      </c>
      <c r="R915" s="36">
        <v>0</v>
      </c>
      <c r="S915" s="35">
        <v>0</v>
      </c>
      <c r="T915" s="35">
        <v>0</v>
      </c>
      <c r="U915" s="35">
        <v>0</v>
      </c>
      <c r="V915" s="36">
        <v>0</v>
      </c>
      <c r="W915" s="35">
        <v>0</v>
      </c>
      <c r="X915" s="35">
        <v>0</v>
      </c>
      <c r="Y915" s="35">
        <v>0</v>
      </c>
      <c r="Z915" s="36">
        <v>0</v>
      </c>
      <c r="AA915" s="35">
        <v>-17135</v>
      </c>
      <c r="AB915" s="35">
        <v>0</v>
      </c>
      <c r="AC915" s="35">
        <v>295410</v>
      </c>
      <c r="AD915" s="36">
        <v>-1.7981280254561456</v>
      </c>
      <c r="AE915" s="35">
        <v>124665</v>
      </c>
      <c r="AF915" s="35">
        <v>56</v>
      </c>
      <c r="AG915" s="35">
        <v>418120</v>
      </c>
      <c r="AH915" s="36">
        <v>8.9446809528365065</v>
      </c>
      <c r="AI915" s="35">
        <v>139195</v>
      </c>
      <c r="AJ915" s="35">
        <v>75</v>
      </c>
      <c r="AK915" s="35">
        <v>527000</v>
      </c>
      <c r="AL915" s="36">
        <v>8.1879411764705878</v>
      </c>
      <c r="AM915" s="35">
        <v>366020.01</v>
      </c>
      <c r="AN915" s="35">
        <v>70</v>
      </c>
      <c r="AO915" s="35">
        <v>489900</v>
      </c>
      <c r="AP915" s="36">
        <v>23.161094733619105</v>
      </c>
      <c r="AQ915" s="35">
        <v>453770.01</v>
      </c>
      <c r="AR915" s="35">
        <v>140</v>
      </c>
      <c r="AS915" s="35">
        <v>986300</v>
      </c>
      <c r="AT915" s="36">
        <v>12.882044286728176</v>
      </c>
      <c r="AU915" s="35">
        <v>466297.51</v>
      </c>
      <c r="AV915" s="35">
        <v>86.5</v>
      </c>
      <c r="AW915" s="35">
        <v>623130</v>
      </c>
      <c r="AX915" s="36">
        <v>23.197764206505866</v>
      </c>
      <c r="AY915" s="35">
        <v>1532812.53</v>
      </c>
      <c r="AZ915" s="35">
        <v>427.5</v>
      </c>
      <c r="BA915" s="35">
        <v>3339860</v>
      </c>
      <c r="BB915" s="36">
        <v>14.227299476624768</v>
      </c>
      <c r="BC915" s="43" t="s">
        <v>1219</v>
      </c>
      <c r="BD915" s="38" t="s">
        <v>1219</v>
      </c>
      <c r="BE915" s="38" t="s">
        <v>1060</v>
      </c>
      <c r="BF915" s="18"/>
      <c r="BG915" s="18"/>
      <c r="BH915" s="18"/>
      <c r="BI915" s="18"/>
      <c r="BJ915" s="18"/>
      <c r="BK915" s="18"/>
      <c r="BL915" s="18"/>
      <c r="BM915" s="18"/>
      <c r="BN915" s="18"/>
      <c r="BO915" s="18"/>
      <c r="CJ915" s="18"/>
      <c r="CK915" s="18"/>
    </row>
    <row r="916" spans="1:89" x14ac:dyDescent="0.2">
      <c r="A916" s="42">
        <v>206436</v>
      </c>
      <c r="B916" s="43" t="s">
        <v>1297</v>
      </c>
      <c r="C916" s="35">
        <v>0</v>
      </c>
      <c r="D916" s="35">
        <v>0</v>
      </c>
      <c r="E916" s="35">
        <v>0</v>
      </c>
      <c r="F916" s="36">
        <f t="shared" si="182"/>
        <v>0</v>
      </c>
      <c r="G916" s="35">
        <v>0</v>
      </c>
      <c r="H916" s="35">
        <v>0</v>
      </c>
      <c r="I916" s="35">
        <v>0</v>
      </c>
      <c r="J916" s="36">
        <f t="shared" si="183"/>
        <v>0</v>
      </c>
      <c r="K916" s="35">
        <v>0</v>
      </c>
      <c r="L916" s="35">
        <v>0</v>
      </c>
      <c r="M916" s="35">
        <v>0</v>
      </c>
      <c r="N916" s="36">
        <v>0</v>
      </c>
      <c r="O916" s="35">
        <v>0</v>
      </c>
      <c r="P916" s="35">
        <v>0</v>
      </c>
      <c r="Q916" s="35">
        <v>0</v>
      </c>
      <c r="R916" s="36">
        <v>0</v>
      </c>
      <c r="S916" s="35">
        <v>0</v>
      </c>
      <c r="T916" s="35">
        <v>0</v>
      </c>
      <c r="U916" s="35">
        <v>0</v>
      </c>
      <c r="V916" s="36">
        <v>0</v>
      </c>
      <c r="W916" s="35">
        <v>0</v>
      </c>
      <c r="X916" s="35">
        <v>0</v>
      </c>
      <c r="Y916" s="35">
        <v>0</v>
      </c>
      <c r="Z916" s="36">
        <v>0</v>
      </c>
      <c r="AA916" s="35">
        <v>0</v>
      </c>
      <c r="AB916" s="35">
        <v>0</v>
      </c>
      <c r="AC916" s="35">
        <v>0</v>
      </c>
      <c r="AD916" s="36">
        <v>0</v>
      </c>
      <c r="AE916" s="35">
        <v>0</v>
      </c>
      <c r="AF916" s="35">
        <v>0</v>
      </c>
      <c r="AG916" s="35">
        <v>0</v>
      </c>
      <c r="AH916" s="36">
        <v>0</v>
      </c>
      <c r="AI916" s="35">
        <v>0</v>
      </c>
      <c r="AJ916" s="35">
        <v>0</v>
      </c>
      <c r="AK916" s="35">
        <v>0</v>
      </c>
      <c r="AL916" s="36">
        <v>0</v>
      </c>
      <c r="AM916" s="35">
        <v>80000</v>
      </c>
      <c r="AN916" s="35">
        <v>50</v>
      </c>
      <c r="AO916" s="35">
        <v>350000</v>
      </c>
      <c r="AP916" s="36">
        <v>7.0857142857142863</v>
      </c>
      <c r="AQ916" s="35">
        <v>315550</v>
      </c>
      <c r="AR916" s="35">
        <v>55</v>
      </c>
      <c r="AS916" s="35">
        <v>402600</v>
      </c>
      <c r="AT916" s="36">
        <v>21.945851962245403</v>
      </c>
      <c r="AU916" s="35">
        <v>286725</v>
      </c>
      <c r="AV916" s="35">
        <v>55</v>
      </c>
      <c r="AW916" s="35">
        <v>402700</v>
      </c>
      <c r="AX916" s="36">
        <v>22.072200148994288</v>
      </c>
      <c r="AY916" s="35">
        <v>682275</v>
      </c>
      <c r="AZ916" s="35">
        <v>160</v>
      </c>
      <c r="BA916" s="35">
        <v>1155300</v>
      </c>
      <c r="BB916" s="36">
        <v>18.307387691508698</v>
      </c>
      <c r="BC916" s="43" t="s">
        <v>1219</v>
      </c>
      <c r="BD916" s="38" t="s">
        <v>1219</v>
      </c>
      <c r="BE916" s="38" t="s">
        <v>1060</v>
      </c>
      <c r="BF916" s="18"/>
      <c r="BG916" s="18"/>
      <c r="BH916" s="18"/>
      <c r="BI916" s="18"/>
      <c r="BJ916" s="18"/>
      <c r="BK916" s="18"/>
      <c r="BL916" s="18"/>
      <c r="BM916" s="18"/>
      <c r="BN916" s="18"/>
      <c r="BO916" s="18"/>
      <c r="CJ916" s="18"/>
      <c r="CK916" s="18"/>
    </row>
    <row r="917" spans="1:89" x14ac:dyDescent="0.2">
      <c r="A917" s="42">
        <v>207019</v>
      </c>
      <c r="B917" s="43" t="s">
        <v>1298</v>
      </c>
      <c r="C917" s="35">
        <v>0</v>
      </c>
      <c r="D917" s="35">
        <v>0</v>
      </c>
      <c r="E917" s="35">
        <v>0</v>
      </c>
      <c r="F917" s="36">
        <f t="shared" si="182"/>
        <v>0</v>
      </c>
      <c r="G917" s="35">
        <v>0</v>
      </c>
      <c r="H917" s="35">
        <v>0</v>
      </c>
      <c r="I917" s="35">
        <v>0</v>
      </c>
      <c r="J917" s="36">
        <f t="shared" si="183"/>
        <v>0</v>
      </c>
      <c r="K917" s="35">
        <v>0</v>
      </c>
      <c r="L917" s="35">
        <v>0</v>
      </c>
      <c r="M917" s="35">
        <v>0</v>
      </c>
      <c r="N917" s="36">
        <v>0</v>
      </c>
      <c r="O917" s="35">
        <v>0</v>
      </c>
      <c r="P917" s="35">
        <v>0</v>
      </c>
      <c r="Q917" s="35">
        <v>0</v>
      </c>
      <c r="R917" s="36">
        <v>0</v>
      </c>
      <c r="S917" s="35">
        <v>0</v>
      </c>
      <c r="T917" s="35">
        <v>0</v>
      </c>
      <c r="U917" s="35">
        <v>0</v>
      </c>
      <c r="V917" s="36">
        <v>0</v>
      </c>
      <c r="W917" s="35">
        <v>0</v>
      </c>
      <c r="X917" s="35">
        <v>0</v>
      </c>
      <c r="Y917" s="35">
        <v>0</v>
      </c>
      <c r="Z917" s="36">
        <v>0</v>
      </c>
      <c r="AA917" s="35">
        <v>0</v>
      </c>
      <c r="AB917" s="35">
        <v>0</v>
      </c>
      <c r="AC917" s="35">
        <v>0</v>
      </c>
      <c r="AD917" s="36">
        <v>0</v>
      </c>
      <c r="AE917" s="35">
        <v>0</v>
      </c>
      <c r="AF917" s="35">
        <v>0</v>
      </c>
      <c r="AG917" s="35">
        <v>0</v>
      </c>
      <c r="AH917" s="36">
        <v>0</v>
      </c>
      <c r="AI917" s="35">
        <v>0</v>
      </c>
      <c r="AJ917" s="35">
        <v>0</v>
      </c>
      <c r="AK917" s="35">
        <v>0</v>
      </c>
      <c r="AL917" s="36">
        <v>0</v>
      </c>
      <c r="AM917" s="35">
        <v>0</v>
      </c>
      <c r="AN917" s="35">
        <v>0</v>
      </c>
      <c r="AO917" s="35">
        <v>0</v>
      </c>
      <c r="AP917" s="36">
        <v>0</v>
      </c>
      <c r="AQ917" s="35">
        <v>359800</v>
      </c>
      <c r="AR917" s="35">
        <v>145</v>
      </c>
      <c r="AS917" s="35">
        <v>1031400</v>
      </c>
      <c r="AT917" s="36">
        <v>9.7676943959666485</v>
      </c>
      <c r="AU917" s="35">
        <v>185197.94</v>
      </c>
      <c r="AV917" s="35">
        <v>147</v>
      </c>
      <c r="AW917" s="35">
        <v>1076580</v>
      </c>
      <c r="AX917" s="36">
        <v>5.3327538501551208</v>
      </c>
      <c r="AY917" s="35">
        <v>544997.93999999994</v>
      </c>
      <c r="AZ917" s="35">
        <v>292</v>
      </c>
      <c r="BA917" s="35">
        <v>2107980</v>
      </c>
      <c r="BB917" s="36">
        <v>8.0147516295221006</v>
      </c>
      <c r="BC917" s="43" t="s">
        <v>1219</v>
      </c>
      <c r="BD917" s="38" t="s">
        <v>1219</v>
      </c>
      <c r="BE917" s="38" t="s">
        <v>1060</v>
      </c>
      <c r="BF917" s="18"/>
      <c r="BG917" s="18"/>
      <c r="BH917" s="18"/>
      <c r="BI917" s="18"/>
      <c r="BJ917" s="18"/>
      <c r="BK917" s="18"/>
      <c r="BL917" s="18"/>
      <c r="BM917" s="18"/>
      <c r="BN917" s="18"/>
      <c r="BO917" s="18"/>
      <c r="CJ917" s="18"/>
      <c r="CK917" s="18"/>
    </row>
    <row r="918" spans="1:89" x14ac:dyDescent="0.2">
      <c r="A918" s="42">
        <v>172136</v>
      </c>
      <c r="B918" s="43" t="s">
        <v>1299</v>
      </c>
      <c r="C918" s="35">
        <v>0.47</v>
      </c>
      <c r="D918" s="35">
        <v>0</v>
      </c>
      <c r="E918" s="35">
        <v>0</v>
      </c>
      <c r="F918" s="36">
        <f t="shared" si="182"/>
        <v>0</v>
      </c>
      <c r="G918" s="35">
        <v>-6261.53</v>
      </c>
      <c r="H918" s="35">
        <v>35</v>
      </c>
      <c r="I918" s="35">
        <v>245700</v>
      </c>
      <c r="J918" s="36">
        <f t="shared" si="183"/>
        <v>-0.79001803011803007</v>
      </c>
      <c r="K918" s="35">
        <v>0</v>
      </c>
      <c r="L918" s="35">
        <v>70</v>
      </c>
      <c r="M918" s="35">
        <v>493400</v>
      </c>
      <c r="N918" s="36">
        <v>0</v>
      </c>
      <c r="O918" s="35">
        <v>0</v>
      </c>
      <c r="P918" s="35">
        <v>0</v>
      </c>
      <c r="Q918" s="35">
        <v>0</v>
      </c>
      <c r="R918" s="36">
        <v>0</v>
      </c>
      <c r="S918" s="35">
        <v>165500.47</v>
      </c>
      <c r="T918" s="35">
        <v>25</v>
      </c>
      <c r="U918" s="35">
        <v>173000</v>
      </c>
      <c r="V918" s="36">
        <v>29.656153583815026</v>
      </c>
      <c r="W918" s="35">
        <v>0</v>
      </c>
      <c r="X918" s="35">
        <v>0</v>
      </c>
      <c r="Y918" s="35">
        <v>0</v>
      </c>
      <c r="Z918" s="36">
        <v>0</v>
      </c>
      <c r="AA918" s="35">
        <v>250800.47</v>
      </c>
      <c r="AB918" s="35">
        <v>35</v>
      </c>
      <c r="AC918" s="35">
        <v>263200</v>
      </c>
      <c r="AD918" s="36">
        <v>29.539569034954408</v>
      </c>
      <c r="AE918" s="35">
        <v>0</v>
      </c>
      <c r="AF918" s="35">
        <v>0</v>
      </c>
      <c r="AG918" s="35">
        <v>0</v>
      </c>
      <c r="AH918" s="36">
        <v>0</v>
      </c>
      <c r="AI918" s="35">
        <v>101950.35</v>
      </c>
      <c r="AJ918" s="35">
        <v>15</v>
      </c>
      <c r="AK918" s="35">
        <v>108300</v>
      </c>
      <c r="AL918" s="36">
        <v>29.182463988919668</v>
      </c>
      <c r="AM918" s="35">
        <v>0</v>
      </c>
      <c r="AN918" s="35">
        <v>0</v>
      </c>
      <c r="AO918" s="35">
        <v>0</v>
      </c>
      <c r="AP918" s="36">
        <v>0</v>
      </c>
      <c r="AQ918" s="35">
        <v>361900.35</v>
      </c>
      <c r="AR918" s="35">
        <v>55</v>
      </c>
      <c r="AS918" s="35">
        <v>376600</v>
      </c>
      <c r="AT918" s="36">
        <v>26.907089219330853</v>
      </c>
      <c r="AU918" s="35">
        <v>-15824.65</v>
      </c>
      <c r="AV918" s="35">
        <v>0</v>
      </c>
      <c r="AW918" s="35">
        <v>0</v>
      </c>
      <c r="AX918" s="36">
        <v>0</v>
      </c>
      <c r="AY918" s="35">
        <v>858065.46</v>
      </c>
      <c r="AZ918" s="35">
        <v>235</v>
      </c>
      <c r="BA918" s="35">
        <v>1660200</v>
      </c>
      <c r="BB918" s="36">
        <v>16.022183628478498</v>
      </c>
      <c r="BC918" s="43" t="s">
        <v>1219</v>
      </c>
      <c r="BD918" s="38" t="s">
        <v>1219</v>
      </c>
      <c r="BE918" s="38" t="s">
        <v>1060</v>
      </c>
      <c r="BF918" s="18"/>
      <c r="BG918" s="18"/>
      <c r="BH918" s="18"/>
      <c r="BI918" s="18"/>
      <c r="BJ918" s="18"/>
      <c r="BK918" s="18"/>
      <c r="BL918" s="18"/>
      <c r="BM918" s="18"/>
      <c r="BN918" s="18"/>
      <c r="BO918" s="18"/>
      <c r="CJ918" s="18"/>
      <c r="CK918" s="18"/>
    </row>
    <row r="919" spans="1:89" x14ac:dyDescent="0.2">
      <c r="A919" s="43">
        <v>172274</v>
      </c>
      <c r="B919" s="43" t="s">
        <v>1300</v>
      </c>
      <c r="C919" s="35">
        <v>0</v>
      </c>
      <c r="D919" s="35">
        <v>0</v>
      </c>
      <c r="E919" s="35">
        <v>0</v>
      </c>
      <c r="F919" s="36">
        <f t="shared" si="182"/>
        <v>0</v>
      </c>
      <c r="G919" s="35">
        <v>0</v>
      </c>
      <c r="H919" s="35">
        <v>0</v>
      </c>
      <c r="I919" s="35">
        <v>0</v>
      </c>
      <c r="J919" s="36">
        <f t="shared" si="183"/>
        <v>0</v>
      </c>
      <c r="K919" s="35">
        <v>0</v>
      </c>
      <c r="L919" s="35">
        <v>0</v>
      </c>
      <c r="M919" s="35">
        <v>0</v>
      </c>
      <c r="N919" s="36">
        <v>0</v>
      </c>
      <c r="O919" s="35">
        <v>0</v>
      </c>
      <c r="P919" s="35">
        <v>0</v>
      </c>
      <c r="Q919" s="35">
        <v>0</v>
      </c>
      <c r="R919" s="36">
        <v>0</v>
      </c>
      <c r="S919" s="35">
        <v>-36631.26</v>
      </c>
      <c r="T919" s="35">
        <v>0</v>
      </c>
      <c r="U919" s="35">
        <v>0</v>
      </c>
      <c r="V919" s="36">
        <v>0</v>
      </c>
      <c r="W919" s="35">
        <v>-5431.26</v>
      </c>
      <c r="X919" s="35">
        <v>20</v>
      </c>
      <c r="Y919" s="35">
        <v>142400</v>
      </c>
      <c r="Z919" s="36">
        <v>-1.1442261235955056</v>
      </c>
      <c r="AA919" s="35">
        <v>0</v>
      </c>
      <c r="AB919" s="35">
        <v>0</v>
      </c>
      <c r="AC919" s="35">
        <v>0</v>
      </c>
      <c r="AD919" s="36">
        <v>0</v>
      </c>
      <c r="AE919" s="35">
        <v>-12380.86</v>
      </c>
      <c r="AF919" s="35">
        <v>30</v>
      </c>
      <c r="AG919" s="35">
        <v>227600</v>
      </c>
      <c r="AH919" s="36">
        <v>-1.6319235500878735</v>
      </c>
      <c r="AI919" s="35">
        <v>0</v>
      </c>
      <c r="AJ919" s="35">
        <v>0</v>
      </c>
      <c r="AK919" s="35">
        <v>0</v>
      </c>
      <c r="AL919" s="36">
        <v>0</v>
      </c>
      <c r="AM919" s="35">
        <v>0</v>
      </c>
      <c r="AN919" s="35">
        <v>0</v>
      </c>
      <c r="AO919" s="35">
        <v>0</v>
      </c>
      <c r="AP919" s="36">
        <v>0</v>
      </c>
      <c r="AQ919" s="35">
        <v>0</v>
      </c>
      <c r="AR919" s="35">
        <v>0</v>
      </c>
      <c r="AS919" s="35">
        <v>0</v>
      </c>
      <c r="AT919" s="36">
        <v>0</v>
      </c>
      <c r="AU919" s="35">
        <v>0</v>
      </c>
      <c r="AV919" s="35">
        <v>0</v>
      </c>
      <c r="AW919" s="35">
        <v>0</v>
      </c>
      <c r="AX919" s="36">
        <v>0</v>
      </c>
      <c r="AY919" s="35">
        <v>-54443.380000000005</v>
      </c>
      <c r="AZ919" s="35">
        <v>50</v>
      </c>
      <c r="BA919" s="35">
        <v>370000</v>
      </c>
      <c r="BB919" s="36">
        <v>-4.5614723783783786</v>
      </c>
      <c r="BC919" s="43" t="s">
        <v>1219</v>
      </c>
      <c r="BD919" s="38" t="s">
        <v>1219</v>
      </c>
      <c r="BE919" s="38" t="s">
        <v>1060</v>
      </c>
      <c r="BF919" s="18"/>
      <c r="BG919" s="18"/>
      <c r="BH919" s="18"/>
      <c r="BI919" s="18"/>
      <c r="BJ919" s="18"/>
      <c r="BK919" s="18"/>
      <c r="BL919" s="18"/>
      <c r="BM919" s="18"/>
      <c r="BN919" s="18"/>
      <c r="BO919" s="18"/>
      <c r="CJ919" s="18"/>
      <c r="CK919" s="18"/>
    </row>
    <row r="920" spans="1:89" s="33" customFormat="1" x14ac:dyDescent="0.2">
      <c r="A920" s="42">
        <v>122282</v>
      </c>
      <c r="B920" s="43" t="s">
        <v>1301</v>
      </c>
      <c r="C920" s="35">
        <v>-167658.1</v>
      </c>
      <c r="D920" s="35">
        <v>35</v>
      </c>
      <c r="E920" s="35">
        <v>243600</v>
      </c>
      <c r="F920" s="36">
        <f t="shared" si="182"/>
        <v>-20.647549261083746</v>
      </c>
      <c r="G920" s="35">
        <v>49691.9</v>
      </c>
      <c r="H920" s="35">
        <v>329</v>
      </c>
      <c r="I920" s="35">
        <v>2305440</v>
      </c>
      <c r="J920" s="36">
        <f t="shared" si="183"/>
        <v>0.66818000034700542</v>
      </c>
      <c r="K920" s="35">
        <v>-334943.09999999998</v>
      </c>
      <c r="L920" s="35">
        <v>480.5</v>
      </c>
      <c r="M920" s="35">
        <v>3377655</v>
      </c>
      <c r="N920" s="36">
        <f t="shared" ref="N920:N983" si="184">IFERROR(K920/(M920/30),0)</f>
        <v>-2.9749317203799674</v>
      </c>
      <c r="O920" s="35">
        <v>-328545.18</v>
      </c>
      <c r="P920" s="35">
        <v>446</v>
      </c>
      <c r="Q920" s="35">
        <v>3118160</v>
      </c>
      <c r="R920" s="36">
        <f t="shared" ref="R920:R983" si="185">IFERROR(O920/(Q920/31),0)</f>
        <v>-3.2663175013469479</v>
      </c>
      <c r="S920" s="35">
        <v>-61646.93</v>
      </c>
      <c r="T920" s="35">
        <v>253.45</v>
      </c>
      <c r="U920" s="35">
        <v>1766739.5</v>
      </c>
      <c r="V920" s="36">
        <f t="shared" ref="V920:V983" si="186">IFERROR(S920/(U920/31),0)</f>
        <v>-1.0816845550801351</v>
      </c>
      <c r="W920" s="35">
        <v>-198260.41</v>
      </c>
      <c r="X920" s="35">
        <v>304.5</v>
      </c>
      <c r="Y920" s="35">
        <v>2084645</v>
      </c>
      <c r="Z920" s="36">
        <f t="shared" ref="Z920:Z983" si="187">IFERROR(W920/(Y920/30),0)</f>
        <v>-2.8531535585195558</v>
      </c>
      <c r="AA920" s="35">
        <v>-133171.39000000001</v>
      </c>
      <c r="AB920" s="35">
        <v>154</v>
      </c>
      <c r="AC920" s="35">
        <v>1098240</v>
      </c>
      <c r="AD920" s="36">
        <f t="shared" ref="AD920:AD983" si="188">IFERROR(AA920/(AC920/31),0)</f>
        <v>-3.7590263421474366</v>
      </c>
      <c r="AE920" s="35">
        <v>157456.21</v>
      </c>
      <c r="AF920" s="35">
        <v>187</v>
      </c>
      <c r="AG920" s="35">
        <v>1360370</v>
      </c>
      <c r="AH920" s="36">
        <f t="shared" ref="AH920:AH983" si="189">IFERROR(AE920/(AG920/30),0)</f>
        <v>3.4723540654380796</v>
      </c>
      <c r="AI920" s="35">
        <v>-330509.78999999998</v>
      </c>
      <c r="AJ920" s="35">
        <v>220.3</v>
      </c>
      <c r="AK920" s="35">
        <v>1463421</v>
      </c>
      <c r="AL920" s="36">
        <f t="shared" ref="AL920:AL983" si="190">IFERROR(AI920/(AK920/31),0)</f>
        <v>-7.0012685959816068</v>
      </c>
      <c r="AM920" s="35">
        <v>-119547.79</v>
      </c>
      <c r="AN920" s="35">
        <v>237.5</v>
      </c>
      <c r="AO920" s="35">
        <v>1546275</v>
      </c>
      <c r="AP920" s="36">
        <f t="shared" ref="AP920:AP983" si="191">IFERROR(AM920/(AO920/31),0)</f>
        <v>-2.3967156488981587</v>
      </c>
      <c r="AQ920" s="35">
        <v>-64770.82</v>
      </c>
      <c r="AR920" s="35">
        <v>250.5</v>
      </c>
      <c r="AS920" s="35">
        <v>1661185</v>
      </c>
      <c r="AT920" s="36">
        <f t="shared" ref="AT920:AT983" si="192">IFERROR(AQ920/(AS920/28),0)</f>
        <v>-1.0917405105391633</v>
      </c>
      <c r="AU920" s="35">
        <v>-568055.84</v>
      </c>
      <c r="AV920" s="35">
        <v>339</v>
      </c>
      <c r="AW920" s="35">
        <v>2339080</v>
      </c>
      <c r="AX920" s="36">
        <f t="shared" ref="AX920:AX983" si="193">IFERROR(AU920/(AW920/31),0)</f>
        <v>-7.5284860030439322</v>
      </c>
      <c r="AY920" s="35">
        <f t="shared" ref="AY920:BA962" si="194">G920+K920+O920+S920+W920+AA920+AE920+AI920+AM920+AQ920+AU920</f>
        <v>-1932303.1400000001</v>
      </c>
      <c r="AZ920" s="35">
        <f t="shared" si="194"/>
        <v>3201.75</v>
      </c>
      <c r="BA920" s="35">
        <f t="shared" si="194"/>
        <v>22121210.5</v>
      </c>
      <c r="BB920" s="36">
        <f t="shared" ref="BB920:BB983" si="195">IFERROR(AY920/(BA920/31),0)</f>
        <v>-2.7078715850563424</v>
      </c>
      <c r="BC920" s="43" t="s">
        <v>1302</v>
      </c>
      <c r="BD920" s="38" t="s">
        <v>1302</v>
      </c>
      <c r="BE920" s="38" t="s">
        <v>1303</v>
      </c>
      <c r="BF920" s="41"/>
      <c r="BG920" s="41"/>
      <c r="BH920" s="41"/>
      <c r="BI920" s="41"/>
      <c r="BJ920" s="41"/>
      <c r="BK920" s="41"/>
      <c r="BL920" s="41"/>
      <c r="BM920" s="41"/>
      <c r="BN920" s="41"/>
      <c r="BO920" s="41"/>
      <c r="CJ920" s="41"/>
      <c r="CK920" s="41"/>
    </row>
    <row r="921" spans="1:89" s="33" customFormat="1" x14ac:dyDescent="0.2">
      <c r="A921" s="42">
        <v>170248</v>
      </c>
      <c r="B921" s="43" t="s">
        <v>1304</v>
      </c>
      <c r="C921" s="35">
        <v>554519.01</v>
      </c>
      <c r="D921" s="35">
        <v>122</v>
      </c>
      <c r="E921" s="35">
        <v>862320</v>
      </c>
      <c r="F921" s="36">
        <f t="shared" si="182"/>
        <v>19.291643821319234</v>
      </c>
      <c r="G921" s="35">
        <v>-294747.28999999998</v>
      </c>
      <c r="H921" s="35">
        <v>728.25</v>
      </c>
      <c r="I921" s="35">
        <v>5198572.5</v>
      </c>
      <c r="J921" s="36">
        <f t="shared" si="183"/>
        <v>-1.7576298089523614</v>
      </c>
      <c r="K921" s="35">
        <v>-47565.79</v>
      </c>
      <c r="L921" s="35">
        <v>822.35</v>
      </c>
      <c r="M921" s="35">
        <v>5874939.5</v>
      </c>
      <c r="N921" s="36">
        <f t="shared" si="184"/>
        <v>-0.24289164169265062</v>
      </c>
      <c r="O921" s="35">
        <v>34662.46</v>
      </c>
      <c r="P921" s="35">
        <v>665.45</v>
      </c>
      <c r="Q921" s="35">
        <v>4710781.5</v>
      </c>
      <c r="R921" s="36">
        <f t="shared" si="185"/>
        <v>0.2281014859211789</v>
      </c>
      <c r="S921" s="35">
        <v>230104.95999999999</v>
      </c>
      <c r="T921" s="35">
        <v>374.95</v>
      </c>
      <c r="U921" s="35">
        <v>2625701.5</v>
      </c>
      <c r="V921" s="36">
        <f t="shared" si="186"/>
        <v>2.7167039970080378</v>
      </c>
      <c r="W921" s="35">
        <v>-68707.06</v>
      </c>
      <c r="X921" s="35">
        <v>601.9</v>
      </c>
      <c r="Y921" s="35">
        <v>4167268</v>
      </c>
      <c r="Z921" s="36">
        <f t="shared" si="187"/>
        <v>-0.49461944852118944</v>
      </c>
      <c r="AA921" s="35">
        <v>84845.94</v>
      </c>
      <c r="AB921" s="35">
        <v>449.5</v>
      </c>
      <c r="AC921" s="35">
        <v>3269055</v>
      </c>
      <c r="AD921" s="36">
        <f t="shared" si="188"/>
        <v>0.80458240684234439</v>
      </c>
      <c r="AE921" s="35">
        <v>325518.59000000003</v>
      </c>
      <c r="AF921" s="35">
        <v>426.35</v>
      </c>
      <c r="AG921" s="35">
        <v>3178149.5</v>
      </c>
      <c r="AH921" s="36">
        <f t="shared" si="189"/>
        <v>3.0727181650831721</v>
      </c>
      <c r="AI921" s="35">
        <v>275822.59000000003</v>
      </c>
      <c r="AJ921" s="35">
        <v>751.6</v>
      </c>
      <c r="AK921" s="35">
        <v>5120643</v>
      </c>
      <c r="AL921" s="36">
        <f t="shared" si="190"/>
        <v>1.6698098832509902</v>
      </c>
      <c r="AM921" s="35">
        <v>1706378.29</v>
      </c>
      <c r="AN921" s="35">
        <v>1002.75</v>
      </c>
      <c r="AO921" s="35">
        <v>6647367.5</v>
      </c>
      <c r="AP921" s="36">
        <f t="shared" si="191"/>
        <v>7.9576955824993876</v>
      </c>
      <c r="AQ921" s="35">
        <v>2982239.68</v>
      </c>
      <c r="AR921" s="35">
        <v>900.75</v>
      </c>
      <c r="AS921" s="35">
        <v>6070602.5</v>
      </c>
      <c r="AT921" s="36">
        <f t="shared" si="192"/>
        <v>13.755259225093392</v>
      </c>
      <c r="AU921" s="35">
        <v>1539074.56</v>
      </c>
      <c r="AV921" s="35">
        <v>700.75</v>
      </c>
      <c r="AW921" s="35">
        <v>4917187.5</v>
      </c>
      <c r="AX921" s="36">
        <f t="shared" si="193"/>
        <v>9.7029676741023216</v>
      </c>
      <c r="AY921" s="35">
        <f t="shared" si="194"/>
        <v>6767626.9300000016</v>
      </c>
      <c r="AZ921" s="35">
        <f t="shared" si="194"/>
        <v>7424.6</v>
      </c>
      <c r="BA921" s="35">
        <f t="shared" si="194"/>
        <v>51780268</v>
      </c>
      <c r="BB921" s="36">
        <f t="shared" si="195"/>
        <v>4.0516676126512134</v>
      </c>
      <c r="BC921" s="43" t="s">
        <v>1302</v>
      </c>
      <c r="BD921" s="38" t="s">
        <v>1302</v>
      </c>
      <c r="BE921" s="38" t="s">
        <v>1303</v>
      </c>
      <c r="BF921" s="41"/>
      <c r="BG921" s="41"/>
      <c r="BH921" s="41"/>
      <c r="BI921" s="41"/>
      <c r="BJ921" s="41"/>
      <c r="BK921" s="41"/>
      <c r="BL921" s="41"/>
      <c r="BM921" s="41"/>
      <c r="BN921" s="41"/>
      <c r="BO921" s="41"/>
      <c r="CJ921" s="41"/>
      <c r="CK921" s="41"/>
    </row>
    <row r="922" spans="1:89" s="33" customFormat="1" x14ac:dyDescent="0.2">
      <c r="A922" s="42">
        <v>170416</v>
      </c>
      <c r="B922" s="43" t="s">
        <v>1305</v>
      </c>
      <c r="C922" s="35">
        <v>-39975.599999999999</v>
      </c>
      <c r="D922" s="35">
        <v>0</v>
      </c>
      <c r="E922" s="35">
        <v>0</v>
      </c>
      <c r="F922" s="36">
        <f t="shared" si="182"/>
        <v>0</v>
      </c>
      <c r="G922" s="35">
        <v>133274.4</v>
      </c>
      <c r="H922" s="35">
        <v>25</v>
      </c>
      <c r="I922" s="35">
        <v>176750</v>
      </c>
      <c r="J922" s="36">
        <f t="shared" si="183"/>
        <v>23.37485940594059</v>
      </c>
      <c r="K922" s="35">
        <v>166524.4</v>
      </c>
      <c r="L922" s="35">
        <v>25</v>
      </c>
      <c r="M922" s="35">
        <v>176000</v>
      </c>
      <c r="N922" s="36">
        <f t="shared" si="184"/>
        <v>28.384840909090908</v>
      </c>
      <c r="O922" s="35">
        <v>225224.4</v>
      </c>
      <c r="P922" s="35">
        <v>45</v>
      </c>
      <c r="Q922" s="35">
        <v>312900</v>
      </c>
      <c r="R922" s="36">
        <f t="shared" si="185"/>
        <v>22.313698945349952</v>
      </c>
      <c r="S922" s="35">
        <v>224773.4</v>
      </c>
      <c r="T922" s="35">
        <v>35</v>
      </c>
      <c r="U922" s="35">
        <v>242200</v>
      </c>
      <c r="V922" s="36">
        <f t="shared" si="186"/>
        <v>28.769510322047893</v>
      </c>
      <c r="W922" s="35">
        <v>695942.4</v>
      </c>
      <c r="X922" s="35">
        <v>90</v>
      </c>
      <c r="Y922" s="35">
        <v>634600</v>
      </c>
      <c r="Z922" s="36">
        <f t="shared" si="187"/>
        <v>32.899892845887173</v>
      </c>
      <c r="AA922" s="35">
        <v>0</v>
      </c>
      <c r="AB922" s="35">
        <v>0</v>
      </c>
      <c r="AC922" s="35">
        <v>0</v>
      </c>
      <c r="AD922" s="36">
        <f t="shared" si="188"/>
        <v>0</v>
      </c>
      <c r="AE922" s="35">
        <v>0</v>
      </c>
      <c r="AF922" s="35">
        <v>0</v>
      </c>
      <c r="AG922" s="35">
        <v>0</v>
      </c>
      <c r="AH922" s="36">
        <f t="shared" si="189"/>
        <v>0</v>
      </c>
      <c r="AI922" s="35">
        <v>436742.86</v>
      </c>
      <c r="AJ922" s="35">
        <v>70</v>
      </c>
      <c r="AK922" s="35">
        <v>477400</v>
      </c>
      <c r="AL922" s="36">
        <f t="shared" si="190"/>
        <v>28.359925974025973</v>
      </c>
      <c r="AM922" s="35">
        <v>0</v>
      </c>
      <c r="AN922" s="35">
        <v>0</v>
      </c>
      <c r="AO922" s="35">
        <v>0</v>
      </c>
      <c r="AP922" s="36">
        <f t="shared" si="191"/>
        <v>0</v>
      </c>
      <c r="AQ922" s="35">
        <v>361842.86</v>
      </c>
      <c r="AR922" s="35">
        <v>57.5</v>
      </c>
      <c r="AS922" s="35">
        <v>383225</v>
      </c>
      <c r="AT922" s="36">
        <f t="shared" si="192"/>
        <v>26.437732611390174</v>
      </c>
      <c r="AU922" s="35">
        <v>385117.85</v>
      </c>
      <c r="AV922" s="35">
        <v>35</v>
      </c>
      <c r="AW922" s="35">
        <v>244300</v>
      </c>
      <c r="AX922" s="36">
        <f t="shared" si="193"/>
        <v>48.868822554236587</v>
      </c>
      <c r="AY922" s="35">
        <f t="shared" si="194"/>
        <v>2629442.5699999998</v>
      </c>
      <c r="AZ922" s="35">
        <f t="shared" si="194"/>
        <v>382.5</v>
      </c>
      <c r="BA922" s="35">
        <f t="shared" si="194"/>
        <v>2647375</v>
      </c>
      <c r="BB922" s="36">
        <f t="shared" si="195"/>
        <v>30.790016401152084</v>
      </c>
      <c r="BC922" s="43" t="s">
        <v>1302</v>
      </c>
      <c r="BD922" s="38" t="s">
        <v>1302</v>
      </c>
      <c r="BE922" s="38" t="s">
        <v>1303</v>
      </c>
      <c r="BF922" s="41"/>
      <c r="BG922" s="41"/>
      <c r="BH922" s="41"/>
      <c r="BI922" s="41"/>
      <c r="BJ922" s="41"/>
      <c r="BK922" s="41"/>
      <c r="BL922" s="41"/>
      <c r="BM922" s="41"/>
      <c r="BN922" s="41"/>
      <c r="BO922" s="41"/>
      <c r="CJ922" s="41"/>
      <c r="CK922" s="41"/>
    </row>
    <row r="923" spans="1:89" s="33" customFormat="1" x14ac:dyDescent="0.2">
      <c r="A923" s="42">
        <v>171685</v>
      </c>
      <c r="B923" s="43" t="s">
        <v>200</v>
      </c>
      <c r="C923" s="35">
        <v>69380.55</v>
      </c>
      <c r="D923" s="35">
        <v>0</v>
      </c>
      <c r="E923" s="35">
        <v>0</v>
      </c>
      <c r="F923" s="36">
        <f t="shared" si="182"/>
        <v>0</v>
      </c>
      <c r="G923" s="35">
        <v>34840.550000000003</v>
      </c>
      <c r="H923" s="35">
        <v>100</v>
      </c>
      <c r="I923" s="35">
        <v>701960</v>
      </c>
      <c r="J923" s="36">
        <f t="shared" si="183"/>
        <v>1.5386304775200867</v>
      </c>
      <c r="K923" s="35">
        <v>-96699.45</v>
      </c>
      <c r="L923" s="35">
        <v>151</v>
      </c>
      <c r="M923" s="35">
        <v>1064010</v>
      </c>
      <c r="N923" s="36">
        <f t="shared" si="184"/>
        <v>-2.7264626272309469</v>
      </c>
      <c r="O923" s="35">
        <v>-133916.95000000001</v>
      </c>
      <c r="P923" s="35">
        <v>250.25</v>
      </c>
      <c r="Q923" s="35">
        <v>1769427.5</v>
      </c>
      <c r="R923" s="36">
        <f t="shared" si="185"/>
        <v>-2.3461969761405883</v>
      </c>
      <c r="S923" s="35">
        <v>-85519.45</v>
      </c>
      <c r="T923" s="35">
        <v>150.75</v>
      </c>
      <c r="U923" s="35">
        <v>1069902.5</v>
      </c>
      <c r="V923" s="36">
        <f t="shared" si="186"/>
        <v>-2.4778920976444114</v>
      </c>
      <c r="W923" s="35">
        <v>-139239.20000000001</v>
      </c>
      <c r="X923" s="35">
        <v>151.75</v>
      </c>
      <c r="Y923" s="35">
        <v>1058362.5</v>
      </c>
      <c r="Z923" s="36">
        <f t="shared" si="187"/>
        <v>-3.9468291818729409</v>
      </c>
      <c r="AA923" s="35">
        <v>-75093.679999999993</v>
      </c>
      <c r="AB923" s="35">
        <v>130.4</v>
      </c>
      <c r="AC923" s="35">
        <v>942608</v>
      </c>
      <c r="AD923" s="36">
        <f t="shared" si="188"/>
        <v>-2.4696417598832174</v>
      </c>
      <c r="AE923" s="35">
        <v>112873.48</v>
      </c>
      <c r="AF923" s="35">
        <v>148.75</v>
      </c>
      <c r="AG923" s="35">
        <v>1098042.5</v>
      </c>
      <c r="AH923" s="36">
        <f t="shared" si="189"/>
        <v>3.0838554973965033</v>
      </c>
      <c r="AI923" s="35">
        <v>-68360.02</v>
      </c>
      <c r="AJ923" s="35">
        <v>150.5</v>
      </c>
      <c r="AK923" s="35">
        <v>1005275</v>
      </c>
      <c r="AL923" s="36">
        <f t="shared" si="190"/>
        <v>-2.1080407052796497</v>
      </c>
      <c r="AM923" s="35">
        <v>-95601.54</v>
      </c>
      <c r="AN923" s="35">
        <v>159</v>
      </c>
      <c r="AO923" s="35">
        <v>1088450</v>
      </c>
      <c r="AP923" s="36">
        <f t="shared" si="191"/>
        <v>-2.7228147733014838</v>
      </c>
      <c r="AQ923" s="35">
        <v>62498.53</v>
      </c>
      <c r="AR923" s="35">
        <v>162.80000000000001</v>
      </c>
      <c r="AS923" s="35">
        <v>1092954</v>
      </c>
      <c r="AT923" s="36">
        <f t="shared" si="192"/>
        <v>1.6011276229374705</v>
      </c>
      <c r="AU923" s="35">
        <v>-162706.47</v>
      </c>
      <c r="AV923" s="35">
        <v>159</v>
      </c>
      <c r="AW923" s="35">
        <v>1106430</v>
      </c>
      <c r="AX923" s="36">
        <f t="shared" si="193"/>
        <v>-4.5587163851305554</v>
      </c>
      <c r="AY923" s="35">
        <f t="shared" si="194"/>
        <v>-646924.19999999995</v>
      </c>
      <c r="AZ923" s="35">
        <f t="shared" si="194"/>
        <v>1714.2</v>
      </c>
      <c r="BA923" s="35">
        <f t="shared" si="194"/>
        <v>11997422</v>
      </c>
      <c r="BB923" s="36">
        <f t="shared" si="195"/>
        <v>-1.6715799610949751</v>
      </c>
      <c r="BC923" s="43" t="s">
        <v>1302</v>
      </c>
      <c r="BD923" s="38" t="s">
        <v>1302</v>
      </c>
      <c r="BE923" s="38" t="s">
        <v>1303</v>
      </c>
      <c r="BF923" s="41"/>
      <c r="BG923" s="41"/>
      <c r="BH923" s="41"/>
      <c r="BI923" s="41"/>
      <c r="BJ923" s="41"/>
      <c r="BK923" s="41"/>
      <c r="BL923" s="41"/>
      <c r="BM923" s="41"/>
      <c r="BN923" s="41"/>
      <c r="BO923" s="41"/>
      <c r="CJ923" s="41"/>
      <c r="CK923" s="41"/>
    </row>
    <row r="924" spans="1:89" s="33" customFormat="1" x14ac:dyDescent="0.2">
      <c r="A924" s="42">
        <v>171909</v>
      </c>
      <c r="B924" s="43" t="s">
        <v>1306</v>
      </c>
      <c r="C924" s="35">
        <v>-249339.81</v>
      </c>
      <c r="D924" s="35">
        <v>0</v>
      </c>
      <c r="E924" s="35">
        <v>0</v>
      </c>
      <c r="F924" s="36">
        <f t="shared" si="182"/>
        <v>0</v>
      </c>
      <c r="G924" s="35">
        <v>-19539.810000000001</v>
      </c>
      <c r="H924" s="35">
        <v>60</v>
      </c>
      <c r="I924" s="35">
        <v>434350</v>
      </c>
      <c r="J924" s="36">
        <f t="shared" si="183"/>
        <v>-1.3945760561758951</v>
      </c>
      <c r="K924" s="35">
        <v>-15295.31</v>
      </c>
      <c r="L924" s="35">
        <v>38</v>
      </c>
      <c r="M924" s="35">
        <v>286385</v>
      </c>
      <c r="N924" s="36">
        <f t="shared" si="184"/>
        <v>-1.6022462768650594</v>
      </c>
      <c r="O924" s="35">
        <v>-2135.31</v>
      </c>
      <c r="P924" s="35">
        <v>7</v>
      </c>
      <c r="Q924" s="35">
        <v>52590</v>
      </c>
      <c r="R924" s="36">
        <f t="shared" si="185"/>
        <v>-1.2586919566457502</v>
      </c>
      <c r="S924" s="35">
        <v>53129.69</v>
      </c>
      <c r="T924" s="35">
        <v>56.5</v>
      </c>
      <c r="U924" s="35">
        <v>420255</v>
      </c>
      <c r="V924" s="36">
        <f t="shared" si="186"/>
        <v>3.91909766689272</v>
      </c>
      <c r="W924" s="35">
        <v>-9650.31</v>
      </c>
      <c r="X924" s="35">
        <v>26.25</v>
      </c>
      <c r="Y924" s="35">
        <v>192622.5</v>
      </c>
      <c r="Z924" s="36">
        <f t="shared" si="187"/>
        <v>-1.5029879686952459</v>
      </c>
      <c r="AA924" s="35">
        <v>-19639.810000000001</v>
      </c>
      <c r="AB924" s="35">
        <v>53.5</v>
      </c>
      <c r="AC924" s="35">
        <v>403090</v>
      </c>
      <c r="AD924" s="36">
        <f t="shared" si="188"/>
        <v>-1.5104173013470938</v>
      </c>
      <c r="AE924" s="35">
        <v>27019.59</v>
      </c>
      <c r="AF924" s="35">
        <v>28</v>
      </c>
      <c r="AG924" s="35">
        <v>219060</v>
      </c>
      <c r="AH924" s="36">
        <f t="shared" si="189"/>
        <v>3.7002999178307312</v>
      </c>
      <c r="AI924" s="35">
        <v>70734.59</v>
      </c>
      <c r="AJ924" s="35">
        <v>24.5</v>
      </c>
      <c r="AK924" s="35">
        <v>180945</v>
      </c>
      <c r="AL924" s="36">
        <f t="shared" si="190"/>
        <v>12.118446433999281</v>
      </c>
      <c r="AM924" s="35">
        <v>297001.09000000003</v>
      </c>
      <c r="AN924" s="35">
        <v>87.15</v>
      </c>
      <c r="AO924" s="35">
        <v>591929.5</v>
      </c>
      <c r="AP924" s="36">
        <f t="shared" si="191"/>
        <v>15.554274267459217</v>
      </c>
      <c r="AQ924" s="35">
        <v>27638.61</v>
      </c>
      <c r="AR924" s="35">
        <v>57.75</v>
      </c>
      <c r="AS924" s="35">
        <v>411617.5</v>
      </c>
      <c r="AT924" s="36">
        <f t="shared" si="192"/>
        <v>1.8800976148973259</v>
      </c>
      <c r="AU924" s="35">
        <v>234521.61</v>
      </c>
      <c r="AV924" s="35">
        <v>164.5</v>
      </c>
      <c r="AW924" s="35">
        <v>1182725</v>
      </c>
      <c r="AX924" s="36">
        <f t="shared" si="193"/>
        <v>6.1469656175357743</v>
      </c>
      <c r="AY924" s="35">
        <f t="shared" si="194"/>
        <v>643784.63</v>
      </c>
      <c r="AZ924" s="35">
        <f t="shared" si="194"/>
        <v>603.15</v>
      </c>
      <c r="BA924" s="35">
        <f t="shared" si="194"/>
        <v>4375569.5</v>
      </c>
      <c r="BB924" s="36">
        <f t="shared" si="195"/>
        <v>4.5610802273852578</v>
      </c>
      <c r="BC924" s="43" t="s">
        <v>1302</v>
      </c>
      <c r="BD924" s="38" t="s">
        <v>1302</v>
      </c>
      <c r="BE924" s="38" t="s">
        <v>1303</v>
      </c>
      <c r="BF924" s="41"/>
      <c r="BG924" s="41"/>
      <c r="BH924" s="41"/>
      <c r="BI924" s="41"/>
      <c r="BJ924" s="41"/>
      <c r="BK924" s="41"/>
      <c r="BL924" s="41"/>
      <c r="BM924" s="41"/>
      <c r="BN924" s="41"/>
      <c r="BO924" s="41"/>
      <c r="CJ924" s="41"/>
      <c r="CK924" s="41"/>
    </row>
    <row r="925" spans="1:89" s="33" customFormat="1" x14ac:dyDescent="0.2">
      <c r="A925" s="42">
        <v>172083</v>
      </c>
      <c r="B925" s="43" t="s">
        <v>1307</v>
      </c>
      <c r="C925" s="35">
        <v>0</v>
      </c>
      <c r="D925" s="35">
        <v>0</v>
      </c>
      <c r="E925" s="35">
        <v>0</v>
      </c>
      <c r="F925" s="36">
        <f t="shared" si="182"/>
        <v>0</v>
      </c>
      <c r="G925" s="35">
        <v>0</v>
      </c>
      <c r="H925" s="35">
        <v>0</v>
      </c>
      <c r="I925" s="35">
        <v>0</v>
      </c>
      <c r="J925" s="36">
        <f t="shared" si="183"/>
        <v>0</v>
      </c>
      <c r="K925" s="35">
        <v>-17929.849999999999</v>
      </c>
      <c r="L925" s="35">
        <v>0</v>
      </c>
      <c r="M925" s="35">
        <v>0</v>
      </c>
      <c r="N925" s="36">
        <f t="shared" si="184"/>
        <v>0</v>
      </c>
      <c r="O925" s="35">
        <v>17600.150000000001</v>
      </c>
      <c r="P925" s="35">
        <v>10</v>
      </c>
      <c r="Q925" s="35">
        <v>80700</v>
      </c>
      <c r="R925" s="36">
        <f t="shared" si="185"/>
        <v>6.7609002478314757</v>
      </c>
      <c r="S925" s="35">
        <v>0</v>
      </c>
      <c r="T925" s="35">
        <v>0</v>
      </c>
      <c r="U925" s="35">
        <v>0</v>
      </c>
      <c r="V925" s="36">
        <f t="shared" si="186"/>
        <v>0</v>
      </c>
      <c r="W925" s="35">
        <v>0</v>
      </c>
      <c r="X925" s="35">
        <v>0</v>
      </c>
      <c r="Y925" s="35">
        <v>0</v>
      </c>
      <c r="Z925" s="36">
        <f t="shared" si="187"/>
        <v>0</v>
      </c>
      <c r="AA925" s="35">
        <v>0</v>
      </c>
      <c r="AB925" s="35">
        <v>0</v>
      </c>
      <c r="AC925" s="35">
        <v>0</v>
      </c>
      <c r="AD925" s="36">
        <f t="shared" si="188"/>
        <v>0</v>
      </c>
      <c r="AE925" s="35">
        <v>0</v>
      </c>
      <c r="AF925" s="35">
        <v>0</v>
      </c>
      <c r="AG925" s="35">
        <v>0</v>
      </c>
      <c r="AH925" s="36">
        <f t="shared" si="189"/>
        <v>0</v>
      </c>
      <c r="AI925" s="35">
        <v>156200.60999999999</v>
      </c>
      <c r="AJ925" s="35">
        <v>25</v>
      </c>
      <c r="AK925" s="35">
        <v>168000</v>
      </c>
      <c r="AL925" s="36">
        <f t="shared" si="190"/>
        <v>28.822731607142856</v>
      </c>
      <c r="AM925" s="35">
        <v>202700.61</v>
      </c>
      <c r="AN925" s="35">
        <v>50</v>
      </c>
      <c r="AO925" s="35">
        <v>327500</v>
      </c>
      <c r="AP925" s="36">
        <f t="shared" si="191"/>
        <v>19.18692796946565</v>
      </c>
      <c r="AQ925" s="35">
        <v>448850.61</v>
      </c>
      <c r="AR925" s="35">
        <v>75</v>
      </c>
      <c r="AS925" s="35">
        <v>498400</v>
      </c>
      <c r="AT925" s="36">
        <f t="shared" si="192"/>
        <v>25.216326404494382</v>
      </c>
      <c r="AU925" s="35">
        <v>252375.61</v>
      </c>
      <c r="AV925" s="35">
        <v>45</v>
      </c>
      <c r="AW925" s="35">
        <v>310750</v>
      </c>
      <c r="AX925" s="36">
        <f t="shared" si="193"/>
        <v>25.176649750603378</v>
      </c>
      <c r="AY925" s="35">
        <f t="shared" si="194"/>
        <v>1059797.7399999998</v>
      </c>
      <c r="AZ925" s="35">
        <f t="shared" si="194"/>
        <v>205</v>
      </c>
      <c r="BA925" s="35">
        <f t="shared" si="194"/>
        <v>1385350</v>
      </c>
      <c r="BB925" s="36">
        <f t="shared" si="195"/>
        <v>23.715111661313021</v>
      </c>
      <c r="BC925" s="43" t="s">
        <v>1302</v>
      </c>
      <c r="BD925" s="38" t="s">
        <v>1302</v>
      </c>
      <c r="BE925" s="38" t="s">
        <v>1303</v>
      </c>
      <c r="BF925" s="41"/>
      <c r="BG925" s="41"/>
      <c r="BH925" s="41"/>
      <c r="BI925" s="41"/>
      <c r="BJ925" s="41"/>
      <c r="BK925" s="41"/>
      <c r="BL925" s="41"/>
      <c r="BM925" s="41"/>
      <c r="BN925" s="41"/>
      <c r="BO925" s="41"/>
      <c r="CJ925" s="41"/>
      <c r="CK925" s="41"/>
    </row>
    <row r="926" spans="1:89" s="33" customFormat="1" x14ac:dyDescent="0.2">
      <c r="A926" s="42">
        <v>172425</v>
      </c>
      <c r="B926" s="43" t="s">
        <v>1308</v>
      </c>
      <c r="C926" s="35">
        <v>-14500</v>
      </c>
      <c r="D926" s="35">
        <v>0</v>
      </c>
      <c r="E926" s="35">
        <v>0</v>
      </c>
      <c r="F926" s="36">
        <f t="shared" si="182"/>
        <v>0</v>
      </c>
      <c r="G926" s="35">
        <v>-9900</v>
      </c>
      <c r="H926" s="35">
        <v>35</v>
      </c>
      <c r="I926" s="35">
        <v>245700</v>
      </c>
      <c r="J926" s="36">
        <f t="shared" si="183"/>
        <v>-1.2490842490842491</v>
      </c>
      <c r="K926" s="35">
        <v>-20800</v>
      </c>
      <c r="L926" s="35">
        <v>35</v>
      </c>
      <c r="M926" s="35">
        <v>245700</v>
      </c>
      <c r="N926" s="36">
        <f t="shared" si="184"/>
        <v>-2.5396825396825395</v>
      </c>
      <c r="O926" s="35">
        <v>-11816.96</v>
      </c>
      <c r="P926" s="35">
        <v>30</v>
      </c>
      <c r="Q926" s="35">
        <v>209200</v>
      </c>
      <c r="R926" s="36">
        <f t="shared" si="185"/>
        <v>-1.7510791586998087</v>
      </c>
      <c r="S926" s="35">
        <v>1783.04</v>
      </c>
      <c r="T926" s="35">
        <v>10</v>
      </c>
      <c r="U926" s="35">
        <v>69400</v>
      </c>
      <c r="V926" s="36">
        <f t="shared" si="186"/>
        <v>0.79645878962536032</v>
      </c>
      <c r="W926" s="35">
        <v>63700.04</v>
      </c>
      <c r="X926" s="35">
        <v>10</v>
      </c>
      <c r="Y926" s="35">
        <v>68400</v>
      </c>
      <c r="Z926" s="36">
        <f t="shared" si="187"/>
        <v>27.938614035087721</v>
      </c>
      <c r="AA926" s="35">
        <v>0</v>
      </c>
      <c r="AB926" s="35">
        <v>0</v>
      </c>
      <c r="AC926" s="35">
        <v>0</v>
      </c>
      <c r="AD926" s="36">
        <f t="shared" si="188"/>
        <v>0</v>
      </c>
      <c r="AE926" s="35">
        <v>0</v>
      </c>
      <c r="AF926" s="35">
        <v>0</v>
      </c>
      <c r="AG926" s="35">
        <v>0</v>
      </c>
      <c r="AH926" s="36">
        <f t="shared" si="189"/>
        <v>0</v>
      </c>
      <c r="AI926" s="35">
        <v>63899.74</v>
      </c>
      <c r="AJ926" s="35">
        <v>10</v>
      </c>
      <c r="AK926" s="35">
        <v>68400</v>
      </c>
      <c r="AL926" s="36">
        <f t="shared" si="190"/>
        <v>28.960408479532163</v>
      </c>
      <c r="AM926" s="35">
        <v>0</v>
      </c>
      <c r="AN926" s="35">
        <v>0</v>
      </c>
      <c r="AO926" s="35">
        <v>0</v>
      </c>
      <c r="AP926" s="36">
        <f t="shared" si="191"/>
        <v>0</v>
      </c>
      <c r="AQ926" s="35">
        <v>56099.74</v>
      </c>
      <c r="AR926" s="35">
        <v>30</v>
      </c>
      <c r="AS926" s="35">
        <v>199000</v>
      </c>
      <c r="AT926" s="36">
        <f t="shared" si="192"/>
        <v>7.8934307537688442</v>
      </c>
      <c r="AU926" s="35">
        <v>-16300.26</v>
      </c>
      <c r="AV926" s="35">
        <v>10</v>
      </c>
      <c r="AW926" s="35">
        <v>70000</v>
      </c>
      <c r="AX926" s="36">
        <f t="shared" si="193"/>
        <v>-7.218686571428572</v>
      </c>
      <c r="AY926" s="35">
        <f t="shared" si="194"/>
        <v>126665.34000000001</v>
      </c>
      <c r="AZ926" s="35">
        <f t="shared" si="194"/>
        <v>170</v>
      </c>
      <c r="BA926" s="35">
        <f t="shared" si="194"/>
        <v>1175800</v>
      </c>
      <c r="BB926" s="36">
        <f t="shared" si="195"/>
        <v>3.3395352440891313</v>
      </c>
      <c r="BC926" s="43" t="s">
        <v>1302</v>
      </c>
      <c r="BD926" s="38" t="s">
        <v>1302</v>
      </c>
      <c r="BE926" s="38" t="s">
        <v>1303</v>
      </c>
      <c r="BF926" s="41"/>
      <c r="BG926" s="41"/>
      <c r="BH926" s="41"/>
      <c r="BI926" s="41"/>
      <c r="BJ926" s="41"/>
      <c r="BK926" s="41"/>
      <c r="BL926" s="41"/>
      <c r="BM926" s="41"/>
      <c r="BN926" s="41"/>
      <c r="BO926" s="41"/>
      <c r="CJ926" s="41"/>
      <c r="CK926" s="41"/>
    </row>
    <row r="927" spans="1:89" s="33" customFormat="1" x14ac:dyDescent="0.2">
      <c r="A927" s="42">
        <v>175049</v>
      </c>
      <c r="B927" s="43" t="s">
        <v>1309</v>
      </c>
      <c r="C927" s="35">
        <v>-237030.66</v>
      </c>
      <c r="D927" s="35">
        <v>550.9</v>
      </c>
      <c r="E927" s="35">
        <v>3859609</v>
      </c>
      <c r="F927" s="36">
        <f t="shared" si="182"/>
        <v>-1.8423938279758389</v>
      </c>
      <c r="G927" s="35">
        <v>-179229.66</v>
      </c>
      <c r="H927" s="35">
        <v>537.95000000000005</v>
      </c>
      <c r="I927" s="35">
        <v>3779114.5</v>
      </c>
      <c r="J927" s="36">
        <f t="shared" si="183"/>
        <v>-1.4702172850280137</v>
      </c>
      <c r="K927" s="35">
        <v>-271149.15999999997</v>
      </c>
      <c r="L927" s="35">
        <v>417.5</v>
      </c>
      <c r="M927" s="35">
        <v>2967225</v>
      </c>
      <c r="N927" s="36">
        <f t="shared" si="184"/>
        <v>-2.7414418522356745</v>
      </c>
      <c r="O927" s="35">
        <v>-224714.16</v>
      </c>
      <c r="P927" s="35">
        <v>406</v>
      </c>
      <c r="Q927" s="35">
        <v>2869660</v>
      </c>
      <c r="R927" s="36">
        <f t="shared" si="185"/>
        <v>-2.427513698486929</v>
      </c>
      <c r="S927" s="35">
        <v>389778.84</v>
      </c>
      <c r="T927" s="35">
        <v>271</v>
      </c>
      <c r="U927" s="35">
        <v>1940960</v>
      </c>
      <c r="V927" s="36">
        <f t="shared" si="186"/>
        <v>6.2253441801994898</v>
      </c>
      <c r="W927" s="35">
        <v>235873.92000000001</v>
      </c>
      <c r="X927" s="35">
        <v>260.5</v>
      </c>
      <c r="Y927" s="35">
        <v>1807555</v>
      </c>
      <c r="Z927" s="36">
        <f t="shared" si="187"/>
        <v>3.9148007114582959</v>
      </c>
      <c r="AA927" s="35">
        <v>247791.93</v>
      </c>
      <c r="AB927" s="35">
        <v>227</v>
      </c>
      <c r="AC927" s="35">
        <v>1635470</v>
      </c>
      <c r="AD927" s="36">
        <f t="shared" si="188"/>
        <v>4.6968454511547142</v>
      </c>
      <c r="AE927" s="35">
        <v>663246.92000000004</v>
      </c>
      <c r="AF927" s="35">
        <v>192</v>
      </c>
      <c r="AG927" s="35">
        <v>1408620</v>
      </c>
      <c r="AH927" s="36">
        <f t="shared" si="189"/>
        <v>14.125461515525835</v>
      </c>
      <c r="AI927" s="35">
        <v>-32908.080000000002</v>
      </c>
      <c r="AJ927" s="35">
        <v>151</v>
      </c>
      <c r="AK927" s="35">
        <v>977510</v>
      </c>
      <c r="AL927" s="36">
        <f t="shared" si="190"/>
        <v>-1.0436215281685097</v>
      </c>
      <c r="AM927" s="35">
        <v>275646.90000000002</v>
      </c>
      <c r="AN927" s="35">
        <v>203.5</v>
      </c>
      <c r="AO927" s="35">
        <v>1355145</v>
      </c>
      <c r="AP927" s="36">
        <f t="shared" si="191"/>
        <v>6.3056380682509996</v>
      </c>
      <c r="AQ927" s="35">
        <v>-295688.65000000002</v>
      </c>
      <c r="AR927" s="35">
        <v>317.25</v>
      </c>
      <c r="AS927" s="35">
        <v>2212832.5</v>
      </c>
      <c r="AT927" s="36">
        <f t="shared" si="192"/>
        <v>-3.7414861721345836</v>
      </c>
      <c r="AU927" s="35">
        <v>-671135.59</v>
      </c>
      <c r="AV927" s="35">
        <v>429</v>
      </c>
      <c r="AW927" s="35">
        <v>2974430</v>
      </c>
      <c r="AX927" s="36">
        <f t="shared" si="193"/>
        <v>-6.9946858019855895</v>
      </c>
      <c r="AY927" s="35">
        <f t="shared" si="194"/>
        <v>137513.2100000002</v>
      </c>
      <c r="AZ927" s="35">
        <f t="shared" si="194"/>
        <v>3412.7</v>
      </c>
      <c r="BA927" s="35">
        <f t="shared" si="194"/>
        <v>23928522</v>
      </c>
      <c r="BB927" s="36">
        <f t="shared" si="195"/>
        <v>0.17815181021209778</v>
      </c>
      <c r="BC927" s="43" t="s">
        <v>1302</v>
      </c>
      <c r="BD927" s="38" t="s">
        <v>1302</v>
      </c>
      <c r="BE927" s="38" t="s">
        <v>1303</v>
      </c>
      <c r="BF927" s="41"/>
      <c r="BG927" s="41"/>
      <c r="BH927" s="41"/>
      <c r="BI927" s="41"/>
      <c r="BJ927" s="41"/>
      <c r="BK927" s="41"/>
      <c r="BL927" s="41"/>
      <c r="BM927" s="41"/>
      <c r="BN927" s="41"/>
      <c r="BO927" s="41"/>
      <c r="CJ927" s="41"/>
      <c r="CK927" s="41"/>
    </row>
    <row r="928" spans="1:89" s="33" customFormat="1" x14ac:dyDescent="0.2">
      <c r="A928" s="42">
        <v>175287</v>
      </c>
      <c r="B928" s="43" t="s">
        <v>1310</v>
      </c>
      <c r="C928" s="35">
        <v>-69280.41</v>
      </c>
      <c r="D928" s="35">
        <v>10</v>
      </c>
      <c r="E928" s="35">
        <v>81100</v>
      </c>
      <c r="F928" s="36">
        <f t="shared" si="182"/>
        <v>-25.627771886559803</v>
      </c>
      <c r="G928" s="35">
        <v>98183.19</v>
      </c>
      <c r="H928" s="35">
        <v>100</v>
      </c>
      <c r="I928" s="35">
        <v>724950</v>
      </c>
      <c r="J928" s="36">
        <f t="shared" si="183"/>
        <v>4.1984673287812955</v>
      </c>
      <c r="K928" s="35">
        <v>274963.19</v>
      </c>
      <c r="L928" s="35">
        <v>103.5</v>
      </c>
      <c r="M928" s="35">
        <v>767035</v>
      </c>
      <c r="N928" s="36">
        <f t="shared" si="184"/>
        <v>10.754262452169719</v>
      </c>
      <c r="O928" s="35">
        <v>347463.19</v>
      </c>
      <c r="P928" s="35">
        <v>110</v>
      </c>
      <c r="Q928" s="35">
        <v>830850</v>
      </c>
      <c r="R928" s="36">
        <f t="shared" si="185"/>
        <v>12.964264175242223</v>
      </c>
      <c r="S928" s="35">
        <v>468585.69</v>
      </c>
      <c r="T928" s="35">
        <v>72</v>
      </c>
      <c r="U928" s="35">
        <v>538770</v>
      </c>
      <c r="V928" s="36">
        <f t="shared" si="186"/>
        <v>26.961702377637955</v>
      </c>
      <c r="W928" s="35">
        <v>357595.69</v>
      </c>
      <c r="X928" s="35">
        <v>42</v>
      </c>
      <c r="Y928" s="35">
        <v>307020</v>
      </c>
      <c r="Z928" s="36">
        <f t="shared" si="187"/>
        <v>34.941927887434041</v>
      </c>
      <c r="AA928" s="35">
        <v>374790.69</v>
      </c>
      <c r="AB928" s="35">
        <v>56.15</v>
      </c>
      <c r="AC928" s="35">
        <v>433161.5</v>
      </c>
      <c r="AD928" s="36">
        <f t="shared" si="188"/>
        <v>26.822585548346286</v>
      </c>
      <c r="AE928" s="35">
        <v>310496.06</v>
      </c>
      <c r="AF928" s="35">
        <v>37.65</v>
      </c>
      <c r="AG928" s="35">
        <v>281556.5</v>
      </c>
      <c r="AH928" s="36">
        <f t="shared" si="189"/>
        <v>33.083526041842397</v>
      </c>
      <c r="AI928" s="35">
        <v>313472.06</v>
      </c>
      <c r="AJ928" s="35">
        <v>57</v>
      </c>
      <c r="AK928" s="35">
        <v>412400</v>
      </c>
      <c r="AL928" s="36">
        <f t="shared" si="190"/>
        <v>23.563612657613966</v>
      </c>
      <c r="AM928" s="35">
        <v>211714.05</v>
      </c>
      <c r="AN928" s="35">
        <v>51.85</v>
      </c>
      <c r="AO928" s="35">
        <v>358144.5</v>
      </c>
      <c r="AP928" s="36">
        <f t="shared" si="191"/>
        <v>18.325384167563648</v>
      </c>
      <c r="AQ928" s="35">
        <v>211651.56</v>
      </c>
      <c r="AR928" s="35">
        <v>56</v>
      </c>
      <c r="AS928" s="35">
        <v>394320</v>
      </c>
      <c r="AT928" s="36">
        <f t="shared" si="192"/>
        <v>15.029021302495435</v>
      </c>
      <c r="AU928" s="35">
        <v>325457.59999999998</v>
      </c>
      <c r="AV928" s="35">
        <v>82</v>
      </c>
      <c r="AW928" s="35">
        <v>590340</v>
      </c>
      <c r="AX928" s="36">
        <f t="shared" si="193"/>
        <v>17.090465833248633</v>
      </c>
      <c r="AY928" s="35">
        <f t="shared" si="194"/>
        <v>3294372.9699999997</v>
      </c>
      <c r="AZ928" s="35">
        <f t="shared" si="194"/>
        <v>768.15</v>
      </c>
      <c r="BA928" s="35">
        <f t="shared" si="194"/>
        <v>5638547.5</v>
      </c>
      <c r="BB928" s="36">
        <f t="shared" si="195"/>
        <v>18.112033652283678</v>
      </c>
      <c r="BC928" s="43" t="s">
        <v>1302</v>
      </c>
      <c r="BD928" s="38" t="s">
        <v>1302</v>
      </c>
      <c r="BE928" s="38" t="s">
        <v>1303</v>
      </c>
      <c r="BF928" s="41"/>
      <c r="BG928" s="41"/>
      <c r="BH928" s="41"/>
      <c r="BI928" s="41"/>
      <c r="BJ928" s="41"/>
      <c r="BK928" s="41"/>
      <c r="BL928" s="41"/>
      <c r="BM928" s="41"/>
      <c r="BN928" s="41"/>
      <c r="BO928" s="41"/>
      <c r="CJ928" s="41"/>
      <c r="CK928" s="41"/>
    </row>
    <row r="929" spans="1:89" s="33" customFormat="1" x14ac:dyDescent="0.2">
      <c r="A929" s="42">
        <v>175680</v>
      </c>
      <c r="B929" s="43" t="s">
        <v>1311</v>
      </c>
      <c r="C929" s="35">
        <v>80252.86</v>
      </c>
      <c r="D929" s="35">
        <v>0</v>
      </c>
      <c r="E929" s="35">
        <v>0</v>
      </c>
      <c r="F929" s="36">
        <f t="shared" si="182"/>
        <v>0</v>
      </c>
      <c r="G929" s="35">
        <v>-43425.14</v>
      </c>
      <c r="H929" s="35">
        <v>57.5</v>
      </c>
      <c r="I929" s="35">
        <v>406525</v>
      </c>
      <c r="J929" s="36">
        <f t="shared" si="183"/>
        <v>-3.3114306377221574</v>
      </c>
      <c r="K929" s="35">
        <v>-108692.64</v>
      </c>
      <c r="L929" s="35">
        <v>201</v>
      </c>
      <c r="M929" s="35">
        <v>1422720</v>
      </c>
      <c r="N929" s="36">
        <f t="shared" si="184"/>
        <v>-2.2919331983805669</v>
      </c>
      <c r="O929" s="35">
        <v>-81069.33</v>
      </c>
      <c r="P929" s="35">
        <v>165</v>
      </c>
      <c r="Q929" s="35">
        <v>1159950</v>
      </c>
      <c r="R929" s="36">
        <f t="shared" si="185"/>
        <v>-2.1666013448855552</v>
      </c>
      <c r="S929" s="35">
        <v>63632.42</v>
      </c>
      <c r="T929" s="35">
        <v>121</v>
      </c>
      <c r="U929" s="35">
        <v>846120</v>
      </c>
      <c r="V929" s="36">
        <f t="shared" si="186"/>
        <v>2.3313537323311113</v>
      </c>
      <c r="W929" s="35">
        <v>90599.89</v>
      </c>
      <c r="X929" s="35">
        <v>120.75</v>
      </c>
      <c r="Y929" s="35">
        <v>830927.5</v>
      </c>
      <c r="Z929" s="36">
        <f t="shared" si="187"/>
        <v>3.271039531126362</v>
      </c>
      <c r="AA929" s="35">
        <v>-55272.61</v>
      </c>
      <c r="AB929" s="35">
        <v>6</v>
      </c>
      <c r="AC929" s="35">
        <v>50220</v>
      </c>
      <c r="AD929" s="36">
        <f t="shared" si="188"/>
        <v>-34.118895061728395</v>
      </c>
      <c r="AE929" s="35">
        <v>-79750.5</v>
      </c>
      <c r="AF929" s="35">
        <v>132</v>
      </c>
      <c r="AG929" s="35">
        <v>975490</v>
      </c>
      <c r="AH929" s="36">
        <f t="shared" si="189"/>
        <v>-2.4526289352017963</v>
      </c>
      <c r="AI929" s="35">
        <v>-71983.5</v>
      </c>
      <c r="AJ929" s="35">
        <v>186</v>
      </c>
      <c r="AK929" s="35">
        <v>1238900</v>
      </c>
      <c r="AL929" s="36">
        <f t="shared" si="190"/>
        <v>-1.8011853256921462</v>
      </c>
      <c r="AM929" s="35">
        <v>231378.98</v>
      </c>
      <c r="AN929" s="35">
        <v>101.5</v>
      </c>
      <c r="AO929" s="35">
        <v>677720</v>
      </c>
      <c r="AP929" s="36">
        <f t="shared" si="191"/>
        <v>10.583645723897776</v>
      </c>
      <c r="AQ929" s="35">
        <v>156528.95000000001</v>
      </c>
      <c r="AR929" s="35">
        <v>168</v>
      </c>
      <c r="AS929" s="35">
        <v>1138440</v>
      </c>
      <c r="AT929" s="36">
        <f t="shared" si="192"/>
        <v>3.8498389023576127</v>
      </c>
      <c r="AU929" s="35">
        <v>-121313.38</v>
      </c>
      <c r="AV929" s="35">
        <v>181.25</v>
      </c>
      <c r="AW929" s="35">
        <v>1274237.5</v>
      </c>
      <c r="AX929" s="36">
        <f t="shared" si="193"/>
        <v>-2.9513452398002729</v>
      </c>
      <c r="AY929" s="35">
        <f t="shared" si="194"/>
        <v>-19366.860000000015</v>
      </c>
      <c r="AZ929" s="35">
        <f t="shared" si="194"/>
        <v>1440</v>
      </c>
      <c r="BA929" s="35">
        <f t="shared" si="194"/>
        <v>10021250</v>
      </c>
      <c r="BB929" s="36">
        <f t="shared" si="195"/>
        <v>-5.9909957340651167E-2</v>
      </c>
      <c r="BC929" s="43" t="s">
        <v>1302</v>
      </c>
      <c r="BD929" s="38" t="s">
        <v>1302</v>
      </c>
      <c r="BE929" s="38" t="s">
        <v>1303</v>
      </c>
      <c r="BF929" s="41"/>
      <c r="BG929" s="41"/>
      <c r="BH929" s="41"/>
      <c r="BI929" s="41"/>
      <c r="BJ929" s="41"/>
      <c r="BK929" s="41"/>
      <c r="BL929" s="41"/>
      <c r="BM929" s="41"/>
      <c r="BN929" s="41"/>
      <c r="BO929" s="41"/>
      <c r="CJ929" s="41"/>
      <c r="CK929" s="41"/>
    </row>
    <row r="930" spans="1:89" s="33" customFormat="1" x14ac:dyDescent="0.2">
      <c r="A930" s="42">
        <v>175848</v>
      </c>
      <c r="B930" s="43" t="s">
        <v>1312</v>
      </c>
      <c r="C930" s="35">
        <v>277800.2</v>
      </c>
      <c r="D930" s="35">
        <v>40</v>
      </c>
      <c r="E930" s="35">
        <v>282800</v>
      </c>
      <c r="F930" s="36">
        <f t="shared" si="182"/>
        <v>29.469611032531827</v>
      </c>
      <c r="G930" s="35">
        <v>149432.79999999999</v>
      </c>
      <c r="H930" s="35">
        <v>152.5</v>
      </c>
      <c r="I930" s="35">
        <v>1082050</v>
      </c>
      <c r="J930" s="36">
        <f t="shared" si="183"/>
        <v>4.2811485606025599</v>
      </c>
      <c r="K930" s="35">
        <v>418572.79999999999</v>
      </c>
      <c r="L930" s="35">
        <v>276.25</v>
      </c>
      <c r="M930" s="35">
        <v>1963337.5</v>
      </c>
      <c r="N930" s="36">
        <f t="shared" si="184"/>
        <v>6.3958356624879826</v>
      </c>
      <c r="O930" s="35">
        <v>634273.80000000005</v>
      </c>
      <c r="P930" s="35">
        <v>250.35</v>
      </c>
      <c r="Q930" s="35">
        <v>1769884.5</v>
      </c>
      <c r="R930" s="36">
        <f t="shared" si="185"/>
        <v>11.10947510981649</v>
      </c>
      <c r="S930" s="35">
        <v>463786.3</v>
      </c>
      <c r="T930" s="35">
        <v>163.75</v>
      </c>
      <c r="U930" s="35">
        <v>1164962.5</v>
      </c>
      <c r="V930" s="36">
        <f t="shared" si="186"/>
        <v>12.341491936435721</v>
      </c>
      <c r="W930" s="35">
        <v>600731.68000000005</v>
      </c>
      <c r="X930" s="35">
        <v>231.75</v>
      </c>
      <c r="Y930" s="35">
        <v>1654797.5</v>
      </c>
      <c r="Z930" s="36">
        <f t="shared" si="187"/>
        <v>10.890728563464716</v>
      </c>
      <c r="AA930" s="35">
        <v>753888.68</v>
      </c>
      <c r="AB930" s="35">
        <v>177.85</v>
      </c>
      <c r="AC930" s="35">
        <v>1288279.5</v>
      </c>
      <c r="AD930" s="36">
        <f t="shared" si="188"/>
        <v>18.140899610682307</v>
      </c>
      <c r="AE930" s="35">
        <v>669470.1</v>
      </c>
      <c r="AF930" s="35">
        <v>154.15</v>
      </c>
      <c r="AG930" s="35">
        <v>1138770.5</v>
      </c>
      <c r="AH930" s="36">
        <f t="shared" si="189"/>
        <v>17.636655498188613</v>
      </c>
      <c r="AI930" s="35">
        <v>672165.6</v>
      </c>
      <c r="AJ930" s="35">
        <v>268.5</v>
      </c>
      <c r="AK930" s="35">
        <v>1805230</v>
      </c>
      <c r="AL930" s="36">
        <f t="shared" si="190"/>
        <v>11.542647529677659</v>
      </c>
      <c r="AM930" s="35">
        <v>443588.1</v>
      </c>
      <c r="AN930" s="35">
        <v>170.20000000000002</v>
      </c>
      <c r="AO930" s="35">
        <v>1160921</v>
      </c>
      <c r="AP930" s="36">
        <f t="shared" si="191"/>
        <v>11.845104964075936</v>
      </c>
      <c r="AQ930" s="35">
        <v>790208.66</v>
      </c>
      <c r="AR930" s="35">
        <v>258.75</v>
      </c>
      <c r="AS930" s="35">
        <v>1717587.5</v>
      </c>
      <c r="AT930" s="36">
        <f t="shared" si="192"/>
        <v>12.881930312138392</v>
      </c>
      <c r="AU930" s="35">
        <v>697848.76</v>
      </c>
      <c r="AV930" s="35">
        <v>249.65</v>
      </c>
      <c r="AW930" s="35">
        <v>1752284.5</v>
      </c>
      <c r="AX930" s="36">
        <f t="shared" si="193"/>
        <v>12.345775791545266</v>
      </c>
      <c r="AY930" s="35">
        <f t="shared" si="194"/>
        <v>6293967.2799999993</v>
      </c>
      <c r="AZ930" s="35">
        <f t="shared" si="194"/>
        <v>2353.7000000000003</v>
      </c>
      <c r="BA930" s="35">
        <f t="shared" si="194"/>
        <v>16498105</v>
      </c>
      <c r="BB930" s="36">
        <f t="shared" si="195"/>
        <v>11.826387677857548</v>
      </c>
      <c r="BC930" s="43" t="s">
        <v>1302</v>
      </c>
      <c r="BD930" s="38" t="s">
        <v>1302</v>
      </c>
      <c r="BE930" s="38" t="s">
        <v>1303</v>
      </c>
      <c r="BF930" s="41"/>
      <c r="BG930" s="41"/>
      <c r="BH930" s="41"/>
      <c r="BI930" s="41"/>
      <c r="BJ930" s="41"/>
      <c r="BK930" s="41"/>
      <c r="BL930" s="41"/>
      <c r="BM930" s="41"/>
      <c r="BN930" s="41"/>
      <c r="BO930" s="41"/>
      <c r="CJ930" s="41"/>
      <c r="CK930" s="41"/>
    </row>
    <row r="931" spans="1:89" s="33" customFormat="1" x14ac:dyDescent="0.2">
      <c r="A931" s="42">
        <v>177202</v>
      </c>
      <c r="B931" s="43" t="s">
        <v>1313</v>
      </c>
      <c r="C931" s="35">
        <v>148845.06</v>
      </c>
      <c r="D931" s="35">
        <v>0</v>
      </c>
      <c r="E931" s="35">
        <v>0</v>
      </c>
      <c r="F931" s="36">
        <f t="shared" si="182"/>
        <v>0</v>
      </c>
      <c r="G931" s="35">
        <v>-49224.94</v>
      </c>
      <c r="H931" s="35">
        <v>187</v>
      </c>
      <c r="I931" s="35">
        <v>1320740</v>
      </c>
      <c r="J931" s="36">
        <f t="shared" si="183"/>
        <v>-1.1553925375168468</v>
      </c>
      <c r="K931" s="35">
        <v>269005.06</v>
      </c>
      <c r="L931" s="35">
        <v>175</v>
      </c>
      <c r="M931" s="35">
        <v>1241650</v>
      </c>
      <c r="N931" s="36">
        <f t="shared" si="184"/>
        <v>6.4995383562195466</v>
      </c>
      <c r="O931" s="35">
        <v>328755.06</v>
      </c>
      <c r="P931" s="35">
        <v>100</v>
      </c>
      <c r="Q931" s="35">
        <v>707500</v>
      </c>
      <c r="R931" s="36">
        <f t="shared" si="185"/>
        <v>14.40481534982332</v>
      </c>
      <c r="S931" s="35">
        <v>241980.06</v>
      </c>
      <c r="T931" s="35">
        <v>22.5</v>
      </c>
      <c r="U931" s="35">
        <v>158725</v>
      </c>
      <c r="V931" s="36">
        <f t="shared" si="186"/>
        <v>47.260241675854466</v>
      </c>
      <c r="W931" s="35">
        <v>305005.06</v>
      </c>
      <c r="X931" s="35">
        <v>55</v>
      </c>
      <c r="Y931" s="35">
        <v>378475</v>
      </c>
      <c r="Z931" s="36">
        <f t="shared" si="187"/>
        <v>24.176370433978466</v>
      </c>
      <c r="AA931" s="35">
        <v>420155.06</v>
      </c>
      <c r="AB931" s="35">
        <v>75</v>
      </c>
      <c r="AC931" s="35">
        <v>537000</v>
      </c>
      <c r="AD931" s="36">
        <f t="shared" si="188"/>
        <v>24.254761378026068</v>
      </c>
      <c r="AE931" s="35">
        <v>307904.58</v>
      </c>
      <c r="AF931" s="35">
        <v>25</v>
      </c>
      <c r="AG931" s="35">
        <v>183050</v>
      </c>
      <c r="AH931" s="36">
        <f t="shared" si="189"/>
        <v>50.462373122097787</v>
      </c>
      <c r="AI931" s="35">
        <v>392294.58</v>
      </c>
      <c r="AJ931" s="35">
        <v>74</v>
      </c>
      <c r="AK931" s="35">
        <v>508520</v>
      </c>
      <c r="AL931" s="36">
        <f t="shared" si="190"/>
        <v>23.914756509085191</v>
      </c>
      <c r="AM931" s="35">
        <v>447734.56</v>
      </c>
      <c r="AN931" s="35">
        <v>61</v>
      </c>
      <c r="AO931" s="35">
        <v>411830</v>
      </c>
      <c r="AP931" s="36">
        <f t="shared" si="191"/>
        <v>33.702671879173444</v>
      </c>
      <c r="AQ931" s="35">
        <v>372280.58</v>
      </c>
      <c r="AR931" s="35">
        <v>60</v>
      </c>
      <c r="AS931" s="35">
        <v>403750</v>
      </c>
      <c r="AT931" s="36">
        <f t="shared" si="192"/>
        <v>25.817600594427248</v>
      </c>
      <c r="AU931" s="35">
        <v>278908.58</v>
      </c>
      <c r="AV931" s="35">
        <v>40</v>
      </c>
      <c r="AW931" s="35">
        <v>273650</v>
      </c>
      <c r="AX931" s="36">
        <f t="shared" si="193"/>
        <v>31.595709775260367</v>
      </c>
      <c r="AY931" s="35">
        <f t="shared" si="194"/>
        <v>3314798.24</v>
      </c>
      <c r="AZ931" s="35">
        <f t="shared" si="194"/>
        <v>874.5</v>
      </c>
      <c r="BA931" s="35">
        <f t="shared" si="194"/>
        <v>6124890</v>
      </c>
      <c r="BB931" s="36">
        <f t="shared" si="195"/>
        <v>16.77723933654319</v>
      </c>
      <c r="BC931" s="43" t="s">
        <v>1302</v>
      </c>
      <c r="BD931" s="38" t="s">
        <v>1302</v>
      </c>
      <c r="BE931" s="38" t="s">
        <v>1303</v>
      </c>
      <c r="BF931" s="41"/>
      <c r="BG931" s="41"/>
      <c r="BH931" s="41"/>
      <c r="BI931" s="41"/>
      <c r="BJ931" s="41"/>
      <c r="BK931" s="41"/>
      <c r="BL931" s="41"/>
      <c r="BM931" s="41"/>
      <c r="BN931" s="41"/>
      <c r="BO931" s="41"/>
      <c r="CJ931" s="41"/>
      <c r="CK931" s="41"/>
    </row>
    <row r="932" spans="1:89" s="33" customFormat="1" x14ac:dyDescent="0.2">
      <c r="A932" s="42">
        <v>177259</v>
      </c>
      <c r="B932" s="43" t="s">
        <v>1314</v>
      </c>
      <c r="C932" s="35">
        <v>-226805.7</v>
      </c>
      <c r="D932" s="35">
        <v>0</v>
      </c>
      <c r="E932" s="35">
        <v>0</v>
      </c>
      <c r="F932" s="36">
        <f t="shared" si="182"/>
        <v>0</v>
      </c>
      <c r="G932" s="35">
        <v>-48155.7</v>
      </c>
      <c r="H932" s="35">
        <v>150</v>
      </c>
      <c r="I932" s="35">
        <v>1053500</v>
      </c>
      <c r="J932" s="36">
        <f t="shared" si="183"/>
        <v>-1.4170163265306124</v>
      </c>
      <c r="K932" s="35">
        <v>-64655.7</v>
      </c>
      <c r="L932" s="35">
        <v>0</v>
      </c>
      <c r="M932" s="35">
        <v>0</v>
      </c>
      <c r="N932" s="36">
        <f t="shared" si="184"/>
        <v>0</v>
      </c>
      <c r="O932" s="35">
        <v>-125055.7</v>
      </c>
      <c r="P932" s="35">
        <v>175</v>
      </c>
      <c r="Q932" s="35">
        <v>1218000</v>
      </c>
      <c r="R932" s="36">
        <f t="shared" si="185"/>
        <v>-3.1828626436781611</v>
      </c>
      <c r="S932" s="35">
        <v>-84505.7</v>
      </c>
      <c r="T932" s="35">
        <v>160</v>
      </c>
      <c r="U932" s="35">
        <v>1147100</v>
      </c>
      <c r="V932" s="36">
        <f t="shared" si="186"/>
        <v>-2.2837387324557579</v>
      </c>
      <c r="W932" s="35">
        <v>-70505.600000000006</v>
      </c>
      <c r="X932" s="35">
        <v>30</v>
      </c>
      <c r="Y932" s="35">
        <v>227500</v>
      </c>
      <c r="Z932" s="36">
        <f t="shared" si="187"/>
        <v>-9.2974417582417601</v>
      </c>
      <c r="AA932" s="35">
        <v>59694.400000000001</v>
      </c>
      <c r="AB932" s="35">
        <v>20</v>
      </c>
      <c r="AC932" s="35">
        <v>166800</v>
      </c>
      <c r="AD932" s="36">
        <f t="shared" si="188"/>
        <v>11.094282973621103</v>
      </c>
      <c r="AE932" s="35">
        <v>-5805.05</v>
      </c>
      <c r="AF932" s="35">
        <v>10</v>
      </c>
      <c r="AG932" s="35">
        <v>73100</v>
      </c>
      <c r="AH932" s="36">
        <f t="shared" si="189"/>
        <v>-2.3823734610123122</v>
      </c>
      <c r="AI932" s="35">
        <v>-86997.55</v>
      </c>
      <c r="AJ932" s="35">
        <v>160</v>
      </c>
      <c r="AK932" s="35">
        <v>1054850</v>
      </c>
      <c r="AL932" s="36">
        <f t="shared" si="190"/>
        <v>-2.556689624117173</v>
      </c>
      <c r="AM932" s="35">
        <v>0</v>
      </c>
      <c r="AN932" s="35">
        <v>0</v>
      </c>
      <c r="AO932" s="35">
        <v>0</v>
      </c>
      <c r="AP932" s="36">
        <f t="shared" si="191"/>
        <v>0</v>
      </c>
      <c r="AQ932" s="35">
        <v>-34705.089999999997</v>
      </c>
      <c r="AR932" s="35">
        <v>20</v>
      </c>
      <c r="AS932" s="35">
        <v>144400</v>
      </c>
      <c r="AT932" s="36">
        <f t="shared" si="192"/>
        <v>-6.7295188365650969</v>
      </c>
      <c r="AU932" s="35">
        <v>-80455.09</v>
      </c>
      <c r="AV932" s="35">
        <v>10</v>
      </c>
      <c r="AW932" s="35">
        <v>66700</v>
      </c>
      <c r="AX932" s="36">
        <f t="shared" si="193"/>
        <v>-37.392920389805099</v>
      </c>
      <c r="AY932" s="35">
        <f t="shared" si="194"/>
        <v>-541146.77999999991</v>
      </c>
      <c r="AZ932" s="35">
        <f t="shared" si="194"/>
        <v>735</v>
      </c>
      <c r="BA932" s="35">
        <f t="shared" si="194"/>
        <v>5151950</v>
      </c>
      <c r="BB932" s="36">
        <f t="shared" si="195"/>
        <v>-3.2561554712293397</v>
      </c>
      <c r="BC932" s="43" t="s">
        <v>1302</v>
      </c>
      <c r="BD932" s="38" t="s">
        <v>1302</v>
      </c>
      <c r="BE932" s="38" t="s">
        <v>1303</v>
      </c>
      <c r="BF932" s="41"/>
      <c r="BG932" s="41"/>
      <c r="BH932" s="41"/>
      <c r="BI932" s="41"/>
      <c r="BJ932" s="41"/>
      <c r="BK932" s="41"/>
      <c r="BL932" s="41"/>
      <c r="BM932" s="41"/>
      <c r="BN932" s="41"/>
      <c r="BO932" s="41"/>
      <c r="CJ932" s="41"/>
      <c r="CK932" s="41"/>
    </row>
    <row r="933" spans="1:89" s="33" customFormat="1" x14ac:dyDescent="0.2">
      <c r="A933" s="42">
        <v>178232</v>
      </c>
      <c r="B933" s="43" t="s">
        <v>1315</v>
      </c>
      <c r="C933" s="35">
        <v>-145721</v>
      </c>
      <c r="D933" s="35">
        <v>0</v>
      </c>
      <c r="E933" s="35">
        <v>0</v>
      </c>
      <c r="F933" s="36">
        <f t="shared" si="182"/>
        <v>0</v>
      </c>
      <c r="G933" s="35">
        <v>-31141</v>
      </c>
      <c r="H933" s="35">
        <v>104</v>
      </c>
      <c r="I933" s="35">
        <v>723840</v>
      </c>
      <c r="J933" s="36">
        <f t="shared" si="183"/>
        <v>-1.3336800950486296</v>
      </c>
      <c r="K933" s="35">
        <v>-9081</v>
      </c>
      <c r="L933" s="35">
        <v>20</v>
      </c>
      <c r="M933" s="35">
        <v>140200</v>
      </c>
      <c r="N933" s="36">
        <f t="shared" si="184"/>
        <v>-1.9431526390870186</v>
      </c>
      <c r="O933" s="35">
        <v>-11896.09</v>
      </c>
      <c r="P933" s="35">
        <v>32.5</v>
      </c>
      <c r="Q933" s="35">
        <v>226325</v>
      </c>
      <c r="R933" s="36">
        <f t="shared" si="185"/>
        <v>-1.6294213630840606</v>
      </c>
      <c r="S933" s="35">
        <v>-15396.09</v>
      </c>
      <c r="T933" s="35">
        <v>35</v>
      </c>
      <c r="U933" s="35">
        <v>252850</v>
      </c>
      <c r="V933" s="36">
        <f t="shared" si="186"/>
        <v>-1.8875965592248369</v>
      </c>
      <c r="W933" s="35">
        <v>-8006.09</v>
      </c>
      <c r="X933" s="35">
        <v>20</v>
      </c>
      <c r="Y933" s="35">
        <v>136200</v>
      </c>
      <c r="Z933" s="36">
        <f t="shared" si="187"/>
        <v>-1.7634559471365638</v>
      </c>
      <c r="AA933" s="35">
        <v>62993.91</v>
      </c>
      <c r="AB933" s="35">
        <v>20</v>
      </c>
      <c r="AC933" s="35">
        <v>144200</v>
      </c>
      <c r="AD933" s="36">
        <f t="shared" si="188"/>
        <v>13.542380097087378</v>
      </c>
      <c r="AE933" s="35">
        <v>-4806.09</v>
      </c>
      <c r="AF933" s="35">
        <v>10</v>
      </c>
      <c r="AG933" s="35">
        <v>72100</v>
      </c>
      <c r="AH933" s="36">
        <f t="shared" si="189"/>
        <v>-1.999760055478502</v>
      </c>
      <c r="AI933" s="35">
        <v>0</v>
      </c>
      <c r="AJ933" s="35">
        <v>0</v>
      </c>
      <c r="AK933" s="35">
        <v>0</v>
      </c>
      <c r="AL933" s="36">
        <f t="shared" si="190"/>
        <v>0</v>
      </c>
      <c r="AM933" s="35">
        <v>0</v>
      </c>
      <c r="AN933" s="35">
        <v>0</v>
      </c>
      <c r="AO933" s="35">
        <v>0</v>
      </c>
      <c r="AP933" s="36">
        <f t="shared" si="191"/>
        <v>0</v>
      </c>
      <c r="AQ933" s="35">
        <v>-3606.09</v>
      </c>
      <c r="AR933" s="35">
        <v>10</v>
      </c>
      <c r="AS933" s="35">
        <v>66700</v>
      </c>
      <c r="AT933" s="36">
        <f t="shared" si="192"/>
        <v>-1.5138008995502248</v>
      </c>
      <c r="AU933" s="35">
        <v>-20266.09</v>
      </c>
      <c r="AV933" s="35">
        <v>10</v>
      </c>
      <c r="AW933" s="35">
        <v>68700</v>
      </c>
      <c r="AX933" s="36">
        <f t="shared" si="193"/>
        <v>-9.1448149927219795</v>
      </c>
      <c r="AY933" s="35">
        <f t="shared" si="194"/>
        <v>-41204.62999999999</v>
      </c>
      <c r="AZ933" s="35">
        <f t="shared" si="194"/>
        <v>261.5</v>
      </c>
      <c r="BA933" s="35">
        <f t="shared" si="194"/>
        <v>1831115</v>
      </c>
      <c r="BB933" s="36">
        <f t="shared" si="195"/>
        <v>-0.69757690259759741</v>
      </c>
      <c r="BC933" s="43" t="s">
        <v>1302</v>
      </c>
      <c r="BD933" s="38" t="s">
        <v>1302</v>
      </c>
      <c r="BE933" s="38" t="s">
        <v>1303</v>
      </c>
      <c r="BF933" s="41"/>
      <c r="BG933" s="41"/>
      <c r="BH933" s="41"/>
      <c r="BI933" s="41"/>
      <c r="BJ933" s="41"/>
      <c r="BK933" s="41"/>
      <c r="BL933" s="41"/>
      <c r="BM933" s="41"/>
      <c r="BN933" s="41"/>
      <c r="BO933" s="41"/>
      <c r="CJ933" s="41"/>
      <c r="CK933" s="41"/>
    </row>
    <row r="934" spans="1:89" s="33" customFormat="1" x14ac:dyDescent="0.2">
      <c r="A934" s="42">
        <v>178511</v>
      </c>
      <c r="B934" s="43" t="s">
        <v>1316</v>
      </c>
      <c r="C934" s="35">
        <v>-13403.66</v>
      </c>
      <c r="D934" s="35">
        <v>85</v>
      </c>
      <c r="E934" s="35">
        <v>599200</v>
      </c>
      <c r="F934" s="36">
        <f t="shared" si="182"/>
        <v>-0.67107777036048066</v>
      </c>
      <c r="G934" s="35">
        <v>-32676.44</v>
      </c>
      <c r="H934" s="35">
        <v>260.25</v>
      </c>
      <c r="I934" s="35">
        <v>1867342.5</v>
      </c>
      <c r="J934" s="36">
        <f t="shared" si="183"/>
        <v>-0.54246590542441997</v>
      </c>
      <c r="K934" s="35">
        <v>296076.06</v>
      </c>
      <c r="L934" s="35">
        <v>192.5</v>
      </c>
      <c r="M934" s="35">
        <v>1371975</v>
      </c>
      <c r="N934" s="36">
        <f t="shared" si="184"/>
        <v>6.474084294538895</v>
      </c>
      <c r="O934" s="35">
        <v>392226.06</v>
      </c>
      <c r="P934" s="35">
        <v>175</v>
      </c>
      <c r="Q934" s="35">
        <v>1240000</v>
      </c>
      <c r="R934" s="36">
        <f t="shared" si="185"/>
        <v>9.8056514999999997</v>
      </c>
      <c r="S934" s="35">
        <v>644156.06000000006</v>
      </c>
      <c r="T934" s="35">
        <v>100</v>
      </c>
      <c r="U934" s="35">
        <v>700750</v>
      </c>
      <c r="V934" s="36">
        <f t="shared" si="186"/>
        <v>28.49637939350696</v>
      </c>
      <c r="W934" s="35">
        <v>553406</v>
      </c>
      <c r="X934" s="35">
        <v>90</v>
      </c>
      <c r="Y934" s="35">
        <v>618300</v>
      </c>
      <c r="Z934" s="36">
        <f t="shared" si="187"/>
        <v>26.851334303736049</v>
      </c>
      <c r="AA934" s="35">
        <v>488645</v>
      </c>
      <c r="AB934" s="35">
        <v>33.5</v>
      </c>
      <c r="AC934" s="35">
        <v>242345</v>
      </c>
      <c r="AD934" s="36">
        <f t="shared" si="188"/>
        <v>62.505910994656375</v>
      </c>
      <c r="AE934" s="35">
        <v>520175.37</v>
      </c>
      <c r="AF934" s="35">
        <v>113.5</v>
      </c>
      <c r="AG934" s="35">
        <v>866845</v>
      </c>
      <c r="AH934" s="36">
        <f t="shared" si="189"/>
        <v>18.002366166961799</v>
      </c>
      <c r="AI934" s="35">
        <v>625840.37</v>
      </c>
      <c r="AJ934" s="35">
        <v>150.5</v>
      </c>
      <c r="AK934" s="35">
        <v>1069165</v>
      </c>
      <c r="AL934" s="36">
        <f t="shared" si="190"/>
        <v>18.145984455158931</v>
      </c>
      <c r="AM934" s="35">
        <v>554027.36</v>
      </c>
      <c r="AN934" s="35">
        <v>53</v>
      </c>
      <c r="AO934" s="35">
        <v>365290</v>
      </c>
      <c r="AP934" s="36">
        <f t="shared" si="191"/>
        <v>47.017022530044621</v>
      </c>
      <c r="AQ934" s="35">
        <v>585677.42000000004</v>
      </c>
      <c r="AR934" s="35">
        <v>106.5</v>
      </c>
      <c r="AS934" s="35">
        <v>750345</v>
      </c>
      <c r="AT934" s="36">
        <f t="shared" si="192"/>
        <v>21.85523693767534</v>
      </c>
      <c r="AU934" s="35">
        <v>282481.40999999997</v>
      </c>
      <c r="AV934" s="35">
        <v>57</v>
      </c>
      <c r="AW934" s="35">
        <v>402610</v>
      </c>
      <c r="AX934" s="36">
        <f t="shared" si="193"/>
        <v>21.750387993343431</v>
      </c>
      <c r="AY934" s="35">
        <f t="shared" si="194"/>
        <v>4910034.6700000009</v>
      </c>
      <c r="AZ934" s="35">
        <f t="shared" si="194"/>
        <v>1331.75</v>
      </c>
      <c r="BA934" s="35">
        <f t="shared" si="194"/>
        <v>9494967.5</v>
      </c>
      <c r="BB934" s="36">
        <f t="shared" si="195"/>
        <v>16.030710454775125</v>
      </c>
      <c r="BC934" s="43" t="s">
        <v>1302</v>
      </c>
      <c r="BD934" s="38" t="s">
        <v>1302</v>
      </c>
      <c r="BE934" s="38" t="s">
        <v>1303</v>
      </c>
      <c r="BF934" s="41"/>
      <c r="BG934" s="41"/>
      <c r="BH934" s="41"/>
      <c r="BI934" s="41"/>
      <c r="BJ934" s="41"/>
      <c r="BK934" s="41"/>
      <c r="BL934" s="41"/>
      <c r="BM934" s="41"/>
      <c r="BN934" s="41"/>
      <c r="BO934" s="41"/>
      <c r="CJ934" s="41"/>
      <c r="CK934" s="41"/>
    </row>
    <row r="935" spans="1:89" s="33" customFormat="1" x14ac:dyDescent="0.2">
      <c r="A935" s="42">
        <v>179945</v>
      </c>
      <c r="B935" s="43" t="s">
        <v>1317</v>
      </c>
      <c r="C935" s="35">
        <v>-502029.86</v>
      </c>
      <c r="D935" s="35">
        <v>0</v>
      </c>
      <c r="E935" s="35">
        <v>0</v>
      </c>
      <c r="F935" s="36">
        <f t="shared" si="182"/>
        <v>0</v>
      </c>
      <c r="G935" s="35">
        <v>-102513.86</v>
      </c>
      <c r="H935" s="35">
        <v>119</v>
      </c>
      <c r="I935" s="35">
        <v>835380</v>
      </c>
      <c r="J935" s="36">
        <f t="shared" si="183"/>
        <v>-3.8041725442313679</v>
      </c>
      <c r="K935" s="35">
        <v>-16193.86</v>
      </c>
      <c r="L935" s="35">
        <v>35</v>
      </c>
      <c r="M935" s="35">
        <v>254650</v>
      </c>
      <c r="N935" s="36">
        <f t="shared" si="184"/>
        <v>-1.9077785195366188</v>
      </c>
      <c r="O935" s="35">
        <v>-15199.86</v>
      </c>
      <c r="P935" s="35">
        <v>40</v>
      </c>
      <c r="Q935" s="35">
        <v>280600</v>
      </c>
      <c r="R935" s="36">
        <f t="shared" si="185"/>
        <v>-1.679243264433357</v>
      </c>
      <c r="S935" s="35">
        <v>-12699.86</v>
      </c>
      <c r="T935" s="35">
        <v>30</v>
      </c>
      <c r="U935" s="35">
        <v>210950</v>
      </c>
      <c r="V935" s="36">
        <f t="shared" si="186"/>
        <v>-1.8662984593505572</v>
      </c>
      <c r="W935" s="35">
        <v>76380.14</v>
      </c>
      <c r="X935" s="35">
        <v>80.5</v>
      </c>
      <c r="Y935" s="35">
        <v>553505</v>
      </c>
      <c r="Z935" s="36">
        <f t="shared" si="187"/>
        <v>4.1398075898140032</v>
      </c>
      <c r="AA935" s="35">
        <v>-10919.86</v>
      </c>
      <c r="AB935" s="35">
        <v>4</v>
      </c>
      <c r="AC935" s="35">
        <v>27360</v>
      </c>
      <c r="AD935" s="36">
        <f t="shared" si="188"/>
        <v>-12.372648391812866</v>
      </c>
      <c r="AE935" s="35">
        <v>-3839.57</v>
      </c>
      <c r="AF935" s="35">
        <v>10</v>
      </c>
      <c r="AG935" s="35">
        <v>73400</v>
      </c>
      <c r="AH935" s="36">
        <f t="shared" si="189"/>
        <v>-1.5693065395095369</v>
      </c>
      <c r="AI935" s="35">
        <v>-16039.57</v>
      </c>
      <c r="AJ935" s="35">
        <v>30</v>
      </c>
      <c r="AK935" s="35">
        <v>200000</v>
      </c>
      <c r="AL935" s="36">
        <f t="shared" si="190"/>
        <v>-2.4861333499999998</v>
      </c>
      <c r="AM935" s="35">
        <v>-8239.57</v>
      </c>
      <c r="AN935" s="35">
        <v>20</v>
      </c>
      <c r="AO935" s="35">
        <v>130000</v>
      </c>
      <c r="AP935" s="36">
        <f t="shared" si="191"/>
        <v>-1.9648205384615383</v>
      </c>
      <c r="AQ935" s="35">
        <v>-12419.57</v>
      </c>
      <c r="AR935" s="35">
        <v>41</v>
      </c>
      <c r="AS935" s="35">
        <v>265880</v>
      </c>
      <c r="AT935" s="36">
        <f t="shared" si="192"/>
        <v>-1.3079131939220701</v>
      </c>
      <c r="AU935" s="35">
        <v>-60409.57</v>
      </c>
      <c r="AV935" s="35">
        <v>45</v>
      </c>
      <c r="AW935" s="35">
        <v>307800</v>
      </c>
      <c r="AX935" s="36">
        <f t="shared" si="193"/>
        <v>-6.0841347303443785</v>
      </c>
      <c r="AY935" s="35">
        <f t="shared" si="194"/>
        <v>-182095.01000000004</v>
      </c>
      <c r="AZ935" s="35">
        <f t="shared" si="194"/>
        <v>454.5</v>
      </c>
      <c r="BA935" s="35">
        <f t="shared" si="194"/>
        <v>3139525</v>
      </c>
      <c r="BB935" s="36">
        <f t="shared" si="195"/>
        <v>-1.7980252777092081</v>
      </c>
      <c r="BC935" s="43" t="s">
        <v>1302</v>
      </c>
      <c r="BD935" s="38" t="s">
        <v>1302</v>
      </c>
      <c r="BE935" s="38" t="s">
        <v>1303</v>
      </c>
      <c r="BF935" s="41"/>
      <c r="BG935" s="41"/>
      <c r="BH935" s="41"/>
      <c r="BI935" s="41"/>
      <c r="BJ935" s="41"/>
      <c r="BK935" s="41"/>
      <c r="BL935" s="41"/>
      <c r="BM935" s="41"/>
      <c r="BN935" s="41"/>
      <c r="BO935" s="41"/>
      <c r="CJ935" s="41"/>
      <c r="CK935" s="41"/>
    </row>
    <row r="936" spans="1:89" s="33" customFormat="1" x14ac:dyDescent="0.2">
      <c r="A936" s="42">
        <v>201091</v>
      </c>
      <c r="B936" s="43" t="s">
        <v>1318</v>
      </c>
      <c r="C936" s="35">
        <v>-25.51</v>
      </c>
      <c r="D936" s="35">
        <v>0</v>
      </c>
      <c r="E936" s="35">
        <v>0</v>
      </c>
      <c r="F936" s="36">
        <f t="shared" si="182"/>
        <v>0</v>
      </c>
      <c r="G936" s="35">
        <v>-39616.620000000003</v>
      </c>
      <c r="H936" s="35">
        <v>135</v>
      </c>
      <c r="I936" s="35">
        <v>947700</v>
      </c>
      <c r="J936" s="36">
        <f t="shared" si="183"/>
        <v>-1.2958902817347262</v>
      </c>
      <c r="K936" s="35">
        <v>-49316.62</v>
      </c>
      <c r="L936" s="35">
        <v>75</v>
      </c>
      <c r="M936" s="35">
        <v>526500</v>
      </c>
      <c r="N936" s="36">
        <f t="shared" si="184"/>
        <v>-2.810063817663818</v>
      </c>
      <c r="O936" s="35">
        <v>-47323.14</v>
      </c>
      <c r="P936" s="35">
        <v>105</v>
      </c>
      <c r="Q936" s="35">
        <v>759250</v>
      </c>
      <c r="R936" s="36">
        <f t="shared" si="185"/>
        <v>-1.9321927428383274</v>
      </c>
      <c r="S936" s="35">
        <v>-33975.64</v>
      </c>
      <c r="T936" s="35">
        <v>80</v>
      </c>
      <c r="U936" s="35">
        <v>560150</v>
      </c>
      <c r="V936" s="36">
        <f t="shared" si="186"/>
        <v>-1.8802907078461126</v>
      </c>
      <c r="W936" s="35">
        <v>-55975.68</v>
      </c>
      <c r="X936" s="35">
        <v>70</v>
      </c>
      <c r="Y936" s="35">
        <v>500800</v>
      </c>
      <c r="Z936" s="36">
        <f t="shared" si="187"/>
        <v>-3.3531757188498403</v>
      </c>
      <c r="AA936" s="35">
        <v>-41575.68</v>
      </c>
      <c r="AB936" s="35">
        <v>85</v>
      </c>
      <c r="AC936" s="35">
        <v>607700</v>
      </c>
      <c r="AD936" s="36">
        <f t="shared" si="188"/>
        <v>-2.1208591081125556</v>
      </c>
      <c r="AE936" s="35">
        <v>169274.06</v>
      </c>
      <c r="AF936" s="35">
        <v>110</v>
      </c>
      <c r="AG936" s="35">
        <v>832400</v>
      </c>
      <c r="AH936" s="36">
        <f t="shared" si="189"/>
        <v>6.1006989428159537</v>
      </c>
      <c r="AI936" s="35">
        <v>-24090.94</v>
      </c>
      <c r="AJ936" s="35">
        <v>130.5</v>
      </c>
      <c r="AK936" s="35">
        <v>889350</v>
      </c>
      <c r="AL936" s="36">
        <f t="shared" si="190"/>
        <v>-0.83973591949176352</v>
      </c>
      <c r="AM936" s="35">
        <v>74459.61</v>
      </c>
      <c r="AN936" s="35">
        <v>115.5</v>
      </c>
      <c r="AO936" s="35">
        <v>764835</v>
      </c>
      <c r="AP936" s="36">
        <f t="shared" si="191"/>
        <v>3.0179684637863069</v>
      </c>
      <c r="AQ936" s="35">
        <v>134175.63</v>
      </c>
      <c r="AR936" s="35">
        <v>170</v>
      </c>
      <c r="AS936" s="35">
        <v>1132100</v>
      </c>
      <c r="AT936" s="36">
        <f t="shared" si="192"/>
        <v>3.3185386803285932</v>
      </c>
      <c r="AU936" s="35">
        <v>-265581.40999999997</v>
      </c>
      <c r="AV936" s="35">
        <v>170.5</v>
      </c>
      <c r="AW936" s="35">
        <v>1209100</v>
      </c>
      <c r="AX936" s="36">
        <f t="shared" si="193"/>
        <v>-6.8092165329583985</v>
      </c>
      <c r="AY936" s="35">
        <f t="shared" si="194"/>
        <v>-179546.43</v>
      </c>
      <c r="AZ936" s="35">
        <f t="shared" si="194"/>
        <v>1246.5</v>
      </c>
      <c r="BA936" s="35">
        <f t="shared" si="194"/>
        <v>8729885</v>
      </c>
      <c r="BB936" s="36">
        <f t="shared" si="195"/>
        <v>-0.637573041340178</v>
      </c>
      <c r="BC936" s="43" t="s">
        <v>1302</v>
      </c>
      <c r="BD936" s="38" t="s">
        <v>1302</v>
      </c>
      <c r="BE936" s="38" t="s">
        <v>1303</v>
      </c>
      <c r="BF936" s="41"/>
      <c r="BG936" s="41"/>
      <c r="BH936" s="41"/>
      <c r="BI936" s="41"/>
      <c r="BJ936" s="41"/>
      <c r="BK936" s="41"/>
      <c r="BL936" s="41"/>
      <c r="BM936" s="41"/>
      <c r="BN936" s="41"/>
      <c r="BO936" s="41"/>
      <c r="CJ936" s="41"/>
      <c r="CK936" s="41"/>
    </row>
    <row r="937" spans="1:89" s="33" customFormat="1" x14ac:dyDescent="0.2">
      <c r="A937" s="42">
        <v>204030</v>
      </c>
      <c r="B937" s="43" t="s">
        <v>1319</v>
      </c>
      <c r="C937" s="35">
        <v>0</v>
      </c>
      <c r="D937" s="35">
        <v>0</v>
      </c>
      <c r="E937" s="35">
        <v>0</v>
      </c>
      <c r="F937" s="36">
        <f t="shared" si="182"/>
        <v>0</v>
      </c>
      <c r="G937" s="35">
        <v>0</v>
      </c>
      <c r="H937" s="35">
        <v>0</v>
      </c>
      <c r="I937" s="35">
        <v>0</v>
      </c>
      <c r="J937" s="36">
        <f t="shared" si="183"/>
        <v>0</v>
      </c>
      <c r="K937" s="35">
        <v>0</v>
      </c>
      <c r="L937" s="35">
        <v>0</v>
      </c>
      <c r="M937" s="35">
        <v>0</v>
      </c>
      <c r="N937" s="36">
        <f t="shared" si="184"/>
        <v>0</v>
      </c>
      <c r="O937" s="35">
        <v>0</v>
      </c>
      <c r="P937" s="35">
        <v>0</v>
      </c>
      <c r="Q937" s="35">
        <v>0</v>
      </c>
      <c r="R937" s="36">
        <f t="shared" si="185"/>
        <v>0</v>
      </c>
      <c r="S937" s="35">
        <v>-21140</v>
      </c>
      <c r="T937" s="35">
        <v>50.5</v>
      </c>
      <c r="U937" s="35">
        <v>358235</v>
      </c>
      <c r="V937" s="36">
        <f t="shared" si="186"/>
        <v>-1.8293578237748964</v>
      </c>
      <c r="W937" s="35">
        <v>213105</v>
      </c>
      <c r="X937" s="35">
        <v>51</v>
      </c>
      <c r="Y937" s="35">
        <v>372920</v>
      </c>
      <c r="Z937" s="36">
        <f t="shared" si="187"/>
        <v>17.143489220208089</v>
      </c>
      <c r="AA937" s="35">
        <v>54460</v>
      </c>
      <c r="AB937" s="35">
        <v>34.5</v>
      </c>
      <c r="AC937" s="35">
        <v>260315</v>
      </c>
      <c r="AD937" s="36">
        <f t="shared" si="188"/>
        <v>6.4854503198048521</v>
      </c>
      <c r="AE937" s="35">
        <v>22715</v>
      </c>
      <c r="AF937" s="35">
        <v>52.5</v>
      </c>
      <c r="AG937" s="35">
        <v>386875</v>
      </c>
      <c r="AH937" s="36">
        <f t="shared" si="189"/>
        <v>1.761421647819063</v>
      </c>
      <c r="AI937" s="35">
        <v>97050</v>
      </c>
      <c r="AJ937" s="35">
        <v>54</v>
      </c>
      <c r="AK937" s="35">
        <v>366830</v>
      </c>
      <c r="AL937" s="36">
        <f t="shared" si="190"/>
        <v>8.2014829757653409</v>
      </c>
      <c r="AM937" s="35">
        <v>17060.009999999998</v>
      </c>
      <c r="AN937" s="35">
        <v>115</v>
      </c>
      <c r="AO937" s="35">
        <v>762950</v>
      </c>
      <c r="AP937" s="36">
        <f t="shared" si="191"/>
        <v>0.69317820302772126</v>
      </c>
      <c r="AQ937" s="35">
        <v>-47064.98</v>
      </c>
      <c r="AR937" s="35">
        <v>100</v>
      </c>
      <c r="AS937" s="35">
        <v>673425</v>
      </c>
      <c r="AT937" s="36">
        <f t="shared" si="192"/>
        <v>-1.9568911757062777</v>
      </c>
      <c r="AU937" s="35">
        <v>17460.04</v>
      </c>
      <c r="AV937" s="35">
        <v>123</v>
      </c>
      <c r="AW937" s="35">
        <v>872940</v>
      </c>
      <c r="AX937" s="36">
        <f t="shared" si="193"/>
        <v>0.62004403509977779</v>
      </c>
      <c r="AY937" s="35">
        <f t="shared" si="194"/>
        <v>353645.07</v>
      </c>
      <c r="AZ937" s="35">
        <f t="shared" si="194"/>
        <v>580.5</v>
      </c>
      <c r="BA937" s="35">
        <f t="shared" si="194"/>
        <v>4054490</v>
      </c>
      <c r="BB937" s="36">
        <f t="shared" si="195"/>
        <v>2.7039152075846777</v>
      </c>
      <c r="BC937" s="43" t="s">
        <v>1302</v>
      </c>
      <c r="BD937" s="38" t="s">
        <v>1302</v>
      </c>
      <c r="BE937" s="38" t="s">
        <v>1303</v>
      </c>
      <c r="BF937" s="41"/>
      <c r="BG937" s="41"/>
      <c r="BH937" s="41"/>
      <c r="BI937" s="41"/>
      <c r="BJ937" s="41"/>
      <c r="BK937" s="41"/>
      <c r="BL937" s="41"/>
      <c r="BM937" s="41"/>
      <c r="BN937" s="41"/>
      <c r="BO937" s="41"/>
      <c r="CJ937" s="41"/>
      <c r="CK937" s="41"/>
    </row>
    <row r="938" spans="1:89" s="33" customFormat="1" x14ac:dyDescent="0.2">
      <c r="A938" s="42">
        <v>205591</v>
      </c>
      <c r="B938" s="43" t="s">
        <v>1320</v>
      </c>
      <c r="C938" s="35">
        <v>0</v>
      </c>
      <c r="D938" s="35">
        <v>0</v>
      </c>
      <c r="E938" s="35">
        <v>0</v>
      </c>
      <c r="F938" s="36">
        <f t="shared" si="182"/>
        <v>0</v>
      </c>
      <c r="G938" s="35">
        <v>0</v>
      </c>
      <c r="H938" s="35">
        <v>0</v>
      </c>
      <c r="I938" s="35">
        <v>0</v>
      </c>
      <c r="J938" s="36">
        <f t="shared" si="183"/>
        <v>0</v>
      </c>
      <c r="K938" s="35">
        <v>0</v>
      </c>
      <c r="L938" s="35">
        <v>0</v>
      </c>
      <c r="M938" s="35">
        <v>0</v>
      </c>
      <c r="N938" s="36">
        <f t="shared" si="184"/>
        <v>0</v>
      </c>
      <c r="O938" s="35">
        <v>0</v>
      </c>
      <c r="P938" s="35">
        <v>0</v>
      </c>
      <c r="Q938" s="35">
        <v>0</v>
      </c>
      <c r="R938" s="36">
        <f t="shared" si="185"/>
        <v>0</v>
      </c>
      <c r="S938" s="35">
        <v>0</v>
      </c>
      <c r="T938" s="35">
        <v>0</v>
      </c>
      <c r="U938" s="35">
        <v>0</v>
      </c>
      <c r="V938" s="36">
        <f t="shared" si="186"/>
        <v>0</v>
      </c>
      <c r="W938" s="35">
        <v>0</v>
      </c>
      <c r="X938" s="35">
        <v>0</v>
      </c>
      <c r="Y938" s="35">
        <v>0</v>
      </c>
      <c r="Z938" s="36">
        <f t="shared" si="187"/>
        <v>0</v>
      </c>
      <c r="AA938" s="35">
        <v>0</v>
      </c>
      <c r="AB938" s="35">
        <v>0</v>
      </c>
      <c r="AC938" s="35">
        <v>0</v>
      </c>
      <c r="AD938" s="36">
        <f t="shared" si="188"/>
        <v>0</v>
      </c>
      <c r="AE938" s="35">
        <v>0</v>
      </c>
      <c r="AF938" s="35">
        <v>0</v>
      </c>
      <c r="AG938" s="35">
        <v>0</v>
      </c>
      <c r="AH938" s="36">
        <f t="shared" si="189"/>
        <v>0</v>
      </c>
      <c r="AI938" s="35">
        <v>0</v>
      </c>
      <c r="AJ938" s="35">
        <v>0</v>
      </c>
      <c r="AK938" s="35">
        <v>0</v>
      </c>
      <c r="AL938" s="36">
        <f t="shared" si="190"/>
        <v>0</v>
      </c>
      <c r="AM938" s="35">
        <v>39476.5</v>
      </c>
      <c r="AN938" s="35">
        <v>501.75</v>
      </c>
      <c r="AO938" s="35">
        <v>3270797.5</v>
      </c>
      <c r="AP938" s="36">
        <f t="shared" si="191"/>
        <v>0.37415079961385567</v>
      </c>
      <c r="AQ938" s="35">
        <v>181711.6</v>
      </c>
      <c r="AR938" s="35">
        <v>592.5</v>
      </c>
      <c r="AS938" s="35">
        <v>3953425</v>
      </c>
      <c r="AT938" s="36">
        <f t="shared" si="192"/>
        <v>1.2869663140188572</v>
      </c>
      <c r="AU938" s="35">
        <v>-1433741.69</v>
      </c>
      <c r="AV938" s="35">
        <v>1080</v>
      </c>
      <c r="AW938" s="35">
        <v>7498025</v>
      </c>
      <c r="AX938" s="36">
        <f t="shared" si="193"/>
        <v>-5.9276932778965126</v>
      </c>
      <c r="AY938" s="35">
        <f t="shared" si="194"/>
        <v>-1212553.5899999999</v>
      </c>
      <c r="AZ938" s="35">
        <f t="shared" si="194"/>
        <v>2174.25</v>
      </c>
      <c r="BA938" s="35">
        <f t="shared" si="194"/>
        <v>14722247.5</v>
      </c>
      <c r="BB938" s="36">
        <f t="shared" si="195"/>
        <v>-2.5532216660533655</v>
      </c>
      <c r="BC938" s="43" t="s">
        <v>1302</v>
      </c>
      <c r="BD938" s="38" t="s">
        <v>1302</v>
      </c>
      <c r="BE938" s="38" t="s">
        <v>1303</v>
      </c>
      <c r="BF938" s="41"/>
      <c r="BG938" s="41"/>
      <c r="BH938" s="41"/>
      <c r="BI938" s="41"/>
      <c r="BJ938" s="41"/>
      <c r="BK938" s="41"/>
      <c r="BL938" s="41"/>
      <c r="BM938" s="41"/>
      <c r="BN938" s="41"/>
      <c r="BO938" s="41"/>
      <c r="CJ938" s="41"/>
      <c r="CK938" s="41"/>
    </row>
    <row r="939" spans="1:89" s="33" customFormat="1" x14ac:dyDescent="0.2">
      <c r="A939" s="42">
        <v>205689</v>
      </c>
      <c r="B939" s="43" t="s">
        <v>1321</v>
      </c>
      <c r="C939" s="35">
        <v>0</v>
      </c>
      <c r="D939" s="35">
        <v>0</v>
      </c>
      <c r="E939" s="35">
        <v>0</v>
      </c>
      <c r="F939" s="36">
        <f t="shared" si="182"/>
        <v>0</v>
      </c>
      <c r="G939" s="35">
        <v>0</v>
      </c>
      <c r="H939" s="35">
        <v>0</v>
      </c>
      <c r="I939" s="35">
        <v>0</v>
      </c>
      <c r="J939" s="36">
        <f t="shared" si="183"/>
        <v>0</v>
      </c>
      <c r="K939" s="35">
        <v>0</v>
      </c>
      <c r="L939" s="35">
        <v>0</v>
      </c>
      <c r="M939" s="35">
        <v>0</v>
      </c>
      <c r="N939" s="36">
        <f t="shared" si="184"/>
        <v>0</v>
      </c>
      <c r="O939" s="35">
        <v>0</v>
      </c>
      <c r="P939" s="35">
        <v>0</v>
      </c>
      <c r="Q939" s="35">
        <v>0</v>
      </c>
      <c r="R939" s="36">
        <f t="shared" si="185"/>
        <v>0</v>
      </c>
      <c r="S939" s="35">
        <v>0</v>
      </c>
      <c r="T939" s="35">
        <v>0</v>
      </c>
      <c r="U939" s="35">
        <v>0</v>
      </c>
      <c r="V939" s="36">
        <f t="shared" si="186"/>
        <v>0</v>
      </c>
      <c r="W939" s="35">
        <v>0</v>
      </c>
      <c r="X939" s="35">
        <v>0</v>
      </c>
      <c r="Y939" s="35">
        <v>0</v>
      </c>
      <c r="Z939" s="36">
        <f t="shared" si="187"/>
        <v>0</v>
      </c>
      <c r="AA939" s="35">
        <v>0</v>
      </c>
      <c r="AB939" s="35">
        <v>0</v>
      </c>
      <c r="AC939" s="35">
        <v>0</v>
      </c>
      <c r="AD939" s="36">
        <f t="shared" si="188"/>
        <v>0</v>
      </c>
      <c r="AE939" s="35">
        <v>0</v>
      </c>
      <c r="AF939" s="35">
        <v>0</v>
      </c>
      <c r="AG939" s="35">
        <v>0</v>
      </c>
      <c r="AH939" s="36">
        <f t="shared" si="189"/>
        <v>0</v>
      </c>
      <c r="AI939" s="35">
        <v>205750</v>
      </c>
      <c r="AJ939" s="35">
        <v>65</v>
      </c>
      <c r="AK939" s="35">
        <v>448700</v>
      </c>
      <c r="AL939" s="36">
        <f t="shared" si="190"/>
        <v>14.214954312458213</v>
      </c>
      <c r="AM939" s="35">
        <v>121050</v>
      </c>
      <c r="AN939" s="35">
        <v>20</v>
      </c>
      <c r="AO939" s="35">
        <v>140400</v>
      </c>
      <c r="AP939" s="36">
        <f t="shared" si="191"/>
        <v>26.727564102564102</v>
      </c>
      <c r="AQ939" s="35">
        <v>144850</v>
      </c>
      <c r="AR939" s="35">
        <v>30</v>
      </c>
      <c r="AS939" s="35">
        <v>210100</v>
      </c>
      <c r="AT939" s="36">
        <f t="shared" si="192"/>
        <v>19.304140885292718</v>
      </c>
      <c r="AU939" s="35">
        <v>159450.01</v>
      </c>
      <c r="AV939" s="35">
        <v>30</v>
      </c>
      <c r="AW939" s="35">
        <v>209500</v>
      </c>
      <c r="AX939" s="36">
        <f t="shared" si="193"/>
        <v>23.594034892601435</v>
      </c>
      <c r="AY939" s="35">
        <f t="shared" si="194"/>
        <v>631100.01</v>
      </c>
      <c r="AZ939" s="35">
        <f t="shared" si="194"/>
        <v>145</v>
      </c>
      <c r="BA939" s="35">
        <f t="shared" si="194"/>
        <v>1008700</v>
      </c>
      <c r="BB939" s="36">
        <f t="shared" si="195"/>
        <v>19.395360672152275</v>
      </c>
      <c r="BC939" s="43" t="s">
        <v>1302</v>
      </c>
      <c r="BD939" s="38" t="s">
        <v>1302</v>
      </c>
      <c r="BE939" s="38" t="s">
        <v>1303</v>
      </c>
      <c r="BF939" s="41"/>
      <c r="BG939" s="41"/>
      <c r="BH939" s="41"/>
      <c r="BI939" s="41"/>
      <c r="BJ939" s="41"/>
      <c r="BK939" s="41"/>
      <c r="BL939" s="41"/>
      <c r="BM939" s="41"/>
      <c r="BN939" s="41"/>
      <c r="BO939" s="41"/>
      <c r="CJ939" s="41"/>
      <c r="CK939" s="41"/>
    </row>
    <row r="940" spans="1:89" s="33" customFormat="1" x14ac:dyDescent="0.2">
      <c r="A940" s="42">
        <v>206171</v>
      </c>
      <c r="B940" s="43" t="s">
        <v>1322</v>
      </c>
      <c r="C940" s="35">
        <v>0</v>
      </c>
      <c r="D940" s="35">
        <v>0</v>
      </c>
      <c r="E940" s="35">
        <v>0</v>
      </c>
      <c r="F940" s="36">
        <f t="shared" si="182"/>
        <v>0</v>
      </c>
      <c r="G940" s="35">
        <v>0</v>
      </c>
      <c r="H940" s="35">
        <v>0</v>
      </c>
      <c r="I940" s="35">
        <v>0</v>
      </c>
      <c r="J940" s="36">
        <f t="shared" si="183"/>
        <v>0</v>
      </c>
      <c r="K940" s="35">
        <v>0</v>
      </c>
      <c r="L940" s="35">
        <v>0</v>
      </c>
      <c r="M940" s="35">
        <v>0</v>
      </c>
      <c r="N940" s="36">
        <f t="shared" si="184"/>
        <v>0</v>
      </c>
      <c r="O940" s="35">
        <v>0</v>
      </c>
      <c r="P940" s="35">
        <v>0</v>
      </c>
      <c r="Q940" s="35">
        <v>0</v>
      </c>
      <c r="R940" s="36">
        <f t="shared" si="185"/>
        <v>0</v>
      </c>
      <c r="S940" s="35">
        <v>0</v>
      </c>
      <c r="T940" s="35">
        <v>0</v>
      </c>
      <c r="U940" s="35">
        <v>0</v>
      </c>
      <c r="V940" s="36">
        <f t="shared" si="186"/>
        <v>0</v>
      </c>
      <c r="W940" s="35">
        <v>0</v>
      </c>
      <c r="X940" s="35">
        <v>0</v>
      </c>
      <c r="Y940" s="35">
        <v>0</v>
      </c>
      <c r="Z940" s="36">
        <f t="shared" si="187"/>
        <v>0</v>
      </c>
      <c r="AA940" s="35">
        <v>0</v>
      </c>
      <c r="AB940" s="35">
        <v>0</v>
      </c>
      <c r="AC940" s="35">
        <v>0</v>
      </c>
      <c r="AD940" s="36">
        <f t="shared" si="188"/>
        <v>0</v>
      </c>
      <c r="AE940" s="35">
        <v>0</v>
      </c>
      <c r="AF940" s="35">
        <v>0</v>
      </c>
      <c r="AG940" s="35">
        <v>0</v>
      </c>
      <c r="AH940" s="36">
        <f t="shared" si="189"/>
        <v>0</v>
      </c>
      <c r="AI940" s="35">
        <v>78200</v>
      </c>
      <c r="AJ940" s="35">
        <v>35.35</v>
      </c>
      <c r="AK940" s="35">
        <v>237684.5</v>
      </c>
      <c r="AL940" s="36">
        <f t="shared" si="190"/>
        <v>10.199234699780591</v>
      </c>
      <c r="AM940" s="35">
        <v>210561</v>
      </c>
      <c r="AN940" s="35">
        <v>64.75</v>
      </c>
      <c r="AO940" s="35">
        <v>421032.5</v>
      </c>
      <c r="AP940" s="36">
        <f t="shared" si="191"/>
        <v>15.503294876286272</v>
      </c>
      <c r="AQ940" s="35">
        <v>269206</v>
      </c>
      <c r="AR940" s="35">
        <v>42.75</v>
      </c>
      <c r="AS940" s="35">
        <v>283877.5</v>
      </c>
      <c r="AT940" s="36">
        <f t="shared" si="192"/>
        <v>26.552889890886032</v>
      </c>
      <c r="AU940" s="35">
        <v>291684.47999999998</v>
      </c>
      <c r="AV940" s="35">
        <v>57.75</v>
      </c>
      <c r="AW940" s="35">
        <v>401742.5</v>
      </c>
      <c r="AX940" s="36">
        <f t="shared" si="193"/>
        <v>22.507498907882535</v>
      </c>
      <c r="AY940" s="35">
        <f t="shared" si="194"/>
        <v>849651.48</v>
      </c>
      <c r="AZ940" s="35">
        <f t="shared" si="194"/>
        <v>200.6</v>
      </c>
      <c r="BA940" s="35">
        <f t="shared" si="194"/>
        <v>1344337</v>
      </c>
      <c r="BB940" s="36">
        <f t="shared" si="195"/>
        <v>19.59270322843156</v>
      </c>
      <c r="BC940" s="43" t="s">
        <v>1302</v>
      </c>
      <c r="BD940" s="38" t="s">
        <v>1302</v>
      </c>
      <c r="BE940" s="38" t="s">
        <v>1303</v>
      </c>
      <c r="BF940" s="41"/>
      <c r="BG940" s="41"/>
      <c r="BH940" s="41"/>
      <c r="BI940" s="41"/>
      <c r="BJ940" s="41"/>
      <c r="BK940" s="41"/>
      <c r="BL940" s="41"/>
      <c r="BM940" s="41"/>
      <c r="BN940" s="41"/>
      <c r="BO940" s="41"/>
      <c r="CJ940" s="41"/>
      <c r="CK940" s="41"/>
    </row>
    <row r="941" spans="1:89" s="33" customFormat="1" x14ac:dyDescent="0.2">
      <c r="A941" s="42">
        <v>206529</v>
      </c>
      <c r="B941" s="43" t="s">
        <v>1323</v>
      </c>
      <c r="C941" s="35">
        <v>0</v>
      </c>
      <c r="D941" s="35">
        <v>0</v>
      </c>
      <c r="E941" s="35">
        <v>0</v>
      </c>
      <c r="F941" s="36">
        <f t="shared" si="182"/>
        <v>0</v>
      </c>
      <c r="G941" s="35">
        <v>0</v>
      </c>
      <c r="H941" s="35">
        <v>0</v>
      </c>
      <c r="I941" s="35">
        <v>0</v>
      </c>
      <c r="J941" s="36">
        <f t="shared" si="183"/>
        <v>0</v>
      </c>
      <c r="K941" s="35">
        <v>0</v>
      </c>
      <c r="L941" s="35">
        <v>0</v>
      </c>
      <c r="M941" s="35">
        <v>0</v>
      </c>
      <c r="N941" s="36">
        <f t="shared" si="184"/>
        <v>0</v>
      </c>
      <c r="O941" s="35">
        <v>0</v>
      </c>
      <c r="P941" s="35">
        <v>0</v>
      </c>
      <c r="Q941" s="35">
        <v>0</v>
      </c>
      <c r="R941" s="36">
        <f t="shared" si="185"/>
        <v>0</v>
      </c>
      <c r="S941" s="35">
        <v>0</v>
      </c>
      <c r="T941" s="35">
        <v>0</v>
      </c>
      <c r="U941" s="35">
        <v>0</v>
      </c>
      <c r="V941" s="36">
        <f t="shared" si="186"/>
        <v>0</v>
      </c>
      <c r="W941" s="35">
        <v>0</v>
      </c>
      <c r="X941" s="35">
        <v>0</v>
      </c>
      <c r="Y941" s="35">
        <v>0</v>
      </c>
      <c r="Z941" s="36">
        <f t="shared" si="187"/>
        <v>0</v>
      </c>
      <c r="AA941" s="35">
        <v>0</v>
      </c>
      <c r="AB941" s="35">
        <v>0</v>
      </c>
      <c r="AC941" s="35">
        <v>0</v>
      </c>
      <c r="AD941" s="36">
        <f t="shared" si="188"/>
        <v>0</v>
      </c>
      <c r="AE941" s="35">
        <v>0</v>
      </c>
      <c r="AF941" s="35">
        <v>0</v>
      </c>
      <c r="AG941" s="35">
        <v>0</v>
      </c>
      <c r="AH941" s="36">
        <f t="shared" si="189"/>
        <v>0</v>
      </c>
      <c r="AI941" s="35">
        <v>0</v>
      </c>
      <c r="AJ941" s="35">
        <v>0</v>
      </c>
      <c r="AK941" s="35">
        <v>0</v>
      </c>
      <c r="AL941" s="36">
        <f t="shared" si="190"/>
        <v>0</v>
      </c>
      <c r="AM941" s="35">
        <v>110749</v>
      </c>
      <c r="AN941" s="35">
        <v>255</v>
      </c>
      <c r="AO941" s="35">
        <v>1694900</v>
      </c>
      <c r="AP941" s="36">
        <f t="shared" si="191"/>
        <v>2.0256174405569651</v>
      </c>
      <c r="AQ941" s="35">
        <v>583589</v>
      </c>
      <c r="AR941" s="35">
        <v>218</v>
      </c>
      <c r="AS941" s="35">
        <v>1501490</v>
      </c>
      <c r="AT941" s="36">
        <f t="shared" si="192"/>
        <v>10.882851034638925</v>
      </c>
      <c r="AU941" s="35">
        <v>125223.91</v>
      </c>
      <c r="AV941" s="35">
        <v>202</v>
      </c>
      <c r="AW941" s="35">
        <v>1379760</v>
      </c>
      <c r="AX941" s="36">
        <f t="shared" si="193"/>
        <v>2.8134901794514988</v>
      </c>
      <c r="AY941" s="35">
        <f t="shared" si="194"/>
        <v>819561.91</v>
      </c>
      <c r="AZ941" s="35">
        <f t="shared" si="194"/>
        <v>675</v>
      </c>
      <c r="BA941" s="35">
        <f t="shared" si="194"/>
        <v>4576150</v>
      </c>
      <c r="BB941" s="36">
        <f t="shared" si="195"/>
        <v>5.5519201096992008</v>
      </c>
      <c r="BC941" s="43" t="s">
        <v>1302</v>
      </c>
      <c r="BD941" s="38" t="s">
        <v>1302</v>
      </c>
      <c r="BE941" s="38" t="s">
        <v>1303</v>
      </c>
      <c r="BF941" s="41"/>
      <c r="BG941" s="41"/>
      <c r="BH941" s="41"/>
      <c r="BI941" s="41"/>
      <c r="BJ941" s="41"/>
      <c r="BK941" s="41"/>
      <c r="BL941" s="41"/>
      <c r="BM941" s="41"/>
      <c r="BN941" s="41"/>
      <c r="BO941" s="41"/>
      <c r="CJ941" s="41"/>
      <c r="CK941" s="41"/>
    </row>
    <row r="942" spans="1:89" s="33" customFormat="1" x14ac:dyDescent="0.2">
      <c r="A942" s="43">
        <v>142983</v>
      </c>
      <c r="B942" s="43" t="s">
        <v>1324</v>
      </c>
      <c r="C942" s="35">
        <v>-493.48</v>
      </c>
      <c r="D942" s="35">
        <v>0</v>
      </c>
      <c r="E942" s="35">
        <v>0</v>
      </c>
      <c r="F942" s="36">
        <f t="shared" si="182"/>
        <v>0</v>
      </c>
      <c r="G942" s="35">
        <v>77454.06</v>
      </c>
      <c r="H942" s="35">
        <v>70</v>
      </c>
      <c r="I942" s="35">
        <v>491400</v>
      </c>
      <c r="J942" s="36">
        <f t="shared" si="183"/>
        <v>4.8861942612942606</v>
      </c>
      <c r="K942" s="35">
        <v>99254.06</v>
      </c>
      <c r="L942" s="35">
        <v>50</v>
      </c>
      <c r="M942" s="35">
        <v>353500</v>
      </c>
      <c r="N942" s="36">
        <f t="shared" si="184"/>
        <v>8.4232582743988687</v>
      </c>
      <c r="O942" s="35">
        <v>174397.1</v>
      </c>
      <c r="P942" s="35">
        <v>100</v>
      </c>
      <c r="Q942" s="35">
        <v>704100</v>
      </c>
      <c r="R942" s="36">
        <f t="shared" si="185"/>
        <v>7.6783270842209923</v>
      </c>
      <c r="S942" s="35">
        <v>153957.1</v>
      </c>
      <c r="T942" s="35">
        <v>23</v>
      </c>
      <c r="U942" s="35">
        <v>163610</v>
      </c>
      <c r="V942" s="36">
        <f t="shared" si="186"/>
        <v>29.171017052747388</v>
      </c>
      <c r="W942" s="35">
        <v>118857.1</v>
      </c>
      <c r="X942" s="35">
        <v>10</v>
      </c>
      <c r="Y942" s="35">
        <v>68700</v>
      </c>
      <c r="Z942" s="36">
        <f t="shared" si="187"/>
        <v>51.902663755458519</v>
      </c>
      <c r="AA942" s="35">
        <v>329707.09999999998</v>
      </c>
      <c r="AB942" s="35">
        <v>51</v>
      </c>
      <c r="AC942" s="35">
        <v>365570</v>
      </c>
      <c r="AD942" s="36">
        <f t="shared" si="188"/>
        <v>27.95885904204393</v>
      </c>
      <c r="AE942" s="35">
        <v>0</v>
      </c>
      <c r="AF942" s="35">
        <v>0</v>
      </c>
      <c r="AG942" s="35">
        <v>0</v>
      </c>
      <c r="AH942" s="36">
        <f t="shared" si="189"/>
        <v>0</v>
      </c>
      <c r="AI942" s="35">
        <v>0</v>
      </c>
      <c r="AJ942" s="35">
        <v>0</v>
      </c>
      <c r="AK942" s="35">
        <v>0</v>
      </c>
      <c r="AL942" s="36">
        <f t="shared" si="190"/>
        <v>0</v>
      </c>
      <c r="AM942" s="35">
        <v>0</v>
      </c>
      <c r="AN942" s="35">
        <v>0</v>
      </c>
      <c r="AO942" s="35">
        <v>0</v>
      </c>
      <c r="AP942" s="36">
        <f t="shared" si="191"/>
        <v>0</v>
      </c>
      <c r="AQ942" s="35">
        <v>0</v>
      </c>
      <c r="AR942" s="35">
        <v>0</v>
      </c>
      <c r="AS942" s="35">
        <v>0</v>
      </c>
      <c r="AT942" s="36">
        <f t="shared" si="192"/>
        <v>0</v>
      </c>
      <c r="AU942" s="35">
        <v>-66209.23</v>
      </c>
      <c r="AV942" s="35">
        <v>0</v>
      </c>
      <c r="AW942" s="35">
        <v>0</v>
      </c>
      <c r="AX942" s="36">
        <f t="shared" si="193"/>
        <v>0</v>
      </c>
      <c r="AY942" s="35">
        <f t="shared" si="194"/>
        <v>887417.28999999992</v>
      </c>
      <c r="AZ942" s="35">
        <f t="shared" si="194"/>
        <v>304</v>
      </c>
      <c r="BA942" s="35">
        <f t="shared" si="194"/>
        <v>2146880</v>
      </c>
      <c r="BB942" s="36">
        <f t="shared" si="195"/>
        <v>12.813914140520197</v>
      </c>
      <c r="BC942" s="43" t="s">
        <v>1302</v>
      </c>
      <c r="BD942" s="38" t="s">
        <v>1302</v>
      </c>
      <c r="BE942" s="38" t="s">
        <v>1303</v>
      </c>
      <c r="BF942" s="41"/>
      <c r="BG942" s="41"/>
      <c r="BH942" s="41"/>
      <c r="BI942" s="41"/>
      <c r="BJ942" s="41"/>
      <c r="BK942" s="41"/>
      <c r="BL942" s="41"/>
      <c r="BM942" s="41"/>
      <c r="BN942" s="41"/>
      <c r="BO942" s="41"/>
      <c r="CJ942" s="41"/>
      <c r="CK942" s="41"/>
    </row>
    <row r="943" spans="1:89" s="33" customFormat="1" x14ac:dyDescent="0.2">
      <c r="A943" s="43">
        <v>147427</v>
      </c>
      <c r="B943" s="43" t="s">
        <v>1325</v>
      </c>
      <c r="C943" s="35">
        <v>-7565.6</v>
      </c>
      <c r="D943" s="35">
        <v>42</v>
      </c>
      <c r="E943" s="35">
        <v>294840</v>
      </c>
      <c r="F943" s="36">
        <f t="shared" si="182"/>
        <v>-0.76980056980056988</v>
      </c>
      <c r="G943" s="35">
        <v>-12225.6</v>
      </c>
      <c r="H943" s="35">
        <v>12</v>
      </c>
      <c r="I943" s="35">
        <v>84240</v>
      </c>
      <c r="J943" s="36">
        <f t="shared" si="183"/>
        <v>-4.4989743589743592</v>
      </c>
      <c r="K943" s="35">
        <v>-17145.599999999999</v>
      </c>
      <c r="L943" s="35">
        <v>40</v>
      </c>
      <c r="M943" s="35">
        <v>281000</v>
      </c>
      <c r="N943" s="36">
        <f t="shared" si="184"/>
        <v>-1.830491103202847</v>
      </c>
      <c r="O943" s="35">
        <v>-2245.6</v>
      </c>
      <c r="P943" s="35">
        <v>10</v>
      </c>
      <c r="Q943" s="35">
        <v>69400</v>
      </c>
      <c r="R943" s="36">
        <f t="shared" si="185"/>
        <v>-1.0030778097982709</v>
      </c>
      <c r="S943" s="35">
        <v>-6445.6</v>
      </c>
      <c r="T943" s="35">
        <v>10</v>
      </c>
      <c r="U943" s="35">
        <v>69400</v>
      </c>
      <c r="V943" s="36">
        <f t="shared" si="186"/>
        <v>-2.8791585014409224</v>
      </c>
      <c r="W943" s="35">
        <v>215204.4</v>
      </c>
      <c r="X943" s="35">
        <v>35</v>
      </c>
      <c r="Y943" s="35">
        <v>238700</v>
      </c>
      <c r="Z943" s="36">
        <f t="shared" si="187"/>
        <v>27.047054880603266</v>
      </c>
      <c r="AA943" s="35">
        <v>0</v>
      </c>
      <c r="AB943" s="35">
        <v>0</v>
      </c>
      <c r="AC943" s="35">
        <v>0</v>
      </c>
      <c r="AD943" s="36">
        <f t="shared" si="188"/>
        <v>0</v>
      </c>
      <c r="AE943" s="35">
        <v>0</v>
      </c>
      <c r="AF943" s="35">
        <v>0</v>
      </c>
      <c r="AG943" s="35">
        <v>0</v>
      </c>
      <c r="AH943" s="36">
        <f t="shared" si="189"/>
        <v>0</v>
      </c>
      <c r="AI943" s="35">
        <v>0</v>
      </c>
      <c r="AJ943" s="35">
        <v>0</v>
      </c>
      <c r="AK943" s="35">
        <v>0</v>
      </c>
      <c r="AL943" s="36">
        <f t="shared" si="190"/>
        <v>0</v>
      </c>
      <c r="AM943" s="35">
        <v>0</v>
      </c>
      <c r="AN943" s="35">
        <v>0</v>
      </c>
      <c r="AO943" s="35">
        <v>0</v>
      </c>
      <c r="AP943" s="36">
        <f t="shared" si="191"/>
        <v>0</v>
      </c>
      <c r="AQ943" s="35">
        <v>0</v>
      </c>
      <c r="AR943" s="35">
        <v>0</v>
      </c>
      <c r="AS943" s="35">
        <v>0</v>
      </c>
      <c r="AT943" s="36">
        <f t="shared" si="192"/>
        <v>0</v>
      </c>
      <c r="AU943" s="35">
        <v>-71.599999999999994</v>
      </c>
      <c r="AV943" s="35">
        <v>0</v>
      </c>
      <c r="AW943" s="35">
        <v>0</v>
      </c>
      <c r="AX943" s="36">
        <f t="shared" si="193"/>
        <v>0</v>
      </c>
      <c r="AY943" s="35">
        <f t="shared" si="194"/>
        <v>177070.4</v>
      </c>
      <c r="AZ943" s="35">
        <f t="shared" si="194"/>
        <v>107</v>
      </c>
      <c r="BA943" s="35">
        <f t="shared" si="194"/>
        <v>742740</v>
      </c>
      <c r="BB943" s="36">
        <f t="shared" si="195"/>
        <v>7.3904494170234534</v>
      </c>
      <c r="BC943" s="43" t="s">
        <v>1302</v>
      </c>
      <c r="BD943" s="38" t="s">
        <v>1302</v>
      </c>
      <c r="BE943" s="38" t="s">
        <v>1303</v>
      </c>
      <c r="BF943" s="41"/>
      <c r="BG943" s="41"/>
      <c r="BH943" s="41"/>
      <c r="BI943" s="41"/>
      <c r="BJ943" s="41"/>
      <c r="BK943" s="41"/>
      <c r="BL943" s="41"/>
      <c r="BM943" s="41"/>
      <c r="BN943" s="41"/>
      <c r="BO943" s="41"/>
      <c r="CJ943" s="41"/>
      <c r="CK943" s="41"/>
    </row>
    <row r="944" spans="1:89" s="33" customFormat="1" x14ac:dyDescent="0.2">
      <c r="A944" s="43">
        <v>170142</v>
      </c>
      <c r="B944" s="43" t="s">
        <v>1326</v>
      </c>
      <c r="C944" s="35">
        <v>-300.99</v>
      </c>
      <c r="D944" s="35">
        <v>0</v>
      </c>
      <c r="E944" s="35">
        <v>0</v>
      </c>
      <c r="F944" s="36">
        <f t="shared" si="182"/>
        <v>0</v>
      </c>
      <c r="G944" s="35">
        <v>64397.52</v>
      </c>
      <c r="H944" s="35">
        <v>30</v>
      </c>
      <c r="I944" s="35">
        <v>212100</v>
      </c>
      <c r="J944" s="36">
        <f t="shared" si="183"/>
        <v>9.412178783592644</v>
      </c>
      <c r="K944" s="35">
        <v>0</v>
      </c>
      <c r="L944" s="35">
        <v>40</v>
      </c>
      <c r="M944" s="35">
        <v>282800</v>
      </c>
      <c r="N944" s="36">
        <f t="shared" si="184"/>
        <v>0</v>
      </c>
      <c r="O944" s="35">
        <v>0</v>
      </c>
      <c r="P944" s="35">
        <v>0</v>
      </c>
      <c r="Q944" s="35">
        <v>0</v>
      </c>
      <c r="R944" s="36">
        <f t="shared" si="185"/>
        <v>0</v>
      </c>
      <c r="S944" s="35">
        <v>195197.52</v>
      </c>
      <c r="T944" s="35">
        <v>40</v>
      </c>
      <c r="U944" s="35">
        <v>278500</v>
      </c>
      <c r="V944" s="36">
        <f t="shared" si="186"/>
        <v>21.727551597845601</v>
      </c>
      <c r="W944" s="35">
        <v>0</v>
      </c>
      <c r="X944" s="35">
        <v>0</v>
      </c>
      <c r="Y944" s="35">
        <v>0</v>
      </c>
      <c r="Z944" s="36">
        <f t="shared" si="187"/>
        <v>0</v>
      </c>
      <c r="AA944" s="35">
        <v>0</v>
      </c>
      <c r="AB944" s="35">
        <v>0</v>
      </c>
      <c r="AC944" s="35">
        <v>0</v>
      </c>
      <c r="AD944" s="36">
        <f t="shared" si="188"/>
        <v>0</v>
      </c>
      <c r="AE944" s="35">
        <v>0</v>
      </c>
      <c r="AF944" s="35">
        <v>0</v>
      </c>
      <c r="AG944" s="35">
        <v>0</v>
      </c>
      <c r="AH944" s="36">
        <f t="shared" si="189"/>
        <v>0</v>
      </c>
      <c r="AI944" s="35">
        <v>0</v>
      </c>
      <c r="AJ944" s="35">
        <v>0</v>
      </c>
      <c r="AK944" s="35">
        <v>0</v>
      </c>
      <c r="AL944" s="36">
        <f t="shared" si="190"/>
        <v>0</v>
      </c>
      <c r="AM944" s="35">
        <v>0</v>
      </c>
      <c r="AN944" s="35">
        <v>0</v>
      </c>
      <c r="AO944" s="35">
        <v>0</v>
      </c>
      <c r="AP944" s="36">
        <f t="shared" si="191"/>
        <v>0</v>
      </c>
      <c r="AQ944" s="35">
        <v>0</v>
      </c>
      <c r="AR944" s="35">
        <v>0</v>
      </c>
      <c r="AS944" s="35">
        <v>0</v>
      </c>
      <c r="AT944" s="36">
        <f t="shared" si="192"/>
        <v>0</v>
      </c>
      <c r="AU944" s="35">
        <v>-4400.72</v>
      </c>
      <c r="AV944" s="35">
        <v>0</v>
      </c>
      <c r="AW944" s="35">
        <v>0</v>
      </c>
      <c r="AX944" s="36">
        <f t="shared" si="193"/>
        <v>0</v>
      </c>
      <c r="AY944" s="35">
        <f t="shared" si="194"/>
        <v>255194.31999999998</v>
      </c>
      <c r="AZ944" s="35">
        <f t="shared" si="194"/>
        <v>110</v>
      </c>
      <c r="BA944" s="35">
        <f t="shared" si="194"/>
        <v>773400</v>
      </c>
      <c r="BB944" s="36">
        <f t="shared" si="195"/>
        <v>10.228890509438841</v>
      </c>
      <c r="BC944" s="43" t="s">
        <v>1302</v>
      </c>
      <c r="BD944" s="38" t="s">
        <v>1302</v>
      </c>
      <c r="BE944" s="38" t="s">
        <v>1303</v>
      </c>
      <c r="BF944" s="41"/>
      <c r="BG944" s="41"/>
      <c r="BH944" s="41"/>
      <c r="BI944" s="41"/>
      <c r="BJ944" s="41"/>
      <c r="BK944" s="41"/>
      <c r="BL944" s="41"/>
      <c r="BM944" s="41"/>
      <c r="BN944" s="41"/>
      <c r="BO944" s="41"/>
      <c r="CJ944" s="41"/>
      <c r="CK944" s="41"/>
    </row>
    <row r="945" spans="1:89" s="33" customFormat="1" x14ac:dyDescent="0.2">
      <c r="A945" s="43">
        <v>170956</v>
      </c>
      <c r="B945" s="43" t="s">
        <v>1327</v>
      </c>
      <c r="C945" s="35">
        <v>236547.59</v>
      </c>
      <c r="D945" s="35">
        <v>70</v>
      </c>
      <c r="E945" s="35">
        <v>491400</v>
      </c>
      <c r="F945" s="36">
        <f t="shared" si="182"/>
        <v>14.441244810744811</v>
      </c>
      <c r="G945" s="35">
        <v>185800.04</v>
      </c>
      <c r="H945" s="35">
        <v>82.5</v>
      </c>
      <c r="I945" s="35">
        <v>579775</v>
      </c>
      <c r="J945" s="36">
        <f t="shared" si="183"/>
        <v>9.9345457116985045</v>
      </c>
      <c r="K945" s="35">
        <v>333075.03999999998</v>
      </c>
      <c r="L945" s="35">
        <v>82.5</v>
      </c>
      <c r="M945" s="35">
        <v>579775</v>
      </c>
      <c r="N945" s="36">
        <f t="shared" si="184"/>
        <v>17.234705187357164</v>
      </c>
      <c r="O945" s="35">
        <v>280855.03999999998</v>
      </c>
      <c r="P945" s="35">
        <v>46</v>
      </c>
      <c r="Q945" s="35">
        <v>325220</v>
      </c>
      <c r="R945" s="36">
        <f t="shared" si="185"/>
        <v>26.771127974909291</v>
      </c>
      <c r="S945" s="35">
        <v>226730.04</v>
      </c>
      <c r="T945" s="35">
        <v>47.5</v>
      </c>
      <c r="U945" s="35">
        <v>328975</v>
      </c>
      <c r="V945" s="36">
        <f t="shared" si="186"/>
        <v>21.365244289079715</v>
      </c>
      <c r="W945" s="35">
        <v>564680.04</v>
      </c>
      <c r="X945" s="35">
        <v>97.5</v>
      </c>
      <c r="Y945" s="35">
        <v>666875</v>
      </c>
      <c r="Z945" s="36">
        <f t="shared" si="187"/>
        <v>25.402663467666354</v>
      </c>
      <c r="AA945" s="35">
        <v>327330.03999999998</v>
      </c>
      <c r="AB945" s="35">
        <v>30</v>
      </c>
      <c r="AC945" s="35">
        <v>217500</v>
      </c>
      <c r="AD945" s="36">
        <f t="shared" si="188"/>
        <v>46.653936735632179</v>
      </c>
      <c r="AE945" s="35">
        <v>441030.09</v>
      </c>
      <c r="AF945" s="35">
        <v>40</v>
      </c>
      <c r="AG945" s="35">
        <v>292900</v>
      </c>
      <c r="AH945" s="36">
        <f t="shared" si="189"/>
        <v>45.172081597814952</v>
      </c>
      <c r="AI945" s="35">
        <v>0</v>
      </c>
      <c r="AJ945" s="35">
        <v>0</v>
      </c>
      <c r="AK945" s="35">
        <v>0</v>
      </c>
      <c r="AL945" s="36">
        <f t="shared" si="190"/>
        <v>0</v>
      </c>
      <c r="AM945" s="35">
        <v>608830.09</v>
      </c>
      <c r="AN945" s="35">
        <v>109.5</v>
      </c>
      <c r="AO945" s="35">
        <v>712535</v>
      </c>
      <c r="AP945" s="36">
        <f t="shared" si="191"/>
        <v>26.488148357624535</v>
      </c>
      <c r="AQ945" s="35">
        <v>0</v>
      </c>
      <c r="AR945" s="35">
        <v>0</v>
      </c>
      <c r="AS945" s="35">
        <v>0</v>
      </c>
      <c r="AT945" s="36">
        <f t="shared" si="192"/>
        <v>0</v>
      </c>
      <c r="AU945" s="35">
        <v>282432.59999999998</v>
      </c>
      <c r="AV945" s="35">
        <v>0</v>
      </c>
      <c r="AW945" s="35">
        <v>0</v>
      </c>
      <c r="AX945" s="36">
        <f t="shared" si="193"/>
        <v>0</v>
      </c>
      <c r="AY945" s="35">
        <f t="shared" si="194"/>
        <v>3250763.02</v>
      </c>
      <c r="AZ945" s="35">
        <f t="shared" si="194"/>
        <v>535.5</v>
      </c>
      <c r="BA945" s="35">
        <f t="shared" si="194"/>
        <v>3703555</v>
      </c>
      <c r="BB945" s="36">
        <f t="shared" si="195"/>
        <v>27.209978958055167</v>
      </c>
      <c r="BC945" s="43" t="s">
        <v>1302</v>
      </c>
      <c r="BD945" s="38" t="s">
        <v>1302</v>
      </c>
      <c r="BE945" s="38" t="s">
        <v>1303</v>
      </c>
      <c r="BF945" s="41"/>
      <c r="BG945" s="41"/>
      <c r="BH945" s="41"/>
      <c r="BI945" s="41"/>
      <c r="BJ945" s="41"/>
      <c r="BK945" s="41"/>
      <c r="BL945" s="41"/>
      <c r="BM945" s="41"/>
      <c r="BN945" s="41"/>
      <c r="BO945" s="41"/>
      <c r="CJ945" s="41"/>
      <c r="CK945" s="41"/>
    </row>
    <row r="946" spans="1:89" s="33" customFormat="1" x14ac:dyDescent="0.2">
      <c r="A946" s="43">
        <v>174313</v>
      </c>
      <c r="B946" s="43" t="s">
        <v>1328</v>
      </c>
      <c r="C946" s="35">
        <v>-2752.09</v>
      </c>
      <c r="D946" s="35">
        <v>42</v>
      </c>
      <c r="E946" s="35">
        <v>294840</v>
      </c>
      <c r="F946" s="36">
        <f t="shared" si="182"/>
        <v>-0.28002543752543751</v>
      </c>
      <c r="G946" s="35">
        <v>-8100.09</v>
      </c>
      <c r="H946" s="35">
        <v>40</v>
      </c>
      <c r="I946" s="35">
        <v>282500</v>
      </c>
      <c r="J946" s="36">
        <f t="shared" si="183"/>
        <v>-0.88885943362831865</v>
      </c>
      <c r="K946" s="35">
        <v>0</v>
      </c>
      <c r="L946" s="35">
        <v>20</v>
      </c>
      <c r="M946" s="35">
        <v>142150</v>
      </c>
      <c r="N946" s="36">
        <f t="shared" si="184"/>
        <v>0</v>
      </c>
      <c r="O946" s="35">
        <v>0</v>
      </c>
      <c r="P946" s="35">
        <v>0</v>
      </c>
      <c r="Q946" s="35">
        <v>0</v>
      </c>
      <c r="R946" s="36">
        <f t="shared" si="185"/>
        <v>0</v>
      </c>
      <c r="S946" s="35">
        <v>0</v>
      </c>
      <c r="T946" s="35">
        <v>0</v>
      </c>
      <c r="U946" s="35">
        <v>0</v>
      </c>
      <c r="V946" s="36">
        <f t="shared" si="186"/>
        <v>0</v>
      </c>
      <c r="W946" s="35">
        <v>0</v>
      </c>
      <c r="X946" s="35">
        <v>0</v>
      </c>
      <c r="Y946" s="35">
        <v>0</v>
      </c>
      <c r="Z946" s="36">
        <f t="shared" si="187"/>
        <v>0</v>
      </c>
      <c r="AA946" s="35">
        <v>0</v>
      </c>
      <c r="AB946" s="35">
        <v>0</v>
      </c>
      <c r="AC946" s="35">
        <v>0</v>
      </c>
      <c r="AD946" s="36">
        <f t="shared" si="188"/>
        <v>0</v>
      </c>
      <c r="AE946" s="35">
        <v>0</v>
      </c>
      <c r="AF946" s="35">
        <v>0</v>
      </c>
      <c r="AG946" s="35">
        <v>0</v>
      </c>
      <c r="AH946" s="36">
        <f t="shared" si="189"/>
        <v>0</v>
      </c>
      <c r="AI946" s="35">
        <v>0</v>
      </c>
      <c r="AJ946" s="35">
        <v>0</v>
      </c>
      <c r="AK946" s="35">
        <v>0</v>
      </c>
      <c r="AL946" s="36">
        <f t="shared" si="190"/>
        <v>0</v>
      </c>
      <c r="AM946" s="35">
        <v>0</v>
      </c>
      <c r="AN946" s="35">
        <v>0</v>
      </c>
      <c r="AO946" s="35">
        <v>0</v>
      </c>
      <c r="AP946" s="36">
        <f t="shared" si="191"/>
        <v>0</v>
      </c>
      <c r="AQ946" s="35">
        <v>0</v>
      </c>
      <c r="AR946" s="35">
        <v>0</v>
      </c>
      <c r="AS946" s="35">
        <v>0</v>
      </c>
      <c r="AT946" s="36">
        <f t="shared" si="192"/>
        <v>0</v>
      </c>
      <c r="AU946" s="35">
        <v>-16480.34</v>
      </c>
      <c r="AV946" s="35">
        <v>0</v>
      </c>
      <c r="AW946" s="35">
        <v>0</v>
      </c>
      <c r="AX946" s="36">
        <f t="shared" si="193"/>
        <v>0</v>
      </c>
      <c r="AY946" s="35">
        <f t="shared" si="194"/>
        <v>-24580.43</v>
      </c>
      <c r="AZ946" s="35">
        <f t="shared" si="194"/>
        <v>60</v>
      </c>
      <c r="BA946" s="35">
        <f t="shared" si="194"/>
        <v>424650</v>
      </c>
      <c r="BB946" s="36">
        <f t="shared" si="195"/>
        <v>-1.794403226186271</v>
      </c>
      <c r="BC946" s="43" t="s">
        <v>1302</v>
      </c>
      <c r="BD946" s="38" t="s">
        <v>1302</v>
      </c>
      <c r="BE946" s="38" t="s">
        <v>1303</v>
      </c>
      <c r="BF946" s="41"/>
      <c r="BG946" s="41"/>
      <c r="BH946" s="41"/>
      <c r="BI946" s="41"/>
      <c r="BJ946" s="41"/>
      <c r="BK946" s="41"/>
      <c r="BL946" s="41"/>
      <c r="BM946" s="41"/>
      <c r="BN946" s="41"/>
      <c r="BO946" s="41"/>
      <c r="CJ946" s="41"/>
      <c r="CK946" s="41"/>
    </row>
    <row r="947" spans="1:89" s="33" customFormat="1" x14ac:dyDescent="0.2">
      <c r="A947" s="43">
        <v>178670</v>
      </c>
      <c r="B947" s="43" t="s">
        <v>1329</v>
      </c>
      <c r="C947" s="35">
        <v>-37304.78</v>
      </c>
      <c r="D947" s="35">
        <v>0</v>
      </c>
      <c r="E947" s="35">
        <v>0</v>
      </c>
      <c r="F947" s="36">
        <f t="shared" si="182"/>
        <v>0</v>
      </c>
      <c r="G947" s="35">
        <v>-34332.28</v>
      </c>
      <c r="H947" s="35">
        <v>10.75</v>
      </c>
      <c r="I947" s="35">
        <v>75357.5</v>
      </c>
      <c r="J947" s="36">
        <f t="shared" si="183"/>
        <v>-14.123354410642602</v>
      </c>
      <c r="K947" s="35">
        <v>0</v>
      </c>
      <c r="L947" s="35">
        <v>37.5</v>
      </c>
      <c r="M947" s="35">
        <v>268375</v>
      </c>
      <c r="N947" s="36">
        <f t="shared" si="184"/>
        <v>0</v>
      </c>
      <c r="O947" s="35">
        <v>0</v>
      </c>
      <c r="P947" s="35">
        <v>0</v>
      </c>
      <c r="Q947" s="35">
        <v>0</v>
      </c>
      <c r="R947" s="36">
        <f t="shared" si="185"/>
        <v>0</v>
      </c>
      <c r="S947" s="35">
        <v>0</v>
      </c>
      <c r="T947" s="35">
        <v>0</v>
      </c>
      <c r="U947" s="35">
        <v>0</v>
      </c>
      <c r="V947" s="36">
        <f t="shared" si="186"/>
        <v>0</v>
      </c>
      <c r="W947" s="35">
        <v>0</v>
      </c>
      <c r="X947" s="35">
        <v>0</v>
      </c>
      <c r="Y947" s="35">
        <v>0</v>
      </c>
      <c r="Z947" s="36">
        <f t="shared" si="187"/>
        <v>0</v>
      </c>
      <c r="AA947" s="35">
        <v>0</v>
      </c>
      <c r="AB947" s="35">
        <v>0</v>
      </c>
      <c r="AC947" s="35">
        <v>0</v>
      </c>
      <c r="AD947" s="36">
        <f t="shared" si="188"/>
        <v>0</v>
      </c>
      <c r="AE947" s="35">
        <v>0</v>
      </c>
      <c r="AF947" s="35">
        <v>0</v>
      </c>
      <c r="AG947" s="35">
        <v>0</v>
      </c>
      <c r="AH947" s="36">
        <f t="shared" si="189"/>
        <v>0</v>
      </c>
      <c r="AI947" s="35">
        <v>0</v>
      </c>
      <c r="AJ947" s="35">
        <v>0</v>
      </c>
      <c r="AK947" s="35">
        <v>0</v>
      </c>
      <c r="AL947" s="36">
        <f t="shared" si="190"/>
        <v>0</v>
      </c>
      <c r="AM947" s="35">
        <v>0</v>
      </c>
      <c r="AN947" s="35">
        <v>0</v>
      </c>
      <c r="AO947" s="35">
        <v>0</v>
      </c>
      <c r="AP947" s="36">
        <f t="shared" si="191"/>
        <v>0</v>
      </c>
      <c r="AQ947" s="35">
        <v>0</v>
      </c>
      <c r="AR947" s="35">
        <v>0</v>
      </c>
      <c r="AS947" s="35">
        <v>0</v>
      </c>
      <c r="AT947" s="36">
        <f t="shared" si="192"/>
        <v>0</v>
      </c>
      <c r="AU947" s="35">
        <v>-17149.689999999999</v>
      </c>
      <c r="AV947" s="35">
        <v>0</v>
      </c>
      <c r="AW947" s="35">
        <v>0</v>
      </c>
      <c r="AX947" s="36">
        <f t="shared" si="193"/>
        <v>0</v>
      </c>
      <c r="AY947" s="35">
        <f t="shared" si="194"/>
        <v>-51481.97</v>
      </c>
      <c r="AZ947" s="35">
        <f t="shared" si="194"/>
        <v>48.25</v>
      </c>
      <c r="BA947" s="35">
        <f t="shared" si="194"/>
        <v>343732.5</v>
      </c>
      <c r="BB947" s="36">
        <f t="shared" si="195"/>
        <v>-4.6429740277686866</v>
      </c>
      <c r="BC947" s="43" t="s">
        <v>1302</v>
      </c>
      <c r="BD947" s="38" t="s">
        <v>1302</v>
      </c>
      <c r="BE947" s="38" t="s">
        <v>1303</v>
      </c>
      <c r="BF947" s="41"/>
      <c r="BG947" s="41"/>
      <c r="BH947" s="41"/>
      <c r="BI947" s="41"/>
      <c r="BJ947" s="41"/>
      <c r="BK947" s="41"/>
      <c r="BL947" s="41"/>
      <c r="BM947" s="41"/>
      <c r="BN947" s="41"/>
      <c r="BO947" s="41"/>
      <c r="CJ947" s="41"/>
      <c r="CK947" s="41"/>
    </row>
    <row r="948" spans="1:89" s="33" customFormat="1" x14ac:dyDescent="0.2">
      <c r="A948" s="43">
        <v>179247</v>
      </c>
      <c r="B948" s="43" t="s">
        <v>1330</v>
      </c>
      <c r="C948" s="35">
        <v>-248853.01</v>
      </c>
      <c r="D948" s="35">
        <v>0</v>
      </c>
      <c r="E948" s="35">
        <v>0</v>
      </c>
      <c r="F948" s="36">
        <f t="shared" si="182"/>
        <v>0</v>
      </c>
      <c r="G948" s="35">
        <v>-17360.509999999998</v>
      </c>
      <c r="H948" s="35">
        <v>35</v>
      </c>
      <c r="I948" s="35">
        <v>243600</v>
      </c>
      <c r="J948" s="36">
        <f t="shared" si="183"/>
        <v>-2.2092603037766829</v>
      </c>
      <c r="K948" s="35">
        <v>0</v>
      </c>
      <c r="L948" s="35">
        <v>0</v>
      </c>
      <c r="M948" s="35">
        <v>0</v>
      </c>
      <c r="N948" s="36">
        <f t="shared" si="184"/>
        <v>0</v>
      </c>
      <c r="O948" s="35">
        <v>0</v>
      </c>
      <c r="P948" s="35">
        <v>0</v>
      </c>
      <c r="Q948" s="35">
        <v>0</v>
      </c>
      <c r="R948" s="36">
        <f t="shared" si="185"/>
        <v>0</v>
      </c>
      <c r="S948" s="35">
        <v>0</v>
      </c>
      <c r="T948" s="35">
        <v>0</v>
      </c>
      <c r="U948" s="35">
        <v>0</v>
      </c>
      <c r="V948" s="36">
        <f t="shared" si="186"/>
        <v>0</v>
      </c>
      <c r="W948" s="35">
        <v>0</v>
      </c>
      <c r="X948" s="35">
        <v>0</v>
      </c>
      <c r="Y948" s="35">
        <v>0</v>
      </c>
      <c r="Z948" s="36">
        <f t="shared" si="187"/>
        <v>0</v>
      </c>
      <c r="AA948" s="35">
        <v>0</v>
      </c>
      <c r="AB948" s="35">
        <v>0</v>
      </c>
      <c r="AC948" s="35">
        <v>0</v>
      </c>
      <c r="AD948" s="36">
        <f t="shared" si="188"/>
        <v>0</v>
      </c>
      <c r="AE948" s="35">
        <v>0</v>
      </c>
      <c r="AF948" s="35">
        <v>0</v>
      </c>
      <c r="AG948" s="35">
        <v>0</v>
      </c>
      <c r="AH948" s="36">
        <f t="shared" si="189"/>
        <v>0</v>
      </c>
      <c r="AI948" s="35">
        <v>0</v>
      </c>
      <c r="AJ948" s="35">
        <v>0</v>
      </c>
      <c r="AK948" s="35">
        <v>0</v>
      </c>
      <c r="AL948" s="36">
        <f t="shared" si="190"/>
        <v>0</v>
      </c>
      <c r="AM948" s="35">
        <v>0</v>
      </c>
      <c r="AN948" s="35">
        <v>0</v>
      </c>
      <c r="AO948" s="35">
        <v>0</v>
      </c>
      <c r="AP948" s="36">
        <f t="shared" si="191"/>
        <v>0</v>
      </c>
      <c r="AQ948" s="35">
        <v>0</v>
      </c>
      <c r="AR948" s="35">
        <v>0</v>
      </c>
      <c r="AS948" s="35">
        <v>0</v>
      </c>
      <c r="AT948" s="36">
        <f t="shared" si="192"/>
        <v>0</v>
      </c>
      <c r="AU948" s="35">
        <v>0</v>
      </c>
      <c r="AV948" s="35">
        <v>0</v>
      </c>
      <c r="AW948" s="35">
        <v>0</v>
      </c>
      <c r="AX948" s="36">
        <f t="shared" si="193"/>
        <v>0</v>
      </c>
      <c r="AY948" s="35">
        <f t="shared" si="194"/>
        <v>-17360.509999999998</v>
      </c>
      <c r="AZ948" s="35">
        <f t="shared" si="194"/>
        <v>35</v>
      </c>
      <c r="BA948" s="35">
        <f t="shared" si="194"/>
        <v>243600</v>
      </c>
      <c r="BB948" s="36">
        <f t="shared" si="195"/>
        <v>-2.2092603037766829</v>
      </c>
      <c r="BC948" s="43" t="s">
        <v>1302</v>
      </c>
      <c r="BD948" s="38" t="s">
        <v>1302</v>
      </c>
      <c r="BE948" s="38" t="s">
        <v>1303</v>
      </c>
      <c r="BF948" s="41"/>
      <c r="BG948" s="41"/>
      <c r="BH948" s="41"/>
      <c r="BI948" s="41"/>
      <c r="BJ948" s="41"/>
      <c r="BK948" s="41"/>
      <c r="BL948" s="41"/>
      <c r="BM948" s="41"/>
      <c r="BN948" s="41"/>
      <c r="BO948" s="41"/>
      <c r="CJ948" s="41"/>
      <c r="CK948" s="41"/>
    </row>
    <row r="949" spans="1:89" s="33" customFormat="1" x14ac:dyDescent="0.2">
      <c r="A949" s="43">
        <v>179427</v>
      </c>
      <c r="B949" s="43" t="s">
        <v>1331</v>
      </c>
      <c r="C949" s="35">
        <v>-32344.54</v>
      </c>
      <c r="D949" s="35">
        <v>0</v>
      </c>
      <c r="E949" s="35">
        <v>0</v>
      </c>
      <c r="F949" s="36">
        <f t="shared" si="182"/>
        <v>0</v>
      </c>
      <c r="G949" s="35">
        <v>-10644.54</v>
      </c>
      <c r="H949" s="35">
        <v>40</v>
      </c>
      <c r="I949" s="35">
        <v>280800</v>
      </c>
      <c r="J949" s="36">
        <f t="shared" si="183"/>
        <v>-1.1751450854700856</v>
      </c>
      <c r="K949" s="35">
        <v>0</v>
      </c>
      <c r="L949" s="35">
        <v>0</v>
      </c>
      <c r="M949" s="35">
        <v>0</v>
      </c>
      <c r="N949" s="36">
        <f t="shared" si="184"/>
        <v>0</v>
      </c>
      <c r="O949" s="35">
        <v>0</v>
      </c>
      <c r="P949" s="35">
        <v>0</v>
      </c>
      <c r="Q949" s="35">
        <v>0</v>
      </c>
      <c r="R949" s="36">
        <f t="shared" si="185"/>
        <v>0</v>
      </c>
      <c r="S949" s="35">
        <v>0</v>
      </c>
      <c r="T949" s="35">
        <v>0</v>
      </c>
      <c r="U949" s="35">
        <v>0</v>
      </c>
      <c r="V949" s="36">
        <f t="shared" si="186"/>
        <v>0</v>
      </c>
      <c r="W949" s="35">
        <v>0</v>
      </c>
      <c r="X949" s="35">
        <v>0</v>
      </c>
      <c r="Y949" s="35">
        <v>0</v>
      </c>
      <c r="Z949" s="36">
        <f t="shared" si="187"/>
        <v>0</v>
      </c>
      <c r="AA949" s="35">
        <v>0</v>
      </c>
      <c r="AB949" s="35">
        <v>0</v>
      </c>
      <c r="AC949" s="35">
        <v>0</v>
      </c>
      <c r="AD949" s="36">
        <f t="shared" si="188"/>
        <v>0</v>
      </c>
      <c r="AE949" s="35">
        <v>0</v>
      </c>
      <c r="AF949" s="35">
        <v>0</v>
      </c>
      <c r="AG949" s="35">
        <v>0</v>
      </c>
      <c r="AH949" s="36">
        <f t="shared" si="189"/>
        <v>0</v>
      </c>
      <c r="AI949" s="35">
        <v>0</v>
      </c>
      <c r="AJ949" s="35">
        <v>0</v>
      </c>
      <c r="AK949" s="35">
        <v>0</v>
      </c>
      <c r="AL949" s="36">
        <f t="shared" si="190"/>
        <v>0</v>
      </c>
      <c r="AM949" s="35">
        <v>0</v>
      </c>
      <c r="AN949" s="35">
        <v>0</v>
      </c>
      <c r="AO949" s="35">
        <v>0</v>
      </c>
      <c r="AP949" s="36">
        <f t="shared" si="191"/>
        <v>0</v>
      </c>
      <c r="AQ949" s="35">
        <v>0</v>
      </c>
      <c r="AR949" s="35">
        <v>0</v>
      </c>
      <c r="AS949" s="35">
        <v>0</v>
      </c>
      <c r="AT949" s="36">
        <f t="shared" si="192"/>
        <v>0</v>
      </c>
      <c r="AU949" s="35">
        <v>-15895.25</v>
      </c>
      <c r="AV949" s="35">
        <v>0</v>
      </c>
      <c r="AW949" s="35">
        <v>0</v>
      </c>
      <c r="AX949" s="36">
        <f t="shared" si="193"/>
        <v>0</v>
      </c>
      <c r="AY949" s="35">
        <f t="shared" si="194"/>
        <v>-26539.79</v>
      </c>
      <c r="AZ949" s="35">
        <f t="shared" si="194"/>
        <v>40</v>
      </c>
      <c r="BA949" s="35">
        <f t="shared" si="194"/>
        <v>280800</v>
      </c>
      <c r="BB949" s="36">
        <f t="shared" si="195"/>
        <v>-2.9299625712250714</v>
      </c>
      <c r="BC949" s="43" t="s">
        <v>1302</v>
      </c>
      <c r="BD949" s="38" t="s">
        <v>1302</v>
      </c>
      <c r="BE949" s="38" t="s">
        <v>1303</v>
      </c>
      <c r="BF949" s="41"/>
      <c r="BG949" s="41"/>
      <c r="BH949" s="41"/>
      <c r="BI949" s="41"/>
      <c r="BJ949" s="41"/>
      <c r="BK949" s="41"/>
      <c r="BL949" s="41"/>
      <c r="BM949" s="41"/>
      <c r="BN949" s="41"/>
      <c r="BO949" s="41"/>
      <c r="CJ949" s="41"/>
      <c r="CK949" s="41"/>
    </row>
    <row r="950" spans="1:89" s="33" customFormat="1" x14ac:dyDescent="0.2">
      <c r="A950" s="43">
        <v>202282</v>
      </c>
      <c r="B950" s="43" t="s">
        <v>1332</v>
      </c>
      <c r="C950" s="35">
        <v>24254.01</v>
      </c>
      <c r="D950" s="35">
        <v>0</v>
      </c>
      <c r="E950" s="35">
        <v>0</v>
      </c>
      <c r="F950" s="36">
        <f t="shared" si="182"/>
        <v>0</v>
      </c>
      <c r="G950" s="35">
        <v>169745.23</v>
      </c>
      <c r="H950" s="35">
        <v>32.5</v>
      </c>
      <c r="I950" s="35">
        <v>232275</v>
      </c>
      <c r="J950" s="36">
        <f t="shared" si="183"/>
        <v>22.654621160262622</v>
      </c>
      <c r="K950" s="35">
        <v>104262.73</v>
      </c>
      <c r="L950" s="35">
        <v>21.75</v>
      </c>
      <c r="M950" s="35">
        <v>157097.5</v>
      </c>
      <c r="N950" s="36">
        <f t="shared" si="184"/>
        <v>19.910449879851686</v>
      </c>
      <c r="O950" s="35">
        <v>119180.23</v>
      </c>
      <c r="P950" s="35">
        <v>18.25</v>
      </c>
      <c r="Q950" s="35">
        <v>126902.5</v>
      </c>
      <c r="R950" s="36">
        <f t="shared" si="185"/>
        <v>29.113588227182287</v>
      </c>
      <c r="S950" s="35">
        <v>134780.23000000001</v>
      </c>
      <c r="T950" s="35">
        <v>10</v>
      </c>
      <c r="U950" s="35">
        <v>69100</v>
      </c>
      <c r="V950" s="36">
        <f t="shared" si="186"/>
        <v>60.465805065123014</v>
      </c>
      <c r="W950" s="35">
        <v>195980.23</v>
      </c>
      <c r="X950" s="35">
        <v>20</v>
      </c>
      <c r="Y950" s="35">
        <v>136200</v>
      </c>
      <c r="Z950" s="36">
        <f t="shared" si="187"/>
        <v>43.16745154185022</v>
      </c>
      <c r="AA950" s="35">
        <v>187780.23</v>
      </c>
      <c r="AB950" s="35">
        <v>10</v>
      </c>
      <c r="AC950" s="35">
        <v>82100</v>
      </c>
      <c r="AD950" s="36">
        <f t="shared" si="188"/>
        <v>70.903619123020704</v>
      </c>
      <c r="AE950" s="35">
        <v>43023.24</v>
      </c>
      <c r="AF950" s="35">
        <v>5</v>
      </c>
      <c r="AG950" s="35">
        <v>38800</v>
      </c>
      <c r="AH950" s="36">
        <f t="shared" si="189"/>
        <v>33.265391752577322</v>
      </c>
      <c r="AI950" s="35">
        <v>194523.24</v>
      </c>
      <c r="AJ950" s="35">
        <v>30</v>
      </c>
      <c r="AK950" s="35">
        <v>211400</v>
      </c>
      <c r="AL950" s="36">
        <f t="shared" si="190"/>
        <v>28.525167644276255</v>
      </c>
      <c r="AM950" s="35">
        <v>0</v>
      </c>
      <c r="AN950" s="35">
        <v>0</v>
      </c>
      <c r="AO950" s="35">
        <v>0</v>
      </c>
      <c r="AP950" s="36">
        <f t="shared" si="191"/>
        <v>0</v>
      </c>
      <c r="AQ950" s="35">
        <v>0</v>
      </c>
      <c r="AR950" s="35">
        <v>0</v>
      </c>
      <c r="AS950" s="35">
        <v>0</v>
      </c>
      <c r="AT950" s="36">
        <f t="shared" si="192"/>
        <v>0</v>
      </c>
      <c r="AU950" s="35">
        <v>-5900.76</v>
      </c>
      <c r="AV950" s="35">
        <v>0</v>
      </c>
      <c r="AW950" s="35">
        <v>0</v>
      </c>
      <c r="AX950" s="36">
        <f t="shared" si="193"/>
        <v>0</v>
      </c>
      <c r="AY950" s="35">
        <f t="shared" si="194"/>
        <v>1143374.5999999999</v>
      </c>
      <c r="AZ950" s="35">
        <f t="shared" si="194"/>
        <v>147.5</v>
      </c>
      <c r="BA950" s="35">
        <f t="shared" si="194"/>
        <v>1053875</v>
      </c>
      <c r="BB950" s="36">
        <f t="shared" si="195"/>
        <v>33.632653398173403</v>
      </c>
      <c r="BC950" s="43" t="s">
        <v>1302</v>
      </c>
      <c r="BD950" s="38" t="s">
        <v>1302</v>
      </c>
      <c r="BE950" s="38" t="s">
        <v>1303</v>
      </c>
      <c r="BF950" s="41"/>
      <c r="BG950" s="41"/>
      <c r="BH950" s="41"/>
      <c r="BI950" s="41"/>
      <c r="BJ950" s="41"/>
      <c r="BK950" s="41"/>
      <c r="BL950" s="41"/>
      <c r="BM950" s="41"/>
      <c r="BN950" s="41"/>
      <c r="BO950" s="41"/>
      <c r="CJ950" s="41"/>
      <c r="CK950" s="41"/>
    </row>
    <row r="951" spans="1:89" s="33" customFormat="1" x14ac:dyDescent="0.2">
      <c r="A951" s="43">
        <v>202440</v>
      </c>
      <c r="B951" s="43" t="s">
        <v>1333</v>
      </c>
      <c r="C951" s="35">
        <v>-11460</v>
      </c>
      <c r="D951" s="35">
        <v>0</v>
      </c>
      <c r="E951" s="35">
        <v>0</v>
      </c>
      <c r="F951" s="36">
        <f t="shared" si="182"/>
        <v>0</v>
      </c>
      <c r="G951" s="35">
        <v>-12960</v>
      </c>
      <c r="H951" s="35">
        <v>12.5</v>
      </c>
      <c r="I951" s="35">
        <v>88375</v>
      </c>
      <c r="J951" s="36">
        <f t="shared" si="183"/>
        <v>-4.5460820367751058</v>
      </c>
      <c r="K951" s="35">
        <v>-17272.5</v>
      </c>
      <c r="L951" s="35">
        <v>12.25</v>
      </c>
      <c r="M951" s="35">
        <v>87157.5</v>
      </c>
      <c r="N951" s="36">
        <f t="shared" si="184"/>
        <v>-5.945271491265812</v>
      </c>
      <c r="O951" s="35">
        <v>-20195</v>
      </c>
      <c r="P951" s="35">
        <v>5.5</v>
      </c>
      <c r="Q951" s="35">
        <v>38585</v>
      </c>
      <c r="R951" s="36">
        <f t="shared" si="185"/>
        <v>-16.225087469223791</v>
      </c>
      <c r="S951" s="35">
        <v>-41960</v>
      </c>
      <c r="T951" s="35">
        <v>2.5</v>
      </c>
      <c r="U951" s="35">
        <v>17425</v>
      </c>
      <c r="V951" s="36">
        <f t="shared" si="186"/>
        <v>-74.649067431850781</v>
      </c>
      <c r="W951" s="35">
        <v>-24165</v>
      </c>
      <c r="X951" s="35">
        <v>8</v>
      </c>
      <c r="Y951" s="35">
        <v>54960</v>
      </c>
      <c r="Z951" s="36">
        <f t="shared" si="187"/>
        <v>-13.190502183406114</v>
      </c>
      <c r="AA951" s="35">
        <v>-28005</v>
      </c>
      <c r="AB951" s="35">
        <v>5</v>
      </c>
      <c r="AC951" s="35">
        <v>36350</v>
      </c>
      <c r="AD951" s="36">
        <f t="shared" si="188"/>
        <v>-23.883218707015132</v>
      </c>
      <c r="AE951" s="35">
        <v>5544.53</v>
      </c>
      <c r="AF951" s="35">
        <v>10</v>
      </c>
      <c r="AG951" s="35">
        <v>73700</v>
      </c>
      <c r="AH951" s="36">
        <f t="shared" si="189"/>
        <v>2.2569321573948442</v>
      </c>
      <c r="AI951" s="35">
        <v>0</v>
      </c>
      <c r="AJ951" s="35">
        <v>0</v>
      </c>
      <c r="AK951" s="35">
        <v>0</v>
      </c>
      <c r="AL951" s="36">
        <f t="shared" si="190"/>
        <v>0</v>
      </c>
      <c r="AM951" s="35">
        <v>0</v>
      </c>
      <c r="AN951" s="35">
        <v>0</v>
      </c>
      <c r="AO951" s="35">
        <v>0</v>
      </c>
      <c r="AP951" s="36">
        <f t="shared" si="191"/>
        <v>0</v>
      </c>
      <c r="AQ951" s="35">
        <v>0</v>
      </c>
      <c r="AR951" s="35">
        <v>0</v>
      </c>
      <c r="AS951" s="35">
        <v>0</v>
      </c>
      <c r="AT951" s="36">
        <f t="shared" si="192"/>
        <v>0</v>
      </c>
      <c r="AU951" s="35">
        <v>-8885.4699999999993</v>
      </c>
      <c r="AV951" s="35">
        <v>0</v>
      </c>
      <c r="AW951" s="35">
        <v>0</v>
      </c>
      <c r="AX951" s="36">
        <f t="shared" si="193"/>
        <v>0</v>
      </c>
      <c r="AY951" s="35">
        <f t="shared" si="194"/>
        <v>-147898.44</v>
      </c>
      <c r="AZ951" s="35">
        <f t="shared" si="194"/>
        <v>55.75</v>
      </c>
      <c r="BA951" s="35">
        <f t="shared" si="194"/>
        <v>396552.5</v>
      </c>
      <c r="BB951" s="36">
        <f t="shared" si="195"/>
        <v>-11.561777166957718</v>
      </c>
      <c r="BC951" s="43" t="s">
        <v>1302</v>
      </c>
      <c r="BD951" s="38" t="s">
        <v>1302</v>
      </c>
      <c r="BE951" s="38" t="s">
        <v>1303</v>
      </c>
      <c r="BF951" s="41"/>
      <c r="BG951" s="41"/>
      <c r="BH951" s="41"/>
      <c r="BI951" s="41"/>
      <c r="BJ951" s="41"/>
      <c r="BK951" s="41"/>
      <c r="BL951" s="41"/>
      <c r="BM951" s="41"/>
      <c r="BN951" s="41"/>
      <c r="BO951" s="41"/>
      <c r="CJ951" s="41"/>
      <c r="CK951" s="41"/>
    </row>
    <row r="952" spans="1:89" s="33" customFormat="1" x14ac:dyDescent="0.2">
      <c r="A952" s="43">
        <v>176173</v>
      </c>
      <c r="B952" s="43" t="s">
        <v>1331</v>
      </c>
      <c r="C952" s="35">
        <v>0</v>
      </c>
      <c r="D952" s="35">
        <v>0</v>
      </c>
      <c r="E952" s="35">
        <v>0</v>
      </c>
      <c r="F952" s="36">
        <f t="shared" si="182"/>
        <v>0</v>
      </c>
      <c r="G952" s="35">
        <v>0</v>
      </c>
      <c r="H952" s="35">
        <v>0</v>
      </c>
      <c r="I952" s="35">
        <v>0</v>
      </c>
      <c r="J952" s="36">
        <f t="shared" si="183"/>
        <v>0</v>
      </c>
      <c r="K952" s="35">
        <v>-3088.76</v>
      </c>
      <c r="L952" s="35">
        <v>0</v>
      </c>
      <c r="M952" s="35">
        <v>0</v>
      </c>
      <c r="N952" s="36">
        <f t="shared" si="184"/>
        <v>0</v>
      </c>
      <c r="O952" s="35">
        <v>-3388.76</v>
      </c>
      <c r="P952" s="35">
        <v>10</v>
      </c>
      <c r="Q952" s="35">
        <v>69700</v>
      </c>
      <c r="R952" s="36">
        <f t="shared" si="185"/>
        <v>-1.5071959827833572</v>
      </c>
      <c r="S952" s="35">
        <v>61911.24</v>
      </c>
      <c r="T952" s="35">
        <v>10</v>
      </c>
      <c r="U952" s="35">
        <v>69700</v>
      </c>
      <c r="V952" s="36">
        <f t="shared" si="186"/>
        <v>27.535845624103299</v>
      </c>
      <c r="W952" s="35">
        <v>0</v>
      </c>
      <c r="X952" s="35">
        <v>0</v>
      </c>
      <c r="Y952" s="35">
        <v>0</v>
      </c>
      <c r="Z952" s="36">
        <f t="shared" si="187"/>
        <v>0</v>
      </c>
      <c r="AA952" s="35">
        <v>67911.240000000005</v>
      </c>
      <c r="AB952" s="35">
        <v>10</v>
      </c>
      <c r="AC952" s="35">
        <v>72700</v>
      </c>
      <c r="AD952" s="36">
        <f t="shared" si="188"/>
        <v>28.958025309491063</v>
      </c>
      <c r="AE952" s="35">
        <v>0</v>
      </c>
      <c r="AF952" s="35">
        <v>0</v>
      </c>
      <c r="AG952" s="35">
        <v>0</v>
      </c>
      <c r="AH952" s="36">
        <f t="shared" si="189"/>
        <v>0</v>
      </c>
      <c r="AI952" s="35">
        <v>124311.24</v>
      </c>
      <c r="AJ952" s="35">
        <v>20</v>
      </c>
      <c r="AK952" s="35">
        <v>134000</v>
      </c>
      <c r="AL952" s="36">
        <f t="shared" si="190"/>
        <v>28.758570447761194</v>
      </c>
      <c r="AM952" s="35">
        <v>60911.24</v>
      </c>
      <c r="AN952" s="35">
        <v>10</v>
      </c>
      <c r="AO952" s="35">
        <v>65300</v>
      </c>
      <c r="AP952" s="36">
        <f t="shared" si="191"/>
        <v>28.916515160796322</v>
      </c>
      <c r="AQ952" s="35">
        <v>0</v>
      </c>
      <c r="AR952" s="35">
        <v>0</v>
      </c>
      <c r="AS952" s="35">
        <v>0</v>
      </c>
      <c r="AT952" s="36">
        <f t="shared" si="192"/>
        <v>0</v>
      </c>
      <c r="AU952" s="35">
        <v>58511.24</v>
      </c>
      <c r="AV952" s="35">
        <v>0</v>
      </c>
      <c r="AW952" s="35">
        <v>0</v>
      </c>
      <c r="AX952" s="36">
        <f t="shared" si="193"/>
        <v>0</v>
      </c>
      <c r="AY952" s="35">
        <f t="shared" si="194"/>
        <v>367078.68</v>
      </c>
      <c r="AZ952" s="35">
        <f t="shared" si="194"/>
        <v>60</v>
      </c>
      <c r="BA952" s="35">
        <f t="shared" si="194"/>
        <v>411400</v>
      </c>
      <c r="BB952" s="36">
        <f t="shared" si="195"/>
        <v>27.660279727758873</v>
      </c>
      <c r="BC952" s="43" t="s">
        <v>1302</v>
      </c>
      <c r="BD952" s="38" t="s">
        <v>1302</v>
      </c>
      <c r="BE952" s="38" t="s">
        <v>1303</v>
      </c>
      <c r="BF952" s="41"/>
      <c r="BG952" s="41"/>
      <c r="BH952" s="41"/>
      <c r="BI952" s="41"/>
      <c r="BJ952" s="41"/>
      <c r="BK952" s="41"/>
      <c r="BL952" s="41"/>
      <c r="BM952" s="41"/>
      <c r="BN952" s="41"/>
      <c r="BO952" s="41"/>
      <c r="CJ952" s="41"/>
      <c r="CK952" s="41"/>
    </row>
    <row r="953" spans="1:89" s="33" customFormat="1" x14ac:dyDescent="0.2">
      <c r="A953" s="43">
        <v>201651</v>
      </c>
      <c r="B953" s="43" t="s">
        <v>1334</v>
      </c>
      <c r="C953" s="35">
        <v>0</v>
      </c>
      <c r="D953" s="35">
        <v>0</v>
      </c>
      <c r="E953" s="35">
        <v>0</v>
      </c>
      <c r="F953" s="36">
        <f t="shared" si="182"/>
        <v>0</v>
      </c>
      <c r="G953" s="35">
        <v>0</v>
      </c>
      <c r="H953" s="35">
        <v>0</v>
      </c>
      <c r="I953" s="35">
        <v>0</v>
      </c>
      <c r="J953" s="36">
        <f t="shared" si="183"/>
        <v>0</v>
      </c>
      <c r="K953" s="35">
        <v>-30.45</v>
      </c>
      <c r="L953" s="35">
        <v>0</v>
      </c>
      <c r="M953" s="35">
        <v>0</v>
      </c>
      <c r="N953" s="36">
        <f t="shared" si="184"/>
        <v>0</v>
      </c>
      <c r="O953" s="35">
        <v>-4330.45</v>
      </c>
      <c r="P953" s="35">
        <v>10</v>
      </c>
      <c r="Q953" s="35">
        <v>74800</v>
      </c>
      <c r="R953" s="36">
        <f t="shared" si="185"/>
        <v>-1.7947052139037432</v>
      </c>
      <c r="S953" s="35">
        <v>0</v>
      </c>
      <c r="T953" s="35">
        <v>0</v>
      </c>
      <c r="U953" s="35">
        <v>0</v>
      </c>
      <c r="V953" s="36">
        <f t="shared" si="186"/>
        <v>0</v>
      </c>
      <c r="W953" s="35">
        <v>0</v>
      </c>
      <c r="X953" s="35">
        <v>0</v>
      </c>
      <c r="Y953" s="35">
        <v>0</v>
      </c>
      <c r="Z953" s="36">
        <f t="shared" si="187"/>
        <v>0</v>
      </c>
      <c r="AA953" s="35">
        <v>0</v>
      </c>
      <c r="AB953" s="35">
        <v>0</v>
      </c>
      <c r="AC953" s="35">
        <v>0</v>
      </c>
      <c r="AD953" s="36">
        <f t="shared" si="188"/>
        <v>0</v>
      </c>
      <c r="AE953" s="35">
        <v>0</v>
      </c>
      <c r="AF953" s="35">
        <v>0</v>
      </c>
      <c r="AG953" s="35">
        <v>0</v>
      </c>
      <c r="AH953" s="36">
        <f t="shared" si="189"/>
        <v>0</v>
      </c>
      <c r="AI953" s="35">
        <v>0</v>
      </c>
      <c r="AJ953" s="35">
        <v>0</v>
      </c>
      <c r="AK953" s="35">
        <v>0</v>
      </c>
      <c r="AL953" s="36">
        <f t="shared" si="190"/>
        <v>0</v>
      </c>
      <c r="AM953" s="35">
        <v>0</v>
      </c>
      <c r="AN953" s="35">
        <v>0</v>
      </c>
      <c r="AO953" s="35">
        <v>0</v>
      </c>
      <c r="AP953" s="36">
        <f t="shared" si="191"/>
        <v>0</v>
      </c>
      <c r="AQ953" s="35">
        <v>0</v>
      </c>
      <c r="AR953" s="35">
        <v>0</v>
      </c>
      <c r="AS953" s="35">
        <v>0</v>
      </c>
      <c r="AT953" s="36">
        <f t="shared" si="192"/>
        <v>0</v>
      </c>
      <c r="AU953" s="35">
        <v>-6030.45</v>
      </c>
      <c r="AV953" s="35">
        <v>0</v>
      </c>
      <c r="AW953" s="35">
        <v>0</v>
      </c>
      <c r="AX953" s="36">
        <f t="shared" si="193"/>
        <v>0</v>
      </c>
      <c r="AY953" s="35">
        <f t="shared" si="194"/>
        <v>-10391.349999999999</v>
      </c>
      <c r="AZ953" s="35">
        <f t="shared" si="194"/>
        <v>10</v>
      </c>
      <c r="BA953" s="35">
        <f t="shared" si="194"/>
        <v>74800</v>
      </c>
      <c r="BB953" s="36">
        <f t="shared" si="195"/>
        <v>-4.3065755347593573</v>
      </c>
      <c r="BC953" s="43" t="s">
        <v>1302</v>
      </c>
      <c r="BD953" s="38" t="s">
        <v>1302</v>
      </c>
      <c r="BE953" s="38" t="s">
        <v>1303</v>
      </c>
      <c r="BF953" s="41"/>
      <c r="BG953" s="41"/>
      <c r="BH953" s="41"/>
      <c r="BI953" s="41"/>
      <c r="BJ953" s="41"/>
      <c r="BK953" s="41"/>
      <c r="BL953" s="41"/>
      <c r="BM953" s="41"/>
      <c r="BN953" s="41"/>
      <c r="BO953" s="41"/>
      <c r="CJ953" s="41"/>
      <c r="CK953" s="41"/>
    </row>
    <row r="954" spans="1:89" s="33" customFormat="1" x14ac:dyDescent="0.2">
      <c r="A954" s="43">
        <v>174312</v>
      </c>
      <c r="B954" s="43" t="s">
        <v>1335</v>
      </c>
      <c r="C954" s="35">
        <v>0</v>
      </c>
      <c r="D954" s="35">
        <v>0</v>
      </c>
      <c r="E954" s="35">
        <v>0</v>
      </c>
      <c r="F954" s="36">
        <f t="shared" si="182"/>
        <v>0</v>
      </c>
      <c r="G954" s="35">
        <v>0</v>
      </c>
      <c r="H954" s="35">
        <v>0</v>
      </c>
      <c r="I954" s="35">
        <v>0</v>
      </c>
      <c r="J954" s="36">
        <f t="shared" si="183"/>
        <v>0</v>
      </c>
      <c r="K954" s="35">
        <v>0</v>
      </c>
      <c r="L954" s="35">
        <v>0</v>
      </c>
      <c r="M954" s="35">
        <v>0</v>
      </c>
      <c r="N954" s="36">
        <f t="shared" si="184"/>
        <v>0</v>
      </c>
      <c r="O954" s="35">
        <v>-21567.98</v>
      </c>
      <c r="P954" s="35">
        <v>0</v>
      </c>
      <c r="Q954" s="35">
        <v>0</v>
      </c>
      <c r="R954" s="36">
        <f t="shared" si="185"/>
        <v>0</v>
      </c>
      <c r="S954" s="35">
        <v>5283.52</v>
      </c>
      <c r="T954" s="35">
        <v>4.05</v>
      </c>
      <c r="U954" s="35">
        <v>27985.5</v>
      </c>
      <c r="V954" s="36">
        <f t="shared" si="186"/>
        <v>5.8526422611709643</v>
      </c>
      <c r="W954" s="35">
        <v>0</v>
      </c>
      <c r="X954" s="35">
        <v>0</v>
      </c>
      <c r="Y954" s="35">
        <v>0</v>
      </c>
      <c r="Z954" s="36">
        <f t="shared" si="187"/>
        <v>0</v>
      </c>
      <c r="AA954" s="35">
        <v>0</v>
      </c>
      <c r="AB954" s="35">
        <v>0</v>
      </c>
      <c r="AC954" s="35">
        <v>0</v>
      </c>
      <c r="AD954" s="36">
        <f t="shared" si="188"/>
        <v>0</v>
      </c>
      <c r="AE954" s="35">
        <v>0</v>
      </c>
      <c r="AF954" s="35">
        <v>0</v>
      </c>
      <c r="AG954" s="35">
        <v>0</v>
      </c>
      <c r="AH954" s="36">
        <f t="shared" si="189"/>
        <v>0</v>
      </c>
      <c r="AI954" s="35">
        <v>0</v>
      </c>
      <c r="AJ954" s="35">
        <v>0</v>
      </c>
      <c r="AK954" s="35">
        <v>0</v>
      </c>
      <c r="AL954" s="36">
        <f t="shared" si="190"/>
        <v>0</v>
      </c>
      <c r="AM954" s="35">
        <v>0</v>
      </c>
      <c r="AN954" s="35">
        <v>0</v>
      </c>
      <c r="AO954" s="35">
        <v>0</v>
      </c>
      <c r="AP954" s="36">
        <f t="shared" si="191"/>
        <v>0</v>
      </c>
      <c r="AQ954" s="35">
        <v>0</v>
      </c>
      <c r="AR954" s="35">
        <v>0</v>
      </c>
      <c r="AS954" s="35">
        <v>0</v>
      </c>
      <c r="AT954" s="36">
        <f t="shared" si="192"/>
        <v>0</v>
      </c>
      <c r="AU954" s="35">
        <v>0</v>
      </c>
      <c r="AV954" s="35">
        <v>0</v>
      </c>
      <c r="AW954" s="35">
        <v>0</v>
      </c>
      <c r="AX954" s="36">
        <f t="shared" si="193"/>
        <v>0</v>
      </c>
      <c r="AY954" s="35">
        <f t="shared" si="194"/>
        <v>-16284.46</v>
      </c>
      <c r="AZ954" s="35">
        <f t="shared" si="194"/>
        <v>4.05</v>
      </c>
      <c r="BA954" s="35">
        <f t="shared" si="194"/>
        <v>27985.5</v>
      </c>
      <c r="BB954" s="36">
        <f t="shared" si="195"/>
        <v>-18.038564971145771</v>
      </c>
      <c r="BC954" s="43" t="s">
        <v>1302</v>
      </c>
      <c r="BD954" s="38" t="s">
        <v>1302</v>
      </c>
      <c r="BE954" s="38" t="s">
        <v>1303</v>
      </c>
      <c r="BF954" s="41"/>
      <c r="BG954" s="41"/>
      <c r="BH954" s="41"/>
      <c r="BI954" s="41"/>
      <c r="BJ954" s="41"/>
      <c r="BK954" s="41"/>
      <c r="BL954" s="41"/>
      <c r="BM954" s="41"/>
      <c r="BN954" s="41"/>
      <c r="BO954" s="41"/>
      <c r="CJ954" s="41"/>
      <c r="CK954" s="41"/>
    </row>
    <row r="955" spans="1:89" s="33" customFormat="1" x14ac:dyDescent="0.2">
      <c r="A955" s="43">
        <v>179843</v>
      </c>
      <c r="B955" s="43" t="s">
        <v>1336</v>
      </c>
      <c r="C955" s="35">
        <v>0</v>
      </c>
      <c r="D955" s="35">
        <v>0</v>
      </c>
      <c r="E955" s="35">
        <v>0</v>
      </c>
      <c r="F955" s="36">
        <f t="shared" si="182"/>
        <v>0</v>
      </c>
      <c r="G955" s="35">
        <v>0</v>
      </c>
      <c r="H955" s="35">
        <v>0</v>
      </c>
      <c r="I955" s="35">
        <v>0</v>
      </c>
      <c r="J955" s="36">
        <f t="shared" si="183"/>
        <v>0</v>
      </c>
      <c r="K955" s="35">
        <v>0</v>
      </c>
      <c r="L955" s="35">
        <v>0</v>
      </c>
      <c r="M955" s="35">
        <v>0</v>
      </c>
      <c r="N955" s="36">
        <f t="shared" si="184"/>
        <v>0</v>
      </c>
      <c r="O955" s="35">
        <v>-11.5</v>
      </c>
      <c r="P955" s="35">
        <v>0</v>
      </c>
      <c r="Q955" s="35">
        <v>0</v>
      </c>
      <c r="R955" s="36">
        <f t="shared" si="185"/>
        <v>0</v>
      </c>
      <c r="S955" s="35">
        <v>-7091.5</v>
      </c>
      <c r="T955" s="35">
        <v>20</v>
      </c>
      <c r="U955" s="35">
        <v>146900</v>
      </c>
      <c r="V955" s="36">
        <f t="shared" si="186"/>
        <v>-1.4965044247787609</v>
      </c>
      <c r="W955" s="35">
        <v>60908.5</v>
      </c>
      <c r="X955" s="35">
        <v>10</v>
      </c>
      <c r="Y955" s="35">
        <v>73700</v>
      </c>
      <c r="Z955" s="36">
        <f t="shared" si="187"/>
        <v>24.79314789687924</v>
      </c>
      <c r="AA955" s="35">
        <v>0</v>
      </c>
      <c r="AB955" s="35">
        <v>0</v>
      </c>
      <c r="AC955" s="35">
        <v>0</v>
      </c>
      <c r="AD955" s="36">
        <f t="shared" si="188"/>
        <v>0</v>
      </c>
      <c r="AE955" s="35">
        <v>0</v>
      </c>
      <c r="AF955" s="35">
        <v>0</v>
      </c>
      <c r="AG955" s="35">
        <v>0</v>
      </c>
      <c r="AH955" s="36">
        <f t="shared" si="189"/>
        <v>0</v>
      </c>
      <c r="AI955" s="35">
        <v>0</v>
      </c>
      <c r="AJ955" s="35">
        <v>0</v>
      </c>
      <c r="AK955" s="35">
        <v>0</v>
      </c>
      <c r="AL955" s="36">
        <f t="shared" si="190"/>
        <v>0</v>
      </c>
      <c r="AM955" s="35">
        <v>0</v>
      </c>
      <c r="AN955" s="35">
        <v>0</v>
      </c>
      <c r="AO955" s="35">
        <v>0</v>
      </c>
      <c r="AP955" s="36">
        <f t="shared" si="191"/>
        <v>0</v>
      </c>
      <c r="AQ955" s="35">
        <v>0</v>
      </c>
      <c r="AR955" s="35">
        <v>0</v>
      </c>
      <c r="AS955" s="35">
        <v>0</v>
      </c>
      <c r="AT955" s="36">
        <f t="shared" si="192"/>
        <v>0</v>
      </c>
      <c r="AU955" s="35">
        <v>0</v>
      </c>
      <c r="AV955" s="35">
        <v>0</v>
      </c>
      <c r="AW955" s="35">
        <v>0</v>
      </c>
      <c r="AX955" s="36">
        <f t="shared" si="193"/>
        <v>0</v>
      </c>
      <c r="AY955" s="35">
        <f t="shared" si="194"/>
        <v>53805.5</v>
      </c>
      <c r="AZ955" s="35">
        <f t="shared" si="194"/>
        <v>30</v>
      </c>
      <c r="BA955" s="35">
        <f t="shared" si="194"/>
        <v>220600</v>
      </c>
      <c r="BB955" s="36">
        <f t="shared" si="195"/>
        <v>7.561063009972802</v>
      </c>
      <c r="BC955" s="43" t="s">
        <v>1302</v>
      </c>
      <c r="BD955" s="38" t="s">
        <v>1302</v>
      </c>
      <c r="BE955" s="38" t="s">
        <v>1303</v>
      </c>
      <c r="BF955" s="41"/>
      <c r="BG955" s="41"/>
      <c r="BH955" s="41"/>
      <c r="BI955" s="41"/>
      <c r="BJ955" s="41"/>
      <c r="BK955" s="41"/>
      <c r="BL955" s="41"/>
      <c r="BM955" s="41"/>
      <c r="BN955" s="41"/>
      <c r="BO955" s="41"/>
      <c r="CJ955" s="41"/>
      <c r="CK955" s="41"/>
    </row>
    <row r="956" spans="1:89" s="33" customFormat="1" x14ac:dyDescent="0.2">
      <c r="A956" s="42">
        <v>119905</v>
      </c>
      <c r="B956" s="43" t="s">
        <v>1337</v>
      </c>
      <c r="C956" s="35">
        <v>-29260.59</v>
      </c>
      <c r="D956" s="35">
        <v>30</v>
      </c>
      <c r="E956" s="35">
        <v>208800</v>
      </c>
      <c r="F956" s="36">
        <f t="shared" si="182"/>
        <v>-4.2041077586206894</v>
      </c>
      <c r="G956" s="35">
        <v>-16565.59</v>
      </c>
      <c r="H956" s="35">
        <v>54</v>
      </c>
      <c r="I956" s="35">
        <v>392460</v>
      </c>
      <c r="J956" s="36">
        <f t="shared" si="183"/>
        <v>-1.3084984202211691</v>
      </c>
      <c r="K956" s="35">
        <v>-67240.59</v>
      </c>
      <c r="L956" s="35">
        <v>153</v>
      </c>
      <c r="M956" s="35">
        <v>1112990</v>
      </c>
      <c r="N956" s="36">
        <f t="shared" si="184"/>
        <v>-1.8124311089946901</v>
      </c>
      <c r="O956" s="35">
        <v>-97653.43</v>
      </c>
      <c r="P956" s="35">
        <v>117.5</v>
      </c>
      <c r="Q956" s="35">
        <v>858700</v>
      </c>
      <c r="R956" s="36">
        <f t="shared" si="185"/>
        <v>-3.525394584837545</v>
      </c>
      <c r="S956" s="35">
        <v>-31528.43</v>
      </c>
      <c r="T956" s="35">
        <v>82</v>
      </c>
      <c r="U956" s="35">
        <v>580160</v>
      </c>
      <c r="V956" s="36">
        <f t="shared" si="186"/>
        <v>-1.6846754860728075</v>
      </c>
      <c r="W956" s="35">
        <v>-73478.350000000006</v>
      </c>
      <c r="X956" s="35">
        <v>65</v>
      </c>
      <c r="Y956" s="35">
        <v>457700</v>
      </c>
      <c r="Z956" s="36">
        <f t="shared" si="187"/>
        <v>-4.8161470395455543</v>
      </c>
      <c r="AA956" s="35">
        <v>-23673.35</v>
      </c>
      <c r="AB956" s="35">
        <v>53</v>
      </c>
      <c r="AC956" s="35">
        <v>391690</v>
      </c>
      <c r="AD956" s="36">
        <f t="shared" si="188"/>
        <v>-1.8736088488345373</v>
      </c>
      <c r="AE956" s="35">
        <v>77567.25</v>
      </c>
      <c r="AF956" s="35">
        <v>96.75</v>
      </c>
      <c r="AG956" s="35">
        <v>732730</v>
      </c>
      <c r="AH956" s="36">
        <f t="shared" si="189"/>
        <v>3.1758185143231477</v>
      </c>
      <c r="AI956" s="35">
        <v>4314.75</v>
      </c>
      <c r="AJ956" s="35">
        <v>102</v>
      </c>
      <c r="AK956" s="35">
        <v>720490</v>
      </c>
      <c r="AL956" s="36">
        <f t="shared" si="190"/>
        <v>0.18564761481769351</v>
      </c>
      <c r="AM956" s="35">
        <v>49019.71</v>
      </c>
      <c r="AN956" s="35">
        <v>27.5</v>
      </c>
      <c r="AO956" s="35">
        <v>186590</v>
      </c>
      <c r="AP956" s="36">
        <f t="shared" si="191"/>
        <v>8.1441181735355599</v>
      </c>
      <c r="AQ956" s="35">
        <v>-22449.29</v>
      </c>
      <c r="AR956" s="35">
        <v>79.5</v>
      </c>
      <c r="AS956" s="35">
        <v>542030</v>
      </c>
      <c r="AT956" s="36">
        <f t="shared" si="192"/>
        <v>-1.1596777300149439</v>
      </c>
      <c r="AU956" s="35">
        <v>-48153.33</v>
      </c>
      <c r="AV956" s="35">
        <v>55.5</v>
      </c>
      <c r="AW956" s="35">
        <v>396790</v>
      </c>
      <c r="AX956" s="36">
        <f t="shared" si="193"/>
        <v>-3.7620737165755185</v>
      </c>
      <c r="AY956" s="35">
        <f t="shared" si="194"/>
        <v>-249840.65000000002</v>
      </c>
      <c r="AZ956" s="35">
        <f t="shared" si="194"/>
        <v>885.75</v>
      </c>
      <c r="BA956" s="35">
        <f t="shared" si="194"/>
        <v>6372330</v>
      </c>
      <c r="BB956" s="36">
        <f t="shared" si="195"/>
        <v>-1.2154204427579867</v>
      </c>
      <c r="BC956" s="43" t="s">
        <v>1338</v>
      </c>
      <c r="BD956" s="38" t="s">
        <v>1302</v>
      </c>
      <c r="BE956" s="38" t="s">
        <v>1303</v>
      </c>
      <c r="BF956" s="41"/>
      <c r="BG956" s="41"/>
      <c r="BH956" s="41"/>
      <c r="BI956" s="41"/>
      <c r="BJ956" s="41"/>
      <c r="BK956" s="41"/>
      <c r="BL956" s="41"/>
      <c r="BM956" s="41"/>
      <c r="BN956" s="41"/>
      <c r="BO956" s="41"/>
      <c r="CJ956" s="41"/>
      <c r="CK956" s="41"/>
    </row>
    <row r="957" spans="1:89" s="33" customFormat="1" x14ac:dyDescent="0.2">
      <c r="A957" s="42">
        <v>141536</v>
      </c>
      <c r="B957" s="43" t="s">
        <v>1339</v>
      </c>
      <c r="C957" s="35">
        <v>0</v>
      </c>
      <c r="D957" s="35">
        <v>42</v>
      </c>
      <c r="E957" s="35">
        <v>294840</v>
      </c>
      <c r="F957" s="36">
        <f t="shared" si="182"/>
        <v>0</v>
      </c>
      <c r="G957" s="35">
        <v>0</v>
      </c>
      <c r="H957" s="35">
        <v>0</v>
      </c>
      <c r="I957" s="35">
        <v>0</v>
      </c>
      <c r="J957" s="36">
        <f t="shared" si="183"/>
        <v>0</v>
      </c>
      <c r="K957" s="35">
        <v>0</v>
      </c>
      <c r="L957" s="35">
        <v>7.5</v>
      </c>
      <c r="M957" s="35">
        <v>56775</v>
      </c>
      <c r="N957" s="36">
        <f t="shared" si="184"/>
        <v>0</v>
      </c>
      <c r="O957" s="35">
        <v>0</v>
      </c>
      <c r="P957" s="35">
        <v>0</v>
      </c>
      <c r="Q957" s="35">
        <v>0</v>
      </c>
      <c r="R957" s="36">
        <f t="shared" si="185"/>
        <v>0</v>
      </c>
      <c r="S957" s="35">
        <v>0</v>
      </c>
      <c r="T957" s="35">
        <v>0</v>
      </c>
      <c r="U957" s="35">
        <v>0</v>
      </c>
      <c r="V957" s="36">
        <f t="shared" si="186"/>
        <v>0</v>
      </c>
      <c r="W957" s="35">
        <v>0</v>
      </c>
      <c r="X957" s="35">
        <v>0</v>
      </c>
      <c r="Y957" s="35">
        <v>0</v>
      </c>
      <c r="Z957" s="36">
        <f t="shared" si="187"/>
        <v>0</v>
      </c>
      <c r="AA957" s="35">
        <v>-3300.29</v>
      </c>
      <c r="AB957" s="35">
        <v>10</v>
      </c>
      <c r="AC957" s="35">
        <v>75400</v>
      </c>
      <c r="AD957" s="36">
        <f t="shared" si="188"/>
        <v>-1.3568831564986736</v>
      </c>
      <c r="AE957" s="35">
        <v>-5000.6000000000004</v>
      </c>
      <c r="AF957" s="35">
        <v>10</v>
      </c>
      <c r="AG957" s="35">
        <v>76400</v>
      </c>
      <c r="AH957" s="36">
        <f t="shared" si="189"/>
        <v>-1.9635863874345552</v>
      </c>
      <c r="AI957" s="35">
        <v>0</v>
      </c>
      <c r="AJ957" s="35">
        <v>0</v>
      </c>
      <c r="AK957" s="35">
        <v>0</v>
      </c>
      <c r="AL957" s="36">
        <f t="shared" si="190"/>
        <v>0</v>
      </c>
      <c r="AM957" s="35">
        <v>54800.4</v>
      </c>
      <c r="AN957" s="35">
        <v>30</v>
      </c>
      <c r="AO957" s="35">
        <v>198000</v>
      </c>
      <c r="AP957" s="36">
        <f t="shared" si="191"/>
        <v>8.5798606060606062</v>
      </c>
      <c r="AQ957" s="35">
        <v>0</v>
      </c>
      <c r="AR957" s="35">
        <v>0</v>
      </c>
      <c r="AS957" s="35">
        <v>0</v>
      </c>
      <c r="AT957" s="36">
        <f t="shared" si="192"/>
        <v>0</v>
      </c>
      <c r="AU957" s="35">
        <v>45210.400000000001</v>
      </c>
      <c r="AV957" s="35">
        <v>10</v>
      </c>
      <c r="AW957" s="35">
        <v>69000</v>
      </c>
      <c r="AX957" s="36">
        <f t="shared" si="193"/>
        <v>20.311918840579708</v>
      </c>
      <c r="AY957" s="35">
        <f t="shared" si="194"/>
        <v>91709.91</v>
      </c>
      <c r="AZ957" s="35">
        <f t="shared" si="194"/>
        <v>67.5</v>
      </c>
      <c r="BA957" s="35">
        <f t="shared" si="194"/>
        <v>475575</v>
      </c>
      <c r="BB957" s="36">
        <f t="shared" si="195"/>
        <v>5.9780417599747677</v>
      </c>
      <c r="BC957" s="43" t="s">
        <v>1338</v>
      </c>
      <c r="BD957" s="38" t="s">
        <v>1302</v>
      </c>
      <c r="BE957" s="38" t="s">
        <v>1303</v>
      </c>
      <c r="BF957" s="41"/>
      <c r="BG957" s="41"/>
      <c r="BH957" s="41"/>
      <c r="BI957" s="41"/>
      <c r="BJ957" s="41"/>
      <c r="BK957" s="41"/>
      <c r="BL957" s="41"/>
      <c r="BM957" s="41"/>
      <c r="BN957" s="41"/>
      <c r="BO957" s="41"/>
      <c r="CJ957" s="41"/>
      <c r="CK957" s="41"/>
    </row>
    <row r="958" spans="1:89" s="33" customFormat="1" x14ac:dyDescent="0.2">
      <c r="A958" s="42">
        <v>143739</v>
      </c>
      <c r="B958" s="43" t="s">
        <v>1340</v>
      </c>
      <c r="C958" s="35">
        <v>-150738.47</v>
      </c>
      <c r="D958" s="35">
        <v>0</v>
      </c>
      <c r="E958" s="35">
        <v>0</v>
      </c>
      <c r="F958" s="36">
        <f t="shared" si="182"/>
        <v>0</v>
      </c>
      <c r="G958" s="35">
        <v>82397.83</v>
      </c>
      <c r="H958" s="35">
        <v>85</v>
      </c>
      <c r="I958" s="35">
        <v>596800</v>
      </c>
      <c r="J958" s="36">
        <f t="shared" si="183"/>
        <v>4.2800481400804289</v>
      </c>
      <c r="K958" s="35">
        <v>110847.83</v>
      </c>
      <c r="L958" s="35">
        <v>50</v>
      </c>
      <c r="M958" s="35">
        <v>352000</v>
      </c>
      <c r="N958" s="36">
        <f t="shared" si="184"/>
        <v>9.4472582386363637</v>
      </c>
      <c r="O958" s="35">
        <v>224730.43</v>
      </c>
      <c r="P958" s="35">
        <v>80</v>
      </c>
      <c r="Q958" s="35">
        <v>564600</v>
      </c>
      <c r="R958" s="36">
        <f t="shared" si="185"/>
        <v>12.339077807297201</v>
      </c>
      <c r="S958" s="35">
        <v>130630.43</v>
      </c>
      <c r="T958" s="35">
        <v>10</v>
      </c>
      <c r="U958" s="35">
        <v>69400</v>
      </c>
      <c r="V958" s="36">
        <f t="shared" si="186"/>
        <v>58.350768443804036</v>
      </c>
      <c r="W958" s="35">
        <v>84130.43</v>
      </c>
      <c r="X958" s="35">
        <v>10</v>
      </c>
      <c r="Y958" s="35">
        <v>68400</v>
      </c>
      <c r="Z958" s="36">
        <f t="shared" si="187"/>
        <v>36.899311403508769</v>
      </c>
      <c r="AA958" s="35">
        <v>63930.43</v>
      </c>
      <c r="AB958" s="35">
        <v>10</v>
      </c>
      <c r="AC958" s="35">
        <v>72400</v>
      </c>
      <c r="AD958" s="36">
        <f t="shared" si="188"/>
        <v>27.373526657458562</v>
      </c>
      <c r="AE958" s="35">
        <v>0</v>
      </c>
      <c r="AF958" s="35">
        <v>0</v>
      </c>
      <c r="AG958" s="35">
        <v>0</v>
      </c>
      <c r="AH958" s="36">
        <f t="shared" si="189"/>
        <v>0</v>
      </c>
      <c r="AI958" s="35">
        <v>64630.48</v>
      </c>
      <c r="AJ958" s="35">
        <v>10</v>
      </c>
      <c r="AK958" s="35">
        <v>69400</v>
      </c>
      <c r="AL958" s="36">
        <f t="shared" si="190"/>
        <v>28.869522766570608</v>
      </c>
      <c r="AM958" s="35">
        <v>120930.48</v>
      </c>
      <c r="AN958" s="35">
        <v>30</v>
      </c>
      <c r="AO958" s="35">
        <v>198000</v>
      </c>
      <c r="AP958" s="36">
        <f t="shared" si="191"/>
        <v>18.93356</v>
      </c>
      <c r="AQ958" s="35">
        <v>151610.48000000001</v>
      </c>
      <c r="AR958" s="35">
        <v>31</v>
      </c>
      <c r="AS958" s="35">
        <v>208800</v>
      </c>
      <c r="AT958" s="36">
        <f t="shared" si="192"/>
        <v>20.330907279693488</v>
      </c>
      <c r="AU958" s="35">
        <v>112590.49</v>
      </c>
      <c r="AV958" s="35">
        <v>22</v>
      </c>
      <c r="AW958" s="35">
        <v>154200</v>
      </c>
      <c r="AX958" s="36">
        <f t="shared" si="193"/>
        <v>22.634923411154347</v>
      </c>
      <c r="AY958" s="35">
        <f t="shared" si="194"/>
        <v>1146429.31</v>
      </c>
      <c r="AZ958" s="35">
        <f t="shared" si="194"/>
        <v>338</v>
      </c>
      <c r="BA958" s="35">
        <f t="shared" si="194"/>
        <v>2354000</v>
      </c>
      <c r="BB958" s="36">
        <f t="shared" si="195"/>
        <v>15.097412323704333</v>
      </c>
      <c r="BC958" s="43" t="s">
        <v>1338</v>
      </c>
      <c r="BD958" s="38" t="s">
        <v>1302</v>
      </c>
      <c r="BE958" s="38" t="s">
        <v>1303</v>
      </c>
      <c r="BF958" s="41"/>
      <c r="BG958" s="41"/>
      <c r="BH958" s="41"/>
      <c r="BI958" s="41"/>
      <c r="BJ958" s="41"/>
      <c r="BK958" s="41"/>
      <c r="BL958" s="41"/>
      <c r="BM958" s="41"/>
      <c r="BN958" s="41"/>
      <c r="BO958" s="41"/>
      <c r="CJ958" s="41"/>
      <c r="CK958" s="41"/>
    </row>
    <row r="959" spans="1:89" s="33" customFormat="1" x14ac:dyDescent="0.2">
      <c r="A959" s="42">
        <v>170392</v>
      </c>
      <c r="B959" s="43" t="s">
        <v>1341</v>
      </c>
      <c r="C959" s="35">
        <v>328204.62</v>
      </c>
      <c r="D959" s="35">
        <v>303</v>
      </c>
      <c r="E959" s="35">
        <v>2121980</v>
      </c>
      <c r="F959" s="36">
        <f t="shared" si="182"/>
        <v>4.640071348457572</v>
      </c>
      <c r="G959" s="35">
        <v>-247720.38</v>
      </c>
      <c r="H959" s="35">
        <v>329.5</v>
      </c>
      <c r="I959" s="35">
        <v>2363990</v>
      </c>
      <c r="J959" s="36">
        <f t="shared" si="183"/>
        <v>-3.2484620408715776</v>
      </c>
      <c r="K959" s="35">
        <v>-277312.88</v>
      </c>
      <c r="L959" s="35">
        <v>524.75</v>
      </c>
      <c r="M959" s="35">
        <v>3795675</v>
      </c>
      <c r="N959" s="36">
        <f t="shared" si="184"/>
        <v>-2.1918068327767788</v>
      </c>
      <c r="O959" s="35">
        <v>-364848.87</v>
      </c>
      <c r="P959" s="35">
        <v>684.90000000000009</v>
      </c>
      <c r="Q959" s="35">
        <v>4913521</v>
      </c>
      <c r="R959" s="36">
        <f t="shared" si="185"/>
        <v>-2.3018757770649598</v>
      </c>
      <c r="S959" s="35">
        <v>210546.13</v>
      </c>
      <c r="T959" s="35">
        <v>558</v>
      </c>
      <c r="U959" s="35">
        <v>3960990</v>
      </c>
      <c r="V959" s="36">
        <f t="shared" si="186"/>
        <v>1.6478027033645628</v>
      </c>
      <c r="W959" s="35">
        <v>95946.97</v>
      </c>
      <c r="X959" s="35">
        <v>823.55</v>
      </c>
      <c r="Y959" s="35">
        <v>5795728.5</v>
      </c>
      <c r="Z959" s="36">
        <f t="shared" si="187"/>
        <v>0.49664319161948317</v>
      </c>
      <c r="AA959" s="35">
        <v>-287744.53000000003</v>
      </c>
      <c r="AB959" s="35">
        <v>556</v>
      </c>
      <c r="AC959" s="35">
        <v>4086255</v>
      </c>
      <c r="AD959" s="36">
        <f t="shared" si="188"/>
        <v>-2.1829475717986275</v>
      </c>
      <c r="AE959" s="35">
        <v>179360.52</v>
      </c>
      <c r="AF959" s="35">
        <v>414.5</v>
      </c>
      <c r="AG959" s="35">
        <v>3100670</v>
      </c>
      <c r="AH959" s="36">
        <f t="shared" si="189"/>
        <v>1.7353719034918258</v>
      </c>
      <c r="AI959" s="35">
        <v>301361.02</v>
      </c>
      <c r="AJ959" s="35">
        <v>1035</v>
      </c>
      <c r="AK959" s="35">
        <v>7177745</v>
      </c>
      <c r="AL959" s="36">
        <f t="shared" si="190"/>
        <v>1.3015496677577709</v>
      </c>
      <c r="AM959" s="35">
        <v>580248.02</v>
      </c>
      <c r="AN959" s="35">
        <v>1290</v>
      </c>
      <c r="AO959" s="35">
        <v>8781195</v>
      </c>
      <c r="AP959" s="36">
        <f t="shared" si="191"/>
        <v>2.0484328864123844</v>
      </c>
      <c r="AQ959" s="35">
        <v>794563.76</v>
      </c>
      <c r="AR959" s="35">
        <v>1294.25</v>
      </c>
      <c r="AS959" s="35">
        <v>9022010</v>
      </c>
      <c r="AT959" s="36">
        <f t="shared" si="192"/>
        <v>2.4659455354183826</v>
      </c>
      <c r="AU959" s="35">
        <v>-1115355.8799999999</v>
      </c>
      <c r="AV959" s="35">
        <v>1122.5999999999999</v>
      </c>
      <c r="AW959" s="35">
        <v>8068218.5</v>
      </c>
      <c r="AX959" s="36">
        <f t="shared" si="193"/>
        <v>-4.2854605734834763</v>
      </c>
      <c r="AY959" s="35">
        <f t="shared" si="194"/>
        <v>-130956.11999999988</v>
      </c>
      <c r="AZ959" s="35">
        <f t="shared" si="194"/>
        <v>8633.0499999999993</v>
      </c>
      <c r="BA959" s="35">
        <f t="shared" si="194"/>
        <v>61065998</v>
      </c>
      <c r="BB959" s="36">
        <f t="shared" si="195"/>
        <v>-6.6479544312040825E-2</v>
      </c>
      <c r="BC959" s="43" t="s">
        <v>1338</v>
      </c>
      <c r="BD959" s="38" t="s">
        <v>1302</v>
      </c>
      <c r="BE959" s="38" t="s">
        <v>1303</v>
      </c>
      <c r="BF959" s="41"/>
      <c r="BG959" s="41"/>
      <c r="BH959" s="41"/>
      <c r="BI959" s="41"/>
      <c r="BJ959" s="41"/>
      <c r="BK959" s="41"/>
      <c r="BL959" s="41"/>
      <c r="BM959" s="41"/>
      <c r="BN959" s="41"/>
      <c r="BO959" s="41"/>
      <c r="CJ959" s="41"/>
      <c r="CK959" s="41"/>
    </row>
    <row r="960" spans="1:89" s="33" customFormat="1" x14ac:dyDescent="0.2">
      <c r="A960" s="42">
        <v>170606</v>
      </c>
      <c r="B960" s="43" t="s">
        <v>1342</v>
      </c>
      <c r="C960" s="35">
        <v>-71969.009999999995</v>
      </c>
      <c r="D960" s="35">
        <v>42</v>
      </c>
      <c r="E960" s="35">
        <v>292320</v>
      </c>
      <c r="F960" s="36">
        <f t="shared" si="182"/>
        <v>-7.3859821428571424</v>
      </c>
      <c r="G960" s="35">
        <v>93800.35</v>
      </c>
      <c r="H960" s="35">
        <v>151</v>
      </c>
      <c r="I960" s="35">
        <v>1080560</v>
      </c>
      <c r="J960" s="36">
        <f t="shared" si="183"/>
        <v>2.691022108906493</v>
      </c>
      <c r="K960" s="35">
        <v>368160.35</v>
      </c>
      <c r="L960" s="35">
        <v>335.5</v>
      </c>
      <c r="M960" s="35">
        <v>2481695</v>
      </c>
      <c r="N960" s="36">
        <f t="shared" si="184"/>
        <v>4.4505108403732123</v>
      </c>
      <c r="O960" s="35">
        <v>198950.35</v>
      </c>
      <c r="P960" s="35">
        <v>175</v>
      </c>
      <c r="Q960" s="35">
        <v>1257420</v>
      </c>
      <c r="R960" s="36">
        <f t="shared" si="185"/>
        <v>4.904853469803248</v>
      </c>
      <c r="S960" s="35">
        <v>403887.35</v>
      </c>
      <c r="T960" s="35">
        <v>180</v>
      </c>
      <c r="U960" s="35">
        <v>1301670</v>
      </c>
      <c r="V960" s="36">
        <f t="shared" si="186"/>
        <v>9.6188034217582032</v>
      </c>
      <c r="W960" s="35">
        <v>929432.33</v>
      </c>
      <c r="X960" s="35">
        <v>187</v>
      </c>
      <c r="Y960" s="35">
        <v>1329810</v>
      </c>
      <c r="Z960" s="36">
        <f t="shared" si="187"/>
        <v>20.96763439889909</v>
      </c>
      <c r="AA960" s="35">
        <v>367050.33</v>
      </c>
      <c r="AB960" s="35">
        <v>55.5</v>
      </c>
      <c r="AC960" s="35">
        <v>403065</v>
      </c>
      <c r="AD960" s="36">
        <f t="shared" si="188"/>
        <v>28.230087529306687</v>
      </c>
      <c r="AE960" s="35">
        <v>950014.37</v>
      </c>
      <c r="AF960" s="35">
        <v>213.5</v>
      </c>
      <c r="AG960" s="35">
        <v>1627540</v>
      </c>
      <c r="AH960" s="36">
        <f t="shared" si="189"/>
        <v>17.511355235508805</v>
      </c>
      <c r="AI960" s="35">
        <v>700218.37</v>
      </c>
      <c r="AJ960" s="35">
        <v>200.5</v>
      </c>
      <c r="AK960" s="35">
        <v>1371850</v>
      </c>
      <c r="AL960" s="36">
        <f t="shared" si="190"/>
        <v>15.822990465429893</v>
      </c>
      <c r="AM960" s="35">
        <v>740285.4</v>
      </c>
      <c r="AN960" s="35">
        <v>267.5</v>
      </c>
      <c r="AO960" s="35">
        <v>1811740</v>
      </c>
      <c r="AP960" s="36">
        <f t="shared" si="191"/>
        <v>12.666744345215097</v>
      </c>
      <c r="AQ960" s="35">
        <v>929428.36</v>
      </c>
      <c r="AR960" s="35">
        <v>253.75</v>
      </c>
      <c r="AS960" s="35">
        <v>1801355</v>
      </c>
      <c r="AT960" s="36">
        <f t="shared" si="192"/>
        <v>14.446899184225208</v>
      </c>
      <c r="AU960" s="35">
        <v>586894.26</v>
      </c>
      <c r="AV960" s="35">
        <v>231.5</v>
      </c>
      <c r="AW960" s="35">
        <v>1688595</v>
      </c>
      <c r="AX960" s="36">
        <f t="shared" si="193"/>
        <v>10.77447348831425</v>
      </c>
      <c r="AY960" s="35">
        <f t="shared" si="194"/>
        <v>6268121.8200000003</v>
      </c>
      <c r="AZ960" s="35">
        <f t="shared" si="194"/>
        <v>2250.75</v>
      </c>
      <c r="BA960" s="35">
        <f t="shared" si="194"/>
        <v>16155300</v>
      </c>
      <c r="BB960" s="36">
        <f t="shared" si="195"/>
        <v>12.027741757813226</v>
      </c>
      <c r="BC960" s="43" t="s">
        <v>1338</v>
      </c>
      <c r="BD960" s="38" t="s">
        <v>1302</v>
      </c>
      <c r="BE960" s="38" t="s">
        <v>1303</v>
      </c>
      <c r="BF960" s="41"/>
      <c r="BG960" s="41"/>
      <c r="BH960" s="41"/>
      <c r="BI960" s="41"/>
      <c r="BJ960" s="41"/>
      <c r="BK960" s="41"/>
      <c r="BL960" s="41"/>
      <c r="BM960" s="41"/>
      <c r="BN960" s="41"/>
      <c r="BO960" s="41"/>
      <c r="CJ960" s="41"/>
      <c r="CK960" s="41"/>
    </row>
    <row r="961" spans="1:89" s="33" customFormat="1" x14ac:dyDescent="0.2">
      <c r="A961" s="42">
        <v>170846</v>
      </c>
      <c r="B961" s="43" t="s">
        <v>1343</v>
      </c>
      <c r="C961" s="35">
        <v>-4130.6499999999996</v>
      </c>
      <c r="D961" s="35">
        <v>35</v>
      </c>
      <c r="E961" s="35">
        <v>245700</v>
      </c>
      <c r="F961" s="36">
        <f t="shared" si="182"/>
        <v>-0.50435286935286927</v>
      </c>
      <c r="G961" s="35">
        <v>-28590.65</v>
      </c>
      <c r="H961" s="35">
        <v>117</v>
      </c>
      <c r="I961" s="35">
        <v>828330</v>
      </c>
      <c r="J961" s="36">
        <f t="shared" si="183"/>
        <v>-1.0699964386174592</v>
      </c>
      <c r="K961" s="35">
        <v>-17540.650000000001</v>
      </c>
      <c r="L961" s="35">
        <v>101.5</v>
      </c>
      <c r="M961" s="35">
        <v>749660</v>
      </c>
      <c r="N961" s="36">
        <f t="shared" si="184"/>
        <v>-0.70194421471066881</v>
      </c>
      <c r="O961" s="35">
        <v>126134.35</v>
      </c>
      <c r="P961" s="35">
        <v>150.5</v>
      </c>
      <c r="Q961" s="35">
        <v>1100520</v>
      </c>
      <c r="R961" s="36">
        <f t="shared" si="185"/>
        <v>3.5530157107549156</v>
      </c>
      <c r="S961" s="35">
        <v>-45473.65</v>
      </c>
      <c r="T961" s="35">
        <v>100.6</v>
      </c>
      <c r="U961" s="35">
        <v>722927</v>
      </c>
      <c r="V961" s="36">
        <f t="shared" si="186"/>
        <v>-1.9499661099945085</v>
      </c>
      <c r="W961" s="35">
        <v>202758.35</v>
      </c>
      <c r="X961" s="35">
        <v>100.5</v>
      </c>
      <c r="Y961" s="35">
        <v>696965</v>
      </c>
      <c r="Z961" s="36">
        <f t="shared" si="187"/>
        <v>8.7274834460840935</v>
      </c>
      <c r="AA961" s="35">
        <v>-18236.650000000001</v>
      </c>
      <c r="AB961" s="35">
        <v>42.5</v>
      </c>
      <c r="AC961" s="35">
        <v>306050</v>
      </c>
      <c r="AD961" s="36">
        <f t="shared" si="188"/>
        <v>-1.847201927789577</v>
      </c>
      <c r="AE961" s="35">
        <v>8900.2000000000007</v>
      </c>
      <c r="AF961" s="35">
        <v>34.85</v>
      </c>
      <c r="AG961" s="35">
        <v>257949.5</v>
      </c>
      <c r="AH961" s="36">
        <f t="shared" si="189"/>
        <v>1.0351095854033445</v>
      </c>
      <c r="AI961" s="35">
        <v>-6916.3</v>
      </c>
      <c r="AJ961" s="35">
        <v>117</v>
      </c>
      <c r="AK961" s="35">
        <v>809925</v>
      </c>
      <c r="AL961" s="36">
        <f t="shared" si="190"/>
        <v>-0.26472241256906504</v>
      </c>
      <c r="AM961" s="35">
        <v>121830.2</v>
      </c>
      <c r="AN961" s="35">
        <v>171.75</v>
      </c>
      <c r="AO961" s="35">
        <v>1168752.5</v>
      </c>
      <c r="AP961" s="36">
        <f t="shared" si="191"/>
        <v>3.2314251306414317</v>
      </c>
      <c r="AQ961" s="35">
        <v>-13465.81</v>
      </c>
      <c r="AR961" s="35">
        <v>63.2</v>
      </c>
      <c r="AS961" s="35">
        <v>434636</v>
      </c>
      <c r="AT961" s="36">
        <f t="shared" si="192"/>
        <v>-0.86749068185792244</v>
      </c>
      <c r="AU961" s="35">
        <v>-160575.85</v>
      </c>
      <c r="AV961" s="35">
        <v>170</v>
      </c>
      <c r="AW961" s="35">
        <v>1225650</v>
      </c>
      <c r="AX961" s="36">
        <f t="shared" si="193"/>
        <v>-4.0613970954187577</v>
      </c>
      <c r="AY961" s="35">
        <f t="shared" si="194"/>
        <v>168823.54</v>
      </c>
      <c r="AZ961" s="35">
        <f t="shared" si="194"/>
        <v>1169.4000000000001</v>
      </c>
      <c r="BA961" s="35">
        <f t="shared" si="194"/>
        <v>8301365</v>
      </c>
      <c r="BB961" s="36">
        <f t="shared" si="195"/>
        <v>0.63044207067151015</v>
      </c>
      <c r="BC961" s="43" t="s">
        <v>1338</v>
      </c>
      <c r="BD961" s="38" t="s">
        <v>1302</v>
      </c>
      <c r="BE961" s="38" t="s">
        <v>1303</v>
      </c>
      <c r="BF961" s="41"/>
      <c r="BG961" s="41"/>
      <c r="BH961" s="41"/>
      <c r="BI961" s="41"/>
      <c r="BJ961" s="41"/>
      <c r="BK961" s="41"/>
      <c r="BL961" s="41"/>
      <c r="BM961" s="41"/>
      <c r="BN961" s="41"/>
      <c r="BO961" s="41"/>
      <c r="CJ961" s="41"/>
      <c r="CK961" s="41"/>
    </row>
    <row r="962" spans="1:89" s="33" customFormat="1" x14ac:dyDescent="0.2">
      <c r="A962" s="42">
        <v>171457</v>
      </c>
      <c r="B962" s="43" t="s">
        <v>193</v>
      </c>
      <c r="C962" s="35">
        <v>-182281.47</v>
      </c>
      <c r="D962" s="35">
        <v>35</v>
      </c>
      <c r="E962" s="35">
        <v>245700</v>
      </c>
      <c r="F962" s="36">
        <f t="shared" si="182"/>
        <v>-22.256589743589743</v>
      </c>
      <c r="G962" s="35">
        <v>-174031.47</v>
      </c>
      <c r="H962" s="35">
        <v>146</v>
      </c>
      <c r="I962" s="35">
        <v>1025320</v>
      </c>
      <c r="J962" s="36">
        <f t="shared" si="183"/>
        <v>-5.2617481079077759</v>
      </c>
      <c r="K962" s="35">
        <v>-13571.47</v>
      </c>
      <c r="L962" s="35">
        <v>30</v>
      </c>
      <c r="M962" s="35">
        <v>211200</v>
      </c>
      <c r="N962" s="36">
        <f t="shared" si="184"/>
        <v>-1.9277656249999999</v>
      </c>
      <c r="O962" s="35">
        <v>-8071.47</v>
      </c>
      <c r="P962" s="35">
        <v>30</v>
      </c>
      <c r="Q962" s="35">
        <v>209200</v>
      </c>
      <c r="R962" s="36">
        <f t="shared" si="185"/>
        <v>-1.1960591300191206</v>
      </c>
      <c r="S962" s="35">
        <v>-10071.469999999999</v>
      </c>
      <c r="T962" s="35">
        <v>30</v>
      </c>
      <c r="U962" s="35">
        <v>208200</v>
      </c>
      <c r="V962" s="36">
        <f t="shared" si="186"/>
        <v>-1.4995944764649376</v>
      </c>
      <c r="W962" s="35">
        <v>-40011.47</v>
      </c>
      <c r="X962" s="35">
        <v>51</v>
      </c>
      <c r="Y962" s="35">
        <v>348840</v>
      </c>
      <c r="Z962" s="36">
        <f t="shared" si="187"/>
        <v>-3.4409588923288617</v>
      </c>
      <c r="AA962" s="35">
        <v>-27871.47</v>
      </c>
      <c r="AB962" s="35">
        <v>54</v>
      </c>
      <c r="AC962" s="35">
        <v>387160</v>
      </c>
      <c r="AD962" s="36">
        <f t="shared" si="188"/>
        <v>-2.2316757154664737</v>
      </c>
      <c r="AE962" s="35">
        <v>74478.45</v>
      </c>
      <c r="AF962" s="35">
        <v>35</v>
      </c>
      <c r="AG962" s="35">
        <v>255000</v>
      </c>
      <c r="AH962" s="36">
        <f t="shared" si="189"/>
        <v>8.7621705882352945</v>
      </c>
      <c r="AI962" s="35">
        <v>-34671.550000000003</v>
      </c>
      <c r="AJ962" s="35">
        <v>60</v>
      </c>
      <c r="AK962" s="35">
        <v>406200</v>
      </c>
      <c r="AL962" s="36">
        <f t="shared" si="190"/>
        <v>-2.6460316346627279</v>
      </c>
      <c r="AM962" s="35">
        <v>-521.53</v>
      </c>
      <c r="AN962" s="35">
        <v>71</v>
      </c>
      <c r="AO962" s="35">
        <v>469600</v>
      </c>
      <c r="AP962" s="36">
        <f t="shared" si="191"/>
        <v>-3.4428087734241906E-2</v>
      </c>
      <c r="AQ962" s="35">
        <v>104118.49</v>
      </c>
      <c r="AR962" s="35">
        <v>80</v>
      </c>
      <c r="AS962" s="35">
        <v>542900</v>
      </c>
      <c r="AT962" s="36">
        <f t="shared" si="192"/>
        <v>5.3698981764597535</v>
      </c>
      <c r="AU962" s="35">
        <v>-75386.55</v>
      </c>
      <c r="AV962" s="35">
        <v>51</v>
      </c>
      <c r="AW962" s="35">
        <v>357430</v>
      </c>
      <c r="AX962" s="36">
        <f t="shared" si="193"/>
        <v>-6.5382957502168262</v>
      </c>
      <c r="AY962" s="35">
        <f t="shared" si="194"/>
        <v>-205611.50999999998</v>
      </c>
      <c r="AZ962" s="35">
        <f t="shared" si="194"/>
        <v>638</v>
      </c>
      <c r="BA962" s="35">
        <f t="shared" si="194"/>
        <v>4421050</v>
      </c>
      <c r="BB962" s="36">
        <f t="shared" si="195"/>
        <v>-1.4417291842435618</v>
      </c>
      <c r="BC962" s="43" t="s">
        <v>1338</v>
      </c>
      <c r="BD962" s="38" t="s">
        <v>1302</v>
      </c>
      <c r="BE962" s="38" t="s">
        <v>1303</v>
      </c>
      <c r="BF962" s="41"/>
      <c r="BG962" s="41"/>
      <c r="BH962" s="41"/>
      <c r="BI962" s="41"/>
      <c r="BJ962" s="41"/>
      <c r="BK962" s="41"/>
      <c r="BL962" s="41"/>
      <c r="BM962" s="41"/>
      <c r="BN962" s="41"/>
      <c r="BO962" s="41"/>
      <c r="CJ962" s="41"/>
      <c r="CK962" s="41"/>
    </row>
    <row r="963" spans="1:89" s="33" customFormat="1" x14ac:dyDescent="0.2">
      <c r="A963" s="42">
        <v>172640</v>
      </c>
      <c r="B963" s="43" t="s">
        <v>1344</v>
      </c>
      <c r="C963" s="35">
        <v>216371</v>
      </c>
      <c r="D963" s="35">
        <v>252</v>
      </c>
      <c r="E963" s="35">
        <v>1787940</v>
      </c>
      <c r="F963" s="36">
        <f t="shared" ref="F963:F1026" si="196">IFERROR(C963/(E963/30),0)</f>
        <v>3.6305077351588979</v>
      </c>
      <c r="G963" s="35">
        <v>133081</v>
      </c>
      <c r="H963" s="35">
        <v>196</v>
      </c>
      <c r="I963" s="35">
        <v>1408630</v>
      </c>
      <c r="J963" s="36">
        <f t="shared" ref="J963:J1026" si="197">IFERROR(G963/(I963/31),0)</f>
        <v>2.9287399814003674</v>
      </c>
      <c r="K963" s="35">
        <v>-561080</v>
      </c>
      <c r="L963" s="35">
        <v>804.5</v>
      </c>
      <c r="M963" s="35">
        <v>5823560</v>
      </c>
      <c r="N963" s="36">
        <f t="shared" si="184"/>
        <v>-2.8903969393292077</v>
      </c>
      <c r="O963" s="35">
        <v>-334263.01</v>
      </c>
      <c r="P963" s="35">
        <v>618.54999999999995</v>
      </c>
      <c r="Q963" s="35">
        <v>4457904</v>
      </c>
      <c r="R963" s="36">
        <f t="shared" si="185"/>
        <v>-2.3244451450726622</v>
      </c>
      <c r="S963" s="35">
        <v>-47854.51</v>
      </c>
      <c r="T963" s="35">
        <v>602.5</v>
      </c>
      <c r="U963" s="35">
        <v>4331150</v>
      </c>
      <c r="V963" s="36">
        <f t="shared" si="186"/>
        <v>-0.34251637786731004</v>
      </c>
      <c r="W963" s="35">
        <v>-212425.79</v>
      </c>
      <c r="X963" s="35">
        <v>610.5</v>
      </c>
      <c r="Y963" s="35">
        <v>4347065</v>
      </c>
      <c r="Z963" s="36">
        <f t="shared" si="187"/>
        <v>-1.465994573350065</v>
      </c>
      <c r="AA963" s="35">
        <v>1269099.71</v>
      </c>
      <c r="AB963" s="35">
        <v>658.5</v>
      </c>
      <c r="AC963" s="35">
        <v>4836810</v>
      </c>
      <c r="AD963" s="36">
        <f t="shared" si="188"/>
        <v>8.1338921748011597</v>
      </c>
      <c r="AE963" s="35">
        <v>711485.28</v>
      </c>
      <c r="AF963" s="35">
        <v>358</v>
      </c>
      <c r="AG963" s="35">
        <v>2661190</v>
      </c>
      <c r="AH963" s="36">
        <f t="shared" si="189"/>
        <v>8.0206818754016069</v>
      </c>
      <c r="AI963" s="35">
        <v>534287.28</v>
      </c>
      <c r="AJ963" s="35">
        <v>1168.5</v>
      </c>
      <c r="AK963" s="35">
        <v>8122135</v>
      </c>
      <c r="AL963" s="36">
        <f t="shared" si="190"/>
        <v>2.0392305323661821</v>
      </c>
      <c r="AM963" s="35">
        <v>927255.06</v>
      </c>
      <c r="AN963" s="35">
        <v>1085</v>
      </c>
      <c r="AO963" s="35">
        <v>7408780</v>
      </c>
      <c r="AP963" s="36">
        <f t="shared" si="191"/>
        <v>3.8798434911010991</v>
      </c>
      <c r="AQ963" s="35">
        <v>722312.44</v>
      </c>
      <c r="AR963" s="35">
        <v>1075.5</v>
      </c>
      <c r="AS963" s="35">
        <v>7478210</v>
      </c>
      <c r="AT963" s="36">
        <f t="shared" si="192"/>
        <v>2.70449055589506</v>
      </c>
      <c r="AU963" s="35">
        <v>-892197.49</v>
      </c>
      <c r="AV963" s="35">
        <v>932.9</v>
      </c>
      <c r="AW963" s="35">
        <v>6720820</v>
      </c>
      <c r="AX963" s="36">
        <f t="shared" si="193"/>
        <v>-4.1152898292172679</v>
      </c>
      <c r="AY963" s="35">
        <f t="shared" ref="AY963:BA1026" si="198">G963+K963+O963+S963+W963+AA963+AE963+AI963+AM963+AQ963+AU963</f>
        <v>2249699.9699999997</v>
      </c>
      <c r="AZ963" s="35">
        <f t="shared" si="198"/>
        <v>8110.45</v>
      </c>
      <c r="BA963" s="35">
        <f t="shared" si="198"/>
        <v>57596254</v>
      </c>
      <c r="BB963" s="36">
        <f t="shared" si="195"/>
        <v>1.2108547731246548</v>
      </c>
      <c r="BC963" s="43" t="s">
        <v>1338</v>
      </c>
      <c r="BD963" s="38" t="s">
        <v>1302</v>
      </c>
      <c r="BE963" s="38" t="s">
        <v>1303</v>
      </c>
      <c r="BF963" s="41"/>
      <c r="BG963" s="41"/>
      <c r="BH963" s="41"/>
      <c r="BI963" s="41"/>
      <c r="BJ963" s="41"/>
      <c r="BK963" s="41"/>
      <c r="BL963" s="41"/>
      <c r="BM963" s="41"/>
      <c r="BN963" s="41"/>
      <c r="BO963" s="41"/>
      <c r="CJ963" s="41"/>
      <c r="CK963" s="41"/>
    </row>
    <row r="964" spans="1:89" s="33" customFormat="1" x14ac:dyDescent="0.2">
      <c r="A964" s="42">
        <v>172648</v>
      </c>
      <c r="B964" s="43" t="s">
        <v>1345</v>
      </c>
      <c r="C964" s="35">
        <v>83259.12</v>
      </c>
      <c r="D964" s="35">
        <v>0</v>
      </c>
      <c r="E964" s="35">
        <v>0</v>
      </c>
      <c r="F964" s="36">
        <f t="shared" si="196"/>
        <v>0</v>
      </c>
      <c r="G964" s="35">
        <v>-9535.8700000000008</v>
      </c>
      <c r="H964" s="35">
        <v>27</v>
      </c>
      <c r="I964" s="35">
        <v>188460</v>
      </c>
      <c r="J964" s="36">
        <f t="shared" si="197"/>
        <v>-1.5685661148254273</v>
      </c>
      <c r="K964" s="35">
        <v>88654.13</v>
      </c>
      <c r="L964" s="35">
        <v>118.5</v>
      </c>
      <c r="M964" s="35">
        <v>845380</v>
      </c>
      <c r="N964" s="36">
        <f t="shared" si="184"/>
        <v>3.1460691050178622</v>
      </c>
      <c r="O964" s="35">
        <v>186609.13</v>
      </c>
      <c r="P964" s="35">
        <v>105</v>
      </c>
      <c r="Q964" s="35">
        <v>749500</v>
      </c>
      <c r="R964" s="36">
        <f t="shared" si="185"/>
        <v>7.7183229219479657</v>
      </c>
      <c r="S964" s="35">
        <v>337059.13</v>
      </c>
      <c r="T964" s="35">
        <v>100</v>
      </c>
      <c r="U964" s="35">
        <v>704450</v>
      </c>
      <c r="V964" s="36">
        <f t="shared" si="186"/>
        <v>14.832611299595428</v>
      </c>
      <c r="W964" s="35">
        <v>310958.99</v>
      </c>
      <c r="X964" s="35">
        <v>60</v>
      </c>
      <c r="Y964" s="35">
        <v>426900</v>
      </c>
      <c r="Z964" s="36">
        <f t="shared" si="187"/>
        <v>21.852353478566407</v>
      </c>
      <c r="AA964" s="35">
        <v>383153.99</v>
      </c>
      <c r="AB964" s="35">
        <v>88</v>
      </c>
      <c r="AC964" s="35">
        <v>637370</v>
      </c>
      <c r="AD964" s="36">
        <f t="shared" si="188"/>
        <v>18.635602067872661</v>
      </c>
      <c r="AE964" s="35">
        <v>367803.86</v>
      </c>
      <c r="AF964" s="35">
        <v>60</v>
      </c>
      <c r="AG964" s="35">
        <v>453500</v>
      </c>
      <c r="AH964" s="36">
        <f t="shared" si="189"/>
        <v>24.331016097023152</v>
      </c>
      <c r="AI964" s="35">
        <v>501803.86</v>
      </c>
      <c r="AJ964" s="35">
        <v>116</v>
      </c>
      <c r="AK964" s="35">
        <v>817480</v>
      </c>
      <c r="AL964" s="36">
        <f t="shared" si="190"/>
        <v>19.029113446200515</v>
      </c>
      <c r="AM964" s="35">
        <v>532433.86</v>
      </c>
      <c r="AN964" s="35">
        <v>103</v>
      </c>
      <c r="AO964" s="35">
        <v>694620</v>
      </c>
      <c r="AP964" s="36">
        <f t="shared" si="191"/>
        <v>23.761840517117271</v>
      </c>
      <c r="AQ964" s="35">
        <v>681094.85</v>
      </c>
      <c r="AR964" s="35">
        <v>112.5</v>
      </c>
      <c r="AS964" s="35">
        <v>774650</v>
      </c>
      <c r="AT964" s="36">
        <f t="shared" si="192"/>
        <v>24.618415800684179</v>
      </c>
      <c r="AU964" s="35">
        <v>554730.34</v>
      </c>
      <c r="AV964" s="35">
        <v>100</v>
      </c>
      <c r="AW964" s="35">
        <v>711600</v>
      </c>
      <c r="AX964" s="36">
        <f t="shared" si="193"/>
        <v>24.166161523327709</v>
      </c>
      <c r="AY964" s="35">
        <f t="shared" si="198"/>
        <v>3934766.2699999996</v>
      </c>
      <c r="AZ964" s="35">
        <f t="shared" si="198"/>
        <v>990</v>
      </c>
      <c r="BA964" s="35">
        <f t="shared" si="198"/>
        <v>7003910</v>
      </c>
      <c r="BB964" s="36">
        <f t="shared" si="195"/>
        <v>17.415665588221433</v>
      </c>
      <c r="BC964" s="43" t="s">
        <v>1338</v>
      </c>
      <c r="BD964" s="38" t="s">
        <v>1302</v>
      </c>
      <c r="BE964" s="38" t="s">
        <v>1303</v>
      </c>
      <c r="BF964" s="41"/>
      <c r="BG964" s="41"/>
      <c r="BH964" s="41"/>
      <c r="BI964" s="41"/>
      <c r="BJ964" s="41"/>
      <c r="BK964" s="41"/>
      <c r="BL964" s="41"/>
      <c r="BM964" s="41"/>
      <c r="BN964" s="41"/>
      <c r="BO964" s="41"/>
      <c r="CJ964" s="41"/>
      <c r="CK964" s="41"/>
    </row>
    <row r="965" spans="1:89" s="33" customFormat="1" x14ac:dyDescent="0.2">
      <c r="A965" s="42">
        <v>172650</v>
      </c>
      <c r="B965" s="43" t="s">
        <v>1346</v>
      </c>
      <c r="C965" s="35">
        <v>70922.12</v>
      </c>
      <c r="D965" s="35">
        <v>77</v>
      </c>
      <c r="E965" s="35">
        <v>574420</v>
      </c>
      <c r="F965" s="36">
        <f t="shared" si="196"/>
        <v>3.7040207513665959</v>
      </c>
      <c r="G965" s="35">
        <v>441109.62</v>
      </c>
      <c r="H965" s="35">
        <v>142.25</v>
      </c>
      <c r="I965" s="35">
        <v>1029280</v>
      </c>
      <c r="J965" s="36">
        <f t="shared" si="197"/>
        <v>13.285401659412406</v>
      </c>
      <c r="K965" s="35">
        <v>44652.12</v>
      </c>
      <c r="L965" s="35">
        <v>613.75</v>
      </c>
      <c r="M965" s="35">
        <v>4464015</v>
      </c>
      <c r="N965" s="36">
        <f t="shared" si="184"/>
        <v>0.30008044327808042</v>
      </c>
      <c r="O965" s="35">
        <v>-309665.38</v>
      </c>
      <c r="P965" s="35">
        <v>504.5</v>
      </c>
      <c r="Q965" s="35">
        <v>3653605</v>
      </c>
      <c r="R965" s="36">
        <f t="shared" si="185"/>
        <v>-2.627439687650964</v>
      </c>
      <c r="S965" s="35">
        <v>563423.12</v>
      </c>
      <c r="T965" s="35">
        <v>429.85</v>
      </c>
      <c r="U965" s="35">
        <v>3097733</v>
      </c>
      <c r="V965" s="36">
        <f t="shared" si="186"/>
        <v>5.6383544740621607</v>
      </c>
      <c r="W965" s="35">
        <v>348588.05</v>
      </c>
      <c r="X965" s="35">
        <v>374.75</v>
      </c>
      <c r="Y965" s="35">
        <v>2663490</v>
      </c>
      <c r="Z965" s="36">
        <f t="shared" si="187"/>
        <v>3.9262927587488594</v>
      </c>
      <c r="AA965" s="35">
        <v>786613.05</v>
      </c>
      <c r="AB965" s="35">
        <v>300.25</v>
      </c>
      <c r="AC965" s="35">
        <v>2210095</v>
      </c>
      <c r="AD965" s="36">
        <f t="shared" si="188"/>
        <v>11.033464421212663</v>
      </c>
      <c r="AE965" s="35">
        <v>873784.82</v>
      </c>
      <c r="AF965" s="35">
        <v>248</v>
      </c>
      <c r="AG965" s="35">
        <v>1876180</v>
      </c>
      <c r="AH965" s="36">
        <f t="shared" si="189"/>
        <v>13.971764223048959</v>
      </c>
      <c r="AI965" s="35">
        <v>769232.32</v>
      </c>
      <c r="AJ965" s="35">
        <v>175.25</v>
      </c>
      <c r="AK965" s="35">
        <v>1234660</v>
      </c>
      <c r="AL965" s="36">
        <f t="shared" si="190"/>
        <v>19.313982732088185</v>
      </c>
      <c r="AM965" s="35">
        <v>942819.27</v>
      </c>
      <c r="AN965" s="35">
        <v>155.1</v>
      </c>
      <c r="AO965" s="35">
        <v>1039154</v>
      </c>
      <c r="AP965" s="36">
        <f t="shared" si="191"/>
        <v>28.126146240114558</v>
      </c>
      <c r="AQ965" s="35">
        <v>1086332.26</v>
      </c>
      <c r="AR965" s="35">
        <v>171</v>
      </c>
      <c r="AS965" s="35">
        <v>1179140</v>
      </c>
      <c r="AT965" s="36">
        <f t="shared" si="192"/>
        <v>25.796176264056857</v>
      </c>
      <c r="AU965" s="35">
        <v>297868.23</v>
      </c>
      <c r="AV965" s="35">
        <v>55</v>
      </c>
      <c r="AW965" s="35">
        <v>376860</v>
      </c>
      <c r="AX965" s="36">
        <f t="shared" si="193"/>
        <v>24.50224255691769</v>
      </c>
      <c r="AY965" s="35">
        <f t="shared" si="198"/>
        <v>5844757.4800000004</v>
      </c>
      <c r="AZ965" s="35">
        <f t="shared" si="198"/>
        <v>3169.7</v>
      </c>
      <c r="BA965" s="35">
        <f t="shared" si="198"/>
        <v>22824212</v>
      </c>
      <c r="BB965" s="36">
        <f t="shared" si="195"/>
        <v>7.9383893682726052</v>
      </c>
      <c r="BC965" s="43" t="s">
        <v>1338</v>
      </c>
      <c r="BD965" s="38" t="s">
        <v>1302</v>
      </c>
      <c r="BE965" s="38" t="s">
        <v>1303</v>
      </c>
      <c r="BF965" s="41"/>
      <c r="BG965" s="41"/>
      <c r="BH965" s="41"/>
      <c r="BI965" s="41"/>
      <c r="BJ965" s="41"/>
      <c r="BK965" s="41"/>
      <c r="BL965" s="41"/>
      <c r="BM965" s="41"/>
      <c r="BN965" s="41"/>
      <c r="BO965" s="41"/>
      <c r="CJ965" s="41"/>
      <c r="CK965" s="41"/>
    </row>
    <row r="966" spans="1:89" s="33" customFormat="1" x14ac:dyDescent="0.2">
      <c r="A966" s="42">
        <v>173861</v>
      </c>
      <c r="B966" s="43" t="s">
        <v>1347</v>
      </c>
      <c r="C966" s="35">
        <v>94217.29</v>
      </c>
      <c r="D966" s="35">
        <v>42</v>
      </c>
      <c r="E966" s="35">
        <v>294840</v>
      </c>
      <c r="F966" s="36">
        <f t="shared" si="196"/>
        <v>9.5866188441188438</v>
      </c>
      <c r="G966" s="35">
        <v>-19422.71</v>
      </c>
      <c r="H966" s="35">
        <v>84</v>
      </c>
      <c r="I966" s="35">
        <v>589680</v>
      </c>
      <c r="J966" s="36">
        <f t="shared" si="197"/>
        <v>-1.021069071360738</v>
      </c>
      <c r="K966" s="35">
        <v>-41022.71</v>
      </c>
      <c r="L966" s="35">
        <v>90</v>
      </c>
      <c r="M966" s="35">
        <v>635600</v>
      </c>
      <c r="N966" s="36">
        <f t="shared" si="184"/>
        <v>-1.9362512586532408</v>
      </c>
      <c r="O966" s="35">
        <v>-51952.71</v>
      </c>
      <c r="P966" s="35">
        <v>130</v>
      </c>
      <c r="Q966" s="35">
        <v>942250</v>
      </c>
      <c r="R966" s="36">
        <f t="shared" si="185"/>
        <v>-1.7092427805784027</v>
      </c>
      <c r="S966" s="35">
        <v>170879.79</v>
      </c>
      <c r="T966" s="35">
        <v>150.25</v>
      </c>
      <c r="U966" s="35">
        <v>1052510</v>
      </c>
      <c r="V966" s="36">
        <f t="shared" si="186"/>
        <v>5.0329911259750499</v>
      </c>
      <c r="W966" s="35">
        <v>216207.18</v>
      </c>
      <c r="X966" s="35">
        <v>132</v>
      </c>
      <c r="Y966" s="35">
        <v>913080</v>
      </c>
      <c r="Z966" s="36">
        <f t="shared" si="187"/>
        <v>7.1036660533578653</v>
      </c>
      <c r="AA966" s="35">
        <v>58507.18</v>
      </c>
      <c r="AB966" s="35">
        <v>40</v>
      </c>
      <c r="AC966" s="35">
        <v>284600</v>
      </c>
      <c r="AD966" s="36">
        <f t="shared" si="188"/>
        <v>6.3728832747716098</v>
      </c>
      <c r="AE966" s="35">
        <v>261881.85</v>
      </c>
      <c r="AF966" s="35">
        <v>60</v>
      </c>
      <c r="AG966" s="35">
        <v>444650</v>
      </c>
      <c r="AH966" s="36">
        <f t="shared" si="189"/>
        <v>17.668853030473407</v>
      </c>
      <c r="AI966" s="35">
        <v>411075.35</v>
      </c>
      <c r="AJ966" s="35">
        <v>170</v>
      </c>
      <c r="AK966" s="35">
        <v>1163075</v>
      </c>
      <c r="AL966" s="36">
        <f t="shared" si="190"/>
        <v>10.956589944758507</v>
      </c>
      <c r="AM966" s="35">
        <v>312512.84999999998</v>
      </c>
      <c r="AN966" s="35">
        <v>130</v>
      </c>
      <c r="AO966" s="35">
        <v>875275</v>
      </c>
      <c r="AP966" s="36">
        <f t="shared" si="191"/>
        <v>11.068405186941247</v>
      </c>
      <c r="AQ966" s="35">
        <v>464451.92</v>
      </c>
      <c r="AR966" s="35">
        <v>155</v>
      </c>
      <c r="AS966" s="35">
        <v>1054460</v>
      </c>
      <c r="AT966" s="36">
        <f t="shared" si="192"/>
        <v>12.332998653339148</v>
      </c>
      <c r="AU966" s="35">
        <v>-200383.87</v>
      </c>
      <c r="AV966" s="35">
        <v>115.25</v>
      </c>
      <c r="AW966" s="35">
        <v>815400</v>
      </c>
      <c r="AX966" s="36">
        <f t="shared" si="193"/>
        <v>-7.6182241476575907</v>
      </c>
      <c r="AY966" s="35">
        <f t="shared" si="198"/>
        <v>1582734.1199999996</v>
      </c>
      <c r="AZ966" s="35">
        <f t="shared" si="198"/>
        <v>1256.5</v>
      </c>
      <c r="BA966" s="35">
        <f t="shared" si="198"/>
        <v>8770580</v>
      </c>
      <c r="BB966" s="36">
        <f t="shared" si="195"/>
        <v>5.5942432222270346</v>
      </c>
      <c r="BC966" s="43" t="s">
        <v>1338</v>
      </c>
      <c r="BD966" s="38" t="s">
        <v>1302</v>
      </c>
      <c r="BE966" s="38" t="s">
        <v>1303</v>
      </c>
      <c r="BF966" s="41"/>
      <c r="BG966" s="41"/>
      <c r="BH966" s="41"/>
      <c r="BI966" s="41"/>
      <c r="BJ966" s="41"/>
      <c r="BK966" s="41"/>
      <c r="BL966" s="41"/>
      <c r="BM966" s="41"/>
      <c r="BN966" s="41"/>
      <c r="BO966" s="41"/>
      <c r="CJ966" s="41"/>
      <c r="CK966" s="41"/>
    </row>
    <row r="967" spans="1:89" s="33" customFormat="1" x14ac:dyDescent="0.2">
      <c r="A967" s="42">
        <v>174631</v>
      </c>
      <c r="B967" s="43" t="s">
        <v>272</v>
      </c>
      <c r="C967" s="35">
        <v>-699869.88</v>
      </c>
      <c r="D967" s="35">
        <v>42</v>
      </c>
      <c r="E967" s="35">
        <v>294840</v>
      </c>
      <c r="F967" s="36">
        <f t="shared" si="196"/>
        <v>-71.211831501831497</v>
      </c>
      <c r="G967" s="35">
        <v>-119879.88</v>
      </c>
      <c r="H967" s="35">
        <v>86</v>
      </c>
      <c r="I967" s="35">
        <v>620100</v>
      </c>
      <c r="J967" s="36">
        <f t="shared" si="197"/>
        <v>-5.9930273826802125</v>
      </c>
      <c r="K967" s="35">
        <v>-50339.88</v>
      </c>
      <c r="L967" s="35">
        <v>105</v>
      </c>
      <c r="M967" s="35">
        <v>740400</v>
      </c>
      <c r="N967" s="36">
        <f t="shared" si="184"/>
        <v>-2.0397034035656403</v>
      </c>
      <c r="O967" s="35">
        <v>-64804.14</v>
      </c>
      <c r="P967" s="35">
        <v>150.5</v>
      </c>
      <c r="Q967" s="35">
        <v>1063495</v>
      </c>
      <c r="R967" s="36">
        <f t="shared" si="185"/>
        <v>-1.8889871038415791</v>
      </c>
      <c r="S967" s="35">
        <v>-68219.14</v>
      </c>
      <c r="T967" s="35">
        <v>151</v>
      </c>
      <c r="U967" s="35">
        <v>1088740</v>
      </c>
      <c r="V967" s="36">
        <f t="shared" si="186"/>
        <v>-1.9424227455590866</v>
      </c>
      <c r="W967" s="35">
        <v>-117659.54</v>
      </c>
      <c r="X967" s="35">
        <v>206</v>
      </c>
      <c r="Y967" s="35">
        <v>1441990</v>
      </c>
      <c r="Z967" s="36">
        <f t="shared" si="187"/>
        <v>-2.447857613436986</v>
      </c>
      <c r="AA967" s="35">
        <v>79558.460000000006</v>
      </c>
      <c r="AB967" s="35">
        <v>172</v>
      </c>
      <c r="AC967" s="35">
        <v>1282930</v>
      </c>
      <c r="AD967" s="36">
        <f t="shared" si="188"/>
        <v>1.9224059457647731</v>
      </c>
      <c r="AE967" s="35">
        <v>568151.97</v>
      </c>
      <c r="AF967" s="35">
        <v>161.5</v>
      </c>
      <c r="AG967" s="35">
        <v>1207510</v>
      </c>
      <c r="AH967" s="36">
        <f t="shared" si="189"/>
        <v>14.115459996190506</v>
      </c>
      <c r="AI967" s="35">
        <v>804161.97</v>
      </c>
      <c r="AJ967" s="35">
        <v>364.5</v>
      </c>
      <c r="AK967" s="35">
        <v>2466250</v>
      </c>
      <c r="AL967" s="36">
        <f t="shared" si="190"/>
        <v>10.108067337050176</v>
      </c>
      <c r="AM967" s="35">
        <v>783606.89</v>
      </c>
      <c r="AN967" s="35">
        <v>251.5</v>
      </c>
      <c r="AO967" s="35">
        <v>1712830</v>
      </c>
      <c r="AP967" s="36">
        <f t="shared" si="191"/>
        <v>14.182267703157933</v>
      </c>
      <c r="AQ967" s="35">
        <v>663042.9</v>
      </c>
      <c r="AR967" s="35">
        <v>372</v>
      </c>
      <c r="AS967" s="35">
        <v>2583080</v>
      </c>
      <c r="AT967" s="36">
        <f t="shared" si="192"/>
        <v>7.1872343094290541</v>
      </c>
      <c r="AU967" s="35">
        <v>11249.5</v>
      </c>
      <c r="AV967" s="35">
        <v>319.5</v>
      </c>
      <c r="AW967" s="35">
        <v>2222045</v>
      </c>
      <c r="AX967" s="36">
        <f t="shared" si="193"/>
        <v>0.1569430412075363</v>
      </c>
      <c r="AY967" s="35">
        <f t="shared" si="198"/>
        <v>2488869.11</v>
      </c>
      <c r="AZ967" s="35">
        <f t="shared" si="198"/>
        <v>2339.5</v>
      </c>
      <c r="BA967" s="35">
        <f t="shared" si="198"/>
        <v>16429370</v>
      </c>
      <c r="BB967" s="36">
        <f t="shared" si="195"/>
        <v>4.6961595246804961</v>
      </c>
      <c r="BC967" s="43" t="s">
        <v>1338</v>
      </c>
      <c r="BD967" s="38" t="s">
        <v>1302</v>
      </c>
      <c r="BE967" s="38" t="s">
        <v>1303</v>
      </c>
      <c r="BF967" s="41"/>
      <c r="BG967" s="41"/>
      <c r="BH967" s="41"/>
      <c r="BI967" s="41"/>
      <c r="BJ967" s="41"/>
      <c r="BK967" s="41"/>
      <c r="BL967" s="41"/>
      <c r="BM967" s="41"/>
      <c r="BN967" s="41"/>
      <c r="BO967" s="41"/>
      <c r="CJ967" s="41"/>
      <c r="CK967" s="41"/>
    </row>
    <row r="968" spans="1:89" s="33" customFormat="1" x14ac:dyDescent="0.2">
      <c r="A968" s="42">
        <v>175312</v>
      </c>
      <c r="B968" s="43" t="s">
        <v>1348</v>
      </c>
      <c r="C968" s="35">
        <v>198492.01</v>
      </c>
      <c r="D968" s="35">
        <v>105.3</v>
      </c>
      <c r="E968" s="35">
        <v>730244</v>
      </c>
      <c r="F968" s="36">
        <f t="shared" si="196"/>
        <v>8.1544802833025685</v>
      </c>
      <c r="G968" s="35">
        <v>188791.01</v>
      </c>
      <c r="H968" s="35">
        <v>91</v>
      </c>
      <c r="I968" s="35">
        <v>646820</v>
      </c>
      <c r="J968" s="36">
        <f t="shared" si="197"/>
        <v>9.048145249064655</v>
      </c>
      <c r="K968" s="35">
        <v>149155.01</v>
      </c>
      <c r="L968" s="35">
        <v>160</v>
      </c>
      <c r="M968" s="35">
        <v>1150600</v>
      </c>
      <c r="N968" s="36">
        <f t="shared" si="184"/>
        <v>3.8889712324004866</v>
      </c>
      <c r="O968" s="35">
        <v>154010.89000000001</v>
      </c>
      <c r="P968" s="35">
        <v>150.5</v>
      </c>
      <c r="Q968" s="35">
        <v>1085895</v>
      </c>
      <c r="R968" s="36">
        <f t="shared" si="185"/>
        <v>4.3966843847701673</v>
      </c>
      <c r="S968" s="35">
        <v>207236.89</v>
      </c>
      <c r="T968" s="35">
        <v>132.75</v>
      </c>
      <c r="U968" s="35">
        <v>958032.5</v>
      </c>
      <c r="V968" s="36">
        <f t="shared" si="186"/>
        <v>6.705767904533511</v>
      </c>
      <c r="W968" s="35">
        <v>135871.89000000001</v>
      </c>
      <c r="X968" s="35">
        <v>93</v>
      </c>
      <c r="Y968" s="35">
        <v>666195</v>
      </c>
      <c r="Z968" s="36">
        <f t="shared" si="187"/>
        <v>6.1185639339832942</v>
      </c>
      <c r="AA968" s="35">
        <v>251927.89</v>
      </c>
      <c r="AB968" s="35">
        <v>82</v>
      </c>
      <c r="AC968" s="35">
        <v>590660</v>
      </c>
      <c r="AD968" s="36">
        <f t="shared" si="188"/>
        <v>13.22209831375072</v>
      </c>
      <c r="AE968" s="35">
        <v>418224.41</v>
      </c>
      <c r="AF968" s="35">
        <v>57.5</v>
      </c>
      <c r="AG968" s="35">
        <v>435625</v>
      </c>
      <c r="AH968" s="36">
        <f t="shared" si="189"/>
        <v>28.801681032998562</v>
      </c>
      <c r="AI968" s="35">
        <v>672795.41</v>
      </c>
      <c r="AJ968" s="35">
        <v>115</v>
      </c>
      <c r="AK968" s="35">
        <v>781175</v>
      </c>
      <c r="AL968" s="36">
        <f t="shared" si="190"/>
        <v>26.699084980958173</v>
      </c>
      <c r="AM968" s="35">
        <v>633284.14</v>
      </c>
      <c r="AN968" s="35">
        <v>155.5</v>
      </c>
      <c r="AO968" s="35">
        <v>1068500</v>
      </c>
      <c r="AP968" s="36">
        <f t="shared" si="191"/>
        <v>18.373241310248012</v>
      </c>
      <c r="AQ968" s="35">
        <v>298600.13</v>
      </c>
      <c r="AR968" s="35">
        <v>67</v>
      </c>
      <c r="AS968" s="35">
        <v>472150</v>
      </c>
      <c r="AT968" s="36">
        <f t="shared" si="192"/>
        <v>17.707939510748702</v>
      </c>
      <c r="AU968" s="35">
        <v>409376.45</v>
      </c>
      <c r="AV968" s="35">
        <v>83.5</v>
      </c>
      <c r="AW968" s="35">
        <v>617775</v>
      </c>
      <c r="AX968" s="36">
        <f t="shared" si="193"/>
        <v>20.542543725466391</v>
      </c>
      <c r="AY968" s="35">
        <f t="shared" si="198"/>
        <v>3519274.12</v>
      </c>
      <c r="AZ968" s="35">
        <f t="shared" si="198"/>
        <v>1187.75</v>
      </c>
      <c r="BA968" s="35">
        <f t="shared" si="198"/>
        <v>8473427.5</v>
      </c>
      <c r="BB968" s="36">
        <f t="shared" si="195"/>
        <v>12.87525003547856</v>
      </c>
      <c r="BC968" s="43" t="s">
        <v>1338</v>
      </c>
      <c r="BD968" s="38" t="s">
        <v>1302</v>
      </c>
      <c r="BE968" s="38" t="s">
        <v>1303</v>
      </c>
      <c r="BF968" s="41"/>
      <c r="BG968" s="41"/>
      <c r="BH968" s="41"/>
      <c r="BI968" s="41"/>
      <c r="BJ968" s="41"/>
      <c r="BK968" s="41"/>
      <c r="BL968" s="41"/>
      <c r="BM968" s="41"/>
      <c r="BN968" s="41"/>
      <c r="BO968" s="41"/>
      <c r="CJ968" s="41"/>
      <c r="CK968" s="41"/>
    </row>
    <row r="969" spans="1:89" s="33" customFormat="1" x14ac:dyDescent="0.2">
      <c r="A969" s="42">
        <v>175553</v>
      </c>
      <c r="B969" s="43" t="s">
        <v>1349</v>
      </c>
      <c r="C969" s="35">
        <v>190221.4</v>
      </c>
      <c r="D969" s="35">
        <v>0</v>
      </c>
      <c r="E969" s="35">
        <v>0</v>
      </c>
      <c r="F969" s="36">
        <f t="shared" si="196"/>
        <v>0</v>
      </c>
      <c r="G969" s="35">
        <v>98730.49</v>
      </c>
      <c r="H969" s="35">
        <v>318</v>
      </c>
      <c r="I969" s="35">
        <v>2254360</v>
      </c>
      <c r="J969" s="36">
        <f t="shared" si="197"/>
        <v>1.3576559156479</v>
      </c>
      <c r="K969" s="35">
        <v>357220.49</v>
      </c>
      <c r="L969" s="35">
        <v>659.5</v>
      </c>
      <c r="M969" s="35">
        <v>4683415</v>
      </c>
      <c r="N969" s="36">
        <f t="shared" si="184"/>
        <v>2.2882052305849467</v>
      </c>
      <c r="O969" s="35">
        <v>341543.9</v>
      </c>
      <c r="P969" s="35">
        <v>601</v>
      </c>
      <c r="Q969" s="35">
        <v>4268845</v>
      </c>
      <c r="R969" s="36">
        <f t="shared" si="185"/>
        <v>2.4802636076034617</v>
      </c>
      <c r="S969" s="35">
        <v>688710.86</v>
      </c>
      <c r="T969" s="35">
        <v>402.8</v>
      </c>
      <c r="U969" s="35">
        <v>2834656</v>
      </c>
      <c r="V969" s="36">
        <f t="shared" si="186"/>
        <v>7.5317910391948795</v>
      </c>
      <c r="W969" s="35">
        <v>653799.65</v>
      </c>
      <c r="X969" s="35">
        <v>401.8</v>
      </c>
      <c r="Y969" s="35">
        <v>2800021</v>
      </c>
      <c r="Z969" s="36">
        <f t="shared" si="187"/>
        <v>7.0049437129221532</v>
      </c>
      <c r="AA969" s="35">
        <v>784834.16</v>
      </c>
      <c r="AB969" s="35">
        <v>407.5</v>
      </c>
      <c r="AC969" s="35">
        <v>2950375</v>
      </c>
      <c r="AD969" s="36">
        <f t="shared" si="188"/>
        <v>8.2463615506503416</v>
      </c>
      <c r="AE969" s="35">
        <v>1510916.75</v>
      </c>
      <c r="AF969" s="35">
        <v>408.85</v>
      </c>
      <c r="AG969" s="35">
        <v>3028649.5</v>
      </c>
      <c r="AH969" s="36">
        <f t="shared" si="189"/>
        <v>14.96624237964809</v>
      </c>
      <c r="AI969" s="35">
        <v>1440274.75</v>
      </c>
      <c r="AJ969" s="35">
        <v>503.55</v>
      </c>
      <c r="AK969" s="35">
        <v>3424621.5</v>
      </c>
      <c r="AL969" s="36">
        <f t="shared" si="190"/>
        <v>13.037504217619379</v>
      </c>
      <c r="AM969" s="35">
        <v>1715868.76</v>
      </c>
      <c r="AN969" s="35">
        <v>641.25</v>
      </c>
      <c r="AO969" s="35">
        <v>4328870</v>
      </c>
      <c r="AP969" s="36">
        <f t="shared" si="191"/>
        <v>12.287717478233349</v>
      </c>
      <c r="AQ969" s="35">
        <v>1613794.25</v>
      </c>
      <c r="AR969" s="35">
        <v>565.59999999999991</v>
      </c>
      <c r="AS969" s="35">
        <v>3898867</v>
      </c>
      <c r="AT969" s="36">
        <f t="shared" si="192"/>
        <v>11.589582050375148</v>
      </c>
      <c r="AU969" s="35">
        <v>1192148.7</v>
      </c>
      <c r="AV969" s="35">
        <v>542.65</v>
      </c>
      <c r="AW969" s="35">
        <v>3846074.5</v>
      </c>
      <c r="AX969" s="36">
        <f t="shared" si="193"/>
        <v>9.6089167539526343</v>
      </c>
      <c r="AY969" s="35">
        <f t="shared" si="198"/>
        <v>10397842.76</v>
      </c>
      <c r="AZ969" s="35">
        <f t="shared" si="198"/>
        <v>5452.5</v>
      </c>
      <c r="BA969" s="35">
        <f t="shared" si="198"/>
        <v>38318754.5</v>
      </c>
      <c r="BB969" s="36">
        <f t="shared" si="195"/>
        <v>8.4118894198400955</v>
      </c>
      <c r="BC969" s="43" t="s">
        <v>1338</v>
      </c>
      <c r="BD969" s="38" t="s">
        <v>1302</v>
      </c>
      <c r="BE969" s="38" t="s">
        <v>1303</v>
      </c>
      <c r="BF969" s="41"/>
      <c r="BG969" s="41"/>
      <c r="BH969" s="41"/>
      <c r="BI969" s="41"/>
      <c r="BJ969" s="41"/>
      <c r="BK969" s="41"/>
      <c r="BL969" s="41"/>
      <c r="BM969" s="41"/>
      <c r="BN969" s="41"/>
      <c r="BO969" s="41"/>
      <c r="CJ969" s="41"/>
      <c r="CK969" s="41"/>
    </row>
    <row r="970" spans="1:89" s="33" customFormat="1" x14ac:dyDescent="0.2">
      <c r="A970" s="42">
        <v>175783</v>
      </c>
      <c r="B970" s="43" t="s">
        <v>1350</v>
      </c>
      <c r="C970" s="35">
        <v>-34871.230000000003</v>
      </c>
      <c r="D970" s="35">
        <v>0</v>
      </c>
      <c r="E970" s="35">
        <v>0</v>
      </c>
      <c r="F970" s="36">
        <f t="shared" si="196"/>
        <v>0</v>
      </c>
      <c r="G970" s="35">
        <v>41278.769999999997</v>
      </c>
      <c r="H970" s="35">
        <v>54</v>
      </c>
      <c r="I970" s="35">
        <v>379240</v>
      </c>
      <c r="J970" s="36">
        <f t="shared" si="197"/>
        <v>3.3742270593819215</v>
      </c>
      <c r="K970" s="35">
        <v>-27921.23</v>
      </c>
      <c r="L970" s="35">
        <v>72</v>
      </c>
      <c r="M970" s="35">
        <v>503520</v>
      </c>
      <c r="N970" s="36">
        <f t="shared" si="184"/>
        <v>-1.6635623212583412</v>
      </c>
      <c r="O970" s="35">
        <v>-9054.7999999999993</v>
      </c>
      <c r="P970" s="35">
        <v>24</v>
      </c>
      <c r="Q970" s="35">
        <v>167680</v>
      </c>
      <c r="R970" s="36">
        <f t="shared" si="185"/>
        <v>-1.6740147900763358</v>
      </c>
      <c r="S970" s="35">
        <v>-11584.8</v>
      </c>
      <c r="T970" s="35">
        <v>33</v>
      </c>
      <c r="U970" s="35">
        <v>233040</v>
      </c>
      <c r="V970" s="36">
        <f t="shared" si="186"/>
        <v>-1.5410607621009269</v>
      </c>
      <c r="W970" s="35">
        <v>-10404.799999999999</v>
      </c>
      <c r="X970" s="35">
        <v>32</v>
      </c>
      <c r="Y970" s="35">
        <v>220930</v>
      </c>
      <c r="Z970" s="36">
        <f t="shared" si="187"/>
        <v>-1.4128638030145295</v>
      </c>
      <c r="AA970" s="35">
        <v>-8404.7999999999993</v>
      </c>
      <c r="AB970" s="35">
        <v>24</v>
      </c>
      <c r="AC970" s="35">
        <v>170560</v>
      </c>
      <c r="AD970" s="36">
        <f t="shared" si="188"/>
        <v>-1.5276078799249528</v>
      </c>
      <c r="AE970" s="35">
        <v>101114.84</v>
      </c>
      <c r="AF970" s="35">
        <v>32</v>
      </c>
      <c r="AG970" s="35">
        <v>233280</v>
      </c>
      <c r="AH970" s="36">
        <f t="shared" si="189"/>
        <v>13.003451646090534</v>
      </c>
      <c r="AI970" s="35">
        <v>11594.84</v>
      </c>
      <c r="AJ970" s="35">
        <v>50</v>
      </c>
      <c r="AK970" s="35">
        <v>333000</v>
      </c>
      <c r="AL970" s="36">
        <f t="shared" si="190"/>
        <v>1.0793995195195196</v>
      </c>
      <c r="AM970" s="35">
        <v>-2885.14</v>
      </c>
      <c r="AN970" s="35">
        <v>6</v>
      </c>
      <c r="AO970" s="35">
        <v>39700</v>
      </c>
      <c r="AP970" s="36">
        <f t="shared" si="191"/>
        <v>-2.2528801007556671</v>
      </c>
      <c r="AQ970" s="35">
        <v>52319.86</v>
      </c>
      <c r="AR970" s="35">
        <v>51.5</v>
      </c>
      <c r="AS970" s="35">
        <v>351750</v>
      </c>
      <c r="AT970" s="36">
        <f t="shared" si="192"/>
        <v>4.1647649751243785</v>
      </c>
      <c r="AU970" s="35">
        <v>-39742.660000000003</v>
      </c>
      <c r="AV970" s="35">
        <v>25</v>
      </c>
      <c r="AW970" s="35">
        <v>173230</v>
      </c>
      <c r="AX970" s="36">
        <f t="shared" si="193"/>
        <v>-7.1120617675922189</v>
      </c>
      <c r="AY970" s="35">
        <f t="shared" si="198"/>
        <v>96310.079999999987</v>
      </c>
      <c r="AZ970" s="35">
        <f t="shared" si="198"/>
        <v>403.5</v>
      </c>
      <c r="BA970" s="35">
        <f t="shared" si="198"/>
        <v>2805930</v>
      </c>
      <c r="BB970" s="36">
        <f t="shared" si="195"/>
        <v>1.0640366937165215</v>
      </c>
      <c r="BC970" s="43" t="s">
        <v>1338</v>
      </c>
      <c r="BD970" s="38" t="s">
        <v>1302</v>
      </c>
      <c r="BE970" s="38" t="s">
        <v>1303</v>
      </c>
      <c r="BF970" s="41"/>
      <c r="BG970" s="41"/>
      <c r="BH970" s="41"/>
      <c r="BI970" s="41"/>
      <c r="BJ970" s="41"/>
      <c r="BK970" s="41"/>
      <c r="BL970" s="41"/>
      <c r="BM970" s="41"/>
      <c r="BN970" s="41"/>
      <c r="BO970" s="41"/>
      <c r="CJ970" s="41"/>
      <c r="CK970" s="41"/>
    </row>
    <row r="971" spans="1:89" s="33" customFormat="1" x14ac:dyDescent="0.2">
      <c r="A971" s="42">
        <v>177093</v>
      </c>
      <c r="B971" s="43" t="s">
        <v>324</v>
      </c>
      <c r="C971" s="35">
        <v>350412.59</v>
      </c>
      <c r="D971" s="35">
        <v>104</v>
      </c>
      <c r="E971" s="35">
        <v>739420</v>
      </c>
      <c r="F971" s="36">
        <f t="shared" si="196"/>
        <v>14.217058911038384</v>
      </c>
      <c r="G971" s="35">
        <v>187792.59</v>
      </c>
      <c r="H971" s="35">
        <v>112</v>
      </c>
      <c r="I971" s="35">
        <v>812105</v>
      </c>
      <c r="J971" s="36">
        <f t="shared" si="197"/>
        <v>7.1684945789029744</v>
      </c>
      <c r="K971" s="35">
        <v>-36544.910000000003</v>
      </c>
      <c r="L971" s="35">
        <v>163.75</v>
      </c>
      <c r="M971" s="35">
        <v>1170855</v>
      </c>
      <c r="N971" s="36">
        <f t="shared" si="184"/>
        <v>-0.93636470784170556</v>
      </c>
      <c r="O971" s="35">
        <v>-66487.41</v>
      </c>
      <c r="P971" s="35">
        <v>155.25</v>
      </c>
      <c r="Q971" s="35">
        <v>1115190</v>
      </c>
      <c r="R971" s="36">
        <f t="shared" si="185"/>
        <v>-1.8482139456056819</v>
      </c>
      <c r="S971" s="35">
        <v>-62572.41</v>
      </c>
      <c r="T971" s="35">
        <v>151.25</v>
      </c>
      <c r="U971" s="35">
        <v>1081460</v>
      </c>
      <c r="V971" s="36">
        <f t="shared" si="186"/>
        <v>-1.7936351876167405</v>
      </c>
      <c r="W971" s="35">
        <v>209234.97</v>
      </c>
      <c r="X971" s="35">
        <v>151.75</v>
      </c>
      <c r="Y971" s="35">
        <v>1062865</v>
      </c>
      <c r="Z971" s="36">
        <f t="shared" si="187"/>
        <v>5.9057821077935575</v>
      </c>
      <c r="AA971" s="35">
        <v>-52948.53</v>
      </c>
      <c r="AB971" s="35">
        <v>139.5</v>
      </c>
      <c r="AC971" s="35">
        <v>1072120</v>
      </c>
      <c r="AD971" s="36">
        <f t="shared" si="188"/>
        <v>-1.5309894694623736</v>
      </c>
      <c r="AE971" s="35">
        <v>238411.85</v>
      </c>
      <c r="AF971" s="35">
        <v>115.75</v>
      </c>
      <c r="AG971" s="35">
        <v>871405</v>
      </c>
      <c r="AH971" s="36">
        <f t="shared" si="189"/>
        <v>8.2078430810013714</v>
      </c>
      <c r="AI971" s="35">
        <v>171992.85</v>
      </c>
      <c r="AJ971" s="35">
        <v>232.75</v>
      </c>
      <c r="AK971" s="35">
        <v>1612000</v>
      </c>
      <c r="AL971" s="36">
        <f t="shared" si="190"/>
        <v>3.3075548076923078</v>
      </c>
      <c r="AM971" s="35">
        <v>127049.43</v>
      </c>
      <c r="AN971" s="35">
        <v>182</v>
      </c>
      <c r="AO971" s="35">
        <v>1230140</v>
      </c>
      <c r="AP971" s="36">
        <f t="shared" si="191"/>
        <v>3.2016943843790133</v>
      </c>
      <c r="AQ971" s="35">
        <v>141591</v>
      </c>
      <c r="AR971" s="35">
        <v>239.75</v>
      </c>
      <c r="AS971" s="35">
        <v>1686990</v>
      </c>
      <c r="AT971" s="36">
        <f t="shared" si="192"/>
        <v>2.3500720217665783</v>
      </c>
      <c r="AU971" s="35">
        <v>-83153.64</v>
      </c>
      <c r="AV971" s="35">
        <v>252</v>
      </c>
      <c r="AW971" s="35">
        <v>1801465</v>
      </c>
      <c r="AX971" s="36">
        <f t="shared" si="193"/>
        <v>-1.430925852014888</v>
      </c>
      <c r="AY971" s="35">
        <f t="shared" si="198"/>
        <v>774365.78999999992</v>
      </c>
      <c r="AZ971" s="35">
        <f t="shared" si="198"/>
        <v>1895.75</v>
      </c>
      <c r="BA971" s="35">
        <f t="shared" si="198"/>
        <v>13516595</v>
      </c>
      <c r="BB971" s="36">
        <f t="shared" si="195"/>
        <v>1.7759901432276397</v>
      </c>
      <c r="BC971" s="43" t="s">
        <v>1338</v>
      </c>
      <c r="BD971" s="38" t="s">
        <v>1302</v>
      </c>
      <c r="BE971" s="38" t="s">
        <v>1303</v>
      </c>
      <c r="BF971" s="41"/>
      <c r="BG971" s="41"/>
      <c r="BH971" s="41"/>
      <c r="BI971" s="41"/>
      <c r="BJ971" s="41"/>
      <c r="BK971" s="41"/>
      <c r="BL971" s="41"/>
      <c r="BM971" s="41"/>
      <c r="BN971" s="41"/>
      <c r="BO971" s="41"/>
      <c r="CJ971" s="41"/>
      <c r="CK971" s="41"/>
    </row>
    <row r="972" spans="1:89" s="33" customFormat="1" x14ac:dyDescent="0.2">
      <c r="A972" s="42">
        <v>177290</v>
      </c>
      <c r="B972" s="43" t="s">
        <v>1351</v>
      </c>
      <c r="C972" s="35">
        <v>102279.81</v>
      </c>
      <c r="D972" s="35">
        <v>35</v>
      </c>
      <c r="E972" s="35">
        <v>245700</v>
      </c>
      <c r="F972" s="36">
        <f t="shared" si="196"/>
        <v>12.48837728937729</v>
      </c>
      <c r="G972" s="35">
        <v>195658.99</v>
      </c>
      <c r="H972" s="35">
        <v>66</v>
      </c>
      <c r="I972" s="35">
        <v>463320</v>
      </c>
      <c r="J972" s="36">
        <f t="shared" si="197"/>
        <v>13.091230013813346</v>
      </c>
      <c r="K972" s="35">
        <v>54658.99</v>
      </c>
      <c r="L972" s="35">
        <v>53.5</v>
      </c>
      <c r="M972" s="35">
        <v>384845</v>
      </c>
      <c r="N972" s="36">
        <f t="shared" si="184"/>
        <v>4.2608574880796164</v>
      </c>
      <c r="O972" s="35">
        <v>114808.56</v>
      </c>
      <c r="P972" s="35">
        <v>40</v>
      </c>
      <c r="Q972" s="35">
        <v>280600</v>
      </c>
      <c r="R972" s="36">
        <f t="shared" si="185"/>
        <v>12.683768210976478</v>
      </c>
      <c r="S972" s="35">
        <v>96308.56</v>
      </c>
      <c r="T972" s="35">
        <v>30</v>
      </c>
      <c r="U972" s="35">
        <v>208200</v>
      </c>
      <c r="V972" s="36">
        <f t="shared" si="186"/>
        <v>14.339891258405379</v>
      </c>
      <c r="W972" s="35">
        <v>101858.35</v>
      </c>
      <c r="X972" s="35">
        <v>30</v>
      </c>
      <c r="Y972" s="35">
        <v>207850</v>
      </c>
      <c r="Z972" s="36">
        <f t="shared" si="187"/>
        <v>14.701710368053886</v>
      </c>
      <c r="AA972" s="35">
        <v>0</v>
      </c>
      <c r="AB972" s="35">
        <v>0</v>
      </c>
      <c r="AC972" s="35">
        <v>0</v>
      </c>
      <c r="AD972" s="36">
        <f t="shared" si="188"/>
        <v>0</v>
      </c>
      <c r="AE972" s="35">
        <v>209538.4</v>
      </c>
      <c r="AF972" s="35">
        <v>40</v>
      </c>
      <c r="AG972" s="35">
        <v>291600</v>
      </c>
      <c r="AH972" s="36">
        <f t="shared" si="189"/>
        <v>21.557448559670782</v>
      </c>
      <c r="AI972" s="35">
        <v>345698.4</v>
      </c>
      <c r="AJ972" s="35">
        <v>110</v>
      </c>
      <c r="AK972" s="35">
        <v>753350</v>
      </c>
      <c r="AL972" s="36">
        <f t="shared" si="190"/>
        <v>14.225327404260968</v>
      </c>
      <c r="AM972" s="35">
        <v>252548.4</v>
      </c>
      <c r="AN972" s="35">
        <v>55</v>
      </c>
      <c r="AO972" s="35">
        <v>380400</v>
      </c>
      <c r="AP972" s="36">
        <f t="shared" si="191"/>
        <v>20.580968454258677</v>
      </c>
      <c r="AQ972" s="35">
        <v>257868.42</v>
      </c>
      <c r="AR972" s="35">
        <v>51</v>
      </c>
      <c r="AS972" s="35">
        <v>338100</v>
      </c>
      <c r="AT972" s="36">
        <f t="shared" si="192"/>
        <v>21.355562732919257</v>
      </c>
      <c r="AU972" s="35">
        <v>269848.43</v>
      </c>
      <c r="AV972" s="35">
        <v>53</v>
      </c>
      <c r="AW972" s="35">
        <v>376800</v>
      </c>
      <c r="AX972" s="36">
        <f t="shared" si="193"/>
        <v>22.200905865180466</v>
      </c>
      <c r="AY972" s="35">
        <f t="shared" si="198"/>
        <v>1898795.4999999998</v>
      </c>
      <c r="AZ972" s="35">
        <f t="shared" si="198"/>
        <v>528.5</v>
      </c>
      <c r="BA972" s="35">
        <f t="shared" si="198"/>
        <v>3685065</v>
      </c>
      <c r="BB972" s="36">
        <f t="shared" si="195"/>
        <v>15.973303184611396</v>
      </c>
      <c r="BC972" s="43" t="s">
        <v>1338</v>
      </c>
      <c r="BD972" s="38" t="s">
        <v>1302</v>
      </c>
      <c r="BE972" s="38" t="s">
        <v>1303</v>
      </c>
      <c r="BF972" s="41"/>
      <c r="BG972" s="41"/>
      <c r="BH972" s="41"/>
      <c r="BI972" s="41"/>
      <c r="BJ972" s="41"/>
      <c r="BK972" s="41"/>
      <c r="BL972" s="41"/>
      <c r="BM972" s="41"/>
      <c r="BN972" s="41"/>
      <c r="BO972" s="41"/>
      <c r="CJ972" s="41"/>
      <c r="CK972" s="41"/>
    </row>
    <row r="973" spans="1:89" s="33" customFormat="1" x14ac:dyDescent="0.2">
      <c r="A973" s="42">
        <v>177727</v>
      </c>
      <c r="B973" s="43" t="s">
        <v>1352</v>
      </c>
      <c r="C973" s="35">
        <v>-326.12</v>
      </c>
      <c r="D973" s="35">
        <v>0</v>
      </c>
      <c r="E973" s="35">
        <v>0</v>
      </c>
      <c r="F973" s="36">
        <f t="shared" si="196"/>
        <v>0</v>
      </c>
      <c r="G973" s="35">
        <v>203382.28</v>
      </c>
      <c r="H973" s="35">
        <v>30</v>
      </c>
      <c r="I973" s="35">
        <v>213400</v>
      </c>
      <c r="J973" s="36">
        <f t="shared" si="197"/>
        <v>29.544754826616682</v>
      </c>
      <c r="K973" s="35">
        <v>246182.28</v>
      </c>
      <c r="L973" s="35">
        <v>100</v>
      </c>
      <c r="M973" s="35">
        <v>713500</v>
      </c>
      <c r="N973" s="36">
        <f t="shared" si="184"/>
        <v>10.351041906096707</v>
      </c>
      <c r="O973" s="35">
        <v>215322.7</v>
      </c>
      <c r="P973" s="35">
        <v>160</v>
      </c>
      <c r="Q973" s="35">
        <v>1141900</v>
      </c>
      <c r="R973" s="36">
        <f t="shared" si="185"/>
        <v>5.8455238637358793</v>
      </c>
      <c r="S973" s="35">
        <v>391872.7</v>
      </c>
      <c r="T973" s="35">
        <v>94</v>
      </c>
      <c r="U973" s="35">
        <v>660320</v>
      </c>
      <c r="V973" s="36">
        <f t="shared" si="186"/>
        <v>18.397222104434213</v>
      </c>
      <c r="W973" s="35">
        <v>356922.7</v>
      </c>
      <c r="X973" s="35">
        <v>111</v>
      </c>
      <c r="Y973" s="35">
        <v>774080</v>
      </c>
      <c r="Z973" s="36">
        <f t="shared" si="187"/>
        <v>13.832783433236875</v>
      </c>
      <c r="AA973" s="35">
        <v>181022.7</v>
      </c>
      <c r="AB973" s="35">
        <v>50</v>
      </c>
      <c r="AC973" s="35">
        <v>363800</v>
      </c>
      <c r="AD973" s="36">
        <f t="shared" si="188"/>
        <v>15.425243815283123</v>
      </c>
      <c r="AE973" s="35">
        <v>557872.15</v>
      </c>
      <c r="AF973" s="35">
        <v>120</v>
      </c>
      <c r="AG973" s="35">
        <v>906150</v>
      </c>
      <c r="AH973" s="36">
        <f t="shared" si="189"/>
        <v>18.469529879159079</v>
      </c>
      <c r="AI973" s="35">
        <v>575292.15</v>
      </c>
      <c r="AJ973" s="35">
        <v>103.25</v>
      </c>
      <c r="AK973" s="35">
        <v>721125</v>
      </c>
      <c r="AL973" s="36">
        <f t="shared" si="190"/>
        <v>24.730881123244931</v>
      </c>
      <c r="AM973" s="35">
        <v>572410.15</v>
      </c>
      <c r="AN973" s="35">
        <v>155</v>
      </c>
      <c r="AO973" s="35">
        <v>1068820</v>
      </c>
      <c r="AP973" s="36">
        <f t="shared" si="191"/>
        <v>16.602154385209857</v>
      </c>
      <c r="AQ973" s="35">
        <v>681558.12</v>
      </c>
      <c r="AR973" s="35">
        <v>108</v>
      </c>
      <c r="AS973" s="35">
        <v>767530</v>
      </c>
      <c r="AT973" s="36">
        <f t="shared" si="192"/>
        <v>24.863689184787564</v>
      </c>
      <c r="AU973" s="35">
        <v>560811.13</v>
      </c>
      <c r="AV973" s="35">
        <v>102.5</v>
      </c>
      <c r="AW973" s="35">
        <v>735340</v>
      </c>
      <c r="AX973" s="36">
        <f t="shared" si="193"/>
        <v>23.642321959909701</v>
      </c>
      <c r="AY973" s="35">
        <f t="shared" si="198"/>
        <v>4542649.0599999996</v>
      </c>
      <c r="AZ973" s="35">
        <f t="shared" si="198"/>
        <v>1133.75</v>
      </c>
      <c r="BA973" s="35">
        <f t="shared" si="198"/>
        <v>8065965</v>
      </c>
      <c r="BB973" s="36">
        <f t="shared" si="195"/>
        <v>17.458806337493407</v>
      </c>
      <c r="BC973" s="43" t="s">
        <v>1338</v>
      </c>
      <c r="BD973" s="38" t="s">
        <v>1302</v>
      </c>
      <c r="BE973" s="38" t="s">
        <v>1303</v>
      </c>
      <c r="BF973" s="41"/>
      <c r="BG973" s="41"/>
      <c r="BH973" s="41"/>
      <c r="BI973" s="41"/>
      <c r="BJ973" s="41"/>
      <c r="BK973" s="41"/>
      <c r="BL973" s="41"/>
      <c r="BM973" s="41"/>
      <c r="BN973" s="41"/>
      <c r="BO973" s="41"/>
      <c r="CJ973" s="41"/>
      <c r="CK973" s="41"/>
    </row>
    <row r="974" spans="1:89" s="33" customFormat="1" x14ac:dyDescent="0.2">
      <c r="A974" s="42">
        <v>178003</v>
      </c>
      <c r="B974" s="43" t="s">
        <v>1353</v>
      </c>
      <c r="C974" s="35">
        <v>-86043.24</v>
      </c>
      <c r="D974" s="35">
        <v>77</v>
      </c>
      <c r="E974" s="35">
        <v>540540</v>
      </c>
      <c r="F974" s="36">
        <f t="shared" si="196"/>
        <v>-4.7754045954045958</v>
      </c>
      <c r="G974" s="35">
        <v>21649.5</v>
      </c>
      <c r="H974" s="35">
        <v>300</v>
      </c>
      <c r="I974" s="35">
        <v>2122350</v>
      </c>
      <c r="J974" s="36">
        <f t="shared" si="197"/>
        <v>0.31622234786910736</v>
      </c>
      <c r="K974" s="35">
        <v>106664.5</v>
      </c>
      <c r="L974" s="35">
        <v>335</v>
      </c>
      <c r="M974" s="35">
        <v>2372600</v>
      </c>
      <c r="N974" s="36">
        <f t="shared" si="184"/>
        <v>1.3487039534687684</v>
      </c>
      <c r="O974" s="35">
        <v>483833.86</v>
      </c>
      <c r="P974" s="35">
        <v>352</v>
      </c>
      <c r="Q974" s="35">
        <v>2493665</v>
      </c>
      <c r="R974" s="36">
        <f t="shared" si="185"/>
        <v>6.0147813198645359</v>
      </c>
      <c r="S974" s="35">
        <v>966902.86</v>
      </c>
      <c r="T974" s="35">
        <v>321.5</v>
      </c>
      <c r="U974" s="35">
        <v>2256205</v>
      </c>
      <c r="V974" s="36">
        <f t="shared" si="186"/>
        <v>13.285135286908767</v>
      </c>
      <c r="W974" s="35">
        <v>1093524.51</v>
      </c>
      <c r="X974" s="35">
        <v>363</v>
      </c>
      <c r="Y974" s="35">
        <v>2530035</v>
      </c>
      <c r="Z974" s="36">
        <f t="shared" si="187"/>
        <v>12.966514415808478</v>
      </c>
      <c r="AA974" s="35">
        <v>937477.04</v>
      </c>
      <c r="AB974" s="35">
        <v>135</v>
      </c>
      <c r="AC974" s="35">
        <v>984200</v>
      </c>
      <c r="AD974" s="36">
        <f t="shared" si="188"/>
        <v>29.528335947978054</v>
      </c>
      <c r="AE974" s="35">
        <v>734617.24</v>
      </c>
      <c r="AF974" s="35">
        <v>138.25</v>
      </c>
      <c r="AG974" s="35">
        <v>1024147.5</v>
      </c>
      <c r="AH974" s="36">
        <f t="shared" si="189"/>
        <v>21.5188898083528</v>
      </c>
      <c r="AI974" s="35">
        <v>825968.74</v>
      </c>
      <c r="AJ974" s="35">
        <v>221.55</v>
      </c>
      <c r="AK974" s="35">
        <v>1503131.5</v>
      </c>
      <c r="AL974" s="36">
        <f t="shared" si="190"/>
        <v>17.0344583557726</v>
      </c>
      <c r="AM974" s="35">
        <v>829778.74</v>
      </c>
      <c r="AN974" s="35">
        <v>307.5</v>
      </c>
      <c r="AO974" s="35">
        <v>2070055</v>
      </c>
      <c r="AP974" s="36">
        <f t="shared" si="191"/>
        <v>12.426307967662694</v>
      </c>
      <c r="AQ974" s="35">
        <v>1025941.68</v>
      </c>
      <c r="AR974" s="35">
        <v>369</v>
      </c>
      <c r="AS974" s="35">
        <v>2509275</v>
      </c>
      <c r="AT974" s="36">
        <f t="shared" si="192"/>
        <v>11.448074459754311</v>
      </c>
      <c r="AU974" s="35">
        <v>356879.67</v>
      </c>
      <c r="AV974" s="35">
        <v>311.75</v>
      </c>
      <c r="AW974" s="35">
        <v>2200275</v>
      </c>
      <c r="AX974" s="36">
        <f t="shared" si="193"/>
        <v>5.0281304700548795</v>
      </c>
      <c r="AY974" s="35">
        <f t="shared" si="198"/>
        <v>7383238.3399999999</v>
      </c>
      <c r="AZ974" s="35">
        <f t="shared" si="198"/>
        <v>3154.55</v>
      </c>
      <c r="BA974" s="35">
        <f t="shared" si="198"/>
        <v>22065939</v>
      </c>
      <c r="BB974" s="36">
        <f t="shared" si="195"/>
        <v>10.372565089570854</v>
      </c>
      <c r="BC974" s="43" t="s">
        <v>1338</v>
      </c>
      <c r="BD974" s="38" t="s">
        <v>1302</v>
      </c>
      <c r="BE974" s="38" t="s">
        <v>1303</v>
      </c>
      <c r="BF974" s="41"/>
      <c r="BG974" s="41"/>
      <c r="BH974" s="41"/>
      <c r="BI974" s="41"/>
      <c r="BJ974" s="41"/>
      <c r="BK974" s="41"/>
      <c r="BL974" s="41"/>
      <c r="BM974" s="41"/>
      <c r="BN974" s="41"/>
      <c r="BO974" s="41"/>
      <c r="CJ974" s="41"/>
      <c r="CK974" s="41"/>
    </row>
    <row r="975" spans="1:89" s="33" customFormat="1" x14ac:dyDescent="0.2">
      <c r="A975" s="42">
        <v>178062</v>
      </c>
      <c r="B975" s="43" t="s">
        <v>1354</v>
      </c>
      <c r="C975" s="35">
        <v>-131287.32999999999</v>
      </c>
      <c r="D975" s="35">
        <v>0</v>
      </c>
      <c r="E975" s="35">
        <v>0</v>
      </c>
      <c r="F975" s="36">
        <f t="shared" si="196"/>
        <v>0</v>
      </c>
      <c r="G975" s="35">
        <v>108185.17</v>
      </c>
      <c r="H975" s="35">
        <v>108.5</v>
      </c>
      <c r="I975" s="35">
        <v>780580</v>
      </c>
      <c r="J975" s="36">
        <f t="shared" si="197"/>
        <v>4.2964722001588562</v>
      </c>
      <c r="K975" s="35">
        <v>-15549.83</v>
      </c>
      <c r="L975" s="35">
        <v>165</v>
      </c>
      <c r="M975" s="35">
        <v>1200950</v>
      </c>
      <c r="N975" s="36">
        <f t="shared" si="184"/>
        <v>-0.38843823639618635</v>
      </c>
      <c r="O975" s="35">
        <v>-59108.92</v>
      </c>
      <c r="P975" s="35">
        <v>134.5</v>
      </c>
      <c r="Q975" s="35">
        <v>966260</v>
      </c>
      <c r="R975" s="36">
        <f t="shared" si="185"/>
        <v>-1.8963596961480347</v>
      </c>
      <c r="S975" s="35">
        <v>122256.08</v>
      </c>
      <c r="T975" s="35">
        <v>185.5</v>
      </c>
      <c r="U975" s="35">
        <v>1319490</v>
      </c>
      <c r="V975" s="36">
        <f t="shared" si="186"/>
        <v>2.8722752578647812</v>
      </c>
      <c r="W975" s="35">
        <v>59751.03</v>
      </c>
      <c r="X975" s="35">
        <v>152</v>
      </c>
      <c r="Y975" s="35">
        <v>1065160</v>
      </c>
      <c r="Z975" s="36">
        <f t="shared" si="187"/>
        <v>1.6828747793758683</v>
      </c>
      <c r="AA975" s="35">
        <v>-26892.98</v>
      </c>
      <c r="AB975" s="35">
        <v>72.5</v>
      </c>
      <c r="AC975" s="35">
        <v>526800</v>
      </c>
      <c r="AD975" s="36">
        <f t="shared" si="188"/>
        <v>-1.582540584662111</v>
      </c>
      <c r="AE975" s="35">
        <v>64969.52</v>
      </c>
      <c r="AF975" s="35">
        <v>29</v>
      </c>
      <c r="AG975" s="35">
        <v>215620</v>
      </c>
      <c r="AH975" s="36">
        <f t="shared" si="189"/>
        <v>9.0394471755866803</v>
      </c>
      <c r="AI975" s="35">
        <v>95327.02</v>
      </c>
      <c r="AJ975" s="35">
        <v>59</v>
      </c>
      <c r="AK975" s="35">
        <v>402120</v>
      </c>
      <c r="AL975" s="36">
        <f t="shared" si="190"/>
        <v>7.3488949069929372</v>
      </c>
      <c r="AM975" s="35">
        <v>439219.02</v>
      </c>
      <c r="AN975" s="35">
        <v>101</v>
      </c>
      <c r="AO975" s="35">
        <v>682005</v>
      </c>
      <c r="AP975" s="36">
        <f t="shared" si="191"/>
        <v>19.964354542855258</v>
      </c>
      <c r="AQ975" s="35">
        <v>210085.01</v>
      </c>
      <c r="AR975" s="35">
        <v>54</v>
      </c>
      <c r="AS975" s="35">
        <v>375140</v>
      </c>
      <c r="AT975" s="36">
        <f t="shared" si="192"/>
        <v>15.680493362478009</v>
      </c>
      <c r="AU975" s="35">
        <v>234014.52</v>
      </c>
      <c r="AV975" s="35">
        <v>153.25</v>
      </c>
      <c r="AW975" s="35">
        <v>1072720</v>
      </c>
      <c r="AX975" s="36">
        <f t="shared" si="193"/>
        <v>6.7626688418226566</v>
      </c>
      <c r="AY975" s="35">
        <f t="shared" si="198"/>
        <v>1232255.6399999999</v>
      </c>
      <c r="AZ975" s="35">
        <f t="shared" si="198"/>
        <v>1214.25</v>
      </c>
      <c r="BA975" s="35">
        <f t="shared" si="198"/>
        <v>8606845</v>
      </c>
      <c r="BB975" s="36">
        <f t="shared" si="195"/>
        <v>4.4383191332015386</v>
      </c>
      <c r="BC975" s="43" t="s">
        <v>1338</v>
      </c>
      <c r="BD975" s="38" t="s">
        <v>1302</v>
      </c>
      <c r="BE975" s="38" t="s">
        <v>1303</v>
      </c>
      <c r="BF975" s="41"/>
      <c r="BG975" s="41"/>
      <c r="BH975" s="41"/>
      <c r="BI975" s="41"/>
      <c r="BJ975" s="41"/>
      <c r="BK975" s="41"/>
      <c r="BL975" s="41"/>
      <c r="BM975" s="41"/>
      <c r="BN975" s="41"/>
      <c r="BO975" s="41"/>
      <c r="CJ975" s="41"/>
      <c r="CK975" s="41"/>
    </row>
    <row r="976" spans="1:89" s="33" customFormat="1" x14ac:dyDescent="0.2">
      <c r="A976" s="42">
        <v>178836</v>
      </c>
      <c r="B976" s="43" t="s">
        <v>1355</v>
      </c>
      <c r="C976" s="35">
        <v>113053.67</v>
      </c>
      <c r="D976" s="35">
        <v>70</v>
      </c>
      <c r="E976" s="35">
        <v>487200</v>
      </c>
      <c r="F976" s="36">
        <f t="shared" si="196"/>
        <v>6.9614328817733986</v>
      </c>
      <c r="G976" s="35">
        <v>37309.129999999997</v>
      </c>
      <c r="H976" s="35">
        <v>135</v>
      </c>
      <c r="I976" s="35">
        <v>940700</v>
      </c>
      <c r="J976" s="36">
        <f t="shared" si="197"/>
        <v>1.2294918996491975</v>
      </c>
      <c r="K976" s="35">
        <v>89089.13</v>
      </c>
      <c r="L976" s="35">
        <v>120</v>
      </c>
      <c r="M976" s="35">
        <v>848600</v>
      </c>
      <c r="N976" s="36">
        <f t="shared" si="184"/>
        <v>3.1495096629743107</v>
      </c>
      <c r="O976" s="35">
        <v>15869.13</v>
      </c>
      <c r="P976" s="35">
        <v>80</v>
      </c>
      <c r="Q976" s="35">
        <v>555400</v>
      </c>
      <c r="R976" s="36">
        <f t="shared" si="185"/>
        <v>0.88574546272956423</v>
      </c>
      <c r="S976" s="35">
        <v>50669.13</v>
      </c>
      <c r="T976" s="35">
        <v>50</v>
      </c>
      <c r="U976" s="35">
        <v>346500</v>
      </c>
      <c r="V976" s="36">
        <f t="shared" si="186"/>
        <v>4.5331689177489176</v>
      </c>
      <c r="W976" s="35">
        <v>137549.13</v>
      </c>
      <c r="X976" s="35">
        <v>74</v>
      </c>
      <c r="Y976" s="35">
        <v>501720</v>
      </c>
      <c r="Z976" s="36">
        <f t="shared" si="187"/>
        <v>8.2246549868452519</v>
      </c>
      <c r="AA976" s="35">
        <v>160159.13</v>
      </c>
      <c r="AB976" s="35">
        <v>51</v>
      </c>
      <c r="AC976" s="35">
        <v>365480</v>
      </c>
      <c r="AD976" s="36">
        <f t="shared" si="188"/>
        <v>13.584691446864397</v>
      </c>
      <c r="AE976" s="35">
        <v>284888.69</v>
      </c>
      <c r="AF976" s="35">
        <v>86</v>
      </c>
      <c r="AG976" s="35">
        <v>622240</v>
      </c>
      <c r="AH976" s="36">
        <f t="shared" si="189"/>
        <v>13.73531225893546</v>
      </c>
      <c r="AI976" s="35">
        <v>253318.69</v>
      </c>
      <c r="AJ976" s="35">
        <v>99</v>
      </c>
      <c r="AK976" s="35">
        <v>677430</v>
      </c>
      <c r="AL976" s="36">
        <f t="shared" si="190"/>
        <v>11.592163603619561</v>
      </c>
      <c r="AM976" s="35">
        <v>371722.69</v>
      </c>
      <c r="AN976" s="35">
        <v>110</v>
      </c>
      <c r="AO976" s="35">
        <v>723200</v>
      </c>
      <c r="AP976" s="36">
        <f t="shared" si="191"/>
        <v>15.933909554756639</v>
      </c>
      <c r="AQ976" s="35">
        <v>466247.75</v>
      </c>
      <c r="AR976" s="35">
        <v>110</v>
      </c>
      <c r="AS976" s="35">
        <v>735700</v>
      </c>
      <c r="AT976" s="36">
        <f t="shared" si="192"/>
        <v>17.744919124643197</v>
      </c>
      <c r="AU976" s="35">
        <v>148748.57</v>
      </c>
      <c r="AV976" s="35">
        <v>86</v>
      </c>
      <c r="AW976" s="35">
        <v>601300</v>
      </c>
      <c r="AX976" s="36">
        <f t="shared" si="193"/>
        <v>7.6687272077166142</v>
      </c>
      <c r="AY976" s="35">
        <f t="shared" si="198"/>
        <v>2015571.17</v>
      </c>
      <c r="AZ976" s="35">
        <f t="shared" si="198"/>
        <v>1001</v>
      </c>
      <c r="BA976" s="35">
        <f t="shared" si="198"/>
        <v>6918270</v>
      </c>
      <c r="BB976" s="36">
        <f t="shared" si="195"/>
        <v>9.0315507012591301</v>
      </c>
      <c r="BC976" s="43" t="s">
        <v>1338</v>
      </c>
      <c r="BD976" s="38" t="s">
        <v>1302</v>
      </c>
      <c r="BE976" s="38" t="s">
        <v>1303</v>
      </c>
      <c r="BF976" s="41"/>
      <c r="BG976" s="41"/>
      <c r="BH976" s="41"/>
      <c r="BI976" s="41"/>
      <c r="BJ976" s="41"/>
      <c r="BK976" s="41"/>
      <c r="BL976" s="41"/>
      <c r="BM976" s="41"/>
      <c r="BN976" s="41"/>
      <c r="BO976" s="41"/>
      <c r="CJ976" s="41"/>
      <c r="CK976" s="41"/>
    </row>
    <row r="977" spans="1:89" s="33" customFormat="1" x14ac:dyDescent="0.2">
      <c r="A977" s="42">
        <v>202064</v>
      </c>
      <c r="B977" s="43" t="s">
        <v>1356</v>
      </c>
      <c r="C977" s="35">
        <v>-21000.02</v>
      </c>
      <c r="D977" s="35">
        <v>0</v>
      </c>
      <c r="E977" s="35">
        <v>0</v>
      </c>
      <c r="F977" s="36">
        <f t="shared" si="196"/>
        <v>0</v>
      </c>
      <c r="G977" s="35">
        <v>52770.98</v>
      </c>
      <c r="H977" s="35">
        <v>60</v>
      </c>
      <c r="I977" s="35">
        <v>426800</v>
      </c>
      <c r="J977" s="36">
        <f t="shared" si="197"/>
        <v>3.8329437207122776</v>
      </c>
      <c r="K977" s="35">
        <v>173670.98</v>
      </c>
      <c r="L977" s="35">
        <v>110</v>
      </c>
      <c r="M977" s="35">
        <v>786900</v>
      </c>
      <c r="N977" s="36">
        <f t="shared" si="184"/>
        <v>6.6210819672131151</v>
      </c>
      <c r="O977" s="35">
        <v>106040.98</v>
      </c>
      <c r="P977" s="35">
        <v>40</v>
      </c>
      <c r="Q977" s="35">
        <v>287100</v>
      </c>
      <c r="R977" s="36">
        <f t="shared" si="185"/>
        <v>11.449914245907348</v>
      </c>
      <c r="S977" s="35">
        <v>137299.98000000001</v>
      </c>
      <c r="T977" s="35">
        <v>30</v>
      </c>
      <c r="U977" s="35">
        <v>216700</v>
      </c>
      <c r="V977" s="36">
        <f t="shared" si="186"/>
        <v>19.641436917397325</v>
      </c>
      <c r="W977" s="35">
        <v>137599.98000000001</v>
      </c>
      <c r="X977" s="35">
        <v>20</v>
      </c>
      <c r="Y977" s="35">
        <v>144300</v>
      </c>
      <c r="Z977" s="36">
        <f t="shared" si="187"/>
        <v>28.607064449064453</v>
      </c>
      <c r="AA977" s="35">
        <v>0</v>
      </c>
      <c r="AB977" s="35">
        <v>0</v>
      </c>
      <c r="AC977" s="35">
        <v>0</v>
      </c>
      <c r="AD977" s="36">
        <f t="shared" si="188"/>
        <v>0</v>
      </c>
      <c r="AE977" s="35">
        <v>142260.68</v>
      </c>
      <c r="AF977" s="35">
        <v>30</v>
      </c>
      <c r="AG977" s="35">
        <v>230200</v>
      </c>
      <c r="AH977" s="36">
        <f t="shared" si="189"/>
        <v>18.539619461337967</v>
      </c>
      <c r="AI977" s="35">
        <v>67165.679999999993</v>
      </c>
      <c r="AJ977" s="35">
        <v>10</v>
      </c>
      <c r="AK977" s="35">
        <v>71000</v>
      </c>
      <c r="AL977" s="36">
        <f t="shared" si="190"/>
        <v>29.325860281690137</v>
      </c>
      <c r="AM977" s="35">
        <v>61216.68</v>
      </c>
      <c r="AN977" s="35">
        <v>10</v>
      </c>
      <c r="AO977" s="35">
        <v>66000</v>
      </c>
      <c r="AP977" s="36">
        <f t="shared" si="191"/>
        <v>28.753289090909092</v>
      </c>
      <c r="AQ977" s="35">
        <v>89796.68</v>
      </c>
      <c r="AR977" s="35">
        <v>20</v>
      </c>
      <c r="AS977" s="35">
        <v>139800</v>
      </c>
      <c r="AT977" s="36">
        <f t="shared" si="192"/>
        <v>17.985028898426322</v>
      </c>
      <c r="AU977" s="35">
        <v>58357.68</v>
      </c>
      <c r="AV977" s="35">
        <v>10</v>
      </c>
      <c r="AW977" s="35">
        <v>70900</v>
      </c>
      <c r="AX977" s="36">
        <f t="shared" si="193"/>
        <v>25.516051904090268</v>
      </c>
      <c r="AY977" s="35">
        <f t="shared" si="198"/>
        <v>1026180.3000000002</v>
      </c>
      <c r="AZ977" s="35">
        <f t="shared" si="198"/>
        <v>340</v>
      </c>
      <c r="BA977" s="35">
        <f t="shared" si="198"/>
        <v>2439700</v>
      </c>
      <c r="BB977" s="36">
        <f t="shared" si="195"/>
        <v>13.039139771283356</v>
      </c>
      <c r="BC977" s="43" t="s">
        <v>1338</v>
      </c>
      <c r="BD977" s="38" t="s">
        <v>1302</v>
      </c>
      <c r="BE977" s="38" t="s">
        <v>1303</v>
      </c>
      <c r="BF977" s="41"/>
      <c r="BG977" s="41"/>
      <c r="BH977" s="41"/>
      <c r="BI977" s="41"/>
      <c r="BJ977" s="41"/>
      <c r="BK977" s="41"/>
      <c r="BL977" s="41"/>
      <c r="BM977" s="41"/>
      <c r="BN977" s="41"/>
      <c r="BO977" s="41"/>
      <c r="CJ977" s="41"/>
      <c r="CK977" s="41"/>
    </row>
    <row r="978" spans="1:89" s="33" customFormat="1" x14ac:dyDescent="0.2">
      <c r="A978" s="42">
        <v>202635</v>
      </c>
      <c r="B978" s="43" t="s">
        <v>1357</v>
      </c>
      <c r="C978" s="35">
        <v>0</v>
      </c>
      <c r="D978" s="35">
        <v>0</v>
      </c>
      <c r="E978" s="35">
        <v>0</v>
      </c>
      <c r="F978" s="36">
        <f t="shared" si="196"/>
        <v>0</v>
      </c>
      <c r="G978" s="35">
        <v>0</v>
      </c>
      <c r="H978" s="35">
        <v>0</v>
      </c>
      <c r="I978" s="35">
        <v>0</v>
      </c>
      <c r="J978" s="36">
        <f t="shared" si="197"/>
        <v>0</v>
      </c>
      <c r="K978" s="35">
        <v>-14430</v>
      </c>
      <c r="L978" s="35">
        <v>65</v>
      </c>
      <c r="M978" s="35">
        <v>464550</v>
      </c>
      <c r="N978" s="36">
        <f t="shared" si="184"/>
        <v>-0.93186955117855985</v>
      </c>
      <c r="O978" s="35">
        <v>-26080</v>
      </c>
      <c r="P978" s="35">
        <v>65</v>
      </c>
      <c r="Q978" s="35">
        <v>457800</v>
      </c>
      <c r="R978" s="36">
        <f t="shared" si="185"/>
        <v>-1.7660113586719091</v>
      </c>
      <c r="S978" s="35">
        <v>-2005</v>
      </c>
      <c r="T978" s="35">
        <v>8</v>
      </c>
      <c r="U978" s="35">
        <v>59760</v>
      </c>
      <c r="V978" s="36">
        <f t="shared" si="186"/>
        <v>-1.0400769745649263</v>
      </c>
      <c r="W978" s="35">
        <v>-20030</v>
      </c>
      <c r="X978" s="35">
        <v>65</v>
      </c>
      <c r="Y978" s="35">
        <v>463675</v>
      </c>
      <c r="Z978" s="36">
        <f t="shared" si="187"/>
        <v>-1.2959508276271094</v>
      </c>
      <c r="AA978" s="35">
        <v>-9750</v>
      </c>
      <c r="AB978" s="35">
        <v>22.5</v>
      </c>
      <c r="AC978" s="35">
        <v>170700</v>
      </c>
      <c r="AD978" s="36">
        <f t="shared" si="188"/>
        <v>-1.7706502636203867</v>
      </c>
      <c r="AE978" s="35">
        <v>-22395</v>
      </c>
      <c r="AF978" s="35">
        <v>49</v>
      </c>
      <c r="AG978" s="35">
        <v>401230</v>
      </c>
      <c r="AH978" s="36">
        <f t="shared" si="189"/>
        <v>-1.6744759863419982</v>
      </c>
      <c r="AI978" s="35">
        <v>240190</v>
      </c>
      <c r="AJ978" s="35">
        <v>50</v>
      </c>
      <c r="AK978" s="35">
        <v>343675</v>
      </c>
      <c r="AL978" s="36">
        <f t="shared" si="190"/>
        <v>21.665497926820397</v>
      </c>
      <c r="AM978" s="35">
        <v>757</v>
      </c>
      <c r="AN978" s="35">
        <v>8.75</v>
      </c>
      <c r="AO978" s="35">
        <v>64137.5</v>
      </c>
      <c r="AP978" s="36">
        <f t="shared" si="191"/>
        <v>0.36588579224322743</v>
      </c>
      <c r="AQ978" s="35">
        <v>-4310</v>
      </c>
      <c r="AR978" s="35">
        <v>11</v>
      </c>
      <c r="AS978" s="35">
        <v>74930</v>
      </c>
      <c r="AT978" s="36">
        <f t="shared" si="192"/>
        <v>-1.6105698652075271</v>
      </c>
      <c r="AU978" s="35">
        <v>248702.5</v>
      </c>
      <c r="AV978" s="35">
        <v>47</v>
      </c>
      <c r="AW978" s="35">
        <v>325710</v>
      </c>
      <c r="AX978" s="36">
        <f t="shared" si="193"/>
        <v>23.670680973872464</v>
      </c>
      <c r="AY978" s="35">
        <f t="shared" si="198"/>
        <v>390649.5</v>
      </c>
      <c r="AZ978" s="35">
        <f t="shared" si="198"/>
        <v>391.25</v>
      </c>
      <c r="BA978" s="35">
        <f t="shared" si="198"/>
        <v>2826167.5</v>
      </c>
      <c r="BB978" s="36">
        <f t="shared" si="195"/>
        <v>4.2850023928164207</v>
      </c>
      <c r="BC978" s="43" t="s">
        <v>1338</v>
      </c>
      <c r="BD978" s="38" t="s">
        <v>1302</v>
      </c>
      <c r="BE978" s="38" t="s">
        <v>1303</v>
      </c>
      <c r="BF978" s="41"/>
      <c r="BG978" s="41"/>
      <c r="BH978" s="41"/>
      <c r="BI978" s="41"/>
      <c r="BJ978" s="41"/>
      <c r="BK978" s="41"/>
      <c r="BL978" s="41"/>
      <c r="BM978" s="41"/>
      <c r="BN978" s="41"/>
      <c r="BO978" s="41"/>
      <c r="CJ978" s="41"/>
      <c r="CK978" s="41"/>
    </row>
    <row r="979" spans="1:89" s="33" customFormat="1" x14ac:dyDescent="0.2">
      <c r="A979" s="42">
        <v>203484</v>
      </c>
      <c r="B979" s="43" t="s">
        <v>1358</v>
      </c>
      <c r="C979" s="35">
        <v>0</v>
      </c>
      <c r="D979" s="35">
        <v>0</v>
      </c>
      <c r="E979" s="35">
        <v>0</v>
      </c>
      <c r="F979" s="36">
        <f t="shared" si="196"/>
        <v>0</v>
      </c>
      <c r="G979" s="35">
        <v>0</v>
      </c>
      <c r="H979" s="35">
        <v>0</v>
      </c>
      <c r="I979" s="35">
        <v>0</v>
      </c>
      <c r="J979" s="36">
        <f t="shared" si="197"/>
        <v>0</v>
      </c>
      <c r="K979" s="35">
        <v>0</v>
      </c>
      <c r="L979" s="35">
        <v>0</v>
      </c>
      <c r="M979" s="35">
        <v>0</v>
      </c>
      <c r="N979" s="36">
        <f t="shared" si="184"/>
        <v>0</v>
      </c>
      <c r="O979" s="35">
        <v>45761.74</v>
      </c>
      <c r="P979" s="35">
        <v>60</v>
      </c>
      <c r="Q979" s="35">
        <v>427450</v>
      </c>
      <c r="R979" s="36">
        <f t="shared" si="185"/>
        <v>3.318783343081062</v>
      </c>
      <c r="S979" s="35">
        <v>-6813.26</v>
      </c>
      <c r="T979" s="35">
        <v>20</v>
      </c>
      <c r="U979" s="35">
        <v>139425</v>
      </c>
      <c r="V979" s="36">
        <f t="shared" si="186"/>
        <v>-1.5148722252106868</v>
      </c>
      <c r="W979" s="35">
        <v>127591.74</v>
      </c>
      <c r="X979" s="35">
        <v>40</v>
      </c>
      <c r="Y979" s="35">
        <v>284725</v>
      </c>
      <c r="Z979" s="36">
        <f t="shared" si="187"/>
        <v>13.443681447010272</v>
      </c>
      <c r="AA979" s="35">
        <v>-16020.26</v>
      </c>
      <c r="AB979" s="35">
        <v>40</v>
      </c>
      <c r="AC979" s="35">
        <v>287400</v>
      </c>
      <c r="AD979" s="36">
        <f t="shared" si="188"/>
        <v>-1.7280029923451636</v>
      </c>
      <c r="AE979" s="35">
        <v>119979.74</v>
      </c>
      <c r="AF979" s="35">
        <v>50</v>
      </c>
      <c r="AG979" s="35">
        <v>364300</v>
      </c>
      <c r="AH979" s="36">
        <f t="shared" si="189"/>
        <v>9.8802970079604719</v>
      </c>
      <c r="AI979" s="35">
        <v>41099.74</v>
      </c>
      <c r="AJ979" s="35">
        <v>40</v>
      </c>
      <c r="AK979" s="35">
        <v>272340</v>
      </c>
      <c r="AL979" s="36">
        <f t="shared" si="190"/>
        <v>4.678313652052581</v>
      </c>
      <c r="AM979" s="35">
        <v>121429.74</v>
      </c>
      <c r="AN979" s="35">
        <v>51</v>
      </c>
      <c r="AO979" s="35">
        <v>343600</v>
      </c>
      <c r="AP979" s="36">
        <f t="shared" si="191"/>
        <v>10.955535331781141</v>
      </c>
      <c r="AQ979" s="35">
        <v>158509.76000000001</v>
      </c>
      <c r="AR979" s="35">
        <v>79</v>
      </c>
      <c r="AS979" s="35">
        <v>539420</v>
      </c>
      <c r="AT979" s="36">
        <f t="shared" si="192"/>
        <v>8.2278619257721264</v>
      </c>
      <c r="AU979" s="35">
        <v>-22600.21</v>
      </c>
      <c r="AV979" s="35">
        <v>20</v>
      </c>
      <c r="AW979" s="35">
        <v>141330</v>
      </c>
      <c r="AX979" s="36">
        <f t="shared" si="193"/>
        <v>-4.9572384490200241</v>
      </c>
      <c r="AY979" s="35">
        <f t="shared" si="198"/>
        <v>568938.73</v>
      </c>
      <c r="AZ979" s="35">
        <f t="shared" si="198"/>
        <v>400</v>
      </c>
      <c r="BA979" s="35">
        <f t="shared" si="198"/>
        <v>2799990</v>
      </c>
      <c r="BB979" s="36">
        <f t="shared" si="195"/>
        <v>6.2989870070964535</v>
      </c>
      <c r="BC979" s="43" t="s">
        <v>1338</v>
      </c>
      <c r="BD979" s="38" t="s">
        <v>1302</v>
      </c>
      <c r="BE979" s="38" t="s">
        <v>1303</v>
      </c>
      <c r="BF979" s="41"/>
      <c r="BG979" s="41"/>
      <c r="BH979" s="41"/>
      <c r="BI979" s="41"/>
      <c r="BJ979" s="41"/>
      <c r="BK979" s="41"/>
      <c r="BL979" s="41"/>
      <c r="BM979" s="41"/>
      <c r="BN979" s="41"/>
      <c r="BO979" s="41"/>
      <c r="CJ979" s="41"/>
      <c r="CK979" s="41"/>
    </row>
    <row r="980" spans="1:89" s="33" customFormat="1" x14ac:dyDescent="0.2">
      <c r="A980" s="42">
        <v>204097</v>
      </c>
      <c r="B980" s="43" t="s">
        <v>1359</v>
      </c>
      <c r="C980" s="35">
        <v>0</v>
      </c>
      <c r="D980" s="35">
        <v>0</v>
      </c>
      <c r="E980" s="35">
        <v>0</v>
      </c>
      <c r="F980" s="36">
        <f t="shared" si="196"/>
        <v>0</v>
      </c>
      <c r="G980" s="35">
        <v>0</v>
      </c>
      <c r="H980" s="35">
        <v>0</v>
      </c>
      <c r="I980" s="35">
        <v>0</v>
      </c>
      <c r="J980" s="36">
        <f t="shared" si="197"/>
        <v>0</v>
      </c>
      <c r="K980" s="35">
        <v>0</v>
      </c>
      <c r="L980" s="35">
        <v>0</v>
      </c>
      <c r="M980" s="35">
        <v>0</v>
      </c>
      <c r="N980" s="36">
        <f t="shared" si="184"/>
        <v>0</v>
      </c>
      <c r="O980" s="35">
        <v>0</v>
      </c>
      <c r="P980" s="35">
        <v>0</v>
      </c>
      <c r="Q980" s="35">
        <v>0</v>
      </c>
      <c r="R980" s="36">
        <f t="shared" si="185"/>
        <v>0</v>
      </c>
      <c r="S980" s="35">
        <v>-22333.75</v>
      </c>
      <c r="T980" s="35">
        <v>50</v>
      </c>
      <c r="U980" s="35">
        <v>378400</v>
      </c>
      <c r="V980" s="36">
        <f t="shared" si="186"/>
        <v>-1.829667679704017</v>
      </c>
      <c r="W980" s="35">
        <v>88291.25</v>
      </c>
      <c r="X980" s="35">
        <v>43.5</v>
      </c>
      <c r="Y980" s="35">
        <v>316145</v>
      </c>
      <c r="Z980" s="36">
        <f t="shared" si="187"/>
        <v>8.3782362523525595</v>
      </c>
      <c r="AA980" s="35">
        <v>-4538.76</v>
      </c>
      <c r="AB980" s="35">
        <v>20</v>
      </c>
      <c r="AC980" s="35">
        <v>143100</v>
      </c>
      <c r="AD980" s="36">
        <f t="shared" si="188"/>
        <v>-0.98323941299790363</v>
      </c>
      <c r="AE980" s="35">
        <v>-4438.76</v>
      </c>
      <c r="AF980" s="35">
        <v>10</v>
      </c>
      <c r="AG980" s="35">
        <v>73400</v>
      </c>
      <c r="AH980" s="36">
        <f t="shared" si="189"/>
        <v>-1.8142070844686651</v>
      </c>
      <c r="AI980" s="35">
        <v>15570.24</v>
      </c>
      <c r="AJ980" s="35">
        <v>18</v>
      </c>
      <c r="AK980" s="35">
        <v>124640</v>
      </c>
      <c r="AL980" s="36">
        <f t="shared" si="190"/>
        <v>3.8725725288831838</v>
      </c>
      <c r="AM980" s="35">
        <v>49163.24</v>
      </c>
      <c r="AN980" s="35">
        <v>56.5</v>
      </c>
      <c r="AO980" s="35">
        <v>394360</v>
      </c>
      <c r="AP980" s="36">
        <f t="shared" si="191"/>
        <v>3.8646425600973724</v>
      </c>
      <c r="AQ980" s="35">
        <v>71135.259999999995</v>
      </c>
      <c r="AR980" s="35">
        <v>40</v>
      </c>
      <c r="AS980" s="35">
        <v>282650</v>
      </c>
      <c r="AT980" s="36">
        <f t="shared" si="192"/>
        <v>7.0468327613656463</v>
      </c>
      <c r="AU980" s="35">
        <v>-30527.24</v>
      </c>
      <c r="AV980" s="35">
        <v>20</v>
      </c>
      <c r="AW980" s="35">
        <v>142075</v>
      </c>
      <c r="AX980" s="36">
        <f t="shared" si="193"/>
        <v>-6.6608793946859057</v>
      </c>
      <c r="AY980" s="35">
        <f t="shared" si="198"/>
        <v>162321.47999999998</v>
      </c>
      <c r="AZ980" s="35">
        <f t="shared" si="198"/>
        <v>258</v>
      </c>
      <c r="BA980" s="35">
        <f t="shared" si="198"/>
        <v>1854770</v>
      </c>
      <c r="BB980" s="36">
        <f t="shared" si="195"/>
        <v>2.712986451150277</v>
      </c>
      <c r="BC980" s="43" t="s">
        <v>1338</v>
      </c>
      <c r="BD980" s="38" t="s">
        <v>1302</v>
      </c>
      <c r="BE980" s="38" t="s">
        <v>1303</v>
      </c>
      <c r="BF980" s="41"/>
      <c r="BG980" s="41"/>
      <c r="BH980" s="41"/>
      <c r="BI980" s="41"/>
      <c r="BJ980" s="41"/>
      <c r="BK980" s="41"/>
      <c r="BL980" s="41"/>
      <c r="BM980" s="41"/>
      <c r="BN980" s="41"/>
      <c r="BO980" s="41"/>
      <c r="CJ980" s="41"/>
      <c r="CK980" s="41"/>
    </row>
    <row r="981" spans="1:89" s="33" customFormat="1" x14ac:dyDescent="0.2">
      <c r="A981" s="42">
        <v>204130</v>
      </c>
      <c r="B981" s="43" t="s">
        <v>1360</v>
      </c>
      <c r="C981" s="35">
        <v>0</v>
      </c>
      <c r="D981" s="35">
        <v>0</v>
      </c>
      <c r="E981" s="35">
        <v>0</v>
      </c>
      <c r="F981" s="36">
        <f t="shared" si="196"/>
        <v>0</v>
      </c>
      <c r="G981" s="35">
        <v>0</v>
      </c>
      <c r="H981" s="35">
        <v>0</v>
      </c>
      <c r="I981" s="35">
        <v>0</v>
      </c>
      <c r="J981" s="36">
        <f t="shared" si="197"/>
        <v>0</v>
      </c>
      <c r="K981" s="35">
        <v>0</v>
      </c>
      <c r="L981" s="35">
        <v>0</v>
      </c>
      <c r="M981" s="35">
        <v>0</v>
      </c>
      <c r="N981" s="36">
        <f t="shared" si="184"/>
        <v>0</v>
      </c>
      <c r="O981" s="35">
        <v>0</v>
      </c>
      <c r="P981" s="35">
        <v>0</v>
      </c>
      <c r="Q981" s="35">
        <v>0</v>
      </c>
      <c r="R981" s="36">
        <f t="shared" si="185"/>
        <v>0</v>
      </c>
      <c r="S981" s="35">
        <v>58600</v>
      </c>
      <c r="T981" s="35">
        <v>50</v>
      </c>
      <c r="U981" s="35">
        <v>348000</v>
      </c>
      <c r="V981" s="36">
        <f t="shared" si="186"/>
        <v>5.2201149425287356</v>
      </c>
      <c r="W981" s="35">
        <v>71430</v>
      </c>
      <c r="X981" s="35">
        <v>40</v>
      </c>
      <c r="Y981" s="35">
        <v>276100</v>
      </c>
      <c r="Z981" s="36">
        <f t="shared" si="187"/>
        <v>7.7613183629119877</v>
      </c>
      <c r="AA981" s="35">
        <v>60380</v>
      </c>
      <c r="AB981" s="35">
        <v>20</v>
      </c>
      <c r="AC981" s="35">
        <v>143800</v>
      </c>
      <c r="AD981" s="36">
        <f t="shared" si="188"/>
        <v>13.016550764951321</v>
      </c>
      <c r="AE981" s="35">
        <v>68800</v>
      </c>
      <c r="AF981" s="35">
        <v>10</v>
      </c>
      <c r="AG981" s="35">
        <v>73400</v>
      </c>
      <c r="AH981" s="36">
        <f t="shared" si="189"/>
        <v>28.119891008174388</v>
      </c>
      <c r="AI981" s="35">
        <v>178800</v>
      </c>
      <c r="AJ981" s="35">
        <v>40</v>
      </c>
      <c r="AK981" s="35">
        <v>269400</v>
      </c>
      <c r="AL981" s="36">
        <f t="shared" si="190"/>
        <v>20.574610244988865</v>
      </c>
      <c r="AM981" s="35">
        <v>142010</v>
      </c>
      <c r="AN981" s="35">
        <v>21</v>
      </c>
      <c r="AO981" s="35">
        <v>141850</v>
      </c>
      <c r="AP981" s="36">
        <f t="shared" si="191"/>
        <v>31.034966513923155</v>
      </c>
      <c r="AQ981" s="35">
        <v>128400</v>
      </c>
      <c r="AR981" s="35">
        <v>20</v>
      </c>
      <c r="AS981" s="35">
        <v>136000</v>
      </c>
      <c r="AT981" s="36">
        <f t="shared" si="192"/>
        <v>26.435294117647061</v>
      </c>
      <c r="AU981" s="35">
        <v>41050.01</v>
      </c>
      <c r="AV981" s="35">
        <v>22</v>
      </c>
      <c r="AW981" s="35">
        <v>156700</v>
      </c>
      <c r="AX981" s="36">
        <f t="shared" si="193"/>
        <v>8.12093369495852</v>
      </c>
      <c r="AY981" s="35">
        <f t="shared" si="198"/>
        <v>749470.01</v>
      </c>
      <c r="AZ981" s="35">
        <f t="shared" si="198"/>
        <v>223</v>
      </c>
      <c r="BA981" s="35">
        <f t="shared" si="198"/>
        <v>1545250</v>
      </c>
      <c r="BB981" s="36">
        <f t="shared" si="195"/>
        <v>15.03547666073451</v>
      </c>
      <c r="BC981" s="43" t="s">
        <v>1338</v>
      </c>
      <c r="BD981" s="38" t="s">
        <v>1302</v>
      </c>
      <c r="BE981" s="38" t="s">
        <v>1303</v>
      </c>
      <c r="BF981" s="41"/>
      <c r="BG981" s="41"/>
      <c r="BH981" s="41"/>
      <c r="BI981" s="41"/>
      <c r="BJ981" s="41"/>
      <c r="BK981" s="41"/>
      <c r="BL981" s="41"/>
      <c r="BM981" s="41"/>
      <c r="BN981" s="41"/>
      <c r="BO981" s="41"/>
      <c r="CJ981" s="41"/>
      <c r="CK981" s="41"/>
    </row>
    <row r="982" spans="1:89" s="33" customFormat="1" x14ac:dyDescent="0.2">
      <c r="A982" s="42">
        <v>204375</v>
      </c>
      <c r="B982" s="43" t="s">
        <v>1361</v>
      </c>
      <c r="C982" s="35">
        <v>0</v>
      </c>
      <c r="D982" s="35">
        <v>0</v>
      </c>
      <c r="E982" s="35">
        <v>0</v>
      </c>
      <c r="F982" s="36">
        <f t="shared" si="196"/>
        <v>0</v>
      </c>
      <c r="G982" s="35">
        <v>0</v>
      </c>
      <c r="H982" s="35">
        <v>0</v>
      </c>
      <c r="I982" s="35">
        <v>0</v>
      </c>
      <c r="J982" s="36">
        <f t="shared" si="197"/>
        <v>0</v>
      </c>
      <c r="K982" s="35">
        <v>0</v>
      </c>
      <c r="L982" s="35">
        <v>0</v>
      </c>
      <c r="M982" s="35">
        <v>0</v>
      </c>
      <c r="N982" s="36">
        <f t="shared" si="184"/>
        <v>0</v>
      </c>
      <c r="O982" s="35">
        <v>0</v>
      </c>
      <c r="P982" s="35">
        <v>0</v>
      </c>
      <c r="Q982" s="35">
        <v>0</v>
      </c>
      <c r="R982" s="36">
        <f t="shared" si="185"/>
        <v>0</v>
      </c>
      <c r="S982" s="35">
        <v>182925</v>
      </c>
      <c r="T982" s="35">
        <v>50</v>
      </c>
      <c r="U982" s="35">
        <v>356245</v>
      </c>
      <c r="V982" s="36">
        <f t="shared" si="186"/>
        <v>15.917907619756068</v>
      </c>
      <c r="W982" s="35">
        <v>98812.5</v>
      </c>
      <c r="X982" s="35">
        <v>101.5</v>
      </c>
      <c r="Y982" s="35">
        <v>736535</v>
      </c>
      <c r="Z982" s="36">
        <f t="shared" si="187"/>
        <v>4.0247578187051527</v>
      </c>
      <c r="AA982" s="35">
        <v>-22168</v>
      </c>
      <c r="AB982" s="35">
        <v>10</v>
      </c>
      <c r="AC982" s="35">
        <v>79400</v>
      </c>
      <c r="AD982" s="36">
        <f t="shared" si="188"/>
        <v>-8.6550125944584373</v>
      </c>
      <c r="AE982" s="35">
        <v>197210</v>
      </c>
      <c r="AF982" s="35">
        <v>81.5</v>
      </c>
      <c r="AG982" s="35">
        <v>661610</v>
      </c>
      <c r="AH982" s="36">
        <f t="shared" si="189"/>
        <v>8.9422771723522914</v>
      </c>
      <c r="AI982" s="35">
        <v>140540</v>
      </c>
      <c r="AJ982" s="35">
        <v>131</v>
      </c>
      <c r="AK982" s="35">
        <v>955740</v>
      </c>
      <c r="AL982" s="36">
        <f t="shared" si="190"/>
        <v>4.5584991734153641</v>
      </c>
      <c r="AM982" s="35">
        <v>386622.49</v>
      </c>
      <c r="AN982" s="35">
        <v>150.75</v>
      </c>
      <c r="AO982" s="35">
        <v>1062175</v>
      </c>
      <c r="AP982" s="36">
        <f t="shared" si="191"/>
        <v>11.283731202485466</v>
      </c>
      <c r="AQ982" s="35">
        <v>180215.5</v>
      </c>
      <c r="AR982" s="35">
        <v>187.5</v>
      </c>
      <c r="AS982" s="35">
        <v>1338220</v>
      </c>
      <c r="AT982" s="36">
        <f t="shared" si="192"/>
        <v>3.7707058630120609</v>
      </c>
      <c r="AU982" s="35">
        <v>21269</v>
      </c>
      <c r="AV982" s="35">
        <v>183.25</v>
      </c>
      <c r="AW982" s="35">
        <v>1347050</v>
      </c>
      <c r="AX982" s="36">
        <f t="shared" si="193"/>
        <v>0.48946883931554136</v>
      </c>
      <c r="AY982" s="35">
        <f t="shared" si="198"/>
        <v>1185426.49</v>
      </c>
      <c r="AZ982" s="35">
        <f t="shared" si="198"/>
        <v>895.5</v>
      </c>
      <c r="BA982" s="35">
        <f t="shared" si="198"/>
        <v>6536975</v>
      </c>
      <c r="BB982" s="36">
        <f t="shared" si="195"/>
        <v>5.621594267990929</v>
      </c>
      <c r="BC982" s="43" t="s">
        <v>1338</v>
      </c>
      <c r="BD982" s="38" t="s">
        <v>1302</v>
      </c>
      <c r="BE982" s="38" t="s">
        <v>1303</v>
      </c>
      <c r="BF982" s="41"/>
      <c r="BG982" s="41"/>
      <c r="BH982" s="41"/>
      <c r="BI982" s="41"/>
      <c r="BJ982" s="41"/>
      <c r="BK982" s="41"/>
      <c r="BL982" s="41"/>
      <c r="BM982" s="41"/>
      <c r="BN982" s="41"/>
      <c r="BO982" s="41"/>
      <c r="CJ982" s="41"/>
      <c r="CK982" s="41"/>
    </row>
    <row r="983" spans="1:89" s="33" customFormat="1" x14ac:dyDescent="0.2">
      <c r="A983" s="42">
        <v>205171</v>
      </c>
      <c r="B983" s="43" t="s">
        <v>1362</v>
      </c>
      <c r="C983" s="35">
        <v>0</v>
      </c>
      <c r="D983" s="35">
        <v>0</v>
      </c>
      <c r="E983" s="35">
        <v>0</v>
      </c>
      <c r="F983" s="36">
        <f t="shared" si="196"/>
        <v>0</v>
      </c>
      <c r="G983" s="35">
        <v>0</v>
      </c>
      <c r="H983" s="35">
        <v>0</v>
      </c>
      <c r="I983" s="35">
        <v>0</v>
      </c>
      <c r="J983" s="36">
        <f t="shared" si="197"/>
        <v>0</v>
      </c>
      <c r="K983" s="35">
        <v>0</v>
      </c>
      <c r="L983" s="35">
        <v>0</v>
      </c>
      <c r="M983" s="35">
        <v>0</v>
      </c>
      <c r="N983" s="36">
        <f t="shared" si="184"/>
        <v>0</v>
      </c>
      <c r="O983" s="35">
        <v>0</v>
      </c>
      <c r="P983" s="35">
        <v>0</v>
      </c>
      <c r="Q983" s="35">
        <v>0</v>
      </c>
      <c r="R983" s="36">
        <f t="shared" si="185"/>
        <v>0</v>
      </c>
      <c r="S983" s="35">
        <v>0</v>
      </c>
      <c r="T983" s="35">
        <v>0</v>
      </c>
      <c r="U983" s="35">
        <v>0</v>
      </c>
      <c r="V983" s="36">
        <f t="shared" si="186"/>
        <v>0</v>
      </c>
      <c r="W983" s="35">
        <v>0</v>
      </c>
      <c r="X983" s="35">
        <v>0</v>
      </c>
      <c r="Y983" s="35">
        <v>0</v>
      </c>
      <c r="Z983" s="36">
        <f t="shared" si="187"/>
        <v>0</v>
      </c>
      <c r="AA983" s="35">
        <v>0</v>
      </c>
      <c r="AB983" s="35">
        <v>0</v>
      </c>
      <c r="AC983" s="35">
        <v>0</v>
      </c>
      <c r="AD983" s="36">
        <f t="shared" si="188"/>
        <v>0</v>
      </c>
      <c r="AE983" s="35">
        <v>-8800</v>
      </c>
      <c r="AF983" s="35">
        <v>20</v>
      </c>
      <c r="AG983" s="35">
        <v>153600</v>
      </c>
      <c r="AH983" s="36">
        <f t="shared" si="189"/>
        <v>-1.71875</v>
      </c>
      <c r="AI983" s="35">
        <v>-7380</v>
      </c>
      <c r="AJ983" s="35">
        <v>18</v>
      </c>
      <c r="AK983" s="35">
        <v>130440</v>
      </c>
      <c r="AL983" s="36">
        <f t="shared" si="190"/>
        <v>-1.7539098436062557</v>
      </c>
      <c r="AM983" s="35">
        <v>49110</v>
      </c>
      <c r="AN983" s="35">
        <v>51</v>
      </c>
      <c r="AO983" s="35">
        <v>350820</v>
      </c>
      <c r="AP983" s="36">
        <f t="shared" si="191"/>
        <v>4.3395758508636915</v>
      </c>
      <c r="AQ983" s="35">
        <v>58860</v>
      </c>
      <c r="AR983" s="35">
        <v>27</v>
      </c>
      <c r="AS983" s="35">
        <v>187300</v>
      </c>
      <c r="AT983" s="36">
        <f t="shared" si="192"/>
        <v>8.7991457554725034</v>
      </c>
      <c r="AU983" s="35">
        <v>25487.53</v>
      </c>
      <c r="AV983" s="35">
        <v>44</v>
      </c>
      <c r="AW983" s="35">
        <v>315080</v>
      </c>
      <c r="AX983" s="36">
        <f t="shared" si="193"/>
        <v>2.5076597372095972</v>
      </c>
      <c r="AY983" s="35">
        <f t="shared" si="198"/>
        <v>117277.53</v>
      </c>
      <c r="AZ983" s="35">
        <f t="shared" si="198"/>
        <v>160</v>
      </c>
      <c r="BA983" s="35">
        <f t="shared" si="198"/>
        <v>1137240</v>
      </c>
      <c r="BB983" s="36">
        <f t="shared" si="195"/>
        <v>3.1968655956526324</v>
      </c>
      <c r="BC983" s="43" t="s">
        <v>1338</v>
      </c>
      <c r="BD983" s="38" t="s">
        <v>1302</v>
      </c>
      <c r="BE983" s="38" t="s">
        <v>1303</v>
      </c>
      <c r="BF983" s="41"/>
      <c r="BG983" s="41"/>
      <c r="BH983" s="41"/>
      <c r="BI983" s="41"/>
      <c r="BJ983" s="41"/>
      <c r="BK983" s="41"/>
      <c r="BL983" s="41"/>
      <c r="BM983" s="41"/>
      <c r="BN983" s="41"/>
      <c r="BO983" s="41"/>
      <c r="CJ983" s="41"/>
      <c r="CK983" s="41"/>
    </row>
    <row r="984" spans="1:89" s="33" customFormat="1" x14ac:dyDescent="0.2">
      <c r="A984" s="42">
        <v>205370</v>
      </c>
      <c r="B984" s="43" t="s">
        <v>1363</v>
      </c>
      <c r="C984" s="35">
        <v>0</v>
      </c>
      <c r="D984" s="35">
        <v>0</v>
      </c>
      <c r="E984" s="35">
        <v>0</v>
      </c>
      <c r="F984" s="36">
        <f t="shared" si="196"/>
        <v>0</v>
      </c>
      <c r="G984" s="35">
        <v>0</v>
      </c>
      <c r="H984" s="35">
        <v>0</v>
      </c>
      <c r="I984" s="35">
        <v>0</v>
      </c>
      <c r="J984" s="36">
        <f t="shared" si="197"/>
        <v>0</v>
      </c>
      <c r="K984" s="35">
        <v>0</v>
      </c>
      <c r="L984" s="35">
        <v>0</v>
      </c>
      <c r="M984" s="35">
        <v>0</v>
      </c>
      <c r="N984" s="36">
        <f t="shared" ref="N984:N1047" si="199">IFERROR(K984/(M984/30),0)</f>
        <v>0</v>
      </c>
      <c r="O984" s="35">
        <v>0</v>
      </c>
      <c r="P984" s="35">
        <v>0</v>
      </c>
      <c r="Q984" s="35">
        <v>0</v>
      </c>
      <c r="R984" s="36">
        <f t="shared" ref="R984:R1047" si="200">IFERROR(O984/(Q984/31),0)</f>
        <v>0</v>
      </c>
      <c r="S984" s="35">
        <v>0</v>
      </c>
      <c r="T984" s="35">
        <v>0</v>
      </c>
      <c r="U984" s="35">
        <v>0</v>
      </c>
      <c r="V984" s="36">
        <f t="shared" ref="V984:V1047" si="201">IFERROR(S984/(U984/31),0)</f>
        <v>0</v>
      </c>
      <c r="W984" s="35">
        <v>0</v>
      </c>
      <c r="X984" s="35">
        <v>0</v>
      </c>
      <c r="Y984" s="35">
        <v>0</v>
      </c>
      <c r="Z984" s="36">
        <f t="shared" ref="Z984:Z1047" si="202">IFERROR(W984/(Y984/30),0)</f>
        <v>0</v>
      </c>
      <c r="AA984" s="35">
        <v>-24420</v>
      </c>
      <c r="AB984" s="35">
        <v>0</v>
      </c>
      <c r="AC984" s="35">
        <v>1290860</v>
      </c>
      <c r="AD984" s="36">
        <f t="shared" ref="AD984:AD1047" si="203">IFERROR(AA984/(AC984/31),0)</f>
        <v>-0.58644624513889965</v>
      </c>
      <c r="AE984" s="35">
        <v>-146295</v>
      </c>
      <c r="AF984" s="35">
        <v>234</v>
      </c>
      <c r="AG984" s="35">
        <v>1709795</v>
      </c>
      <c r="AH984" s="36">
        <f t="shared" ref="AH984:AH1047" si="204">IFERROR(AE984/(AG984/30),0)</f>
        <v>-2.5668866735485834</v>
      </c>
      <c r="AI984" s="35">
        <v>480115</v>
      </c>
      <c r="AJ984" s="35">
        <v>800.5</v>
      </c>
      <c r="AK984" s="35">
        <v>5379080</v>
      </c>
      <c r="AL984" s="36">
        <f t="shared" ref="AL984:AL1047" si="205">IFERROR(AI984/(AK984/31),0)</f>
        <v>2.7669350520906919</v>
      </c>
      <c r="AM984" s="35">
        <v>-39300.870000000003</v>
      </c>
      <c r="AN984" s="35">
        <v>441</v>
      </c>
      <c r="AO984" s="35">
        <v>2936090</v>
      </c>
      <c r="AP984" s="36">
        <f t="shared" ref="AP984:AP1047" si="206">IFERROR(AM984/(AO984/31),0)</f>
        <v>-0.41494878222397819</v>
      </c>
      <c r="AQ984" s="35">
        <v>407777.38</v>
      </c>
      <c r="AR984" s="35">
        <v>455.5</v>
      </c>
      <c r="AS984" s="35">
        <v>3122220</v>
      </c>
      <c r="AT984" s="36">
        <f t="shared" ref="AT984:AT1047" si="207">IFERROR(AQ984/(AS984/28),0)</f>
        <v>3.6569385373228025</v>
      </c>
      <c r="AU984" s="35">
        <v>-563259.5</v>
      </c>
      <c r="AV984" s="35">
        <v>412.25</v>
      </c>
      <c r="AW984" s="35">
        <v>2998395</v>
      </c>
      <c r="AX984" s="36">
        <f t="shared" ref="AX984:AX1047" si="208">IFERROR(AU984/(AW984/31),0)</f>
        <v>-5.8234637197567363</v>
      </c>
      <c r="AY984" s="35">
        <f t="shared" si="198"/>
        <v>114617.01000000001</v>
      </c>
      <c r="AZ984" s="35">
        <f t="shared" si="198"/>
        <v>2343.25</v>
      </c>
      <c r="BA984" s="35">
        <f t="shared" si="198"/>
        <v>17436440</v>
      </c>
      <c r="BB984" s="36">
        <f t="shared" ref="BB984:BB1047" si="209">IFERROR(AY984/(BA984/31),0)</f>
        <v>0.20377596057452099</v>
      </c>
      <c r="BC984" s="43" t="s">
        <v>1338</v>
      </c>
      <c r="BD984" s="38" t="s">
        <v>1302</v>
      </c>
      <c r="BE984" s="38" t="s">
        <v>1303</v>
      </c>
      <c r="BF984" s="41"/>
      <c r="BG984" s="41"/>
      <c r="BH984" s="41"/>
      <c r="BI984" s="41"/>
      <c r="BJ984" s="41"/>
      <c r="BK984" s="41"/>
      <c r="BL984" s="41"/>
      <c r="BM984" s="41"/>
      <c r="BN984" s="41"/>
      <c r="BO984" s="41"/>
      <c r="CJ984" s="41"/>
      <c r="CK984" s="41"/>
    </row>
    <row r="985" spans="1:89" s="33" customFormat="1" x14ac:dyDescent="0.2">
      <c r="A985" s="42">
        <v>206409</v>
      </c>
      <c r="B985" s="43" t="s">
        <v>1364</v>
      </c>
      <c r="C985" s="35">
        <v>0</v>
      </c>
      <c r="D985" s="35">
        <v>0</v>
      </c>
      <c r="E985" s="35">
        <v>0</v>
      </c>
      <c r="F985" s="36">
        <f t="shared" si="196"/>
        <v>0</v>
      </c>
      <c r="G985" s="35">
        <v>0</v>
      </c>
      <c r="H985" s="35">
        <v>0</v>
      </c>
      <c r="I985" s="35">
        <v>0</v>
      </c>
      <c r="J985" s="36">
        <f t="shared" si="197"/>
        <v>0</v>
      </c>
      <c r="K985" s="35">
        <v>0</v>
      </c>
      <c r="L985" s="35">
        <v>0</v>
      </c>
      <c r="M985" s="35">
        <v>0</v>
      </c>
      <c r="N985" s="36">
        <f t="shared" si="199"/>
        <v>0</v>
      </c>
      <c r="O985" s="35">
        <v>0</v>
      </c>
      <c r="P985" s="35">
        <v>0</v>
      </c>
      <c r="Q985" s="35">
        <v>0</v>
      </c>
      <c r="R985" s="36">
        <f t="shared" si="200"/>
        <v>0</v>
      </c>
      <c r="S985" s="35">
        <v>0</v>
      </c>
      <c r="T985" s="35">
        <v>0</v>
      </c>
      <c r="U985" s="35">
        <v>0</v>
      </c>
      <c r="V985" s="36">
        <f t="shared" si="201"/>
        <v>0</v>
      </c>
      <c r="W985" s="35">
        <v>0</v>
      </c>
      <c r="X985" s="35">
        <v>0</v>
      </c>
      <c r="Y985" s="35">
        <v>0</v>
      </c>
      <c r="Z985" s="36">
        <f t="shared" si="202"/>
        <v>0</v>
      </c>
      <c r="AA985" s="35">
        <v>0</v>
      </c>
      <c r="AB985" s="35">
        <v>0</v>
      </c>
      <c r="AC985" s="35">
        <v>0</v>
      </c>
      <c r="AD985" s="36">
        <f t="shared" si="203"/>
        <v>0</v>
      </c>
      <c r="AE985" s="35">
        <v>0</v>
      </c>
      <c r="AF985" s="35">
        <v>0</v>
      </c>
      <c r="AG985" s="35">
        <v>0</v>
      </c>
      <c r="AH985" s="36">
        <f t="shared" si="204"/>
        <v>0</v>
      </c>
      <c r="AI985" s="35">
        <v>0</v>
      </c>
      <c r="AJ985" s="35">
        <v>0</v>
      </c>
      <c r="AK985" s="35">
        <v>0</v>
      </c>
      <c r="AL985" s="36">
        <f t="shared" si="205"/>
        <v>0</v>
      </c>
      <c r="AM985" s="35">
        <v>51900</v>
      </c>
      <c r="AN985" s="35">
        <v>40</v>
      </c>
      <c r="AO985" s="35">
        <v>264000</v>
      </c>
      <c r="AP985" s="36">
        <f t="shared" si="206"/>
        <v>6.0943181818181822</v>
      </c>
      <c r="AQ985" s="35">
        <v>780</v>
      </c>
      <c r="AR985" s="35">
        <v>21</v>
      </c>
      <c r="AS985" s="35">
        <v>143550</v>
      </c>
      <c r="AT985" s="36">
        <f t="shared" si="207"/>
        <v>0.1521421107628004</v>
      </c>
      <c r="AU985" s="35">
        <v>480</v>
      </c>
      <c r="AV985" s="35">
        <v>11</v>
      </c>
      <c r="AW985" s="35">
        <v>74100</v>
      </c>
      <c r="AX985" s="36">
        <f t="shared" si="208"/>
        <v>0.20080971659919028</v>
      </c>
      <c r="AY985" s="35">
        <f t="shared" si="198"/>
        <v>53160</v>
      </c>
      <c r="AZ985" s="35">
        <f t="shared" si="198"/>
        <v>72</v>
      </c>
      <c r="BA985" s="35">
        <f t="shared" si="198"/>
        <v>481650</v>
      </c>
      <c r="BB985" s="36">
        <f t="shared" si="209"/>
        <v>3.4214886328246652</v>
      </c>
      <c r="BC985" s="43" t="s">
        <v>1338</v>
      </c>
      <c r="BD985" s="38" t="s">
        <v>1302</v>
      </c>
      <c r="BE985" s="38" t="s">
        <v>1303</v>
      </c>
      <c r="BF985" s="41"/>
      <c r="BG985" s="41"/>
      <c r="BH985" s="41"/>
      <c r="BI985" s="41"/>
      <c r="BJ985" s="41"/>
      <c r="BK985" s="41"/>
      <c r="BL985" s="41"/>
      <c r="BM985" s="41"/>
      <c r="BN985" s="41"/>
      <c r="BO985" s="41"/>
      <c r="CJ985" s="41"/>
      <c r="CK985" s="41"/>
    </row>
    <row r="986" spans="1:89" s="33" customFormat="1" x14ac:dyDescent="0.2">
      <c r="A986" s="42">
        <v>207151</v>
      </c>
      <c r="B986" s="43" t="s">
        <v>1365</v>
      </c>
      <c r="C986" s="35">
        <v>0</v>
      </c>
      <c r="D986" s="35">
        <v>0</v>
      </c>
      <c r="E986" s="35">
        <v>0</v>
      </c>
      <c r="F986" s="36">
        <f t="shared" si="196"/>
        <v>0</v>
      </c>
      <c r="G986" s="35">
        <v>0</v>
      </c>
      <c r="H986" s="35">
        <v>0</v>
      </c>
      <c r="I986" s="35">
        <v>0</v>
      </c>
      <c r="J986" s="36">
        <f t="shared" si="197"/>
        <v>0</v>
      </c>
      <c r="K986" s="35">
        <v>0</v>
      </c>
      <c r="L986" s="35">
        <v>0</v>
      </c>
      <c r="M986" s="35">
        <v>0</v>
      </c>
      <c r="N986" s="36">
        <f t="shared" si="199"/>
        <v>0</v>
      </c>
      <c r="O986" s="35">
        <v>0</v>
      </c>
      <c r="P986" s="35">
        <v>0</v>
      </c>
      <c r="Q986" s="35">
        <v>0</v>
      </c>
      <c r="R986" s="36">
        <f t="shared" si="200"/>
        <v>0</v>
      </c>
      <c r="S986" s="35">
        <v>0</v>
      </c>
      <c r="T986" s="35">
        <v>0</v>
      </c>
      <c r="U986" s="35">
        <v>0</v>
      </c>
      <c r="V986" s="36">
        <f t="shared" si="201"/>
        <v>0</v>
      </c>
      <c r="W986" s="35">
        <v>0</v>
      </c>
      <c r="X986" s="35">
        <v>0</v>
      </c>
      <c r="Y986" s="35">
        <v>0</v>
      </c>
      <c r="Z986" s="36">
        <f t="shared" si="202"/>
        <v>0</v>
      </c>
      <c r="AA986" s="35">
        <v>0</v>
      </c>
      <c r="AB986" s="35">
        <v>0</v>
      </c>
      <c r="AC986" s="35">
        <v>0</v>
      </c>
      <c r="AD986" s="36">
        <f t="shared" si="203"/>
        <v>0</v>
      </c>
      <c r="AE986" s="35">
        <v>0</v>
      </c>
      <c r="AF986" s="35">
        <v>0</v>
      </c>
      <c r="AG986" s="35">
        <v>0</v>
      </c>
      <c r="AH986" s="36">
        <f t="shared" si="204"/>
        <v>0</v>
      </c>
      <c r="AI986" s="35">
        <v>0</v>
      </c>
      <c r="AJ986" s="35">
        <v>0</v>
      </c>
      <c r="AK986" s="35">
        <v>0</v>
      </c>
      <c r="AL986" s="36">
        <f t="shared" si="205"/>
        <v>0</v>
      </c>
      <c r="AM986" s="35">
        <v>0</v>
      </c>
      <c r="AN986" s="35">
        <v>0</v>
      </c>
      <c r="AO986" s="35">
        <v>0</v>
      </c>
      <c r="AP986" s="36">
        <f t="shared" si="206"/>
        <v>0</v>
      </c>
      <c r="AQ986" s="35">
        <v>165410</v>
      </c>
      <c r="AR986" s="35">
        <v>45</v>
      </c>
      <c r="AS986" s="35">
        <v>319000</v>
      </c>
      <c r="AT986" s="36">
        <f t="shared" si="207"/>
        <v>14.518746081504702</v>
      </c>
      <c r="AU986" s="35">
        <v>205610</v>
      </c>
      <c r="AV986" s="35">
        <v>40</v>
      </c>
      <c r="AW986" s="35">
        <v>287400</v>
      </c>
      <c r="AX986" s="36">
        <f t="shared" si="208"/>
        <v>22.177835768963121</v>
      </c>
      <c r="AY986" s="35">
        <f t="shared" si="198"/>
        <v>371020</v>
      </c>
      <c r="AZ986" s="35">
        <f t="shared" si="198"/>
        <v>85</v>
      </c>
      <c r="BA986" s="35">
        <f t="shared" si="198"/>
        <v>606400</v>
      </c>
      <c r="BB986" s="36">
        <f t="shared" si="209"/>
        <v>18.967051451187338</v>
      </c>
      <c r="BC986" s="43" t="s">
        <v>1338</v>
      </c>
      <c r="BD986" s="38" t="s">
        <v>1302</v>
      </c>
      <c r="BE986" s="38" t="s">
        <v>1303</v>
      </c>
      <c r="BF986" s="41"/>
      <c r="BG986" s="41"/>
      <c r="BH986" s="41"/>
      <c r="BI986" s="41"/>
      <c r="BJ986" s="41"/>
      <c r="BK986" s="41"/>
      <c r="BL986" s="41"/>
      <c r="BM986" s="41"/>
      <c r="BN986" s="41"/>
      <c r="BO986" s="41"/>
      <c r="CJ986" s="41"/>
      <c r="CK986" s="41"/>
    </row>
    <row r="987" spans="1:89" s="33" customFormat="1" x14ac:dyDescent="0.2">
      <c r="A987" s="42">
        <v>148331</v>
      </c>
      <c r="B987" s="43" t="s">
        <v>1363</v>
      </c>
      <c r="C987" s="35">
        <v>-21707.71</v>
      </c>
      <c r="D987" s="35">
        <v>192</v>
      </c>
      <c r="E987" s="35">
        <v>1321970</v>
      </c>
      <c r="F987" s="36">
        <f t="shared" si="196"/>
        <v>-0.4926218446712104</v>
      </c>
      <c r="G987" s="35">
        <v>213242.29</v>
      </c>
      <c r="H987" s="35">
        <v>656</v>
      </c>
      <c r="I987" s="35">
        <v>4583470</v>
      </c>
      <c r="J987" s="36">
        <f t="shared" si="197"/>
        <v>1.4422503016273698</v>
      </c>
      <c r="K987" s="35">
        <v>-347227.71</v>
      </c>
      <c r="L987" s="35">
        <v>610</v>
      </c>
      <c r="M987" s="35">
        <v>4302500</v>
      </c>
      <c r="N987" s="36">
        <f t="shared" si="199"/>
        <v>-2.4211112841371301</v>
      </c>
      <c r="O987" s="35">
        <v>-168732.93</v>
      </c>
      <c r="P987" s="35">
        <v>328</v>
      </c>
      <c r="Q987" s="35">
        <v>2303840</v>
      </c>
      <c r="R987" s="36">
        <f t="shared" si="200"/>
        <v>-2.2704358071741093</v>
      </c>
      <c r="S987" s="35">
        <v>-208487.93</v>
      </c>
      <c r="T987" s="35">
        <v>411</v>
      </c>
      <c r="U987" s="35">
        <v>2898930</v>
      </c>
      <c r="V987" s="36">
        <f t="shared" si="201"/>
        <v>-2.2294866830175271</v>
      </c>
      <c r="W987" s="35">
        <v>-199969.18</v>
      </c>
      <c r="X987" s="35">
        <v>255</v>
      </c>
      <c r="Y987" s="35">
        <v>1741900</v>
      </c>
      <c r="Z987" s="36">
        <f t="shared" si="202"/>
        <v>-3.4439838107813303</v>
      </c>
      <c r="AA987" s="35">
        <v>-68180.179999999993</v>
      </c>
      <c r="AB987" s="35">
        <v>45</v>
      </c>
      <c r="AC987" s="35">
        <v>312350</v>
      </c>
      <c r="AD987" s="36">
        <f t="shared" si="203"/>
        <v>-6.7667218825036013</v>
      </c>
      <c r="AE987" s="35">
        <v>0</v>
      </c>
      <c r="AF987" s="35">
        <v>0</v>
      </c>
      <c r="AG987" s="35">
        <v>0</v>
      </c>
      <c r="AH987" s="36">
        <f t="shared" si="204"/>
        <v>0</v>
      </c>
      <c r="AI987" s="35">
        <v>0</v>
      </c>
      <c r="AJ987" s="35">
        <v>0</v>
      </c>
      <c r="AK987" s="35">
        <v>0</v>
      </c>
      <c r="AL987" s="36">
        <f t="shared" si="205"/>
        <v>0</v>
      </c>
      <c r="AM987" s="35">
        <v>0</v>
      </c>
      <c r="AN987" s="35">
        <v>0</v>
      </c>
      <c r="AO987" s="35">
        <v>0</v>
      </c>
      <c r="AP987" s="36">
        <f t="shared" si="206"/>
        <v>0</v>
      </c>
      <c r="AQ987" s="35">
        <v>0</v>
      </c>
      <c r="AR987" s="35">
        <v>0</v>
      </c>
      <c r="AS987" s="35">
        <v>0</v>
      </c>
      <c r="AT987" s="36">
        <f t="shared" si="207"/>
        <v>0</v>
      </c>
      <c r="AU987" s="35">
        <v>-73129.2</v>
      </c>
      <c r="AV987" s="35">
        <v>0</v>
      </c>
      <c r="AW987" s="35">
        <v>0</v>
      </c>
      <c r="AX987" s="36">
        <f t="shared" si="208"/>
        <v>0</v>
      </c>
      <c r="AY987" s="35">
        <f t="shared" si="198"/>
        <v>-852484.83999999985</v>
      </c>
      <c r="AZ987" s="35">
        <f t="shared" si="198"/>
        <v>2305</v>
      </c>
      <c r="BA987" s="35">
        <f t="shared" si="198"/>
        <v>16142990</v>
      </c>
      <c r="BB987" s="36">
        <f t="shared" si="209"/>
        <v>-1.6370591842031739</v>
      </c>
      <c r="BC987" s="43" t="s">
        <v>1338</v>
      </c>
      <c r="BD987" s="38" t="s">
        <v>1302</v>
      </c>
      <c r="BE987" s="38" t="s">
        <v>1303</v>
      </c>
      <c r="BF987" s="41"/>
      <c r="BG987" s="41"/>
      <c r="BH987" s="41"/>
      <c r="BI987" s="41"/>
      <c r="BJ987" s="41"/>
      <c r="BK987" s="41"/>
      <c r="BL987" s="41"/>
      <c r="BM987" s="41"/>
      <c r="BN987" s="41"/>
      <c r="BO987" s="41"/>
      <c r="CJ987" s="41"/>
      <c r="CK987" s="41"/>
    </row>
    <row r="988" spans="1:89" s="33" customFormat="1" x14ac:dyDescent="0.2">
      <c r="A988" s="42">
        <v>173175</v>
      </c>
      <c r="B988" s="43" t="s">
        <v>1366</v>
      </c>
      <c r="C988" s="35">
        <v>-73070.539999999994</v>
      </c>
      <c r="D988" s="35">
        <v>0</v>
      </c>
      <c r="E988" s="35">
        <v>0</v>
      </c>
      <c r="F988" s="36">
        <f t="shared" si="196"/>
        <v>0</v>
      </c>
      <c r="G988" s="35">
        <v>138929.46</v>
      </c>
      <c r="H988" s="35">
        <v>40</v>
      </c>
      <c r="I988" s="35">
        <v>282800</v>
      </c>
      <c r="J988" s="36">
        <f t="shared" si="197"/>
        <v>15.229184087694483</v>
      </c>
      <c r="K988" s="35">
        <v>-8770.5400000000009</v>
      </c>
      <c r="L988" s="35">
        <v>10</v>
      </c>
      <c r="M988" s="35">
        <v>70400</v>
      </c>
      <c r="N988" s="36">
        <f t="shared" si="199"/>
        <v>-3.7374460227272732</v>
      </c>
      <c r="O988" s="35">
        <v>-2670.54</v>
      </c>
      <c r="P988" s="35">
        <v>10</v>
      </c>
      <c r="Q988" s="35">
        <v>69400</v>
      </c>
      <c r="R988" s="36">
        <f t="shared" si="200"/>
        <v>-1.192892507204611</v>
      </c>
      <c r="S988" s="35">
        <v>0</v>
      </c>
      <c r="T988" s="35">
        <v>0</v>
      </c>
      <c r="U988" s="35">
        <v>0</v>
      </c>
      <c r="V988" s="36">
        <f t="shared" si="201"/>
        <v>0</v>
      </c>
      <c r="W988" s="35">
        <v>0</v>
      </c>
      <c r="X988" s="35">
        <v>0</v>
      </c>
      <c r="Y988" s="35">
        <v>0</v>
      </c>
      <c r="Z988" s="36">
        <f t="shared" si="202"/>
        <v>0</v>
      </c>
      <c r="AA988" s="35">
        <v>0</v>
      </c>
      <c r="AB988" s="35">
        <v>0</v>
      </c>
      <c r="AC988" s="35">
        <v>0</v>
      </c>
      <c r="AD988" s="36">
        <f t="shared" si="203"/>
        <v>0</v>
      </c>
      <c r="AE988" s="35">
        <v>0</v>
      </c>
      <c r="AF988" s="35">
        <v>0</v>
      </c>
      <c r="AG988" s="35">
        <v>0</v>
      </c>
      <c r="AH988" s="36">
        <f t="shared" si="204"/>
        <v>0</v>
      </c>
      <c r="AI988" s="35">
        <v>0</v>
      </c>
      <c r="AJ988" s="35">
        <v>0</v>
      </c>
      <c r="AK988" s="35">
        <v>0</v>
      </c>
      <c r="AL988" s="36">
        <f t="shared" si="205"/>
        <v>0</v>
      </c>
      <c r="AM988" s="35">
        <v>0</v>
      </c>
      <c r="AN988" s="35">
        <v>0</v>
      </c>
      <c r="AO988" s="35">
        <v>0</v>
      </c>
      <c r="AP988" s="36">
        <f t="shared" si="206"/>
        <v>0</v>
      </c>
      <c r="AQ988" s="35">
        <v>0</v>
      </c>
      <c r="AR988" s="35">
        <v>0</v>
      </c>
      <c r="AS988" s="35">
        <v>0</v>
      </c>
      <c r="AT988" s="36">
        <f t="shared" si="207"/>
        <v>0</v>
      </c>
      <c r="AU988" s="35">
        <v>-6070.84</v>
      </c>
      <c r="AV988" s="35">
        <v>0</v>
      </c>
      <c r="AW988" s="35">
        <v>0</v>
      </c>
      <c r="AX988" s="36">
        <f t="shared" si="208"/>
        <v>0</v>
      </c>
      <c r="AY988" s="35">
        <f t="shared" si="198"/>
        <v>121417.54</v>
      </c>
      <c r="AZ988" s="35">
        <f t="shared" si="198"/>
        <v>60</v>
      </c>
      <c r="BA988" s="35">
        <f t="shared" si="198"/>
        <v>422600</v>
      </c>
      <c r="BB988" s="36">
        <f t="shared" si="209"/>
        <v>8.9066345007098917</v>
      </c>
      <c r="BC988" s="43" t="s">
        <v>1338</v>
      </c>
      <c r="BD988" s="38" t="s">
        <v>1302</v>
      </c>
      <c r="BE988" s="38" t="s">
        <v>1303</v>
      </c>
      <c r="BF988" s="41"/>
      <c r="BG988" s="41"/>
      <c r="BH988" s="41"/>
      <c r="BI988" s="41"/>
      <c r="BJ988" s="41"/>
      <c r="BK988" s="41"/>
      <c r="BL988" s="41"/>
      <c r="BM988" s="41"/>
      <c r="BN988" s="41"/>
      <c r="BO988" s="41"/>
      <c r="CJ988" s="41"/>
      <c r="CK988" s="41"/>
    </row>
    <row r="989" spans="1:89" s="33" customFormat="1" x14ac:dyDescent="0.2">
      <c r="A989" s="42">
        <v>201564</v>
      </c>
      <c r="B989" s="43" t="s">
        <v>1367</v>
      </c>
      <c r="C989" s="35">
        <v>-25305</v>
      </c>
      <c r="D989" s="35">
        <v>0</v>
      </c>
      <c r="E989" s="35">
        <v>0</v>
      </c>
      <c r="F989" s="36">
        <f t="shared" si="196"/>
        <v>0</v>
      </c>
      <c r="G989" s="35">
        <v>-8105</v>
      </c>
      <c r="H989" s="35">
        <v>32</v>
      </c>
      <c r="I989" s="35">
        <v>226240</v>
      </c>
      <c r="J989" s="36">
        <f t="shared" si="197"/>
        <v>-1.11056842291372</v>
      </c>
      <c r="K989" s="35">
        <v>0</v>
      </c>
      <c r="L989" s="35">
        <v>0</v>
      </c>
      <c r="M989" s="35">
        <v>0</v>
      </c>
      <c r="N989" s="36">
        <f t="shared" si="199"/>
        <v>0</v>
      </c>
      <c r="O989" s="35">
        <v>0</v>
      </c>
      <c r="P989" s="35">
        <v>0</v>
      </c>
      <c r="Q989" s="35">
        <v>0</v>
      </c>
      <c r="R989" s="36">
        <f t="shared" si="200"/>
        <v>0</v>
      </c>
      <c r="S989" s="35">
        <v>0</v>
      </c>
      <c r="T989" s="35">
        <v>0</v>
      </c>
      <c r="U989" s="35">
        <v>0</v>
      </c>
      <c r="V989" s="36">
        <f t="shared" si="201"/>
        <v>0</v>
      </c>
      <c r="W989" s="35">
        <v>0</v>
      </c>
      <c r="X989" s="35">
        <v>0</v>
      </c>
      <c r="Y989" s="35">
        <v>0</v>
      </c>
      <c r="Z989" s="36">
        <f t="shared" si="202"/>
        <v>0</v>
      </c>
      <c r="AA989" s="35">
        <v>0</v>
      </c>
      <c r="AB989" s="35">
        <v>0</v>
      </c>
      <c r="AC989" s="35">
        <v>0</v>
      </c>
      <c r="AD989" s="36">
        <f t="shared" si="203"/>
        <v>0</v>
      </c>
      <c r="AE989" s="35">
        <v>0</v>
      </c>
      <c r="AF989" s="35">
        <v>0</v>
      </c>
      <c r="AG989" s="35">
        <v>0</v>
      </c>
      <c r="AH989" s="36">
        <f t="shared" si="204"/>
        <v>0</v>
      </c>
      <c r="AI989" s="35">
        <v>0</v>
      </c>
      <c r="AJ989" s="35">
        <v>0</v>
      </c>
      <c r="AK989" s="35">
        <v>0</v>
      </c>
      <c r="AL989" s="36">
        <f t="shared" si="205"/>
        <v>0</v>
      </c>
      <c r="AM989" s="35">
        <v>0</v>
      </c>
      <c r="AN989" s="35">
        <v>0</v>
      </c>
      <c r="AO989" s="35">
        <v>0</v>
      </c>
      <c r="AP989" s="36">
        <f t="shared" si="206"/>
        <v>0</v>
      </c>
      <c r="AQ989" s="35">
        <v>0</v>
      </c>
      <c r="AR989" s="35">
        <v>0</v>
      </c>
      <c r="AS989" s="35">
        <v>0</v>
      </c>
      <c r="AT989" s="36">
        <f t="shared" si="207"/>
        <v>0</v>
      </c>
      <c r="AU989" s="35">
        <v>-12905.01</v>
      </c>
      <c r="AV989" s="35">
        <v>0</v>
      </c>
      <c r="AW989" s="35">
        <v>0</v>
      </c>
      <c r="AX989" s="36">
        <f t="shared" si="208"/>
        <v>0</v>
      </c>
      <c r="AY989" s="35">
        <f t="shared" si="198"/>
        <v>-21010.010000000002</v>
      </c>
      <c r="AZ989" s="35">
        <f t="shared" si="198"/>
        <v>32</v>
      </c>
      <c r="BA989" s="35">
        <f t="shared" si="198"/>
        <v>226240</v>
      </c>
      <c r="BB989" s="36">
        <f t="shared" si="209"/>
        <v>-2.8788468440594062</v>
      </c>
      <c r="BC989" s="43" t="s">
        <v>1338</v>
      </c>
      <c r="BD989" s="38" t="s">
        <v>1302</v>
      </c>
      <c r="BE989" s="38" t="s">
        <v>1303</v>
      </c>
      <c r="BF989" s="41"/>
      <c r="BG989" s="41"/>
      <c r="BH989" s="41"/>
      <c r="BI989" s="41"/>
      <c r="BJ989" s="41"/>
      <c r="BK989" s="41"/>
      <c r="BL989" s="41"/>
      <c r="BM989" s="41"/>
      <c r="BN989" s="41"/>
      <c r="BO989" s="41"/>
      <c r="CJ989" s="41"/>
      <c r="CK989" s="41"/>
    </row>
    <row r="990" spans="1:89" s="33" customFormat="1" x14ac:dyDescent="0.2">
      <c r="A990" s="42">
        <v>202092</v>
      </c>
      <c r="B990" s="43" t="s">
        <v>1368</v>
      </c>
      <c r="C990" s="35">
        <v>45530</v>
      </c>
      <c r="D990" s="35">
        <v>190.5</v>
      </c>
      <c r="E990" s="35">
        <v>1321975</v>
      </c>
      <c r="F990" s="36">
        <f t="shared" si="196"/>
        <v>1.033226800809395</v>
      </c>
      <c r="G990" s="35">
        <v>-26855</v>
      </c>
      <c r="H990" s="35">
        <v>115</v>
      </c>
      <c r="I990" s="35">
        <v>808000</v>
      </c>
      <c r="J990" s="36">
        <f t="shared" si="197"/>
        <v>-1.0303279702970298</v>
      </c>
      <c r="K990" s="35">
        <v>22880</v>
      </c>
      <c r="L990" s="35">
        <v>101.5</v>
      </c>
      <c r="M990" s="35">
        <v>724855</v>
      </c>
      <c r="N990" s="36">
        <f t="shared" si="199"/>
        <v>0.9469480102917136</v>
      </c>
      <c r="O990" s="35">
        <v>144261.98000000001</v>
      </c>
      <c r="P990" s="35">
        <v>100.8</v>
      </c>
      <c r="Q990" s="35">
        <v>717561</v>
      </c>
      <c r="R990" s="36">
        <f t="shared" si="200"/>
        <v>6.2323919220804926</v>
      </c>
      <c r="S990" s="35">
        <v>40009.480000000003</v>
      </c>
      <c r="T990" s="35">
        <v>8</v>
      </c>
      <c r="U990" s="35">
        <v>59760</v>
      </c>
      <c r="V990" s="36">
        <f t="shared" si="201"/>
        <v>20.754582998661313</v>
      </c>
      <c r="W990" s="35">
        <v>0</v>
      </c>
      <c r="X990" s="35">
        <v>0</v>
      </c>
      <c r="Y990" s="35">
        <v>0</v>
      </c>
      <c r="Z990" s="36">
        <f t="shared" si="202"/>
        <v>0</v>
      </c>
      <c r="AA990" s="35">
        <v>0</v>
      </c>
      <c r="AB990" s="35">
        <v>0</v>
      </c>
      <c r="AC990" s="35">
        <v>0</v>
      </c>
      <c r="AD990" s="36">
        <f t="shared" si="203"/>
        <v>0</v>
      </c>
      <c r="AE990" s="35">
        <v>0</v>
      </c>
      <c r="AF990" s="35">
        <v>0</v>
      </c>
      <c r="AG990" s="35">
        <v>0</v>
      </c>
      <c r="AH990" s="36">
        <f t="shared" si="204"/>
        <v>0</v>
      </c>
      <c r="AI990" s="35">
        <v>0</v>
      </c>
      <c r="AJ990" s="35">
        <v>0</v>
      </c>
      <c r="AK990" s="35">
        <v>0</v>
      </c>
      <c r="AL990" s="36">
        <f t="shared" si="205"/>
        <v>0</v>
      </c>
      <c r="AM990" s="35">
        <v>0</v>
      </c>
      <c r="AN990" s="35">
        <v>0</v>
      </c>
      <c r="AO990" s="35">
        <v>0</v>
      </c>
      <c r="AP990" s="36">
        <f t="shared" si="206"/>
        <v>0</v>
      </c>
      <c r="AQ990" s="35">
        <v>0</v>
      </c>
      <c r="AR990" s="35">
        <v>0</v>
      </c>
      <c r="AS990" s="35">
        <v>0</v>
      </c>
      <c r="AT990" s="36">
        <f t="shared" si="207"/>
        <v>0</v>
      </c>
      <c r="AU990" s="35">
        <v>0</v>
      </c>
      <c r="AV990" s="35">
        <v>0</v>
      </c>
      <c r="AW990" s="35">
        <v>0</v>
      </c>
      <c r="AX990" s="36">
        <f t="shared" si="208"/>
        <v>0</v>
      </c>
      <c r="AY990" s="35">
        <f t="shared" si="198"/>
        <v>180296.46000000002</v>
      </c>
      <c r="AZ990" s="35">
        <f t="shared" si="198"/>
        <v>325.3</v>
      </c>
      <c r="BA990" s="35">
        <f t="shared" si="198"/>
        <v>2310176</v>
      </c>
      <c r="BB990" s="36">
        <f t="shared" si="209"/>
        <v>2.4193785495131106</v>
      </c>
      <c r="BC990" s="43" t="s">
        <v>1338</v>
      </c>
      <c r="BD990" s="38" t="s">
        <v>1302</v>
      </c>
      <c r="BE990" s="38" t="s">
        <v>1303</v>
      </c>
      <c r="BF990" s="41"/>
      <c r="BG990" s="41"/>
      <c r="BH990" s="41"/>
      <c r="BI990" s="41"/>
      <c r="BJ990" s="41"/>
      <c r="BK990" s="41"/>
      <c r="BL990" s="41"/>
      <c r="BM990" s="41"/>
      <c r="BN990" s="41"/>
      <c r="BO990" s="41"/>
      <c r="CJ990" s="41"/>
      <c r="CK990" s="41"/>
    </row>
    <row r="991" spans="1:89" s="33" customFormat="1" x14ac:dyDescent="0.2">
      <c r="A991" s="43">
        <v>202993</v>
      </c>
      <c r="B991" s="43" t="s">
        <v>1369</v>
      </c>
      <c r="C991" s="35">
        <v>0</v>
      </c>
      <c r="D991" s="35">
        <v>0</v>
      </c>
      <c r="E991" s="35">
        <v>0</v>
      </c>
      <c r="F991" s="36">
        <f t="shared" si="196"/>
        <v>0</v>
      </c>
      <c r="G991" s="35">
        <v>0</v>
      </c>
      <c r="H991" s="35">
        <v>0</v>
      </c>
      <c r="I991" s="35">
        <v>0</v>
      </c>
      <c r="J991" s="36">
        <f t="shared" si="197"/>
        <v>0</v>
      </c>
      <c r="K991" s="35">
        <v>-14400</v>
      </c>
      <c r="L991" s="35">
        <v>50</v>
      </c>
      <c r="M991" s="35">
        <v>353750</v>
      </c>
      <c r="N991" s="36">
        <f t="shared" si="199"/>
        <v>-1.2212014134275619</v>
      </c>
      <c r="O991" s="35">
        <v>-2200</v>
      </c>
      <c r="P991" s="35">
        <v>10</v>
      </c>
      <c r="Q991" s="35">
        <v>69400</v>
      </c>
      <c r="R991" s="36">
        <f t="shared" si="200"/>
        <v>-0.98270893371757928</v>
      </c>
      <c r="S991" s="35">
        <v>-18500</v>
      </c>
      <c r="T991" s="35">
        <v>10</v>
      </c>
      <c r="U991" s="35">
        <v>69400</v>
      </c>
      <c r="V991" s="36">
        <f t="shared" si="201"/>
        <v>-8.2636887608069163</v>
      </c>
      <c r="W991" s="35">
        <v>0</v>
      </c>
      <c r="X991" s="35">
        <v>0</v>
      </c>
      <c r="Y991" s="35">
        <v>0</v>
      </c>
      <c r="Z991" s="36">
        <f t="shared" si="202"/>
        <v>0</v>
      </c>
      <c r="AA991" s="35">
        <v>0</v>
      </c>
      <c r="AB991" s="35">
        <v>0</v>
      </c>
      <c r="AC991" s="35">
        <v>0</v>
      </c>
      <c r="AD991" s="36">
        <f t="shared" si="203"/>
        <v>0</v>
      </c>
      <c r="AE991" s="35">
        <v>0</v>
      </c>
      <c r="AF991" s="35">
        <v>0</v>
      </c>
      <c r="AG991" s="35">
        <v>0</v>
      </c>
      <c r="AH991" s="36">
        <f t="shared" si="204"/>
        <v>0</v>
      </c>
      <c r="AI991" s="35">
        <v>0</v>
      </c>
      <c r="AJ991" s="35">
        <v>0</v>
      </c>
      <c r="AK991" s="35">
        <v>0</v>
      </c>
      <c r="AL991" s="36">
        <f t="shared" si="205"/>
        <v>0</v>
      </c>
      <c r="AM991" s="35">
        <v>0</v>
      </c>
      <c r="AN991" s="35">
        <v>0</v>
      </c>
      <c r="AO991" s="35">
        <v>0</v>
      </c>
      <c r="AP991" s="36">
        <f t="shared" si="206"/>
        <v>0</v>
      </c>
      <c r="AQ991" s="35">
        <v>0</v>
      </c>
      <c r="AR991" s="35">
        <v>0</v>
      </c>
      <c r="AS991" s="35">
        <v>0</v>
      </c>
      <c r="AT991" s="36">
        <f t="shared" si="207"/>
        <v>0</v>
      </c>
      <c r="AU991" s="35">
        <v>0</v>
      </c>
      <c r="AV991" s="35">
        <v>0</v>
      </c>
      <c r="AW991" s="35">
        <v>0</v>
      </c>
      <c r="AX991" s="36">
        <f t="shared" si="208"/>
        <v>0</v>
      </c>
      <c r="AY991" s="35">
        <f t="shared" si="198"/>
        <v>-35100</v>
      </c>
      <c r="AZ991" s="35">
        <f t="shared" si="198"/>
        <v>70</v>
      </c>
      <c r="BA991" s="35">
        <f t="shared" si="198"/>
        <v>492550</v>
      </c>
      <c r="BB991" s="36">
        <f t="shared" si="209"/>
        <v>-2.2091158258044867</v>
      </c>
      <c r="BC991" s="43" t="s">
        <v>1338</v>
      </c>
      <c r="BD991" s="38" t="s">
        <v>1302</v>
      </c>
      <c r="BE991" s="38" t="s">
        <v>1303</v>
      </c>
      <c r="BF991" s="41"/>
      <c r="BG991" s="41"/>
      <c r="BH991" s="41"/>
      <c r="BI991" s="41"/>
      <c r="BJ991" s="41"/>
      <c r="BK991" s="41"/>
      <c r="BL991" s="41"/>
      <c r="BM991" s="41"/>
      <c r="BN991" s="41"/>
      <c r="BO991" s="41"/>
      <c r="CJ991" s="41"/>
      <c r="CK991" s="41"/>
    </row>
    <row r="992" spans="1:89" s="33" customFormat="1" x14ac:dyDescent="0.2">
      <c r="A992" s="43">
        <v>202328</v>
      </c>
      <c r="B992" s="43" t="s">
        <v>1370</v>
      </c>
      <c r="C992" s="35">
        <v>0</v>
      </c>
      <c r="D992" s="35">
        <v>0</v>
      </c>
      <c r="E992" s="35">
        <v>0</v>
      </c>
      <c r="F992" s="36">
        <f t="shared" si="196"/>
        <v>0</v>
      </c>
      <c r="G992" s="35">
        <v>0</v>
      </c>
      <c r="H992" s="35">
        <v>0</v>
      </c>
      <c r="I992" s="35">
        <v>0</v>
      </c>
      <c r="J992" s="36">
        <f t="shared" si="197"/>
        <v>0</v>
      </c>
      <c r="K992" s="35">
        <v>-1117</v>
      </c>
      <c r="L992" s="35">
        <v>0</v>
      </c>
      <c r="M992" s="35">
        <v>0</v>
      </c>
      <c r="N992" s="36">
        <f t="shared" si="199"/>
        <v>0</v>
      </c>
      <c r="O992" s="35">
        <v>-3117</v>
      </c>
      <c r="P992" s="35">
        <v>10</v>
      </c>
      <c r="Q992" s="35">
        <v>70400</v>
      </c>
      <c r="R992" s="36">
        <f t="shared" si="200"/>
        <v>-1.3725426136363637</v>
      </c>
      <c r="S992" s="35">
        <v>0</v>
      </c>
      <c r="T992" s="35">
        <v>0</v>
      </c>
      <c r="U992" s="35">
        <v>0</v>
      </c>
      <c r="V992" s="36">
        <f t="shared" si="201"/>
        <v>0</v>
      </c>
      <c r="W992" s="35">
        <v>0</v>
      </c>
      <c r="X992" s="35">
        <v>0</v>
      </c>
      <c r="Y992" s="35">
        <v>0</v>
      </c>
      <c r="Z992" s="36">
        <f t="shared" si="202"/>
        <v>0</v>
      </c>
      <c r="AA992" s="35">
        <v>0</v>
      </c>
      <c r="AB992" s="35">
        <v>0</v>
      </c>
      <c r="AC992" s="35">
        <v>0</v>
      </c>
      <c r="AD992" s="36">
        <f t="shared" si="203"/>
        <v>0</v>
      </c>
      <c r="AE992" s="35">
        <v>0</v>
      </c>
      <c r="AF992" s="35">
        <v>0</v>
      </c>
      <c r="AG992" s="35">
        <v>0</v>
      </c>
      <c r="AH992" s="36">
        <f t="shared" si="204"/>
        <v>0</v>
      </c>
      <c r="AI992" s="35">
        <v>0</v>
      </c>
      <c r="AJ992" s="35">
        <v>0</v>
      </c>
      <c r="AK992" s="35">
        <v>0</v>
      </c>
      <c r="AL992" s="36">
        <f t="shared" si="205"/>
        <v>0</v>
      </c>
      <c r="AM992" s="35">
        <v>0</v>
      </c>
      <c r="AN992" s="35">
        <v>0</v>
      </c>
      <c r="AO992" s="35">
        <v>0</v>
      </c>
      <c r="AP992" s="36">
        <f t="shared" si="206"/>
        <v>0</v>
      </c>
      <c r="AQ992" s="35">
        <v>0</v>
      </c>
      <c r="AR992" s="35">
        <v>0</v>
      </c>
      <c r="AS992" s="35">
        <v>0</v>
      </c>
      <c r="AT992" s="36">
        <f t="shared" si="207"/>
        <v>0</v>
      </c>
      <c r="AU992" s="35">
        <v>0</v>
      </c>
      <c r="AV992" s="35">
        <v>0</v>
      </c>
      <c r="AW992" s="35">
        <v>0</v>
      </c>
      <c r="AX992" s="36">
        <f t="shared" si="208"/>
        <v>0</v>
      </c>
      <c r="AY992" s="35">
        <f t="shared" si="198"/>
        <v>-4234</v>
      </c>
      <c r="AZ992" s="35">
        <f t="shared" si="198"/>
        <v>10</v>
      </c>
      <c r="BA992" s="35">
        <f t="shared" si="198"/>
        <v>70400</v>
      </c>
      <c r="BB992" s="36">
        <f t="shared" si="209"/>
        <v>-1.864403409090909</v>
      </c>
      <c r="BC992" s="43" t="s">
        <v>1338</v>
      </c>
      <c r="BD992" s="38" t="s">
        <v>1302</v>
      </c>
      <c r="BE992" s="38" t="s">
        <v>1303</v>
      </c>
      <c r="BF992" s="41"/>
      <c r="BG992" s="41"/>
      <c r="BH992" s="41"/>
      <c r="BI992" s="41"/>
      <c r="BJ992" s="41"/>
      <c r="BK992" s="41"/>
      <c r="BL992" s="41"/>
      <c r="BM992" s="41"/>
      <c r="BN992" s="41"/>
      <c r="BO992" s="41"/>
      <c r="CJ992" s="41"/>
      <c r="CK992" s="41"/>
    </row>
    <row r="993" spans="1:89" s="33" customFormat="1" x14ac:dyDescent="0.2">
      <c r="A993" s="43">
        <v>172498</v>
      </c>
      <c r="B993" s="43" t="s">
        <v>1371</v>
      </c>
      <c r="C993" s="35">
        <v>0</v>
      </c>
      <c r="D993" s="35">
        <v>0</v>
      </c>
      <c r="E993" s="35">
        <v>0</v>
      </c>
      <c r="F993" s="36">
        <f t="shared" si="196"/>
        <v>0</v>
      </c>
      <c r="G993" s="35">
        <v>0</v>
      </c>
      <c r="H993" s="35">
        <v>0</v>
      </c>
      <c r="I993" s="35">
        <v>0</v>
      </c>
      <c r="J993" s="36">
        <f t="shared" si="197"/>
        <v>0</v>
      </c>
      <c r="K993" s="35">
        <v>0</v>
      </c>
      <c r="L993" s="35">
        <v>0</v>
      </c>
      <c r="M993" s="35">
        <v>0</v>
      </c>
      <c r="N993" s="36">
        <f t="shared" si="199"/>
        <v>0</v>
      </c>
      <c r="O993" s="35">
        <v>0</v>
      </c>
      <c r="P993" s="35">
        <v>0</v>
      </c>
      <c r="Q993" s="35">
        <v>0</v>
      </c>
      <c r="R993" s="36">
        <f t="shared" si="200"/>
        <v>0</v>
      </c>
      <c r="S993" s="35">
        <v>-8508</v>
      </c>
      <c r="T993" s="35">
        <v>20</v>
      </c>
      <c r="U993" s="35">
        <v>147600</v>
      </c>
      <c r="V993" s="36">
        <f t="shared" si="201"/>
        <v>-1.7869105691056912</v>
      </c>
      <c r="W993" s="35">
        <v>74852</v>
      </c>
      <c r="X993" s="35">
        <v>20</v>
      </c>
      <c r="Y993" s="35">
        <v>152200</v>
      </c>
      <c r="Z993" s="36">
        <f t="shared" si="202"/>
        <v>14.754007884362682</v>
      </c>
      <c r="AA993" s="35">
        <v>0</v>
      </c>
      <c r="AB993" s="35">
        <v>0</v>
      </c>
      <c r="AC993" s="35">
        <v>0</v>
      </c>
      <c r="AD993" s="36">
        <f t="shared" si="203"/>
        <v>0</v>
      </c>
      <c r="AE993" s="35">
        <v>0</v>
      </c>
      <c r="AF993" s="35">
        <v>0</v>
      </c>
      <c r="AG993" s="35">
        <v>0</v>
      </c>
      <c r="AH993" s="36">
        <f t="shared" si="204"/>
        <v>0</v>
      </c>
      <c r="AI993" s="35">
        <v>0</v>
      </c>
      <c r="AJ993" s="35">
        <v>0</v>
      </c>
      <c r="AK993" s="35">
        <v>0</v>
      </c>
      <c r="AL993" s="36">
        <f t="shared" si="205"/>
        <v>0</v>
      </c>
      <c r="AM993" s="35">
        <v>0</v>
      </c>
      <c r="AN993" s="35">
        <v>0</v>
      </c>
      <c r="AO993" s="35">
        <v>0</v>
      </c>
      <c r="AP993" s="36">
        <f t="shared" si="206"/>
        <v>0</v>
      </c>
      <c r="AQ993" s="35">
        <v>0</v>
      </c>
      <c r="AR993" s="35">
        <v>0</v>
      </c>
      <c r="AS993" s="35">
        <v>0</v>
      </c>
      <c r="AT993" s="36">
        <f t="shared" si="207"/>
        <v>0</v>
      </c>
      <c r="AU993" s="35">
        <v>-1848</v>
      </c>
      <c r="AV993" s="35">
        <v>0</v>
      </c>
      <c r="AW993" s="35">
        <v>0</v>
      </c>
      <c r="AX993" s="36">
        <f t="shared" si="208"/>
        <v>0</v>
      </c>
      <c r="AY993" s="35">
        <f t="shared" si="198"/>
        <v>64496</v>
      </c>
      <c r="AZ993" s="35">
        <f t="shared" si="198"/>
        <v>40</v>
      </c>
      <c r="BA993" s="35">
        <f t="shared" si="198"/>
        <v>299800</v>
      </c>
      <c r="BB993" s="36">
        <f t="shared" si="209"/>
        <v>6.669032688458973</v>
      </c>
      <c r="BC993" s="43" t="s">
        <v>1338</v>
      </c>
      <c r="BD993" s="38" t="s">
        <v>1302</v>
      </c>
      <c r="BE993" s="38" t="s">
        <v>1303</v>
      </c>
      <c r="BF993" s="41"/>
      <c r="BG993" s="41"/>
      <c r="BH993" s="41"/>
      <c r="BI993" s="41"/>
      <c r="BJ993" s="41"/>
      <c r="BK993" s="41"/>
      <c r="BL993" s="41"/>
      <c r="BM993" s="41"/>
      <c r="BN993" s="41"/>
      <c r="BO993" s="41"/>
      <c r="CJ993" s="41"/>
      <c r="CK993" s="41"/>
    </row>
    <row r="994" spans="1:89" s="33" customFormat="1" x14ac:dyDescent="0.2">
      <c r="A994" s="42">
        <v>140847</v>
      </c>
      <c r="B994" s="43" t="s">
        <v>1372</v>
      </c>
      <c r="C994" s="35">
        <v>64469.63</v>
      </c>
      <c r="D994" s="35">
        <v>92</v>
      </c>
      <c r="E994" s="35">
        <v>646590</v>
      </c>
      <c r="F994" s="36">
        <f t="shared" si="196"/>
        <v>2.9912137521458728</v>
      </c>
      <c r="G994" s="35">
        <v>357870.23</v>
      </c>
      <c r="H994" s="35">
        <v>534</v>
      </c>
      <c r="I994" s="35">
        <v>3762770</v>
      </c>
      <c r="J994" s="36">
        <f t="shared" si="197"/>
        <v>2.9483537739484476</v>
      </c>
      <c r="K994" s="35">
        <v>811455.23</v>
      </c>
      <c r="L994" s="35">
        <v>577.25</v>
      </c>
      <c r="M994" s="35">
        <v>4066140</v>
      </c>
      <c r="N994" s="36">
        <f t="shared" si="199"/>
        <v>5.9869204946214341</v>
      </c>
      <c r="O994" s="35">
        <v>618247.01</v>
      </c>
      <c r="P994" s="35">
        <v>600.5</v>
      </c>
      <c r="Q994" s="35">
        <v>4202890</v>
      </c>
      <c r="R994" s="36">
        <f t="shared" si="200"/>
        <v>4.5601139477835488</v>
      </c>
      <c r="S994" s="35">
        <v>657752.01</v>
      </c>
      <c r="T994" s="35">
        <v>300.5</v>
      </c>
      <c r="U994" s="35">
        <v>2075535</v>
      </c>
      <c r="V994" s="36">
        <f t="shared" si="201"/>
        <v>9.8241235681402639</v>
      </c>
      <c r="W994" s="35">
        <v>492452.39</v>
      </c>
      <c r="X994" s="35">
        <v>338.5</v>
      </c>
      <c r="Y994" s="35">
        <v>2306660</v>
      </c>
      <c r="Z994" s="36">
        <f t="shared" si="202"/>
        <v>6.4047461264338912</v>
      </c>
      <c r="AA994" s="35">
        <v>941596.39</v>
      </c>
      <c r="AB994" s="35">
        <v>255</v>
      </c>
      <c r="AC994" s="35">
        <v>1812580</v>
      </c>
      <c r="AD994" s="36">
        <f t="shared" si="203"/>
        <v>16.103834363172936</v>
      </c>
      <c r="AE994" s="35">
        <v>857930.81</v>
      </c>
      <c r="AF994" s="35">
        <v>172.5</v>
      </c>
      <c r="AG994" s="35">
        <v>1250645</v>
      </c>
      <c r="AH994" s="36">
        <f t="shared" si="204"/>
        <v>20.579720304322972</v>
      </c>
      <c r="AI994" s="35">
        <v>816779.81</v>
      </c>
      <c r="AJ994" s="35">
        <v>430</v>
      </c>
      <c r="AK994" s="35">
        <v>2888350</v>
      </c>
      <c r="AL994" s="36">
        <f t="shared" si="205"/>
        <v>8.7663109076116132</v>
      </c>
      <c r="AM994" s="35">
        <v>1206695.81</v>
      </c>
      <c r="AN994" s="35">
        <v>550</v>
      </c>
      <c r="AO994" s="35">
        <v>3606000</v>
      </c>
      <c r="AP994" s="36">
        <f t="shared" si="206"/>
        <v>10.373702193566279</v>
      </c>
      <c r="AQ994" s="35">
        <v>1548789.7</v>
      </c>
      <c r="AR994" s="35">
        <v>550</v>
      </c>
      <c r="AS994" s="35">
        <v>3690960</v>
      </c>
      <c r="AT994" s="36">
        <f t="shared" si="207"/>
        <v>11.749277044454558</v>
      </c>
      <c r="AU994" s="35">
        <v>599148.73</v>
      </c>
      <c r="AV994" s="35">
        <v>432.5</v>
      </c>
      <c r="AW994" s="35">
        <v>2956205</v>
      </c>
      <c r="AX994" s="36">
        <f t="shared" si="208"/>
        <v>6.2829237586703224</v>
      </c>
      <c r="AY994" s="35">
        <f t="shared" si="198"/>
        <v>8908718.120000001</v>
      </c>
      <c r="AZ994" s="35">
        <f t="shared" si="198"/>
        <v>4740.75</v>
      </c>
      <c r="BA994" s="35">
        <f t="shared" si="198"/>
        <v>32618735</v>
      </c>
      <c r="BB994" s="36">
        <f t="shared" si="209"/>
        <v>8.4666147145191264</v>
      </c>
      <c r="BC994" s="43" t="s">
        <v>1373</v>
      </c>
      <c r="BD994" s="38" t="s">
        <v>1302</v>
      </c>
      <c r="BE994" s="38" t="s">
        <v>1303</v>
      </c>
      <c r="BF994" s="41"/>
      <c r="BG994" s="41"/>
      <c r="BH994" s="41"/>
      <c r="BI994" s="41"/>
      <c r="BJ994" s="41"/>
      <c r="BK994" s="41"/>
      <c r="BL994" s="41"/>
      <c r="BM994" s="41"/>
      <c r="BN994" s="41"/>
      <c r="BO994" s="41"/>
      <c r="CJ994" s="41"/>
      <c r="CK994" s="41"/>
    </row>
    <row r="995" spans="1:89" s="33" customFormat="1" x14ac:dyDescent="0.2">
      <c r="A995" s="42">
        <v>140850</v>
      </c>
      <c r="B995" s="43" t="s">
        <v>1374</v>
      </c>
      <c r="C995" s="35">
        <v>-689515.03</v>
      </c>
      <c r="D995" s="35">
        <v>90</v>
      </c>
      <c r="E995" s="35">
        <v>631800</v>
      </c>
      <c r="F995" s="36">
        <f t="shared" si="196"/>
        <v>-32.740504748338083</v>
      </c>
      <c r="G995" s="35">
        <v>80914.97</v>
      </c>
      <c r="H995" s="35">
        <v>833</v>
      </c>
      <c r="I995" s="35">
        <v>5847660</v>
      </c>
      <c r="J995" s="36">
        <f t="shared" si="197"/>
        <v>0.42895176361142751</v>
      </c>
      <c r="K995" s="35">
        <v>507924.97</v>
      </c>
      <c r="L995" s="35">
        <v>654</v>
      </c>
      <c r="M995" s="35">
        <v>4628110</v>
      </c>
      <c r="N995" s="36">
        <f t="shared" si="199"/>
        <v>3.2924345143049751</v>
      </c>
      <c r="O995" s="35">
        <v>-122668.3</v>
      </c>
      <c r="P995" s="35">
        <v>427.5</v>
      </c>
      <c r="Q995" s="35">
        <v>3031850</v>
      </c>
      <c r="R995" s="36">
        <f t="shared" si="200"/>
        <v>-1.2542564111021324</v>
      </c>
      <c r="S995" s="35">
        <v>151546.70000000001</v>
      </c>
      <c r="T995" s="35">
        <v>150</v>
      </c>
      <c r="U995" s="35">
        <v>1072650</v>
      </c>
      <c r="V995" s="36">
        <f t="shared" si="201"/>
        <v>4.3797582622477051</v>
      </c>
      <c r="W995" s="35">
        <v>53529.42</v>
      </c>
      <c r="X995" s="35">
        <v>251</v>
      </c>
      <c r="Y995" s="35">
        <v>1730590</v>
      </c>
      <c r="Z995" s="36">
        <f t="shared" si="202"/>
        <v>0.92793937327732157</v>
      </c>
      <c r="AA995" s="35">
        <v>-51263.58</v>
      </c>
      <c r="AB995" s="35">
        <v>181</v>
      </c>
      <c r="AC995" s="35">
        <v>1306380</v>
      </c>
      <c r="AD995" s="36">
        <f t="shared" si="203"/>
        <v>-1.2164691590501999</v>
      </c>
      <c r="AE995" s="35">
        <v>-43351.72</v>
      </c>
      <c r="AF995" s="35">
        <v>100.5</v>
      </c>
      <c r="AG995" s="35">
        <v>739370</v>
      </c>
      <c r="AH995" s="36">
        <f t="shared" si="204"/>
        <v>-1.7589996889243544</v>
      </c>
      <c r="AI995" s="35">
        <v>-151490.72</v>
      </c>
      <c r="AJ995" s="35">
        <v>251.5</v>
      </c>
      <c r="AK995" s="35">
        <v>1685710</v>
      </c>
      <c r="AL995" s="36">
        <f t="shared" si="205"/>
        <v>-2.7858957471925776</v>
      </c>
      <c r="AM995" s="35">
        <v>323809.21000000002</v>
      </c>
      <c r="AN995" s="35">
        <v>400</v>
      </c>
      <c r="AO995" s="35">
        <v>2607550</v>
      </c>
      <c r="AP995" s="36">
        <f t="shared" si="206"/>
        <v>3.8496234051120788</v>
      </c>
      <c r="AQ995" s="35">
        <v>-105841.85</v>
      </c>
      <c r="AR995" s="35">
        <v>360</v>
      </c>
      <c r="AS995" s="35">
        <v>2410050</v>
      </c>
      <c r="AT995" s="36">
        <f t="shared" si="207"/>
        <v>-1.2296723304495758</v>
      </c>
      <c r="AU995" s="35">
        <v>-407008.79</v>
      </c>
      <c r="AV995" s="35">
        <v>350</v>
      </c>
      <c r="AW995" s="35">
        <v>2385350</v>
      </c>
      <c r="AX995" s="36">
        <f t="shared" si="208"/>
        <v>-5.2894847674345478</v>
      </c>
      <c r="AY995" s="35">
        <f t="shared" si="198"/>
        <v>236100.31000000023</v>
      </c>
      <c r="AZ995" s="35">
        <f t="shared" si="198"/>
        <v>3958.5</v>
      </c>
      <c r="BA995" s="35">
        <f t="shared" si="198"/>
        <v>27445270</v>
      </c>
      <c r="BB995" s="36">
        <f t="shared" si="209"/>
        <v>0.26668018241394625</v>
      </c>
      <c r="BC995" s="43" t="s">
        <v>1373</v>
      </c>
      <c r="BD995" s="38" t="s">
        <v>1302</v>
      </c>
      <c r="BE995" s="38" t="s">
        <v>1303</v>
      </c>
      <c r="BF995" s="41"/>
      <c r="BG995" s="41"/>
      <c r="BH995" s="41"/>
      <c r="BI995" s="41"/>
      <c r="BJ995" s="41"/>
      <c r="BK995" s="41"/>
      <c r="BL995" s="41"/>
      <c r="BM995" s="41"/>
      <c r="BN995" s="41"/>
      <c r="BO995" s="41"/>
      <c r="CJ995" s="41"/>
      <c r="CK995" s="41"/>
    </row>
    <row r="996" spans="1:89" s="33" customFormat="1" x14ac:dyDescent="0.2">
      <c r="A996" s="42">
        <v>141745</v>
      </c>
      <c r="B996" s="43" t="s">
        <v>1375</v>
      </c>
      <c r="C996" s="35">
        <v>61059.33</v>
      </c>
      <c r="D996" s="35">
        <v>80</v>
      </c>
      <c r="E996" s="35">
        <v>561600</v>
      </c>
      <c r="F996" s="36">
        <f t="shared" si="196"/>
        <v>3.2617163461538463</v>
      </c>
      <c r="G996" s="35">
        <v>15050.73</v>
      </c>
      <c r="H996" s="35">
        <v>157</v>
      </c>
      <c r="I996" s="35">
        <v>1102140</v>
      </c>
      <c r="J996" s="36">
        <f t="shared" si="197"/>
        <v>0.42333336055310572</v>
      </c>
      <c r="K996" s="35">
        <v>176350.73</v>
      </c>
      <c r="L996" s="35">
        <v>85</v>
      </c>
      <c r="M996" s="35">
        <v>597700</v>
      </c>
      <c r="N996" s="36">
        <f t="shared" si="199"/>
        <v>8.8514671239752403</v>
      </c>
      <c r="O996" s="35">
        <v>166750.73000000001</v>
      </c>
      <c r="P996" s="35">
        <v>100</v>
      </c>
      <c r="Q996" s="35">
        <v>701000</v>
      </c>
      <c r="R996" s="36">
        <f t="shared" si="200"/>
        <v>7.3741406990014271</v>
      </c>
      <c r="S996" s="35">
        <v>130750.73</v>
      </c>
      <c r="T996" s="35">
        <v>40</v>
      </c>
      <c r="U996" s="35">
        <v>277600</v>
      </c>
      <c r="V996" s="36">
        <f t="shared" si="201"/>
        <v>14.601126188760809</v>
      </c>
      <c r="W996" s="35">
        <v>144651.03</v>
      </c>
      <c r="X996" s="35">
        <v>50</v>
      </c>
      <c r="Y996" s="35">
        <v>342000</v>
      </c>
      <c r="Z996" s="36">
        <f t="shared" si="202"/>
        <v>12.688686842105263</v>
      </c>
      <c r="AA996" s="35">
        <v>286751.03000000003</v>
      </c>
      <c r="AB996" s="35">
        <v>50</v>
      </c>
      <c r="AC996" s="35">
        <v>357000</v>
      </c>
      <c r="AD996" s="36">
        <f t="shared" si="203"/>
        <v>24.899949383753505</v>
      </c>
      <c r="AE996" s="35">
        <v>202321.24</v>
      </c>
      <c r="AF996" s="35">
        <v>40</v>
      </c>
      <c r="AG996" s="35">
        <v>291600</v>
      </c>
      <c r="AH996" s="36">
        <f t="shared" si="204"/>
        <v>20.814942386831273</v>
      </c>
      <c r="AI996" s="35">
        <v>180121.24</v>
      </c>
      <c r="AJ996" s="35">
        <v>90</v>
      </c>
      <c r="AK996" s="35">
        <v>599800</v>
      </c>
      <c r="AL996" s="36">
        <f t="shared" si="205"/>
        <v>9.3093671890630212</v>
      </c>
      <c r="AM996" s="35">
        <v>308923.24</v>
      </c>
      <c r="AN996" s="35">
        <v>120</v>
      </c>
      <c r="AO996" s="35">
        <v>788500</v>
      </c>
      <c r="AP996" s="36">
        <f t="shared" si="206"/>
        <v>12.145365174381737</v>
      </c>
      <c r="AQ996" s="35">
        <v>340155.24</v>
      </c>
      <c r="AR996" s="35">
        <v>160</v>
      </c>
      <c r="AS996" s="35">
        <v>1064000</v>
      </c>
      <c r="AT996" s="36">
        <f t="shared" si="207"/>
        <v>8.9514536842105255</v>
      </c>
      <c r="AU996" s="35">
        <v>30556.2</v>
      </c>
      <c r="AV996" s="35">
        <v>90</v>
      </c>
      <c r="AW996" s="35">
        <v>618000</v>
      </c>
      <c r="AX996" s="36">
        <f t="shared" si="208"/>
        <v>1.5327543689320389</v>
      </c>
      <c r="AY996" s="35">
        <f t="shared" si="198"/>
        <v>1982382.1400000001</v>
      </c>
      <c r="AZ996" s="35">
        <f t="shared" si="198"/>
        <v>982</v>
      </c>
      <c r="BA996" s="35">
        <f t="shared" si="198"/>
        <v>6739340</v>
      </c>
      <c r="BB996" s="36">
        <f t="shared" si="209"/>
        <v>9.1186742826448892</v>
      </c>
      <c r="BC996" s="43" t="s">
        <v>1373</v>
      </c>
      <c r="BD996" s="38" t="s">
        <v>1302</v>
      </c>
      <c r="BE996" s="38" t="s">
        <v>1303</v>
      </c>
      <c r="BF996" s="41"/>
      <c r="BG996" s="41"/>
      <c r="BH996" s="41"/>
      <c r="BI996" s="41"/>
      <c r="BJ996" s="41"/>
      <c r="BK996" s="41"/>
      <c r="BL996" s="41"/>
      <c r="BM996" s="41"/>
      <c r="BN996" s="41"/>
      <c r="BO996" s="41"/>
      <c r="CJ996" s="41"/>
      <c r="CK996" s="41"/>
    </row>
    <row r="997" spans="1:89" s="33" customFormat="1" x14ac:dyDescent="0.2">
      <c r="A997" s="42">
        <v>173310</v>
      </c>
      <c r="B997" s="43" t="s">
        <v>1376</v>
      </c>
      <c r="C997" s="35">
        <v>-443327.22</v>
      </c>
      <c r="D997" s="35">
        <v>233.5</v>
      </c>
      <c r="E997" s="35">
        <v>1642935</v>
      </c>
      <c r="F997" s="36">
        <f t="shared" si="196"/>
        <v>-8.0951568990860867</v>
      </c>
      <c r="G997" s="35">
        <v>-231762.22</v>
      </c>
      <c r="H997" s="35">
        <v>352</v>
      </c>
      <c r="I997" s="35">
        <v>2459970</v>
      </c>
      <c r="J997" s="36">
        <f t="shared" si="197"/>
        <v>-2.9206164384118503</v>
      </c>
      <c r="K997" s="35">
        <v>-242902.22</v>
      </c>
      <c r="L997" s="35">
        <v>345</v>
      </c>
      <c r="M997" s="35">
        <v>2414150</v>
      </c>
      <c r="N997" s="36">
        <f t="shared" si="199"/>
        <v>-3.0184812874096472</v>
      </c>
      <c r="O997" s="35">
        <v>-142982.32</v>
      </c>
      <c r="P997" s="35">
        <v>281.25</v>
      </c>
      <c r="Q997" s="35">
        <v>1959932.5</v>
      </c>
      <c r="R997" s="36">
        <f t="shared" si="200"/>
        <v>-2.2615329456499138</v>
      </c>
      <c r="S997" s="35">
        <v>-71742.320000000007</v>
      </c>
      <c r="T997" s="35">
        <v>150.85</v>
      </c>
      <c r="U997" s="35">
        <v>1042223.5</v>
      </c>
      <c r="V997" s="36">
        <f t="shared" si="201"/>
        <v>-2.1339107398748931</v>
      </c>
      <c r="W997" s="35">
        <v>-112732.98</v>
      </c>
      <c r="X997" s="35">
        <v>215</v>
      </c>
      <c r="Y997" s="35">
        <v>1469500</v>
      </c>
      <c r="Z997" s="36">
        <f t="shared" si="202"/>
        <v>-2.301455869343314</v>
      </c>
      <c r="AA997" s="35">
        <v>-25967.48</v>
      </c>
      <c r="AB997" s="35">
        <v>172.7</v>
      </c>
      <c r="AC997" s="35">
        <v>1251168.5</v>
      </c>
      <c r="AD997" s="36">
        <f t="shared" si="203"/>
        <v>-0.64339206110128255</v>
      </c>
      <c r="AE997" s="35">
        <v>268944.94</v>
      </c>
      <c r="AF997" s="35">
        <v>219.75</v>
      </c>
      <c r="AG997" s="35">
        <v>1629937.5</v>
      </c>
      <c r="AH997" s="36">
        <f t="shared" si="204"/>
        <v>4.9500966754860229</v>
      </c>
      <c r="AI997" s="35">
        <v>-30574.06</v>
      </c>
      <c r="AJ997" s="35">
        <v>340</v>
      </c>
      <c r="AK997" s="35">
        <v>2286440</v>
      </c>
      <c r="AL997" s="36">
        <f t="shared" si="205"/>
        <v>-0.41452907576844356</v>
      </c>
      <c r="AM997" s="35">
        <v>-95749.01</v>
      </c>
      <c r="AN997" s="35">
        <v>467</v>
      </c>
      <c r="AO997" s="35">
        <v>3109460</v>
      </c>
      <c r="AP997" s="36">
        <f t="shared" si="206"/>
        <v>-0.95457710020389397</v>
      </c>
      <c r="AQ997" s="35">
        <v>148722.38</v>
      </c>
      <c r="AR997" s="35">
        <v>407.25</v>
      </c>
      <c r="AS997" s="35">
        <v>2737417.5</v>
      </c>
      <c r="AT997" s="36">
        <f t="shared" si="207"/>
        <v>1.5212245264012525</v>
      </c>
      <c r="AU997" s="35">
        <v>219945.89</v>
      </c>
      <c r="AV997" s="35">
        <v>412</v>
      </c>
      <c r="AW997" s="35">
        <v>2851375</v>
      </c>
      <c r="AX997" s="36">
        <f t="shared" si="208"/>
        <v>2.3912402226995746</v>
      </c>
      <c r="AY997" s="35">
        <f t="shared" si="198"/>
        <v>-316799.40000000014</v>
      </c>
      <c r="AZ997" s="35">
        <f t="shared" si="198"/>
        <v>3362.8</v>
      </c>
      <c r="BA997" s="35">
        <f t="shared" si="198"/>
        <v>23211574.5</v>
      </c>
      <c r="BB997" s="36">
        <f t="shared" si="209"/>
        <v>-0.42309845891755443</v>
      </c>
      <c r="BC997" s="43" t="s">
        <v>1373</v>
      </c>
      <c r="BD997" s="38" t="s">
        <v>1302</v>
      </c>
      <c r="BE997" s="38" t="s">
        <v>1303</v>
      </c>
      <c r="BF997" s="41"/>
      <c r="BG997" s="41"/>
      <c r="BH997" s="41"/>
      <c r="BI997" s="41"/>
      <c r="BJ997" s="41"/>
      <c r="BK997" s="41"/>
      <c r="BL997" s="41"/>
      <c r="BM997" s="41"/>
      <c r="BN997" s="41"/>
      <c r="BO997" s="41"/>
      <c r="CJ997" s="41"/>
      <c r="CK997" s="41"/>
    </row>
    <row r="998" spans="1:89" s="33" customFormat="1" x14ac:dyDescent="0.2">
      <c r="A998" s="42">
        <v>173528</v>
      </c>
      <c r="B998" s="43" t="s">
        <v>1377</v>
      </c>
      <c r="C998" s="35">
        <v>0</v>
      </c>
      <c r="D998" s="35">
        <v>35</v>
      </c>
      <c r="E998" s="35">
        <v>243600</v>
      </c>
      <c r="F998" s="36">
        <f t="shared" si="196"/>
        <v>0</v>
      </c>
      <c r="G998" s="35">
        <v>0</v>
      </c>
      <c r="H998" s="35">
        <v>0</v>
      </c>
      <c r="I998" s="35">
        <v>0</v>
      </c>
      <c r="J998" s="36">
        <f t="shared" si="197"/>
        <v>0</v>
      </c>
      <c r="K998" s="35">
        <v>-17272.61</v>
      </c>
      <c r="L998" s="35">
        <v>50</v>
      </c>
      <c r="M998" s="35">
        <v>349000</v>
      </c>
      <c r="N998" s="36">
        <f t="shared" si="199"/>
        <v>-1.484751575931232</v>
      </c>
      <c r="O998" s="35">
        <v>58920.43</v>
      </c>
      <c r="P998" s="35">
        <v>130</v>
      </c>
      <c r="Q998" s="35">
        <v>920150</v>
      </c>
      <c r="R998" s="36">
        <f t="shared" si="200"/>
        <v>1.9850386676085421</v>
      </c>
      <c r="S998" s="35">
        <v>256170.43</v>
      </c>
      <c r="T998" s="35">
        <v>115</v>
      </c>
      <c r="U998" s="35">
        <v>802950</v>
      </c>
      <c r="V998" s="36">
        <f t="shared" si="201"/>
        <v>9.8901342922971534</v>
      </c>
      <c r="W998" s="35">
        <v>-82729.289999999994</v>
      </c>
      <c r="X998" s="35">
        <v>150</v>
      </c>
      <c r="Y998" s="35">
        <v>1046000</v>
      </c>
      <c r="Z998" s="36">
        <f t="shared" si="202"/>
        <v>-2.3727329827915868</v>
      </c>
      <c r="AA998" s="35">
        <v>262910.71000000002</v>
      </c>
      <c r="AB998" s="35">
        <v>90</v>
      </c>
      <c r="AC998" s="35">
        <v>668200</v>
      </c>
      <c r="AD998" s="36">
        <f t="shared" si="203"/>
        <v>12.19729423825202</v>
      </c>
      <c r="AE998" s="35">
        <v>445760.3</v>
      </c>
      <c r="AF998" s="35">
        <v>65</v>
      </c>
      <c r="AG998" s="35">
        <v>474950</v>
      </c>
      <c r="AH998" s="36">
        <f t="shared" si="204"/>
        <v>28.156245920623224</v>
      </c>
      <c r="AI998" s="35">
        <v>291705.3</v>
      </c>
      <c r="AJ998" s="35">
        <v>134</v>
      </c>
      <c r="AK998" s="35">
        <v>916000</v>
      </c>
      <c r="AL998" s="36">
        <f t="shared" si="205"/>
        <v>9.8721225982532754</v>
      </c>
      <c r="AM998" s="35">
        <v>433660.29</v>
      </c>
      <c r="AN998" s="35">
        <v>195.5</v>
      </c>
      <c r="AO998" s="35">
        <v>1321200</v>
      </c>
      <c r="AP998" s="36">
        <f t="shared" si="206"/>
        <v>10.175196026339691</v>
      </c>
      <c r="AQ998" s="35">
        <v>611168.30000000005</v>
      </c>
      <c r="AR998" s="35">
        <v>218</v>
      </c>
      <c r="AS998" s="35">
        <v>1506550</v>
      </c>
      <c r="AT998" s="36">
        <f t="shared" si="207"/>
        <v>11.358874514619496</v>
      </c>
      <c r="AU998" s="35">
        <v>417451.31</v>
      </c>
      <c r="AV998" s="35">
        <v>157</v>
      </c>
      <c r="AW998" s="35">
        <v>1115400</v>
      </c>
      <c r="AX998" s="36">
        <f t="shared" si="208"/>
        <v>11.602107414380491</v>
      </c>
      <c r="AY998" s="35">
        <f t="shared" si="198"/>
        <v>2677745.1700000004</v>
      </c>
      <c r="AZ998" s="35">
        <f t="shared" si="198"/>
        <v>1304.5</v>
      </c>
      <c r="BA998" s="35">
        <f t="shared" si="198"/>
        <v>9120400</v>
      </c>
      <c r="BB998" s="36">
        <f t="shared" si="209"/>
        <v>9.1015854863821772</v>
      </c>
      <c r="BC998" s="43" t="s">
        <v>1373</v>
      </c>
      <c r="BD998" s="38" t="s">
        <v>1302</v>
      </c>
      <c r="BE998" s="38" t="s">
        <v>1303</v>
      </c>
      <c r="BF998" s="41"/>
      <c r="BG998" s="41"/>
      <c r="BH998" s="41"/>
      <c r="BI998" s="41"/>
      <c r="BJ998" s="41"/>
      <c r="BK998" s="41"/>
      <c r="BL998" s="41"/>
      <c r="BM998" s="41"/>
      <c r="BN998" s="41"/>
      <c r="BO998" s="41"/>
      <c r="CJ998" s="41"/>
      <c r="CK998" s="41"/>
    </row>
    <row r="999" spans="1:89" s="33" customFormat="1" x14ac:dyDescent="0.2">
      <c r="A999" s="42">
        <v>176669</v>
      </c>
      <c r="B999" s="43" t="s">
        <v>1378</v>
      </c>
      <c r="C999" s="35">
        <v>-99.71</v>
      </c>
      <c r="D999" s="35">
        <v>0</v>
      </c>
      <c r="E999" s="35">
        <v>0</v>
      </c>
      <c r="F999" s="36">
        <f t="shared" si="196"/>
        <v>0</v>
      </c>
      <c r="G999" s="35">
        <v>-7028.41</v>
      </c>
      <c r="H999" s="35">
        <v>20</v>
      </c>
      <c r="I999" s="35">
        <v>140700</v>
      </c>
      <c r="J999" s="36">
        <f t="shared" si="197"/>
        <v>-1.5485480454868514</v>
      </c>
      <c r="K999" s="35">
        <v>54221.59</v>
      </c>
      <c r="L999" s="35">
        <v>80</v>
      </c>
      <c r="M999" s="35">
        <v>558400</v>
      </c>
      <c r="N999" s="36">
        <f t="shared" si="199"/>
        <v>2.9130510386819486</v>
      </c>
      <c r="O999" s="35">
        <v>55051.59</v>
      </c>
      <c r="P999" s="35">
        <v>40</v>
      </c>
      <c r="Q999" s="35">
        <v>278300</v>
      </c>
      <c r="R999" s="36">
        <f t="shared" si="200"/>
        <v>6.1322288537549401</v>
      </c>
      <c r="S999" s="35">
        <v>121251.59</v>
      </c>
      <c r="T999" s="35">
        <v>30</v>
      </c>
      <c r="U999" s="35">
        <v>217400</v>
      </c>
      <c r="V999" s="36">
        <f t="shared" si="201"/>
        <v>17.289785142594294</v>
      </c>
      <c r="W999" s="35">
        <v>0</v>
      </c>
      <c r="X999" s="35">
        <v>0</v>
      </c>
      <c r="Y999" s="35">
        <v>0</v>
      </c>
      <c r="Z999" s="36">
        <f t="shared" si="202"/>
        <v>0</v>
      </c>
      <c r="AA999" s="35">
        <v>112551.59</v>
      </c>
      <c r="AB999" s="35">
        <v>20</v>
      </c>
      <c r="AC999" s="35">
        <v>143600</v>
      </c>
      <c r="AD999" s="36">
        <f t="shared" si="203"/>
        <v>24.297348816155989</v>
      </c>
      <c r="AE999" s="35">
        <v>157399.59</v>
      </c>
      <c r="AF999" s="35">
        <v>10</v>
      </c>
      <c r="AG999" s="35">
        <v>71800</v>
      </c>
      <c r="AH999" s="36">
        <f t="shared" si="204"/>
        <v>65.765845403899718</v>
      </c>
      <c r="AI999" s="35">
        <v>-3200.41</v>
      </c>
      <c r="AJ999" s="35">
        <v>10</v>
      </c>
      <c r="AK999" s="35">
        <v>65000</v>
      </c>
      <c r="AL999" s="36">
        <f t="shared" si="205"/>
        <v>-1.5263493846153844</v>
      </c>
      <c r="AM999" s="35">
        <v>-69900.41</v>
      </c>
      <c r="AN999" s="35">
        <v>190</v>
      </c>
      <c r="AO999" s="35">
        <v>1237000</v>
      </c>
      <c r="AP999" s="36">
        <f t="shared" si="206"/>
        <v>-1.7517483508488279</v>
      </c>
      <c r="AQ999" s="35">
        <v>71609.5</v>
      </c>
      <c r="AR999" s="35">
        <v>190</v>
      </c>
      <c r="AS999" s="35">
        <v>1263200</v>
      </c>
      <c r="AT999" s="36">
        <f t="shared" si="207"/>
        <v>1.5872910069664343</v>
      </c>
      <c r="AU999" s="35">
        <v>-6995.49</v>
      </c>
      <c r="AV999" s="35">
        <v>111</v>
      </c>
      <c r="AW999" s="35">
        <v>754150</v>
      </c>
      <c r="AX999" s="36">
        <f t="shared" si="208"/>
        <v>-0.28755577802824372</v>
      </c>
      <c r="AY999" s="35">
        <f t="shared" si="198"/>
        <v>484960.73</v>
      </c>
      <c r="AZ999" s="35">
        <f t="shared" si="198"/>
        <v>701</v>
      </c>
      <c r="BA999" s="35">
        <f t="shared" si="198"/>
        <v>4729550</v>
      </c>
      <c r="BB999" s="36">
        <f t="shared" si="209"/>
        <v>3.1786919749236184</v>
      </c>
      <c r="BC999" s="43" t="s">
        <v>1373</v>
      </c>
      <c r="BD999" s="38" t="s">
        <v>1302</v>
      </c>
      <c r="BE999" s="38" t="s">
        <v>1303</v>
      </c>
      <c r="BF999" s="41"/>
      <c r="BG999" s="41"/>
      <c r="BH999" s="41"/>
      <c r="BI999" s="41"/>
      <c r="BJ999" s="41"/>
      <c r="BK999" s="41"/>
      <c r="BL999" s="41"/>
      <c r="BM999" s="41"/>
      <c r="BN999" s="41"/>
      <c r="BO999" s="41"/>
      <c r="CJ999" s="41"/>
      <c r="CK999" s="41"/>
    </row>
    <row r="1000" spans="1:89" s="33" customFormat="1" x14ac:dyDescent="0.2">
      <c r="A1000" s="42">
        <v>176863</v>
      </c>
      <c r="B1000" s="43" t="s">
        <v>1379</v>
      </c>
      <c r="C1000" s="35">
        <v>-725.84</v>
      </c>
      <c r="D1000" s="35">
        <v>0</v>
      </c>
      <c r="E1000" s="35">
        <v>0</v>
      </c>
      <c r="F1000" s="36">
        <f t="shared" si="196"/>
        <v>0</v>
      </c>
      <c r="G1000" s="35">
        <v>90274.16</v>
      </c>
      <c r="H1000" s="35">
        <v>50</v>
      </c>
      <c r="I1000" s="35">
        <v>350000</v>
      </c>
      <c r="J1000" s="36">
        <f t="shared" si="197"/>
        <v>7.9957113142857148</v>
      </c>
      <c r="K1000" s="35">
        <v>60274.16</v>
      </c>
      <c r="L1000" s="35">
        <v>20</v>
      </c>
      <c r="M1000" s="35">
        <v>140200</v>
      </c>
      <c r="N1000" s="36">
        <f t="shared" si="199"/>
        <v>12.897466476462199</v>
      </c>
      <c r="O1000" s="35">
        <v>-9850.84</v>
      </c>
      <c r="P1000" s="35">
        <v>30</v>
      </c>
      <c r="Q1000" s="35">
        <v>209000</v>
      </c>
      <c r="R1000" s="36">
        <f t="shared" si="200"/>
        <v>-1.4611293779904306</v>
      </c>
      <c r="S1000" s="35">
        <v>25349.16</v>
      </c>
      <c r="T1000" s="35">
        <v>30</v>
      </c>
      <c r="U1000" s="35">
        <v>207000</v>
      </c>
      <c r="V1000" s="36">
        <f t="shared" si="201"/>
        <v>3.7962510144927539</v>
      </c>
      <c r="W1000" s="35">
        <v>92049.16</v>
      </c>
      <c r="X1000" s="35">
        <v>30</v>
      </c>
      <c r="Y1000" s="35">
        <v>204300</v>
      </c>
      <c r="Z1000" s="36">
        <f t="shared" si="202"/>
        <v>13.516763582966227</v>
      </c>
      <c r="AA1000" s="35">
        <v>-6900.84</v>
      </c>
      <c r="AB1000" s="35">
        <v>20</v>
      </c>
      <c r="AC1000" s="35">
        <v>142550</v>
      </c>
      <c r="AD1000" s="36">
        <f t="shared" si="203"/>
        <v>-1.5007088039284464</v>
      </c>
      <c r="AE1000" s="35">
        <v>0</v>
      </c>
      <c r="AF1000" s="35">
        <v>0</v>
      </c>
      <c r="AG1000" s="35">
        <v>0</v>
      </c>
      <c r="AH1000" s="36">
        <f t="shared" si="204"/>
        <v>0</v>
      </c>
      <c r="AI1000" s="35">
        <v>-26700.62</v>
      </c>
      <c r="AJ1000" s="35">
        <v>55</v>
      </c>
      <c r="AK1000" s="35">
        <v>371050</v>
      </c>
      <c r="AL1000" s="36">
        <f t="shared" si="205"/>
        <v>-2.2307484705565286</v>
      </c>
      <c r="AM1000" s="35">
        <v>105359.38</v>
      </c>
      <c r="AN1000" s="35">
        <v>78.5</v>
      </c>
      <c r="AO1000" s="35">
        <v>513600</v>
      </c>
      <c r="AP1000" s="36">
        <f t="shared" si="206"/>
        <v>6.3593083722741435</v>
      </c>
      <c r="AQ1000" s="35">
        <v>-13930.64</v>
      </c>
      <c r="AR1000" s="35">
        <v>34.5</v>
      </c>
      <c r="AS1000" s="35">
        <v>227185</v>
      </c>
      <c r="AT1000" s="36">
        <f t="shared" si="207"/>
        <v>-1.7169175781851793</v>
      </c>
      <c r="AU1000" s="35">
        <v>-36333.15</v>
      </c>
      <c r="AV1000" s="35">
        <v>18</v>
      </c>
      <c r="AW1000" s="35">
        <v>122740</v>
      </c>
      <c r="AX1000" s="36">
        <f t="shared" si="208"/>
        <v>-9.1765329151051009</v>
      </c>
      <c r="AY1000" s="35">
        <f t="shared" si="198"/>
        <v>279589.93</v>
      </c>
      <c r="AZ1000" s="35">
        <f t="shared" si="198"/>
        <v>366</v>
      </c>
      <c r="BA1000" s="35">
        <f t="shared" si="198"/>
        <v>2487625</v>
      </c>
      <c r="BB1000" s="36">
        <f t="shared" si="209"/>
        <v>3.4841617325762524</v>
      </c>
      <c r="BC1000" s="43" t="s">
        <v>1373</v>
      </c>
      <c r="BD1000" s="38" t="s">
        <v>1302</v>
      </c>
      <c r="BE1000" s="38" t="s">
        <v>1303</v>
      </c>
      <c r="BF1000" s="41"/>
      <c r="BG1000" s="41"/>
      <c r="BH1000" s="41"/>
      <c r="BI1000" s="41"/>
      <c r="BJ1000" s="41"/>
      <c r="BK1000" s="41"/>
      <c r="BL1000" s="41"/>
      <c r="BM1000" s="41"/>
      <c r="BN1000" s="41"/>
      <c r="BO1000" s="41"/>
      <c r="CJ1000" s="41"/>
      <c r="CK1000" s="41"/>
    </row>
    <row r="1001" spans="1:89" s="33" customFormat="1" x14ac:dyDescent="0.2">
      <c r="A1001" s="42">
        <v>177631</v>
      </c>
      <c r="B1001" s="43" t="s">
        <v>1380</v>
      </c>
      <c r="C1001" s="35">
        <v>-11081.14</v>
      </c>
      <c r="D1001" s="35">
        <v>60</v>
      </c>
      <c r="E1001" s="35">
        <v>418350</v>
      </c>
      <c r="F1001" s="36">
        <f t="shared" si="196"/>
        <v>-0.79463176765865895</v>
      </c>
      <c r="G1001" s="35">
        <v>54751.360000000001</v>
      </c>
      <c r="H1001" s="35">
        <v>135.25</v>
      </c>
      <c r="I1001" s="35">
        <v>942352.5</v>
      </c>
      <c r="J1001" s="36">
        <f t="shared" si="197"/>
        <v>1.8011223613244514</v>
      </c>
      <c r="K1001" s="35">
        <v>-25058.14</v>
      </c>
      <c r="L1001" s="35">
        <v>78.2</v>
      </c>
      <c r="M1001" s="35">
        <v>545632</v>
      </c>
      <c r="N1001" s="36">
        <f t="shared" si="199"/>
        <v>-1.3777494721717201</v>
      </c>
      <c r="O1001" s="35">
        <v>144108.85999999999</v>
      </c>
      <c r="P1001" s="35">
        <v>116.5</v>
      </c>
      <c r="Q1001" s="35">
        <v>812415</v>
      </c>
      <c r="R1001" s="36">
        <f t="shared" si="200"/>
        <v>5.4988825415581939</v>
      </c>
      <c r="S1001" s="35">
        <v>159385.35999999999</v>
      </c>
      <c r="T1001" s="35">
        <v>50.55</v>
      </c>
      <c r="U1001" s="35">
        <v>351550.5</v>
      </c>
      <c r="V1001" s="36">
        <f t="shared" si="201"/>
        <v>14.054726589778708</v>
      </c>
      <c r="W1001" s="35">
        <v>94156.59</v>
      </c>
      <c r="X1001" s="35">
        <v>53.5</v>
      </c>
      <c r="Y1001" s="35">
        <v>363885</v>
      </c>
      <c r="Z1001" s="36">
        <f t="shared" si="202"/>
        <v>7.7626109897357676</v>
      </c>
      <c r="AA1001" s="35">
        <v>105941.57</v>
      </c>
      <c r="AB1001" s="35">
        <v>30</v>
      </c>
      <c r="AC1001" s="35">
        <v>216750</v>
      </c>
      <c r="AD1001" s="36">
        <f t="shared" si="203"/>
        <v>15.151966182237603</v>
      </c>
      <c r="AE1001" s="35">
        <v>118576.92</v>
      </c>
      <c r="AF1001" s="35">
        <v>24.3</v>
      </c>
      <c r="AG1001" s="35">
        <v>175854</v>
      </c>
      <c r="AH1001" s="36">
        <f t="shared" si="204"/>
        <v>20.228755672319082</v>
      </c>
      <c r="AI1001" s="35">
        <v>132115.92000000001</v>
      </c>
      <c r="AJ1001" s="35">
        <v>55</v>
      </c>
      <c r="AK1001" s="35">
        <v>365200</v>
      </c>
      <c r="AL1001" s="36">
        <f t="shared" si="205"/>
        <v>11.214659145673606</v>
      </c>
      <c r="AM1001" s="35">
        <v>166385.92000000001</v>
      </c>
      <c r="AN1001" s="35">
        <v>68</v>
      </c>
      <c r="AO1001" s="35">
        <v>445440</v>
      </c>
      <c r="AP1001" s="36">
        <f t="shared" si="206"/>
        <v>11.579479885057472</v>
      </c>
      <c r="AQ1001" s="35">
        <v>152503.42000000001</v>
      </c>
      <c r="AR1001" s="35">
        <v>51.25</v>
      </c>
      <c r="AS1001" s="35">
        <v>349087.5</v>
      </c>
      <c r="AT1001" s="36">
        <f t="shared" si="207"/>
        <v>12.232164600565762</v>
      </c>
      <c r="AU1001" s="35">
        <v>137937.66</v>
      </c>
      <c r="AV1001" s="35">
        <v>50</v>
      </c>
      <c r="AW1001" s="35">
        <v>342000</v>
      </c>
      <c r="AX1001" s="36">
        <f t="shared" si="208"/>
        <v>12.503121228070176</v>
      </c>
      <c r="AY1001" s="35">
        <f t="shared" si="198"/>
        <v>1240805.44</v>
      </c>
      <c r="AZ1001" s="35">
        <f t="shared" si="198"/>
        <v>712.55</v>
      </c>
      <c r="BA1001" s="35">
        <f t="shared" si="198"/>
        <v>4910166.5</v>
      </c>
      <c r="BB1001" s="36">
        <f t="shared" si="209"/>
        <v>7.833740187832734</v>
      </c>
      <c r="BC1001" s="43" t="s">
        <v>1373</v>
      </c>
      <c r="BD1001" s="38" t="s">
        <v>1302</v>
      </c>
      <c r="BE1001" s="38" t="s">
        <v>1303</v>
      </c>
      <c r="BF1001" s="41"/>
      <c r="BG1001" s="41"/>
      <c r="BH1001" s="41"/>
      <c r="BI1001" s="41"/>
      <c r="BJ1001" s="41"/>
      <c r="BK1001" s="41"/>
      <c r="BL1001" s="41"/>
      <c r="BM1001" s="41"/>
      <c r="BN1001" s="41"/>
      <c r="BO1001" s="41"/>
      <c r="CJ1001" s="41"/>
      <c r="CK1001" s="41"/>
    </row>
    <row r="1002" spans="1:89" s="33" customFormat="1" x14ac:dyDescent="0.2">
      <c r="A1002" s="42">
        <v>178004</v>
      </c>
      <c r="B1002" s="43" t="s">
        <v>1381</v>
      </c>
      <c r="C1002" s="35">
        <v>111031.35</v>
      </c>
      <c r="D1002" s="35">
        <v>90</v>
      </c>
      <c r="E1002" s="35">
        <v>626400</v>
      </c>
      <c r="F1002" s="36">
        <f t="shared" si="196"/>
        <v>5.317593390804598</v>
      </c>
      <c r="G1002" s="35">
        <v>72401.350000000006</v>
      </c>
      <c r="H1002" s="35">
        <v>20</v>
      </c>
      <c r="I1002" s="35">
        <v>139600</v>
      </c>
      <c r="J1002" s="36">
        <f t="shared" si="197"/>
        <v>16.077663681948426</v>
      </c>
      <c r="K1002" s="35">
        <v>47721.35</v>
      </c>
      <c r="L1002" s="35">
        <v>43</v>
      </c>
      <c r="M1002" s="35">
        <v>303640</v>
      </c>
      <c r="N1002" s="36">
        <f t="shared" si="199"/>
        <v>4.7149272164405209</v>
      </c>
      <c r="O1002" s="35">
        <v>35601.35</v>
      </c>
      <c r="P1002" s="35">
        <v>55</v>
      </c>
      <c r="Q1002" s="35">
        <v>384200</v>
      </c>
      <c r="R1002" s="36">
        <f t="shared" si="200"/>
        <v>2.872571186881832</v>
      </c>
      <c r="S1002" s="35">
        <v>117100.35</v>
      </c>
      <c r="T1002" s="35">
        <v>50</v>
      </c>
      <c r="U1002" s="35">
        <v>351500</v>
      </c>
      <c r="V1002" s="36">
        <f t="shared" si="201"/>
        <v>10.327484637268849</v>
      </c>
      <c r="W1002" s="35">
        <v>6040.35</v>
      </c>
      <c r="X1002" s="35">
        <v>20</v>
      </c>
      <c r="Y1002" s="35">
        <v>135600</v>
      </c>
      <c r="Z1002" s="36">
        <f t="shared" si="202"/>
        <v>1.3363606194690267</v>
      </c>
      <c r="AA1002" s="35">
        <v>-8439.65</v>
      </c>
      <c r="AB1002" s="35">
        <v>28</v>
      </c>
      <c r="AC1002" s="35">
        <v>195840</v>
      </c>
      <c r="AD1002" s="36">
        <f t="shared" si="203"/>
        <v>-1.3359331597222222</v>
      </c>
      <c r="AE1002" s="35">
        <v>126969.57</v>
      </c>
      <c r="AF1002" s="35">
        <v>40</v>
      </c>
      <c r="AG1002" s="35">
        <v>289200</v>
      </c>
      <c r="AH1002" s="36">
        <f t="shared" si="204"/>
        <v>13.171117219917013</v>
      </c>
      <c r="AI1002" s="35">
        <v>118089.57</v>
      </c>
      <c r="AJ1002" s="35">
        <v>20</v>
      </c>
      <c r="AK1002" s="35">
        <v>130000</v>
      </c>
      <c r="AL1002" s="36">
        <f t="shared" si="205"/>
        <v>28.159820538461538</v>
      </c>
      <c r="AM1002" s="35">
        <v>111879.57</v>
      </c>
      <c r="AN1002" s="35">
        <v>58</v>
      </c>
      <c r="AO1002" s="35">
        <v>377800</v>
      </c>
      <c r="AP1002" s="36">
        <f t="shared" si="206"/>
        <v>9.1801658814187395</v>
      </c>
      <c r="AQ1002" s="35">
        <v>177239.57</v>
      </c>
      <c r="AR1002" s="35">
        <v>88</v>
      </c>
      <c r="AS1002" s="35">
        <v>588000</v>
      </c>
      <c r="AT1002" s="36">
        <f t="shared" si="207"/>
        <v>8.4399795238095248</v>
      </c>
      <c r="AU1002" s="35">
        <v>-31830.41</v>
      </c>
      <c r="AV1002" s="35">
        <v>70</v>
      </c>
      <c r="AW1002" s="35">
        <v>485000</v>
      </c>
      <c r="AX1002" s="36">
        <f t="shared" si="208"/>
        <v>-2.0345210515463918</v>
      </c>
      <c r="AY1002" s="35">
        <f t="shared" si="198"/>
        <v>772772.97000000009</v>
      </c>
      <c r="AZ1002" s="35">
        <f t="shared" si="198"/>
        <v>492</v>
      </c>
      <c r="BA1002" s="35">
        <f t="shared" si="198"/>
        <v>3380380</v>
      </c>
      <c r="BB1002" s="36">
        <f t="shared" si="209"/>
        <v>7.0867660055970045</v>
      </c>
      <c r="BC1002" s="43" t="s">
        <v>1373</v>
      </c>
      <c r="BD1002" s="38" t="s">
        <v>1302</v>
      </c>
      <c r="BE1002" s="38" t="s">
        <v>1303</v>
      </c>
      <c r="BF1002" s="41"/>
      <c r="BG1002" s="41"/>
      <c r="BH1002" s="41"/>
      <c r="BI1002" s="41"/>
      <c r="BJ1002" s="41"/>
      <c r="BK1002" s="41"/>
      <c r="BL1002" s="41"/>
      <c r="BM1002" s="41"/>
      <c r="BN1002" s="41"/>
      <c r="BO1002" s="41"/>
      <c r="CJ1002" s="41"/>
      <c r="CK1002" s="41"/>
    </row>
    <row r="1003" spans="1:89" s="33" customFormat="1" x14ac:dyDescent="0.2">
      <c r="A1003" s="42">
        <v>178135</v>
      </c>
      <c r="B1003" s="43" t="s">
        <v>1382</v>
      </c>
      <c r="C1003" s="35">
        <v>83494.039999999994</v>
      </c>
      <c r="D1003" s="35">
        <v>52</v>
      </c>
      <c r="E1003" s="35">
        <v>362420</v>
      </c>
      <c r="F1003" s="36">
        <f t="shared" si="196"/>
        <v>6.9113768555819215</v>
      </c>
      <c r="G1003" s="35">
        <v>165245.70000000001</v>
      </c>
      <c r="H1003" s="35">
        <v>104</v>
      </c>
      <c r="I1003" s="35">
        <v>725540</v>
      </c>
      <c r="J1003" s="36">
        <f t="shared" si="197"/>
        <v>7.0604194117484917</v>
      </c>
      <c r="K1003" s="35">
        <v>105295.7</v>
      </c>
      <c r="L1003" s="35">
        <v>70</v>
      </c>
      <c r="M1003" s="35">
        <v>490200</v>
      </c>
      <c r="N1003" s="36">
        <f t="shared" si="199"/>
        <v>6.4440452876376986</v>
      </c>
      <c r="O1003" s="35">
        <v>14718.4</v>
      </c>
      <c r="P1003" s="35">
        <v>65</v>
      </c>
      <c r="Q1003" s="35">
        <v>455690</v>
      </c>
      <c r="R1003" s="36">
        <f t="shared" si="200"/>
        <v>1.0012736728916587</v>
      </c>
      <c r="S1003" s="35">
        <v>66678.399999999994</v>
      </c>
      <c r="T1003" s="35">
        <v>50.6</v>
      </c>
      <c r="U1003" s="35">
        <v>349136</v>
      </c>
      <c r="V1003" s="36">
        <f t="shared" si="201"/>
        <v>5.9204161129187476</v>
      </c>
      <c r="W1003" s="35">
        <v>235258.4</v>
      </c>
      <c r="X1003" s="35">
        <v>55</v>
      </c>
      <c r="Y1003" s="35">
        <v>373950</v>
      </c>
      <c r="Z1003" s="36">
        <f t="shared" si="202"/>
        <v>18.873517849979944</v>
      </c>
      <c r="AA1003" s="35">
        <v>334423.40000000002</v>
      </c>
      <c r="AB1003" s="35">
        <v>56</v>
      </c>
      <c r="AC1003" s="35">
        <v>402135</v>
      </c>
      <c r="AD1003" s="36">
        <f t="shared" si="203"/>
        <v>25.780211620475711</v>
      </c>
      <c r="AE1003" s="35">
        <v>191653.09</v>
      </c>
      <c r="AF1003" s="35">
        <v>3.5</v>
      </c>
      <c r="AG1003" s="35">
        <v>28980</v>
      </c>
      <c r="AH1003" s="36">
        <f t="shared" si="204"/>
        <v>198.39864389233955</v>
      </c>
      <c r="AI1003" s="35">
        <v>273143.09000000003</v>
      </c>
      <c r="AJ1003" s="35">
        <v>95</v>
      </c>
      <c r="AK1003" s="35">
        <v>640550</v>
      </c>
      <c r="AL1003" s="36">
        <f t="shared" si="205"/>
        <v>13.219008336585748</v>
      </c>
      <c r="AM1003" s="35">
        <v>392433.11</v>
      </c>
      <c r="AN1003" s="35">
        <v>125.5</v>
      </c>
      <c r="AO1003" s="35">
        <v>836765</v>
      </c>
      <c r="AP1003" s="36">
        <f t="shared" si="206"/>
        <v>14.538641566031083</v>
      </c>
      <c r="AQ1003" s="35">
        <v>234551.04000000001</v>
      </c>
      <c r="AR1003" s="35">
        <v>56</v>
      </c>
      <c r="AS1003" s="35">
        <v>375950</v>
      </c>
      <c r="AT1003" s="36">
        <f t="shared" si="207"/>
        <v>17.468889799175425</v>
      </c>
      <c r="AU1003" s="35">
        <v>146800.04999999999</v>
      </c>
      <c r="AV1003" s="35">
        <v>127</v>
      </c>
      <c r="AW1003" s="35">
        <v>919645</v>
      </c>
      <c r="AX1003" s="36">
        <f t="shared" si="208"/>
        <v>4.9484328735544691</v>
      </c>
      <c r="AY1003" s="35">
        <f t="shared" si="198"/>
        <v>2160200.38</v>
      </c>
      <c r="AZ1003" s="35">
        <f t="shared" si="198"/>
        <v>807.6</v>
      </c>
      <c r="BA1003" s="35">
        <f t="shared" si="198"/>
        <v>5598541</v>
      </c>
      <c r="BB1003" s="36">
        <f t="shared" si="209"/>
        <v>11.961368467248878</v>
      </c>
      <c r="BC1003" s="43" t="s">
        <v>1373</v>
      </c>
      <c r="BD1003" s="38" t="s">
        <v>1302</v>
      </c>
      <c r="BE1003" s="38" t="s">
        <v>1303</v>
      </c>
      <c r="BF1003" s="41"/>
      <c r="BG1003" s="41"/>
      <c r="BH1003" s="41"/>
      <c r="BI1003" s="41"/>
      <c r="BJ1003" s="41"/>
      <c r="BK1003" s="41"/>
      <c r="BL1003" s="41"/>
      <c r="BM1003" s="41"/>
      <c r="BN1003" s="41"/>
      <c r="BO1003" s="41"/>
      <c r="CJ1003" s="41"/>
      <c r="CK1003" s="41"/>
    </row>
    <row r="1004" spans="1:89" s="33" customFormat="1" x14ac:dyDescent="0.2">
      <c r="A1004" s="42">
        <v>178242</v>
      </c>
      <c r="B1004" s="43" t="s">
        <v>1383</v>
      </c>
      <c r="C1004" s="35">
        <v>-208362.57</v>
      </c>
      <c r="D1004" s="35">
        <v>93</v>
      </c>
      <c r="E1004" s="35">
        <v>647430</v>
      </c>
      <c r="F1004" s="36">
        <f t="shared" si="196"/>
        <v>-9.6549080209443492</v>
      </c>
      <c r="G1004" s="35">
        <v>-48771.12</v>
      </c>
      <c r="H1004" s="35">
        <v>161</v>
      </c>
      <c r="I1004" s="35">
        <v>1120560</v>
      </c>
      <c r="J1004" s="36">
        <f t="shared" si="197"/>
        <v>-1.3492403084172202</v>
      </c>
      <c r="K1004" s="35">
        <v>166078.88</v>
      </c>
      <c r="L1004" s="35">
        <v>139</v>
      </c>
      <c r="M1004" s="35">
        <v>974160</v>
      </c>
      <c r="N1004" s="36">
        <f t="shared" si="199"/>
        <v>5.1145257452574526</v>
      </c>
      <c r="O1004" s="35">
        <v>65279.88</v>
      </c>
      <c r="P1004" s="35">
        <v>105</v>
      </c>
      <c r="Q1004" s="35">
        <v>738500</v>
      </c>
      <c r="R1004" s="36">
        <f t="shared" si="200"/>
        <v>2.740252241029113</v>
      </c>
      <c r="S1004" s="35">
        <v>-6660.12</v>
      </c>
      <c r="T1004" s="35">
        <v>105</v>
      </c>
      <c r="U1004" s="35">
        <v>730940</v>
      </c>
      <c r="V1004" s="36">
        <f t="shared" si="201"/>
        <v>-0.28246329384080771</v>
      </c>
      <c r="W1004" s="35">
        <v>164269.79999999999</v>
      </c>
      <c r="X1004" s="35">
        <v>105</v>
      </c>
      <c r="Y1004" s="35">
        <v>716520</v>
      </c>
      <c r="Z1004" s="36">
        <f t="shared" si="202"/>
        <v>6.8778177859654992</v>
      </c>
      <c r="AA1004" s="35">
        <v>-12125.2</v>
      </c>
      <c r="AB1004" s="35">
        <v>10</v>
      </c>
      <c r="AC1004" s="35">
        <v>81150</v>
      </c>
      <c r="AD1004" s="36">
        <f t="shared" si="203"/>
        <v>-4.6319309919901421</v>
      </c>
      <c r="AE1004" s="35">
        <v>-31800.58</v>
      </c>
      <c r="AF1004" s="35">
        <v>70</v>
      </c>
      <c r="AG1004" s="35">
        <v>512550</v>
      </c>
      <c r="AH1004" s="36">
        <f t="shared" si="204"/>
        <v>-1.8613157740708224</v>
      </c>
      <c r="AI1004" s="35">
        <v>-76597.58</v>
      </c>
      <c r="AJ1004" s="35">
        <v>152</v>
      </c>
      <c r="AK1004" s="35">
        <v>1008160</v>
      </c>
      <c r="AL1004" s="36">
        <f t="shared" si="205"/>
        <v>-2.3553056856054595</v>
      </c>
      <c r="AM1004" s="35">
        <v>-107464.58</v>
      </c>
      <c r="AN1004" s="35">
        <v>160</v>
      </c>
      <c r="AO1004" s="35">
        <v>1051500</v>
      </c>
      <c r="AP1004" s="36">
        <f t="shared" si="206"/>
        <v>-3.1682377365668097</v>
      </c>
      <c r="AQ1004" s="35">
        <v>-46244.62</v>
      </c>
      <c r="AR1004" s="35">
        <v>106.5</v>
      </c>
      <c r="AS1004" s="35">
        <v>742275</v>
      </c>
      <c r="AT1004" s="36">
        <f t="shared" si="207"/>
        <v>-1.7444334781583646</v>
      </c>
      <c r="AU1004" s="35">
        <v>-8949.1200000000008</v>
      </c>
      <c r="AV1004" s="35">
        <v>120</v>
      </c>
      <c r="AW1004" s="35">
        <v>871300</v>
      </c>
      <c r="AX1004" s="36">
        <f t="shared" si="208"/>
        <v>-0.31840091816825433</v>
      </c>
      <c r="AY1004" s="35">
        <f t="shared" si="198"/>
        <v>57015.639999999948</v>
      </c>
      <c r="AZ1004" s="35">
        <f t="shared" si="198"/>
        <v>1233.5</v>
      </c>
      <c r="BA1004" s="35">
        <f t="shared" si="198"/>
        <v>8547615</v>
      </c>
      <c r="BB1004" s="36">
        <f t="shared" si="209"/>
        <v>0.20678105413030401</v>
      </c>
      <c r="BC1004" s="43" t="s">
        <v>1373</v>
      </c>
      <c r="BD1004" s="38" t="s">
        <v>1302</v>
      </c>
      <c r="BE1004" s="38" t="s">
        <v>1303</v>
      </c>
      <c r="BF1004" s="41"/>
      <c r="BG1004" s="41"/>
      <c r="BH1004" s="41"/>
      <c r="BI1004" s="41"/>
      <c r="BJ1004" s="41"/>
      <c r="BK1004" s="41"/>
      <c r="BL1004" s="41"/>
      <c r="BM1004" s="41"/>
      <c r="BN1004" s="41"/>
      <c r="BO1004" s="41"/>
      <c r="CJ1004" s="41"/>
      <c r="CK1004" s="41"/>
    </row>
    <row r="1005" spans="1:89" s="33" customFormat="1" x14ac:dyDescent="0.2">
      <c r="A1005" s="42">
        <v>178266</v>
      </c>
      <c r="B1005" s="43" t="s">
        <v>1384</v>
      </c>
      <c r="C1005" s="35">
        <v>-9723.36</v>
      </c>
      <c r="D1005" s="35">
        <v>35</v>
      </c>
      <c r="E1005" s="35">
        <v>245700</v>
      </c>
      <c r="F1005" s="36">
        <f t="shared" si="196"/>
        <v>-1.1872234432234432</v>
      </c>
      <c r="G1005" s="35">
        <v>99107.02</v>
      </c>
      <c r="H1005" s="35">
        <v>150</v>
      </c>
      <c r="I1005" s="35">
        <v>1053000</v>
      </c>
      <c r="J1005" s="36">
        <f t="shared" si="197"/>
        <v>2.9176805508072174</v>
      </c>
      <c r="K1005" s="35">
        <v>-43442.98</v>
      </c>
      <c r="L1005" s="35">
        <v>120</v>
      </c>
      <c r="M1005" s="35">
        <v>843400</v>
      </c>
      <c r="N1005" s="36">
        <f t="shared" si="199"/>
        <v>-1.5452802940479016</v>
      </c>
      <c r="O1005" s="35">
        <v>224167.02</v>
      </c>
      <c r="P1005" s="35">
        <v>101</v>
      </c>
      <c r="Q1005" s="35">
        <v>704320</v>
      </c>
      <c r="R1005" s="36">
        <f t="shared" si="200"/>
        <v>9.8665061619718308</v>
      </c>
      <c r="S1005" s="35">
        <v>201567.02</v>
      </c>
      <c r="T1005" s="35">
        <v>50</v>
      </c>
      <c r="U1005" s="35">
        <v>347000</v>
      </c>
      <c r="V1005" s="36">
        <f t="shared" si="201"/>
        <v>18.007428299711815</v>
      </c>
      <c r="W1005" s="35">
        <v>265566.78999999998</v>
      </c>
      <c r="X1005" s="35">
        <v>100</v>
      </c>
      <c r="Y1005" s="35">
        <v>684000</v>
      </c>
      <c r="Z1005" s="36">
        <f t="shared" si="202"/>
        <v>11.647666228070175</v>
      </c>
      <c r="AA1005" s="35">
        <v>437966.79</v>
      </c>
      <c r="AB1005" s="35">
        <v>80</v>
      </c>
      <c r="AC1005" s="35">
        <v>572700</v>
      </c>
      <c r="AD1005" s="36">
        <f t="shared" si="203"/>
        <v>23.706950392875846</v>
      </c>
      <c r="AE1005" s="35">
        <v>460226.35</v>
      </c>
      <c r="AF1005" s="35">
        <v>73</v>
      </c>
      <c r="AG1005" s="35">
        <v>533170</v>
      </c>
      <c r="AH1005" s="36">
        <f t="shared" si="204"/>
        <v>25.895662734212355</v>
      </c>
      <c r="AI1005" s="35">
        <v>439544.35</v>
      </c>
      <c r="AJ1005" s="35">
        <v>177</v>
      </c>
      <c r="AK1005" s="35">
        <v>1176480</v>
      </c>
      <c r="AL1005" s="36">
        <f t="shared" si="205"/>
        <v>11.581900967292261</v>
      </c>
      <c r="AM1005" s="35">
        <v>417023.37</v>
      </c>
      <c r="AN1005" s="35">
        <v>295</v>
      </c>
      <c r="AO1005" s="35">
        <v>1925800</v>
      </c>
      <c r="AP1005" s="36">
        <f t="shared" si="206"/>
        <v>6.7129112420812129</v>
      </c>
      <c r="AQ1005" s="35">
        <v>464298.35</v>
      </c>
      <c r="AR1005" s="35">
        <v>249</v>
      </c>
      <c r="AS1005" s="35">
        <v>1663030</v>
      </c>
      <c r="AT1005" s="36">
        <f t="shared" si="207"/>
        <v>7.8172695621846868</v>
      </c>
      <c r="AU1005" s="35">
        <v>278675.33</v>
      </c>
      <c r="AV1005" s="35">
        <v>250</v>
      </c>
      <c r="AW1005" s="35">
        <v>1714600</v>
      </c>
      <c r="AX1005" s="36">
        <f t="shared" si="208"/>
        <v>5.0384551673859796</v>
      </c>
      <c r="AY1005" s="35">
        <f t="shared" si="198"/>
        <v>3244699.41</v>
      </c>
      <c r="AZ1005" s="35">
        <f t="shared" si="198"/>
        <v>1645</v>
      </c>
      <c r="BA1005" s="35">
        <f t="shared" si="198"/>
        <v>11217500</v>
      </c>
      <c r="BB1005" s="36">
        <f t="shared" si="209"/>
        <v>8.9668537294406079</v>
      </c>
      <c r="BC1005" s="43" t="s">
        <v>1373</v>
      </c>
      <c r="BD1005" s="38" t="s">
        <v>1302</v>
      </c>
      <c r="BE1005" s="38" t="s">
        <v>1303</v>
      </c>
      <c r="BF1005" s="41"/>
      <c r="BG1005" s="41"/>
      <c r="BH1005" s="41"/>
      <c r="BI1005" s="41"/>
      <c r="BJ1005" s="41"/>
      <c r="BK1005" s="41"/>
      <c r="BL1005" s="41"/>
      <c r="BM1005" s="41"/>
      <c r="BN1005" s="41"/>
      <c r="BO1005" s="41"/>
      <c r="CJ1005" s="41"/>
      <c r="CK1005" s="41"/>
    </row>
    <row r="1006" spans="1:89" s="33" customFormat="1" x14ac:dyDescent="0.2">
      <c r="A1006" s="42">
        <v>178695</v>
      </c>
      <c r="B1006" s="43" t="s">
        <v>1385</v>
      </c>
      <c r="C1006" s="35">
        <v>-247532.77</v>
      </c>
      <c r="D1006" s="35">
        <v>35</v>
      </c>
      <c r="E1006" s="35">
        <v>243600</v>
      </c>
      <c r="F1006" s="36">
        <f t="shared" si="196"/>
        <v>-30.484331280788176</v>
      </c>
      <c r="G1006" s="35">
        <v>-55328.77</v>
      </c>
      <c r="H1006" s="35">
        <v>200</v>
      </c>
      <c r="I1006" s="35">
        <v>1392400</v>
      </c>
      <c r="J1006" s="36">
        <f t="shared" si="197"/>
        <v>-1.2318240950876183</v>
      </c>
      <c r="K1006" s="35">
        <v>-82738.77</v>
      </c>
      <c r="L1006" s="35">
        <v>170</v>
      </c>
      <c r="M1006" s="35">
        <v>1194900</v>
      </c>
      <c r="N1006" s="36">
        <f t="shared" si="199"/>
        <v>-2.0772977655033893</v>
      </c>
      <c r="O1006" s="35">
        <v>-61688.77</v>
      </c>
      <c r="P1006" s="35">
        <v>140</v>
      </c>
      <c r="Q1006" s="35">
        <v>974400</v>
      </c>
      <c r="R1006" s="36">
        <f t="shared" si="200"/>
        <v>-1.9625942836617405</v>
      </c>
      <c r="S1006" s="35">
        <v>-46228.77</v>
      </c>
      <c r="T1006" s="35">
        <v>116</v>
      </c>
      <c r="U1006" s="35">
        <v>809420</v>
      </c>
      <c r="V1006" s="36">
        <f t="shared" si="201"/>
        <v>-1.7705169998270365</v>
      </c>
      <c r="W1006" s="35">
        <v>41621.230000000003</v>
      </c>
      <c r="X1006" s="35">
        <v>70</v>
      </c>
      <c r="Y1006" s="35">
        <v>474950</v>
      </c>
      <c r="Z1006" s="36">
        <f t="shared" si="202"/>
        <v>2.628985998526161</v>
      </c>
      <c r="AA1006" s="35">
        <v>-3278.77</v>
      </c>
      <c r="AB1006" s="35">
        <v>10</v>
      </c>
      <c r="AC1006" s="35">
        <v>71100</v>
      </c>
      <c r="AD1006" s="36">
        <f t="shared" si="203"/>
        <v>-1.4295621659634319</v>
      </c>
      <c r="AE1006" s="35">
        <v>92921.1</v>
      </c>
      <c r="AF1006" s="35">
        <v>60</v>
      </c>
      <c r="AG1006" s="35">
        <v>432350</v>
      </c>
      <c r="AH1006" s="36">
        <f t="shared" si="204"/>
        <v>6.4476303920434841</v>
      </c>
      <c r="AI1006" s="35">
        <v>-66419.899999999994</v>
      </c>
      <c r="AJ1006" s="35">
        <v>113</v>
      </c>
      <c r="AK1006" s="35">
        <v>746630</v>
      </c>
      <c r="AL1006" s="36">
        <f t="shared" si="205"/>
        <v>-2.7577473447356788</v>
      </c>
      <c r="AM1006" s="35">
        <v>-63344.9</v>
      </c>
      <c r="AN1006" s="35">
        <v>170</v>
      </c>
      <c r="AO1006" s="35">
        <v>1122400</v>
      </c>
      <c r="AP1006" s="36">
        <f t="shared" si="206"/>
        <v>-1.7495473093371348</v>
      </c>
      <c r="AQ1006" s="35">
        <v>400719.09</v>
      </c>
      <c r="AR1006" s="35">
        <v>141</v>
      </c>
      <c r="AS1006" s="35">
        <v>934930</v>
      </c>
      <c r="AT1006" s="36">
        <f t="shared" si="207"/>
        <v>12.001042345416234</v>
      </c>
      <c r="AU1006" s="35">
        <v>40934.11</v>
      </c>
      <c r="AV1006" s="35">
        <v>127</v>
      </c>
      <c r="AW1006" s="35">
        <v>881960</v>
      </c>
      <c r="AX1006" s="36">
        <f t="shared" si="208"/>
        <v>1.4387924735815683</v>
      </c>
      <c r="AY1006" s="35">
        <f t="shared" si="198"/>
        <v>197166.88000000006</v>
      </c>
      <c r="AZ1006" s="35">
        <f t="shared" si="198"/>
        <v>1317</v>
      </c>
      <c r="BA1006" s="35">
        <f t="shared" si="198"/>
        <v>9035440</v>
      </c>
      <c r="BB1006" s="36">
        <f t="shared" si="209"/>
        <v>0.67646658934152648</v>
      </c>
      <c r="BC1006" s="43" t="s">
        <v>1373</v>
      </c>
      <c r="BD1006" s="38" t="s">
        <v>1302</v>
      </c>
      <c r="BE1006" s="38" t="s">
        <v>1303</v>
      </c>
      <c r="BF1006" s="41"/>
      <c r="BG1006" s="41"/>
      <c r="BH1006" s="41"/>
      <c r="BI1006" s="41"/>
      <c r="BJ1006" s="41"/>
      <c r="BK1006" s="41"/>
      <c r="BL1006" s="41"/>
      <c r="BM1006" s="41"/>
      <c r="BN1006" s="41"/>
      <c r="BO1006" s="41"/>
      <c r="CJ1006" s="41"/>
      <c r="CK1006" s="41"/>
    </row>
    <row r="1007" spans="1:89" s="33" customFormat="1" x14ac:dyDescent="0.2">
      <c r="A1007" s="42">
        <v>202387</v>
      </c>
      <c r="B1007" s="43" t="s">
        <v>1386</v>
      </c>
      <c r="C1007" s="35">
        <v>0</v>
      </c>
      <c r="D1007" s="35">
        <v>0</v>
      </c>
      <c r="E1007" s="35">
        <v>0</v>
      </c>
      <c r="F1007" s="36">
        <f t="shared" si="196"/>
        <v>0</v>
      </c>
      <c r="G1007" s="35">
        <v>0</v>
      </c>
      <c r="H1007" s="35">
        <v>40</v>
      </c>
      <c r="I1007" s="35">
        <v>0</v>
      </c>
      <c r="J1007" s="36">
        <f t="shared" si="197"/>
        <v>0</v>
      </c>
      <c r="K1007" s="35">
        <v>-46500</v>
      </c>
      <c r="L1007" s="35">
        <v>100</v>
      </c>
      <c r="M1007" s="35">
        <v>700500</v>
      </c>
      <c r="N1007" s="36">
        <f t="shared" si="199"/>
        <v>-1.9914346895074946</v>
      </c>
      <c r="O1007" s="35">
        <v>28993.040000000001</v>
      </c>
      <c r="P1007" s="35">
        <v>120</v>
      </c>
      <c r="Q1007" s="35">
        <v>833600</v>
      </c>
      <c r="R1007" s="36">
        <f t="shared" si="200"/>
        <v>1.0781960652591172</v>
      </c>
      <c r="S1007" s="35">
        <v>46600.04</v>
      </c>
      <c r="T1007" s="35">
        <v>60</v>
      </c>
      <c r="U1007" s="35">
        <v>412800</v>
      </c>
      <c r="V1007" s="36">
        <f t="shared" si="201"/>
        <v>3.499518507751938</v>
      </c>
      <c r="W1007" s="35">
        <v>-21099.96</v>
      </c>
      <c r="X1007" s="35">
        <v>60</v>
      </c>
      <c r="Y1007" s="35">
        <v>417300</v>
      </c>
      <c r="Z1007" s="36">
        <f t="shared" si="202"/>
        <v>-1.5168914450035944</v>
      </c>
      <c r="AA1007" s="35">
        <v>55799.040000000001</v>
      </c>
      <c r="AB1007" s="35">
        <v>40</v>
      </c>
      <c r="AC1007" s="35">
        <v>288200</v>
      </c>
      <c r="AD1007" s="36">
        <f t="shared" si="203"/>
        <v>6.001978625954199</v>
      </c>
      <c r="AE1007" s="35">
        <v>-20900.96</v>
      </c>
      <c r="AF1007" s="35">
        <v>50</v>
      </c>
      <c r="AG1007" s="35">
        <v>369500</v>
      </c>
      <c r="AH1007" s="36">
        <f t="shared" si="204"/>
        <v>-1.6969656292286874</v>
      </c>
      <c r="AI1007" s="35">
        <v>21499.040000000001</v>
      </c>
      <c r="AJ1007" s="35">
        <v>80</v>
      </c>
      <c r="AK1007" s="35">
        <v>537100</v>
      </c>
      <c r="AL1007" s="36">
        <f t="shared" si="205"/>
        <v>1.2408680692608454</v>
      </c>
      <c r="AM1007" s="35">
        <v>178399.04</v>
      </c>
      <c r="AN1007" s="35">
        <v>100</v>
      </c>
      <c r="AO1007" s="35">
        <v>653000</v>
      </c>
      <c r="AP1007" s="36">
        <f t="shared" si="206"/>
        <v>8.4691734150076581</v>
      </c>
      <c r="AQ1007" s="35">
        <v>112149.04</v>
      </c>
      <c r="AR1007" s="35">
        <v>60</v>
      </c>
      <c r="AS1007" s="35">
        <v>401500</v>
      </c>
      <c r="AT1007" s="36">
        <f t="shared" si="207"/>
        <v>7.8211036612702367</v>
      </c>
      <c r="AU1007" s="35">
        <v>89369.06</v>
      </c>
      <c r="AV1007" s="35">
        <v>70</v>
      </c>
      <c r="AW1007" s="35">
        <v>479400</v>
      </c>
      <c r="AX1007" s="36">
        <f t="shared" si="208"/>
        <v>5.7789755110554859</v>
      </c>
      <c r="AY1007" s="35">
        <f t="shared" si="198"/>
        <v>444307.38</v>
      </c>
      <c r="AZ1007" s="35">
        <f t="shared" si="198"/>
        <v>780</v>
      </c>
      <c r="BA1007" s="35">
        <f t="shared" si="198"/>
        <v>5092900</v>
      </c>
      <c r="BB1007" s="36">
        <f t="shared" si="209"/>
        <v>2.7044569459443539</v>
      </c>
      <c r="BC1007" s="43" t="s">
        <v>1373</v>
      </c>
      <c r="BD1007" s="38" t="s">
        <v>1302</v>
      </c>
      <c r="BE1007" s="38" t="s">
        <v>1303</v>
      </c>
      <c r="BF1007" s="41"/>
      <c r="BG1007" s="41"/>
      <c r="BH1007" s="41"/>
      <c r="BI1007" s="41"/>
      <c r="BJ1007" s="41"/>
      <c r="BK1007" s="41"/>
      <c r="BL1007" s="41"/>
      <c r="BM1007" s="41"/>
      <c r="BN1007" s="41"/>
      <c r="BO1007" s="41"/>
      <c r="CJ1007" s="41"/>
      <c r="CK1007" s="41"/>
    </row>
    <row r="1008" spans="1:89" s="33" customFormat="1" x14ac:dyDescent="0.2">
      <c r="A1008" s="42">
        <v>203373</v>
      </c>
      <c r="B1008" s="43" t="s">
        <v>1387</v>
      </c>
      <c r="C1008" s="35">
        <v>0</v>
      </c>
      <c r="D1008" s="35">
        <v>0</v>
      </c>
      <c r="E1008" s="35">
        <v>0</v>
      </c>
      <c r="F1008" s="36">
        <f t="shared" si="196"/>
        <v>0</v>
      </c>
      <c r="G1008" s="35">
        <v>0</v>
      </c>
      <c r="H1008" s="35">
        <v>0</v>
      </c>
      <c r="I1008" s="35">
        <v>0</v>
      </c>
      <c r="J1008" s="36">
        <f t="shared" si="197"/>
        <v>0</v>
      </c>
      <c r="K1008" s="35">
        <v>0</v>
      </c>
      <c r="L1008" s="35">
        <v>0</v>
      </c>
      <c r="M1008" s="35">
        <v>0</v>
      </c>
      <c r="N1008" s="36">
        <f t="shared" si="199"/>
        <v>0</v>
      </c>
      <c r="O1008" s="35">
        <v>46950</v>
      </c>
      <c r="P1008" s="35">
        <v>60</v>
      </c>
      <c r="Q1008" s="35">
        <v>426050</v>
      </c>
      <c r="R1008" s="36">
        <f t="shared" si="200"/>
        <v>3.4161483393967842</v>
      </c>
      <c r="S1008" s="35">
        <v>81330</v>
      </c>
      <c r="T1008" s="35">
        <v>20</v>
      </c>
      <c r="U1008" s="35">
        <v>141450</v>
      </c>
      <c r="V1008" s="36">
        <f t="shared" si="201"/>
        <v>17.824178154825027</v>
      </c>
      <c r="W1008" s="35">
        <v>144255</v>
      </c>
      <c r="X1008" s="35">
        <v>30</v>
      </c>
      <c r="Y1008" s="35">
        <v>203400</v>
      </c>
      <c r="Z1008" s="36">
        <f t="shared" si="202"/>
        <v>21.276548672566371</v>
      </c>
      <c r="AA1008" s="35">
        <v>135995</v>
      </c>
      <c r="AB1008" s="35">
        <v>30</v>
      </c>
      <c r="AC1008" s="35">
        <v>212250</v>
      </c>
      <c r="AD1008" s="36">
        <f t="shared" si="203"/>
        <v>19.862638398115429</v>
      </c>
      <c r="AE1008" s="35">
        <v>175315</v>
      </c>
      <c r="AF1008" s="35">
        <v>23</v>
      </c>
      <c r="AG1008" s="35">
        <v>169830</v>
      </c>
      <c r="AH1008" s="36">
        <f t="shared" si="204"/>
        <v>30.968910086557145</v>
      </c>
      <c r="AI1008" s="35">
        <v>97695</v>
      </c>
      <c r="AJ1008" s="35">
        <v>30</v>
      </c>
      <c r="AK1008" s="35">
        <v>215700</v>
      </c>
      <c r="AL1008" s="36">
        <f t="shared" si="205"/>
        <v>14.040542420027817</v>
      </c>
      <c r="AM1008" s="35">
        <v>112990</v>
      </c>
      <c r="AN1008" s="35">
        <v>24</v>
      </c>
      <c r="AO1008" s="35">
        <v>171400</v>
      </c>
      <c r="AP1008" s="36">
        <f t="shared" si="206"/>
        <v>20.435764294049008</v>
      </c>
      <c r="AQ1008" s="35">
        <v>44570</v>
      </c>
      <c r="AR1008" s="35">
        <v>11</v>
      </c>
      <c r="AS1008" s="35">
        <v>74230</v>
      </c>
      <c r="AT1008" s="36">
        <f t="shared" si="207"/>
        <v>16.812070591405092</v>
      </c>
      <c r="AU1008" s="35">
        <v>42750</v>
      </c>
      <c r="AV1008" s="35">
        <v>11.25</v>
      </c>
      <c r="AW1008" s="35">
        <v>83537.5</v>
      </c>
      <c r="AX1008" s="36">
        <f t="shared" si="208"/>
        <v>15.864132874457578</v>
      </c>
      <c r="AY1008" s="35">
        <f t="shared" si="198"/>
        <v>881850</v>
      </c>
      <c r="AZ1008" s="35">
        <f t="shared" si="198"/>
        <v>239.25</v>
      </c>
      <c r="BA1008" s="35">
        <f t="shared" si="198"/>
        <v>1697847.5</v>
      </c>
      <c r="BB1008" s="36">
        <f t="shared" si="209"/>
        <v>16.101181054246627</v>
      </c>
      <c r="BC1008" s="43" t="s">
        <v>1373</v>
      </c>
      <c r="BD1008" s="38" t="s">
        <v>1302</v>
      </c>
      <c r="BE1008" s="38" t="s">
        <v>1303</v>
      </c>
      <c r="BF1008" s="41"/>
      <c r="BG1008" s="41"/>
      <c r="BH1008" s="41"/>
      <c r="BI1008" s="41"/>
      <c r="BJ1008" s="41"/>
      <c r="BK1008" s="41"/>
      <c r="BL1008" s="41"/>
      <c r="BM1008" s="41"/>
      <c r="BN1008" s="41"/>
      <c r="BO1008" s="41"/>
      <c r="CJ1008" s="41"/>
      <c r="CK1008" s="41"/>
    </row>
    <row r="1009" spans="1:89" s="33" customFormat="1" x14ac:dyDescent="0.2">
      <c r="A1009" s="42">
        <v>203600</v>
      </c>
      <c r="B1009" s="43" t="s">
        <v>1388</v>
      </c>
      <c r="C1009" s="35">
        <v>0</v>
      </c>
      <c r="D1009" s="35">
        <v>0</v>
      </c>
      <c r="E1009" s="35">
        <v>0</v>
      </c>
      <c r="F1009" s="36">
        <f t="shared" si="196"/>
        <v>0</v>
      </c>
      <c r="G1009" s="35">
        <v>0</v>
      </c>
      <c r="H1009" s="35">
        <v>0</v>
      </c>
      <c r="I1009" s="35">
        <v>0</v>
      </c>
      <c r="J1009" s="36">
        <f t="shared" si="197"/>
        <v>0</v>
      </c>
      <c r="K1009" s="35">
        <v>0</v>
      </c>
      <c r="L1009" s="35">
        <v>0</v>
      </c>
      <c r="M1009" s="35">
        <v>0</v>
      </c>
      <c r="N1009" s="36">
        <f t="shared" si="199"/>
        <v>0</v>
      </c>
      <c r="O1009" s="35">
        <v>-91492.17</v>
      </c>
      <c r="P1009" s="35">
        <v>205</v>
      </c>
      <c r="Q1009" s="35">
        <v>1437200</v>
      </c>
      <c r="R1009" s="36">
        <f t="shared" si="200"/>
        <v>-1.9734603882549402</v>
      </c>
      <c r="S1009" s="35">
        <v>62874.83</v>
      </c>
      <c r="T1009" s="35">
        <v>175</v>
      </c>
      <c r="U1009" s="35">
        <v>1249700</v>
      </c>
      <c r="V1009" s="36">
        <f t="shared" si="201"/>
        <v>1.559670104825158</v>
      </c>
      <c r="W1009" s="35">
        <v>-118810.17</v>
      </c>
      <c r="X1009" s="35">
        <v>251</v>
      </c>
      <c r="Y1009" s="35">
        <v>1730040</v>
      </c>
      <c r="Z1009" s="36">
        <f t="shared" si="202"/>
        <v>-2.0602443296108759</v>
      </c>
      <c r="AA1009" s="35">
        <v>-46400.18</v>
      </c>
      <c r="AB1009" s="35">
        <v>100</v>
      </c>
      <c r="AC1009" s="35">
        <v>717000</v>
      </c>
      <c r="AD1009" s="36">
        <f t="shared" si="203"/>
        <v>-2.0061444630404464</v>
      </c>
      <c r="AE1009" s="35">
        <v>191218.82</v>
      </c>
      <c r="AF1009" s="35">
        <v>151</v>
      </c>
      <c r="AG1009" s="35">
        <v>1103740</v>
      </c>
      <c r="AH1009" s="36">
        <f t="shared" si="204"/>
        <v>5.1973876094007645</v>
      </c>
      <c r="AI1009" s="35">
        <v>-137484.18</v>
      </c>
      <c r="AJ1009" s="35">
        <v>250</v>
      </c>
      <c r="AK1009" s="35">
        <v>1668900</v>
      </c>
      <c r="AL1009" s="36">
        <f t="shared" si="205"/>
        <v>-2.5537836778716518</v>
      </c>
      <c r="AM1009" s="35">
        <v>23759.82</v>
      </c>
      <c r="AN1009" s="35">
        <v>300</v>
      </c>
      <c r="AO1009" s="35">
        <v>1962000</v>
      </c>
      <c r="AP1009" s="36">
        <f t="shared" si="206"/>
        <v>0.37541000000000002</v>
      </c>
      <c r="AQ1009" s="35">
        <v>208074.92</v>
      </c>
      <c r="AR1009" s="35">
        <v>350</v>
      </c>
      <c r="AS1009" s="35">
        <v>2324000</v>
      </c>
      <c r="AT1009" s="36">
        <f t="shared" si="207"/>
        <v>2.5069267469879519</v>
      </c>
      <c r="AU1009" s="35">
        <v>-361079.14</v>
      </c>
      <c r="AV1009" s="35">
        <v>305</v>
      </c>
      <c r="AW1009" s="35">
        <v>2071000</v>
      </c>
      <c r="AX1009" s="36">
        <f t="shared" si="208"/>
        <v>-5.4048543408981171</v>
      </c>
      <c r="AY1009" s="35">
        <f t="shared" si="198"/>
        <v>-269337.44999999995</v>
      </c>
      <c r="AZ1009" s="35">
        <f t="shared" si="198"/>
        <v>2087</v>
      </c>
      <c r="BA1009" s="35">
        <f t="shared" si="198"/>
        <v>14263580</v>
      </c>
      <c r="BB1009" s="36">
        <f t="shared" si="209"/>
        <v>-0.58536923759673221</v>
      </c>
      <c r="BC1009" s="43" t="s">
        <v>1373</v>
      </c>
      <c r="BD1009" s="38" t="s">
        <v>1302</v>
      </c>
      <c r="BE1009" s="38" t="s">
        <v>1303</v>
      </c>
      <c r="BF1009" s="41"/>
      <c r="BG1009" s="41"/>
      <c r="BH1009" s="41"/>
      <c r="BI1009" s="41"/>
      <c r="BJ1009" s="41"/>
      <c r="BK1009" s="41"/>
      <c r="BL1009" s="41"/>
      <c r="BM1009" s="41"/>
      <c r="BN1009" s="41"/>
      <c r="BO1009" s="41"/>
      <c r="CJ1009" s="41"/>
      <c r="CK1009" s="41"/>
    </row>
    <row r="1010" spans="1:89" s="33" customFormat="1" x14ac:dyDescent="0.2">
      <c r="A1010" s="42">
        <v>205487</v>
      </c>
      <c r="B1010" s="43" t="s">
        <v>1389</v>
      </c>
      <c r="C1010" s="35">
        <v>0</v>
      </c>
      <c r="D1010" s="35">
        <v>0</v>
      </c>
      <c r="E1010" s="35">
        <v>0</v>
      </c>
      <c r="F1010" s="36">
        <f t="shared" si="196"/>
        <v>0</v>
      </c>
      <c r="G1010" s="35">
        <v>0</v>
      </c>
      <c r="H1010" s="35">
        <v>0</v>
      </c>
      <c r="I1010" s="35">
        <v>0</v>
      </c>
      <c r="J1010" s="36">
        <f t="shared" si="197"/>
        <v>0</v>
      </c>
      <c r="K1010" s="35">
        <v>0</v>
      </c>
      <c r="L1010" s="35">
        <v>0</v>
      </c>
      <c r="M1010" s="35">
        <v>0</v>
      </c>
      <c r="N1010" s="36">
        <f t="shared" si="199"/>
        <v>0</v>
      </c>
      <c r="O1010" s="35">
        <v>0</v>
      </c>
      <c r="P1010" s="35">
        <v>0</v>
      </c>
      <c r="Q1010" s="35">
        <v>0</v>
      </c>
      <c r="R1010" s="36">
        <f t="shared" si="200"/>
        <v>0</v>
      </c>
      <c r="S1010" s="35">
        <v>0</v>
      </c>
      <c r="T1010" s="35">
        <v>0</v>
      </c>
      <c r="U1010" s="35">
        <v>0</v>
      </c>
      <c r="V1010" s="36">
        <f t="shared" si="201"/>
        <v>0</v>
      </c>
      <c r="W1010" s="35">
        <v>0</v>
      </c>
      <c r="X1010" s="35">
        <v>0</v>
      </c>
      <c r="Y1010" s="35">
        <v>0</v>
      </c>
      <c r="Z1010" s="36">
        <f t="shared" si="202"/>
        <v>0</v>
      </c>
      <c r="AA1010" s="35">
        <v>0</v>
      </c>
      <c r="AB1010" s="35">
        <v>0</v>
      </c>
      <c r="AC1010" s="35">
        <v>0</v>
      </c>
      <c r="AD1010" s="36">
        <f t="shared" si="203"/>
        <v>0</v>
      </c>
      <c r="AE1010" s="35">
        <v>0</v>
      </c>
      <c r="AF1010" s="35">
        <v>0</v>
      </c>
      <c r="AG1010" s="35">
        <v>0</v>
      </c>
      <c r="AH1010" s="36">
        <f t="shared" si="204"/>
        <v>0</v>
      </c>
      <c r="AI1010" s="35">
        <v>-7100</v>
      </c>
      <c r="AJ1010" s="35">
        <v>20</v>
      </c>
      <c r="AK1010" s="35">
        <v>132000</v>
      </c>
      <c r="AL1010" s="36">
        <f t="shared" si="205"/>
        <v>-1.6674242424242425</v>
      </c>
      <c r="AM1010" s="35">
        <v>-10400</v>
      </c>
      <c r="AN1010" s="35">
        <v>30</v>
      </c>
      <c r="AO1010" s="35">
        <v>196000</v>
      </c>
      <c r="AP1010" s="36">
        <f t="shared" si="206"/>
        <v>-1.6448979591836734</v>
      </c>
      <c r="AQ1010" s="35">
        <v>57900</v>
      </c>
      <c r="AR1010" s="35">
        <v>30</v>
      </c>
      <c r="AS1010" s="35">
        <v>199000</v>
      </c>
      <c r="AT1010" s="36">
        <f t="shared" si="207"/>
        <v>8.1467336683417084</v>
      </c>
      <c r="AU1010" s="35">
        <v>-14479.99</v>
      </c>
      <c r="AV1010" s="35">
        <v>10</v>
      </c>
      <c r="AW1010" s="35">
        <v>68000</v>
      </c>
      <c r="AX1010" s="36">
        <f t="shared" si="208"/>
        <v>-6.6011719117647063</v>
      </c>
      <c r="AY1010" s="35">
        <f t="shared" si="198"/>
        <v>25920.010000000002</v>
      </c>
      <c r="AZ1010" s="35">
        <f t="shared" si="198"/>
        <v>90</v>
      </c>
      <c r="BA1010" s="35">
        <f t="shared" si="198"/>
        <v>595000</v>
      </c>
      <c r="BB1010" s="36">
        <f t="shared" si="209"/>
        <v>1.3504543025210085</v>
      </c>
      <c r="BC1010" s="43" t="s">
        <v>1373</v>
      </c>
      <c r="BD1010" s="38" t="s">
        <v>1302</v>
      </c>
      <c r="BE1010" s="38" t="s">
        <v>1303</v>
      </c>
      <c r="BF1010" s="41"/>
      <c r="BG1010" s="41"/>
      <c r="BH1010" s="41"/>
      <c r="BI1010" s="41"/>
      <c r="BJ1010" s="41"/>
      <c r="BK1010" s="41"/>
      <c r="BL1010" s="41"/>
      <c r="BM1010" s="41"/>
      <c r="BN1010" s="41"/>
      <c r="BO1010" s="41"/>
      <c r="CJ1010" s="41"/>
      <c r="CK1010" s="41"/>
    </row>
    <row r="1011" spans="1:89" s="33" customFormat="1" x14ac:dyDescent="0.2">
      <c r="A1011" s="42">
        <v>201563</v>
      </c>
      <c r="B1011" s="43" t="s">
        <v>1390</v>
      </c>
      <c r="C1011" s="35">
        <v>-320360</v>
      </c>
      <c r="D1011" s="35">
        <v>0</v>
      </c>
      <c r="E1011" s="35">
        <v>0</v>
      </c>
      <c r="F1011" s="36">
        <f t="shared" si="196"/>
        <v>0</v>
      </c>
      <c r="G1011" s="35">
        <v>-38011.800000000003</v>
      </c>
      <c r="H1011" s="35">
        <v>42</v>
      </c>
      <c r="I1011" s="35">
        <v>294840</v>
      </c>
      <c r="J1011" s="36">
        <f t="shared" si="197"/>
        <v>-3.9966280016280025</v>
      </c>
      <c r="K1011" s="35">
        <v>-9081.7999999999993</v>
      </c>
      <c r="L1011" s="35">
        <v>5</v>
      </c>
      <c r="M1011" s="35">
        <v>35200</v>
      </c>
      <c r="N1011" s="36">
        <f t="shared" si="199"/>
        <v>-7.7401704545454546</v>
      </c>
      <c r="O1011" s="35">
        <v>57468.2</v>
      </c>
      <c r="P1011" s="35">
        <v>10</v>
      </c>
      <c r="Q1011" s="35">
        <v>70400</v>
      </c>
      <c r="R1011" s="36">
        <f t="shared" si="200"/>
        <v>25.30559943181818</v>
      </c>
      <c r="S1011" s="35">
        <v>36158.199999999997</v>
      </c>
      <c r="T1011" s="35">
        <v>5.5</v>
      </c>
      <c r="U1011" s="35">
        <v>38170</v>
      </c>
      <c r="V1011" s="36">
        <f t="shared" si="201"/>
        <v>29.366104270369398</v>
      </c>
      <c r="W1011" s="35">
        <v>28208.2</v>
      </c>
      <c r="X1011" s="35">
        <v>5</v>
      </c>
      <c r="Y1011" s="35">
        <v>33900</v>
      </c>
      <c r="Z1011" s="36">
        <f t="shared" si="202"/>
        <v>24.963008849557522</v>
      </c>
      <c r="AA1011" s="35">
        <v>32508.2</v>
      </c>
      <c r="AB1011" s="35">
        <v>5</v>
      </c>
      <c r="AC1011" s="35">
        <v>36200</v>
      </c>
      <c r="AD1011" s="36">
        <f t="shared" si="203"/>
        <v>27.838513812154698</v>
      </c>
      <c r="AE1011" s="35">
        <v>0</v>
      </c>
      <c r="AF1011" s="35">
        <v>0</v>
      </c>
      <c r="AG1011" s="35">
        <v>0</v>
      </c>
      <c r="AH1011" s="36">
        <f t="shared" si="204"/>
        <v>0</v>
      </c>
      <c r="AI1011" s="35">
        <v>0</v>
      </c>
      <c r="AJ1011" s="35">
        <v>0</v>
      </c>
      <c r="AK1011" s="35">
        <v>0</v>
      </c>
      <c r="AL1011" s="36">
        <f t="shared" si="205"/>
        <v>0</v>
      </c>
      <c r="AM1011" s="35">
        <v>0</v>
      </c>
      <c r="AN1011" s="35">
        <v>0</v>
      </c>
      <c r="AO1011" s="35">
        <v>0</v>
      </c>
      <c r="AP1011" s="36">
        <f t="shared" si="206"/>
        <v>0</v>
      </c>
      <c r="AQ1011" s="35">
        <v>0</v>
      </c>
      <c r="AR1011" s="35">
        <v>0</v>
      </c>
      <c r="AS1011" s="35">
        <v>0</v>
      </c>
      <c r="AT1011" s="36">
        <f t="shared" si="207"/>
        <v>0</v>
      </c>
      <c r="AU1011" s="35">
        <v>-3391.97</v>
      </c>
      <c r="AV1011" s="35">
        <v>0</v>
      </c>
      <c r="AW1011" s="35">
        <v>0</v>
      </c>
      <c r="AX1011" s="36">
        <f t="shared" si="208"/>
        <v>0</v>
      </c>
      <c r="AY1011" s="35">
        <f t="shared" si="198"/>
        <v>103857.22999999998</v>
      </c>
      <c r="AZ1011" s="35">
        <f t="shared" si="198"/>
        <v>72.5</v>
      </c>
      <c r="BA1011" s="35">
        <f t="shared" si="198"/>
        <v>508710</v>
      </c>
      <c r="BB1011" s="36">
        <f t="shared" si="209"/>
        <v>6.3288988421694077</v>
      </c>
      <c r="BC1011" s="43" t="s">
        <v>1373</v>
      </c>
      <c r="BD1011" s="38" t="s">
        <v>1302</v>
      </c>
      <c r="BE1011" s="38" t="s">
        <v>1303</v>
      </c>
      <c r="BF1011" s="41"/>
      <c r="BG1011" s="41"/>
      <c r="BH1011" s="41"/>
      <c r="BI1011" s="41"/>
      <c r="BJ1011" s="41"/>
      <c r="BK1011" s="41"/>
      <c r="BL1011" s="41"/>
      <c r="BM1011" s="41"/>
      <c r="BN1011" s="41"/>
      <c r="BO1011" s="41"/>
      <c r="CJ1011" s="41"/>
      <c r="CK1011" s="41"/>
    </row>
    <row r="1012" spans="1:89" s="33" customFormat="1" x14ac:dyDescent="0.2">
      <c r="A1012" s="43">
        <v>147951</v>
      </c>
      <c r="B1012" s="43" t="s">
        <v>1391</v>
      </c>
      <c r="C1012" s="35">
        <v>-250207.04</v>
      </c>
      <c r="D1012" s="35">
        <v>0</v>
      </c>
      <c r="E1012" s="35">
        <v>0</v>
      </c>
      <c r="F1012" s="36">
        <f t="shared" si="196"/>
        <v>0</v>
      </c>
      <c r="G1012" s="35">
        <v>-3405.58</v>
      </c>
      <c r="H1012" s="35">
        <v>47.25</v>
      </c>
      <c r="I1012" s="35">
        <v>328972.5</v>
      </c>
      <c r="J1012" s="36">
        <f t="shared" si="197"/>
        <v>-0.32091734111513881</v>
      </c>
      <c r="K1012" s="35">
        <v>-15451.58</v>
      </c>
      <c r="L1012" s="35">
        <v>39.450000000000003</v>
      </c>
      <c r="M1012" s="35">
        <v>274794.5</v>
      </c>
      <c r="N1012" s="36">
        <f t="shared" si="199"/>
        <v>-1.6868874740942776</v>
      </c>
      <c r="O1012" s="35">
        <v>254708.42</v>
      </c>
      <c r="P1012" s="35">
        <v>41.25</v>
      </c>
      <c r="Q1012" s="35">
        <v>287262.5</v>
      </c>
      <c r="R1012" s="36">
        <f t="shared" si="200"/>
        <v>27.486918828597535</v>
      </c>
      <c r="S1012" s="35">
        <v>9605.92</v>
      </c>
      <c r="T1012" s="35">
        <v>1.5</v>
      </c>
      <c r="U1012" s="35">
        <v>10365</v>
      </c>
      <c r="V1012" s="36">
        <f t="shared" si="201"/>
        <v>28.729717317896768</v>
      </c>
      <c r="W1012" s="35">
        <v>34975.919999999998</v>
      </c>
      <c r="X1012" s="35">
        <v>13</v>
      </c>
      <c r="Y1012" s="35">
        <v>88230</v>
      </c>
      <c r="Z1012" s="36">
        <f t="shared" si="202"/>
        <v>11.892526351581095</v>
      </c>
      <c r="AA1012" s="35">
        <v>-14164.08</v>
      </c>
      <c r="AB1012" s="35">
        <v>31.75</v>
      </c>
      <c r="AC1012" s="35">
        <v>240342.5</v>
      </c>
      <c r="AD1012" s="36">
        <f t="shared" si="203"/>
        <v>-1.8269198331547689</v>
      </c>
      <c r="AE1012" s="35">
        <v>204781.57</v>
      </c>
      <c r="AF1012" s="35">
        <v>30.75</v>
      </c>
      <c r="AG1012" s="35">
        <v>233882.5</v>
      </c>
      <c r="AH1012" s="36">
        <f t="shared" si="204"/>
        <v>26.267237181063141</v>
      </c>
      <c r="AI1012" s="35">
        <v>203896.57</v>
      </c>
      <c r="AJ1012" s="35">
        <v>1</v>
      </c>
      <c r="AK1012" s="35">
        <v>6870</v>
      </c>
      <c r="AL1012" s="36">
        <f t="shared" si="205"/>
        <v>920.05730276564771</v>
      </c>
      <c r="AM1012" s="35">
        <v>0</v>
      </c>
      <c r="AN1012" s="35">
        <v>0</v>
      </c>
      <c r="AO1012" s="35">
        <v>0</v>
      </c>
      <c r="AP1012" s="36">
        <f t="shared" si="206"/>
        <v>0</v>
      </c>
      <c r="AQ1012" s="35">
        <v>0</v>
      </c>
      <c r="AR1012" s="35">
        <v>0</v>
      </c>
      <c r="AS1012" s="35">
        <v>0</v>
      </c>
      <c r="AT1012" s="36">
        <f t="shared" si="207"/>
        <v>0</v>
      </c>
      <c r="AU1012" s="35">
        <v>-133487.60999999999</v>
      </c>
      <c r="AV1012" s="35">
        <v>0</v>
      </c>
      <c r="AW1012" s="35">
        <v>0</v>
      </c>
      <c r="AX1012" s="36">
        <f t="shared" si="208"/>
        <v>0</v>
      </c>
      <c r="AY1012" s="35">
        <f t="shared" si="198"/>
        <v>541459.55000000005</v>
      </c>
      <c r="AZ1012" s="35">
        <f t="shared" si="198"/>
        <v>205.95</v>
      </c>
      <c r="BA1012" s="35">
        <f t="shared" si="198"/>
        <v>1470719.5</v>
      </c>
      <c r="BB1012" s="36">
        <f t="shared" si="209"/>
        <v>11.412948594208482</v>
      </c>
      <c r="BC1012" s="43" t="s">
        <v>1373</v>
      </c>
      <c r="BD1012" s="38" t="s">
        <v>1302</v>
      </c>
      <c r="BE1012" s="38" t="s">
        <v>1303</v>
      </c>
      <c r="BF1012" s="41"/>
      <c r="BG1012" s="41"/>
      <c r="BH1012" s="41"/>
      <c r="BI1012" s="41"/>
      <c r="BJ1012" s="41"/>
      <c r="BK1012" s="41"/>
      <c r="BL1012" s="41"/>
      <c r="BM1012" s="41"/>
      <c r="BN1012" s="41"/>
      <c r="BO1012" s="41"/>
      <c r="CJ1012" s="41"/>
      <c r="CK1012" s="41"/>
    </row>
    <row r="1013" spans="1:89" s="33" customFormat="1" x14ac:dyDescent="0.2">
      <c r="A1013" s="43">
        <v>205785</v>
      </c>
      <c r="B1013" s="43" t="s">
        <v>1392</v>
      </c>
      <c r="C1013" s="35">
        <v>0</v>
      </c>
      <c r="D1013" s="35">
        <v>0</v>
      </c>
      <c r="E1013" s="35">
        <v>0</v>
      </c>
      <c r="F1013" s="36">
        <f t="shared" si="196"/>
        <v>0</v>
      </c>
      <c r="G1013" s="35">
        <v>0</v>
      </c>
      <c r="H1013" s="35">
        <v>0</v>
      </c>
      <c r="I1013" s="35">
        <v>0</v>
      </c>
      <c r="J1013" s="36">
        <f t="shared" si="197"/>
        <v>0</v>
      </c>
      <c r="K1013" s="35">
        <v>0</v>
      </c>
      <c r="L1013" s="35">
        <v>0</v>
      </c>
      <c r="M1013" s="35">
        <v>0</v>
      </c>
      <c r="N1013" s="36">
        <f t="shared" si="199"/>
        <v>0</v>
      </c>
      <c r="O1013" s="35">
        <v>0</v>
      </c>
      <c r="P1013" s="35">
        <v>0</v>
      </c>
      <c r="Q1013" s="35">
        <v>0</v>
      </c>
      <c r="R1013" s="36">
        <f t="shared" si="200"/>
        <v>0</v>
      </c>
      <c r="S1013" s="35">
        <v>0</v>
      </c>
      <c r="T1013" s="35">
        <v>0</v>
      </c>
      <c r="U1013" s="35">
        <v>0</v>
      </c>
      <c r="V1013" s="36">
        <f t="shared" si="201"/>
        <v>0</v>
      </c>
      <c r="W1013" s="35">
        <v>0</v>
      </c>
      <c r="X1013" s="35">
        <v>0</v>
      </c>
      <c r="Y1013" s="35">
        <v>0</v>
      </c>
      <c r="Z1013" s="36">
        <f t="shared" si="202"/>
        <v>0</v>
      </c>
      <c r="AA1013" s="35">
        <v>0</v>
      </c>
      <c r="AB1013" s="35">
        <v>0</v>
      </c>
      <c r="AC1013" s="35">
        <v>0</v>
      </c>
      <c r="AD1013" s="36">
        <f t="shared" si="203"/>
        <v>0</v>
      </c>
      <c r="AE1013" s="35">
        <v>0</v>
      </c>
      <c r="AF1013" s="35">
        <v>0</v>
      </c>
      <c r="AG1013" s="35">
        <v>0</v>
      </c>
      <c r="AH1013" s="36">
        <f t="shared" si="204"/>
        <v>0</v>
      </c>
      <c r="AI1013" s="35">
        <v>-3200</v>
      </c>
      <c r="AJ1013" s="35">
        <v>10</v>
      </c>
      <c r="AK1013" s="35">
        <v>68400</v>
      </c>
      <c r="AL1013" s="36">
        <f t="shared" si="205"/>
        <v>-1.4502923976608186</v>
      </c>
      <c r="AM1013" s="35">
        <v>123700</v>
      </c>
      <c r="AN1013" s="35">
        <v>20</v>
      </c>
      <c r="AO1013" s="35">
        <v>132500</v>
      </c>
      <c r="AP1013" s="36">
        <f t="shared" si="206"/>
        <v>28.9411320754717</v>
      </c>
      <c r="AQ1013" s="35">
        <v>132500</v>
      </c>
      <c r="AR1013" s="35">
        <v>20</v>
      </c>
      <c r="AS1013" s="35">
        <v>132000</v>
      </c>
      <c r="AT1013" s="36">
        <f t="shared" si="207"/>
        <v>28.106060606060602</v>
      </c>
      <c r="AU1013" s="35">
        <v>98100</v>
      </c>
      <c r="AV1013" s="35">
        <v>0</v>
      </c>
      <c r="AW1013" s="35">
        <v>0</v>
      </c>
      <c r="AX1013" s="36">
        <f t="shared" si="208"/>
        <v>0</v>
      </c>
      <c r="AY1013" s="35">
        <f t="shared" si="198"/>
        <v>351100</v>
      </c>
      <c r="AZ1013" s="35">
        <f t="shared" si="198"/>
        <v>50</v>
      </c>
      <c r="BA1013" s="35">
        <f t="shared" si="198"/>
        <v>332900</v>
      </c>
      <c r="BB1013" s="36">
        <f t="shared" si="209"/>
        <v>32.694803244217482</v>
      </c>
      <c r="BC1013" s="43" t="s">
        <v>1373</v>
      </c>
      <c r="BD1013" s="38" t="s">
        <v>1302</v>
      </c>
      <c r="BE1013" s="38" t="s">
        <v>1303</v>
      </c>
      <c r="BF1013" s="41"/>
      <c r="BG1013" s="41"/>
      <c r="BH1013" s="41"/>
      <c r="BI1013" s="41"/>
      <c r="BJ1013" s="41"/>
      <c r="BK1013" s="41"/>
      <c r="BL1013" s="41"/>
      <c r="BM1013" s="41"/>
      <c r="BN1013" s="41"/>
      <c r="BO1013" s="41"/>
      <c r="CJ1013" s="41"/>
      <c r="CK1013" s="41"/>
    </row>
    <row r="1014" spans="1:89" s="33" customFormat="1" x14ac:dyDescent="0.2">
      <c r="A1014" s="42">
        <v>119066</v>
      </c>
      <c r="B1014" s="43" t="s">
        <v>1393</v>
      </c>
      <c r="C1014" s="35">
        <v>-847067.77</v>
      </c>
      <c r="D1014" s="35">
        <v>87</v>
      </c>
      <c r="E1014" s="35">
        <v>612990</v>
      </c>
      <c r="F1014" s="36">
        <f t="shared" si="196"/>
        <v>-41.455868937503062</v>
      </c>
      <c r="G1014" s="35">
        <v>188012.23</v>
      </c>
      <c r="H1014" s="35">
        <v>1003</v>
      </c>
      <c r="I1014" s="35">
        <v>7051560</v>
      </c>
      <c r="J1014" s="36">
        <f t="shared" si="197"/>
        <v>0.82653755055618905</v>
      </c>
      <c r="K1014" s="35">
        <v>-163067.76999999999</v>
      </c>
      <c r="L1014" s="35">
        <v>1040</v>
      </c>
      <c r="M1014" s="35">
        <v>7324550</v>
      </c>
      <c r="N1014" s="36">
        <f t="shared" si="199"/>
        <v>-0.66789537923831499</v>
      </c>
      <c r="O1014" s="35">
        <v>-224129.29</v>
      </c>
      <c r="P1014" s="35">
        <v>601.5</v>
      </c>
      <c r="Q1014" s="35">
        <v>4213905</v>
      </c>
      <c r="R1014" s="36">
        <f t="shared" si="200"/>
        <v>-1.6488288155523205</v>
      </c>
      <c r="S1014" s="35">
        <v>857115.71</v>
      </c>
      <c r="T1014" s="35">
        <v>465</v>
      </c>
      <c r="U1014" s="35">
        <v>3239800</v>
      </c>
      <c r="V1014" s="36">
        <f t="shared" si="201"/>
        <v>8.2013047132539043</v>
      </c>
      <c r="W1014" s="35">
        <v>1565244.66</v>
      </c>
      <c r="X1014" s="35">
        <v>690</v>
      </c>
      <c r="Y1014" s="35">
        <v>4768300</v>
      </c>
      <c r="Z1014" s="36">
        <f t="shared" si="202"/>
        <v>9.84781574145922</v>
      </c>
      <c r="AA1014" s="35">
        <v>1004201.55</v>
      </c>
      <c r="AB1014" s="35">
        <v>506.05</v>
      </c>
      <c r="AC1014" s="35">
        <v>3669323.5</v>
      </c>
      <c r="AD1014" s="36">
        <f t="shared" si="203"/>
        <v>8.4839202784927519</v>
      </c>
      <c r="AE1014" s="35">
        <v>514530.54</v>
      </c>
      <c r="AF1014" s="35">
        <v>428</v>
      </c>
      <c r="AG1014" s="35">
        <v>3122910</v>
      </c>
      <c r="AH1014" s="36">
        <f t="shared" si="204"/>
        <v>4.9427989279229951</v>
      </c>
      <c r="AI1014" s="35">
        <v>-870266.96</v>
      </c>
      <c r="AJ1014" s="35">
        <v>655.5</v>
      </c>
      <c r="AK1014" s="35">
        <v>4451960</v>
      </c>
      <c r="AL1014" s="36">
        <f t="shared" si="205"/>
        <v>-6.0598648145985132</v>
      </c>
      <c r="AM1014" s="35">
        <v>544128.4</v>
      </c>
      <c r="AN1014" s="35">
        <v>950.25</v>
      </c>
      <c r="AO1014" s="35">
        <v>6245852.5</v>
      </c>
      <c r="AP1014" s="36">
        <f t="shared" si="206"/>
        <v>2.700669027966959</v>
      </c>
      <c r="AQ1014" s="35">
        <v>815931.46</v>
      </c>
      <c r="AR1014" s="35">
        <v>1096.95</v>
      </c>
      <c r="AS1014" s="35">
        <v>7312389.5</v>
      </c>
      <c r="AT1014" s="36">
        <f t="shared" si="207"/>
        <v>3.1242975883601383</v>
      </c>
      <c r="AU1014" s="35">
        <v>-398440.88</v>
      </c>
      <c r="AV1014" s="35">
        <v>1027</v>
      </c>
      <c r="AW1014" s="35">
        <v>7104920</v>
      </c>
      <c r="AX1014" s="36">
        <f t="shared" si="208"/>
        <v>-1.7384667638762998</v>
      </c>
      <c r="AY1014" s="35">
        <f t="shared" si="198"/>
        <v>3833259.6499999994</v>
      </c>
      <c r="AZ1014" s="35">
        <f t="shared" si="198"/>
        <v>8463.25</v>
      </c>
      <c r="BA1014" s="35">
        <f t="shared" si="198"/>
        <v>58505470.5</v>
      </c>
      <c r="BB1014" s="36">
        <f t="shared" si="209"/>
        <v>2.031110050640478</v>
      </c>
      <c r="BC1014" s="43" t="s">
        <v>1394</v>
      </c>
      <c r="BD1014" s="38" t="s">
        <v>1395</v>
      </c>
      <c r="BE1014" s="38" t="s">
        <v>1303</v>
      </c>
      <c r="BF1014" s="41"/>
      <c r="BG1014" s="41"/>
      <c r="BH1014" s="41"/>
      <c r="BI1014" s="41"/>
      <c r="BJ1014" s="41"/>
      <c r="BK1014" s="41"/>
      <c r="BL1014" s="41"/>
      <c r="BM1014" s="41"/>
      <c r="BN1014" s="41"/>
      <c r="BO1014" s="41"/>
      <c r="CJ1014" s="41"/>
      <c r="CK1014" s="41"/>
    </row>
    <row r="1015" spans="1:89" s="33" customFormat="1" x14ac:dyDescent="0.2">
      <c r="A1015" s="42">
        <v>122377</v>
      </c>
      <c r="B1015" s="43" t="s">
        <v>1396</v>
      </c>
      <c r="C1015" s="35">
        <v>-1299091.6399999999</v>
      </c>
      <c r="D1015" s="35">
        <v>112</v>
      </c>
      <c r="E1015" s="35">
        <v>786240</v>
      </c>
      <c r="F1015" s="36">
        <f t="shared" si="196"/>
        <v>-49.568514957264952</v>
      </c>
      <c r="G1015" s="35">
        <v>575533.36</v>
      </c>
      <c r="H1015" s="35">
        <v>1001</v>
      </c>
      <c r="I1015" s="35">
        <v>7029170</v>
      </c>
      <c r="J1015" s="36">
        <f t="shared" si="197"/>
        <v>2.5382134960457639</v>
      </c>
      <c r="K1015" s="35">
        <v>-573286.64</v>
      </c>
      <c r="L1015" s="35">
        <v>1082.5</v>
      </c>
      <c r="M1015" s="35">
        <v>7657325</v>
      </c>
      <c r="N1015" s="36">
        <f t="shared" si="199"/>
        <v>-2.2460322893438636</v>
      </c>
      <c r="O1015" s="35">
        <v>-441425.65</v>
      </c>
      <c r="P1015" s="35">
        <v>907.5</v>
      </c>
      <c r="Q1015" s="35">
        <v>6407575</v>
      </c>
      <c r="R1015" s="36">
        <f t="shared" si="200"/>
        <v>-2.1356277764989096</v>
      </c>
      <c r="S1015" s="35">
        <v>-16165.65</v>
      </c>
      <c r="T1015" s="35">
        <v>756.5</v>
      </c>
      <c r="U1015" s="35">
        <v>5277355</v>
      </c>
      <c r="V1015" s="36">
        <f t="shared" si="201"/>
        <v>-9.4959529916028018E-2</v>
      </c>
      <c r="W1015" s="35">
        <v>90349.2</v>
      </c>
      <c r="X1015" s="35">
        <v>623.5</v>
      </c>
      <c r="Y1015" s="35">
        <v>4293145</v>
      </c>
      <c r="Z1015" s="36">
        <f t="shared" si="202"/>
        <v>0.63134974476753047</v>
      </c>
      <c r="AA1015" s="35">
        <v>598316.21</v>
      </c>
      <c r="AB1015" s="35">
        <v>863</v>
      </c>
      <c r="AC1015" s="35">
        <v>6193610</v>
      </c>
      <c r="AD1015" s="36">
        <f t="shared" si="203"/>
        <v>2.9946674895577861</v>
      </c>
      <c r="AE1015" s="35">
        <v>264897.21000000002</v>
      </c>
      <c r="AF1015" s="35">
        <v>550.5</v>
      </c>
      <c r="AG1015" s="35">
        <v>4048035</v>
      </c>
      <c r="AH1015" s="36">
        <f t="shared" si="204"/>
        <v>1.9631540488162778</v>
      </c>
      <c r="AI1015" s="35">
        <v>-126405.79</v>
      </c>
      <c r="AJ1015" s="35">
        <v>751</v>
      </c>
      <c r="AK1015" s="35">
        <v>5122670</v>
      </c>
      <c r="AL1015" s="36">
        <f t="shared" si="205"/>
        <v>-0.76494864787308181</v>
      </c>
      <c r="AM1015" s="35">
        <v>531016.21</v>
      </c>
      <c r="AN1015" s="35">
        <v>1011</v>
      </c>
      <c r="AO1015" s="35">
        <v>6714570</v>
      </c>
      <c r="AP1015" s="36">
        <f t="shared" si="206"/>
        <v>2.4516093376046415</v>
      </c>
      <c r="AQ1015" s="35">
        <v>565948.15</v>
      </c>
      <c r="AR1015" s="35">
        <v>917.5</v>
      </c>
      <c r="AS1015" s="35">
        <v>6176025</v>
      </c>
      <c r="AT1015" s="36">
        <f t="shared" si="207"/>
        <v>2.5658167186823242</v>
      </c>
      <c r="AU1015" s="35">
        <v>-1091371.01</v>
      </c>
      <c r="AV1015" s="35">
        <v>1038.5</v>
      </c>
      <c r="AW1015" s="35">
        <v>7296215</v>
      </c>
      <c r="AX1015" s="36">
        <f t="shared" si="208"/>
        <v>-4.63699346990186</v>
      </c>
      <c r="AY1015" s="35">
        <f t="shared" si="198"/>
        <v>377405.59999999986</v>
      </c>
      <c r="AZ1015" s="35">
        <f t="shared" si="198"/>
        <v>9502.5</v>
      </c>
      <c r="BA1015" s="35">
        <f t="shared" si="198"/>
        <v>66215695</v>
      </c>
      <c r="BB1015" s="36">
        <f t="shared" si="209"/>
        <v>0.17668882883431181</v>
      </c>
      <c r="BC1015" s="43" t="s">
        <v>1394</v>
      </c>
      <c r="BD1015" s="38" t="s">
        <v>1395</v>
      </c>
      <c r="BE1015" s="38" t="s">
        <v>1303</v>
      </c>
      <c r="BF1015" s="41"/>
      <c r="BG1015" s="41"/>
      <c r="BH1015" s="41"/>
      <c r="BI1015" s="41"/>
      <c r="BJ1015" s="41"/>
      <c r="BK1015" s="41"/>
      <c r="BL1015" s="41"/>
      <c r="BM1015" s="41"/>
      <c r="BN1015" s="41"/>
      <c r="BO1015" s="41"/>
      <c r="CJ1015" s="41"/>
      <c r="CK1015" s="41"/>
    </row>
    <row r="1016" spans="1:89" s="33" customFormat="1" x14ac:dyDescent="0.2">
      <c r="A1016" s="42">
        <v>140960</v>
      </c>
      <c r="B1016" s="43" t="s">
        <v>1397</v>
      </c>
      <c r="C1016" s="35">
        <v>-59409.99</v>
      </c>
      <c r="D1016" s="35">
        <v>35</v>
      </c>
      <c r="E1016" s="35">
        <v>245700</v>
      </c>
      <c r="F1016" s="36">
        <f t="shared" si="196"/>
        <v>-7.2539670329670329</v>
      </c>
      <c r="G1016" s="35">
        <v>-122495.55</v>
      </c>
      <c r="H1016" s="35">
        <v>301</v>
      </c>
      <c r="I1016" s="35">
        <v>2113020</v>
      </c>
      <c r="J1016" s="36">
        <f t="shared" si="197"/>
        <v>-1.7971254649743023</v>
      </c>
      <c r="K1016" s="35">
        <v>482699.45</v>
      </c>
      <c r="L1016" s="35">
        <v>258.5</v>
      </c>
      <c r="M1016" s="35">
        <v>1823995</v>
      </c>
      <c r="N1016" s="36">
        <f t="shared" si="199"/>
        <v>7.9391574538307399</v>
      </c>
      <c r="O1016" s="35">
        <v>849923.54</v>
      </c>
      <c r="P1016" s="35">
        <v>171</v>
      </c>
      <c r="Q1016" s="35">
        <v>1193420</v>
      </c>
      <c r="R1016" s="36">
        <f t="shared" si="200"/>
        <v>22.077415947445157</v>
      </c>
      <c r="S1016" s="35">
        <v>859473.54</v>
      </c>
      <c r="T1016" s="35">
        <v>70</v>
      </c>
      <c r="U1016" s="35">
        <v>484400</v>
      </c>
      <c r="V1016" s="36">
        <f t="shared" si="201"/>
        <v>55.003467671345994</v>
      </c>
      <c r="W1016" s="35">
        <v>626723.37</v>
      </c>
      <c r="X1016" s="35">
        <v>105</v>
      </c>
      <c r="Y1016" s="35">
        <v>716100</v>
      </c>
      <c r="Z1016" s="36">
        <f t="shared" si="202"/>
        <v>26.255692082111437</v>
      </c>
      <c r="AA1016" s="35">
        <v>509716.37</v>
      </c>
      <c r="AB1016" s="35">
        <v>77</v>
      </c>
      <c r="AC1016" s="35">
        <v>546990</v>
      </c>
      <c r="AD1016" s="36">
        <f t="shared" si="203"/>
        <v>28.88756187498857</v>
      </c>
      <c r="AE1016" s="35">
        <v>506503.99</v>
      </c>
      <c r="AF1016" s="35">
        <v>50</v>
      </c>
      <c r="AG1016" s="35">
        <v>370750</v>
      </c>
      <c r="AH1016" s="36">
        <f t="shared" si="204"/>
        <v>40.984813755900198</v>
      </c>
      <c r="AI1016" s="35">
        <v>715431.99</v>
      </c>
      <c r="AJ1016" s="35">
        <v>140</v>
      </c>
      <c r="AK1016" s="35">
        <v>936600</v>
      </c>
      <c r="AL1016" s="36">
        <f t="shared" si="205"/>
        <v>23.679683632286995</v>
      </c>
      <c r="AM1016" s="35">
        <v>1148595</v>
      </c>
      <c r="AN1016" s="35">
        <v>262.5</v>
      </c>
      <c r="AO1016" s="35">
        <v>1786725</v>
      </c>
      <c r="AP1016" s="36">
        <f t="shared" si="206"/>
        <v>19.92832976535281</v>
      </c>
      <c r="AQ1016" s="35">
        <v>1340570.05</v>
      </c>
      <c r="AR1016" s="35">
        <v>252.5</v>
      </c>
      <c r="AS1016" s="35">
        <v>1666525</v>
      </c>
      <c r="AT1016" s="36">
        <f t="shared" si="207"/>
        <v>22.523491336763627</v>
      </c>
      <c r="AU1016" s="35">
        <v>285798.03000000003</v>
      </c>
      <c r="AV1016" s="35">
        <v>360</v>
      </c>
      <c r="AW1016" s="35">
        <v>2470400</v>
      </c>
      <c r="AX1016" s="36">
        <f t="shared" si="208"/>
        <v>3.5863580513277205</v>
      </c>
      <c r="AY1016" s="35">
        <f t="shared" si="198"/>
        <v>7202939.7800000003</v>
      </c>
      <c r="AZ1016" s="35">
        <f t="shared" si="198"/>
        <v>2047.5</v>
      </c>
      <c r="BA1016" s="35">
        <f t="shared" si="198"/>
        <v>14108925</v>
      </c>
      <c r="BB1016" s="36">
        <f t="shared" si="209"/>
        <v>15.826232911437264</v>
      </c>
      <c r="BC1016" s="43" t="s">
        <v>1394</v>
      </c>
      <c r="BD1016" s="38" t="s">
        <v>1395</v>
      </c>
      <c r="BE1016" s="38" t="s">
        <v>1303</v>
      </c>
      <c r="BF1016" s="41"/>
      <c r="BG1016" s="41"/>
      <c r="BH1016" s="41"/>
      <c r="BI1016" s="41"/>
      <c r="BJ1016" s="41"/>
      <c r="BK1016" s="41"/>
      <c r="BL1016" s="41"/>
      <c r="BM1016" s="41"/>
      <c r="BN1016" s="41"/>
      <c r="BO1016" s="41"/>
      <c r="CJ1016" s="41"/>
      <c r="CK1016" s="41"/>
    </row>
    <row r="1017" spans="1:89" s="33" customFormat="1" x14ac:dyDescent="0.2">
      <c r="A1017" s="42">
        <v>140984</v>
      </c>
      <c r="B1017" s="43" t="s">
        <v>1398</v>
      </c>
      <c r="C1017" s="35">
        <v>1942.86</v>
      </c>
      <c r="D1017" s="35">
        <v>0</v>
      </c>
      <c r="E1017" s="35">
        <v>0</v>
      </c>
      <c r="F1017" s="36">
        <f t="shared" si="196"/>
        <v>0</v>
      </c>
      <c r="G1017" s="35">
        <v>-113109.41</v>
      </c>
      <c r="H1017" s="35">
        <v>300</v>
      </c>
      <c r="I1017" s="35">
        <v>2106000</v>
      </c>
      <c r="J1017" s="36">
        <f t="shared" si="197"/>
        <v>-1.6649533285849953</v>
      </c>
      <c r="K1017" s="35">
        <v>-159489.41</v>
      </c>
      <c r="L1017" s="35">
        <v>312</v>
      </c>
      <c r="M1017" s="35">
        <v>2190240</v>
      </c>
      <c r="N1017" s="36">
        <f t="shared" si="199"/>
        <v>-2.1845470359412666</v>
      </c>
      <c r="O1017" s="35">
        <v>-111078.54</v>
      </c>
      <c r="P1017" s="35">
        <v>252</v>
      </c>
      <c r="Q1017" s="35">
        <v>1796340</v>
      </c>
      <c r="R1017" s="36">
        <f t="shared" si="200"/>
        <v>-1.9169170312969703</v>
      </c>
      <c r="S1017" s="35">
        <v>148111.51</v>
      </c>
      <c r="T1017" s="35">
        <v>210</v>
      </c>
      <c r="U1017" s="35">
        <v>1491700</v>
      </c>
      <c r="V1017" s="36">
        <f t="shared" si="201"/>
        <v>3.0780028222833011</v>
      </c>
      <c r="W1017" s="35">
        <v>-129338.57</v>
      </c>
      <c r="X1017" s="35">
        <v>180</v>
      </c>
      <c r="Y1017" s="35">
        <v>1255100</v>
      </c>
      <c r="Z1017" s="36">
        <f t="shared" si="202"/>
        <v>-3.0915123097761139</v>
      </c>
      <c r="AA1017" s="35">
        <v>-79738.570000000007</v>
      </c>
      <c r="AB1017" s="35">
        <v>204</v>
      </c>
      <c r="AC1017" s="35">
        <v>1478680</v>
      </c>
      <c r="AD1017" s="36">
        <f t="shared" si="203"/>
        <v>-1.6716907444477509</v>
      </c>
      <c r="AE1017" s="35">
        <v>161798.31</v>
      </c>
      <c r="AF1017" s="35">
        <v>210</v>
      </c>
      <c r="AG1017" s="35">
        <v>1523200</v>
      </c>
      <c r="AH1017" s="36">
        <f t="shared" si="204"/>
        <v>3.1866788996848738</v>
      </c>
      <c r="AI1017" s="35">
        <v>626367.31000000006</v>
      </c>
      <c r="AJ1017" s="35">
        <v>221</v>
      </c>
      <c r="AK1017" s="35">
        <v>1492670</v>
      </c>
      <c r="AL1017" s="36">
        <f t="shared" si="205"/>
        <v>13.008492573710198</v>
      </c>
      <c r="AM1017" s="35">
        <v>1136905.31</v>
      </c>
      <c r="AN1017" s="35">
        <v>300</v>
      </c>
      <c r="AO1017" s="35">
        <v>2011500</v>
      </c>
      <c r="AP1017" s="36">
        <f t="shared" si="206"/>
        <v>17.52128491672881</v>
      </c>
      <c r="AQ1017" s="35">
        <v>1712364.31</v>
      </c>
      <c r="AR1017" s="35">
        <v>262.8</v>
      </c>
      <c r="AS1017" s="35">
        <v>1771518</v>
      </c>
      <c r="AT1017" s="36">
        <f t="shared" si="207"/>
        <v>27.065037261828557</v>
      </c>
      <c r="AU1017" s="35">
        <v>280011.34000000003</v>
      </c>
      <c r="AV1017" s="35">
        <v>35</v>
      </c>
      <c r="AW1017" s="35">
        <v>249200</v>
      </c>
      <c r="AX1017" s="36">
        <f t="shared" si="208"/>
        <v>34.832871348314612</v>
      </c>
      <c r="AY1017" s="35">
        <f t="shared" si="198"/>
        <v>3472803.59</v>
      </c>
      <c r="AZ1017" s="35">
        <f t="shared" si="198"/>
        <v>2486.8000000000002</v>
      </c>
      <c r="BA1017" s="35">
        <f t="shared" si="198"/>
        <v>17366148</v>
      </c>
      <c r="BB1017" s="36">
        <f t="shared" si="209"/>
        <v>6.199239537173125</v>
      </c>
      <c r="BC1017" s="43" t="s">
        <v>1394</v>
      </c>
      <c r="BD1017" s="38" t="s">
        <v>1395</v>
      </c>
      <c r="BE1017" s="38" t="s">
        <v>1303</v>
      </c>
      <c r="BF1017" s="41"/>
      <c r="BG1017" s="41"/>
      <c r="BH1017" s="41"/>
      <c r="BI1017" s="41"/>
      <c r="BJ1017" s="41"/>
      <c r="BK1017" s="41"/>
      <c r="BL1017" s="41"/>
      <c r="BM1017" s="41"/>
      <c r="BN1017" s="41"/>
      <c r="BO1017" s="41"/>
      <c r="CJ1017" s="41"/>
      <c r="CK1017" s="41"/>
    </row>
    <row r="1018" spans="1:89" s="33" customFormat="1" x14ac:dyDescent="0.2">
      <c r="A1018" s="42">
        <v>140994</v>
      </c>
      <c r="B1018" s="43" t="s">
        <v>1399</v>
      </c>
      <c r="C1018" s="35">
        <v>0</v>
      </c>
      <c r="D1018" s="35">
        <v>0</v>
      </c>
      <c r="E1018" s="35">
        <v>0</v>
      </c>
      <c r="F1018" s="36">
        <f t="shared" si="196"/>
        <v>0</v>
      </c>
      <c r="G1018" s="35">
        <v>0</v>
      </c>
      <c r="H1018" s="35">
        <v>0</v>
      </c>
      <c r="I1018" s="35">
        <v>0</v>
      </c>
      <c r="J1018" s="36">
        <f t="shared" si="197"/>
        <v>0</v>
      </c>
      <c r="K1018" s="35">
        <v>-45831.71</v>
      </c>
      <c r="L1018" s="35">
        <v>35</v>
      </c>
      <c r="M1018" s="35">
        <v>245700</v>
      </c>
      <c r="N1018" s="36">
        <f t="shared" si="199"/>
        <v>-5.5960573870573871</v>
      </c>
      <c r="O1018" s="35">
        <v>-40501.71</v>
      </c>
      <c r="P1018" s="35">
        <v>31</v>
      </c>
      <c r="Q1018" s="35">
        <v>214520</v>
      </c>
      <c r="R1018" s="36">
        <f t="shared" si="200"/>
        <v>-5.852848265895954</v>
      </c>
      <c r="S1018" s="35">
        <v>-36891.71</v>
      </c>
      <c r="T1018" s="35">
        <v>1</v>
      </c>
      <c r="U1018" s="35">
        <v>6970</v>
      </c>
      <c r="V1018" s="36">
        <f t="shared" si="201"/>
        <v>-164.08077618364419</v>
      </c>
      <c r="W1018" s="35">
        <v>48258.29</v>
      </c>
      <c r="X1018" s="35">
        <v>13</v>
      </c>
      <c r="Y1018" s="35">
        <v>88660</v>
      </c>
      <c r="Z1018" s="36">
        <f t="shared" si="202"/>
        <v>16.329220618091586</v>
      </c>
      <c r="AA1018" s="35">
        <v>-10361.709999999999</v>
      </c>
      <c r="AB1018" s="35">
        <v>31</v>
      </c>
      <c r="AC1018" s="35">
        <v>220720</v>
      </c>
      <c r="AD1018" s="36">
        <f t="shared" si="203"/>
        <v>-1.4552963483146066</v>
      </c>
      <c r="AE1018" s="35">
        <v>122028.35</v>
      </c>
      <c r="AF1018" s="35">
        <v>20</v>
      </c>
      <c r="AG1018" s="35">
        <v>144400</v>
      </c>
      <c r="AH1018" s="36">
        <f t="shared" si="204"/>
        <v>25.352150277008313</v>
      </c>
      <c r="AI1018" s="35">
        <v>-15031.65</v>
      </c>
      <c r="AJ1018" s="35">
        <v>20</v>
      </c>
      <c r="AK1018" s="35">
        <v>131200</v>
      </c>
      <c r="AL1018" s="36">
        <f t="shared" si="205"/>
        <v>-3.5516855945121955</v>
      </c>
      <c r="AM1018" s="35">
        <v>-19131.650000000001</v>
      </c>
      <c r="AN1018" s="35">
        <v>70</v>
      </c>
      <c r="AO1018" s="35">
        <v>455700</v>
      </c>
      <c r="AP1018" s="36">
        <f t="shared" si="206"/>
        <v>-1.3014727891156463</v>
      </c>
      <c r="AQ1018" s="35">
        <v>200968.35</v>
      </c>
      <c r="AR1018" s="35">
        <v>70</v>
      </c>
      <c r="AS1018" s="35">
        <v>466200</v>
      </c>
      <c r="AT1018" s="36">
        <f t="shared" si="207"/>
        <v>12.070171171171172</v>
      </c>
      <c r="AU1018" s="35">
        <v>-48871.65</v>
      </c>
      <c r="AV1018" s="35">
        <v>35</v>
      </c>
      <c r="AW1018" s="35">
        <v>233100</v>
      </c>
      <c r="AX1018" s="36">
        <f t="shared" si="208"/>
        <v>-6.499447232947233</v>
      </c>
      <c r="AY1018" s="35">
        <f t="shared" si="198"/>
        <v>154633.20000000004</v>
      </c>
      <c r="AZ1018" s="35">
        <f t="shared" si="198"/>
        <v>326</v>
      </c>
      <c r="BA1018" s="35">
        <f t="shared" si="198"/>
        <v>2207170</v>
      </c>
      <c r="BB1018" s="36">
        <f t="shared" si="209"/>
        <v>2.17184412618874</v>
      </c>
      <c r="BC1018" s="43" t="s">
        <v>1394</v>
      </c>
      <c r="BD1018" s="38" t="s">
        <v>1395</v>
      </c>
      <c r="BE1018" s="38" t="s">
        <v>1303</v>
      </c>
      <c r="BF1018" s="41"/>
      <c r="BG1018" s="41"/>
      <c r="BH1018" s="41"/>
      <c r="BI1018" s="41"/>
      <c r="BJ1018" s="41"/>
      <c r="BK1018" s="41"/>
      <c r="BL1018" s="41"/>
      <c r="BM1018" s="41"/>
      <c r="BN1018" s="41"/>
      <c r="BO1018" s="41"/>
      <c r="CJ1018" s="41"/>
      <c r="CK1018" s="41"/>
    </row>
    <row r="1019" spans="1:89" s="33" customFormat="1" x14ac:dyDescent="0.2">
      <c r="A1019" s="42">
        <v>142241</v>
      </c>
      <c r="B1019" s="43" t="s">
        <v>1400</v>
      </c>
      <c r="C1019" s="35">
        <v>-223483.56</v>
      </c>
      <c r="D1019" s="35">
        <v>0</v>
      </c>
      <c r="E1019" s="35">
        <v>0</v>
      </c>
      <c r="F1019" s="36">
        <f t="shared" si="196"/>
        <v>0</v>
      </c>
      <c r="G1019" s="35">
        <v>-10303.56</v>
      </c>
      <c r="H1019" s="35">
        <v>45</v>
      </c>
      <c r="I1019" s="35">
        <v>315900</v>
      </c>
      <c r="J1019" s="36">
        <f t="shared" si="197"/>
        <v>-1.0111122507122507</v>
      </c>
      <c r="K1019" s="35">
        <v>-17903.560000000001</v>
      </c>
      <c r="L1019" s="35">
        <v>35</v>
      </c>
      <c r="M1019" s="35">
        <v>245700</v>
      </c>
      <c r="N1019" s="36">
        <f t="shared" si="199"/>
        <v>-2.1860268620268624</v>
      </c>
      <c r="O1019" s="35">
        <v>-30693.56</v>
      </c>
      <c r="P1019" s="35">
        <v>78</v>
      </c>
      <c r="Q1019" s="35">
        <v>546210</v>
      </c>
      <c r="R1019" s="36">
        <f t="shared" si="200"/>
        <v>-1.7420046502261037</v>
      </c>
      <c r="S1019" s="35">
        <v>-20683.560000000001</v>
      </c>
      <c r="T1019" s="35">
        <v>35</v>
      </c>
      <c r="U1019" s="35">
        <v>243950</v>
      </c>
      <c r="V1019" s="36">
        <f t="shared" si="201"/>
        <v>-2.6283679442508712</v>
      </c>
      <c r="W1019" s="35">
        <v>72866.44</v>
      </c>
      <c r="X1019" s="35">
        <v>15</v>
      </c>
      <c r="Y1019" s="35">
        <v>102300</v>
      </c>
      <c r="Z1019" s="36">
        <f t="shared" si="202"/>
        <v>21.368457478005865</v>
      </c>
      <c r="AA1019" s="35">
        <v>403516.44</v>
      </c>
      <c r="AB1019" s="35">
        <v>151</v>
      </c>
      <c r="AC1019" s="35">
        <v>1086970</v>
      </c>
      <c r="AD1019" s="36">
        <f t="shared" si="203"/>
        <v>11.508146167787521</v>
      </c>
      <c r="AE1019" s="35">
        <v>436556.48</v>
      </c>
      <c r="AF1019" s="35">
        <v>70</v>
      </c>
      <c r="AG1019" s="35">
        <v>507150</v>
      </c>
      <c r="AH1019" s="36">
        <f t="shared" si="204"/>
        <v>25.824104111209699</v>
      </c>
      <c r="AI1019" s="35">
        <v>715096.48</v>
      </c>
      <c r="AJ1019" s="35">
        <v>161</v>
      </c>
      <c r="AK1019" s="35">
        <v>1068620</v>
      </c>
      <c r="AL1019" s="36">
        <f t="shared" si="205"/>
        <v>20.744503078737065</v>
      </c>
      <c r="AM1019" s="35">
        <v>188986.44</v>
      </c>
      <c r="AN1019" s="35">
        <v>88.5</v>
      </c>
      <c r="AO1019" s="35">
        <v>588545</v>
      </c>
      <c r="AP1019" s="36">
        <f t="shared" si="206"/>
        <v>9.9543444256598885</v>
      </c>
      <c r="AQ1019" s="35">
        <v>-64788.56</v>
      </c>
      <c r="AR1019" s="35">
        <v>50</v>
      </c>
      <c r="AS1019" s="35">
        <v>342750</v>
      </c>
      <c r="AT1019" s="36">
        <f t="shared" si="207"/>
        <v>-5.2927197082421582</v>
      </c>
      <c r="AU1019" s="35">
        <v>439386.44</v>
      </c>
      <c r="AV1019" s="35">
        <v>151</v>
      </c>
      <c r="AW1019" s="35">
        <v>1035340</v>
      </c>
      <c r="AX1019" s="36">
        <f t="shared" si="208"/>
        <v>13.156045009368905</v>
      </c>
      <c r="AY1019" s="35">
        <f t="shared" si="198"/>
        <v>2112035.92</v>
      </c>
      <c r="AZ1019" s="35">
        <f t="shared" si="198"/>
        <v>879.5</v>
      </c>
      <c r="BA1019" s="35">
        <f t="shared" si="198"/>
        <v>6083435</v>
      </c>
      <c r="BB1019" s="36">
        <f t="shared" si="209"/>
        <v>10.762523725493901</v>
      </c>
      <c r="BC1019" s="43" t="s">
        <v>1394</v>
      </c>
      <c r="BD1019" s="38" t="s">
        <v>1395</v>
      </c>
      <c r="BE1019" s="38" t="s">
        <v>1303</v>
      </c>
      <c r="BF1019" s="41"/>
      <c r="BG1019" s="41"/>
      <c r="BH1019" s="41"/>
      <c r="BI1019" s="41"/>
      <c r="BJ1019" s="41"/>
      <c r="BK1019" s="41"/>
      <c r="BL1019" s="41"/>
      <c r="BM1019" s="41"/>
      <c r="BN1019" s="41"/>
      <c r="BO1019" s="41"/>
      <c r="CJ1019" s="41"/>
      <c r="CK1019" s="41"/>
    </row>
    <row r="1020" spans="1:89" s="33" customFormat="1" x14ac:dyDescent="0.2">
      <c r="A1020" s="42">
        <v>142242</v>
      </c>
      <c r="B1020" s="43" t="s">
        <v>1401</v>
      </c>
      <c r="C1020" s="35">
        <v>-299500.82</v>
      </c>
      <c r="D1020" s="35">
        <v>0</v>
      </c>
      <c r="E1020" s="35">
        <v>0</v>
      </c>
      <c r="F1020" s="36">
        <f t="shared" si="196"/>
        <v>0</v>
      </c>
      <c r="G1020" s="35">
        <v>-50306.82</v>
      </c>
      <c r="H1020" s="35">
        <v>150</v>
      </c>
      <c r="I1020" s="35">
        <v>1053000</v>
      </c>
      <c r="J1020" s="36">
        <f t="shared" si="197"/>
        <v>-1.4810174928774928</v>
      </c>
      <c r="K1020" s="35">
        <v>-30106.82</v>
      </c>
      <c r="L1020" s="35">
        <v>70</v>
      </c>
      <c r="M1020" s="35">
        <v>491400</v>
      </c>
      <c r="N1020" s="36">
        <f t="shared" si="199"/>
        <v>-1.838023199023199</v>
      </c>
      <c r="O1020" s="35">
        <v>-25806.82</v>
      </c>
      <c r="P1020" s="35">
        <v>60</v>
      </c>
      <c r="Q1020" s="35">
        <v>443450</v>
      </c>
      <c r="R1020" s="36">
        <f t="shared" si="200"/>
        <v>-1.8040622843612584</v>
      </c>
      <c r="S1020" s="35">
        <v>-17156.82</v>
      </c>
      <c r="T1020" s="35">
        <v>42.5</v>
      </c>
      <c r="U1020" s="35">
        <v>294475</v>
      </c>
      <c r="V1020" s="36">
        <f t="shared" si="201"/>
        <v>-1.8061343747346974</v>
      </c>
      <c r="W1020" s="35">
        <v>-3606.82</v>
      </c>
      <c r="X1020" s="35">
        <v>15</v>
      </c>
      <c r="Y1020" s="35">
        <v>103050</v>
      </c>
      <c r="Z1020" s="36">
        <f t="shared" si="202"/>
        <v>-1.0500203784570596</v>
      </c>
      <c r="AA1020" s="35">
        <v>110373.18</v>
      </c>
      <c r="AB1020" s="35">
        <v>74</v>
      </c>
      <c r="AC1020" s="35">
        <v>563530</v>
      </c>
      <c r="AD1020" s="36">
        <f t="shared" si="203"/>
        <v>6.0716706830159879</v>
      </c>
      <c r="AE1020" s="35">
        <v>-14126.65</v>
      </c>
      <c r="AF1020" s="35">
        <v>31</v>
      </c>
      <c r="AG1020" s="35">
        <v>226920</v>
      </c>
      <c r="AH1020" s="36">
        <f t="shared" si="204"/>
        <v>-1.8676163405605499</v>
      </c>
      <c r="AI1020" s="35">
        <v>176263.35</v>
      </c>
      <c r="AJ1020" s="35">
        <v>101</v>
      </c>
      <c r="AK1020" s="35">
        <v>681820</v>
      </c>
      <c r="AL1020" s="36">
        <f t="shared" si="205"/>
        <v>8.0140856091050416</v>
      </c>
      <c r="AM1020" s="35">
        <v>214183.34</v>
      </c>
      <c r="AN1020" s="35">
        <v>35</v>
      </c>
      <c r="AO1020" s="35">
        <v>231700</v>
      </c>
      <c r="AP1020" s="36">
        <f t="shared" si="206"/>
        <v>28.656381268882175</v>
      </c>
      <c r="AQ1020" s="35">
        <v>454333.34</v>
      </c>
      <c r="AR1020" s="35">
        <v>70</v>
      </c>
      <c r="AS1020" s="35">
        <v>477400</v>
      </c>
      <c r="AT1020" s="36">
        <f t="shared" si="207"/>
        <v>26.647116715542523</v>
      </c>
      <c r="AU1020" s="35">
        <v>-55806.66</v>
      </c>
      <c r="AV1020" s="35">
        <v>35</v>
      </c>
      <c r="AW1020" s="35">
        <v>238700</v>
      </c>
      <c r="AX1020" s="36">
        <f t="shared" si="208"/>
        <v>-7.247618181818182</v>
      </c>
      <c r="AY1020" s="35">
        <f t="shared" si="198"/>
        <v>758235.79999999993</v>
      </c>
      <c r="AZ1020" s="35">
        <f t="shared" si="198"/>
        <v>683.5</v>
      </c>
      <c r="BA1020" s="35">
        <f t="shared" si="198"/>
        <v>4805445</v>
      </c>
      <c r="BB1020" s="36">
        <f t="shared" si="209"/>
        <v>4.8913908701483422</v>
      </c>
      <c r="BC1020" s="43" t="s">
        <v>1394</v>
      </c>
      <c r="BD1020" s="38" t="s">
        <v>1395</v>
      </c>
      <c r="BE1020" s="38" t="s">
        <v>1303</v>
      </c>
      <c r="BF1020" s="41"/>
      <c r="BG1020" s="41"/>
      <c r="BH1020" s="41"/>
      <c r="BI1020" s="41"/>
      <c r="BJ1020" s="41"/>
      <c r="BK1020" s="41"/>
      <c r="BL1020" s="41"/>
      <c r="BM1020" s="41"/>
      <c r="BN1020" s="41"/>
      <c r="BO1020" s="41"/>
      <c r="CJ1020" s="41"/>
      <c r="CK1020" s="41"/>
    </row>
    <row r="1021" spans="1:89" s="33" customFormat="1" x14ac:dyDescent="0.2">
      <c r="A1021" s="42">
        <v>142269</v>
      </c>
      <c r="B1021" s="43" t="s">
        <v>1402</v>
      </c>
      <c r="C1021" s="35">
        <v>-147939.85999999999</v>
      </c>
      <c r="D1021" s="35">
        <v>92</v>
      </c>
      <c r="E1021" s="35">
        <v>638610</v>
      </c>
      <c r="F1021" s="36">
        <f t="shared" si="196"/>
        <v>-6.9497749800347624</v>
      </c>
      <c r="G1021" s="35">
        <v>259188.53</v>
      </c>
      <c r="H1021" s="35">
        <v>630</v>
      </c>
      <c r="I1021" s="35">
        <v>4422850</v>
      </c>
      <c r="J1021" s="36">
        <f t="shared" si="197"/>
        <v>1.816666726205953</v>
      </c>
      <c r="K1021" s="35">
        <v>-321406.46999999997</v>
      </c>
      <c r="L1021" s="35">
        <v>603.5</v>
      </c>
      <c r="M1021" s="35">
        <v>4266695</v>
      </c>
      <c r="N1021" s="36">
        <f t="shared" si="199"/>
        <v>-2.2598742352101566</v>
      </c>
      <c r="O1021" s="35">
        <v>-150561.47</v>
      </c>
      <c r="P1021" s="35">
        <v>335</v>
      </c>
      <c r="Q1021" s="35">
        <v>2369050</v>
      </c>
      <c r="R1021" s="36">
        <f t="shared" si="200"/>
        <v>-1.9701591650661658</v>
      </c>
      <c r="S1021" s="35">
        <v>94038.53</v>
      </c>
      <c r="T1021" s="35">
        <v>315</v>
      </c>
      <c r="U1021" s="35">
        <v>2179800</v>
      </c>
      <c r="V1021" s="36">
        <f t="shared" si="201"/>
        <v>1.3373678456739151</v>
      </c>
      <c r="W1021" s="35">
        <v>388403.20000000001</v>
      </c>
      <c r="X1021" s="35">
        <v>270.89999999999998</v>
      </c>
      <c r="Y1021" s="35">
        <v>1895023</v>
      </c>
      <c r="Z1021" s="36">
        <f t="shared" si="202"/>
        <v>6.1487886954406363</v>
      </c>
      <c r="AA1021" s="35">
        <v>312195.21000000002</v>
      </c>
      <c r="AB1021" s="35">
        <v>337</v>
      </c>
      <c r="AC1021" s="35">
        <v>2415940</v>
      </c>
      <c r="AD1021" s="36">
        <f t="shared" si="203"/>
        <v>4.0059155070076251</v>
      </c>
      <c r="AE1021" s="35">
        <v>232047.81</v>
      </c>
      <c r="AF1021" s="35">
        <v>153</v>
      </c>
      <c r="AG1021" s="35">
        <v>1115410</v>
      </c>
      <c r="AH1021" s="36">
        <f t="shared" si="204"/>
        <v>6.2411438843115983</v>
      </c>
      <c r="AI1021" s="35">
        <v>308903.81</v>
      </c>
      <c r="AJ1021" s="35">
        <v>314.5</v>
      </c>
      <c r="AK1021" s="35">
        <v>2091945</v>
      </c>
      <c r="AL1021" s="36">
        <f t="shared" si="205"/>
        <v>4.5775668624175108</v>
      </c>
      <c r="AM1021" s="35">
        <v>545259.32999999996</v>
      </c>
      <c r="AN1021" s="35">
        <v>482.25</v>
      </c>
      <c r="AO1021" s="35">
        <v>3162372.5</v>
      </c>
      <c r="AP1021" s="36">
        <f t="shared" si="206"/>
        <v>5.3450500312660827</v>
      </c>
      <c r="AQ1021" s="35">
        <v>281646.34999999998</v>
      </c>
      <c r="AR1021" s="35">
        <v>488</v>
      </c>
      <c r="AS1021" s="35">
        <v>3267260</v>
      </c>
      <c r="AT1021" s="36">
        <f t="shared" si="207"/>
        <v>2.41367316956716</v>
      </c>
      <c r="AU1021" s="35">
        <v>-550236.05000000005</v>
      </c>
      <c r="AV1021" s="35">
        <v>556</v>
      </c>
      <c r="AW1021" s="35">
        <v>3858640</v>
      </c>
      <c r="AX1021" s="36">
        <f t="shared" si="208"/>
        <v>-4.4205516840130201</v>
      </c>
      <c r="AY1021" s="35">
        <f t="shared" si="198"/>
        <v>1399478.78</v>
      </c>
      <c r="AZ1021" s="35">
        <f t="shared" si="198"/>
        <v>4485.1499999999996</v>
      </c>
      <c r="BA1021" s="35">
        <f t="shared" si="198"/>
        <v>31044985.5</v>
      </c>
      <c r="BB1021" s="36">
        <f t="shared" si="209"/>
        <v>1.3974508759232631</v>
      </c>
      <c r="BC1021" s="43" t="s">
        <v>1394</v>
      </c>
      <c r="BD1021" s="38" t="s">
        <v>1395</v>
      </c>
      <c r="BE1021" s="38" t="s">
        <v>1303</v>
      </c>
      <c r="BF1021" s="41"/>
      <c r="BG1021" s="41"/>
      <c r="BH1021" s="41"/>
      <c r="BI1021" s="41"/>
      <c r="BJ1021" s="41"/>
      <c r="BK1021" s="41"/>
      <c r="BL1021" s="41"/>
      <c r="BM1021" s="41"/>
      <c r="BN1021" s="41"/>
      <c r="BO1021" s="41"/>
      <c r="CJ1021" s="41"/>
      <c r="CK1021" s="41"/>
    </row>
    <row r="1022" spans="1:89" s="33" customFormat="1" x14ac:dyDescent="0.2">
      <c r="A1022" s="42">
        <v>143195</v>
      </c>
      <c r="B1022" s="43" t="s">
        <v>1403</v>
      </c>
      <c r="C1022" s="35">
        <v>-52979.62</v>
      </c>
      <c r="D1022" s="35">
        <v>31</v>
      </c>
      <c r="E1022" s="35">
        <v>217620</v>
      </c>
      <c r="F1022" s="36">
        <f t="shared" si="196"/>
        <v>-7.3035042735042737</v>
      </c>
      <c r="G1022" s="35">
        <v>386186.41</v>
      </c>
      <c r="H1022" s="35">
        <v>265</v>
      </c>
      <c r="I1022" s="35">
        <v>1860300</v>
      </c>
      <c r="J1022" s="36">
        <f t="shared" si="197"/>
        <v>6.4354021985701229</v>
      </c>
      <c r="K1022" s="35">
        <v>391666.41</v>
      </c>
      <c r="L1022" s="35">
        <v>232</v>
      </c>
      <c r="M1022" s="35">
        <v>1645140</v>
      </c>
      <c r="N1022" s="36">
        <f t="shared" si="199"/>
        <v>7.1422446114008533</v>
      </c>
      <c r="O1022" s="35">
        <v>1422388.2</v>
      </c>
      <c r="P1022" s="35">
        <v>189</v>
      </c>
      <c r="Q1022" s="35">
        <v>1318280</v>
      </c>
      <c r="R1022" s="36">
        <f t="shared" si="200"/>
        <v>33.44815532360348</v>
      </c>
      <c r="S1022" s="35">
        <v>391988.2</v>
      </c>
      <c r="T1022" s="35">
        <v>35</v>
      </c>
      <c r="U1022" s="35">
        <v>242200</v>
      </c>
      <c r="V1022" s="36">
        <f t="shared" si="201"/>
        <v>50.171900082576386</v>
      </c>
      <c r="W1022" s="35">
        <v>693288</v>
      </c>
      <c r="X1022" s="35">
        <v>175</v>
      </c>
      <c r="Y1022" s="35">
        <v>1193500</v>
      </c>
      <c r="Z1022" s="36">
        <f t="shared" si="202"/>
        <v>17.426594051110179</v>
      </c>
      <c r="AA1022" s="35">
        <v>543091</v>
      </c>
      <c r="AB1022" s="35">
        <v>126</v>
      </c>
      <c r="AC1022" s="35">
        <v>894220</v>
      </c>
      <c r="AD1022" s="36">
        <f t="shared" si="203"/>
        <v>18.827381405023374</v>
      </c>
      <c r="AE1022" s="35">
        <v>846700.97</v>
      </c>
      <c r="AF1022" s="35">
        <v>96</v>
      </c>
      <c r="AG1022" s="35">
        <v>741220</v>
      </c>
      <c r="AH1022" s="36">
        <f t="shared" si="204"/>
        <v>34.269217101535304</v>
      </c>
      <c r="AI1022" s="35">
        <v>1328261.97</v>
      </c>
      <c r="AJ1022" s="35">
        <v>280</v>
      </c>
      <c r="AK1022" s="35">
        <v>1857100</v>
      </c>
      <c r="AL1022" s="36">
        <f t="shared" si="205"/>
        <v>22.172269166980776</v>
      </c>
      <c r="AM1022" s="35">
        <v>613675.97</v>
      </c>
      <c r="AN1022" s="35">
        <v>210</v>
      </c>
      <c r="AO1022" s="35">
        <v>1390200</v>
      </c>
      <c r="AP1022" s="36">
        <f t="shared" si="206"/>
        <v>13.684329643216802</v>
      </c>
      <c r="AQ1022" s="35">
        <v>1509325.93</v>
      </c>
      <c r="AR1022" s="35">
        <v>200</v>
      </c>
      <c r="AS1022" s="35">
        <v>1384500</v>
      </c>
      <c r="AT1022" s="36">
        <f t="shared" si="207"/>
        <v>30.524468067894546</v>
      </c>
      <c r="AU1022" s="35">
        <v>543623.93000000005</v>
      </c>
      <c r="AV1022" s="35">
        <v>105</v>
      </c>
      <c r="AW1022" s="35">
        <v>728000</v>
      </c>
      <c r="AX1022" s="36">
        <f t="shared" si="208"/>
        <v>23.148821195054946</v>
      </c>
      <c r="AY1022" s="35">
        <f t="shared" si="198"/>
        <v>8670196.9900000002</v>
      </c>
      <c r="AZ1022" s="35">
        <f t="shared" si="198"/>
        <v>1913</v>
      </c>
      <c r="BA1022" s="35">
        <f t="shared" si="198"/>
        <v>13254660</v>
      </c>
      <c r="BB1022" s="36">
        <f t="shared" si="209"/>
        <v>20.277857499928327</v>
      </c>
      <c r="BC1022" s="43" t="s">
        <v>1394</v>
      </c>
      <c r="BD1022" s="38" t="s">
        <v>1395</v>
      </c>
      <c r="BE1022" s="38" t="s">
        <v>1303</v>
      </c>
      <c r="BF1022" s="41"/>
      <c r="BG1022" s="41"/>
      <c r="BH1022" s="41"/>
      <c r="BI1022" s="41"/>
      <c r="BJ1022" s="41"/>
      <c r="BK1022" s="41"/>
      <c r="BL1022" s="41"/>
      <c r="BM1022" s="41"/>
      <c r="BN1022" s="41"/>
      <c r="BO1022" s="41"/>
      <c r="CJ1022" s="41"/>
      <c r="CK1022" s="41"/>
    </row>
    <row r="1023" spans="1:89" s="33" customFormat="1" x14ac:dyDescent="0.2">
      <c r="A1023" s="42">
        <v>143395</v>
      </c>
      <c r="B1023" s="43" t="s">
        <v>1404</v>
      </c>
      <c r="C1023" s="35">
        <v>106739.85</v>
      </c>
      <c r="D1023" s="35">
        <v>0</v>
      </c>
      <c r="E1023" s="35">
        <v>0</v>
      </c>
      <c r="F1023" s="36">
        <f t="shared" si="196"/>
        <v>0</v>
      </c>
      <c r="G1023" s="35">
        <v>348939.85</v>
      </c>
      <c r="H1023" s="35">
        <v>187</v>
      </c>
      <c r="I1023" s="35">
        <v>1313490</v>
      </c>
      <c r="J1023" s="36">
        <f t="shared" si="197"/>
        <v>8.2354150773892449</v>
      </c>
      <c r="K1023" s="35">
        <v>584379.85</v>
      </c>
      <c r="L1023" s="35">
        <v>160</v>
      </c>
      <c r="M1023" s="35">
        <v>1123200</v>
      </c>
      <c r="N1023" s="36">
        <f t="shared" si="199"/>
        <v>15.608436164529914</v>
      </c>
      <c r="O1023" s="35">
        <v>701375.9</v>
      </c>
      <c r="P1023" s="35">
        <v>130</v>
      </c>
      <c r="Q1023" s="35">
        <v>908100</v>
      </c>
      <c r="R1023" s="36">
        <f t="shared" si="200"/>
        <v>23.943016077524504</v>
      </c>
      <c r="S1023" s="35">
        <v>522825.9</v>
      </c>
      <c r="T1023" s="35">
        <v>50</v>
      </c>
      <c r="U1023" s="35">
        <v>346000</v>
      </c>
      <c r="V1023" s="36">
        <f t="shared" si="201"/>
        <v>46.842782947976879</v>
      </c>
      <c r="W1023" s="35">
        <v>313125.77</v>
      </c>
      <c r="X1023" s="35">
        <v>35</v>
      </c>
      <c r="Y1023" s="35">
        <v>238700</v>
      </c>
      <c r="Z1023" s="36">
        <f t="shared" si="202"/>
        <v>39.353888144113952</v>
      </c>
      <c r="AA1023" s="35">
        <v>789425.77</v>
      </c>
      <c r="AB1023" s="35">
        <v>117.5</v>
      </c>
      <c r="AC1023" s="35">
        <v>853225</v>
      </c>
      <c r="AD1023" s="36">
        <f t="shared" si="203"/>
        <v>28.6819993202262</v>
      </c>
      <c r="AE1023" s="35">
        <v>649176.15</v>
      </c>
      <c r="AF1023" s="35">
        <v>25</v>
      </c>
      <c r="AG1023" s="35">
        <v>180500</v>
      </c>
      <c r="AH1023" s="36">
        <f t="shared" si="204"/>
        <v>107.89631301939058</v>
      </c>
      <c r="AI1023" s="35">
        <v>639244.15</v>
      </c>
      <c r="AJ1023" s="35">
        <v>125</v>
      </c>
      <c r="AK1023" s="35">
        <v>837800</v>
      </c>
      <c r="AL1023" s="36">
        <f t="shared" si="205"/>
        <v>23.653101754595372</v>
      </c>
      <c r="AM1023" s="35">
        <v>523849.16</v>
      </c>
      <c r="AN1023" s="35">
        <v>70</v>
      </c>
      <c r="AO1023" s="35">
        <v>459200</v>
      </c>
      <c r="AP1023" s="36">
        <f t="shared" si="206"/>
        <v>35.364381445993033</v>
      </c>
      <c r="AQ1023" s="35">
        <v>860392.16</v>
      </c>
      <c r="AR1023" s="35">
        <v>175</v>
      </c>
      <c r="AS1023" s="35">
        <v>1158500</v>
      </c>
      <c r="AT1023" s="36">
        <f t="shared" si="207"/>
        <v>20.794976676737161</v>
      </c>
      <c r="AU1023" s="35">
        <v>808893.16</v>
      </c>
      <c r="AV1023" s="35">
        <v>105</v>
      </c>
      <c r="AW1023" s="35">
        <v>726600</v>
      </c>
      <c r="AX1023" s="36">
        <f t="shared" si="208"/>
        <v>34.510993614093039</v>
      </c>
      <c r="AY1023" s="35">
        <f t="shared" si="198"/>
        <v>6741627.8200000003</v>
      </c>
      <c r="AZ1023" s="35">
        <f t="shared" si="198"/>
        <v>1179.5</v>
      </c>
      <c r="BA1023" s="35">
        <f t="shared" si="198"/>
        <v>8145315</v>
      </c>
      <c r="BB1023" s="36">
        <f t="shared" si="209"/>
        <v>25.657750795395881</v>
      </c>
      <c r="BC1023" s="43" t="s">
        <v>1394</v>
      </c>
      <c r="BD1023" s="38" t="s">
        <v>1395</v>
      </c>
      <c r="BE1023" s="38" t="s">
        <v>1303</v>
      </c>
      <c r="BF1023" s="41"/>
      <c r="BG1023" s="41"/>
      <c r="BH1023" s="41"/>
      <c r="BI1023" s="41"/>
      <c r="BJ1023" s="41"/>
      <c r="BK1023" s="41"/>
      <c r="BL1023" s="41"/>
      <c r="BM1023" s="41"/>
      <c r="BN1023" s="41"/>
      <c r="BO1023" s="41"/>
      <c r="CJ1023" s="41"/>
      <c r="CK1023" s="41"/>
    </row>
    <row r="1024" spans="1:89" s="33" customFormat="1" x14ac:dyDescent="0.2">
      <c r="A1024" s="42">
        <v>149826</v>
      </c>
      <c r="B1024" s="43" t="s">
        <v>1404</v>
      </c>
      <c r="C1024" s="35">
        <v>-99011.33</v>
      </c>
      <c r="D1024" s="35">
        <v>0</v>
      </c>
      <c r="E1024" s="35">
        <v>0</v>
      </c>
      <c r="F1024" s="36">
        <f t="shared" si="196"/>
        <v>0</v>
      </c>
      <c r="G1024" s="35">
        <v>311986.62</v>
      </c>
      <c r="H1024" s="35">
        <v>100</v>
      </c>
      <c r="I1024" s="35">
        <v>702000</v>
      </c>
      <c r="J1024" s="36">
        <f t="shared" si="197"/>
        <v>13.777186923076924</v>
      </c>
      <c r="K1024" s="35">
        <v>322286.62</v>
      </c>
      <c r="L1024" s="35">
        <v>70</v>
      </c>
      <c r="M1024" s="35">
        <v>491400</v>
      </c>
      <c r="N1024" s="36">
        <f t="shared" si="199"/>
        <v>19.675617826617827</v>
      </c>
      <c r="O1024" s="35">
        <v>206866.62</v>
      </c>
      <c r="P1024" s="35">
        <v>31</v>
      </c>
      <c r="Q1024" s="35">
        <v>217620</v>
      </c>
      <c r="R1024" s="36">
        <f t="shared" si="200"/>
        <v>29.468179487179487</v>
      </c>
      <c r="S1024" s="35">
        <v>100216.62</v>
      </c>
      <c r="T1024" s="35">
        <v>15</v>
      </c>
      <c r="U1024" s="35">
        <v>103800</v>
      </c>
      <c r="V1024" s="36">
        <f t="shared" si="201"/>
        <v>29.929819075144508</v>
      </c>
      <c r="W1024" s="35">
        <v>228966.62</v>
      </c>
      <c r="X1024" s="35">
        <v>35</v>
      </c>
      <c r="Y1024" s="35">
        <v>238700</v>
      </c>
      <c r="Z1024" s="36">
        <f t="shared" si="202"/>
        <v>28.776701298701298</v>
      </c>
      <c r="AA1024" s="35">
        <v>209216.62</v>
      </c>
      <c r="AB1024" s="35">
        <v>31</v>
      </c>
      <c r="AC1024" s="35">
        <v>220720</v>
      </c>
      <c r="AD1024" s="36">
        <f t="shared" si="203"/>
        <v>29.384356741573033</v>
      </c>
      <c r="AE1024" s="35">
        <v>103917.26</v>
      </c>
      <c r="AF1024" s="35">
        <v>15</v>
      </c>
      <c r="AG1024" s="35">
        <v>109800</v>
      </c>
      <c r="AH1024" s="36">
        <f t="shared" si="204"/>
        <v>28.392693989071038</v>
      </c>
      <c r="AI1024" s="35">
        <v>219757.26</v>
      </c>
      <c r="AJ1024" s="35">
        <v>35</v>
      </c>
      <c r="AK1024" s="35">
        <v>238700</v>
      </c>
      <c r="AL1024" s="36">
        <f t="shared" si="205"/>
        <v>28.539903896103898</v>
      </c>
      <c r="AM1024" s="35">
        <v>311007.26</v>
      </c>
      <c r="AN1024" s="35">
        <v>50</v>
      </c>
      <c r="AO1024" s="35">
        <v>331000</v>
      </c>
      <c r="AP1024" s="36">
        <f t="shared" si="206"/>
        <v>29.127568157099699</v>
      </c>
      <c r="AQ1024" s="35">
        <v>224407.26</v>
      </c>
      <c r="AR1024" s="35">
        <v>35</v>
      </c>
      <c r="AS1024" s="35">
        <v>231700</v>
      </c>
      <c r="AT1024" s="36">
        <f t="shared" si="207"/>
        <v>27.118702114803625</v>
      </c>
      <c r="AU1024" s="35">
        <v>323352.26</v>
      </c>
      <c r="AV1024" s="35">
        <v>55</v>
      </c>
      <c r="AW1024" s="35">
        <v>386000</v>
      </c>
      <c r="AX1024" s="36">
        <f t="shared" si="208"/>
        <v>25.968704818652849</v>
      </c>
      <c r="AY1024" s="35">
        <f t="shared" si="198"/>
        <v>2561981.0200000005</v>
      </c>
      <c r="AZ1024" s="35">
        <f t="shared" si="198"/>
        <v>472</v>
      </c>
      <c r="BA1024" s="35">
        <f t="shared" si="198"/>
        <v>3271440</v>
      </c>
      <c r="BB1024" s="36">
        <f t="shared" si="209"/>
        <v>24.277202583571764</v>
      </c>
      <c r="BC1024" s="43" t="s">
        <v>1394</v>
      </c>
      <c r="BD1024" s="38" t="s">
        <v>1395</v>
      </c>
      <c r="BE1024" s="38" t="s">
        <v>1303</v>
      </c>
      <c r="BF1024" s="41"/>
      <c r="BG1024" s="41"/>
      <c r="BH1024" s="41"/>
      <c r="BI1024" s="41"/>
      <c r="BJ1024" s="41"/>
      <c r="BK1024" s="41"/>
      <c r="BL1024" s="41"/>
      <c r="BM1024" s="41"/>
      <c r="BN1024" s="41"/>
      <c r="BO1024" s="41"/>
      <c r="CJ1024" s="41"/>
      <c r="CK1024" s="41"/>
    </row>
    <row r="1025" spans="1:89" s="33" customFormat="1" x14ac:dyDescent="0.2">
      <c r="A1025" s="42">
        <v>170709</v>
      </c>
      <c r="B1025" s="43" t="s">
        <v>1405</v>
      </c>
      <c r="C1025" s="35">
        <v>-55527.29</v>
      </c>
      <c r="D1025" s="35">
        <v>28.75</v>
      </c>
      <c r="E1025" s="35">
        <v>203262.5</v>
      </c>
      <c r="F1025" s="36">
        <f t="shared" si="196"/>
        <v>-8.1954059405940587</v>
      </c>
      <c r="G1025" s="35">
        <v>60010.21</v>
      </c>
      <c r="H1025" s="35">
        <v>154</v>
      </c>
      <c r="I1025" s="35">
        <v>1081080</v>
      </c>
      <c r="J1025" s="36">
        <f t="shared" si="197"/>
        <v>1.7207944925444927</v>
      </c>
      <c r="K1025" s="35">
        <v>-76784.789999999994</v>
      </c>
      <c r="L1025" s="35">
        <v>160</v>
      </c>
      <c r="M1025" s="35">
        <v>1125450</v>
      </c>
      <c r="N1025" s="36">
        <f t="shared" si="199"/>
        <v>-2.0467756897241101</v>
      </c>
      <c r="O1025" s="35">
        <v>-21944.57</v>
      </c>
      <c r="P1025" s="35">
        <v>77.5</v>
      </c>
      <c r="Q1025" s="35">
        <v>536675</v>
      </c>
      <c r="R1025" s="36">
        <f t="shared" si="200"/>
        <v>-1.2675859132622163</v>
      </c>
      <c r="S1025" s="35">
        <v>-33244.57</v>
      </c>
      <c r="T1025" s="35">
        <v>7.5</v>
      </c>
      <c r="U1025" s="35">
        <v>52275</v>
      </c>
      <c r="V1025" s="36">
        <f t="shared" si="201"/>
        <v>-19.714618268770923</v>
      </c>
      <c r="W1025" s="35">
        <v>-51809.43</v>
      </c>
      <c r="X1025" s="35">
        <v>31</v>
      </c>
      <c r="Y1025" s="35">
        <v>211420</v>
      </c>
      <c r="Z1025" s="36">
        <f t="shared" si="202"/>
        <v>-7.3516360798410751</v>
      </c>
      <c r="AA1025" s="35">
        <v>-17519.43</v>
      </c>
      <c r="AB1025" s="35">
        <v>31</v>
      </c>
      <c r="AC1025" s="35">
        <v>217620</v>
      </c>
      <c r="AD1025" s="36">
        <f t="shared" si="203"/>
        <v>-2.4956452991452993</v>
      </c>
      <c r="AE1025" s="35">
        <v>-17379.330000000002</v>
      </c>
      <c r="AF1025" s="35">
        <v>35</v>
      </c>
      <c r="AG1025" s="35">
        <v>256200</v>
      </c>
      <c r="AH1025" s="36">
        <f t="shared" si="204"/>
        <v>-2.0350503512880564</v>
      </c>
      <c r="AI1025" s="35">
        <v>181460.67</v>
      </c>
      <c r="AJ1025" s="35">
        <v>110</v>
      </c>
      <c r="AK1025" s="35">
        <v>735450</v>
      </c>
      <c r="AL1025" s="36">
        <f t="shared" si="205"/>
        <v>7.6487603100142767</v>
      </c>
      <c r="AM1025" s="35">
        <v>-59379.33</v>
      </c>
      <c r="AN1025" s="35">
        <v>150</v>
      </c>
      <c r="AO1025" s="35">
        <v>995250</v>
      </c>
      <c r="AP1025" s="36">
        <f t="shared" si="206"/>
        <v>-1.849544566691786</v>
      </c>
      <c r="AQ1025" s="35">
        <v>138852.67000000001</v>
      </c>
      <c r="AR1025" s="35">
        <v>217.5</v>
      </c>
      <c r="AS1025" s="35">
        <v>1469725</v>
      </c>
      <c r="AT1025" s="36">
        <f t="shared" si="207"/>
        <v>2.6453076323802072</v>
      </c>
      <c r="AU1025" s="35">
        <v>-242441.32</v>
      </c>
      <c r="AV1025" s="35">
        <v>163</v>
      </c>
      <c r="AW1025" s="35">
        <v>1130450</v>
      </c>
      <c r="AX1025" s="36">
        <f t="shared" si="208"/>
        <v>-6.6483974700340571</v>
      </c>
      <c r="AY1025" s="35">
        <f t="shared" si="198"/>
        <v>-140179.21999999997</v>
      </c>
      <c r="AZ1025" s="35">
        <f t="shared" si="198"/>
        <v>1136.5</v>
      </c>
      <c r="BA1025" s="35">
        <f t="shared" si="198"/>
        <v>7811595</v>
      </c>
      <c r="BB1025" s="36">
        <f t="shared" si="209"/>
        <v>-0.55629558624070996</v>
      </c>
      <c r="BC1025" s="43" t="s">
        <v>1394</v>
      </c>
      <c r="BD1025" s="38" t="s">
        <v>1395</v>
      </c>
      <c r="BE1025" s="38" t="s">
        <v>1303</v>
      </c>
      <c r="BF1025" s="41"/>
      <c r="BG1025" s="41"/>
      <c r="BH1025" s="41"/>
      <c r="BI1025" s="41"/>
      <c r="BJ1025" s="41"/>
      <c r="BK1025" s="41"/>
      <c r="BL1025" s="41"/>
      <c r="BM1025" s="41"/>
      <c r="BN1025" s="41"/>
      <c r="BO1025" s="41"/>
      <c r="CJ1025" s="41"/>
      <c r="CK1025" s="41"/>
    </row>
    <row r="1026" spans="1:89" s="33" customFormat="1" x14ac:dyDescent="0.2">
      <c r="A1026" s="42">
        <v>171687</v>
      </c>
      <c r="B1026" s="43" t="s">
        <v>1406</v>
      </c>
      <c r="C1026" s="35">
        <v>-6889.67</v>
      </c>
      <c r="D1026" s="35">
        <v>0</v>
      </c>
      <c r="E1026" s="35">
        <v>0</v>
      </c>
      <c r="F1026" s="36">
        <f t="shared" si="196"/>
        <v>0</v>
      </c>
      <c r="G1026" s="35">
        <v>107185.33</v>
      </c>
      <c r="H1026" s="35">
        <v>38</v>
      </c>
      <c r="I1026" s="35">
        <v>266760</v>
      </c>
      <c r="J1026" s="36">
        <f t="shared" si="197"/>
        <v>12.455935035237665</v>
      </c>
      <c r="K1026" s="35">
        <v>0</v>
      </c>
      <c r="L1026" s="35">
        <v>35</v>
      </c>
      <c r="M1026" s="35">
        <v>245700</v>
      </c>
      <c r="N1026" s="36">
        <f t="shared" si="199"/>
        <v>0</v>
      </c>
      <c r="O1026" s="35">
        <v>0</v>
      </c>
      <c r="P1026" s="35">
        <v>0</v>
      </c>
      <c r="Q1026" s="35">
        <v>0</v>
      </c>
      <c r="R1026" s="36">
        <f t="shared" si="200"/>
        <v>0</v>
      </c>
      <c r="S1026" s="35">
        <v>156335.32999999999</v>
      </c>
      <c r="T1026" s="35">
        <v>35</v>
      </c>
      <c r="U1026" s="35">
        <v>242200</v>
      </c>
      <c r="V1026" s="36">
        <f t="shared" si="201"/>
        <v>20.009889471511148</v>
      </c>
      <c r="W1026" s="35">
        <v>0</v>
      </c>
      <c r="X1026" s="35">
        <v>0</v>
      </c>
      <c r="Y1026" s="35">
        <v>0</v>
      </c>
      <c r="Z1026" s="36">
        <f t="shared" si="202"/>
        <v>0</v>
      </c>
      <c r="AA1026" s="35">
        <v>350135.33</v>
      </c>
      <c r="AB1026" s="35">
        <v>60</v>
      </c>
      <c r="AC1026" s="35">
        <v>427450</v>
      </c>
      <c r="AD1026" s="36">
        <f t="shared" si="203"/>
        <v>25.392900292431865</v>
      </c>
      <c r="AE1026" s="35">
        <v>0</v>
      </c>
      <c r="AF1026" s="35">
        <v>0</v>
      </c>
      <c r="AG1026" s="35">
        <v>0</v>
      </c>
      <c r="AH1026" s="36">
        <f t="shared" si="204"/>
        <v>0</v>
      </c>
      <c r="AI1026" s="35">
        <v>0</v>
      </c>
      <c r="AJ1026" s="35">
        <v>0</v>
      </c>
      <c r="AK1026" s="35">
        <v>0</v>
      </c>
      <c r="AL1026" s="36">
        <f t="shared" si="205"/>
        <v>0</v>
      </c>
      <c r="AM1026" s="35">
        <v>0</v>
      </c>
      <c r="AN1026" s="35">
        <v>0</v>
      </c>
      <c r="AO1026" s="35">
        <v>0</v>
      </c>
      <c r="AP1026" s="36">
        <f t="shared" si="206"/>
        <v>0</v>
      </c>
      <c r="AQ1026" s="35">
        <v>438473.36</v>
      </c>
      <c r="AR1026" s="35">
        <v>70</v>
      </c>
      <c r="AS1026" s="35">
        <v>470400</v>
      </c>
      <c r="AT1026" s="36">
        <f t="shared" si="207"/>
        <v>26.099604761904761</v>
      </c>
      <c r="AU1026" s="35">
        <v>400803.03</v>
      </c>
      <c r="AV1026" s="35">
        <v>35</v>
      </c>
      <c r="AW1026" s="35">
        <v>239400</v>
      </c>
      <c r="AX1026" s="36">
        <f t="shared" si="208"/>
        <v>51.900141729323309</v>
      </c>
      <c r="AY1026" s="35">
        <f t="shared" si="198"/>
        <v>1452932.3800000001</v>
      </c>
      <c r="AZ1026" s="35">
        <f t="shared" si="198"/>
        <v>273</v>
      </c>
      <c r="BA1026" s="35">
        <f t="shared" si="198"/>
        <v>1891910</v>
      </c>
      <c r="BB1026" s="36">
        <f t="shared" si="209"/>
        <v>23.807106987118839</v>
      </c>
      <c r="BC1026" s="43" t="s">
        <v>1394</v>
      </c>
      <c r="BD1026" s="38" t="s">
        <v>1395</v>
      </c>
      <c r="BE1026" s="38" t="s">
        <v>1303</v>
      </c>
      <c r="BF1026" s="41"/>
      <c r="BG1026" s="41"/>
      <c r="BH1026" s="41"/>
      <c r="BI1026" s="41"/>
      <c r="BJ1026" s="41"/>
      <c r="BK1026" s="41"/>
      <c r="BL1026" s="41"/>
      <c r="BM1026" s="41"/>
      <c r="BN1026" s="41"/>
      <c r="BO1026" s="41"/>
      <c r="CJ1026" s="41"/>
      <c r="CK1026" s="41"/>
    </row>
    <row r="1027" spans="1:89" s="33" customFormat="1" x14ac:dyDescent="0.2">
      <c r="A1027" s="42">
        <v>172798</v>
      </c>
      <c r="B1027" s="43" t="s">
        <v>1407</v>
      </c>
      <c r="C1027" s="35">
        <v>-4612.87</v>
      </c>
      <c r="D1027" s="35">
        <v>35</v>
      </c>
      <c r="E1027" s="35">
        <v>245700</v>
      </c>
      <c r="F1027" s="36">
        <f t="shared" ref="F1027:F1090" si="210">IFERROR(C1027/(E1027/30),0)</f>
        <v>-0.56323199023199022</v>
      </c>
      <c r="G1027" s="35">
        <v>76487.13</v>
      </c>
      <c r="H1027" s="35">
        <v>205</v>
      </c>
      <c r="I1027" s="35">
        <v>1439100</v>
      </c>
      <c r="J1027" s="36">
        <f t="shared" ref="J1027:J1090" si="211">IFERROR(G1027/(I1027/31),0)</f>
        <v>1.6476277048155099</v>
      </c>
      <c r="K1027" s="35">
        <v>-49792.87</v>
      </c>
      <c r="L1027" s="35">
        <v>112</v>
      </c>
      <c r="M1027" s="35">
        <v>786240</v>
      </c>
      <c r="N1027" s="36">
        <f t="shared" si="199"/>
        <v>-1.8999110958485959</v>
      </c>
      <c r="O1027" s="35">
        <v>-32272.87</v>
      </c>
      <c r="P1027" s="35">
        <v>112</v>
      </c>
      <c r="Q1027" s="35">
        <v>778540</v>
      </c>
      <c r="R1027" s="36">
        <f t="shared" si="200"/>
        <v>-1.285045045855062</v>
      </c>
      <c r="S1027" s="35">
        <v>206007.13</v>
      </c>
      <c r="T1027" s="35">
        <v>70</v>
      </c>
      <c r="U1027" s="35">
        <v>484400</v>
      </c>
      <c r="V1027" s="36">
        <f t="shared" si="201"/>
        <v>13.183775867052024</v>
      </c>
      <c r="W1027" s="35">
        <v>-44342.86</v>
      </c>
      <c r="X1027" s="35">
        <v>50</v>
      </c>
      <c r="Y1027" s="35">
        <v>341750</v>
      </c>
      <c r="Z1027" s="36">
        <f t="shared" si="202"/>
        <v>-3.8925700073152893</v>
      </c>
      <c r="AA1027" s="35">
        <v>222532.14</v>
      </c>
      <c r="AB1027" s="35">
        <v>70</v>
      </c>
      <c r="AC1027" s="35">
        <v>498400</v>
      </c>
      <c r="AD1027" s="36">
        <f t="shared" si="203"/>
        <v>13.841284791332264</v>
      </c>
      <c r="AE1027" s="35">
        <v>401331.95</v>
      </c>
      <c r="AF1027" s="35">
        <v>70</v>
      </c>
      <c r="AG1027" s="35">
        <v>508900</v>
      </c>
      <c r="AH1027" s="36">
        <f t="shared" si="204"/>
        <v>23.65879052859108</v>
      </c>
      <c r="AI1027" s="35">
        <v>0</v>
      </c>
      <c r="AJ1027" s="35">
        <v>0</v>
      </c>
      <c r="AK1027" s="35">
        <v>0</v>
      </c>
      <c r="AL1027" s="36">
        <f t="shared" si="205"/>
        <v>0</v>
      </c>
      <c r="AM1027" s="35">
        <v>188319.95</v>
      </c>
      <c r="AN1027" s="35">
        <v>105</v>
      </c>
      <c r="AO1027" s="35">
        <v>695100</v>
      </c>
      <c r="AP1027" s="36">
        <f t="shared" si="206"/>
        <v>8.3986742195367565</v>
      </c>
      <c r="AQ1027" s="35">
        <v>290853.95</v>
      </c>
      <c r="AR1027" s="35">
        <v>142.5</v>
      </c>
      <c r="AS1027" s="35">
        <v>965225</v>
      </c>
      <c r="AT1027" s="36">
        <f t="shared" si="207"/>
        <v>8.4373183454634937</v>
      </c>
      <c r="AU1027" s="35">
        <v>-133152.57</v>
      </c>
      <c r="AV1027" s="35">
        <v>105</v>
      </c>
      <c r="AW1027" s="35">
        <v>727300</v>
      </c>
      <c r="AX1027" s="36">
        <f t="shared" si="208"/>
        <v>-5.6754154681699438</v>
      </c>
      <c r="AY1027" s="35">
        <f t="shared" ref="AY1027:BA1090" si="212">G1027+K1027+O1027+S1027+W1027+AA1027+AE1027+AI1027+AM1027+AQ1027+AU1027</f>
        <v>1125971.0799999998</v>
      </c>
      <c r="AZ1027" s="35">
        <f t="shared" si="212"/>
        <v>1041.5</v>
      </c>
      <c r="BA1027" s="35">
        <f t="shared" si="212"/>
        <v>7224955</v>
      </c>
      <c r="BB1027" s="36">
        <f t="shared" si="209"/>
        <v>4.8311862814370468</v>
      </c>
      <c r="BC1027" s="43" t="s">
        <v>1394</v>
      </c>
      <c r="BD1027" s="38" t="s">
        <v>1395</v>
      </c>
      <c r="BE1027" s="38" t="s">
        <v>1303</v>
      </c>
      <c r="BF1027" s="41"/>
      <c r="BG1027" s="41"/>
      <c r="BH1027" s="41"/>
      <c r="BI1027" s="41"/>
      <c r="BJ1027" s="41"/>
      <c r="BK1027" s="41"/>
      <c r="BL1027" s="41"/>
      <c r="BM1027" s="41"/>
      <c r="BN1027" s="41"/>
      <c r="BO1027" s="41"/>
      <c r="CJ1027" s="41"/>
      <c r="CK1027" s="41"/>
    </row>
    <row r="1028" spans="1:89" s="33" customFormat="1" x14ac:dyDescent="0.2">
      <c r="A1028" s="42">
        <v>172872</v>
      </c>
      <c r="B1028" s="43" t="s">
        <v>1408</v>
      </c>
      <c r="C1028" s="35">
        <v>-105050.73</v>
      </c>
      <c r="D1028" s="35">
        <v>0</v>
      </c>
      <c r="E1028" s="35">
        <v>0</v>
      </c>
      <c r="F1028" s="36">
        <f t="shared" si="210"/>
        <v>0</v>
      </c>
      <c r="G1028" s="35">
        <v>527384.02</v>
      </c>
      <c r="H1028" s="35">
        <v>189</v>
      </c>
      <c r="I1028" s="35">
        <v>1326780</v>
      </c>
      <c r="J1028" s="36">
        <f t="shared" si="211"/>
        <v>12.32224228583488</v>
      </c>
      <c r="K1028" s="35">
        <v>701160.02</v>
      </c>
      <c r="L1028" s="35">
        <v>308.5</v>
      </c>
      <c r="M1028" s="35">
        <v>2204170</v>
      </c>
      <c r="N1028" s="36">
        <f t="shared" si="199"/>
        <v>9.5431843278875963</v>
      </c>
      <c r="O1028" s="35">
        <v>471777.19</v>
      </c>
      <c r="P1028" s="35">
        <v>185</v>
      </c>
      <c r="Q1028" s="35">
        <v>1295200</v>
      </c>
      <c r="R1028" s="36">
        <f t="shared" si="200"/>
        <v>11.291764121371216</v>
      </c>
      <c r="S1028" s="35">
        <v>618260.18999999994</v>
      </c>
      <c r="T1028" s="35">
        <v>97</v>
      </c>
      <c r="U1028" s="35">
        <v>671240</v>
      </c>
      <c r="V1028" s="36">
        <f t="shared" si="201"/>
        <v>28.553223720278886</v>
      </c>
      <c r="W1028" s="35">
        <v>771110.28</v>
      </c>
      <c r="X1028" s="35">
        <v>136</v>
      </c>
      <c r="Y1028" s="35">
        <v>927520</v>
      </c>
      <c r="Z1028" s="36">
        <f t="shared" si="202"/>
        <v>24.94103458685527</v>
      </c>
      <c r="AA1028" s="35">
        <v>556052.28</v>
      </c>
      <c r="AB1028" s="35">
        <v>82.5</v>
      </c>
      <c r="AC1028" s="35">
        <v>599525</v>
      </c>
      <c r="AD1028" s="36">
        <f t="shared" si="203"/>
        <v>28.752129902839751</v>
      </c>
      <c r="AE1028" s="35">
        <v>595382.09</v>
      </c>
      <c r="AF1028" s="35">
        <v>70</v>
      </c>
      <c r="AG1028" s="35">
        <v>509100</v>
      </c>
      <c r="AH1028" s="36">
        <f t="shared" si="204"/>
        <v>35.084389510901588</v>
      </c>
      <c r="AI1028" s="35">
        <v>556193.09</v>
      </c>
      <c r="AJ1028" s="35">
        <v>70</v>
      </c>
      <c r="AK1028" s="35">
        <v>468300</v>
      </c>
      <c r="AL1028" s="36">
        <f t="shared" si="205"/>
        <v>36.818248537262434</v>
      </c>
      <c r="AM1028" s="35">
        <v>463008.09</v>
      </c>
      <c r="AN1028" s="35">
        <v>85</v>
      </c>
      <c r="AO1028" s="35">
        <v>557600</v>
      </c>
      <c r="AP1028" s="36">
        <f t="shared" si="206"/>
        <v>25.741124085365854</v>
      </c>
      <c r="AQ1028" s="35">
        <v>775166.09</v>
      </c>
      <c r="AR1028" s="35">
        <v>171</v>
      </c>
      <c r="AS1028" s="35">
        <v>1163360</v>
      </c>
      <c r="AT1028" s="36">
        <f t="shared" si="207"/>
        <v>18.656865046073442</v>
      </c>
      <c r="AU1028" s="35">
        <v>586803.12</v>
      </c>
      <c r="AV1028" s="35">
        <v>109</v>
      </c>
      <c r="AW1028" s="35">
        <v>757760</v>
      </c>
      <c r="AX1028" s="36">
        <f t="shared" si="208"/>
        <v>24.006145375844593</v>
      </c>
      <c r="AY1028" s="35">
        <f t="shared" si="212"/>
        <v>6622296.46</v>
      </c>
      <c r="AZ1028" s="35">
        <f t="shared" si="212"/>
        <v>1503</v>
      </c>
      <c r="BA1028" s="35">
        <f t="shared" si="212"/>
        <v>10480555</v>
      </c>
      <c r="BB1028" s="36">
        <f t="shared" si="209"/>
        <v>19.58781670054687</v>
      </c>
      <c r="BC1028" s="43" t="s">
        <v>1394</v>
      </c>
      <c r="BD1028" s="38" t="s">
        <v>1395</v>
      </c>
      <c r="BE1028" s="38" t="s">
        <v>1303</v>
      </c>
      <c r="BF1028" s="41"/>
      <c r="BG1028" s="41"/>
      <c r="BH1028" s="41"/>
      <c r="BI1028" s="41"/>
      <c r="BJ1028" s="41"/>
      <c r="BK1028" s="41"/>
      <c r="BL1028" s="41"/>
      <c r="BM1028" s="41"/>
      <c r="BN1028" s="41"/>
      <c r="BO1028" s="41"/>
      <c r="CJ1028" s="41"/>
      <c r="CK1028" s="41"/>
    </row>
    <row r="1029" spans="1:89" s="33" customFormat="1" x14ac:dyDescent="0.2">
      <c r="A1029" s="42">
        <v>177873</v>
      </c>
      <c r="B1029" s="43" t="s">
        <v>1409</v>
      </c>
      <c r="C1029" s="35">
        <v>16138.26</v>
      </c>
      <c r="D1029" s="35">
        <v>35</v>
      </c>
      <c r="E1029" s="35">
        <v>254050</v>
      </c>
      <c r="F1029" s="36">
        <f t="shared" si="210"/>
        <v>1.9057185593387127</v>
      </c>
      <c r="G1029" s="35">
        <v>264159.58</v>
      </c>
      <c r="H1029" s="35">
        <v>211</v>
      </c>
      <c r="I1029" s="35">
        <v>1481220</v>
      </c>
      <c r="J1029" s="36">
        <f t="shared" si="211"/>
        <v>5.5285149943965113</v>
      </c>
      <c r="K1029" s="35">
        <v>570649.57999999996</v>
      </c>
      <c r="L1029" s="35">
        <v>265.5</v>
      </c>
      <c r="M1029" s="35">
        <v>1867935</v>
      </c>
      <c r="N1029" s="36">
        <f t="shared" si="199"/>
        <v>9.164926723895638</v>
      </c>
      <c r="O1029" s="35">
        <v>804091.33</v>
      </c>
      <c r="P1029" s="35">
        <v>152</v>
      </c>
      <c r="Q1029" s="35">
        <v>1065440</v>
      </c>
      <c r="R1029" s="36">
        <f t="shared" si="200"/>
        <v>23.395809459002852</v>
      </c>
      <c r="S1029" s="35">
        <v>694591.33</v>
      </c>
      <c r="T1029" s="35">
        <v>37.5</v>
      </c>
      <c r="U1029" s="35">
        <v>261375</v>
      </c>
      <c r="V1029" s="36">
        <f t="shared" si="201"/>
        <v>82.380989880439984</v>
      </c>
      <c r="W1029" s="35">
        <v>0</v>
      </c>
      <c r="X1029" s="35">
        <v>0</v>
      </c>
      <c r="Y1029" s="35">
        <v>0</v>
      </c>
      <c r="Z1029" s="36">
        <f t="shared" si="202"/>
        <v>0</v>
      </c>
      <c r="AA1029" s="35">
        <v>629720.31000000006</v>
      </c>
      <c r="AB1029" s="35">
        <v>92</v>
      </c>
      <c r="AC1029" s="35">
        <v>661390</v>
      </c>
      <c r="AD1029" s="36">
        <f t="shared" si="203"/>
        <v>29.515610471884973</v>
      </c>
      <c r="AE1029" s="35">
        <v>498742.4</v>
      </c>
      <c r="AF1029" s="35">
        <v>12.5</v>
      </c>
      <c r="AG1029" s="35">
        <v>92125</v>
      </c>
      <c r="AH1029" s="36">
        <f t="shared" si="204"/>
        <v>162.41272184531886</v>
      </c>
      <c r="AI1029" s="35">
        <v>627142.40000000002</v>
      </c>
      <c r="AJ1029" s="35">
        <v>100.5</v>
      </c>
      <c r="AK1029" s="35">
        <v>688685</v>
      </c>
      <c r="AL1029" s="36">
        <f t="shared" si="205"/>
        <v>28.229763099239857</v>
      </c>
      <c r="AM1029" s="35">
        <v>380817.38</v>
      </c>
      <c r="AN1029" s="35">
        <v>15</v>
      </c>
      <c r="AO1029" s="35">
        <v>100150</v>
      </c>
      <c r="AP1029" s="36">
        <f t="shared" si="206"/>
        <v>117.87657294058913</v>
      </c>
      <c r="AQ1029" s="35">
        <v>624003.38</v>
      </c>
      <c r="AR1029" s="35">
        <v>204.5</v>
      </c>
      <c r="AS1029" s="35">
        <v>1399665</v>
      </c>
      <c r="AT1029" s="36">
        <f t="shared" si="207"/>
        <v>12.483054616640409</v>
      </c>
      <c r="AU1029" s="35">
        <v>705521.42</v>
      </c>
      <c r="AV1029" s="35">
        <v>152.5</v>
      </c>
      <c r="AW1029" s="35">
        <v>1044875</v>
      </c>
      <c r="AX1029" s="36">
        <f t="shared" si="208"/>
        <v>20.931847369302549</v>
      </c>
      <c r="AY1029" s="35">
        <f t="shared" si="212"/>
        <v>5799439.1099999994</v>
      </c>
      <c r="AZ1029" s="35">
        <f t="shared" si="212"/>
        <v>1243</v>
      </c>
      <c r="BA1029" s="35">
        <f t="shared" si="212"/>
        <v>8662860</v>
      </c>
      <c r="BB1029" s="36">
        <f t="shared" si="209"/>
        <v>20.753263057466008</v>
      </c>
      <c r="BC1029" s="43" t="s">
        <v>1394</v>
      </c>
      <c r="BD1029" s="38" t="s">
        <v>1395</v>
      </c>
      <c r="BE1029" s="38" t="s">
        <v>1303</v>
      </c>
      <c r="BF1029" s="41"/>
      <c r="BG1029" s="41"/>
      <c r="BH1029" s="41"/>
      <c r="BI1029" s="41"/>
      <c r="BJ1029" s="41"/>
      <c r="BK1029" s="41"/>
      <c r="BL1029" s="41"/>
      <c r="BM1029" s="41"/>
      <c r="BN1029" s="41"/>
      <c r="BO1029" s="41"/>
      <c r="CJ1029" s="41"/>
      <c r="CK1029" s="41"/>
    </row>
    <row r="1030" spans="1:89" s="33" customFormat="1" x14ac:dyDescent="0.2">
      <c r="A1030" s="42">
        <v>178580</v>
      </c>
      <c r="B1030" s="43" t="s">
        <v>1410</v>
      </c>
      <c r="C1030" s="35">
        <v>179271</v>
      </c>
      <c r="D1030" s="35">
        <v>0</v>
      </c>
      <c r="E1030" s="35">
        <v>0</v>
      </c>
      <c r="F1030" s="36">
        <f t="shared" si="210"/>
        <v>0</v>
      </c>
      <c r="G1030" s="35">
        <v>452771</v>
      </c>
      <c r="H1030" s="35">
        <v>102</v>
      </c>
      <c r="I1030" s="35">
        <v>716040</v>
      </c>
      <c r="J1030" s="36">
        <f t="shared" si="211"/>
        <v>19.602118596726438</v>
      </c>
      <c r="K1030" s="35">
        <v>391171</v>
      </c>
      <c r="L1030" s="35">
        <v>70</v>
      </c>
      <c r="M1030" s="35">
        <v>491400</v>
      </c>
      <c r="N1030" s="36">
        <f t="shared" si="199"/>
        <v>23.881013431013432</v>
      </c>
      <c r="O1030" s="35">
        <v>403521</v>
      </c>
      <c r="P1030" s="35">
        <v>70</v>
      </c>
      <c r="Q1030" s="35">
        <v>487900</v>
      </c>
      <c r="R1030" s="36">
        <f t="shared" si="200"/>
        <v>25.638759991801599</v>
      </c>
      <c r="S1030" s="35">
        <v>252671</v>
      </c>
      <c r="T1030" s="35">
        <v>15</v>
      </c>
      <c r="U1030" s="35">
        <v>103800</v>
      </c>
      <c r="V1030" s="36">
        <f t="shared" si="201"/>
        <v>75.460510597302502</v>
      </c>
      <c r="W1030" s="35">
        <v>218771</v>
      </c>
      <c r="X1030" s="35">
        <v>35</v>
      </c>
      <c r="Y1030" s="35">
        <v>238700</v>
      </c>
      <c r="Z1030" s="36">
        <f t="shared" si="202"/>
        <v>27.495307917888564</v>
      </c>
      <c r="AA1030" s="35">
        <v>454271</v>
      </c>
      <c r="AB1030" s="35">
        <v>70</v>
      </c>
      <c r="AC1030" s="35">
        <v>491400</v>
      </c>
      <c r="AD1030" s="36">
        <f t="shared" si="203"/>
        <v>28.657714692714691</v>
      </c>
      <c r="AE1030" s="35">
        <v>349871.48</v>
      </c>
      <c r="AF1030" s="35">
        <v>17</v>
      </c>
      <c r="AG1030" s="35">
        <v>122740</v>
      </c>
      <c r="AH1030" s="36">
        <f t="shared" si="204"/>
        <v>85.51527130519797</v>
      </c>
      <c r="AI1030" s="35">
        <v>0</v>
      </c>
      <c r="AJ1030" s="35">
        <v>0</v>
      </c>
      <c r="AK1030" s="35">
        <v>0</v>
      </c>
      <c r="AL1030" s="36">
        <f t="shared" si="205"/>
        <v>0</v>
      </c>
      <c r="AM1030" s="35">
        <v>530931.48</v>
      </c>
      <c r="AN1030" s="35">
        <v>101</v>
      </c>
      <c r="AO1030" s="35">
        <v>668620</v>
      </c>
      <c r="AP1030" s="36">
        <f t="shared" si="206"/>
        <v>24.61618838802309</v>
      </c>
      <c r="AQ1030" s="35">
        <v>646201.48</v>
      </c>
      <c r="AR1030" s="35">
        <v>140</v>
      </c>
      <c r="AS1030" s="35">
        <v>940800</v>
      </c>
      <c r="AT1030" s="36">
        <f t="shared" si="207"/>
        <v>19.232186904761903</v>
      </c>
      <c r="AU1030" s="35">
        <v>410876.48</v>
      </c>
      <c r="AV1030" s="35">
        <v>70</v>
      </c>
      <c r="AW1030" s="35">
        <v>488600</v>
      </c>
      <c r="AX1030" s="36">
        <f t="shared" si="208"/>
        <v>26.068708309455584</v>
      </c>
      <c r="AY1030" s="35">
        <f t="shared" si="212"/>
        <v>4111056.92</v>
      </c>
      <c r="AZ1030" s="35">
        <f t="shared" si="212"/>
        <v>690</v>
      </c>
      <c r="BA1030" s="35">
        <f t="shared" si="212"/>
        <v>4750000</v>
      </c>
      <c r="BB1030" s="36">
        <f t="shared" si="209"/>
        <v>26.830055688421051</v>
      </c>
      <c r="BC1030" s="43" t="s">
        <v>1394</v>
      </c>
      <c r="BD1030" s="38" t="s">
        <v>1395</v>
      </c>
      <c r="BE1030" s="38" t="s">
        <v>1303</v>
      </c>
      <c r="BF1030" s="41"/>
      <c r="BG1030" s="41"/>
      <c r="BH1030" s="41"/>
      <c r="BI1030" s="41"/>
      <c r="BJ1030" s="41"/>
      <c r="BK1030" s="41"/>
      <c r="BL1030" s="41"/>
      <c r="BM1030" s="41"/>
      <c r="BN1030" s="41"/>
      <c r="BO1030" s="41"/>
      <c r="CJ1030" s="41"/>
      <c r="CK1030" s="41"/>
    </row>
    <row r="1031" spans="1:89" s="33" customFormat="1" x14ac:dyDescent="0.2">
      <c r="A1031" s="42">
        <v>178764</v>
      </c>
      <c r="B1031" s="43" t="s">
        <v>1411</v>
      </c>
      <c r="C1031" s="35">
        <v>-514055.23</v>
      </c>
      <c r="D1031" s="35">
        <v>112</v>
      </c>
      <c r="E1031" s="35">
        <v>771610</v>
      </c>
      <c r="F1031" s="36">
        <f t="shared" si="210"/>
        <v>-19.986336232034319</v>
      </c>
      <c r="G1031" s="35">
        <v>372208.92</v>
      </c>
      <c r="H1031" s="35">
        <v>609</v>
      </c>
      <c r="I1031" s="35">
        <v>4275180</v>
      </c>
      <c r="J1031" s="36">
        <f t="shared" si="211"/>
        <v>2.698945195290023</v>
      </c>
      <c r="K1031" s="35">
        <v>-58942.080000000002</v>
      </c>
      <c r="L1031" s="35">
        <v>578.54999999999995</v>
      </c>
      <c r="M1031" s="35">
        <v>4078548.5</v>
      </c>
      <c r="N1031" s="36">
        <f t="shared" si="199"/>
        <v>-0.43355188739327238</v>
      </c>
      <c r="O1031" s="35">
        <v>39941.42</v>
      </c>
      <c r="P1031" s="35">
        <v>438.5</v>
      </c>
      <c r="Q1031" s="35">
        <v>3080395</v>
      </c>
      <c r="R1031" s="36">
        <f t="shared" si="200"/>
        <v>0.40195624911740213</v>
      </c>
      <c r="S1031" s="35">
        <v>380196.42</v>
      </c>
      <c r="T1031" s="35">
        <v>372</v>
      </c>
      <c r="U1031" s="35">
        <v>2591490</v>
      </c>
      <c r="V1031" s="36">
        <f t="shared" si="201"/>
        <v>4.5479971059120423</v>
      </c>
      <c r="W1031" s="35">
        <v>20950.52</v>
      </c>
      <c r="X1031" s="35">
        <v>315</v>
      </c>
      <c r="Y1031" s="35">
        <v>2148300</v>
      </c>
      <c r="Z1031" s="36">
        <f t="shared" si="202"/>
        <v>0.29256416701577992</v>
      </c>
      <c r="AA1031" s="35">
        <v>632533.52</v>
      </c>
      <c r="AB1031" s="35">
        <v>537.5</v>
      </c>
      <c r="AC1031" s="35">
        <v>3820075</v>
      </c>
      <c r="AD1031" s="36">
        <f t="shared" si="203"/>
        <v>5.1330246448040944</v>
      </c>
      <c r="AE1031" s="35">
        <v>1053467.1399999999</v>
      </c>
      <c r="AF1031" s="35">
        <v>265</v>
      </c>
      <c r="AG1031" s="35">
        <v>1945800</v>
      </c>
      <c r="AH1031" s="36">
        <f t="shared" si="204"/>
        <v>16.242169904409497</v>
      </c>
      <c r="AI1031" s="35">
        <v>5925.14</v>
      </c>
      <c r="AJ1031" s="35">
        <v>450</v>
      </c>
      <c r="AK1031" s="35">
        <v>3031650</v>
      </c>
      <c r="AL1031" s="36">
        <f t="shared" si="205"/>
        <v>6.0587251166856336E-2</v>
      </c>
      <c r="AM1031" s="35">
        <v>654712.18999999994</v>
      </c>
      <c r="AN1031" s="35">
        <v>598</v>
      </c>
      <c r="AO1031" s="35">
        <v>3955090</v>
      </c>
      <c r="AP1031" s="36">
        <f t="shared" si="206"/>
        <v>5.1316349033776723</v>
      </c>
      <c r="AQ1031" s="35">
        <v>578562.17000000004</v>
      </c>
      <c r="AR1031" s="35">
        <v>675</v>
      </c>
      <c r="AS1031" s="35">
        <v>4544780</v>
      </c>
      <c r="AT1031" s="36">
        <f t="shared" si="207"/>
        <v>3.5644719348351299</v>
      </c>
      <c r="AU1031" s="35">
        <v>-702907.87</v>
      </c>
      <c r="AV1031" s="35">
        <v>634</v>
      </c>
      <c r="AW1031" s="35">
        <v>4416710</v>
      </c>
      <c r="AX1031" s="36">
        <f t="shared" si="208"/>
        <v>-4.933569097812625</v>
      </c>
      <c r="AY1031" s="35">
        <f t="shared" si="212"/>
        <v>2976647.4899999998</v>
      </c>
      <c r="AZ1031" s="35">
        <f t="shared" si="212"/>
        <v>5472.55</v>
      </c>
      <c r="BA1031" s="35">
        <f t="shared" si="212"/>
        <v>37888018.5</v>
      </c>
      <c r="BB1031" s="36">
        <f t="shared" si="209"/>
        <v>2.4354948039840085</v>
      </c>
      <c r="BC1031" s="43" t="s">
        <v>1394</v>
      </c>
      <c r="BD1031" s="38" t="s">
        <v>1395</v>
      </c>
      <c r="BE1031" s="38" t="s">
        <v>1303</v>
      </c>
      <c r="BF1031" s="41"/>
      <c r="BG1031" s="41"/>
      <c r="BH1031" s="41"/>
      <c r="BI1031" s="41"/>
      <c r="BJ1031" s="41"/>
      <c r="BK1031" s="41"/>
      <c r="BL1031" s="41"/>
      <c r="BM1031" s="41"/>
      <c r="BN1031" s="41"/>
      <c r="BO1031" s="41"/>
      <c r="CJ1031" s="41"/>
      <c r="CK1031" s="41"/>
    </row>
    <row r="1032" spans="1:89" s="33" customFormat="1" x14ac:dyDescent="0.2">
      <c r="A1032" s="42">
        <v>201162</v>
      </c>
      <c r="B1032" s="43" t="s">
        <v>1412</v>
      </c>
      <c r="C1032" s="35">
        <v>-133260.03</v>
      </c>
      <c r="D1032" s="35">
        <v>35</v>
      </c>
      <c r="E1032" s="35">
        <v>245700</v>
      </c>
      <c r="F1032" s="36">
        <f t="shared" si="210"/>
        <v>-16.271065934065934</v>
      </c>
      <c r="G1032" s="35">
        <v>-45670.03</v>
      </c>
      <c r="H1032" s="35">
        <v>157</v>
      </c>
      <c r="I1032" s="35">
        <v>1102140</v>
      </c>
      <c r="J1032" s="36">
        <f t="shared" si="211"/>
        <v>-1.2845654181864372</v>
      </c>
      <c r="K1032" s="35">
        <v>-155320.03</v>
      </c>
      <c r="L1032" s="35">
        <v>221</v>
      </c>
      <c r="M1032" s="35">
        <v>1552420</v>
      </c>
      <c r="N1032" s="36">
        <f t="shared" si="199"/>
        <v>-3.001507903788923</v>
      </c>
      <c r="O1032" s="35">
        <v>-252957.42</v>
      </c>
      <c r="P1032" s="35">
        <v>250</v>
      </c>
      <c r="Q1032" s="35">
        <v>1748000</v>
      </c>
      <c r="R1032" s="36">
        <f t="shared" si="200"/>
        <v>-4.486086967963387</v>
      </c>
      <c r="S1032" s="35">
        <v>-59707.42</v>
      </c>
      <c r="T1032" s="35">
        <v>163.5</v>
      </c>
      <c r="U1032" s="35">
        <v>1148545</v>
      </c>
      <c r="V1032" s="36">
        <f t="shared" si="201"/>
        <v>-1.6115433178499754</v>
      </c>
      <c r="W1032" s="35">
        <v>80147.520000000004</v>
      </c>
      <c r="X1032" s="35">
        <v>202.5</v>
      </c>
      <c r="Y1032" s="35">
        <v>1409925</v>
      </c>
      <c r="Z1032" s="36">
        <f t="shared" si="202"/>
        <v>1.7053570934624183</v>
      </c>
      <c r="AA1032" s="35">
        <v>217127.52</v>
      </c>
      <c r="AB1032" s="35">
        <v>201.5</v>
      </c>
      <c r="AC1032" s="35">
        <v>1423255</v>
      </c>
      <c r="AD1032" s="36">
        <f t="shared" si="203"/>
        <v>4.7292671517050699</v>
      </c>
      <c r="AE1032" s="35">
        <v>653284.55000000005</v>
      </c>
      <c r="AF1032" s="35">
        <v>173</v>
      </c>
      <c r="AG1032" s="35">
        <v>1265810</v>
      </c>
      <c r="AH1032" s="36">
        <f t="shared" si="204"/>
        <v>15.483000213302157</v>
      </c>
      <c r="AI1032" s="35">
        <v>438647.55</v>
      </c>
      <c r="AJ1032" s="35">
        <v>206</v>
      </c>
      <c r="AK1032" s="35">
        <v>1387320</v>
      </c>
      <c r="AL1032" s="36">
        <f t="shared" si="205"/>
        <v>9.801685299714558</v>
      </c>
      <c r="AM1032" s="35">
        <v>785809.56</v>
      </c>
      <c r="AN1032" s="35">
        <v>272.5</v>
      </c>
      <c r="AO1032" s="35">
        <v>1799225</v>
      </c>
      <c r="AP1032" s="36">
        <f t="shared" si="206"/>
        <v>13.539216251441594</v>
      </c>
      <c r="AQ1032" s="35">
        <v>749449.53</v>
      </c>
      <c r="AR1032" s="35">
        <v>285</v>
      </c>
      <c r="AS1032" s="35">
        <v>1892150</v>
      </c>
      <c r="AT1032" s="36">
        <f t="shared" si="207"/>
        <v>11.090340004756495</v>
      </c>
      <c r="AU1032" s="35">
        <v>797818.53</v>
      </c>
      <c r="AV1032" s="35">
        <v>250</v>
      </c>
      <c r="AW1032" s="35">
        <v>1705400</v>
      </c>
      <c r="AX1032" s="36">
        <f t="shared" si="208"/>
        <v>14.502389134513896</v>
      </c>
      <c r="AY1032" s="35">
        <f t="shared" si="212"/>
        <v>3208629.8600000003</v>
      </c>
      <c r="AZ1032" s="35">
        <f t="shared" si="212"/>
        <v>2382</v>
      </c>
      <c r="BA1032" s="35">
        <f t="shared" si="212"/>
        <v>16434190</v>
      </c>
      <c r="BB1032" s="36">
        <f t="shared" si="209"/>
        <v>6.0524750936918714</v>
      </c>
      <c r="BC1032" s="43" t="s">
        <v>1394</v>
      </c>
      <c r="BD1032" s="38" t="s">
        <v>1395</v>
      </c>
      <c r="BE1032" s="38" t="s">
        <v>1303</v>
      </c>
      <c r="BF1032" s="41"/>
      <c r="BG1032" s="41"/>
      <c r="BH1032" s="41"/>
      <c r="BI1032" s="41"/>
      <c r="BJ1032" s="41"/>
      <c r="BK1032" s="41"/>
      <c r="BL1032" s="41"/>
      <c r="BM1032" s="41"/>
      <c r="BN1032" s="41"/>
      <c r="BO1032" s="41"/>
      <c r="CJ1032" s="41"/>
      <c r="CK1032" s="41"/>
    </row>
    <row r="1033" spans="1:89" s="33" customFormat="1" x14ac:dyDescent="0.2">
      <c r="A1033" s="42">
        <v>203968</v>
      </c>
      <c r="B1033" s="43" t="s">
        <v>1413</v>
      </c>
      <c r="C1033" s="35">
        <v>0</v>
      </c>
      <c r="D1033" s="35">
        <v>0</v>
      </c>
      <c r="E1033" s="35">
        <v>0</v>
      </c>
      <c r="F1033" s="36">
        <f t="shared" si="210"/>
        <v>0</v>
      </c>
      <c r="G1033" s="35">
        <v>0</v>
      </c>
      <c r="H1033" s="35">
        <v>0</v>
      </c>
      <c r="I1033" s="35">
        <v>0</v>
      </c>
      <c r="J1033" s="36">
        <f t="shared" si="211"/>
        <v>0</v>
      </c>
      <c r="K1033" s="35">
        <v>0</v>
      </c>
      <c r="L1033" s="35">
        <v>0</v>
      </c>
      <c r="M1033" s="35">
        <v>0</v>
      </c>
      <c r="N1033" s="36">
        <f t="shared" si="199"/>
        <v>0</v>
      </c>
      <c r="O1033" s="35">
        <v>0</v>
      </c>
      <c r="P1033" s="35">
        <v>0</v>
      </c>
      <c r="Q1033" s="35">
        <v>0</v>
      </c>
      <c r="R1033" s="36">
        <f t="shared" si="200"/>
        <v>0</v>
      </c>
      <c r="S1033" s="35">
        <v>-5800</v>
      </c>
      <c r="T1033" s="35">
        <v>20</v>
      </c>
      <c r="U1033" s="35">
        <v>138400</v>
      </c>
      <c r="V1033" s="36">
        <f t="shared" si="201"/>
        <v>-1.2991329479768785</v>
      </c>
      <c r="W1033" s="35">
        <v>97000</v>
      </c>
      <c r="X1033" s="35">
        <v>36</v>
      </c>
      <c r="Y1033" s="35">
        <v>245520</v>
      </c>
      <c r="Z1033" s="36">
        <f t="shared" si="202"/>
        <v>11.852394916911045</v>
      </c>
      <c r="AA1033" s="35">
        <v>-25570</v>
      </c>
      <c r="AB1033" s="35">
        <v>57</v>
      </c>
      <c r="AC1033" s="35">
        <v>406540</v>
      </c>
      <c r="AD1033" s="36">
        <f t="shared" si="203"/>
        <v>-1.9497958380479166</v>
      </c>
      <c r="AE1033" s="35">
        <v>-10570</v>
      </c>
      <c r="AF1033" s="35">
        <v>20</v>
      </c>
      <c r="AG1033" s="35">
        <v>146400</v>
      </c>
      <c r="AH1033" s="36">
        <f t="shared" si="204"/>
        <v>-2.165983606557377</v>
      </c>
      <c r="AI1033" s="35">
        <v>-20720</v>
      </c>
      <c r="AJ1033" s="35">
        <v>35</v>
      </c>
      <c r="AK1033" s="35">
        <v>238700</v>
      </c>
      <c r="AL1033" s="36">
        <f t="shared" si="205"/>
        <v>-2.6909090909090909</v>
      </c>
      <c r="AM1033" s="35">
        <v>294400</v>
      </c>
      <c r="AN1033" s="35">
        <v>105</v>
      </c>
      <c r="AO1033" s="35">
        <v>696600</v>
      </c>
      <c r="AP1033" s="36">
        <f t="shared" si="206"/>
        <v>13.101349411426931</v>
      </c>
      <c r="AQ1033" s="35">
        <v>-34872.49</v>
      </c>
      <c r="AR1033" s="35">
        <v>120.05</v>
      </c>
      <c r="AS1033" s="35">
        <v>819340.5</v>
      </c>
      <c r="AT1033" s="36">
        <f t="shared" si="207"/>
        <v>-1.1917264189918599</v>
      </c>
      <c r="AU1033" s="35">
        <v>-80623.740000000005</v>
      </c>
      <c r="AV1033" s="35">
        <v>57.5</v>
      </c>
      <c r="AW1033" s="35">
        <v>393275</v>
      </c>
      <c r="AX1033" s="36">
        <f t="shared" si="208"/>
        <v>-6.3551864217150849</v>
      </c>
      <c r="AY1033" s="35">
        <f t="shared" si="212"/>
        <v>213243.77000000002</v>
      </c>
      <c r="AZ1033" s="35">
        <f t="shared" si="212"/>
        <v>450.55</v>
      </c>
      <c r="BA1033" s="35">
        <f t="shared" si="212"/>
        <v>3084775.5</v>
      </c>
      <c r="BB1033" s="36">
        <f t="shared" si="209"/>
        <v>2.142962063203627</v>
      </c>
      <c r="BC1033" s="43" t="s">
        <v>1394</v>
      </c>
      <c r="BD1033" s="38" t="s">
        <v>1395</v>
      </c>
      <c r="BE1033" s="38" t="s">
        <v>1303</v>
      </c>
      <c r="BF1033" s="41"/>
      <c r="BG1033" s="41"/>
      <c r="BH1033" s="41"/>
      <c r="BI1033" s="41"/>
      <c r="BJ1033" s="41"/>
      <c r="BK1033" s="41"/>
      <c r="BL1033" s="41"/>
      <c r="BM1033" s="41"/>
      <c r="BN1033" s="41"/>
      <c r="BO1033" s="41"/>
      <c r="CJ1033" s="41"/>
      <c r="CK1033" s="41"/>
    </row>
    <row r="1034" spans="1:89" s="33" customFormat="1" x14ac:dyDescent="0.2">
      <c r="A1034" s="42">
        <v>205441</v>
      </c>
      <c r="B1034" s="43" t="s">
        <v>1414</v>
      </c>
      <c r="C1034" s="35">
        <v>0</v>
      </c>
      <c r="D1034" s="35">
        <v>0</v>
      </c>
      <c r="E1034" s="35">
        <v>0</v>
      </c>
      <c r="F1034" s="36">
        <f t="shared" si="210"/>
        <v>0</v>
      </c>
      <c r="G1034" s="35">
        <v>0</v>
      </c>
      <c r="H1034" s="35">
        <v>0</v>
      </c>
      <c r="I1034" s="35">
        <v>0</v>
      </c>
      <c r="J1034" s="36">
        <f t="shared" si="211"/>
        <v>0</v>
      </c>
      <c r="K1034" s="35">
        <v>0</v>
      </c>
      <c r="L1034" s="35">
        <v>0</v>
      </c>
      <c r="M1034" s="35">
        <v>0</v>
      </c>
      <c r="N1034" s="36">
        <f t="shared" si="199"/>
        <v>0</v>
      </c>
      <c r="O1034" s="35">
        <v>0</v>
      </c>
      <c r="P1034" s="35">
        <v>0</v>
      </c>
      <c r="Q1034" s="35">
        <v>0</v>
      </c>
      <c r="R1034" s="36">
        <f t="shared" si="200"/>
        <v>0</v>
      </c>
      <c r="S1034" s="35">
        <v>0</v>
      </c>
      <c r="T1034" s="35">
        <v>0</v>
      </c>
      <c r="U1034" s="35">
        <v>0</v>
      </c>
      <c r="V1034" s="36">
        <f t="shared" si="201"/>
        <v>0</v>
      </c>
      <c r="W1034" s="35">
        <v>0</v>
      </c>
      <c r="X1034" s="35">
        <v>0</v>
      </c>
      <c r="Y1034" s="35">
        <v>0</v>
      </c>
      <c r="Z1034" s="36">
        <f t="shared" si="202"/>
        <v>0</v>
      </c>
      <c r="AA1034" s="35">
        <v>0</v>
      </c>
      <c r="AB1034" s="35">
        <v>0</v>
      </c>
      <c r="AC1034" s="35">
        <v>0</v>
      </c>
      <c r="AD1034" s="36">
        <f t="shared" si="203"/>
        <v>0</v>
      </c>
      <c r="AE1034" s="35">
        <v>87250</v>
      </c>
      <c r="AF1034" s="35">
        <v>50</v>
      </c>
      <c r="AG1034" s="35">
        <v>365250</v>
      </c>
      <c r="AH1034" s="36">
        <f t="shared" si="204"/>
        <v>7.1663244353182751</v>
      </c>
      <c r="AI1034" s="35">
        <v>0</v>
      </c>
      <c r="AJ1034" s="35">
        <v>0</v>
      </c>
      <c r="AK1034" s="35">
        <v>0</v>
      </c>
      <c r="AL1034" s="36">
        <f t="shared" si="205"/>
        <v>0</v>
      </c>
      <c r="AM1034" s="35">
        <v>197850</v>
      </c>
      <c r="AN1034" s="35">
        <v>35</v>
      </c>
      <c r="AO1034" s="35">
        <v>231700</v>
      </c>
      <c r="AP1034" s="36">
        <f t="shared" si="206"/>
        <v>26.471083297367286</v>
      </c>
      <c r="AQ1034" s="35">
        <v>213250</v>
      </c>
      <c r="AR1034" s="35">
        <v>35</v>
      </c>
      <c r="AS1034" s="35">
        <v>231700</v>
      </c>
      <c r="AT1034" s="36">
        <f t="shared" si="207"/>
        <v>25.770392749244714</v>
      </c>
      <c r="AU1034" s="35">
        <v>-7320</v>
      </c>
      <c r="AV1034" s="35">
        <v>1</v>
      </c>
      <c r="AW1034" s="35">
        <v>6890</v>
      </c>
      <c r="AX1034" s="36">
        <f t="shared" si="208"/>
        <v>-32.93468795355588</v>
      </c>
      <c r="AY1034" s="35">
        <f t="shared" si="212"/>
        <v>491030</v>
      </c>
      <c r="AZ1034" s="35">
        <f t="shared" si="212"/>
        <v>121</v>
      </c>
      <c r="BA1034" s="35">
        <f t="shared" si="212"/>
        <v>835540</v>
      </c>
      <c r="BB1034" s="36">
        <f t="shared" si="209"/>
        <v>18.218074538621732</v>
      </c>
      <c r="BC1034" s="43" t="s">
        <v>1394</v>
      </c>
      <c r="BD1034" s="38" t="s">
        <v>1395</v>
      </c>
      <c r="BE1034" s="38" t="s">
        <v>1303</v>
      </c>
      <c r="BF1034" s="41"/>
      <c r="BG1034" s="41"/>
      <c r="BH1034" s="41"/>
      <c r="BI1034" s="41"/>
      <c r="BJ1034" s="41"/>
      <c r="BK1034" s="41"/>
      <c r="BL1034" s="41"/>
      <c r="BM1034" s="41"/>
      <c r="BN1034" s="41"/>
      <c r="BO1034" s="41"/>
      <c r="CJ1034" s="41"/>
      <c r="CK1034" s="41"/>
    </row>
    <row r="1035" spans="1:89" s="33" customFormat="1" x14ac:dyDescent="0.2">
      <c r="A1035" s="42">
        <v>205545</v>
      </c>
      <c r="B1035" s="43" t="s">
        <v>1196</v>
      </c>
      <c r="C1035" s="35">
        <v>0</v>
      </c>
      <c r="D1035" s="35">
        <v>0</v>
      </c>
      <c r="E1035" s="35">
        <v>0</v>
      </c>
      <c r="F1035" s="36">
        <f t="shared" si="210"/>
        <v>0</v>
      </c>
      <c r="G1035" s="35">
        <v>0</v>
      </c>
      <c r="H1035" s="35">
        <v>0</v>
      </c>
      <c r="I1035" s="35">
        <v>0</v>
      </c>
      <c r="J1035" s="36">
        <f t="shared" si="211"/>
        <v>0</v>
      </c>
      <c r="K1035" s="35">
        <v>0</v>
      </c>
      <c r="L1035" s="35">
        <v>0</v>
      </c>
      <c r="M1035" s="35">
        <v>0</v>
      </c>
      <c r="N1035" s="36">
        <f t="shared" si="199"/>
        <v>0</v>
      </c>
      <c r="O1035" s="35">
        <v>0</v>
      </c>
      <c r="P1035" s="35">
        <v>0</v>
      </c>
      <c r="Q1035" s="35">
        <v>0</v>
      </c>
      <c r="R1035" s="36">
        <f t="shared" si="200"/>
        <v>0</v>
      </c>
      <c r="S1035" s="35">
        <v>0</v>
      </c>
      <c r="T1035" s="35">
        <v>0</v>
      </c>
      <c r="U1035" s="35">
        <v>0</v>
      </c>
      <c r="V1035" s="36">
        <f t="shared" si="201"/>
        <v>0</v>
      </c>
      <c r="W1035" s="35">
        <v>0</v>
      </c>
      <c r="X1035" s="35">
        <v>0</v>
      </c>
      <c r="Y1035" s="35">
        <v>0</v>
      </c>
      <c r="Z1035" s="36">
        <f t="shared" si="202"/>
        <v>0</v>
      </c>
      <c r="AA1035" s="35">
        <v>0</v>
      </c>
      <c r="AB1035" s="35">
        <v>0</v>
      </c>
      <c r="AC1035" s="35">
        <v>0</v>
      </c>
      <c r="AD1035" s="36">
        <f t="shared" si="203"/>
        <v>0</v>
      </c>
      <c r="AE1035" s="35">
        <v>333900</v>
      </c>
      <c r="AF1035" s="35">
        <v>50</v>
      </c>
      <c r="AG1035" s="35">
        <v>361750</v>
      </c>
      <c r="AH1035" s="36">
        <f t="shared" si="204"/>
        <v>27.690393918451967</v>
      </c>
      <c r="AI1035" s="35">
        <v>102200</v>
      </c>
      <c r="AJ1035" s="35">
        <v>50</v>
      </c>
      <c r="AK1035" s="35">
        <v>331750</v>
      </c>
      <c r="AL1035" s="36">
        <f t="shared" si="205"/>
        <v>9.5499623210248679</v>
      </c>
      <c r="AM1035" s="35">
        <v>55880</v>
      </c>
      <c r="AN1035" s="35">
        <v>49</v>
      </c>
      <c r="AO1035" s="35">
        <v>325080</v>
      </c>
      <c r="AP1035" s="36">
        <f t="shared" si="206"/>
        <v>5.3287806078503754</v>
      </c>
      <c r="AQ1035" s="35">
        <v>-16010</v>
      </c>
      <c r="AR1035" s="35">
        <v>67</v>
      </c>
      <c r="AS1035" s="35">
        <v>450540</v>
      </c>
      <c r="AT1035" s="36">
        <f t="shared" si="207"/>
        <v>-0.99498379722111241</v>
      </c>
      <c r="AU1035" s="35">
        <v>-60515</v>
      </c>
      <c r="AV1035" s="35">
        <v>50</v>
      </c>
      <c r="AW1035" s="35">
        <v>351800</v>
      </c>
      <c r="AX1035" s="36">
        <f t="shared" si="208"/>
        <v>-5.332475838544628</v>
      </c>
      <c r="AY1035" s="35">
        <f t="shared" si="212"/>
        <v>415455</v>
      </c>
      <c r="AZ1035" s="35">
        <f t="shared" si="212"/>
        <v>266</v>
      </c>
      <c r="BA1035" s="35">
        <f t="shared" si="212"/>
        <v>1820920</v>
      </c>
      <c r="BB1035" s="36">
        <f t="shared" si="209"/>
        <v>7.0728560288205964</v>
      </c>
      <c r="BC1035" s="43" t="s">
        <v>1394</v>
      </c>
      <c r="BD1035" s="38" t="s">
        <v>1395</v>
      </c>
      <c r="BE1035" s="38" t="s">
        <v>1303</v>
      </c>
      <c r="BF1035" s="41"/>
      <c r="BG1035" s="41"/>
      <c r="BH1035" s="41"/>
      <c r="BI1035" s="41"/>
      <c r="BJ1035" s="41"/>
      <c r="BK1035" s="41"/>
      <c r="BL1035" s="41"/>
      <c r="BM1035" s="41"/>
      <c r="BN1035" s="41"/>
      <c r="BO1035" s="41"/>
      <c r="CJ1035" s="41"/>
      <c r="CK1035" s="41"/>
    </row>
    <row r="1036" spans="1:89" s="33" customFormat="1" x14ac:dyDescent="0.2">
      <c r="A1036" s="42">
        <v>205782</v>
      </c>
      <c r="B1036" s="43" t="s">
        <v>1415</v>
      </c>
      <c r="C1036" s="35">
        <v>0</v>
      </c>
      <c r="D1036" s="35">
        <v>0</v>
      </c>
      <c r="E1036" s="35">
        <v>0</v>
      </c>
      <c r="F1036" s="36">
        <f t="shared" si="210"/>
        <v>0</v>
      </c>
      <c r="G1036" s="35">
        <v>0</v>
      </c>
      <c r="H1036" s="35">
        <v>0</v>
      </c>
      <c r="I1036" s="35">
        <v>0</v>
      </c>
      <c r="J1036" s="36">
        <f t="shared" si="211"/>
        <v>0</v>
      </c>
      <c r="K1036" s="35">
        <v>0</v>
      </c>
      <c r="L1036" s="35">
        <v>0</v>
      </c>
      <c r="M1036" s="35">
        <v>0</v>
      </c>
      <c r="N1036" s="36">
        <f t="shared" si="199"/>
        <v>0</v>
      </c>
      <c r="O1036" s="35">
        <v>0</v>
      </c>
      <c r="P1036" s="35">
        <v>0</v>
      </c>
      <c r="Q1036" s="35">
        <v>0</v>
      </c>
      <c r="R1036" s="36">
        <f t="shared" si="200"/>
        <v>0</v>
      </c>
      <c r="S1036" s="35">
        <v>0</v>
      </c>
      <c r="T1036" s="35">
        <v>0</v>
      </c>
      <c r="U1036" s="35">
        <v>0</v>
      </c>
      <c r="V1036" s="36">
        <f t="shared" si="201"/>
        <v>0</v>
      </c>
      <c r="W1036" s="35">
        <v>0</v>
      </c>
      <c r="X1036" s="35">
        <v>0</v>
      </c>
      <c r="Y1036" s="35">
        <v>0</v>
      </c>
      <c r="Z1036" s="36">
        <f t="shared" si="202"/>
        <v>0</v>
      </c>
      <c r="AA1036" s="35">
        <v>0</v>
      </c>
      <c r="AB1036" s="35">
        <v>0</v>
      </c>
      <c r="AC1036" s="35">
        <v>0</v>
      </c>
      <c r="AD1036" s="36">
        <f t="shared" si="203"/>
        <v>0</v>
      </c>
      <c r="AE1036" s="35">
        <v>333000</v>
      </c>
      <c r="AF1036" s="35">
        <v>50</v>
      </c>
      <c r="AG1036" s="35">
        <v>361000</v>
      </c>
      <c r="AH1036" s="36">
        <f t="shared" si="204"/>
        <v>27.673130193905816</v>
      </c>
      <c r="AI1036" s="35">
        <v>-22500</v>
      </c>
      <c r="AJ1036" s="35">
        <v>50</v>
      </c>
      <c r="AK1036" s="35">
        <v>335000</v>
      </c>
      <c r="AL1036" s="36">
        <f t="shared" si="205"/>
        <v>-2.0820895522388061</v>
      </c>
      <c r="AM1036" s="35">
        <v>-21200</v>
      </c>
      <c r="AN1036" s="35">
        <v>70</v>
      </c>
      <c r="AO1036" s="35">
        <v>455700</v>
      </c>
      <c r="AP1036" s="36">
        <f t="shared" si="206"/>
        <v>-1.4421768707482994</v>
      </c>
      <c r="AQ1036" s="35">
        <v>-14700</v>
      </c>
      <c r="AR1036" s="35">
        <v>70</v>
      </c>
      <c r="AS1036" s="35">
        <v>466200</v>
      </c>
      <c r="AT1036" s="36">
        <f t="shared" si="207"/>
        <v>-0.88288288288288286</v>
      </c>
      <c r="AU1036" s="35">
        <v>-56500</v>
      </c>
      <c r="AV1036" s="35">
        <v>35</v>
      </c>
      <c r="AW1036" s="35">
        <v>243600</v>
      </c>
      <c r="AX1036" s="36">
        <f t="shared" si="208"/>
        <v>-7.1900656814449917</v>
      </c>
      <c r="AY1036" s="35">
        <f t="shared" si="212"/>
        <v>218100</v>
      </c>
      <c r="AZ1036" s="35">
        <f t="shared" si="212"/>
        <v>275</v>
      </c>
      <c r="BA1036" s="35">
        <f t="shared" si="212"/>
        <v>1861500</v>
      </c>
      <c r="BB1036" s="36">
        <f t="shared" si="209"/>
        <v>3.6320709105560032</v>
      </c>
      <c r="BC1036" s="43" t="s">
        <v>1394</v>
      </c>
      <c r="BD1036" s="38" t="s">
        <v>1395</v>
      </c>
      <c r="BE1036" s="38" t="s">
        <v>1303</v>
      </c>
      <c r="BF1036" s="41"/>
      <c r="BG1036" s="41"/>
      <c r="BH1036" s="41"/>
      <c r="BI1036" s="41"/>
      <c r="BJ1036" s="41"/>
      <c r="BK1036" s="41"/>
      <c r="BL1036" s="41"/>
      <c r="BM1036" s="41"/>
      <c r="BN1036" s="41"/>
      <c r="BO1036" s="41"/>
      <c r="CJ1036" s="41"/>
      <c r="CK1036" s="41"/>
    </row>
    <row r="1037" spans="1:89" s="33" customFormat="1" x14ac:dyDescent="0.2">
      <c r="A1037" s="43">
        <v>141000</v>
      </c>
      <c r="B1037" s="43" t="s">
        <v>1416</v>
      </c>
      <c r="C1037" s="35">
        <v>-79719.86</v>
      </c>
      <c r="D1037" s="35">
        <v>0</v>
      </c>
      <c r="E1037" s="35">
        <v>0</v>
      </c>
      <c r="F1037" s="36">
        <f t="shared" si="210"/>
        <v>0</v>
      </c>
      <c r="G1037" s="35">
        <v>-26769.96</v>
      </c>
      <c r="H1037" s="35">
        <v>115</v>
      </c>
      <c r="I1037" s="35">
        <v>807300</v>
      </c>
      <c r="J1037" s="36">
        <f t="shared" si="211"/>
        <v>-1.0279558528428094</v>
      </c>
      <c r="K1037" s="35">
        <v>-47399.96</v>
      </c>
      <c r="L1037" s="35">
        <v>112</v>
      </c>
      <c r="M1037" s="35">
        <v>786240</v>
      </c>
      <c r="N1037" s="36">
        <f t="shared" si="199"/>
        <v>-1.8086065323565323</v>
      </c>
      <c r="O1037" s="35">
        <v>-102416.95</v>
      </c>
      <c r="P1037" s="35">
        <v>105</v>
      </c>
      <c r="Q1037" s="35">
        <v>733600</v>
      </c>
      <c r="R1037" s="36">
        <f t="shared" si="200"/>
        <v>-4.3278700245365318</v>
      </c>
      <c r="S1037" s="35">
        <v>-14531.95</v>
      </c>
      <c r="T1037" s="35">
        <v>42.5</v>
      </c>
      <c r="U1037" s="35">
        <v>302725</v>
      </c>
      <c r="V1037" s="36">
        <f t="shared" si="201"/>
        <v>-1.4881177636468743</v>
      </c>
      <c r="W1037" s="35">
        <v>64993.05</v>
      </c>
      <c r="X1037" s="35">
        <v>50</v>
      </c>
      <c r="Y1037" s="35">
        <v>341000</v>
      </c>
      <c r="Z1037" s="36">
        <f t="shared" si="202"/>
        <v>5.7178636363636368</v>
      </c>
      <c r="AA1037" s="35">
        <v>-8306.9500000000007</v>
      </c>
      <c r="AB1037" s="35">
        <v>20</v>
      </c>
      <c r="AC1037" s="35">
        <v>144400</v>
      </c>
      <c r="AD1037" s="36">
        <f t="shared" si="203"/>
        <v>-1.7833479916897508</v>
      </c>
      <c r="AE1037" s="35">
        <v>-2457.09</v>
      </c>
      <c r="AF1037" s="35">
        <v>35</v>
      </c>
      <c r="AG1037" s="35">
        <v>256200</v>
      </c>
      <c r="AH1037" s="36">
        <f t="shared" si="204"/>
        <v>-0.28771545667447307</v>
      </c>
      <c r="AI1037" s="35">
        <v>37202.910000000003</v>
      </c>
      <c r="AJ1037" s="35">
        <v>6</v>
      </c>
      <c r="AK1037" s="35">
        <v>39660</v>
      </c>
      <c r="AL1037" s="36">
        <f t="shared" si="205"/>
        <v>29.079430408472017</v>
      </c>
      <c r="AM1037" s="35">
        <v>0</v>
      </c>
      <c r="AN1037" s="35">
        <v>0</v>
      </c>
      <c r="AO1037" s="35">
        <v>0</v>
      </c>
      <c r="AP1037" s="36">
        <f t="shared" si="206"/>
        <v>0</v>
      </c>
      <c r="AQ1037" s="35">
        <v>0</v>
      </c>
      <c r="AR1037" s="35">
        <v>0</v>
      </c>
      <c r="AS1037" s="35">
        <v>0</v>
      </c>
      <c r="AT1037" s="36">
        <f t="shared" si="207"/>
        <v>0</v>
      </c>
      <c r="AU1037" s="35">
        <v>-15212.73</v>
      </c>
      <c r="AV1037" s="35">
        <v>0</v>
      </c>
      <c r="AW1037" s="35">
        <v>0</v>
      </c>
      <c r="AX1037" s="36">
        <f t="shared" si="208"/>
        <v>0</v>
      </c>
      <c r="AY1037" s="35">
        <f t="shared" si="212"/>
        <v>-114899.62999999999</v>
      </c>
      <c r="AZ1037" s="35">
        <f t="shared" si="212"/>
        <v>485.5</v>
      </c>
      <c r="BA1037" s="35">
        <f t="shared" si="212"/>
        <v>3411125</v>
      </c>
      <c r="BB1037" s="36">
        <f t="shared" si="209"/>
        <v>-1.044197597566785</v>
      </c>
      <c r="BC1037" s="43" t="s">
        <v>1394</v>
      </c>
      <c r="BD1037" s="38" t="s">
        <v>1395</v>
      </c>
      <c r="BE1037" s="38" t="s">
        <v>1303</v>
      </c>
      <c r="BF1037" s="41"/>
      <c r="BG1037" s="41"/>
      <c r="BH1037" s="41"/>
      <c r="BI1037" s="41"/>
      <c r="BJ1037" s="41"/>
      <c r="BK1037" s="41"/>
      <c r="BL1037" s="41"/>
      <c r="BM1037" s="41"/>
      <c r="BN1037" s="41"/>
      <c r="BO1037" s="41"/>
      <c r="CJ1037" s="41"/>
      <c r="CK1037" s="41"/>
    </row>
    <row r="1038" spans="1:89" s="33" customFormat="1" x14ac:dyDescent="0.2">
      <c r="A1038" s="43">
        <v>172876</v>
      </c>
      <c r="B1038" s="43" t="s">
        <v>1417</v>
      </c>
      <c r="C1038" s="35">
        <v>-21456.09</v>
      </c>
      <c r="D1038" s="35">
        <v>0</v>
      </c>
      <c r="E1038" s="35">
        <v>0</v>
      </c>
      <c r="F1038" s="36">
        <f t="shared" si="210"/>
        <v>0</v>
      </c>
      <c r="G1038" s="35">
        <v>-6496.09</v>
      </c>
      <c r="H1038" s="35">
        <v>42</v>
      </c>
      <c r="I1038" s="35">
        <v>294840</v>
      </c>
      <c r="J1038" s="36">
        <f t="shared" si="211"/>
        <v>-0.68301041242707916</v>
      </c>
      <c r="K1038" s="35">
        <v>-36466.089999999997</v>
      </c>
      <c r="L1038" s="35">
        <v>70</v>
      </c>
      <c r="M1038" s="35">
        <v>491400</v>
      </c>
      <c r="N1038" s="36">
        <f t="shared" si="199"/>
        <v>-2.2262570207570205</v>
      </c>
      <c r="O1038" s="35">
        <v>-21066.09</v>
      </c>
      <c r="P1038" s="35">
        <v>35</v>
      </c>
      <c r="Q1038" s="35">
        <v>245700</v>
      </c>
      <c r="R1038" s="36">
        <f t="shared" si="200"/>
        <v>-2.6579112332112333</v>
      </c>
      <c r="S1038" s="35">
        <v>-18906.09</v>
      </c>
      <c r="T1038" s="35">
        <v>1</v>
      </c>
      <c r="U1038" s="35">
        <v>6970</v>
      </c>
      <c r="V1038" s="36">
        <f t="shared" si="201"/>
        <v>-84.087344332855096</v>
      </c>
      <c r="W1038" s="35">
        <v>0</v>
      </c>
      <c r="X1038" s="35">
        <v>0</v>
      </c>
      <c r="Y1038" s="35">
        <v>0</v>
      </c>
      <c r="Z1038" s="36">
        <f t="shared" si="202"/>
        <v>0</v>
      </c>
      <c r="AA1038" s="35">
        <v>0</v>
      </c>
      <c r="AB1038" s="35">
        <v>0</v>
      </c>
      <c r="AC1038" s="35">
        <v>0</v>
      </c>
      <c r="AD1038" s="36">
        <f t="shared" si="203"/>
        <v>0</v>
      </c>
      <c r="AE1038" s="35">
        <v>-17136.150000000001</v>
      </c>
      <c r="AF1038" s="35">
        <v>35</v>
      </c>
      <c r="AG1038" s="35">
        <v>252700</v>
      </c>
      <c r="AH1038" s="36">
        <f t="shared" si="204"/>
        <v>-2.0343668381480016</v>
      </c>
      <c r="AI1038" s="35">
        <v>0</v>
      </c>
      <c r="AJ1038" s="35">
        <v>0</v>
      </c>
      <c r="AK1038" s="35">
        <v>0</v>
      </c>
      <c r="AL1038" s="36">
        <f t="shared" si="205"/>
        <v>0</v>
      </c>
      <c r="AM1038" s="35">
        <v>-23636.15</v>
      </c>
      <c r="AN1038" s="35">
        <v>70</v>
      </c>
      <c r="AO1038" s="35">
        <v>461300</v>
      </c>
      <c r="AP1038" s="36">
        <f t="shared" si="206"/>
        <v>-1.5883820724040756</v>
      </c>
      <c r="AQ1038" s="35">
        <v>0</v>
      </c>
      <c r="AR1038" s="35">
        <v>0</v>
      </c>
      <c r="AS1038" s="35">
        <v>0</v>
      </c>
      <c r="AT1038" s="36">
        <f t="shared" si="207"/>
        <v>0</v>
      </c>
      <c r="AU1038" s="35">
        <v>-45306.15</v>
      </c>
      <c r="AV1038" s="35">
        <v>0</v>
      </c>
      <c r="AW1038" s="35">
        <v>0</v>
      </c>
      <c r="AX1038" s="36">
        <f t="shared" si="208"/>
        <v>0</v>
      </c>
      <c r="AY1038" s="35">
        <f t="shared" si="212"/>
        <v>-169012.80999999997</v>
      </c>
      <c r="AZ1038" s="35">
        <f t="shared" si="212"/>
        <v>253</v>
      </c>
      <c r="BA1038" s="35">
        <f t="shared" si="212"/>
        <v>1752910</v>
      </c>
      <c r="BB1038" s="36">
        <f t="shared" si="209"/>
        <v>-2.9889709739804093</v>
      </c>
      <c r="BC1038" s="43" t="s">
        <v>1394</v>
      </c>
      <c r="BD1038" s="38" t="s">
        <v>1395</v>
      </c>
      <c r="BE1038" s="38" t="s">
        <v>1303</v>
      </c>
      <c r="BF1038" s="41"/>
      <c r="BG1038" s="41"/>
      <c r="BH1038" s="41"/>
      <c r="BI1038" s="41"/>
      <c r="BJ1038" s="41"/>
      <c r="BK1038" s="41"/>
      <c r="BL1038" s="41"/>
      <c r="BM1038" s="41"/>
      <c r="BN1038" s="41"/>
      <c r="BO1038" s="41"/>
      <c r="CJ1038" s="41"/>
      <c r="CK1038" s="41"/>
    </row>
    <row r="1039" spans="1:89" s="33" customFormat="1" x14ac:dyDescent="0.2">
      <c r="A1039" s="43">
        <v>174735</v>
      </c>
      <c r="B1039" s="43" t="s">
        <v>1418</v>
      </c>
      <c r="C1039" s="35">
        <v>-55778.51</v>
      </c>
      <c r="D1039" s="35">
        <v>0</v>
      </c>
      <c r="E1039" s="35">
        <v>0</v>
      </c>
      <c r="F1039" s="36">
        <f t="shared" si="210"/>
        <v>0</v>
      </c>
      <c r="G1039" s="35">
        <v>-71878.509999999995</v>
      </c>
      <c r="H1039" s="35">
        <v>70</v>
      </c>
      <c r="I1039" s="35">
        <v>491400</v>
      </c>
      <c r="J1039" s="36">
        <f t="shared" si="211"/>
        <v>-4.5344603378103372</v>
      </c>
      <c r="K1039" s="35">
        <v>-93928.51</v>
      </c>
      <c r="L1039" s="35">
        <v>35</v>
      </c>
      <c r="M1039" s="35">
        <v>245700</v>
      </c>
      <c r="N1039" s="36">
        <f t="shared" si="199"/>
        <v>-11.46868253968254</v>
      </c>
      <c r="O1039" s="35">
        <v>-19898.509999999998</v>
      </c>
      <c r="P1039" s="35">
        <v>66</v>
      </c>
      <c r="Q1039" s="35">
        <v>460220</v>
      </c>
      <c r="R1039" s="36">
        <f t="shared" si="200"/>
        <v>-1.3403455086697664</v>
      </c>
      <c r="S1039" s="35">
        <v>-20838.509999999998</v>
      </c>
      <c r="T1039" s="35">
        <v>1</v>
      </c>
      <c r="U1039" s="35">
        <v>6970</v>
      </c>
      <c r="V1039" s="36">
        <f t="shared" si="201"/>
        <v>-92.682038737446192</v>
      </c>
      <c r="W1039" s="35">
        <v>-10238.51</v>
      </c>
      <c r="X1039" s="35">
        <v>29</v>
      </c>
      <c r="Y1039" s="35">
        <v>199230</v>
      </c>
      <c r="Z1039" s="36">
        <f t="shared" si="202"/>
        <v>-1.5417120915524771</v>
      </c>
      <c r="AA1039" s="35">
        <v>40320.49</v>
      </c>
      <c r="AB1039" s="35">
        <v>51</v>
      </c>
      <c r="AC1039" s="35">
        <v>372770</v>
      </c>
      <c r="AD1039" s="36">
        <f t="shared" si="203"/>
        <v>3.3531002763097888</v>
      </c>
      <c r="AE1039" s="35">
        <v>170221.31</v>
      </c>
      <c r="AF1039" s="35">
        <v>25</v>
      </c>
      <c r="AG1039" s="35">
        <v>181750</v>
      </c>
      <c r="AH1039" s="36">
        <f t="shared" si="204"/>
        <v>28.097052544704265</v>
      </c>
      <c r="AI1039" s="35">
        <v>0</v>
      </c>
      <c r="AJ1039" s="35">
        <v>0</v>
      </c>
      <c r="AK1039" s="35">
        <v>0</v>
      </c>
      <c r="AL1039" s="36">
        <f t="shared" si="205"/>
        <v>0</v>
      </c>
      <c r="AM1039" s="35">
        <v>0</v>
      </c>
      <c r="AN1039" s="35">
        <v>0</v>
      </c>
      <c r="AO1039" s="35">
        <v>0</v>
      </c>
      <c r="AP1039" s="36">
        <f t="shared" si="206"/>
        <v>0</v>
      </c>
      <c r="AQ1039" s="35">
        <v>44241.31</v>
      </c>
      <c r="AR1039" s="35">
        <v>7</v>
      </c>
      <c r="AS1039" s="35">
        <v>45570</v>
      </c>
      <c r="AT1039" s="36">
        <f t="shared" si="207"/>
        <v>27.183600614439321</v>
      </c>
      <c r="AU1039" s="35">
        <v>-11398.69</v>
      </c>
      <c r="AV1039" s="35">
        <v>0</v>
      </c>
      <c r="AW1039" s="35">
        <v>0</v>
      </c>
      <c r="AX1039" s="36">
        <f t="shared" si="208"/>
        <v>0</v>
      </c>
      <c r="AY1039" s="35">
        <f t="shared" si="212"/>
        <v>26601.869999999966</v>
      </c>
      <c r="AZ1039" s="35">
        <f t="shared" si="212"/>
        <v>284</v>
      </c>
      <c r="BA1039" s="35">
        <f t="shared" si="212"/>
        <v>2003610</v>
      </c>
      <c r="BB1039" s="36">
        <f t="shared" si="209"/>
        <v>0.41158607213978715</v>
      </c>
      <c r="BC1039" s="43" t="s">
        <v>1394</v>
      </c>
      <c r="BD1039" s="38" t="s">
        <v>1395</v>
      </c>
      <c r="BE1039" s="38" t="s">
        <v>1303</v>
      </c>
      <c r="BF1039" s="41"/>
      <c r="BG1039" s="41"/>
      <c r="BH1039" s="41"/>
      <c r="BI1039" s="41"/>
      <c r="BJ1039" s="41"/>
      <c r="BK1039" s="41"/>
      <c r="BL1039" s="41"/>
      <c r="BM1039" s="41"/>
      <c r="BN1039" s="41"/>
      <c r="BO1039" s="41"/>
      <c r="CJ1039" s="41"/>
      <c r="CK1039" s="41"/>
    </row>
    <row r="1040" spans="1:89" s="33" customFormat="1" x14ac:dyDescent="0.2">
      <c r="A1040" s="43">
        <v>175749</v>
      </c>
      <c r="B1040" s="43" t="s">
        <v>1419</v>
      </c>
      <c r="C1040" s="35">
        <v>-241485.08</v>
      </c>
      <c r="D1040" s="35">
        <v>0</v>
      </c>
      <c r="E1040" s="35">
        <v>0</v>
      </c>
      <c r="F1040" s="36">
        <f t="shared" si="210"/>
        <v>0</v>
      </c>
      <c r="G1040" s="35">
        <v>-32485.08</v>
      </c>
      <c r="H1040" s="35">
        <v>105</v>
      </c>
      <c r="I1040" s="35">
        <v>737100</v>
      </c>
      <c r="J1040" s="36">
        <f t="shared" si="211"/>
        <v>-1.3662155474155475</v>
      </c>
      <c r="K1040" s="35">
        <v>-22435.08</v>
      </c>
      <c r="L1040" s="35">
        <v>35</v>
      </c>
      <c r="M1040" s="35">
        <v>245700</v>
      </c>
      <c r="N1040" s="36">
        <f t="shared" si="199"/>
        <v>-2.7393260073260075</v>
      </c>
      <c r="O1040" s="35">
        <v>-25535.08</v>
      </c>
      <c r="P1040" s="35">
        <v>70</v>
      </c>
      <c r="Q1040" s="35">
        <v>487900</v>
      </c>
      <c r="R1040" s="36">
        <f t="shared" si="200"/>
        <v>-1.6224379585980735</v>
      </c>
      <c r="S1040" s="35">
        <v>-27925.08</v>
      </c>
      <c r="T1040" s="35">
        <v>1</v>
      </c>
      <c r="U1040" s="35">
        <v>6970</v>
      </c>
      <c r="V1040" s="36">
        <f t="shared" si="201"/>
        <v>-124.2004992826399</v>
      </c>
      <c r="W1040" s="35">
        <v>71094.92</v>
      </c>
      <c r="X1040" s="35">
        <v>15</v>
      </c>
      <c r="Y1040" s="35">
        <v>103050</v>
      </c>
      <c r="Z1040" s="36">
        <f t="shared" si="202"/>
        <v>20.697211062590974</v>
      </c>
      <c r="AA1040" s="35">
        <v>96144.92</v>
      </c>
      <c r="AB1040" s="35">
        <v>15</v>
      </c>
      <c r="AC1040" s="35">
        <v>108300</v>
      </c>
      <c r="AD1040" s="36">
        <f t="shared" si="203"/>
        <v>27.520706555863342</v>
      </c>
      <c r="AE1040" s="35">
        <v>100094.62</v>
      </c>
      <c r="AF1040" s="35">
        <v>15</v>
      </c>
      <c r="AG1040" s="35">
        <v>109050</v>
      </c>
      <c r="AH1040" s="36">
        <f t="shared" si="204"/>
        <v>27.536346629986244</v>
      </c>
      <c r="AI1040" s="35">
        <v>216394.62</v>
      </c>
      <c r="AJ1040" s="35">
        <v>35</v>
      </c>
      <c r="AK1040" s="35">
        <v>229600</v>
      </c>
      <c r="AL1040" s="36">
        <f t="shared" si="205"/>
        <v>29.217043641114984</v>
      </c>
      <c r="AM1040" s="35">
        <v>92944.62</v>
      </c>
      <c r="AN1040" s="35">
        <v>15</v>
      </c>
      <c r="AO1040" s="35">
        <v>97650</v>
      </c>
      <c r="AP1040" s="36">
        <f t="shared" si="206"/>
        <v>29.506228571428569</v>
      </c>
      <c r="AQ1040" s="35">
        <v>0</v>
      </c>
      <c r="AR1040" s="35">
        <v>0</v>
      </c>
      <c r="AS1040" s="35">
        <v>0</v>
      </c>
      <c r="AT1040" s="36">
        <f t="shared" si="207"/>
        <v>0</v>
      </c>
      <c r="AU1040" s="35">
        <v>-17095.38</v>
      </c>
      <c r="AV1040" s="35">
        <v>0</v>
      </c>
      <c r="AW1040" s="35">
        <v>0</v>
      </c>
      <c r="AX1040" s="36">
        <f t="shared" si="208"/>
        <v>0</v>
      </c>
      <c r="AY1040" s="35">
        <f t="shared" si="212"/>
        <v>451198</v>
      </c>
      <c r="AZ1040" s="35">
        <f t="shared" si="212"/>
        <v>306</v>
      </c>
      <c r="BA1040" s="35">
        <f t="shared" si="212"/>
        <v>2125320</v>
      </c>
      <c r="BB1040" s="36">
        <f t="shared" si="209"/>
        <v>6.581191538215422</v>
      </c>
      <c r="BC1040" s="43" t="s">
        <v>1394</v>
      </c>
      <c r="BD1040" s="38" t="s">
        <v>1395</v>
      </c>
      <c r="BE1040" s="38" t="s">
        <v>1303</v>
      </c>
      <c r="BF1040" s="41"/>
      <c r="BG1040" s="41"/>
      <c r="BH1040" s="41"/>
      <c r="BI1040" s="41"/>
      <c r="BJ1040" s="41"/>
      <c r="BK1040" s="41"/>
      <c r="BL1040" s="41"/>
      <c r="BM1040" s="41"/>
      <c r="BN1040" s="41"/>
      <c r="BO1040" s="41"/>
      <c r="CJ1040" s="41"/>
      <c r="CK1040" s="41"/>
    </row>
    <row r="1041" spans="1:89" s="33" customFormat="1" x14ac:dyDescent="0.2">
      <c r="A1041" s="43">
        <v>178461</v>
      </c>
      <c r="B1041" s="43" t="s">
        <v>1420</v>
      </c>
      <c r="C1041" s="35">
        <v>-33100.33</v>
      </c>
      <c r="D1041" s="35">
        <v>0</v>
      </c>
      <c r="E1041" s="35">
        <v>0</v>
      </c>
      <c r="F1041" s="36">
        <f t="shared" si="210"/>
        <v>0</v>
      </c>
      <c r="G1041" s="35">
        <v>-22900.33</v>
      </c>
      <c r="H1041" s="35">
        <v>20</v>
      </c>
      <c r="I1041" s="35">
        <v>140400</v>
      </c>
      <c r="J1041" s="36">
        <f t="shared" si="211"/>
        <v>-5.0563406695156701</v>
      </c>
      <c r="K1041" s="35">
        <v>-81900.33</v>
      </c>
      <c r="L1041" s="35">
        <v>55</v>
      </c>
      <c r="M1041" s="35">
        <v>386100</v>
      </c>
      <c r="N1041" s="36">
        <f t="shared" si="199"/>
        <v>-6.3636620046620047</v>
      </c>
      <c r="O1041" s="35">
        <v>-93950.33</v>
      </c>
      <c r="P1041" s="35">
        <v>20</v>
      </c>
      <c r="Q1041" s="35">
        <v>140400</v>
      </c>
      <c r="R1041" s="36">
        <f t="shared" si="200"/>
        <v>-20.744018732193734</v>
      </c>
      <c r="S1041" s="35">
        <v>-103150.33</v>
      </c>
      <c r="T1041" s="35">
        <v>20</v>
      </c>
      <c r="U1041" s="35">
        <v>138400</v>
      </c>
      <c r="V1041" s="36">
        <f t="shared" si="201"/>
        <v>-23.104481430635836</v>
      </c>
      <c r="W1041" s="35">
        <v>-112150.33</v>
      </c>
      <c r="X1041" s="35">
        <v>20</v>
      </c>
      <c r="Y1041" s="35">
        <v>136400</v>
      </c>
      <c r="Z1041" s="36">
        <f t="shared" si="202"/>
        <v>-24.666494868035191</v>
      </c>
      <c r="AA1041" s="35">
        <v>0</v>
      </c>
      <c r="AB1041" s="35">
        <v>0</v>
      </c>
      <c r="AC1041" s="35">
        <v>0</v>
      </c>
      <c r="AD1041" s="36">
        <f t="shared" si="203"/>
        <v>0</v>
      </c>
      <c r="AE1041" s="35">
        <v>0</v>
      </c>
      <c r="AF1041" s="35">
        <v>0</v>
      </c>
      <c r="AG1041" s="35">
        <v>0</v>
      </c>
      <c r="AH1041" s="36">
        <f t="shared" si="204"/>
        <v>0</v>
      </c>
      <c r="AI1041" s="35">
        <v>0</v>
      </c>
      <c r="AJ1041" s="35">
        <v>0</v>
      </c>
      <c r="AK1041" s="35">
        <v>0</v>
      </c>
      <c r="AL1041" s="36">
        <f t="shared" si="205"/>
        <v>0</v>
      </c>
      <c r="AM1041" s="35">
        <v>-90350.45</v>
      </c>
      <c r="AN1041" s="35">
        <v>20</v>
      </c>
      <c r="AO1041" s="35">
        <v>131200</v>
      </c>
      <c r="AP1041" s="36">
        <f t="shared" si="206"/>
        <v>-21.348048399390244</v>
      </c>
      <c r="AQ1041" s="35">
        <v>-2400.4499999999998</v>
      </c>
      <c r="AR1041" s="35">
        <v>20</v>
      </c>
      <c r="AS1041" s="35">
        <v>133200</v>
      </c>
      <c r="AT1041" s="36">
        <f t="shared" si="207"/>
        <v>-0.50459909909909906</v>
      </c>
      <c r="AU1041" s="35">
        <v>-12800.45</v>
      </c>
      <c r="AV1041" s="35">
        <v>0</v>
      </c>
      <c r="AW1041" s="35">
        <v>0</v>
      </c>
      <c r="AX1041" s="36">
        <f t="shared" si="208"/>
        <v>0</v>
      </c>
      <c r="AY1041" s="35">
        <f t="shared" si="212"/>
        <v>-519603.00000000006</v>
      </c>
      <c r="AZ1041" s="35">
        <f t="shared" si="212"/>
        <v>175</v>
      </c>
      <c r="BA1041" s="35">
        <f t="shared" si="212"/>
        <v>1206100</v>
      </c>
      <c r="BB1041" s="36">
        <f t="shared" si="209"/>
        <v>-13.355188624492166</v>
      </c>
      <c r="BC1041" s="43" t="s">
        <v>1394</v>
      </c>
      <c r="BD1041" s="38" t="s">
        <v>1395</v>
      </c>
      <c r="BE1041" s="38" t="s">
        <v>1303</v>
      </c>
      <c r="BF1041" s="41"/>
      <c r="BG1041" s="41"/>
      <c r="BH1041" s="41"/>
      <c r="BI1041" s="41"/>
      <c r="BJ1041" s="41"/>
      <c r="BK1041" s="41"/>
      <c r="BL1041" s="41"/>
      <c r="BM1041" s="41"/>
      <c r="BN1041" s="41"/>
      <c r="BO1041" s="41"/>
      <c r="CJ1041" s="41"/>
      <c r="CK1041" s="41"/>
    </row>
    <row r="1042" spans="1:89" s="33" customFormat="1" x14ac:dyDescent="0.2">
      <c r="A1042" s="43">
        <v>201675</v>
      </c>
      <c r="B1042" s="43" t="s">
        <v>46</v>
      </c>
      <c r="C1042" s="35">
        <v>-253559.32</v>
      </c>
      <c r="D1042" s="35">
        <v>0</v>
      </c>
      <c r="E1042" s="35">
        <v>0</v>
      </c>
      <c r="F1042" s="36">
        <f t="shared" si="210"/>
        <v>0</v>
      </c>
      <c r="G1042" s="35">
        <v>-35354.32</v>
      </c>
      <c r="H1042" s="35">
        <v>112</v>
      </c>
      <c r="I1042" s="35">
        <v>786240</v>
      </c>
      <c r="J1042" s="36">
        <f t="shared" si="211"/>
        <v>-1.3939559422059422</v>
      </c>
      <c r="K1042" s="35">
        <v>-19176.82</v>
      </c>
      <c r="L1042" s="35">
        <v>51.25</v>
      </c>
      <c r="M1042" s="35">
        <v>359962.5</v>
      </c>
      <c r="N1042" s="36">
        <f t="shared" si="199"/>
        <v>-1.5982348161266799</v>
      </c>
      <c r="O1042" s="35">
        <v>-14714.32</v>
      </c>
      <c r="P1042" s="35">
        <v>50</v>
      </c>
      <c r="Q1042" s="35">
        <v>348500</v>
      </c>
      <c r="R1042" s="36">
        <f t="shared" si="200"/>
        <v>-1.308877819225251</v>
      </c>
      <c r="S1042" s="35">
        <v>-3314.32</v>
      </c>
      <c r="T1042" s="35">
        <v>15</v>
      </c>
      <c r="U1042" s="35">
        <v>103800</v>
      </c>
      <c r="V1042" s="36">
        <f t="shared" si="201"/>
        <v>-0.98982581888246635</v>
      </c>
      <c r="W1042" s="35">
        <v>-14264.32</v>
      </c>
      <c r="X1042" s="35">
        <v>42</v>
      </c>
      <c r="Y1042" s="35">
        <v>286440</v>
      </c>
      <c r="Z1042" s="36">
        <f t="shared" si="202"/>
        <v>-1.4939589442815249</v>
      </c>
      <c r="AA1042" s="35">
        <v>-13534.32</v>
      </c>
      <c r="AB1042" s="35">
        <v>37</v>
      </c>
      <c r="AC1042" s="35">
        <v>263140</v>
      </c>
      <c r="AD1042" s="36">
        <f t="shared" si="203"/>
        <v>-1.5944513186896709</v>
      </c>
      <c r="AE1042" s="35">
        <v>43095.67</v>
      </c>
      <c r="AF1042" s="35">
        <v>24.5</v>
      </c>
      <c r="AG1042" s="35">
        <v>177265</v>
      </c>
      <c r="AH1042" s="36">
        <f t="shared" si="204"/>
        <v>7.2934313034157903</v>
      </c>
      <c r="AI1042" s="35">
        <v>-17814.330000000002</v>
      </c>
      <c r="AJ1042" s="35">
        <v>35</v>
      </c>
      <c r="AK1042" s="35">
        <v>233500</v>
      </c>
      <c r="AL1042" s="36">
        <f t="shared" si="205"/>
        <v>-2.3650716488222701</v>
      </c>
      <c r="AM1042" s="35">
        <v>-8964.33</v>
      </c>
      <c r="AN1042" s="35">
        <v>35</v>
      </c>
      <c r="AO1042" s="35">
        <v>226100</v>
      </c>
      <c r="AP1042" s="36">
        <f t="shared" si="206"/>
        <v>-1.2290766475011057</v>
      </c>
      <c r="AQ1042" s="35">
        <v>0</v>
      </c>
      <c r="AR1042" s="35">
        <v>0</v>
      </c>
      <c r="AS1042" s="35">
        <v>0</v>
      </c>
      <c r="AT1042" s="36">
        <f t="shared" si="207"/>
        <v>0</v>
      </c>
      <c r="AU1042" s="35">
        <v>-28534.33</v>
      </c>
      <c r="AV1042" s="35">
        <v>0</v>
      </c>
      <c r="AW1042" s="35">
        <v>0</v>
      </c>
      <c r="AX1042" s="36">
        <f t="shared" si="208"/>
        <v>0</v>
      </c>
      <c r="AY1042" s="35">
        <f t="shared" si="212"/>
        <v>-112575.74000000002</v>
      </c>
      <c r="AZ1042" s="35">
        <f t="shared" si="212"/>
        <v>401.75</v>
      </c>
      <c r="BA1042" s="35">
        <f t="shared" si="212"/>
        <v>2784947.5</v>
      </c>
      <c r="BB1042" s="36">
        <f t="shared" si="209"/>
        <v>-1.2531108539748059</v>
      </c>
      <c r="BC1042" s="43" t="s">
        <v>1394</v>
      </c>
      <c r="BD1042" s="38" t="s">
        <v>1395</v>
      </c>
      <c r="BE1042" s="38" t="s">
        <v>1303</v>
      </c>
      <c r="BF1042" s="41"/>
      <c r="BG1042" s="41"/>
      <c r="BH1042" s="41"/>
      <c r="BI1042" s="41"/>
      <c r="BJ1042" s="41"/>
      <c r="BK1042" s="41"/>
      <c r="BL1042" s="41"/>
      <c r="BM1042" s="41"/>
      <c r="BN1042" s="41"/>
      <c r="BO1042" s="41"/>
      <c r="CJ1042" s="41"/>
      <c r="CK1042" s="41"/>
    </row>
    <row r="1043" spans="1:89" s="33" customFormat="1" x14ac:dyDescent="0.2">
      <c r="A1043" s="43">
        <v>142243</v>
      </c>
      <c r="B1043" s="43" t="s">
        <v>1311</v>
      </c>
      <c r="C1043" s="35">
        <v>0</v>
      </c>
      <c r="D1043" s="35">
        <v>0</v>
      </c>
      <c r="E1043" s="35">
        <v>0</v>
      </c>
      <c r="F1043" s="36">
        <f t="shared" si="210"/>
        <v>0</v>
      </c>
      <c r="G1043" s="35">
        <v>-44400.36</v>
      </c>
      <c r="H1043" s="35">
        <v>0</v>
      </c>
      <c r="I1043" s="35">
        <v>0</v>
      </c>
      <c r="J1043" s="36">
        <f t="shared" si="211"/>
        <v>0</v>
      </c>
      <c r="K1043" s="35">
        <v>-44100.36</v>
      </c>
      <c r="L1043" s="35">
        <v>105</v>
      </c>
      <c r="M1043" s="35">
        <v>737100</v>
      </c>
      <c r="N1043" s="36">
        <f t="shared" si="199"/>
        <v>-1.7948864468864469</v>
      </c>
      <c r="O1043" s="35">
        <v>-12250.36</v>
      </c>
      <c r="P1043" s="35">
        <v>35</v>
      </c>
      <c r="Q1043" s="35">
        <v>245700</v>
      </c>
      <c r="R1043" s="36">
        <f t="shared" si="200"/>
        <v>-1.5456294668294668</v>
      </c>
      <c r="S1043" s="35">
        <v>-9040.36</v>
      </c>
      <c r="T1043" s="35">
        <v>1</v>
      </c>
      <c r="U1043" s="35">
        <v>6970</v>
      </c>
      <c r="V1043" s="36">
        <f t="shared" si="201"/>
        <v>-40.208200860832136</v>
      </c>
      <c r="W1043" s="35">
        <v>108909.64</v>
      </c>
      <c r="X1043" s="35">
        <v>18</v>
      </c>
      <c r="Y1043" s="35">
        <v>122760</v>
      </c>
      <c r="Z1043" s="36">
        <f t="shared" si="202"/>
        <v>26.615259042033234</v>
      </c>
      <c r="AA1043" s="35">
        <v>-11780.36</v>
      </c>
      <c r="AB1043" s="35">
        <v>31</v>
      </c>
      <c r="AC1043" s="35">
        <v>223820</v>
      </c>
      <c r="AD1043" s="36">
        <f t="shared" si="203"/>
        <v>-1.6316288088642661</v>
      </c>
      <c r="AE1043" s="35">
        <v>-12089.48</v>
      </c>
      <c r="AF1043" s="35">
        <v>31</v>
      </c>
      <c r="AG1043" s="35">
        <v>226920</v>
      </c>
      <c r="AH1043" s="36">
        <f t="shared" si="204"/>
        <v>-1.5982919090428345</v>
      </c>
      <c r="AI1043" s="35">
        <v>0</v>
      </c>
      <c r="AJ1043" s="35">
        <v>0</v>
      </c>
      <c r="AK1043" s="35">
        <v>0</v>
      </c>
      <c r="AL1043" s="36">
        <f t="shared" si="205"/>
        <v>0</v>
      </c>
      <c r="AM1043" s="35">
        <v>0</v>
      </c>
      <c r="AN1043" s="35">
        <v>0</v>
      </c>
      <c r="AO1043" s="35">
        <v>0</v>
      </c>
      <c r="AP1043" s="36">
        <f t="shared" si="206"/>
        <v>0</v>
      </c>
      <c r="AQ1043" s="35">
        <v>0</v>
      </c>
      <c r="AR1043" s="35">
        <v>0</v>
      </c>
      <c r="AS1043" s="35">
        <v>0</v>
      </c>
      <c r="AT1043" s="36">
        <f t="shared" si="207"/>
        <v>0</v>
      </c>
      <c r="AU1043" s="35">
        <v>-29609.48</v>
      </c>
      <c r="AV1043" s="35">
        <v>0</v>
      </c>
      <c r="AW1043" s="35">
        <v>0</v>
      </c>
      <c r="AX1043" s="36">
        <f t="shared" si="208"/>
        <v>0</v>
      </c>
      <c r="AY1043" s="35">
        <f t="shared" si="212"/>
        <v>-54361.120000000003</v>
      </c>
      <c r="AZ1043" s="35">
        <f t="shared" si="212"/>
        <v>221</v>
      </c>
      <c r="BA1043" s="35">
        <f t="shared" si="212"/>
        <v>1563270</v>
      </c>
      <c r="BB1043" s="36">
        <f t="shared" si="209"/>
        <v>-1.0779933856595472</v>
      </c>
      <c r="BC1043" s="43" t="s">
        <v>1394</v>
      </c>
      <c r="BD1043" s="38" t="s">
        <v>1395</v>
      </c>
      <c r="BE1043" s="38" t="s">
        <v>1303</v>
      </c>
      <c r="BF1043" s="41"/>
      <c r="BG1043" s="41"/>
      <c r="BH1043" s="41"/>
      <c r="BI1043" s="41"/>
      <c r="BJ1043" s="41"/>
      <c r="BK1043" s="41"/>
      <c r="BL1043" s="41"/>
      <c r="BM1043" s="41"/>
      <c r="BN1043" s="41"/>
      <c r="BO1043" s="41"/>
      <c r="CJ1043" s="41"/>
      <c r="CK1043" s="41"/>
    </row>
    <row r="1044" spans="1:89" s="33" customFormat="1" x14ac:dyDescent="0.2">
      <c r="A1044" s="43">
        <v>172236</v>
      </c>
      <c r="B1044" s="43" t="s">
        <v>1421</v>
      </c>
      <c r="C1044" s="35">
        <v>0</v>
      </c>
      <c r="D1044" s="35">
        <v>0</v>
      </c>
      <c r="E1044" s="35">
        <v>0</v>
      </c>
      <c r="F1044" s="36">
        <f t="shared" si="210"/>
        <v>0</v>
      </c>
      <c r="G1044" s="35">
        <v>-34247.760000000002</v>
      </c>
      <c r="H1044" s="35">
        <v>0</v>
      </c>
      <c r="I1044" s="35">
        <v>0</v>
      </c>
      <c r="J1044" s="36">
        <f t="shared" si="211"/>
        <v>0</v>
      </c>
      <c r="K1044" s="35">
        <v>-14874.16</v>
      </c>
      <c r="L1044" s="35">
        <v>35</v>
      </c>
      <c r="M1044" s="35">
        <v>245700</v>
      </c>
      <c r="N1044" s="36">
        <f t="shared" si="199"/>
        <v>-1.8161367521367522</v>
      </c>
      <c r="O1044" s="35">
        <v>-29574.16</v>
      </c>
      <c r="P1044" s="35">
        <v>35</v>
      </c>
      <c r="Q1044" s="35">
        <v>245700</v>
      </c>
      <c r="R1044" s="36">
        <f t="shared" si="200"/>
        <v>-3.7313754985754986</v>
      </c>
      <c r="S1044" s="35">
        <v>0</v>
      </c>
      <c r="T1044" s="35">
        <v>0</v>
      </c>
      <c r="U1044" s="35">
        <v>0</v>
      </c>
      <c r="V1044" s="36">
        <f t="shared" si="201"/>
        <v>0</v>
      </c>
      <c r="W1044" s="35">
        <v>0</v>
      </c>
      <c r="X1044" s="35">
        <v>0</v>
      </c>
      <c r="Y1044" s="35">
        <v>0</v>
      </c>
      <c r="Z1044" s="36">
        <f t="shared" si="202"/>
        <v>0</v>
      </c>
      <c r="AA1044" s="35">
        <v>0</v>
      </c>
      <c r="AB1044" s="35">
        <v>0</v>
      </c>
      <c r="AC1044" s="35">
        <v>0</v>
      </c>
      <c r="AD1044" s="36">
        <f t="shared" si="203"/>
        <v>0</v>
      </c>
      <c r="AE1044" s="35">
        <v>0</v>
      </c>
      <c r="AF1044" s="35">
        <v>0</v>
      </c>
      <c r="AG1044" s="35">
        <v>0</v>
      </c>
      <c r="AH1044" s="36">
        <f t="shared" si="204"/>
        <v>0</v>
      </c>
      <c r="AI1044" s="35">
        <v>0</v>
      </c>
      <c r="AJ1044" s="35">
        <v>0</v>
      </c>
      <c r="AK1044" s="35">
        <v>0</v>
      </c>
      <c r="AL1044" s="36">
        <f t="shared" si="205"/>
        <v>0</v>
      </c>
      <c r="AM1044" s="35">
        <v>0</v>
      </c>
      <c r="AN1044" s="35">
        <v>0</v>
      </c>
      <c r="AO1044" s="35">
        <v>0</v>
      </c>
      <c r="AP1044" s="36">
        <f t="shared" si="206"/>
        <v>0</v>
      </c>
      <c r="AQ1044" s="35">
        <v>0</v>
      </c>
      <c r="AR1044" s="35">
        <v>0</v>
      </c>
      <c r="AS1044" s="35">
        <v>0</v>
      </c>
      <c r="AT1044" s="36">
        <f t="shared" si="207"/>
        <v>0</v>
      </c>
      <c r="AU1044" s="35">
        <v>-35874.160000000003</v>
      </c>
      <c r="AV1044" s="35">
        <v>0</v>
      </c>
      <c r="AW1044" s="35">
        <v>0</v>
      </c>
      <c r="AX1044" s="36">
        <f t="shared" si="208"/>
        <v>0</v>
      </c>
      <c r="AY1044" s="35">
        <f t="shared" si="212"/>
        <v>-114570.24000000001</v>
      </c>
      <c r="AZ1044" s="35">
        <f t="shared" si="212"/>
        <v>70</v>
      </c>
      <c r="BA1044" s="35">
        <f t="shared" si="212"/>
        <v>491400</v>
      </c>
      <c r="BB1044" s="36">
        <f t="shared" si="209"/>
        <v>-7.227670818070818</v>
      </c>
      <c r="BC1044" s="43" t="s">
        <v>1394</v>
      </c>
      <c r="BD1044" s="38" t="s">
        <v>1395</v>
      </c>
      <c r="BE1044" s="38" t="s">
        <v>1303</v>
      </c>
      <c r="BF1044" s="41"/>
      <c r="BG1044" s="41"/>
      <c r="BH1044" s="41"/>
      <c r="BI1044" s="41"/>
      <c r="BJ1044" s="41"/>
      <c r="BK1044" s="41"/>
      <c r="BL1044" s="41"/>
      <c r="BM1044" s="41"/>
      <c r="BN1044" s="41"/>
      <c r="BO1044" s="41"/>
      <c r="CJ1044" s="41"/>
      <c r="CK1044" s="41"/>
    </row>
    <row r="1045" spans="1:89" s="33" customFormat="1" x14ac:dyDescent="0.2">
      <c r="A1045" s="42">
        <v>119050</v>
      </c>
      <c r="B1045" s="43" t="s">
        <v>1422</v>
      </c>
      <c r="C1045" s="35">
        <v>-2107876.5499999998</v>
      </c>
      <c r="D1045" s="35">
        <v>172</v>
      </c>
      <c r="E1045" s="35">
        <v>1209440</v>
      </c>
      <c r="F1045" s="36">
        <f t="shared" si="210"/>
        <v>-52.285600360497419</v>
      </c>
      <c r="G1045" s="35">
        <v>-1053874.55</v>
      </c>
      <c r="H1045" s="35">
        <v>879</v>
      </c>
      <c r="I1045" s="35">
        <v>6195580</v>
      </c>
      <c r="J1045" s="36">
        <f t="shared" si="211"/>
        <v>-5.273131982800642</v>
      </c>
      <c r="K1045" s="35">
        <v>-785619.05</v>
      </c>
      <c r="L1045" s="35">
        <v>1311.3999999999999</v>
      </c>
      <c r="M1045" s="35">
        <v>9257748</v>
      </c>
      <c r="N1045" s="36">
        <f t="shared" si="199"/>
        <v>-2.5458212407596323</v>
      </c>
      <c r="O1045" s="35">
        <v>-314937.55</v>
      </c>
      <c r="P1045" s="35">
        <v>864.45</v>
      </c>
      <c r="Q1045" s="35">
        <v>6091636.5</v>
      </c>
      <c r="R1045" s="36">
        <f t="shared" si="200"/>
        <v>-1.6026997096757167</v>
      </c>
      <c r="S1045" s="35">
        <v>-182647.8</v>
      </c>
      <c r="T1045" s="35">
        <v>587.95000000000005</v>
      </c>
      <c r="U1045" s="35">
        <v>4094011.5</v>
      </c>
      <c r="V1045" s="36">
        <f t="shared" si="201"/>
        <v>-1.3830156070641229</v>
      </c>
      <c r="W1045" s="35">
        <v>-1054735.71</v>
      </c>
      <c r="X1045" s="35">
        <v>810.5</v>
      </c>
      <c r="Y1045" s="35">
        <v>5595810</v>
      </c>
      <c r="Z1045" s="36">
        <f t="shared" si="202"/>
        <v>-5.6546007280447332</v>
      </c>
      <c r="AA1045" s="35">
        <v>-394398.21</v>
      </c>
      <c r="AB1045" s="35">
        <v>964.5</v>
      </c>
      <c r="AC1045" s="35">
        <v>6923965</v>
      </c>
      <c r="AD1045" s="36">
        <f t="shared" si="203"/>
        <v>-1.7658010273015534</v>
      </c>
      <c r="AE1045" s="35">
        <v>181155.83</v>
      </c>
      <c r="AF1045" s="35">
        <v>600</v>
      </c>
      <c r="AG1045" s="35">
        <v>4395100</v>
      </c>
      <c r="AH1045" s="36">
        <f t="shared" si="204"/>
        <v>1.2365304316170278</v>
      </c>
      <c r="AI1045" s="35">
        <v>-190992.17</v>
      </c>
      <c r="AJ1045" s="35">
        <v>720.75</v>
      </c>
      <c r="AK1045" s="35">
        <v>4901727.5</v>
      </c>
      <c r="AL1045" s="36">
        <f t="shared" si="205"/>
        <v>-1.2078919666586934</v>
      </c>
      <c r="AM1045" s="35">
        <v>-1043805.74</v>
      </c>
      <c r="AN1045" s="35">
        <v>1055.25</v>
      </c>
      <c r="AO1045" s="35">
        <v>7068892.5</v>
      </c>
      <c r="AP1045" s="36">
        <f t="shared" si="206"/>
        <v>-4.5775173324534215</v>
      </c>
      <c r="AQ1045" s="35">
        <v>245535.28</v>
      </c>
      <c r="AR1045" s="35">
        <v>925.5</v>
      </c>
      <c r="AS1045" s="35">
        <v>6288875</v>
      </c>
      <c r="AT1045" s="36">
        <f t="shared" si="207"/>
        <v>1.0931983605970861</v>
      </c>
      <c r="AU1045" s="35">
        <v>-3225811.18</v>
      </c>
      <c r="AV1045" s="35">
        <v>914</v>
      </c>
      <c r="AW1045" s="35">
        <v>6344370</v>
      </c>
      <c r="AX1045" s="36">
        <f t="shared" si="208"/>
        <v>-15.762029418208586</v>
      </c>
      <c r="AY1045" s="35">
        <f t="shared" si="212"/>
        <v>-7820130.8499999996</v>
      </c>
      <c r="AZ1045" s="35">
        <f t="shared" si="212"/>
        <v>9633.2999999999993</v>
      </c>
      <c r="BA1045" s="35">
        <f t="shared" si="212"/>
        <v>67157716</v>
      </c>
      <c r="BB1045" s="36">
        <f t="shared" si="209"/>
        <v>-3.6097722017526621</v>
      </c>
      <c r="BC1045" s="43" t="s">
        <v>1395</v>
      </c>
      <c r="BD1045" s="38" t="s">
        <v>1395</v>
      </c>
      <c r="BE1045" s="38" t="s">
        <v>1303</v>
      </c>
      <c r="BF1045" s="41"/>
      <c r="BG1045" s="41"/>
      <c r="BH1045" s="41"/>
      <c r="BI1045" s="41"/>
      <c r="BJ1045" s="41"/>
      <c r="BK1045" s="41"/>
      <c r="BL1045" s="41"/>
      <c r="BM1045" s="41"/>
      <c r="BN1045" s="41"/>
      <c r="BO1045" s="41"/>
      <c r="CJ1045" s="41"/>
      <c r="CK1045" s="41"/>
    </row>
    <row r="1046" spans="1:89" s="33" customFormat="1" x14ac:dyDescent="0.2">
      <c r="A1046" s="42">
        <v>121571</v>
      </c>
      <c r="B1046" s="43" t="s">
        <v>1423</v>
      </c>
      <c r="C1046" s="35">
        <v>-233602.91</v>
      </c>
      <c r="D1046" s="35">
        <v>0</v>
      </c>
      <c r="E1046" s="35">
        <v>0</v>
      </c>
      <c r="F1046" s="36">
        <f t="shared" si="210"/>
        <v>0</v>
      </c>
      <c r="G1046" s="35">
        <v>210547.09</v>
      </c>
      <c r="H1046" s="35">
        <v>122</v>
      </c>
      <c r="I1046" s="35">
        <v>856940</v>
      </c>
      <c r="J1046" s="36">
        <f t="shared" si="211"/>
        <v>7.6165890144000743</v>
      </c>
      <c r="K1046" s="35">
        <v>-33882.910000000003</v>
      </c>
      <c r="L1046" s="35">
        <v>83</v>
      </c>
      <c r="M1046" s="35">
        <v>583660</v>
      </c>
      <c r="N1046" s="36">
        <f t="shared" si="199"/>
        <v>-1.7415743754925816</v>
      </c>
      <c r="O1046" s="35">
        <v>-15412.91</v>
      </c>
      <c r="P1046" s="35">
        <v>45</v>
      </c>
      <c r="Q1046" s="35">
        <v>315900</v>
      </c>
      <c r="R1046" s="36">
        <f t="shared" si="200"/>
        <v>-1.512504621715733</v>
      </c>
      <c r="S1046" s="35">
        <v>-14012.91</v>
      </c>
      <c r="T1046" s="35">
        <v>35</v>
      </c>
      <c r="U1046" s="35">
        <v>242200</v>
      </c>
      <c r="V1046" s="36">
        <f t="shared" si="201"/>
        <v>-1.7935599091659784</v>
      </c>
      <c r="W1046" s="35">
        <v>47737.09</v>
      </c>
      <c r="X1046" s="35">
        <v>10</v>
      </c>
      <c r="Y1046" s="35">
        <v>68700</v>
      </c>
      <c r="Z1046" s="36">
        <f t="shared" si="202"/>
        <v>20.845890829694323</v>
      </c>
      <c r="AA1046" s="35">
        <v>-16462.91</v>
      </c>
      <c r="AB1046" s="35">
        <v>45</v>
      </c>
      <c r="AC1046" s="35">
        <v>315900</v>
      </c>
      <c r="AD1046" s="36">
        <f t="shared" si="203"/>
        <v>-1.6155435580880027</v>
      </c>
      <c r="AE1046" s="35">
        <v>58537.15</v>
      </c>
      <c r="AF1046" s="35">
        <v>40</v>
      </c>
      <c r="AG1046" s="35">
        <v>289050</v>
      </c>
      <c r="AH1046" s="36">
        <f t="shared" si="204"/>
        <v>6.0754696419304617</v>
      </c>
      <c r="AI1046" s="35">
        <v>86337.15</v>
      </c>
      <c r="AJ1046" s="35">
        <v>20</v>
      </c>
      <c r="AK1046" s="35">
        <v>134400</v>
      </c>
      <c r="AL1046" s="36">
        <f t="shared" si="205"/>
        <v>19.914074776785714</v>
      </c>
      <c r="AM1046" s="35">
        <v>43237.15</v>
      </c>
      <c r="AN1046" s="35">
        <v>65</v>
      </c>
      <c r="AO1046" s="35">
        <v>431800</v>
      </c>
      <c r="AP1046" s="36">
        <f t="shared" si="206"/>
        <v>3.1041029411764707</v>
      </c>
      <c r="AQ1046" s="35">
        <v>-13812.86</v>
      </c>
      <c r="AR1046" s="35">
        <v>35</v>
      </c>
      <c r="AS1046" s="35">
        <v>238700</v>
      </c>
      <c r="AT1046" s="36">
        <f t="shared" si="207"/>
        <v>-1.6202768328445749</v>
      </c>
      <c r="AU1046" s="35">
        <v>-63937.86</v>
      </c>
      <c r="AV1046" s="35">
        <v>50</v>
      </c>
      <c r="AW1046" s="35">
        <v>346950</v>
      </c>
      <c r="AX1046" s="36">
        <f t="shared" si="208"/>
        <v>-5.7128510159965415</v>
      </c>
      <c r="AY1046" s="35">
        <f t="shared" si="212"/>
        <v>288873.27</v>
      </c>
      <c r="AZ1046" s="35">
        <f t="shared" si="212"/>
        <v>550</v>
      </c>
      <c r="BA1046" s="35">
        <f t="shared" si="212"/>
        <v>3824200</v>
      </c>
      <c r="BB1046" s="36">
        <f t="shared" si="209"/>
        <v>2.3416848935725119</v>
      </c>
      <c r="BC1046" s="43" t="s">
        <v>1395</v>
      </c>
      <c r="BD1046" s="38" t="s">
        <v>1395</v>
      </c>
      <c r="BE1046" s="38" t="s">
        <v>1303</v>
      </c>
      <c r="BF1046" s="41"/>
      <c r="BG1046" s="41"/>
      <c r="BH1046" s="41"/>
      <c r="BI1046" s="41"/>
      <c r="BJ1046" s="41"/>
      <c r="BK1046" s="41"/>
      <c r="BL1046" s="41"/>
      <c r="BM1046" s="41"/>
      <c r="BN1046" s="41"/>
      <c r="BO1046" s="41"/>
      <c r="CJ1046" s="41"/>
      <c r="CK1046" s="41"/>
    </row>
    <row r="1047" spans="1:89" s="33" customFormat="1" x14ac:dyDescent="0.2">
      <c r="A1047" s="42">
        <v>121572</v>
      </c>
      <c r="B1047" s="43" t="s">
        <v>1424</v>
      </c>
      <c r="C1047" s="35">
        <v>-358950.46</v>
      </c>
      <c r="D1047" s="35">
        <v>0</v>
      </c>
      <c r="E1047" s="35">
        <v>0</v>
      </c>
      <c r="F1047" s="36">
        <f t="shared" si="210"/>
        <v>0</v>
      </c>
      <c r="G1047" s="35">
        <v>-23450.46</v>
      </c>
      <c r="H1047" s="35">
        <v>90</v>
      </c>
      <c r="I1047" s="35">
        <v>631800</v>
      </c>
      <c r="J1047" s="36">
        <f t="shared" si="211"/>
        <v>-1.1506240265906933</v>
      </c>
      <c r="K1047" s="35">
        <v>-31105.46</v>
      </c>
      <c r="L1047" s="35">
        <v>90.25</v>
      </c>
      <c r="M1047" s="35">
        <v>639842.5</v>
      </c>
      <c r="N1047" s="36">
        <f t="shared" si="199"/>
        <v>-1.4584273473550131</v>
      </c>
      <c r="O1047" s="35">
        <v>-142229.03</v>
      </c>
      <c r="P1047" s="35">
        <v>269</v>
      </c>
      <c r="Q1047" s="35">
        <v>1896780</v>
      </c>
      <c r="R1047" s="36">
        <f t="shared" si="200"/>
        <v>-2.3245183574267969</v>
      </c>
      <c r="S1047" s="35">
        <v>202580.97</v>
      </c>
      <c r="T1047" s="35">
        <v>228</v>
      </c>
      <c r="U1047" s="35">
        <v>1579260</v>
      </c>
      <c r="V1047" s="36">
        <f t="shared" si="201"/>
        <v>3.9765523536339806</v>
      </c>
      <c r="W1047" s="35">
        <v>196709.91</v>
      </c>
      <c r="X1047" s="35">
        <v>157.5</v>
      </c>
      <c r="Y1047" s="35">
        <v>1084775</v>
      </c>
      <c r="Z1047" s="36">
        <f t="shared" si="202"/>
        <v>5.4401118204235903</v>
      </c>
      <c r="AA1047" s="35">
        <v>-120772.09</v>
      </c>
      <c r="AB1047" s="35">
        <v>209.5</v>
      </c>
      <c r="AC1047" s="35">
        <v>1503465</v>
      </c>
      <c r="AD1047" s="36">
        <f t="shared" si="203"/>
        <v>-2.4902041550684588</v>
      </c>
      <c r="AE1047" s="35">
        <v>116756.77</v>
      </c>
      <c r="AF1047" s="35">
        <v>128.5</v>
      </c>
      <c r="AG1047" s="35">
        <v>935245</v>
      </c>
      <c r="AH1047" s="36">
        <f t="shared" si="204"/>
        <v>3.7452251549059339</v>
      </c>
      <c r="AI1047" s="35">
        <v>-95318.23</v>
      </c>
      <c r="AJ1047" s="35">
        <v>160</v>
      </c>
      <c r="AK1047" s="35">
        <v>1108800</v>
      </c>
      <c r="AL1047" s="36">
        <f t="shared" si="205"/>
        <v>-2.6649216540404037</v>
      </c>
      <c r="AM1047" s="35">
        <v>-68493.22</v>
      </c>
      <c r="AN1047" s="35">
        <v>180</v>
      </c>
      <c r="AO1047" s="35">
        <v>1211050</v>
      </c>
      <c r="AP1047" s="36">
        <f t="shared" si="206"/>
        <v>-1.7532635481606869</v>
      </c>
      <c r="AQ1047" s="35">
        <v>86718.71</v>
      </c>
      <c r="AR1047" s="35">
        <v>280</v>
      </c>
      <c r="AS1047" s="35">
        <v>1917700</v>
      </c>
      <c r="AT1047" s="36">
        <f t="shared" si="207"/>
        <v>1.2661646138603537</v>
      </c>
      <c r="AU1047" s="35">
        <v>-205636.16</v>
      </c>
      <c r="AV1047" s="35">
        <v>290</v>
      </c>
      <c r="AW1047" s="35">
        <v>2045600</v>
      </c>
      <c r="AX1047" s="36">
        <f t="shared" si="208"/>
        <v>-3.1163086429409468</v>
      </c>
      <c r="AY1047" s="35">
        <f t="shared" si="212"/>
        <v>-84238.290000000008</v>
      </c>
      <c r="AZ1047" s="35">
        <f t="shared" si="212"/>
        <v>2082.75</v>
      </c>
      <c r="BA1047" s="35">
        <f t="shared" si="212"/>
        <v>14554317.5</v>
      </c>
      <c r="BB1047" s="36">
        <f t="shared" si="209"/>
        <v>-0.17942352776074866</v>
      </c>
      <c r="BC1047" s="43" t="s">
        <v>1395</v>
      </c>
      <c r="BD1047" s="38" t="s">
        <v>1395</v>
      </c>
      <c r="BE1047" s="38" t="s">
        <v>1303</v>
      </c>
      <c r="BF1047" s="41"/>
      <c r="BG1047" s="41"/>
      <c r="BH1047" s="41"/>
      <c r="BI1047" s="41"/>
      <c r="BJ1047" s="41"/>
      <c r="BK1047" s="41"/>
      <c r="BL1047" s="41"/>
      <c r="BM1047" s="41"/>
      <c r="BN1047" s="41"/>
      <c r="BO1047" s="41"/>
      <c r="CJ1047" s="41"/>
      <c r="CK1047" s="41"/>
    </row>
    <row r="1048" spans="1:89" s="33" customFormat="1" x14ac:dyDescent="0.2">
      <c r="A1048" s="42">
        <v>121574</v>
      </c>
      <c r="B1048" s="43" t="s">
        <v>1425</v>
      </c>
      <c r="C1048" s="35">
        <v>-406755.54</v>
      </c>
      <c r="D1048" s="35">
        <v>0</v>
      </c>
      <c r="E1048" s="35">
        <v>0</v>
      </c>
      <c r="F1048" s="36">
        <f t="shared" si="210"/>
        <v>0</v>
      </c>
      <c r="G1048" s="35">
        <v>-46355.54</v>
      </c>
      <c r="H1048" s="35">
        <v>164</v>
      </c>
      <c r="I1048" s="35">
        <v>1151280</v>
      </c>
      <c r="J1048" s="36">
        <f t="shared" si="211"/>
        <v>-1.2481948266277536</v>
      </c>
      <c r="K1048" s="35">
        <v>-94565.54</v>
      </c>
      <c r="L1048" s="35">
        <v>189</v>
      </c>
      <c r="M1048" s="35">
        <v>1326780</v>
      </c>
      <c r="N1048" s="36">
        <f t="shared" ref="N1048:N1111" si="213">IFERROR(K1048/(M1048/30),0)</f>
        <v>-2.1382340704562925</v>
      </c>
      <c r="O1048" s="35">
        <v>160048.42000000001</v>
      </c>
      <c r="P1048" s="35">
        <v>197</v>
      </c>
      <c r="Q1048" s="35">
        <v>1375940</v>
      </c>
      <c r="R1048" s="36">
        <f t="shared" ref="R1048:R1111" si="214">IFERROR(O1048/(Q1048/31),0)</f>
        <v>3.6058992543279502</v>
      </c>
      <c r="S1048" s="35">
        <v>-277681.58</v>
      </c>
      <c r="T1048" s="35">
        <v>86</v>
      </c>
      <c r="U1048" s="35">
        <v>595920</v>
      </c>
      <c r="V1048" s="36">
        <f t="shared" ref="V1048:V1111" si="215">IFERROR(S1048/(U1048/31),0)</f>
        <v>-14.44510837025104</v>
      </c>
      <c r="W1048" s="35">
        <v>189988.14</v>
      </c>
      <c r="X1048" s="35">
        <v>70</v>
      </c>
      <c r="Y1048" s="35">
        <v>477400</v>
      </c>
      <c r="Z1048" s="36">
        <f t="shared" ref="Z1048:Z1111" si="216">IFERROR(W1048/(Y1048/30),0)</f>
        <v>11.938927943024717</v>
      </c>
      <c r="AA1048" s="35">
        <v>180648.14</v>
      </c>
      <c r="AB1048" s="35">
        <v>101</v>
      </c>
      <c r="AC1048" s="35">
        <v>725720</v>
      </c>
      <c r="AD1048" s="36">
        <f t="shared" ref="AD1048:AD1111" si="217">IFERROR(AA1048/(AC1048/31),0)</f>
        <v>7.7166019125833651</v>
      </c>
      <c r="AE1048" s="35">
        <v>204992.8</v>
      </c>
      <c r="AF1048" s="35">
        <v>105</v>
      </c>
      <c r="AG1048" s="35">
        <v>761600</v>
      </c>
      <c r="AH1048" s="36">
        <f t="shared" ref="AH1048:AH1111" si="218">IFERROR(AE1048/(AG1048/30),0)</f>
        <v>8.0748214285714273</v>
      </c>
      <c r="AI1048" s="35">
        <v>-53352.2</v>
      </c>
      <c r="AJ1048" s="35">
        <v>105</v>
      </c>
      <c r="AK1048" s="35">
        <v>702100</v>
      </c>
      <c r="AL1048" s="36">
        <f t="shared" ref="AL1048:AL1111" si="219">IFERROR(AI1048/(AK1048/31),0)</f>
        <v>-2.3556732659165358</v>
      </c>
      <c r="AM1048" s="35">
        <v>16931.8</v>
      </c>
      <c r="AN1048" s="35">
        <v>154</v>
      </c>
      <c r="AO1048" s="35">
        <v>1022980</v>
      </c>
      <c r="AP1048" s="36">
        <f t="shared" ref="AP1048:AP1111" si="220">IFERROR(AM1048/(AO1048/31),0)</f>
        <v>0.51309487966529166</v>
      </c>
      <c r="AQ1048" s="35">
        <v>162208.79999999999</v>
      </c>
      <c r="AR1048" s="35">
        <v>145</v>
      </c>
      <c r="AS1048" s="35">
        <v>981150</v>
      </c>
      <c r="AT1048" s="36">
        <f t="shared" ref="AT1048:AT1111" si="221">IFERROR(AQ1048/(AS1048/28),0)</f>
        <v>4.6291050298119556</v>
      </c>
      <c r="AU1048" s="35">
        <v>-150272.20000000001</v>
      </c>
      <c r="AV1048" s="35">
        <v>75</v>
      </c>
      <c r="AW1048" s="35">
        <v>524450</v>
      </c>
      <c r="AX1048" s="36">
        <f t="shared" ref="AX1048:AX1111" si="222">IFERROR(AU1048/(AW1048/31),0)</f>
        <v>-8.8825211173610459</v>
      </c>
      <c r="AY1048" s="35">
        <f t="shared" si="212"/>
        <v>292591.03999999998</v>
      </c>
      <c r="AZ1048" s="35">
        <f t="shared" si="212"/>
        <v>1391</v>
      </c>
      <c r="BA1048" s="35">
        <f t="shared" si="212"/>
        <v>9645320</v>
      </c>
      <c r="BB1048" s="36">
        <f t="shared" ref="BB1048:BB1111" si="223">IFERROR(AY1048/(BA1048/31),0)</f>
        <v>0.94038582856763686</v>
      </c>
      <c r="BC1048" s="43" t="s">
        <v>1395</v>
      </c>
      <c r="BD1048" s="38" t="s">
        <v>1395</v>
      </c>
      <c r="BE1048" s="38" t="s">
        <v>1303</v>
      </c>
      <c r="BF1048" s="41"/>
      <c r="BG1048" s="41"/>
      <c r="BH1048" s="41"/>
      <c r="BI1048" s="41"/>
      <c r="BJ1048" s="41"/>
      <c r="BK1048" s="41"/>
      <c r="BL1048" s="41"/>
      <c r="BM1048" s="41"/>
      <c r="BN1048" s="41"/>
      <c r="BO1048" s="41"/>
      <c r="CJ1048" s="41"/>
      <c r="CK1048" s="41"/>
    </row>
    <row r="1049" spans="1:89" s="33" customFormat="1" x14ac:dyDescent="0.2">
      <c r="A1049" s="42">
        <v>121703</v>
      </c>
      <c r="B1049" s="43" t="s">
        <v>1426</v>
      </c>
      <c r="C1049" s="35">
        <v>-139894.37</v>
      </c>
      <c r="D1049" s="35">
        <v>0</v>
      </c>
      <c r="E1049" s="35">
        <v>0</v>
      </c>
      <c r="F1049" s="36">
        <f t="shared" si="210"/>
        <v>0</v>
      </c>
      <c r="G1049" s="35">
        <v>144285.63</v>
      </c>
      <c r="H1049" s="35">
        <v>244</v>
      </c>
      <c r="I1049" s="35">
        <v>1712880</v>
      </c>
      <c r="J1049" s="36">
        <f t="shared" si="211"/>
        <v>2.6113064137592827</v>
      </c>
      <c r="K1049" s="35">
        <v>171845.63</v>
      </c>
      <c r="L1049" s="35">
        <v>157</v>
      </c>
      <c r="M1049" s="35">
        <v>1102140</v>
      </c>
      <c r="N1049" s="36">
        <f t="shared" si="213"/>
        <v>4.6775989438728294</v>
      </c>
      <c r="O1049" s="35">
        <v>45805.63</v>
      </c>
      <c r="P1049" s="35">
        <v>97</v>
      </c>
      <c r="Q1049" s="35">
        <v>674740</v>
      </c>
      <c r="R1049" s="36">
        <f t="shared" si="214"/>
        <v>2.1044765835729318</v>
      </c>
      <c r="S1049" s="35">
        <v>-34874.370000000003</v>
      </c>
      <c r="T1049" s="35">
        <v>101</v>
      </c>
      <c r="U1049" s="35">
        <v>698920</v>
      </c>
      <c r="V1049" s="36">
        <f t="shared" si="215"/>
        <v>-1.5468229124935617</v>
      </c>
      <c r="W1049" s="35">
        <v>282775.63</v>
      </c>
      <c r="X1049" s="35">
        <v>150</v>
      </c>
      <c r="Y1049" s="35">
        <v>1023000</v>
      </c>
      <c r="Z1049" s="36">
        <f t="shared" si="216"/>
        <v>8.2925404692082108</v>
      </c>
      <c r="AA1049" s="35">
        <v>174994.63</v>
      </c>
      <c r="AB1049" s="35">
        <v>106.5</v>
      </c>
      <c r="AC1049" s="35">
        <v>773005</v>
      </c>
      <c r="AD1049" s="36">
        <f t="shared" si="217"/>
        <v>7.0178505054947902</v>
      </c>
      <c r="AE1049" s="35">
        <v>117219.03</v>
      </c>
      <c r="AF1049" s="35">
        <v>55</v>
      </c>
      <c r="AG1049" s="35">
        <v>397100</v>
      </c>
      <c r="AH1049" s="36">
        <f t="shared" si="218"/>
        <v>8.8556305716444221</v>
      </c>
      <c r="AI1049" s="35">
        <v>175324.53</v>
      </c>
      <c r="AJ1049" s="35">
        <v>95</v>
      </c>
      <c r="AK1049" s="35">
        <v>643090</v>
      </c>
      <c r="AL1049" s="36">
        <f t="shared" si="219"/>
        <v>8.4514771338381873</v>
      </c>
      <c r="AM1049" s="35">
        <v>189878.54</v>
      </c>
      <c r="AN1049" s="35">
        <v>105</v>
      </c>
      <c r="AO1049" s="35">
        <v>687800</v>
      </c>
      <c r="AP1049" s="36">
        <f t="shared" si="220"/>
        <v>8.5580615585926143</v>
      </c>
      <c r="AQ1049" s="35">
        <v>431659.54</v>
      </c>
      <c r="AR1049" s="35">
        <v>148</v>
      </c>
      <c r="AS1049" s="35">
        <v>997880</v>
      </c>
      <c r="AT1049" s="36">
        <f t="shared" si="221"/>
        <v>12.112144867118291</v>
      </c>
      <c r="AU1049" s="35">
        <v>234391.54</v>
      </c>
      <c r="AV1049" s="35">
        <v>100</v>
      </c>
      <c r="AW1049" s="35">
        <v>681900</v>
      </c>
      <c r="AX1049" s="36">
        <f t="shared" si="222"/>
        <v>10.655723331866843</v>
      </c>
      <c r="AY1049" s="35">
        <f t="shared" si="212"/>
        <v>1933305.9600000002</v>
      </c>
      <c r="AZ1049" s="35">
        <f t="shared" si="212"/>
        <v>1358.5</v>
      </c>
      <c r="BA1049" s="35">
        <f t="shared" si="212"/>
        <v>9392455</v>
      </c>
      <c r="BB1049" s="36">
        <f t="shared" si="223"/>
        <v>6.3809179559550726</v>
      </c>
      <c r="BC1049" s="43" t="s">
        <v>1395</v>
      </c>
      <c r="BD1049" s="38" t="s">
        <v>1395</v>
      </c>
      <c r="BE1049" s="38" t="s">
        <v>1303</v>
      </c>
      <c r="BF1049" s="41"/>
      <c r="BG1049" s="41"/>
      <c r="BH1049" s="41"/>
      <c r="BI1049" s="41"/>
      <c r="BJ1049" s="41"/>
      <c r="BK1049" s="41"/>
      <c r="BL1049" s="41"/>
      <c r="BM1049" s="41"/>
      <c r="BN1049" s="41"/>
      <c r="BO1049" s="41"/>
      <c r="CJ1049" s="41"/>
      <c r="CK1049" s="41"/>
    </row>
    <row r="1050" spans="1:89" s="33" customFormat="1" x14ac:dyDescent="0.2">
      <c r="A1050" s="42">
        <v>121706</v>
      </c>
      <c r="B1050" s="43" t="s">
        <v>54</v>
      </c>
      <c r="C1050" s="35">
        <v>-9859.98</v>
      </c>
      <c r="D1050" s="35">
        <v>42</v>
      </c>
      <c r="E1050" s="35">
        <v>294840</v>
      </c>
      <c r="F1050" s="36">
        <f t="shared" si="210"/>
        <v>-1.0032539682539683</v>
      </c>
      <c r="G1050" s="35">
        <v>520581.62</v>
      </c>
      <c r="H1050" s="35">
        <v>518</v>
      </c>
      <c r="I1050" s="35">
        <v>3636360</v>
      </c>
      <c r="J1050" s="36">
        <f t="shared" si="211"/>
        <v>4.4379627484627484</v>
      </c>
      <c r="K1050" s="35">
        <v>676311.62</v>
      </c>
      <c r="L1050" s="35">
        <v>324</v>
      </c>
      <c r="M1050" s="35">
        <v>2274480</v>
      </c>
      <c r="N1050" s="36">
        <f t="shared" si="213"/>
        <v>8.9204339453413528</v>
      </c>
      <c r="O1050" s="35">
        <v>516891.62</v>
      </c>
      <c r="P1050" s="35">
        <v>233</v>
      </c>
      <c r="Q1050" s="35">
        <v>1624560</v>
      </c>
      <c r="R1050" s="36">
        <f t="shared" si="214"/>
        <v>9.8633723715960002</v>
      </c>
      <c r="S1050" s="35">
        <v>146721.62</v>
      </c>
      <c r="T1050" s="35">
        <v>111</v>
      </c>
      <c r="U1050" s="35">
        <v>768620</v>
      </c>
      <c r="V1050" s="36">
        <f t="shared" si="215"/>
        <v>5.9175798443964505</v>
      </c>
      <c r="W1050" s="35">
        <v>794871.74</v>
      </c>
      <c r="X1050" s="35">
        <v>279</v>
      </c>
      <c r="Y1050" s="35">
        <v>1915530</v>
      </c>
      <c r="Z1050" s="36">
        <f t="shared" si="216"/>
        <v>12.448853424378632</v>
      </c>
      <c r="AA1050" s="35">
        <v>1191920.74</v>
      </c>
      <c r="AB1050" s="35">
        <v>334</v>
      </c>
      <c r="AC1050" s="35">
        <v>2381780</v>
      </c>
      <c r="AD1050" s="36">
        <f t="shared" si="217"/>
        <v>15.513415571547331</v>
      </c>
      <c r="AE1050" s="35">
        <v>838269.27</v>
      </c>
      <c r="AF1050" s="35">
        <v>101</v>
      </c>
      <c r="AG1050" s="35">
        <v>738570</v>
      </c>
      <c r="AH1050" s="36">
        <f t="shared" si="218"/>
        <v>34.049688045818272</v>
      </c>
      <c r="AI1050" s="35">
        <v>969794.27</v>
      </c>
      <c r="AJ1050" s="35">
        <v>205</v>
      </c>
      <c r="AK1050" s="35">
        <v>1369350</v>
      </c>
      <c r="AL1050" s="36">
        <f t="shared" si="219"/>
        <v>21.95466635264907</v>
      </c>
      <c r="AM1050" s="35">
        <v>1442872.29</v>
      </c>
      <c r="AN1050" s="35">
        <v>294.5</v>
      </c>
      <c r="AO1050" s="35">
        <v>1924795</v>
      </c>
      <c r="AP1050" s="36">
        <f t="shared" si="220"/>
        <v>23.238340181681686</v>
      </c>
      <c r="AQ1050" s="35">
        <v>1881500.3</v>
      </c>
      <c r="AR1050" s="35">
        <v>381</v>
      </c>
      <c r="AS1050" s="35">
        <v>2507760</v>
      </c>
      <c r="AT1050" s="36">
        <f t="shared" si="221"/>
        <v>21.00759578269053</v>
      </c>
      <c r="AU1050" s="35">
        <v>1252378.82</v>
      </c>
      <c r="AV1050" s="35">
        <v>302.5</v>
      </c>
      <c r="AW1050" s="35">
        <v>2042725</v>
      </c>
      <c r="AX1050" s="36">
        <f t="shared" si="222"/>
        <v>19.00585904612711</v>
      </c>
      <c r="AY1050" s="35">
        <f t="shared" si="212"/>
        <v>10232113.91</v>
      </c>
      <c r="AZ1050" s="35">
        <f t="shared" si="212"/>
        <v>3083</v>
      </c>
      <c r="BA1050" s="35">
        <f t="shared" si="212"/>
        <v>21184530</v>
      </c>
      <c r="BB1050" s="36">
        <f t="shared" si="223"/>
        <v>14.972979396285876</v>
      </c>
      <c r="BC1050" s="43" t="s">
        <v>1395</v>
      </c>
      <c r="BD1050" s="38" t="s">
        <v>1395</v>
      </c>
      <c r="BE1050" s="38" t="s">
        <v>1303</v>
      </c>
      <c r="BF1050" s="41"/>
      <c r="BG1050" s="41"/>
      <c r="BH1050" s="41"/>
      <c r="BI1050" s="41"/>
      <c r="BJ1050" s="41"/>
      <c r="BK1050" s="41"/>
      <c r="BL1050" s="41"/>
      <c r="BM1050" s="41"/>
      <c r="BN1050" s="41"/>
      <c r="BO1050" s="41"/>
      <c r="CJ1050" s="41"/>
      <c r="CK1050" s="41"/>
    </row>
    <row r="1051" spans="1:89" s="33" customFormat="1" x14ac:dyDescent="0.2">
      <c r="A1051" s="42">
        <v>122196</v>
      </c>
      <c r="B1051" s="43" t="s">
        <v>1427</v>
      </c>
      <c r="C1051" s="35">
        <v>-8960.02</v>
      </c>
      <c r="D1051" s="35">
        <v>55</v>
      </c>
      <c r="E1051" s="35">
        <v>386600</v>
      </c>
      <c r="F1051" s="36">
        <f t="shared" si="210"/>
        <v>-0.69529384376616665</v>
      </c>
      <c r="G1051" s="35">
        <v>-12010.02</v>
      </c>
      <c r="H1051" s="35">
        <v>30</v>
      </c>
      <c r="I1051" s="35">
        <v>210600</v>
      </c>
      <c r="J1051" s="36">
        <f t="shared" si="211"/>
        <v>-1.7678566951566952</v>
      </c>
      <c r="K1051" s="35">
        <v>-28070.02</v>
      </c>
      <c r="L1051" s="35">
        <v>66</v>
      </c>
      <c r="M1051" s="35">
        <v>463320</v>
      </c>
      <c r="N1051" s="36">
        <f t="shared" si="213"/>
        <v>-1.8175356125356126</v>
      </c>
      <c r="O1051" s="35">
        <v>-12250.02</v>
      </c>
      <c r="P1051" s="35">
        <v>35</v>
      </c>
      <c r="Q1051" s="35">
        <v>245700</v>
      </c>
      <c r="R1051" s="36">
        <f t="shared" si="214"/>
        <v>-1.5455865689865691</v>
      </c>
      <c r="S1051" s="35">
        <v>16849.98</v>
      </c>
      <c r="T1051" s="35">
        <v>5</v>
      </c>
      <c r="U1051" s="35">
        <v>34850</v>
      </c>
      <c r="V1051" s="36">
        <f t="shared" si="215"/>
        <v>14.98850444763271</v>
      </c>
      <c r="W1051" s="35">
        <v>52299.98</v>
      </c>
      <c r="X1051" s="35">
        <v>76</v>
      </c>
      <c r="Y1051" s="35">
        <v>520370</v>
      </c>
      <c r="Z1051" s="36">
        <f t="shared" si="216"/>
        <v>3.0151611353460037</v>
      </c>
      <c r="AA1051" s="35">
        <v>6279.98</v>
      </c>
      <c r="AB1051" s="35">
        <v>66</v>
      </c>
      <c r="AC1051" s="35">
        <v>470520</v>
      </c>
      <c r="AD1051" s="36">
        <f t="shared" si="217"/>
        <v>0.41375367678313352</v>
      </c>
      <c r="AE1051" s="35">
        <v>-11439.2</v>
      </c>
      <c r="AF1051" s="35">
        <v>17</v>
      </c>
      <c r="AG1051" s="35">
        <v>125290</v>
      </c>
      <c r="AH1051" s="36">
        <f t="shared" si="218"/>
        <v>-2.7390533961209997</v>
      </c>
      <c r="AI1051" s="35">
        <v>-39540.199999999997</v>
      </c>
      <c r="AJ1051" s="35">
        <v>70</v>
      </c>
      <c r="AK1051" s="35">
        <v>484400</v>
      </c>
      <c r="AL1051" s="36">
        <f t="shared" si="219"/>
        <v>-2.5304421965317916</v>
      </c>
      <c r="AM1051" s="35">
        <v>199109.81</v>
      </c>
      <c r="AN1051" s="35">
        <v>70</v>
      </c>
      <c r="AO1051" s="35">
        <v>463400</v>
      </c>
      <c r="AP1051" s="36">
        <f t="shared" si="220"/>
        <v>13.319818968493742</v>
      </c>
      <c r="AQ1051" s="35">
        <v>-7090.19</v>
      </c>
      <c r="AR1051" s="35">
        <v>35.5</v>
      </c>
      <c r="AS1051" s="35">
        <v>242110</v>
      </c>
      <c r="AT1051" s="36">
        <f t="shared" si="221"/>
        <v>-0.81997984387261991</v>
      </c>
      <c r="AU1051" s="35">
        <v>34464.81</v>
      </c>
      <c r="AV1051" s="35">
        <v>52</v>
      </c>
      <c r="AW1051" s="35">
        <v>362040</v>
      </c>
      <c r="AX1051" s="36">
        <f t="shared" si="222"/>
        <v>2.9510802949950281</v>
      </c>
      <c r="AY1051" s="35">
        <f t="shared" si="212"/>
        <v>198604.91</v>
      </c>
      <c r="AZ1051" s="35">
        <f t="shared" si="212"/>
        <v>522.5</v>
      </c>
      <c r="BA1051" s="35">
        <f t="shared" si="212"/>
        <v>3622600</v>
      </c>
      <c r="BB1051" s="36">
        <f t="shared" si="223"/>
        <v>1.6995396151935074</v>
      </c>
      <c r="BC1051" s="43" t="s">
        <v>1395</v>
      </c>
      <c r="BD1051" s="38" t="s">
        <v>1395</v>
      </c>
      <c r="BE1051" s="38" t="s">
        <v>1303</v>
      </c>
      <c r="BF1051" s="41"/>
      <c r="BG1051" s="41"/>
      <c r="BH1051" s="41"/>
      <c r="BI1051" s="41"/>
      <c r="BJ1051" s="41"/>
      <c r="BK1051" s="41"/>
      <c r="BL1051" s="41"/>
      <c r="BM1051" s="41"/>
      <c r="BN1051" s="41"/>
      <c r="BO1051" s="41"/>
      <c r="CJ1051" s="41"/>
      <c r="CK1051" s="41"/>
    </row>
    <row r="1052" spans="1:89" s="33" customFormat="1" x14ac:dyDescent="0.2">
      <c r="A1052" s="42">
        <v>142332</v>
      </c>
      <c r="B1052" s="43" t="s">
        <v>1428</v>
      </c>
      <c r="C1052" s="35">
        <v>-4248.37</v>
      </c>
      <c r="D1052" s="35">
        <v>20</v>
      </c>
      <c r="E1052" s="35">
        <v>140400</v>
      </c>
      <c r="F1052" s="36">
        <f t="shared" si="210"/>
        <v>-0.90777136752136744</v>
      </c>
      <c r="G1052" s="35">
        <v>26991.63</v>
      </c>
      <c r="H1052" s="35">
        <v>157</v>
      </c>
      <c r="I1052" s="35">
        <v>1102640</v>
      </c>
      <c r="J1052" s="36">
        <f t="shared" si="211"/>
        <v>0.75885196437640579</v>
      </c>
      <c r="K1052" s="35">
        <v>-47268.37</v>
      </c>
      <c r="L1052" s="35">
        <v>105</v>
      </c>
      <c r="M1052" s="35">
        <v>737100</v>
      </c>
      <c r="N1052" s="36">
        <f t="shared" si="213"/>
        <v>-1.923824582824583</v>
      </c>
      <c r="O1052" s="35">
        <v>-21887.15</v>
      </c>
      <c r="P1052" s="35">
        <v>66</v>
      </c>
      <c r="Q1052" s="35">
        <v>459820</v>
      </c>
      <c r="R1052" s="36">
        <f t="shared" si="214"/>
        <v>-1.4755809882127791</v>
      </c>
      <c r="S1052" s="35">
        <v>39182.85</v>
      </c>
      <c r="T1052" s="35">
        <v>86</v>
      </c>
      <c r="U1052" s="35">
        <v>596120</v>
      </c>
      <c r="V1052" s="36">
        <f t="shared" si="215"/>
        <v>2.037623884452795</v>
      </c>
      <c r="W1052" s="35">
        <v>-35297.15</v>
      </c>
      <c r="X1052" s="35">
        <v>80</v>
      </c>
      <c r="Y1052" s="35">
        <v>546100</v>
      </c>
      <c r="Z1052" s="36">
        <f t="shared" si="216"/>
        <v>-1.9390487090276509</v>
      </c>
      <c r="AA1052" s="35">
        <v>262.85000000000002</v>
      </c>
      <c r="AB1052" s="35">
        <v>102</v>
      </c>
      <c r="AC1052" s="35">
        <v>724290</v>
      </c>
      <c r="AD1052" s="36">
        <f t="shared" si="217"/>
        <v>1.1250120807963662E-2</v>
      </c>
      <c r="AE1052" s="35">
        <v>8261.9699999999993</v>
      </c>
      <c r="AF1052" s="35">
        <v>71</v>
      </c>
      <c r="AG1052" s="35">
        <v>515970</v>
      </c>
      <c r="AH1052" s="36">
        <f t="shared" si="218"/>
        <v>0.48037502180359321</v>
      </c>
      <c r="AI1052" s="35">
        <v>-51336.03</v>
      </c>
      <c r="AJ1052" s="35">
        <v>101</v>
      </c>
      <c r="AK1052" s="35">
        <v>678320</v>
      </c>
      <c r="AL1052" s="36">
        <f t="shared" si="219"/>
        <v>-2.3461152995636279</v>
      </c>
      <c r="AM1052" s="35">
        <v>-71046.03</v>
      </c>
      <c r="AN1052" s="35">
        <v>175</v>
      </c>
      <c r="AO1052" s="35">
        <v>1165500</v>
      </c>
      <c r="AP1052" s="36">
        <f t="shared" si="220"/>
        <v>-1.8896841956241957</v>
      </c>
      <c r="AQ1052" s="35">
        <v>190865.97</v>
      </c>
      <c r="AR1052" s="35">
        <v>140</v>
      </c>
      <c r="AS1052" s="35">
        <v>940800</v>
      </c>
      <c r="AT1052" s="36">
        <f t="shared" si="221"/>
        <v>5.6805348214285711</v>
      </c>
      <c r="AU1052" s="35">
        <v>-103844.03</v>
      </c>
      <c r="AV1052" s="35">
        <v>45</v>
      </c>
      <c r="AW1052" s="35">
        <v>301300</v>
      </c>
      <c r="AX1052" s="36">
        <f t="shared" si="222"/>
        <v>-10.684251344175239</v>
      </c>
      <c r="AY1052" s="35">
        <f t="shared" si="212"/>
        <v>-65113.489999999991</v>
      </c>
      <c r="AZ1052" s="35">
        <f t="shared" si="212"/>
        <v>1128</v>
      </c>
      <c r="BA1052" s="35">
        <f t="shared" si="212"/>
        <v>7767960</v>
      </c>
      <c r="BB1052" s="36">
        <f t="shared" si="223"/>
        <v>-0.25985177446845759</v>
      </c>
      <c r="BC1052" s="43" t="s">
        <v>1395</v>
      </c>
      <c r="BD1052" s="38" t="s">
        <v>1395</v>
      </c>
      <c r="BE1052" s="38" t="s">
        <v>1303</v>
      </c>
      <c r="BF1052" s="41"/>
      <c r="BG1052" s="41"/>
      <c r="BH1052" s="41"/>
      <c r="BI1052" s="41"/>
      <c r="BJ1052" s="41"/>
      <c r="BK1052" s="41"/>
      <c r="BL1052" s="41"/>
      <c r="BM1052" s="41"/>
      <c r="BN1052" s="41"/>
      <c r="BO1052" s="41"/>
      <c r="CJ1052" s="41"/>
      <c r="CK1052" s="41"/>
    </row>
    <row r="1053" spans="1:89" s="33" customFormat="1" x14ac:dyDescent="0.2">
      <c r="A1053" s="42">
        <v>143464</v>
      </c>
      <c r="B1053" s="43" t="s">
        <v>1429</v>
      </c>
      <c r="C1053" s="35">
        <v>-20857.41</v>
      </c>
      <c r="D1053" s="35">
        <v>0</v>
      </c>
      <c r="E1053" s="35">
        <v>0</v>
      </c>
      <c r="F1053" s="36">
        <f t="shared" si="210"/>
        <v>0</v>
      </c>
      <c r="G1053" s="35">
        <v>199832.59</v>
      </c>
      <c r="H1053" s="35">
        <v>162</v>
      </c>
      <c r="I1053" s="35">
        <v>1137240</v>
      </c>
      <c r="J1053" s="36">
        <f t="shared" si="211"/>
        <v>5.4472321497660996</v>
      </c>
      <c r="K1053" s="35">
        <v>-37737.410000000003</v>
      </c>
      <c r="L1053" s="35">
        <v>84</v>
      </c>
      <c r="M1053" s="35">
        <v>589680</v>
      </c>
      <c r="N1053" s="36">
        <f t="shared" si="213"/>
        <v>-1.9198926536426537</v>
      </c>
      <c r="O1053" s="35">
        <v>87752.59</v>
      </c>
      <c r="P1053" s="35">
        <v>104</v>
      </c>
      <c r="Q1053" s="35">
        <v>726980</v>
      </c>
      <c r="R1053" s="36">
        <f t="shared" si="214"/>
        <v>3.7419602877658256</v>
      </c>
      <c r="S1053" s="35">
        <v>37612.589999999997</v>
      </c>
      <c r="T1053" s="35">
        <v>66</v>
      </c>
      <c r="U1053" s="35">
        <v>468420</v>
      </c>
      <c r="V1053" s="36">
        <f t="shared" si="215"/>
        <v>2.4891983476367359</v>
      </c>
      <c r="W1053" s="35">
        <v>414412.47</v>
      </c>
      <c r="X1053" s="35">
        <v>105</v>
      </c>
      <c r="Y1053" s="35">
        <v>719600</v>
      </c>
      <c r="Z1053" s="36">
        <f t="shared" si="216"/>
        <v>17.276784463590882</v>
      </c>
      <c r="AA1053" s="35">
        <v>359422.47</v>
      </c>
      <c r="AB1053" s="35">
        <v>56</v>
      </c>
      <c r="AC1053" s="35">
        <v>403820</v>
      </c>
      <c r="AD1053" s="36">
        <f t="shared" si="217"/>
        <v>27.591740305086422</v>
      </c>
      <c r="AE1053" s="35">
        <v>458972.27</v>
      </c>
      <c r="AF1053" s="35">
        <v>50</v>
      </c>
      <c r="AG1053" s="35">
        <v>364500</v>
      </c>
      <c r="AH1053" s="36">
        <f t="shared" si="218"/>
        <v>37.775495473251027</v>
      </c>
      <c r="AI1053" s="35">
        <v>503192.27</v>
      </c>
      <c r="AJ1053" s="35">
        <v>90</v>
      </c>
      <c r="AK1053" s="35">
        <v>604700</v>
      </c>
      <c r="AL1053" s="36">
        <f t="shared" si="219"/>
        <v>25.796197072928724</v>
      </c>
      <c r="AM1053" s="35">
        <v>402892.28</v>
      </c>
      <c r="AN1053" s="35">
        <v>105</v>
      </c>
      <c r="AO1053" s="35">
        <v>681800</v>
      </c>
      <c r="AP1053" s="36">
        <f t="shared" si="220"/>
        <v>18.318657494866532</v>
      </c>
      <c r="AQ1053" s="35">
        <v>574866.28</v>
      </c>
      <c r="AR1053" s="35">
        <v>72.5</v>
      </c>
      <c r="AS1053" s="35">
        <v>480725</v>
      </c>
      <c r="AT1053" s="36">
        <f t="shared" si="221"/>
        <v>33.483292610120131</v>
      </c>
      <c r="AU1053" s="35">
        <v>395290.28</v>
      </c>
      <c r="AV1053" s="35">
        <v>80</v>
      </c>
      <c r="AW1053" s="35">
        <v>556400</v>
      </c>
      <c r="AX1053" s="36">
        <f t="shared" si="222"/>
        <v>22.02372156721783</v>
      </c>
      <c r="AY1053" s="35">
        <f t="shared" si="212"/>
        <v>3396508.6800000006</v>
      </c>
      <c r="AZ1053" s="35">
        <f t="shared" si="212"/>
        <v>974.5</v>
      </c>
      <c r="BA1053" s="35">
        <f t="shared" si="212"/>
        <v>6733865</v>
      </c>
      <c r="BB1053" s="36">
        <f t="shared" si="223"/>
        <v>15.636156810390471</v>
      </c>
      <c r="BC1053" s="43" t="s">
        <v>1395</v>
      </c>
      <c r="BD1053" s="38" t="s">
        <v>1395</v>
      </c>
      <c r="BE1053" s="38" t="s">
        <v>1303</v>
      </c>
      <c r="BF1053" s="41"/>
      <c r="BG1053" s="41"/>
      <c r="BH1053" s="41"/>
      <c r="BI1053" s="41"/>
      <c r="BJ1053" s="41"/>
      <c r="BK1053" s="41"/>
      <c r="BL1053" s="41"/>
      <c r="BM1053" s="41"/>
      <c r="BN1053" s="41"/>
      <c r="BO1053" s="41"/>
      <c r="CJ1053" s="41"/>
      <c r="CK1053" s="41"/>
    </row>
    <row r="1054" spans="1:89" s="33" customFormat="1" x14ac:dyDescent="0.2">
      <c r="A1054" s="42">
        <v>144279</v>
      </c>
      <c r="B1054" s="43" t="s">
        <v>1430</v>
      </c>
      <c r="C1054" s="35">
        <v>-58020.32</v>
      </c>
      <c r="D1054" s="35">
        <v>42</v>
      </c>
      <c r="E1054" s="35">
        <v>296940</v>
      </c>
      <c r="F1054" s="36">
        <f t="shared" si="210"/>
        <v>-5.8618225904223076</v>
      </c>
      <c r="G1054" s="35">
        <v>63875.88</v>
      </c>
      <c r="H1054" s="35">
        <v>115</v>
      </c>
      <c r="I1054" s="35">
        <v>807300</v>
      </c>
      <c r="J1054" s="36">
        <f t="shared" si="211"/>
        <v>2.4528084726867334</v>
      </c>
      <c r="K1054" s="35">
        <v>-47554.12</v>
      </c>
      <c r="L1054" s="35">
        <v>112</v>
      </c>
      <c r="M1054" s="35">
        <v>786240</v>
      </c>
      <c r="N1054" s="36">
        <f t="shared" si="213"/>
        <v>-1.8144887057387058</v>
      </c>
      <c r="O1054" s="35">
        <v>306895.88</v>
      </c>
      <c r="P1054" s="35">
        <v>105</v>
      </c>
      <c r="Q1054" s="35">
        <v>745300</v>
      </c>
      <c r="R1054" s="36">
        <f t="shared" si="214"/>
        <v>12.765023856165303</v>
      </c>
      <c r="S1054" s="35">
        <v>-10854.12</v>
      </c>
      <c r="T1054" s="35">
        <v>35</v>
      </c>
      <c r="U1054" s="35">
        <v>242200</v>
      </c>
      <c r="V1054" s="36">
        <f t="shared" si="215"/>
        <v>-1.3892556564822462</v>
      </c>
      <c r="W1054" s="35">
        <v>5595.95</v>
      </c>
      <c r="X1054" s="35">
        <v>35</v>
      </c>
      <c r="Y1054" s="35">
        <v>238700</v>
      </c>
      <c r="Z1054" s="36">
        <f t="shared" si="216"/>
        <v>0.70330330959363208</v>
      </c>
      <c r="AA1054" s="35">
        <v>347235.95</v>
      </c>
      <c r="AB1054" s="35">
        <v>72</v>
      </c>
      <c r="AC1054" s="35">
        <v>521740</v>
      </c>
      <c r="AD1054" s="36">
        <f t="shared" si="217"/>
        <v>20.631568309886148</v>
      </c>
      <c r="AE1054" s="35">
        <v>314035.87</v>
      </c>
      <c r="AF1054" s="35">
        <v>45</v>
      </c>
      <c r="AG1054" s="35">
        <v>337100</v>
      </c>
      <c r="AH1054" s="36">
        <f t="shared" si="218"/>
        <v>27.947422426579649</v>
      </c>
      <c r="AI1054" s="35">
        <v>269575.87</v>
      </c>
      <c r="AJ1054" s="35">
        <v>35</v>
      </c>
      <c r="AK1054" s="35">
        <v>238700</v>
      </c>
      <c r="AL1054" s="36">
        <f t="shared" si="219"/>
        <v>35.009853246753245</v>
      </c>
      <c r="AM1054" s="35">
        <v>508785.88</v>
      </c>
      <c r="AN1054" s="35">
        <v>105</v>
      </c>
      <c r="AO1054" s="35">
        <v>698600</v>
      </c>
      <c r="AP1054" s="36">
        <f t="shared" si="220"/>
        <v>22.577100314915544</v>
      </c>
      <c r="AQ1054" s="35">
        <v>474862.88</v>
      </c>
      <c r="AR1054" s="35">
        <v>87</v>
      </c>
      <c r="AS1054" s="35">
        <v>591540</v>
      </c>
      <c r="AT1054" s="36">
        <f t="shared" si="221"/>
        <v>22.477196199749805</v>
      </c>
      <c r="AU1054" s="35">
        <v>571952.87</v>
      </c>
      <c r="AV1054" s="35">
        <v>164</v>
      </c>
      <c r="AW1054" s="35">
        <v>1150980</v>
      </c>
      <c r="AX1054" s="36">
        <f t="shared" si="222"/>
        <v>15.404732462770856</v>
      </c>
      <c r="AY1054" s="35">
        <f t="shared" si="212"/>
        <v>2804408.79</v>
      </c>
      <c r="AZ1054" s="35">
        <f t="shared" si="212"/>
        <v>910</v>
      </c>
      <c r="BA1054" s="35">
        <f t="shared" si="212"/>
        <v>6358400</v>
      </c>
      <c r="BB1054" s="36">
        <f t="shared" si="223"/>
        <v>13.672727807310014</v>
      </c>
      <c r="BC1054" s="43" t="s">
        <v>1395</v>
      </c>
      <c r="BD1054" s="38" t="s">
        <v>1395</v>
      </c>
      <c r="BE1054" s="38" t="s">
        <v>1303</v>
      </c>
      <c r="BF1054" s="41"/>
      <c r="BG1054" s="41"/>
      <c r="BH1054" s="41"/>
      <c r="BI1054" s="41"/>
      <c r="BJ1054" s="41"/>
      <c r="BK1054" s="41"/>
      <c r="BL1054" s="41"/>
      <c r="BM1054" s="41"/>
      <c r="BN1054" s="41"/>
      <c r="BO1054" s="41"/>
      <c r="CJ1054" s="41"/>
      <c r="CK1054" s="41"/>
    </row>
    <row r="1055" spans="1:89" s="33" customFormat="1" x14ac:dyDescent="0.2">
      <c r="A1055" s="42">
        <v>144447</v>
      </c>
      <c r="B1055" s="43" t="s">
        <v>1431</v>
      </c>
      <c r="C1055" s="35">
        <v>79190.06</v>
      </c>
      <c r="D1055" s="35">
        <v>55</v>
      </c>
      <c r="E1055" s="35">
        <v>386600</v>
      </c>
      <c r="F1055" s="36">
        <f t="shared" si="210"/>
        <v>6.1451158820486294</v>
      </c>
      <c r="G1055" s="35">
        <v>-81069.94</v>
      </c>
      <c r="H1055" s="35">
        <v>263</v>
      </c>
      <c r="I1055" s="35">
        <v>1858100</v>
      </c>
      <c r="J1055" s="36">
        <f t="shared" si="211"/>
        <v>-1.3525473010064044</v>
      </c>
      <c r="K1055" s="35">
        <v>-122234.94</v>
      </c>
      <c r="L1055" s="35">
        <v>346.5</v>
      </c>
      <c r="M1055" s="35">
        <v>2442605</v>
      </c>
      <c r="N1055" s="36">
        <f t="shared" si="213"/>
        <v>-1.5012857993822168</v>
      </c>
      <c r="O1055" s="35">
        <v>98162.66</v>
      </c>
      <c r="P1055" s="35">
        <v>339</v>
      </c>
      <c r="Q1055" s="35">
        <v>2382780</v>
      </c>
      <c r="R1055" s="36">
        <f t="shared" si="214"/>
        <v>1.2770975331335666</v>
      </c>
      <c r="S1055" s="35">
        <v>-69917.34</v>
      </c>
      <c r="T1055" s="35">
        <v>179</v>
      </c>
      <c r="U1055" s="35">
        <v>1244030</v>
      </c>
      <c r="V1055" s="36">
        <f t="shared" si="215"/>
        <v>-1.742271118863693</v>
      </c>
      <c r="W1055" s="35">
        <v>134217.71</v>
      </c>
      <c r="X1055" s="35">
        <v>220.5</v>
      </c>
      <c r="Y1055" s="35">
        <v>1509585</v>
      </c>
      <c r="Z1055" s="36">
        <f t="shared" si="216"/>
        <v>2.6673100885342658</v>
      </c>
      <c r="AA1055" s="35">
        <v>161461.71</v>
      </c>
      <c r="AB1055" s="35">
        <v>219</v>
      </c>
      <c r="AC1055" s="35">
        <v>1563680</v>
      </c>
      <c r="AD1055" s="36">
        <f t="shared" si="217"/>
        <v>3.2009829440806303</v>
      </c>
      <c r="AE1055" s="35">
        <v>210194.83</v>
      </c>
      <c r="AF1055" s="35">
        <v>105</v>
      </c>
      <c r="AG1055" s="35">
        <v>765100</v>
      </c>
      <c r="AH1055" s="36">
        <f t="shared" si="218"/>
        <v>8.2418571428571425</v>
      </c>
      <c r="AI1055" s="35">
        <v>72815.83</v>
      </c>
      <c r="AJ1055" s="35">
        <v>172.5</v>
      </c>
      <c r="AK1055" s="35">
        <v>1177425</v>
      </c>
      <c r="AL1055" s="36">
        <f t="shared" si="219"/>
        <v>1.9171418391829629</v>
      </c>
      <c r="AM1055" s="35">
        <v>409134.84</v>
      </c>
      <c r="AN1055" s="35">
        <v>226</v>
      </c>
      <c r="AO1055" s="35">
        <v>1508670</v>
      </c>
      <c r="AP1055" s="36">
        <f t="shared" si="220"/>
        <v>8.4068616993775986</v>
      </c>
      <c r="AQ1055" s="35">
        <v>403069.84</v>
      </c>
      <c r="AR1055" s="35">
        <v>180</v>
      </c>
      <c r="AS1055" s="35">
        <v>1219100</v>
      </c>
      <c r="AT1055" s="36">
        <f t="shared" si="221"/>
        <v>9.2576125994586178</v>
      </c>
      <c r="AU1055" s="35">
        <v>13268.84</v>
      </c>
      <c r="AV1055" s="35">
        <v>186.5</v>
      </c>
      <c r="AW1055" s="35">
        <v>1290405</v>
      </c>
      <c r="AX1055" s="36">
        <f t="shared" si="222"/>
        <v>0.31876351998016128</v>
      </c>
      <c r="AY1055" s="35">
        <f t="shared" si="212"/>
        <v>1229104.04</v>
      </c>
      <c r="AZ1055" s="35">
        <f t="shared" si="212"/>
        <v>2437</v>
      </c>
      <c r="BA1055" s="35">
        <f t="shared" si="212"/>
        <v>16961480</v>
      </c>
      <c r="BB1055" s="36">
        <f t="shared" si="223"/>
        <v>2.2463974393743942</v>
      </c>
      <c r="BC1055" s="43" t="s">
        <v>1395</v>
      </c>
      <c r="BD1055" s="38" t="s">
        <v>1395</v>
      </c>
      <c r="BE1055" s="38" t="s">
        <v>1303</v>
      </c>
      <c r="BF1055" s="41"/>
      <c r="BG1055" s="41"/>
      <c r="BH1055" s="41"/>
      <c r="BI1055" s="41"/>
      <c r="BJ1055" s="41"/>
      <c r="BK1055" s="41"/>
      <c r="BL1055" s="41"/>
      <c r="BM1055" s="41"/>
      <c r="BN1055" s="41"/>
      <c r="BO1055" s="41"/>
      <c r="CJ1055" s="41"/>
      <c r="CK1055" s="41"/>
    </row>
    <row r="1056" spans="1:89" s="33" customFormat="1" x14ac:dyDescent="0.2">
      <c r="A1056" s="42">
        <v>144747</v>
      </c>
      <c r="B1056" s="43" t="s">
        <v>1432</v>
      </c>
      <c r="C1056" s="35">
        <v>-639335.93000000005</v>
      </c>
      <c r="D1056" s="35">
        <v>46</v>
      </c>
      <c r="E1056" s="35">
        <v>323670</v>
      </c>
      <c r="F1056" s="36">
        <f t="shared" si="210"/>
        <v>-59.258126795810554</v>
      </c>
      <c r="G1056" s="35">
        <v>-226165.92</v>
      </c>
      <c r="H1056" s="35">
        <v>252</v>
      </c>
      <c r="I1056" s="35">
        <v>1780390</v>
      </c>
      <c r="J1056" s="36">
        <f t="shared" si="211"/>
        <v>-3.9379818579075372</v>
      </c>
      <c r="K1056" s="35">
        <v>123839.08</v>
      </c>
      <c r="L1056" s="35">
        <v>336.25</v>
      </c>
      <c r="M1056" s="35">
        <v>2371962.5</v>
      </c>
      <c r="N1056" s="36">
        <f t="shared" si="213"/>
        <v>1.5662863135483802</v>
      </c>
      <c r="O1056" s="35">
        <v>-96856.69</v>
      </c>
      <c r="P1056" s="35">
        <v>290</v>
      </c>
      <c r="Q1056" s="35">
        <v>2047350</v>
      </c>
      <c r="R1056" s="36">
        <f t="shared" si="214"/>
        <v>-1.4665579358683176</v>
      </c>
      <c r="S1056" s="35">
        <v>-32206.69</v>
      </c>
      <c r="T1056" s="35">
        <v>189.25</v>
      </c>
      <c r="U1056" s="35">
        <v>1341597.5</v>
      </c>
      <c r="V1056" s="36">
        <f t="shared" si="215"/>
        <v>-0.74419294162369864</v>
      </c>
      <c r="W1056" s="35">
        <v>-20985.97</v>
      </c>
      <c r="X1056" s="35">
        <v>250.29999999999998</v>
      </c>
      <c r="Y1056" s="35">
        <v>1738196</v>
      </c>
      <c r="Z1056" s="36">
        <f t="shared" si="216"/>
        <v>-0.36220259395373133</v>
      </c>
      <c r="AA1056" s="35">
        <v>80593.009999999995</v>
      </c>
      <c r="AB1056" s="35">
        <v>293</v>
      </c>
      <c r="AC1056" s="35">
        <v>2132335</v>
      </c>
      <c r="AD1056" s="36">
        <f t="shared" si="217"/>
        <v>1.1716654793923094</v>
      </c>
      <c r="AE1056" s="35">
        <v>-12702.27</v>
      </c>
      <c r="AF1056" s="35">
        <v>151.5</v>
      </c>
      <c r="AG1056" s="35">
        <v>1121880</v>
      </c>
      <c r="AH1056" s="36">
        <f t="shared" si="218"/>
        <v>-0.33966921595892607</v>
      </c>
      <c r="AI1056" s="35">
        <v>18691.23</v>
      </c>
      <c r="AJ1056" s="35">
        <v>372.25</v>
      </c>
      <c r="AK1056" s="35">
        <v>2543507.5</v>
      </c>
      <c r="AL1056" s="36">
        <f t="shared" si="219"/>
        <v>0.22780673145253161</v>
      </c>
      <c r="AM1056" s="35">
        <v>38086.32</v>
      </c>
      <c r="AN1056" s="35">
        <v>358</v>
      </c>
      <c r="AO1056" s="35">
        <v>2432385</v>
      </c>
      <c r="AP1056" s="36">
        <f t="shared" si="220"/>
        <v>0.48539845460319808</v>
      </c>
      <c r="AQ1056" s="35">
        <v>352740.87</v>
      </c>
      <c r="AR1056" s="35">
        <v>425</v>
      </c>
      <c r="AS1056" s="35">
        <v>2903360</v>
      </c>
      <c r="AT1056" s="36">
        <f t="shared" si="221"/>
        <v>3.4018324837429739</v>
      </c>
      <c r="AU1056" s="35">
        <v>-302442.78000000003</v>
      </c>
      <c r="AV1056" s="35">
        <v>287</v>
      </c>
      <c r="AW1056" s="35">
        <v>2001480</v>
      </c>
      <c r="AX1056" s="36">
        <f t="shared" si="222"/>
        <v>-4.6843966364889988</v>
      </c>
      <c r="AY1056" s="35">
        <f t="shared" si="212"/>
        <v>-77409.810000000056</v>
      </c>
      <c r="AZ1056" s="35">
        <f t="shared" si="212"/>
        <v>3204.55</v>
      </c>
      <c r="BA1056" s="35">
        <f t="shared" si="212"/>
        <v>22414443.5</v>
      </c>
      <c r="BB1056" s="36">
        <f t="shared" si="223"/>
        <v>-0.10706061517877977</v>
      </c>
      <c r="BC1056" s="43" t="s">
        <v>1395</v>
      </c>
      <c r="BD1056" s="38" t="s">
        <v>1395</v>
      </c>
      <c r="BE1056" s="38" t="s">
        <v>1303</v>
      </c>
      <c r="BF1056" s="41"/>
      <c r="BG1056" s="41"/>
      <c r="BH1056" s="41"/>
      <c r="BI1056" s="41"/>
      <c r="BJ1056" s="41"/>
      <c r="BK1056" s="41"/>
      <c r="BL1056" s="41"/>
      <c r="BM1056" s="41"/>
      <c r="BN1056" s="41"/>
      <c r="BO1056" s="41"/>
      <c r="CJ1056" s="41"/>
      <c r="CK1056" s="41"/>
    </row>
    <row r="1057" spans="1:89" s="33" customFormat="1" x14ac:dyDescent="0.2">
      <c r="A1057" s="42">
        <v>144804</v>
      </c>
      <c r="B1057" s="43" t="s">
        <v>1433</v>
      </c>
      <c r="C1057" s="35">
        <v>-75769.48</v>
      </c>
      <c r="D1057" s="35">
        <v>22</v>
      </c>
      <c r="E1057" s="35">
        <v>154440</v>
      </c>
      <c r="F1057" s="36">
        <f t="shared" si="210"/>
        <v>-14.718236208236208</v>
      </c>
      <c r="G1057" s="35">
        <v>149059.51999999999</v>
      </c>
      <c r="H1057" s="35">
        <v>105</v>
      </c>
      <c r="I1057" s="35">
        <v>738350</v>
      </c>
      <c r="J1057" s="36">
        <f t="shared" si="211"/>
        <v>6.2583397033926991</v>
      </c>
      <c r="K1057" s="35">
        <v>54479.519999999997</v>
      </c>
      <c r="L1057" s="35">
        <v>152</v>
      </c>
      <c r="M1057" s="35">
        <v>1068540</v>
      </c>
      <c r="N1057" s="36">
        <f t="shared" si="213"/>
        <v>1.5295502274131056</v>
      </c>
      <c r="O1057" s="35">
        <v>145030.39000000001</v>
      </c>
      <c r="P1057" s="35">
        <v>101</v>
      </c>
      <c r="Q1057" s="35">
        <v>707720</v>
      </c>
      <c r="R1057" s="36">
        <f t="shared" si="214"/>
        <v>6.3527130644887819</v>
      </c>
      <c r="S1057" s="35">
        <v>201470.39</v>
      </c>
      <c r="T1057" s="35">
        <v>37.5</v>
      </c>
      <c r="U1057" s="35">
        <v>259825</v>
      </c>
      <c r="V1057" s="36">
        <f t="shared" si="215"/>
        <v>24.03764876359088</v>
      </c>
      <c r="W1057" s="35">
        <v>296395.39</v>
      </c>
      <c r="X1057" s="35">
        <v>61</v>
      </c>
      <c r="Y1057" s="35">
        <v>417520</v>
      </c>
      <c r="Z1057" s="36">
        <f t="shared" si="216"/>
        <v>21.296852126844222</v>
      </c>
      <c r="AA1057" s="35">
        <v>85760.39</v>
      </c>
      <c r="AB1057" s="35">
        <v>30</v>
      </c>
      <c r="AC1057" s="35">
        <v>216860</v>
      </c>
      <c r="AD1057" s="36">
        <f t="shared" si="217"/>
        <v>12.259393571889699</v>
      </c>
      <c r="AE1057" s="35">
        <v>195899.32</v>
      </c>
      <c r="AF1057" s="35">
        <v>50</v>
      </c>
      <c r="AG1057" s="35">
        <v>363500</v>
      </c>
      <c r="AH1057" s="36">
        <f t="shared" si="218"/>
        <v>16.167756808803304</v>
      </c>
      <c r="AI1057" s="35">
        <v>-24150.68</v>
      </c>
      <c r="AJ1057" s="35">
        <v>65</v>
      </c>
      <c r="AK1057" s="35">
        <v>455800</v>
      </c>
      <c r="AL1057" s="36">
        <f t="shared" si="219"/>
        <v>-1.6425429574374726</v>
      </c>
      <c r="AM1057" s="35">
        <v>134600.32000000001</v>
      </c>
      <c r="AN1057" s="35">
        <v>86</v>
      </c>
      <c r="AO1057" s="35">
        <v>575070</v>
      </c>
      <c r="AP1057" s="36">
        <f t="shared" si="220"/>
        <v>7.2558295859634487</v>
      </c>
      <c r="AQ1057" s="35">
        <v>87362.32</v>
      </c>
      <c r="AR1057" s="35">
        <v>93</v>
      </c>
      <c r="AS1057" s="35">
        <v>628960</v>
      </c>
      <c r="AT1057" s="36">
        <f t="shared" si="221"/>
        <v>3.8891900279827021</v>
      </c>
      <c r="AU1057" s="35">
        <v>217631.33</v>
      </c>
      <c r="AV1057" s="35">
        <v>50</v>
      </c>
      <c r="AW1057" s="35">
        <v>346140</v>
      </c>
      <c r="AX1057" s="36">
        <f t="shared" si="222"/>
        <v>19.490874299416419</v>
      </c>
      <c r="AY1057" s="35">
        <f t="shared" si="212"/>
        <v>1543538.2100000004</v>
      </c>
      <c r="AZ1057" s="35">
        <f t="shared" si="212"/>
        <v>830.5</v>
      </c>
      <c r="BA1057" s="35">
        <f t="shared" si="212"/>
        <v>5778285</v>
      </c>
      <c r="BB1057" s="36">
        <f t="shared" si="223"/>
        <v>8.2809491934025434</v>
      </c>
      <c r="BC1057" s="43" t="s">
        <v>1395</v>
      </c>
      <c r="BD1057" s="38" t="s">
        <v>1395</v>
      </c>
      <c r="BE1057" s="38" t="s">
        <v>1303</v>
      </c>
      <c r="BF1057" s="41"/>
      <c r="BG1057" s="41"/>
      <c r="BH1057" s="41"/>
      <c r="BI1057" s="41"/>
      <c r="BJ1057" s="41"/>
      <c r="BK1057" s="41"/>
      <c r="BL1057" s="41"/>
      <c r="BM1057" s="41"/>
      <c r="BN1057" s="41"/>
      <c r="BO1057" s="41"/>
      <c r="CJ1057" s="41"/>
      <c r="CK1057" s="41"/>
    </row>
    <row r="1058" spans="1:89" s="33" customFormat="1" x14ac:dyDescent="0.2">
      <c r="A1058" s="42">
        <v>144910</v>
      </c>
      <c r="B1058" s="43" t="s">
        <v>1434</v>
      </c>
      <c r="C1058" s="35">
        <v>-2718.97</v>
      </c>
      <c r="D1058" s="35">
        <v>0</v>
      </c>
      <c r="E1058" s="35">
        <v>0</v>
      </c>
      <c r="F1058" s="36">
        <f t="shared" si="210"/>
        <v>0</v>
      </c>
      <c r="G1058" s="35">
        <v>-27442.560000000001</v>
      </c>
      <c r="H1058" s="35">
        <v>72</v>
      </c>
      <c r="I1058" s="35">
        <v>505440</v>
      </c>
      <c r="J1058" s="36">
        <f t="shared" si="211"/>
        <v>-1.6831263057929726</v>
      </c>
      <c r="K1058" s="35">
        <v>161727.44</v>
      </c>
      <c r="L1058" s="35">
        <v>108</v>
      </c>
      <c r="M1058" s="35">
        <v>758160</v>
      </c>
      <c r="N1058" s="36">
        <f t="shared" si="213"/>
        <v>6.399471351693574</v>
      </c>
      <c r="O1058" s="35">
        <v>304966.78999999998</v>
      </c>
      <c r="P1058" s="35">
        <v>92.5</v>
      </c>
      <c r="Q1058" s="35">
        <v>649225</v>
      </c>
      <c r="R1058" s="36">
        <f t="shared" si="214"/>
        <v>14.561932288497824</v>
      </c>
      <c r="S1058" s="35">
        <v>-9933.2099999999991</v>
      </c>
      <c r="T1058" s="35">
        <v>33</v>
      </c>
      <c r="U1058" s="35">
        <v>230010</v>
      </c>
      <c r="V1058" s="36">
        <f t="shared" si="215"/>
        <v>-1.3387657493152469</v>
      </c>
      <c r="W1058" s="35">
        <v>324896.78999999998</v>
      </c>
      <c r="X1058" s="35">
        <v>101</v>
      </c>
      <c r="Y1058" s="35">
        <v>693870</v>
      </c>
      <c r="Z1058" s="36">
        <f t="shared" si="216"/>
        <v>14.047161139694754</v>
      </c>
      <c r="AA1058" s="35">
        <v>241566.79</v>
      </c>
      <c r="AB1058" s="35">
        <v>79</v>
      </c>
      <c r="AC1058" s="35">
        <v>566130</v>
      </c>
      <c r="AD1058" s="36">
        <f t="shared" si="217"/>
        <v>13.227651758430044</v>
      </c>
      <c r="AE1058" s="35">
        <v>594651.41</v>
      </c>
      <c r="AF1058" s="35">
        <v>99.5</v>
      </c>
      <c r="AG1058" s="35">
        <v>725115</v>
      </c>
      <c r="AH1058" s="36">
        <f t="shared" si="218"/>
        <v>24.602362797625204</v>
      </c>
      <c r="AI1058" s="35">
        <v>533826.41</v>
      </c>
      <c r="AJ1058" s="35">
        <v>77.5</v>
      </c>
      <c r="AK1058" s="35">
        <v>529175</v>
      </c>
      <c r="AL1058" s="36">
        <f t="shared" si="219"/>
        <v>31.272487759247891</v>
      </c>
      <c r="AM1058" s="35">
        <v>505481.71</v>
      </c>
      <c r="AN1058" s="35">
        <v>113</v>
      </c>
      <c r="AO1058" s="35">
        <v>758710</v>
      </c>
      <c r="AP1058" s="36">
        <f t="shared" si="220"/>
        <v>20.653389318712026</v>
      </c>
      <c r="AQ1058" s="35">
        <v>677995.71</v>
      </c>
      <c r="AR1058" s="35">
        <v>105.5</v>
      </c>
      <c r="AS1058" s="35">
        <v>721185</v>
      </c>
      <c r="AT1058" s="36">
        <f t="shared" si="221"/>
        <v>26.323176272385034</v>
      </c>
      <c r="AU1058" s="35">
        <v>577379.88</v>
      </c>
      <c r="AV1058" s="35">
        <v>104.5</v>
      </c>
      <c r="AW1058" s="35">
        <v>722055</v>
      </c>
      <c r="AX1058" s="36">
        <f t="shared" si="222"/>
        <v>24.788660531399962</v>
      </c>
      <c r="AY1058" s="35">
        <f t="shared" si="212"/>
        <v>3885117.16</v>
      </c>
      <c r="AZ1058" s="35">
        <f t="shared" si="212"/>
        <v>985.5</v>
      </c>
      <c r="BA1058" s="35">
        <f t="shared" si="212"/>
        <v>6859075</v>
      </c>
      <c r="BB1058" s="36">
        <f t="shared" si="223"/>
        <v>17.559019541264675</v>
      </c>
      <c r="BC1058" s="43" t="s">
        <v>1395</v>
      </c>
      <c r="BD1058" s="38" t="s">
        <v>1395</v>
      </c>
      <c r="BE1058" s="38" t="s">
        <v>1303</v>
      </c>
      <c r="BF1058" s="41"/>
      <c r="BG1058" s="41"/>
      <c r="BH1058" s="41"/>
      <c r="BI1058" s="41"/>
      <c r="BJ1058" s="41"/>
      <c r="BK1058" s="41"/>
      <c r="BL1058" s="41"/>
      <c r="BM1058" s="41"/>
      <c r="BN1058" s="41"/>
      <c r="BO1058" s="41"/>
      <c r="CJ1058" s="41"/>
      <c r="CK1058" s="41"/>
    </row>
    <row r="1059" spans="1:89" s="33" customFormat="1" x14ac:dyDescent="0.2">
      <c r="A1059" s="42">
        <v>146402</v>
      </c>
      <c r="B1059" s="43" t="s">
        <v>1435</v>
      </c>
      <c r="C1059" s="35">
        <v>-65433.52</v>
      </c>
      <c r="D1059" s="35">
        <v>0</v>
      </c>
      <c r="E1059" s="35">
        <v>0</v>
      </c>
      <c r="F1059" s="36">
        <f t="shared" si="210"/>
        <v>0</v>
      </c>
      <c r="G1059" s="35">
        <v>70016.479999999996</v>
      </c>
      <c r="H1059" s="35">
        <v>130</v>
      </c>
      <c r="I1059" s="35">
        <v>913350</v>
      </c>
      <c r="J1059" s="36">
        <f t="shared" si="211"/>
        <v>2.3764284009415886</v>
      </c>
      <c r="K1059" s="35">
        <v>-22683.52</v>
      </c>
      <c r="L1059" s="35">
        <v>65</v>
      </c>
      <c r="M1059" s="35">
        <v>459550</v>
      </c>
      <c r="N1059" s="36">
        <f t="shared" si="213"/>
        <v>-1.4808086171254489</v>
      </c>
      <c r="O1059" s="35">
        <v>-17583.52</v>
      </c>
      <c r="P1059" s="35">
        <v>55</v>
      </c>
      <c r="Q1059" s="35">
        <v>386600</v>
      </c>
      <c r="R1059" s="36">
        <f t="shared" si="214"/>
        <v>-1.4099563372995345</v>
      </c>
      <c r="S1059" s="35">
        <v>185346.48</v>
      </c>
      <c r="T1059" s="35">
        <v>66</v>
      </c>
      <c r="U1059" s="35">
        <v>456720</v>
      </c>
      <c r="V1059" s="36">
        <f t="shared" si="215"/>
        <v>12.580445086705204</v>
      </c>
      <c r="W1059" s="35">
        <v>-3133.52</v>
      </c>
      <c r="X1059" s="35">
        <v>15</v>
      </c>
      <c r="Y1059" s="35">
        <v>103050</v>
      </c>
      <c r="Z1059" s="36">
        <f t="shared" si="216"/>
        <v>-0.9122328966521106</v>
      </c>
      <c r="AA1059" s="35">
        <v>10506.48</v>
      </c>
      <c r="AB1059" s="35">
        <v>72</v>
      </c>
      <c r="AC1059" s="35">
        <v>513140</v>
      </c>
      <c r="AD1059" s="36">
        <f t="shared" si="217"/>
        <v>0.63472128463966948</v>
      </c>
      <c r="AE1059" s="35">
        <v>35357.360000000001</v>
      </c>
      <c r="AF1059" s="35">
        <v>76</v>
      </c>
      <c r="AG1059" s="35">
        <v>552520</v>
      </c>
      <c r="AH1059" s="36">
        <f t="shared" si="218"/>
        <v>1.9197871570259901</v>
      </c>
      <c r="AI1059" s="35">
        <v>47647.360000000001</v>
      </c>
      <c r="AJ1059" s="35">
        <v>45</v>
      </c>
      <c r="AK1059" s="35">
        <v>311650</v>
      </c>
      <c r="AL1059" s="36">
        <f t="shared" si="219"/>
        <v>4.739509578052302</v>
      </c>
      <c r="AM1059" s="35">
        <v>29577.35</v>
      </c>
      <c r="AN1059" s="35">
        <v>92</v>
      </c>
      <c r="AO1059" s="35">
        <v>610340</v>
      </c>
      <c r="AP1059" s="36">
        <f t="shared" si="220"/>
        <v>1.5022738965166955</v>
      </c>
      <c r="AQ1059" s="35">
        <v>-22182.639999999999</v>
      </c>
      <c r="AR1059" s="35">
        <v>80</v>
      </c>
      <c r="AS1059" s="35">
        <v>539100</v>
      </c>
      <c r="AT1059" s="36">
        <f t="shared" si="221"/>
        <v>-1.1521311815989612</v>
      </c>
      <c r="AU1059" s="35">
        <v>-137658.13</v>
      </c>
      <c r="AV1059" s="35">
        <v>109.5</v>
      </c>
      <c r="AW1059" s="35">
        <v>776785</v>
      </c>
      <c r="AX1059" s="36">
        <f t="shared" si="222"/>
        <v>-5.4936720328018689</v>
      </c>
      <c r="AY1059" s="35">
        <f t="shared" si="212"/>
        <v>175210.18</v>
      </c>
      <c r="AZ1059" s="35">
        <f t="shared" si="212"/>
        <v>805.5</v>
      </c>
      <c r="BA1059" s="35">
        <f t="shared" si="212"/>
        <v>5622805</v>
      </c>
      <c r="BB1059" s="36">
        <f t="shared" si="223"/>
        <v>0.96597971652938341</v>
      </c>
      <c r="BC1059" s="43" t="s">
        <v>1395</v>
      </c>
      <c r="BD1059" s="38" t="s">
        <v>1395</v>
      </c>
      <c r="BE1059" s="38" t="s">
        <v>1303</v>
      </c>
      <c r="BF1059" s="41"/>
      <c r="BG1059" s="41"/>
      <c r="BH1059" s="41"/>
      <c r="BI1059" s="41"/>
      <c r="BJ1059" s="41"/>
      <c r="BK1059" s="41"/>
      <c r="BL1059" s="41"/>
      <c r="BM1059" s="41"/>
      <c r="BN1059" s="41"/>
      <c r="BO1059" s="41"/>
      <c r="CJ1059" s="41"/>
      <c r="CK1059" s="41"/>
    </row>
    <row r="1060" spans="1:89" s="33" customFormat="1" x14ac:dyDescent="0.2">
      <c r="A1060" s="42">
        <v>146910</v>
      </c>
      <c r="B1060" s="43" t="s">
        <v>1436</v>
      </c>
      <c r="C1060" s="35">
        <v>170719.38</v>
      </c>
      <c r="D1060" s="35">
        <v>0</v>
      </c>
      <c r="E1060" s="35">
        <v>0</v>
      </c>
      <c r="F1060" s="36">
        <f t="shared" si="210"/>
        <v>0</v>
      </c>
      <c r="G1060" s="35">
        <v>150049.38</v>
      </c>
      <c r="H1060" s="35">
        <v>35</v>
      </c>
      <c r="I1060" s="35">
        <v>245700</v>
      </c>
      <c r="J1060" s="36">
        <f t="shared" si="211"/>
        <v>18.931749206349206</v>
      </c>
      <c r="K1060" s="35">
        <v>298449.38</v>
      </c>
      <c r="L1060" s="35">
        <v>70</v>
      </c>
      <c r="M1060" s="35">
        <v>491400</v>
      </c>
      <c r="N1060" s="36">
        <f t="shared" si="213"/>
        <v>18.220352869352869</v>
      </c>
      <c r="O1060" s="35">
        <v>218600.38</v>
      </c>
      <c r="P1060" s="35">
        <v>90</v>
      </c>
      <c r="Q1060" s="35">
        <v>631300</v>
      </c>
      <c r="R1060" s="36">
        <f t="shared" si="214"/>
        <v>10.734376334547759</v>
      </c>
      <c r="S1060" s="35">
        <v>233555.38</v>
      </c>
      <c r="T1060" s="35">
        <v>74.5</v>
      </c>
      <c r="U1060" s="35">
        <v>531665</v>
      </c>
      <c r="V1060" s="36">
        <f t="shared" si="215"/>
        <v>13.618005285283026</v>
      </c>
      <c r="W1060" s="35">
        <v>359315.38</v>
      </c>
      <c r="X1060" s="35">
        <v>61</v>
      </c>
      <c r="Y1060" s="35">
        <v>416520</v>
      </c>
      <c r="Z1060" s="36">
        <f t="shared" si="216"/>
        <v>25.879817055603574</v>
      </c>
      <c r="AA1060" s="35">
        <v>268715.38</v>
      </c>
      <c r="AB1060" s="35">
        <v>20</v>
      </c>
      <c r="AC1060" s="35">
        <v>141400</v>
      </c>
      <c r="AD1060" s="36">
        <f t="shared" si="217"/>
        <v>58.912141301272989</v>
      </c>
      <c r="AE1060" s="35">
        <v>463955.25</v>
      </c>
      <c r="AF1060" s="35">
        <v>97.5</v>
      </c>
      <c r="AG1060" s="35">
        <v>714625</v>
      </c>
      <c r="AH1060" s="36">
        <f t="shared" si="218"/>
        <v>19.476868987231065</v>
      </c>
      <c r="AI1060" s="35">
        <v>508627.75</v>
      </c>
      <c r="AJ1060" s="35">
        <v>64.25</v>
      </c>
      <c r="AK1060" s="35">
        <v>434672.5</v>
      </c>
      <c r="AL1060" s="36">
        <f t="shared" si="219"/>
        <v>36.274345052884641</v>
      </c>
      <c r="AM1060" s="35">
        <v>637554.22</v>
      </c>
      <c r="AN1060" s="35">
        <v>124</v>
      </c>
      <c r="AO1060" s="35">
        <v>838030</v>
      </c>
      <c r="AP1060" s="36">
        <f t="shared" si="220"/>
        <v>23.584097013233414</v>
      </c>
      <c r="AQ1060" s="35">
        <v>656934.22</v>
      </c>
      <c r="AR1060" s="35">
        <v>82</v>
      </c>
      <c r="AS1060" s="35">
        <v>568090</v>
      </c>
      <c r="AT1060" s="36">
        <f t="shared" si="221"/>
        <v>32.378950800049282</v>
      </c>
      <c r="AU1060" s="35">
        <v>576655.92000000004</v>
      </c>
      <c r="AV1060" s="35">
        <v>85</v>
      </c>
      <c r="AW1060" s="35">
        <v>591550</v>
      </c>
      <c r="AX1060" s="36">
        <f t="shared" si="222"/>
        <v>30.219480212999748</v>
      </c>
      <c r="AY1060" s="35">
        <f t="shared" si="212"/>
        <v>4372412.6399999997</v>
      </c>
      <c r="AZ1060" s="35">
        <f t="shared" si="212"/>
        <v>803.25</v>
      </c>
      <c r="BA1060" s="35">
        <f t="shared" si="212"/>
        <v>5604952.5</v>
      </c>
      <c r="BB1060" s="36">
        <f t="shared" si="223"/>
        <v>24.183040238075165</v>
      </c>
      <c r="BC1060" s="43" t="s">
        <v>1395</v>
      </c>
      <c r="BD1060" s="38" t="s">
        <v>1395</v>
      </c>
      <c r="BE1060" s="38" t="s">
        <v>1303</v>
      </c>
      <c r="BF1060" s="41"/>
      <c r="BG1060" s="41"/>
      <c r="BH1060" s="41"/>
      <c r="BI1060" s="41"/>
      <c r="BJ1060" s="41"/>
      <c r="BK1060" s="41"/>
      <c r="BL1060" s="41"/>
      <c r="BM1060" s="41"/>
      <c r="BN1060" s="41"/>
      <c r="BO1060" s="41"/>
      <c r="CJ1060" s="41"/>
      <c r="CK1060" s="41"/>
    </row>
    <row r="1061" spans="1:89" s="33" customFormat="1" x14ac:dyDescent="0.2">
      <c r="A1061" s="42">
        <v>147110</v>
      </c>
      <c r="B1061" s="43" t="s">
        <v>1437</v>
      </c>
      <c r="C1061" s="35">
        <v>-185504.01</v>
      </c>
      <c r="D1061" s="35">
        <v>0</v>
      </c>
      <c r="E1061" s="35">
        <v>0</v>
      </c>
      <c r="F1061" s="36">
        <f t="shared" si="210"/>
        <v>0</v>
      </c>
      <c r="G1061" s="35">
        <v>146980.97</v>
      </c>
      <c r="H1061" s="35">
        <v>53.15</v>
      </c>
      <c r="I1061" s="35">
        <v>391060.5</v>
      </c>
      <c r="J1061" s="36">
        <f t="shared" si="211"/>
        <v>11.65141984424405</v>
      </c>
      <c r="K1061" s="35">
        <v>128438.47</v>
      </c>
      <c r="L1061" s="35">
        <v>52.5</v>
      </c>
      <c r="M1061" s="35">
        <v>373925</v>
      </c>
      <c r="N1061" s="36">
        <f t="shared" si="213"/>
        <v>10.304617503510062</v>
      </c>
      <c r="O1061" s="35">
        <v>81633.47</v>
      </c>
      <c r="P1061" s="35">
        <v>44</v>
      </c>
      <c r="Q1061" s="35">
        <v>313580</v>
      </c>
      <c r="R1061" s="36">
        <f t="shared" si="214"/>
        <v>8.0701497863384137</v>
      </c>
      <c r="S1061" s="35">
        <v>138633.47</v>
      </c>
      <c r="T1061" s="35">
        <v>19</v>
      </c>
      <c r="U1061" s="35">
        <v>132430</v>
      </c>
      <c r="V1061" s="36">
        <f t="shared" si="215"/>
        <v>32.452145057766366</v>
      </c>
      <c r="W1061" s="35">
        <v>193318.47</v>
      </c>
      <c r="X1061" s="35">
        <v>37.5</v>
      </c>
      <c r="Y1061" s="35">
        <v>257625</v>
      </c>
      <c r="Z1061" s="36">
        <f t="shared" si="216"/>
        <v>22.511612227074234</v>
      </c>
      <c r="AA1061" s="35">
        <v>310744.46999999997</v>
      </c>
      <c r="AB1061" s="35">
        <v>55</v>
      </c>
      <c r="AC1061" s="35">
        <v>403600</v>
      </c>
      <c r="AD1061" s="36">
        <f t="shared" si="217"/>
        <v>23.867885455896925</v>
      </c>
      <c r="AE1061" s="35">
        <v>0</v>
      </c>
      <c r="AF1061" s="35">
        <v>0</v>
      </c>
      <c r="AG1061" s="35">
        <v>0</v>
      </c>
      <c r="AH1061" s="36">
        <f t="shared" si="218"/>
        <v>0</v>
      </c>
      <c r="AI1061" s="35">
        <v>-10225.299999999999</v>
      </c>
      <c r="AJ1061" s="35">
        <v>17.5</v>
      </c>
      <c r="AK1061" s="35">
        <v>119725</v>
      </c>
      <c r="AL1061" s="36">
        <f t="shared" si="219"/>
        <v>-2.6476032574650237</v>
      </c>
      <c r="AM1061" s="35">
        <v>125624.7</v>
      </c>
      <c r="AN1061" s="35">
        <v>57</v>
      </c>
      <c r="AO1061" s="35">
        <v>385140</v>
      </c>
      <c r="AP1061" s="36">
        <f t="shared" si="220"/>
        <v>10.111558653995949</v>
      </c>
      <c r="AQ1061" s="35">
        <v>58429.7</v>
      </c>
      <c r="AR1061" s="35">
        <v>22.5</v>
      </c>
      <c r="AS1061" s="35">
        <v>150575</v>
      </c>
      <c r="AT1061" s="36">
        <f t="shared" si="221"/>
        <v>10.865227295367756</v>
      </c>
      <c r="AU1061" s="35">
        <v>40943.699999999997</v>
      </c>
      <c r="AV1061" s="35">
        <v>15</v>
      </c>
      <c r="AW1061" s="35">
        <v>102350</v>
      </c>
      <c r="AX1061" s="36">
        <f t="shared" si="222"/>
        <v>12.401120664386907</v>
      </c>
      <c r="AY1061" s="35">
        <f t="shared" si="212"/>
        <v>1214522.1199999999</v>
      </c>
      <c r="AZ1061" s="35">
        <f t="shared" si="212"/>
        <v>373.15</v>
      </c>
      <c r="BA1061" s="35">
        <f t="shared" si="212"/>
        <v>2630010.5</v>
      </c>
      <c r="BB1061" s="36">
        <f t="shared" si="223"/>
        <v>14.315602816034383</v>
      </c>
      <c r="BC1061" s="43" t="s">
        <v>1395</v>
      </c>
      <c r="BD1061" s="38" t="s">
        <v>1395</v>
      </c>
      <c r="BE1061" s="38" t="s">
        <v>1303</v>
      </c>
      <c r="BF1061" s="41"/>
      <c r="BG1061" s="41"/>
      <c r="BH1061" s="41"/>
      <c r="BI1061" s="41"/>
      <c r="BJ1061" s="41"/>
      <c r="BK1061" s="41"/>
      <c r="BL1061" s="41"/>
      <c r="BM1061" s="41"/>
      <c r="BN1061" s="41"/>
      <c r="BO1061" s="41"/>
      <c r="CJ1061" s="41"/>
      <c r="CK1061" s="41"/>
    </row>
    <row r="1062" spans="1:89" s="33" customFormat="1" x14ac:dyDescent="0.2">
      <c r="A1062" s="42">
        <v>172084</v>
      </c>
      <c r="B1062" s="43" t="s">
        <v>1438</v>
      </c>
      <c r="C1062" s="35">
        <v>-484163.94</v>
      </c>
      <c r="D1062" s="35">
        <v>77</v>
      </c>
      <c r="E1062" s="35">
        <v>542290</v>
      </c>
      <c r="F1062" s="36">
        <f t="shared" si="210"/>
        <v>-26.784410924044334</v>
      </c>
      <c r="G1062" s="35">
        <v>175826.06</v>
      </c>
      <c r="H1062" s="35">
        <v>428</v>
      </c>
      <c r="I1062" s="35">
        <v>3004560</v>
      </c>
      <c r="J1062" s="36">
        <f t="shared" si="211"/>
        <v>1.8141118366749207</v>
      </c>
      <c r="K1062" s="35">
        <v>680516.06</v>
      </c>
      <c r="L1062" s="35">
        <v>511</v>
      </c>
      <c r="M1062" s="35">
        <v>3607820</v>
      </c>
      <c r="N1062" s="36">
        <f t="shared" si="213"/>
        <v>5.6586752665044271</v>
      </c>
      <c r="O1062" s="35">
        <v>601047.06000000006</v>
      </c>
      <c r="P1062" s="35">
        <v>351</v>
      </c>
      <c r="Q1062" s="35">
        <v>2460920</v>
      </c>
      <c r="R1062" s="36">
        <f t="shared" si="214"/>
        <v>7.5713387107260708</v>
      </c>
      <c r="S1062" s="35">
        <v>576587.06000000006</v>
      </c>
      <c r="T1062" s="35">
        <v>252.5</v>
      </c>
      <c r="U1062" s="35">
        <v>1757325</v>
      </c>
      <c r="V1062" s="36">
        <f t="shared" si="215"/>
        <v>10.171253957008522</v>
      </c>
      <c r="W1062" s="35">
        <v>1486117.21</v>
      </c>
      <c r="X1062" s="35">
        <v>252</v>
      </c>
      <c r="Y1062" s="35">
        <v>1733340</v>
      </c>
      <c r="Z1062" s="36">
        <f t="shared" si="216"/>
        <v>25.721160476305858</v>
      </c>
      <c r="AA1062" s="35">
        <v>759247.21</v>
      </c>
      <c r="AB1062" s="35">
        <v>369</v>
      </c>
      <c r="AC1062" s="35">
        <v>2654380</v>
      </c>
      <c r="AD1062" s="36">
        <f t="shared" si="217"/>
        <v>8.8671039979204185</v>
      </c>
      <c r="AE1062" s="35">
        <v>359838.34</v>
      </c>
      <c r="AF1062" s="35">
        <v>195.5</v>
      </c>
      <c r="AG1062" s="35">
        <v>1437035</v>
      </c>
      <c r="AH1062" s="36">
        <f t="shared" si="218"/>
        <v>7.5120997052959746</v>
      </c>
      <c r="AI1062" s="35">
        <v>840895.34</v>
      </c>
      <c r="AJ1062" s="35">
        <v>342.5</v>
      </c>
      <c r="AK1062" s="35">
        <v>2307875</v>
      </c>
      <c r="AL1062" s="36">
        <f t="shared" si="219"/>
        <v>11.295133202621459</v>
      </c>
      <c r="AM1062" s="35">
        <v>1674953.43</v>
      </c>
      <c r="AN1062" s="35">
        <v>498</v>
      </c>
      <c r="AO1062" s="35">
        <v>3273530</v>
      </c>
      <c r="AP1062" s="36">
        <f t="shared" si="220"/>
        <v>15.861640592876803</v>
      </c>
      <c r="AQ1062" s="35">
        <v>1490178.36</v>
      </c>
      <c r="AR1062" s="35">
        <v>439</v>
      </c>
      <c r="AS1062" s="35">
        <v>2911290</v>
      </c>
      <c r="AT1062" s="36">
        <f t="shared" si="221"/>
        <v>14.332132518574241</v>
      </c>
      <c r="AU1062" s="35">
        <v>1893170.65</v>
      </c>
      <c r="AV1062" s="35">
        <v>281.25</v>
      </c>
      <c r="AW1062" s="35">
        <v>1989877.5</v>
      </c>
      <c r="AX1062" s="36">
        <f t="shared" si="222"/>
        <v>29.493418640092166</v>
      </c>
      <c r="AY1062" s="35">
        <f t="shared" si="212"/>
        <v>10538376.779999999</v>
      </c>
      <c r="AZ1062" s="35">
        <f t="shared" si="212"/>
        <v>3919.75</v>
      </c>
      <c r="BA1062" s="35">
        <f t="shared" si="212"/>
        <v>27137952.5</v>
      </c>
      <c r="BB1062" s="36">
        <f t="shared" si="223"/>
        <v>12.03811084052859</v>
      </c>
      <c r="BC1062" s="43" t="s">
        <v>1395</v>
      </c>
      <c r="BD1062" s="38" t="s">
        <v>1395</v>
      </c>
      <c r="BE1062" s="38" t="s">
        <v>1303</v>
      </c>
      <c r="BF1062" s="41"/>
      <c r="BG1062" s="41"/>
      <c r="BH1062" s="41"/>
      <c r="BI1062" s="41"/>
      <c r="BJ1062" s="41"/>
      <c r="BK1062" s="41"/>
      <c r="BL1062" s="41"/>
      <c r="BM1062" s="41"/>
      <c r="BN1062" s="41"/>
      <c r="BO1062" s="41"/>
      <c r="CJ1062" s="41"/>
      <c r="CK1062" s="41"/>
    </row>
    <row r="1063" spans="1:89" s="33" customFormat="1" x14ac:dyDescent="0.2">
      <c r="A1063" s="42">
        <v>173728</v>
      </c>
      <c r="B1063" s="43" t="s">
        <v>1439</v>
      </c>
      <c r="C1063" s="35">
        <v>-859267.49</v>
      </c>
      <c r="D1063" s="35">
        <v>42</v>
      </c>
      <c r="E1063" s="35">
        <v>294840</v>
      </c>
      <c r="F1063" s="36">
        <f t="shared" si="210"/>
        <v>-87.430554538054537</v>
      </c>
      <c r="G1063" s="35">
        <v>-108104.89</v>
      </c>
      <c r="H1063" s="35">
        <v>345</v>
      </c>
      <c r="I1063" s="35">
        <v>2422400</v>
      </c>
      <c r="J1063" s="36">
        <f t="shared" si="211"/>
        <v>-1.3834426973249669</v>
      </c>
      <c r="K1063" s="35">
        <v>-149304.89000000001</v>
      </c>
      <c r="L1063" s="35">
        <v>304</v>
      </c>
      <c r="M1063" s="35">
        <v>2157030</v>
      </c>
      <c r="N1063" s="36">
        <f t="shared" si="213"/>
        <v>-2.0765342623885621</v>
      </c>
      <c r="O1063" s="35">
        <v>-64389.89</v>
      </c>
      <c r="P1063" s="35">
        <v>216</v>
      </c>
      <c r="Q1063" s="35">
        <v>1523620</v>
      </c>
      <c r="R1063" s="36">
        <f t="shared" si="214"/>
        <v>-1.3100947677242356</v>
      </c>
      <c r="S1063" s="35">
        <v>-56059.89</v>
      </c>
      <c r="T1063" s="35">
        <v>153</v>
      </c>
      <c r="U1063" s="35">
        <v>1060510</v>
      </c>
      <c r="V1063" s="36">
        <f t="shared" si="215"/>
        <v>-1.6386989184448992</v>
      </c>
      <c r="W1063" s="35">
        <v>184512.93</v>
      </c>
      <c r="X1063" s="35">
        <v>199.25</v>
      </c>
      <c r="Y1063" s="35">
        <v>1396722.5</v>
      </c>
      <c r="Z1063" s="36">
        <f t="shared" si="216"/>
        <v>3.963126462128304</v>
      </c>
      <c r="AA1063" s="35">
        <v>256521.93</v>
      </c>
      <c r="AB1063" s="35">
        <v>266.25</v>
      </c>
      <c r="AC1063" s="35">
        <v>1915312.5</v>
      </c>
      <c r="AD1063" s="36">
        <f t="shared" si="217"/>
        <v>4.1518967949094465</v>
      </c>
      <c r="AE1063" s="35">
        <v>284355.38</v>
      </c>
      <c r="AF1063" s="35">
        <v>182</v>
      </c>
      <c r="AG1063" s="35">
        <v>1327190</v>
      </c>
      <c r="AH1063" s="36">
        <f t="shared" si="218"/>
        <v>6.4276112689215568</v>
      </c>
      <c r="AI1063" s="35">
        <v>184688.88</v>
      </c>
      <c r="AJ1063" s="35">
        <v>254.5</v>
      </c>
      <c r="AK1063" s="35">
        <v>1707315</v>
      </c>
      <c r="AL1063" s="36">
        <f t="shared" si="219"/>
        <v>3.3534264503035467</v>
      </c>
      <c r="AM1063" s="35">
        <v>-31667.61</v>
      </c>
      <c r="AN1063" s="35">
        <v>217</v>
      </c>
      <c r="AO1063" s="35">
        <v>1454490</v>
      </c>
      <c r="AP1063" s="36">
        <f t="shared" si="220"/>
        <v>-0.67494167027617935</v>
      </c>
      <c r="AQ1063" s="35">
        <v>354606.36</v>
      </c>
      <c r="AR1063" s="35">
        <v>227</v>
      </c>
      <c r="AS1063" s="35">
        <v>1542940</v>
      </c>
      <c r="AT1063" s="36">
        <f t="shared" si="221"/>
        <v>6.4351031666817891</v>
      </c>
      <c r="AU1063" s="35">
        <v>-17342.62</v>
      </c>
      <c r="AV1063" s="35">
        <v>253</v>
      </c>
      <c r="AW1063" s="35">
        <v>1751720</v>
      </c>
      <c r="AX1063" s="36">
        <f t="shared" si="222"/>
        <v>-0.30691047656018083</v>
      </c>
      <c r="AY1063" s="35">
        <f t="shared" si="212"/>
        <v>837815.69</v>
      </c>
      <c r="AZ1063" s="35">
        <f t="shared" si="212"/>
        <v>2617</v>
      </c>
      <c r="BA1063" s="35">
        <f t="shared" si="212"/>
        <v>18259250</v>
      </c>
      <c r="BB1063" s="36">
        <f t="shared" si="223"/>
        <v>1.4224180286703998</v>
      </c>
      <c r="BC1063" s="43" t="s">
        <v>1395</v>
      </c>
      <c r="BD1063" s="38" t="s">
        <v>1395</v>
      </c>
      <c r="BE1063" s="38" t="s">
        <v>1303</v>
      </c>
      <c r="BF1063" s="41"/>
      <c r="BG1063" s="41"/>
      <c r="BH1063" s="41"/>
      <c r="BI1063" s="41"/>
      <c r="BJ1063" s="41"/>
      <c r="BK1063" s="41"/>
      <c r="BL1063" s="41"/>
      <c r="BM1063" s="41"/>
      <c r="BN1063" s="41"/>
      <c r="BO1063" s="41"/>
      <c r="CJ1063" s="41"/>
      <c r="CK1063" s="41"/>
    </row>
    <row r="1064" spans="1:89" s="33" customFormat="1" x14ac:dyDescent="0.2">
      <c r="A1064" s="42">
        <v>174377</v>
      </c>
      <c r="B1064" s="43" t="s">
        <v>1440</v>
      </c>
      <c r="C1064" s="35">
        <v>73191</v>
      </c>
      <c r="D1064" s="35">
        <v>0</v>
      </c>
      <c r="E1064" s="35">
        <v>0</v>
      </c>
      <c r="F1064" s="36">
        <f t="shared" si="210"/>
        <v>0</v>
      </c>
      <c r="G1064" s="35">
        <v>-6309</v>
      </c>
      <c r="H1064" s="35">
        <v>20</v>
      </c>
      <c r="I1064" s="35">
        <v>140400</v>
      </c>
      <c r="J1064" s="36">
        <f t="shared" si="211"/>
        <v>-1.3930128205128205</v>
      </c>
      <c r="K1064" s="35">
        <v>9425</v>
      </c>
      <c r="L1064" s="35">
        <v>52.5</v>
      </c>
      <c r="M1064" s="35">
        <v>371175</v>
      </c>
      <c r="N1064" s="36">
        <f t="shared" si="213"/>
        <v>0.76177005455647606</v>
      </c>
      <c r="O1064" s="35">
        <v>184415</v>
      </c>
      <c r="P1064" s="35">
        <v>70</v>
      </c>
      <c r="Q1064" s="35">
        <v>490550</v>
      </c>
      <c r="R1064" s="36">
        <f t="shared" si="214"/>
        <v>11.653990418917541</v>
      </c>
      <c r="S1064" s="35">
        <v>91915</v>
      </c>
      <c r="T1064" s="35">
        <v>10</v>
      </c>
      <c r="U1064" s="35">
        <v>69700</v>
      </c>
      <c r="V1064" s="36">
        <f t="shared" si="215"/>
        <v>40.880416068866566</v>
      </c>
      <c r="W1064" s="35">
        <v>133615</v>
      </c>
      <c r="X1064" s="35">
        <v>40</v>
      </c>
      <c r="Y1064" s="35">
        <v>274800</v>
      </c>
      <c r="Z1064" s="36">
        <f t="shared" si="216"/>
        <v>14.5867903930131</v>
      </c>
      <c r="AA1064" s="35">
        <v>172425</v>
      </c>
      <c r="AB1064" s="35">
        <v>46</v>
      </c>
      <c r="AC1064" s="35">
        <v>328420</v>
      </c>
      <c r="AD1064" s="36">
        <f t="shared" si="217"/>
        <v>16.275424760976797</v>
      </c>
      <c r="AE1064" s="35">
        <v>201675.22</v>
      </c>
      <c r="AF1064" s="35">
        <v>35</v>
      </c>
      <c r="AG1064" s="35">
        <v>255450</v>
      </c>
      <c r="AH1064" s="36">
        <f t="shared" si="218"/>
        <v>23.684699941280094</v>
      </c>
      <c r="AI1064" s="35">
        <v>258945.22</v>
      </c>
      <c r="AJ1064" s="35">
        <v>55.5</v>
      </c>
      <c r="AK1064" s="35">
        <v>374835</v>
      </c>
      <c r="AL1064" s="36">
        <f t="shared" si="219"/>
        <v>21.415561033521417</v>
      </c>
      <c r="AM1064" s="35">
        <v>300675.19</v>
      </c>
      <c r="AN1064" s="35">
        <v>61</v>
      </c>
      <c r="AO1064" s="35">
        <v>410870</v>
      </c>
      <c r="AP1064" s="36">
        <f t="shared" si="220"/>
        <v>22.685839535619539</v>
      </c>
      <c r="AQ1064" s="35">
        <v>267905.21000000002</v>
      </c>
      <c r="AR1064" s="35">
        <v>41</v>
      </c>
      <c r="AS1064" s="35">
        <v>278910</v>
      </c>
      <c r="AT1064" s="36">
        <f t="shared" si="221"/>
        <v>26.895220250259939</v>
      </c>
      <c r="AU1064" s="35">
        <v>223250.21</v>
      </c>
      <c r="AV1064" s="35">
        <v>30</v>
      </c>
      <c r="AW1064" s="35">
        <v>214100</v>
      </c>
      <c r="AX1064" s="36">
        <f t="shared" si="222"/>
        <v>32.324878608127044</v>
      </c>
      <c r="AY1064" s="35">
        <f t="shared" si="212"/>
        <v>1837937.0499999998</v>
      </c>
      <c r="AZ1064" s="35">
        <f t="shared" si="212"/>
        <v>461</v>
      </c>
      <c r="BA1064" s="35">
        <f t="shared" si="212"/>
        <v>3209210</v>
      </c>
      <c r="BB1064" s="36">
        <f t="shared" si="223"/>
        <v>17.753917178994204</v>
      </c>
      <c r="BC1064" s="43" t="s">
        <v>1395</v>
      </c>
      <c r="BD1064" s="38" t="s">
        <v>1395</v>
      </c>
      <c r="BE1064" s="38" t="s">
        <v>1303</v>
      </c>
      <c r="BF1064" s="41"/>
      <c r="BG1064" s="41"/>
      <c r="BH1064" s="41"/>
      <c r="BI1064" s="41"/>
      <c r="BJ1064" s="41"/>
      <c r="BK1064" s="41"/>
      <c r="BL1064" s="41"/>
      <c r="BM1064" s="41"/>
      <c r="BN1064" s="41"/>
      <c r="BO1064" s="41"/>
      <c r="CJ1064" s="41"/>
      <c r="CK1064" s="41"/>
    </row>
    <row r="1065" spans="1:89" s="33" customFormat="1" x14ac:dyDescent="0.2">
      <c r="A1065" s="42">
        <v>174482</v>
      </c>
      <c r="B1065" s="43" t="s">
        <v>1441</v>
      </c>
      <c r="C1065" s="35">
        <v>164643.35</v>
      </c>
      <c r="D1065" s="35">
        <v>0</v>
      </c>
      <c r="E1065" s="35">
        <v>0</v>
      </c>
      <c r="F1065" s="36">
        <f t="shared" si="210"/>
        <v>0</v>
      </c>
      <c r="G1065" s="35">
        <v>191550.36</v>
      </c>
      <c r="H1065" s="35">
        <v>60</v>
      </c>
      <c r="I1065" s="35">
        <v>421200</v>
      </c>
      <c r="J1065" s="36">
        <f t="shared" si="211"/>
        <v>14.097960968660967</v>
      </c>
      <c r="K1065" s="35">
        <v>151800.35999999999</v>
      </c>
      <c r="L1065" s="35">
        <v>25</v>
      </c>
      <c r="M1065" s="35">
        <v>175500</v>
      </c>
      <c r="N1065" s="36">
        <f t="shared" si="213"/>
        <v>25.948779487179486</v>
      </c>
      <c r="O1065" s="35">
        <v>179900.36</v>
      </c>
      <c r="P1065" s="35">
        <v>35</v>
      </c>
      <c r="Q1065" s="35">
        <v>245700</v>
      </c>
      <c r="R1065" s="36">
        <f t="shared" si="214"/>
        <v>22.698051119251119</v>
      </c>
      <c r="S1065" s="35">
        <v>0</v>
      </c>
      <c r="T1065" s="35">
        <v>0</v>
      </c>
      <c r="U1065" s="35">
        <v>0</v>
      </c>
      <c r="V1065" s="36">
        <f t="shared" si="215"/>
        <v>0</v>
      </c>
      <c r="W1065" s="35">
        <v>226750.36</v>
      </c>
      <c r="X1065" s="35">
        <v>35</v>
      </c>
      <c r="Y1065" s="35">
        <v>238700</v>
      </c>
      <c r="Z1065" s="36">
        <f t="shared" si="216"/>
        <v>28.498160033514868</v>
      </c>
      <c r="AA1065" s="35">
        <v>239700.36</v>
      </c>
      <c r="AB1065" s="35">
        <v>35</v>
      </c>
      <c r="AC1065" s="35">
        <v>252700</v>
      </c>
      <c r="AD1065" s="36">
        <f t="shared" si="217"/>
        <v>29.40526774831816</v>
      </c>
      <c r="AE1065" s="35">
        <v>0</v>
      </c>
      <c r="AF1065" s="35">
        <v>0</v>
      </c>
      <c r="AG1065" s="35">
        <v>0</v>
      </c>
      <c r="AH1065" s="36">
        <f t="shared" si="218"/>
        <v>0</v>
      </c>
      <c r="AI1065" s="35">
        <v>80700.639999999999</v>
      </c>
      <c r="AJ1065" s="35">
        <v>35</v>
      </c>
      <c r="AK1065" s="35">
        <v>245700</v>
      </c>
      <c r="AL1065" s="36">
        <f t="shared" si="219"/>
        <v>10.182009930809931</v>
      </c>
      <c r="AM1065" s="35">
        <v>383550.64</v>
      </c>
      <c r="AN1065" s="35">
        <v>105</v>
      </c>
      <c r="AO1065" s="35">
        <v>698600</v>
      </c>
      <c r="AP1065" s="36">
        <f t="shared" si="220"/>
        <v>17.019853764672202</v>
      </c>
      <c r="AQ1065" s="35">
        <v>408600.64</v>
      </c>
      <c r="AR1065" s="35">
        <v>35</v>
      </c>
      <c r="AS1065" s="35">
        <v>238700</v>
      </c>
      <c r="AT1065" s="36">
        <f t="shared" si="221"/>
        <v>47.929693841642234</v>
      </c>
      <c r="AU1065" s="35">
        <v>234625.64</v>
      </c>
      <c r="AV1065" s="35">
        <v>40</v>
      </c>
      <c r="AW1065" s="35">
        <v>279350</v>
      </c>
      <c r="AX1065" s="36">
        <f t="shared" si="222"/>
        <v>26.036852836942902</v>
      </c>
      <c r="AY1065" s="35">
        <f t="shared" si="212"/>
        <v>2097179.3600000003</v>
      </c>
      <c r="AZ1065" s="35">
        <f t="shared" si="212"/>
        <v>405</v>
      </c>
      <c r="BA1065" s="35">
        <f t="shared" si="212"/>
        <v>2796150</v>
      </c>
      <c r="BB1065" s="36">
        <f t="shared" si="223"/>
        <v>23.250741254939832</v>
      </c>
      <c r="BC1065" s="43" t="s">
        <v>1395</v>
      </c>
      <c r="BD1065" s="38" t="s">
        <v>1395</v>
      </c>
      <c r="BE1065" s="38" t="s">
        <v>1303</v>
      </c>
      <c r="BF1065" s="41"/>
      <c r="BG1065" s="41"/>
      <c r="BH1065" s="41"/>
      <c r="BI1065" s="41"/>
      <c r="BJ1065" s="41"/>
      <c r="BK1065" s="41"/>
      <c r="BL1065" s="41"/>
      <c r="BM1065" s="41"/>
      <c r="BN1065" s="41"/>
      <c r="BO1065" s="41"/>
      <c r="CJ1065" s="41"/>
      <c r="CK1065" s="41"/>
    </row>
    <row r="1066" spans="1:89" s="33" customFormat="1" x14ac:dyDescent="0.2">
      <c r="A1066" s="42">
        <v>174558</v>
      </c>
      <c r="B1066" s="43" t="s">
        <v>1442</v>
      </c>
      <c r="C1066" s="35">
        <v>-232308.49</v>
      </c>
      <c r="D1066" s="35">
        <v>0</v>
      </c>
      <c r="E1066" s="35">
        <v>0</v>
      </c>
      <c r="F1066" s="36">
        <f t="shared" si="210"/>
        <v>0</v>
      </c>
      <c r="G1066" s="35">
        <v>327854.98</v>
      </c>
      <c r="H1066" s="35">
        <v>252</v>
      </c>
      <c r="I1066" s="35">
        <v>1770440</v>
      </c>
      <c r="J1066" s="36">
        <f t="shared" si="211"/>
        <v>5.7406658118885696</v>
      </c>
      <c r="K1066" s="35">
        <v>346234.98</v>
      </c>
      <c r="L1066" s="35">
        <v>274</v>
      </c>
      <c r="M1066" s="35">
        <v>1924980</v>
      </c>
      <c r="N1066" s="36">
        <f t="shared" si="213"/>
        <v>5.3959258797493996</v>
      </c>
      <c r="O1066" s="35">
        <v>299797.33</v>
      </c>
      <c r="P1066" s="35">
        <v>128.5</v>
      </c>
      <c r="Q1066" s="35">
        <v>912045</v>
      </c>
      <c r="R1066" s="36">
        <f t="shared" si="214"/>
        <v>10.189976623960442</v>
      </c>
      <c r="S1066" s="35">
        <v>370297.33</v>
      </c>
      <c r="T1066" s="35">
        <v>72</v>
      </c>
      <c r="U1066" s="35">
        <v>498740</v>
      </c>
      <c r="V1066" s="36">
        <f t="shared" si="215"/>
        <v>23.016435878413603</v>
      </c>
      <c r="W1066" s="35">
        <v>716837.54</v>
      </c>
      <c r="X1066" s="35">
        <v>135</v>
      </c>
      <c r="Y1066" s="35">
        <v>922400</v>
      </c>
      <c r="Z1066" s="36">
        <f t="shared" si="216"/>
        <v>23.314317215958368</v>
      </c>
      <c r="AA1066" s="35">
        <v>567819.54</v>
      </c>
      <c r="AB1066" s="35">
        <v>83.75</v>
      </c>
      <c r="AC1066" s="35">
        <v>595612.5</v>
      </c>
      <c r="AD1066" s="36">
        <f t="shared" si="217"/>
        <v>29.553452521563941</v>
      </c>
      <c r="AE1066" s="35">
        <v>190394.22</v>
      </c>
      <c r="AF1066" s="35">
        <v>2.5</v>
      </c>
      <c r="AG1066" s="35">
        <v>21175</v>
      </c>
      <c r="AH1066" s="36">
        <f t="shared" si="218"/>
        <v>269.74387721369538</v>
      </c>
      <c r="AI1066" s="35">
        <v>370616.22</v>
      </c>
      <c r="AJ1066" s="35">
        <v>69</v>
      </c>
      <c r="AK1066" s="35">
        <v>478080</v>
      </c>
      <c r="AL1066" s="36">
        <f t="shared" si="219"/>
        <v>24.031757906626503</v>
      </c>
      <c r="AM1066" s="35">
        <v>734978.22</v>
      </c>
      <c r="AN1066" s="35">
        <v>136</v>
      </c>
      <c r="AO1066" s="35">
        <v>908320</v>
      </c>
      <c r="AP1066" s="36">
        <f t="shared" si="220"/>
        <v>25.084028558217369</v>
      </c>
      <c r="AQ1066" s="35">
        <v>472005.23</v>
      </c>
      <c r="AR1066" s="35">
        <v>35</v>
      </c>
      <c r="AS1066" s="35">
        <v>238700</v>
      </c>
      <c r="AT1066" s="36">
        <f t="shared" si="221"/>
        <v>55.36718240469208</v>
      </c>
      <c r="AU1066" s="35">
        <v>193069.23</v>
      </c>
      <c r="AV1066" s="35">
        <v>55</v>
      </c>
      <c r="AW1066" s="35">
        <v>387000</v>
      </c>
      <c r="AX1066" s="36">
        <f t="shared" si="222"/>
        <v>15.465493875968994</v>
      </c>
      <c r="AY1066" s="35">
        <f t="shared" si="212"/>
        <v>4589904.82</v>
      </c>
      <c r="AZ1066" s="35">
        <f t="shared" si="212"/>
        <v>1242.75</v>
      </c>
      <c r="BA1066" s="35">
        <f t="shared" si="212"/>
        <v>8657492.5</v>
      </c>
      <c r="BB1066" s="36">
        <f t="shared" si="223"/>
        <v>16.43513400906787</v>
      </c>
      <c r="BC1066" s="43" t="s">
        <v>1395</v>
      </c>
      <c r="BD1066" s="38" t="s">
        <v>1395</v>
      </c>
      <c r="BE1066" s="38" t="s">
        <v>1303</v>
      </c>
      <c r="BF1066" s="41"/>
      <c r="BG1066" s="41"/>
      <c r="BH1066" s="41"/>
      <c r="BI1066" s="41"/>
      <c r="BJ1066" s="41"/>
      <c r="BK1066" s="41"/>
      <c r="BL1066" s="41"/>
      <c r="BM1066" s="41"/>
      <c r="BN1066" s="41"/>
      <c r="BO1066" s="41"/>
      <c r="CJ1066" s="41"/>
      <c r="CK1066" s="41"/>
    </row>
    <row r="1067" spans="1:89" s="33" customFormat="1" x14ac:dyDescent="0.2">
      <c r="A1067" s="42">
        <v>174756</v>
      </c>
      <c r="B1067" s="43" t="s">
        <v>1443</v>
      </c>
      <c r="C1067" s="35">
        <v>-1623841.44</v>
      </c>
      <c r="D1067" s="35">
        <v>0</v>
      </c>
      <c r="E1067" s="35">
        <v>0</v>
      </c>
      <c r="F1067" s="36">
        <f t="shared" si="210"/>
        <v>0</v>
      </c>
      <c r="G1067" s="35">
        <v>-297071.44</v>
      </c>
      <c r="H1067" s="35">
        <v>514</v>
      </c>
      <c r="I1067" s="35">
        <v>3609330</v>
      </c>
      <c r="J1067" s="36">
        <f t="shared" si="211"/>
        <v>-2.5515025337112429</v>
      </c>
      <c r="K1067" s="35">
        <v>-483973.94</v>
      </c>
      <c r="L1067" s="35">
        <v>470.25</v>
      </c>
      <c r="M1067" s="35">
        <v>3307017.5</v>
      </c>
      <c r="N1067" s="36">
        <f t="shared" si="213"/>
        <v>-4.3904267818358989</v>
      </c>
      <c r="O1067" s="35">
        <v>-255389.89</v>
      </c>
      <c r="P1067" s="35">
        <v>463.9</v>
      </c>
      <c r="Q1067" s="35">
        <v>3248523</v>
      </c>
      <c r="R1067" s="36">
        <f t="shared" si="214"/>
        <v>-2.4371342268470935</v>
      </c>
      <c r="S1067" s="35">
        <v>-200101.89</v>
      </c>
      <c r="T1067" s="35">
        <v>267</v>
      </c>
      <c r="U1067" s="35">
        <v>1852690</v>
      </c>
      <c r="V1067" s="36">
        <f t="shared" si="215"/>
        <v>-3.3481902476938941</v>
      </c>
      <c r="W1067" s="35">
        <v>-368406.05</v>
      </c>
      <c r="X1067" s="35">
        <v>402.5</v>
      </c>
      <c r="Y1067" s="35">
        <v>2760825</v>
      </c>
      <c r="Z1067" s="36">
        <f t="shared" si="216"/>
        <v>-4.0032169731873619</v>
      </c>
      <c r="AA1067" s="35">
        <v>-260816.05</v>
      </c>
      <c r="AB1067" s="35">
        <v>317.5</v>
      </c>
      <c r="AC1067" s="35">
        <v>2291225</v>
      </c>
      <c r="AD1067" s="36">
        <f t="shared" si="217"/>
        <v>-3.5288099379153071</v>
      </c>
      <c r="AE1067" s="35">
        <v>-552865.65</v>
      </c>
      <c r="AF1067" s="35">
        <v>101</v>
      </c>
      <c r="AG1067" s="35">
        <v>735070</v>
      </c>
      <c r="AH1067" s="36">
        <f t="shared" si="218"/>
        <v>-22.563795965010137</v>
      </c>
      <c r="AI1067" s="35">
        <v>-315082.65000000002</v>
      </c>
      <c r="AJ1067" s="35">
        <v>483.5</v>
      </c>
      <c r="AK1067" s="35">
        <v>3277795</v>
      </c>
      <c r="AL1067" s="36">
        <f t="shared" si="219"/>
        <v>-2.9799185580550338</v>
      </c>
      <c r="AM1067" s="35">
        <v>-666589.67000000004</v>
      </c>
      <c r="AN1067" s="35">
        <v>264.5</v>
      </c>
      <c r="AO1067" s="35">
        <v>1762115</v>
      </c>
      <c r="AP1067" s="36">
        <f t="shared" si="220"/>
        <v>-11.726975691143881</v>
      </c>
      <c r="AQ1067" s="35">
        <v>62693.39</v>
      </c>
      <c r="AR1067" s="35">
        <v>521.5</v>
      </c>
      <c r="AS1067" s="35">
        <v>3535655</v>
      </c>
      <c r="AT1067" s="36">
        <f t="shared" si="221"/>
        <v>0.49648931244705719</v>
      </c>
      <c r="AU1067" s="35">
        <v>-265067.65000000002</v>
      </c>
      <c r="AV1067" s="35">
        <v>352</v>
      </c>
      <c r="AW1067" s="35">
        <v>2449640</v>
      </c>
      <c r="AX1067" s="36">
        <f t="shared" si="222"/>
        <v>-3.3544100969938446</v>
      </c>
      <c r="AY1067" s="35">
        <f t="shared" si="212"/>
        <v>-3602671.4899999998</v>
      </c>
      <c r="AZ1067" s="35">
        <f t="shared" si="212"/>
        <v>4157.6499999999996</v>
      </c>
      <c r="BA1067" s="35">
        <f t="shared" si="212"/>
        <v>28829885.5</v>
      </c>
      <c r="BB1067" s="36">
        <f t="shared" si="223"/>
        <v>-3.8738556970682385</v>
      </c>
      <c r="BC1067" s="43" t="s">
        <v>1395</v>
      </c>
      <c r="BD1067" s="38" t="s">
        <v>1395</v>
      </c>
      <c r="BE1067" s="38" t="s">
        <v>1303</v>
      </c>
      <c r="BF1067" s="41"/>
      <c r="BG1067" s="41"/>
      <c r="BH1067" s="41"/>
      <c r="BI1067" s="41"/>
      <c r="BJ1067" s="41"/>
      <c r="BK1067" s="41"/>
      <c r="BL1067" s="41"/>
      <c r="BM1067" s="41"/>
      <c r="BN1067" s="41"/>
      <c r="BO1067" s="41"/>
      <c r="CJ1067" s="41"/>
      <c r="CK1067" s="41"/>
    </row>
    <row r="1068" spans="1:89" s="33" customFormat="1" x14ac:dyDescent="0.2">
      <c r="A1068" s="42">
        <v>175247</v>
      </c>
      <c r="B1068" s="43" t="s">
        <v>1444</v>
      </c>
      <c r="C1068" s="35">
        <v>-732.58</v>
      </c>
      <c r="D1068" s="35">
        <v>0</v>
      </c>
      <c r="E1068" s="35">
        <v>0</v>
      </c>
      <c r="F1068" s="36">
        <f t="shared" si="210"/>
        <v>0</v>
      </c>
      <c r="G1068" s="35">
        <v>-17799.580000000002</v>
      </c>
      <c r="H1068" s="35">
        <v>80</v>
      </c>
      <c r="I1068" s="35">
        <v>561600</v>
      </c>
      <c r="J1068" s="36">
        <f t="shared" si="211"/>
        <v>-0.98252667378917391</v>
      </c>
      <c r="K1068" s="35">
        <v>-53619.58</v>
      </c>
      <c r="L1068" s="35">
        <v>119</v>
      </c>
      <c r="M1068" s="35">
        <v>835380</v>
      </c>
      <c r="N1068" s="36">
        <f t="shared" si="213"/>
        <v>-1.9255756661639014</v>
      </c>
      <c r="O1068" s="35">
        <v>-7529.58</v>
      </c>
      <c r="P1068" s="35">
        <v>31</v>
      </c>
      <c r="Q1068" s="35">
        <v>214520</v>
      </c>
      <c r="R1068" s="36">
        <f t="shared" si="214"/>
        <v>-1.0880895953757226</v>
      </c>
      <c r="S1068" s="35">
        <v>0</v>
      </c>
      <c r="T1068" s="35">
        <v>0</v>
      </c>
      <c r="U1068" s="35">
        <v>0</v>
      </c>
      <c r="V1068" s="36">
        <f t="shared" si="215"/>
        <v>0</v>
      </c>
      <c r="W1068" s="35">
        <v>-10259.58</v>
      </c>
      <c r="X1068" s="35">
        <v>30</v>
      </c>
      <c r="Y1068" s="35">
        <v>204600</v>
      </c>
      <c r="Z1068" s="36">
        <f t="shared" si="216"/>
        <v>-1.5043372434017594</v>
      </c>
      <c r="AA1068" s="35">
        <v>205460.42</v>
      </c>
      <c r="AB1068" s="35">
        <v>132</v>
      </c>
      <c r="AC1068" s="35">
        <v>930540</v>
      </c>
      <c r="AD1068" s="36">
        <f t="shared" si="217"/>
        <v>6.8447063210608903</v>
      </c>
      <c r="AE1068" s="35">
        <v>213620.23</v>
      </c>
      <c r="AF1068" s="35">
        <v>35</v>
      </c>
      <c r="AG1068" s="35">
        <v>252700</v>
      </c>
      <c r="AH1068" s="36">
        <f t="shared" si="218"/>
        <v>25.360533834586466</v>
      </c>
      <c r="AI1068" s="35">
        <v>-43289.77</v>
      </c>
      <c r="AJ1068" s="35">
        <v>75</v>
      </c>
      <c r="AK1068" s="35">
        <v>504750</v>
      </c>
      <c r="AL1068" s="36">
        <f t="shared" si="219"/>
        <v>-2.6587080138682513</v>
      </c>
      <c r="AM1068" s="35">
        <v>150730.23999999999</v>
      </c>
      <c r="AN1068" s="35">
        <v>70</v>
      </c>
      <c r="AO1068" s="35">
        <v>463400</v>
      </c>
      <c r="AP1068" s="36">
        <f t="shared" si="220"/>
        <v>10.083378161415624</v>
      </c>
      <c r="AQ1068" s="35">
        <v>216630.24</v>
      </c>
      <c r="AR1068" s="35">
        <v>70</v>
      </c>
      <c r="AS1068" s="35">
        <v>477400</v>
      </c>
      <c r="AT1068" s="36">
        <f t="shared" si="221"/>
        <v>12.705585923753665</v>
      </c>
      <c r="AU1068" s="35">
        <v>-60099.76</v>
      </c>
      <c r="AV1068" s="35">
        <v>40</v>
      </c>
      <c r="AW1068" s="35">
        <v>275250</v>
      </c>
      <c r="AX1068" s="36">
        <f t="shared" si="222"/>
        <v>-6.7687286466848313</v>
      </c>
      <c r="AY1068" s="35">
        <f t="shared" si="212"/>
        <v>593843.28</v>
      </c>
      <c r="AZ1068" s="35">
        <f t="shared" si="212"/>
        <v>682</v>
      </c>
      <c r="BA1068" s="35">
        <f t="shared" si="212"/>
        <v>4720140</v>
      </c>
      <c r="BB1068" s="36">
        <f t="shared" si="223"/>
        <v>3.9001261996466203</v>
      </c>
      <c r="BC1068" s="43" t="s">
        <v>1395</v>
      </c>
      <c r="BD1068" s="38" t="s">
        <v>1395</v>
      </c>
      <c r="BE1068" s="38" t="s">
        <v>1303</v>
      </c>
      <c r="BF1068" s="41"/>
      <c r="BG1068" s="41"/>
      <c r="BH1068" s="41"/>
      <c r="BI1068" s="41"/>
      <c r="BJ1068" s="41"/>
      <c r="BK1068" s="41"/>
      <c r="BL1068" s="41"/>
      <c r="BM1068" s="41"/>
      <c r="BN1068" s="41"/>
      <c r="BO1068" s="41"/>
      <c r="CJ1068" s="41"/>
      <c r="CK1068" s="41"/>
    </row>
    <row r="1069" spans="1:89" s="33" customFormat="1" x14ac:dyDescent="0.2">
      <c r="A1069" s="42">
        <v>175956</v>
      </c>
      <c r="B1069" s="43" t="s">
        <v>1445</v>
      </c>
      <c r="C1069" s="35">
        <v>311378.45</v>
      </c>
      <c r="D1069" s="35">
        <v>45</v>
      </c>
      <c r="E1069" s="35">
        <v>315900</v>
      </c>
      <c r="F1069" s="36">
        <f t="shared" si="210"/>
        <v>29.570603038936373</v>
      </c>
      <c r="G1069" s="35">
        <v>781913.67</v>
      </c>
      <c r="H1069" s="35">
        <v>358.5</v>
      </c>
      <c r="I1069" s="35">
        <v>2518705</v>
      </c>
      <c r="J1069" s="36">
        <f t="shared" si="211"/>
        <v>9.6237247990534822</v>
      </c>
      <c r="K1069" s="35">
        <v>991603.67</v>
      </c>
      <c r="L1069" s="35">
        <v>213</v>
      </c>
      <c r="M1069" s="35">
        <v>1502760</v>
      </c>
      <c r="N1069" s="36">
        <f t="shared" si="213"/>
        <v>19.795649405094625</v>
      </c>
      <c r="O1069" s="35">
        <v>1365852.55</v>
      </c>
      <c r="P1069" s="35">
        <v>276</v>
      </c>
      <c r="Q1069" s="35">
        <v>2003620</v>
      </c>
      <c r="R1069" s="36">
        <f t="shared" si="214"/>
        <v>21.132464763777563</v>
      </c>
      <c r="S1069" s="35">
        <v>610102.55000000005</v>
      </c>
      <c r="T1069" s="35">
        <v>35</v>
      </c>
      <c r="U1069" s="35">
        <v>242200</v>
      </c>
      <c r="V1069" s="36">
        <f t="shared" si="215"/>
        <v>78.089095995045426</v>
      </c>
      <c r="W1069" s="35">
        <v>540352.65</v>
      </c>
      <c r="X1069" s="35">
        <v>105</v>
      </c>
      <c r="Y1069" s="35">
        <v>723600</v>
      </c>
      <c r="Z1069" s="36">
        <f t="shared" si="216"/>
        <v>22.402680348258709</v>
      </c>
      <c r="AA1069" s="35">
        <v>1692589.65</v>
      </c>
      <c r="AB1069" s="35">
        <v>303</v>
      </c>
      <c r="AC1069" s="35">
        <v>2188060</v>
      </c>
      <c r="AD1069" s="36">
        <f t="shared" si="217"/>
        <v>23.980274375474163</v>
      </c>
      <c r="AE1069" s="35">
        <v>1036515.46</v>
      </c>
      <c r="AF1069" s="35">
        <v>35</v>
      </c>
      <c r="AG1069" s="35">
        <v>256200</v>
      </c>
      <c r="AH1069" s="36">
        <f t="shared" si="218"/>
        <v>121.3718337236534</v>
      </c>
      <c r="AI1069" s="35">
        <v>1300695.46</v>
      </c>
      <c r="AJ1069" s="35">
        <v>173</v>
      </c>
      <c r="AK1069" s="35">
        <v>1207860</v>
      </c>
      <c r="AL1069" s="36">
        <f t="shared" si="219"/>
        <v>33.382643071216862</v>
      </c>
      <c r="AM1069" s="35">
        <v>1222152.47</v>
      </c>
      <c r="AN1069" s="35">
        <v>206</v>
      </c>
      <c r="AO1069" s="35">
        <v>1407920</v>
      </c>
      <c r="AP1069" s="36">
        <f t="shared" si="220"/>
        <v>26.909715445479858</v>
      </c>
      <c r="AQ1069" s="35">
        <v>1595977.46</v>
      </c>
      <c r="AR1069" s="35">
        <v>193</v>
      </c>
      <c r="AS1069" s="35">
        <v>1335260</v>
      </c>
      <c r="AT1069" s="36">
        <f t="shared" si="221"/>
        <v>33.467166604256846</v>
      </c>
      <c r="AU1069" s="35">
        <v>1223075.43</v>
      </c>
      <c r="AV1069" s="35">
        <v>150</v>
      </c>
      <c r="AW1069" s="35">
        <v>1085300</v>
      </c>
      <c r="AX1069" s="36">
        <f t="shared" si="222"/>
        <v>34.935352741177553</v>
      </c>
      <c r="AY1069" s="35">
        <f t="shared" si="212"/>
        <v>12360831.02</v>
      </c>
      <c r="AZ1069" s="35">
        <f t="shared" si="212"/>
        <v>2047.5</v>
      </c>
      <c r="BA1069" s="35">
        <f t="shared" si="212"/>
        <v>14471485</v>
      </c>
      <c r="BB1069" s="36">
        <f t="shared" si="223"/>
        <v>26.478675935468956</v>
      </c>
      <c r="BC1069" s="43" t="s">
        <v>1395</v>
      </c>
      <c r="BD1069" s="38" t="s">
        <v>1395</v>
      </c>
      <c r="BE1069" s="38" t="s">
        <v>1303</v>
      </c>
      <c r="BF1069" s="41"/>
      <c r="BG1069" s="41"/>
      <c r="BH1069" s="41"/>
      <c r="BI1069" s="41"/>
      <c r="BJ1069" s="41"/>
      <c r="BK1069" s="41"/>
      <c r="BL1069" s="41"/>
      <c r="BM1069" s="41"/>
      <c r="BN1069" s="41"/>
      <c r="BO1069" s="41"/>
      <c r="CJ1069" s="41"/>
      <c r="CK1069" s="41"/>
    </row>
    <row r="1070" spans="1:89" s="33" customFormat="1" x14ac:dyDescent="0.2">
      <c r="A1070" s="42">
        <v>177092</v>
      </c>
      <c r="B1070" s="43" t="s">
        <v>1446</v>
      </c>
      <c r="C1070" s="35">
        <v>-68923.81</v>
      </c>
      <c r="D1070" s="35">
        <v>0</v>
      </c>
      <c r="E1070" s="35">
        <v>0</v>
      </c>
      <c r="F1070" s="36">
        <f t="shared" si="210"/>
        <v>0</v>
      </c>
      <c r="G1070" s="35">
        <v>519079.09</v>
      </c>
      <c r="H1070" s="35">
        <v>227.25</v>
      </c>
      <c r="I1070" s="35">
        <v>1615632.5</v>
      </c>
      <c r="J1070" s="36">
        <f t="shared" si="211"/>
        <v>9.9598465554511932</v>
      </c>
      <c r="K1070" s="35">
        <v>821796.59</v>
      </c>
      <c r="L1070" s="35">
        <v>310</v>
      </c>
      <c r="M1070" s="35">
        <v>2199650</v>
      </c>
      <c r="N1070" s="36">
        <f t="shared" si="213"/>
        <v>11.20810024322051</v>
      </c>
      <c r="O1070" s="35">
        <v>757067.85</v>
      </c>
      <c r="P1070" s="35">
        <v>173</v>
      </c>
      <c r="Q1070" s="35">
        <v>1216310</v>
      </c>
      <c r="R1070" s="36">
        <f t="shared" si="214"/>
        <v>19.295330425631622</v>
      </c>
      <c r="S1070" s="35">
        <v>854237.85</v>
      </c>
      <c r="T1070" s="35">
        <v>192</v>
      </c>
      <c r="U1070" s="35">
        <v>1340990</v>
      </c>
      <c r="V1070" s="36">
        <f t="shared" si="215"/>
        <v>19.747629251523129</v>
      </c>
      <c r="W1070" s="35">
        <v>904258.09</v>
      </c>
      <c r="X1070" s="35">
        <v>157</v>
      </c>
      <c r="Y1070" s="35">
        <v>1096640</v>
      </c>
      <c r="Z1070" s="36">
        <f t="shared" si="216"/>
        <v>24.737145006565509</v>
      </c>
      <c r="AA1070" s="35">
        <v>678321.09</v>
      </c>
      <c r="AB1070" s="35">
        <v>171</v>
      </c>
      <c r="AC1070" s="35">
        <v>1217270</v>
      </c>
      <c r="AD1070" s="36">
        <f t="shared" si="217"/>
        <v>17.274683340590009</v>
      </c>
      <c r="AE1070" s="35">
        <v>827244.82</v>
      </c>
      <c r="AF1070" s="35">
        <v>132</v>
      </c>
      <c r="AG1070" s="35">
        <v>971590</v>
      </c>
      <c r="AH1070" s="36">
        <f t="shared" si="218"/>
        <v>25.543021850780679</v>
      </c>
      <c r="AI1070" s="35">
        <v>676860.32</v>
      </c>
      <c r="AJ1070" s="35">
        <v>147.25</v>
      </c>
      <c r="AK1070" s="35">
        <v>1004782.5</v>
      </c>
      <c r="AL1070" s="36">
        <f t="shared" si="219"/>
        <v>20.882797938857411</v>
      </c>
      <c r="AM1070" s="35">
        <v>1032665.3</v>
      </c>
      <c r="AN1070" s="35">
        <v>165</v>
      </c>
      <c r="AO1070" s="35">
        <v>1119550</v>
      </c>
      <c r="AP1070" s="36">
        <f t="shared" si="220"/>
        <v>28.594189004510742</v>
      </c>
      <c r="AQ1070" s="35">
        <v>1010117.28</v>
      </c>
      <c r="AR1070" s="35">
        <v>175</v>
      </c>
      <c r="AS1070" s="35">
        <v>1183350</v>
      </c>
      <c r="AT1070" s="36">
        <f t="shared" si="221"/>
        <v>23.901029991126887</v>
      </c>
      <c r="AU1070" s="35">
        <v>856541.26</v>
      </c>
      <c r="AV1070" s="35">
        <v>135</v>
      </c>
      <c r="AW1070" s="35">
        <v>933800</v>
      </c>
      <c r="AX1070" s="36">
        <f t="shared" si="222"/>
        <v>28.435188541443562</v>
      </c>
      <c r="AY1070" s="35">
        <f t="shared" si="212"/>
        <v>8938189.540000001</v>
      </c>
      <c r="AZ1070" s="35">
        <f t="shared" si="212"/>
        <v>1984.5</v>
      </c>
      <c r="BA1070" s="35">
        <f t="shared" si="212"/>
        <v>13899565</v>
      </c>
      <c r="BB1070" s="36">
        <f t="shared" si="223"/>
        <v>19.934715636064873</v>
      </c>
      <c r="BC1070" s="43" t="s">
        <v>1395</v>
      </c>
      <c r="BD1070" s="38" t="s">
        <v>1395</v>
      </c>
      <c r="BE1070" s="38" t="s">
        <v>1303</v>
      </c>
      <c r="BF1070" s="41"/>
      <c r="BG1070" s="41"/>
      <c r="BH1070" s="41"/>
      <c r="BI1070" s="41"/>
      <c r="BJ1070" s="41"/>
      <c r="BK1070" s="41"/>
      <c r="BL1070" s="41"/>
      <c r="BM1070" s="41"/>
      <c r="BN1070" s="41"/>
      <c r="BO1070" s="41"/>
      <c r="CJ1070" s="41"/>
      <c r="CK1070" s="41"/>
    </row>
    <row r="1071" spans="1:89" s="33" customFormat="1" x14ac:dyDescent="0.2">
      <c r="A1071" s="42">
        <v>178223</v>
      </c>
      <c r="B1071" s="43" t="s">
        <v>1447</v>
      </c>
      <c r="C1071" s="35">
        <v>-19957.75</v>
      </c>
      <c r="D1071" s="35">
        <v>0</v>
      </c>
      <c r="E1071" s="35">
        <v>0</v>
      </c>
      <c r="F1071" s="36">
        <f t="shared" si="210"/>
        <v>0</v>
      </c>
      <c r="G1071" s="35">
        <v>-6157.75</v>
      </c>
      <c r="H1071" s="35">
        <v>42</v>
      </c>
      <c r="I1071" s="35">
        <v>295680</v>
      </c>
      <c r="J1071" s="36">
        <f t="shared" si="211"/>
        <v>-0.64559743641774892</v>
      </c>
      <c r="K1071" s="35">
        <v>86172.25</v>
      </c>
      <c r="L1071" s="35">
        <v>50</v>
      </c>
      <c r="M1071" s="35">
        <v>351750</v>
      </c>
      <c r="N1071" s="36">
        <f t="shared" si="213"/>
        <v>7.3494456289978682</v>
      </c>
      <c r="O1071" s="35">
        <v>-6477.75</v>
      </c>
      <c r="P1071" s="35">
        <v>5</v>
      </c>
      <c r="Q1071" s="35">
        <v>35350</v>
      </c>
      <c r="R1071" s="36">
        <f t="shared" si="214"/>
        <v>-5.6806294200848662</v>
      </c>
      <c r="S1071" s="35">
        <v>216972.25</v>
      </c>
      <c r="T1071" s="35">
        <v>70</v>
      </c>
      <c r="U1071" s="35">
        <v>484400</v>
      </c>
      <c r="V1071" s="36">
        <f t="shared" si="215"/>
        <v>13.885507328654004</v>
      </c>
      <c r="W1071" s="35">
        <v>-12077.75</v>
      </c>
      <c r="X1071" s="35">
        <v>35</v>
      </c>
      <c r="Y1071" s="35">
        <v>238700</v>
      </c>
      <c r="Z1071" s="36">
        <f t="shared" si="216"/>
        <v>-1.5179409300377043</v>
      </c>
      <c r="AA1071" s="35">
        <v>-17067.75</v>
      </c>
      <c r="AB1071" s="35">
        <v>41</v>
      </c>
      <c r="AC1071" s="35">
        <v>295120</v>
      </c>
      <c r="AD1071" s="36">
        <f t="shared" si="217"/>
        <v>-1.7928308823529411</v>
      </c>
      <c r="AE1071" s="35">
        <v>143142.01</v>
      </c>
      <c r="AF1071" s="35">
        <v>69</v>
      </c>
      <c r="AG1071" s="35">
        <v>503430</v>
      </c>
      <c r="AH1071" s="36">
        <f t="shared" si="218"/>
        <v>8.5300047672963473</v>
      </c>
      <c r="AI1071" s="35">
        <v>-24110.49</v>
      </c>
      <c r="AJ1071" s="35">
        <v>42.5</v>
      </c>
      <c r="AK1071" s="35">
        <v>285225</v>
      </c>
      <c r="AL1071" s="36">
        <f t="shared" si="219"/>
        <v>-2.6204757296870893</v>
      </c>
      <c r="AM1071" s="35">
        <v>12964.52</v>
      </c>
      <c r="AN1071" s="35">
        <v>56</v>
      </c>
      <c r="AO1071" s="35">
        <v>371770</v>
      </c>
      <c r="AP1071" s="36">
        <f t="shared" si="220"/>
        <v>1.0810450547381447</v>
      </c>
      <c r="AQ1071" s="35">
        <v>90579.520000000004</v>
      </c>
      <c r="AR1071" s="35">
        <v>50.5</v>
      </c>
      <c r="AS1071" s="35">
        <v>344160</v>
      </c>
      <c r="AT1071" s="36">
        <f t="shared" si="221"/>
        <v>7.3693240353324043</v>
      </c>
      <c r="AU1071" s="35">
        <v>-40580.49</v>
      </c>
      <c r="AV1071" s="35">
        <v>14</v>
      </c>
      <c r="AW1071" s="35">
        <v>97580</v>
      </c>
      <c r="AX1071" s="36">
        <f t="shared" si="222"/>
        <v>-12.891936769829883</v>
      </c>
      <c r="AY1071" s="35">
        <f t="shared" si="212"/>
        <v>443358.57000000007</v>
      </c>
      <c r="AZ1071" s="35">
        <f t="shared" si="212"/>
        <v>475</v>
      </c>
      <c r="BA1071" s="35">
        <f t="shared" si="212"/>
        <v>3303165</v>
      </c>
      <c r="BB1071" s="36">
        <f t="shared" si="223"/>
        <v>4.1608928618461389</v>
      </c>
      <c r="BC1071" s="43" t="s">
        <v>1395</v>
      </c>
      <c r="BD1071" s="38" t="s">
        <v>1395</v>
      </c>
      <c r="BE1071" s="38" t="s">
        <v>1303</v>
      </c>
      <c r="BF1071" s="41"/>
      <c r="BG1071" s="41"/>
      <c r="BH1071" s="41"/>
      <c r="BI1071" s="41"/>
      <c r="BJ1071" s="41"/>
      <c r="BK1071" s="41"/>
      <c r="BL1071" s="41"/>
      <c r="BM1071" s="41"/>
      <c r="BN1071" s="41"/>
      <c r="BO1071" s="41"/>
      <c r="CJ1071" s="41"/>
      <c r="CK1071" s="41"/>
    </row>
    <row r="1072" spans="1:89" s="33" customFormat="1" x14ac:dyDescent="0.2">
      <c r="A1072" s="42">
        <v>178818</v>
      </c>
      <c r="B1072" s="43" t="s">
        <v>1448</v>
      </c>
      <c r="C1072" s="35">
        <v>292097.33</v>
      </c>
      <c r="D1072" s="35">
        <v>0</v>
      </c>
      <c r="E1072" s="35">
        <v>0</v>
      </c>
      <c r="F1072" s="36">
        <f t="shared" si="210"/>
        <v>0</v>
      </c>
      <c r="G1072" s="35">
        <v>589297.30000000005</v>
      </c>
      <c r="H1072" s="35">
        <v>152</v>
      </c>
      <c r="I1072" s="35">
        <v>1067740</v>
      </c>
      <c r="J1072" s="36">
        <f t="shared" si="211"/>
        <v>17.109236611909267</v>
      </c>
      <c r="K1072" s="35">
        <v>538937.30000000005</v>
      </c>
      <c r="L1072" s="35">
        <v>166.5</v>
      </c>
      <c r="M1072" s="35">
        <v>1172105</v>
      </c>
      <c r="N1072" s="36">
        <f t="shared" si="213"/>
        <v>13.794087560414811</v>
      </c>
      <c r="O1072" s="35">
        <v>766504.69</v>
      </c>
      <c r="P1072" s="35">
        <v>155</v>
      </c>
      <c r="Q1072" s="35">
        <v>1082800</v>
      </c>
      <c r="R1072" s="36">
        <f t="shared" si="214"/>
        <v>21.944630024011822</v>
      </c>
      <c r="S1072" s="35">
        <v>565004.68999999994</v>
      </c>
      <c r="T1072" s="35">
        <v>81</v>
      </c>
      <c r="U1072" s="35">
        <v>561270</v>
      </c>
      <c r="V1072" s="36">
        <f t="shared" si="215"/>
        <v>31.206273967965505</v>
      </c>
      <c r="W1072" s="35">
        <v>525455.4</v>
      </c>
      <c r="X1072" s="35">
        <v>124.5</v>
      </c>
      <c r="Y1072" s="35">
        <v>852015</v>
      </c>
      <c r="Z1072" s="36">
        <f t="shared" si="216"/>
        <v>18.501624971391351</v>
      </c>
      <c r="AA1072" s="35">
        <v>621365.4</v>
      </c>
      <c r="AB1072" s="35">
        <v>102</v>
      </c>
      <c r="AC1072" s="35">
        <v>714490</v>
      </c>
      <c r="AD1072" s="36">
        <f t="shared" si="217"/>
        <v>26.959547929292221</v>
      </c>
      <c r="AE1072" s="35">
        <v>832213.63</v>
      </c>
      <c r="AF1072" s="35">
        <v>119</v>
      </c>
      <c r="AG1072" s="35">
        <v>867130</v>
      </c>
      <c r="AH1072" s="36">
        <f t="shared" si="218"/>
        <v>28.792002237265464</v>
      </c>
      <c r="AI1072" s="35">
        <v>887766.63</v>
      </c>
      <c r="AJ1072" s="35">
        <v>157.5</v>
      </c>
      <c r="AK1072" s="35">
        <v>1060325</v>
      </c>
      <c r="AL1072" s="36">
        <f t="shared" si="219"/>
        <v>25.955028439393583</v>
      </c>
      <c r="AM1072" s="35">
        <v>737818.61</v>
      </c>
      <c r="AN1072" s="35">
        <v>124.5</v>
      </c>
      <c r="AO1072" s="35">
        <v>833765</v>
      </c>
      <c r="AP1072" s="36">
        <f t="shared" si="220"/>
        <v>27.432642183349024</v>
      </c>
      <c r="AQ1072" s="35">
        <v>746836.59</v>
      </c>
      <c r="AR1072" s="35">
        <v>140</v>
      </c>
      <c r="AS1072" s="35">
        <v>954250</v>
      </c>
      <c r="AT1072" s="36">
        <f t="shared" si="221"/>
        <v>21.913989541524757</v>
      </c>
      <c r="AU1072" s="35">
        <v>448832.59</v>
      </c>
      <c r="AV1072" s="35">
        <v>63.5</v>
      </c>
      <c r="AW1072" s="35">
        <v>447215</v>
      </c>
      <c r="AX1072" s="36">
        <f t="shared" si="222"/>
        <v>31.112127925047236</v>
      </c>
      <c r="AY1072" s="35">
        <f t="shared" si="212"/>
        <v>7260032.8300000001</v>
      </c>
      <c r="AZ1072" s="35">
        <f t="shared" si="212"/>
        <v>1385.5</v>
      </c>
      <c r="BA1072" s="35">
        <f t="shared" si="212"/>
        <v>9613105</v>
      </c>
      <c r="BB1072" s="36">
        <f t="shared" si="223"/>
        <v>23.41189633630341</v>
      </c>
      <c r="BC1072" s="43" t="s">
        <v>1395</v>
      </c>
      <c r="BD1072" s="38" t="s">
        <v>1395</v>
      </c>
      <c r="BE1072" s="38" t="s">
        <v>1303</v>
      </c>
      <c r="BF1072" s="41"/>
      <c r="BG1072" s="41"/>
      <c r="BH1072" s="41"/>
      <c r="BI1072" s="41"/>
      <c r="BJ1072" s="41"/>
      <c r="BK1072" s="41"/>
      <c r="BL1072" s="41"/>
      <c r="BM1072" s="41"/>
      <c r="BN1072" s="41"/>
      <c r="BO1072" s="41"/>
      <c r="CJ1072" s="41"/>
      <c r="CK1072" s="41"/>
    </row>
    <row r="1073" spans="1:89" s="33" customFormat="1" x14ac:dyDescent="0.2">
      <c r="A1073" s="42">
        <v>179755</v>
      </c>
      <c r="B1073" s="43" t="s">
        <v>1449</v>
      </c>
      <c r="C1073" s="35">
        <v>-211171.98</v>
      </c>
      <c r="D1073" s="35">
        <v>35</v>
      </c>
      <c r="E1073" s="35">
        <v>245700</v>
      </c>
      <c r="F1073" s="36">
        <f t="shared" si="210"/>
        <v>-25.784124542124545</v>
      </c>
      <c r="G1073" s="35">
        <v>-100859.98</v>
      </c>
      <c r="H1073" s="35">
        <v>264</v>
      </c>
      <c r="I1073" s="35">
        <v>1853280</v>
      </c>
      <c r="J1073" s="36">
        <f t="shared" si="211"/>
        <v>-1.6870949775533108</v>
      </c>
      <c r="K1073" s="35">
        <v>-22434.98</v>
      </c>
      <c r="L1073" s="35">
        <v>152.5</v>
      </c>
      <c r="M1073" s="35">
        <v>1076425</v>
      </c>
      <c r="N1073" s="36">
        <f t="shared" si="213"/>
        <v>-0.62526362728476204</v>
      </c>
      <c r="O1073" s="35">
        <v>-46109.98</v>
      </c>
      <c r="P1073" s="35">
        <v>152</v>
      </c>
      <c r="Q1073" s="35">
        <v>1078940</v>
      </c>
      <c r="R1073" s="36">
        <f t="shared" si="214"/>
        <v>-1.3248274973585186</v>
      </c>
      <c r="S1073" s="35">
        <v>236540.02</v>
      </c>
      <c r="T1073" s="35">
        <v>104.5</v>
      </c>
      <c r="U1073" s="35">
        <v>725065</v>
      </c>
      <c r="V1073" s="36">
        <f t="shared" si="215"/>
        <v>10.113218290773929</v>
      </c>
      <c r="W1073" s="35">
        <v>68835.06</v>
      </c>
      <c r="X1073" s="35">
        <v>115</v>
      </c>
      <c r="Y1073" s="35">
        <v>788300</v>
      </c>
      <c r="Z1073" s="36">
        <f t="shared" si="216"/>
        <v>2.6196267918305214</v>
      </c>
      <c r="AA1073" s="35">
        <v>161302.06</v>
      </c>
      <c r="AB1073" s="35">
        <v>151</v>
      </c>
      <c r="AC1073" s="35">
        <v>1088270</v>
      </c>
      <c r="AD1073" s="36">
        <f t="shared" si="217"/>
        <v>4.5947824161283508</v>
      </c>
      <c r="AE1073" s="35">
        <v>101058.07</v>
      </c>
      <c r="AF1073" s="35">
        <v>120</v>
      </c>
      <c r="AG1073" s="35">
        <v>874900</v>
      </c>
      <c r="AH1073" s="36">
        <f t="shared" si="218"/>
        <v>3.4652441421876792</v>
      </c>
      <c r="AI1073" s="35">
        <v>-120883.93</v>
      </c>
      <c r="AJ1073" s="35">
        <v>203</v>
      </c>
      <c r="AK1073" s="35">
        <v>1386560</v>
      </c>
      <c r="AL1073" s="36">
        <f t="shared" si="219"/>
        <v>-2.7026611397992153</v>
      </c>
      <c r="AM1073" s="35">
        <v>390218.08</v>
      </c>
      <c r="AN1073" s="35">
        <v>201</v>
      </c>
      <c r="AO1073" s="35">
        <v>1354420</v>
      </c>
      <c r="AP1073" s="36">
        <f t="shared" si="220"/>
        <v>8.9313215103143779</v>
      </c>
      <c r="AQ1073" s="35">
        <v>149232.06</v>
      </c>
      <c r="AR1073" s="35">
        <v>216.65</v>
      </c>
      <c r="AS1073" s="35">
        <v>1496225.5</v>
      </c>
      <c r="AT1073" s="36">
        <f t="shared" si="221"/>
        <v>2.7926924651397802</v>
      </c>
      <c r="AU1073" s="35">
        <v>-71819.41</v>
      </c>
      <c r="AV1073" s="35">
        <v>107</v>
      </c>
      <c r="AW1073" s="35">
        <v>763690</v>
      </c>
      <c r="AX1073" s="36">
        <f t="shared" si="222"/>
        <v>-2.9153212821956558</v>
      </c>
      <c r="AY1073" s="35">
        <f t="shared" si="212"/>
        <v>745077.07</v>
      </c>
      <c r="AZ1073" s="35">
        <f t="shared" si="212"/>
        <v>1786.65</v>
      </c>
      <c r="BA1073" s="35">
        <f t="shared" si="212"/>
        <v>12486075.5</v>
      </c>
      <c r="BB1073" s="36">
        <f t="shared" si="223"/>
        <v>1.8498517945050066</v>
      </c>
      <c r="BC1073" s="43" t="s">
        <v>1395</v>
      </c>
      <c r="BD1073" s="38" t="s">
        <v>1395</v>
      </c>
      <c r="BE1073" s="38" t="s">
        <v>1303</v>
      </c>
      <c r="BF1073" s="41"/>
      <c r="BG1073" s="41"/>
      <c r="BH1073" s="41"/>
      <c r="BI1073" s="41"/>
      <c r="BJ1073" s="41"/>
      <c r="BK1073" s="41"/>
      <c r="BL1073" s="41"/>
      <c r="BM1073" s="41"/>
      <c r="BN1073" s="41"/>
      <c r="BO1073" s="41"/>
      <c r="CJ1073" s="41"/>
      <c r="CK1073" s="41"/>
    </row>
    <row r="1074" spans="1:89" s="33" customFormat="1" x14ac:dyDescent="0.2">
      <c r="A1074" s="42">
        <v>202709</v>
      </c>
      <c r="B1074" s="43" t="s">
        <v>1450</v>
      </c>
      <c r="C1074" s="35">
        <v>-241450</v>
      </c>
      <c r="D1074" s="35">
        <v>0</v>
      </c>
      <c r="E1074" s="35">
        <v>0</v>
      </c>
      <c r="F1074" s="36">
        <f t="shared" si="210"/>
        <v>0</v>
      </c>
      <c r="G1074" s="35">
        <v>151972.75</v>
      </c>
      <c r="H1074" s="35">
        <v>205</v>
      </c>
      <c r="I1074" s="35">
        <v>1439100</v>
      </c>
      <c r="J1074" s="36">
        <f t="shared" si="211"/>
        <v>3.2736816413035927</v>
      </c>
      <c r="K1074" s="35">
        <v>490332.75</v>
      </c>
      <c r="L1074" s="35">
        <v>295</v>
      </c>
      <c r="M1074" s="35">
        <v>2070900</v>
      </c>
      <c r="N1074" s="36">
        <f t="shared" si="213"/>
        <v>7.1031833985223818</v>
      </c>
      <c r="O1074" s="35">
        <v>460532.75</v>
      </c>
      <c r="P1074" s="35">
        <v>119</v>
      </c>
      <c r="Q1074" s="35">
        <v>831880</v>
      </c>
      <c r="R1074" s="36">
        <f t="shared" si="214"/>
        <v>17.161748389190748</v>
      </c>
      <c r="S1074" s="35">
        <v>354732.75</v>
      </c>
      <c r="T1074" s="35">
        <v>70</v>
      </c>
      <c r="U1074" s="35">
        <v>484400</v>
      </c>
      <c r="V1074" s="36">
        <f t="shared" si="215"/>
        <v>22.701724298100743</v>
      </c>
      <c r="W1074" s="35">
        <v>411532.75</v>
      </c>
      <c r="X1074" s="35">
        <v>35</v>
      </c>
      <c r="Y1074" s="35">
        <v>238700</v>
      </c>
      <c r="Z1074" s="36">
        <f t="shared" si="216"/>
        <v>51.721753246753245</v>
      </c>
      <c r="AA1074" s="35">
        <v>546632.75</v>
      </c>
      <c r="AB1074" s="35">
        <v>125</v>
      </c>
      <c r="AC1074" s="35">
        <v>893500</v>
      </c>
      <c r="AD1074" s="36">
        <f t="shared" si="217"/>
        <v>18.965433967543369</v>
      </c>
      <c r="AE1074" s="35">
        <v>0</v>
      </c>
      <c r="AF1074" s="35">
        <v>0</v>
      </c>
      <c r="AG1074" s="35">
        <v>0</v>
      </c>
      <c r="AH1074" s="36">
        <f t="shared" si="218"/>
        <v>0</v>
      </c>
      <c r="AI1074" s="35">
        <v>344357.42</v>
      </c>
      <c r="AJ1074" s="35">
        <v>80</v>
      </c>
      <c r="AK1074" s="35">
        <v>536500</v>
      </c>
      <c r="AL1074" s="36">
        <f t="shared" si="219"/>
        <v>19.897632842497668</v>
      </c>
      <c r="AM1074" s="35">
        <v>532157.42000000004</v>
      </c>
      <c r="AN1074" s="35">
        <v>160</v>
      </c>
      <c r="AO1074" s="35">
        <v>1045100</v>
      </c>
      <c r="AP1074" s="36">
        <f t="shared" si="220"/>
        <v>15.784977533250407</v>
      </c>
      <c r="AQ1074" s="35">
        <v>639056.42000000004</v>
      </c>
      <c r="AR1074" s="35">
        <v>225</v>
      </c>
      <c r="AS1074" s="35">
        <v>1498500</v>
      </c>
      <c r="AT1074" s="36">
        <f t="shared" si="221"/>
        <v>11.940994167500834</v>
      </c>
      <c r="AU1074" s="35">
        <v>169845.42</v>
      </c>
      <c r="AV1074" s="35">
        <v>105</v>
      </c>
      <c r="AW1074" s="35">
        <v>722400</v>
      </c>
      <c r="AX1074" s="36">
        <f t="shared" si="222"/>
        <v>7.2884939368770771</v>
      </c>
      <c r="AY1074" s="35">
        <f t="shared" si="212"/>
        <v>4101153.1799999997</v>
      </c>
      <c r="AZ1074" s="35">
        <f t="shared" si="212"/>
        <v>1419</v>
      </c>
      <c r="BA1074" s="35">
        <f t="shared" si="212"/>
        <v>9760980</v>
      </c>
      <c r="BB1074" s="36">
        <f t="shared" si="223"/>
        <v>13.024895920286692</v>
      </c>
      <c r="BC1074" s="43" t="s">
        <v>1395</v>
      </c>
      <c r="BD1074" s="38" t="s">
        <v>1395</v>
      </c>
      <c r="BE1074" s="38" t="s">
        <v>1303</v>
      </c>
      <c r="BF1074" s="41"/>
      <c r="BG1074" s="41"/>
      <c r="BH1074" s="41"/>
      <c r="BI1074" s="41"/>
      <c r="BJ1074" s="41"/>
      <c r="BK1074" s="41"/>
      <c r="BL1074" s="41"/>
      <c r="BM1074" s="41"/>
      <c r="BN1074" s="41"/>
      <c r="BO1074" s="41"/>
      <c r="CJ1074" s="41"/>
      <c r="CK1074" s="41"/>
    </row>
    <row r="1075" spans="1:89" s="33" customFormat="1" x14ac:dyDescent="0.2">
      <c r="A1075" s="42">
        <v>202842</v>
      </c>
      <c r="B1075" s="43" t="s">
        <v>1451</v>
      </c>
      <c r="C1075" s="35">
        <v>-300000</v>
      </c>
      <c r="D1075" s="35">
        <v>0</v>
      </c>
      <c r="E1075" s="35">
        <v>0</v>
      </c>
      <c r="F1075" s="36">
        <f t="shared" si="210"/>
        <v>0</v>
      </c>
      <c r="G1075" s="35">
        <v>-163930</v>
      </c>
      <c r="H1075" s="35">
        <v>451</v>
      </c>
      <c r="I1075" s="35">
        <v>3167920</v>
      </c>
      <c r="J1075" s="36">
        <f t="shared" si="211"/>
        <v>-1.6041535139776257</v>
      </c>
      <c r="K1075" s="35">
        <v>640565</v>
      </c>
      <c r="L1075" s="35">
        <v>602</v>
      </c>
      <c r="M1075" s="35">
        <v>4239240</v>
      </c>
      <c r="N1075" s="36">
        <f t="shared" si="213"/>
        <v>4.5331120672573384</v>
      </c>
      <c r="O1075" s="35">
        <v>832319.56</v>
      </c>
      <c r="P1075" s="35">
        <v>350.5</v>
      </c>
      <c r="Q1075" s="35">
        <v>2453235</v>
      </c>
      <c r="R1075" s="36">
        <f t="shared" si="214"/>
        <v>10.517502954262435</v>
      </c>
      <c r="S1075" s="35">
        <v>669034.56000000006</v>
      </c>
      <c r="T1075" s="35">
        <v>255.2</v>
      </c>
      <c r="U1075" s="35">
        <v>1814944</v>
      </c>
      <c r="V1075" s="36">
        <f t="shared" si="215"/>
        <v>11.427389142585117</v>
      </c>
      <c r="W1075" s="35">
        <v>288664.56</v>
      </c>
      <c r="X1075" s="35">
        <v>290</v>
      </c>
      <c r="Y1075" s="35">
        <v>1990550</v>
      </c>
      <c r="Z1075" s="36">
        <f t="shared" si="216"/>
        <v>4.3505246288714172</v>
      </c>
      <c r="AA1075" s="35">
        <v>344296.56</v>
      </c>
      <c r="AB1075" s="35">
        <v>283</v>
      </c>
      <c r="AC1075" s="35">
        <v>2038960</v>
      </c>
      <c r="AD1075" s="36">
        <f t="shared" si="217"/>
        <v>5.2346261623572801</v>
      </c>
      <c r="AE1075" s="35">
        <v>513995.56</v>
      </c>
      <c r="AF1075" s="35">
        <v>229</v>
      </c>
      <c r="AG1075" s="35">
        <v>1683080</v>
      </c>
      <c r="AH1075" s="36">
        <f t="shared" si="218"/>
        <v>9.1616957007391218</v>
      </c>
      <c r="AI1075" s="35">
        <v>726503.56</v>
      </c>
      <c r="AJ1075" s="35">
        <v>437</v>
      </c>
      <c r="AK1075" s="35">
        <v>2963540</v>
      </c>
      <c r="AL1075" s="36">
        <f t="shared" si="219"/>
        <v>7.5995634815119759</v>
      </c>
      <c r="AM1075" s="35">
        <v>837152.6</v>
      </c>
      <c r="AN1075" s="35">
        <v>434.5</v>
      </c>
      <c r="AO1075" s="35">
        <v>2918365</v>
      </c>
      <c r="AP1075" s="36">
        <f t="shared" si="220"/>
        <v>8.8925581961132334</v>
      </c>
      <c r="AQ1075" s="35">
        <v>827509.52</v>
      </c>
      <c r="AR1075" s="35">
        <v>519.5</v>
      </c>
      <c r="AS1075" s="35">
        <v>3515340</v>
      </c>
      <c r="AT1075" s="36">
        <f t="shared" si="221"/>
        <v>6.5911879249233358</v>
      </c>
      <c r="AU1075" s="35">
        <v>321057.51</v>
      </c>
      <c r="AV1075" s="35">
        <v>388</v>
      </c>
      <c r="AW1075" s="35">
        <v>2708080</v>
      </c>
      <c r="AX1075" s="36">
        <f t="shared" si="222"/>
        <v>3.6752174271070279</v>
      </c>
      <c r="AY1075" s="35">
        <f t="shared" si="212"/>
        <v>5837168.9900000002</v>
      </c>
      <c r="AZ1075" s="35">
        <f t="shared" si="212"/>
        <v>4239.7</v>
      </c>
      <c r="BA1075" s="35">
        <f t="shared" si="212"/>
        <v>29493254</v>
      </c>
      <c r="BB1075" s="36">
        <f t="shared" si="223"/>
        <v>6.1353772184649413</v>
      </c>
      <c r="BC1075" s="43" t="s">
        <v>1395</v>
      </c>
      <c r="BD1075" s="38" t="s">
        <v>1395</v>
      </c>
      <c r="BE1075" s="38" t="s">
        <v>1303</v>
      </c>
      <c r="BF1075" s="41"/>
      <c r="BG1075" s="41"/>
      <c r="BH1075" s="41"/>
      <c r="BI1075" s="41"/>
      <c r="BJ1075" s="41"/>
      <c r="BK1075" s="41"/>
      <c r="BL1075" s="41"/>
      <c r="BM1075" s="41"/>
      <c r="BN1075" s="41"/>
      <c r="BO1075" s="41"/>
      <c r="CJ1075" s="41"/>
      <c r="CK1075" s="41"/>
    </row>
    <row r="1076" spans="1:89" s="33" customFormat="1" x14ac:dyDescent="0.2">
      <c r="A1076" s="42">
        <v>202881</v>
      </c>
      <c r="B1076" s="43" t="s">
        <v>1452</v>
      </c>
      <c r="C1076" s="35">
        <v>0</v>
      </c>
      <c r="D1076" s="35">
        <v>0</v>
      </c>
      <c r="E1076" s="35">
        <v>0</v>
      </c>
      <c r="F1076" s="36">
        <f t="shared" si="210"/>
        <v>0</v>
      </c>
      <c r="G1076" s="35">
        <v>-11700</v>
      </c>
      <c r="H1076" s="35">
        <v>45</v>
      </c>
      <c r="I1076" s="35">
        <v>315900</v>
      </c>
      <c r="J1076" s="36">
        <f t="shared" si="211"/>
        <v>-1.1481481481481481</v>
      </c>
      <c r="K1076" s="35">
        <v>-45570</v>
      </c>
      <c r="L1076" s="35">
        <v>101</v>
      </c>
      <c r="M1076" s="35">
        <v>709020</v>
      </c>
      <c r="N1076" s="36">
        <f t="shared" si="213"/>
        <v>-1.9281543538969281</v>
      </c>
      <c r="O1076" s="35">
        <v>-12010.96</v>
      </c>
      <c r="P1076" s="35">
        <v>101</v>
      </c>
      <c r="Q1076" s="35">
        <v>705720</v>
      </c>
      <c r="R1076" s="36">
        <f t="shared" si="214"/>
        <v>-0.52760267528198146</v>
      </c>
      <c r="S1076" s="35">
        <v>-22209.96</v>
      </c>
      <c r="T1076" s="35">
        <v>45</v>
      </c>
      <c r="U1076" s="35">
        <v>311400</v>
      </c>
      <c r="V1076" s="36">
        <f t="shared" si="215"/>
        <v>-2.2110107899807319</v>
      </c>
      <c r="W1076" s="35">
        <v>-23799.96</v>
      </c>
      <c r="X1076" s="35">
        <v>70</v>
      </c>
      <c r="Y1076" s="35">
        <v>477400</v>
      </c>
      <c r="Z1076" s="36">
        <f t="shared" si="216"/>
        <v>-1.4955986594051109</v>
      </c>
      <c r="AA1076" s="35">
        <v>-102119.96</v>
      </c>
      <c r="AB1076" s="35">
        <v>238</v>
      </c>
      <c r="AC1076" s="35">
        <v>1688110</v>
      </c>
      <c r="AD1076" s="36">
        <f t="shared" si="217"/>
        <v>-1.8753035998838938</v>
      </c>
      <c r="AE1076" s="35">
        <v>-63064.959999999999</v>
      </c>
      <c r="AF1076" s="35">
        <v>149</v>
      </c>
      <c r="AG1076" s="35">
        <v>1079480</v>
      </c>
      <c r="AH1076" s="36">
        <f t="shared" si="218"/>
        <v>-1.7526483121502947</v>
      </c>
      <c r="AI1076" s="35">
        <v>175992.04</v>
      </c>
      <c r="AJ1076" s="35">
        <v>228</v>
      </c>
      <c r="AK1076" s="35">
        <v>1527860</v>
      </c>
      <c r="AL1076" s="36">
        <f t="shared" si="219"/>
        <v>3.570846307907793</v>
      </c>
      <c r="AM1076" s="35">
        <v>-158363.97</v>
      </c>
      <c r="AN1076" s="35">
        <v>340</v>
      </c>
      <c r="AO1076" s="35">
        <v>2247150</v>
      </c>
      <c r="AP1076" s="36">
        <f t="shared" si="220"/>
        <v>-2.1846708363927645</v>
      </c>
      <c r="AQ1076" s="35">
        <v>3207.05</v>
      </c>
      <c r="AR1076" s="35">
        <v>415</v>
      </c>
      <c r="AS1076" s="35">
        <v>2769450</v>
      </c>
      <c r="AT1076" s="36">
        <f t="shared" si="221"/>
        <v>3.2424271967358143E-2</v>
      </c>
      <c r="AU1076" s="35">
        <v>-145145.89000000001</v>
      </c>
      <c r="AV1076" s="35">
        <v>225</v>
      </c>
      <c r="AW1076" s="35">
        <v>1554400</v>
      </c>
      <c r="AX1076" s="36">
        <f t="shared" si="222"/>
        <v>-2.8947005854348946</v>
      </c>
      <c r="AY1076" s="35">
        <f t="shared" si="212"/>
        <v>-404786.57</v>
      </c>
      <c r="AZ1076" s="35">
        <f t="shared" si="212"/>
        <v>1957</v>
      </c>
      <c r="BA1076" s="35">
        <f t="shared" si="212"/>
        <v>13385890</v>
      </c>
      <c r="BB1076" s="36">
        <f t="shared" si="223"/>
        <v>-0.93743364617518898</v>
      </c>
      <c r="BC1076" s="43" t="s">
        <v>1395</v>
      </c>
      <c r="BD1076" s="38" t="s">
        <v>1395</v>
      </c>
      <c r="BE1076" s="38" t="s">
        <v>1303</v>
      </c>
      <c r="BF1076" s="41"/>
      <c r="BG1076" s="41"/>
      <c r="BH1076" s="41"/>
      <c r="BI1076" s="41"/>
      <c r="BJ1076" s="41"/>
      <c r="BK1076" s="41"/>
      <c r="BL1076" s="41"/>
      <c r="BM1076" s="41"/>
      <c r="BN1076" s="41"/>
      <c r="BO1076" s="41"/>
      <c r="CJ1076" s="41"/>
      <c r="CK1076" s="41"/>
    </row>
    <row r="1077" spans="1:89" s="33" customFormat="1" x14ac:dyDescent="0.2">
      <c r="A1077" s="42">
        <v>203283</v>
      </c>
      <c r="B1077" s="43" t="s">
        <v>1453</v>
      </c>
      <c r="C1077" s="35">
        <v>0</v>
      </c>
      <c r="D1077" s="35">
        <v>0</v>
      </c>
      <c r="E1077" s="35">
        <v>0</v>
      </c>
      <c r="F1077" s="36">
        <f t="shared" si="210"/>
        <v>0</v>
      </c>
      <c r="G1077" s="35">
        <v>0</v>
      </c>
      <c r="H1077" s="35">
        <v>0</v>
      </c>
      <c r="I1077" s="35">
        <v>0</v>
      </c>
      <c r="J1077" s="36">
        <f t="shared" si="211"/>
        <v>0</v>
      </c>
      <c r="K1077" s="35">
        <v>0</v>
      </c>
      <c r="L1077" s="35">
        <v>0</v>
      </c>
      <c r="M1077" s="35">
        <v>0</v>
      </c>
      <c r="N1077" s="36">
        <f t="shared" si="213"/>
        <v>0</v>
      </c>
      <c r="O1077" s="35">
        <v>-12250</v>
      </c>
      <c r="P1077" s="35">
        <v>35</v>
      </c>
      <c r="Q1077" s="35">
        <v>245700</v>
      </c>
      <c r="R1077" s="36">
        <f t="shared" si="214"/>
        <v>-1.5455840455840455</v>
      </c>
      <c r="S1077" s="35">
        <v>0</v>
      </c>
      <c r="T1077" s="35">
        <v>0</v>
      </c>
      <c r="U1077" s="35">
        <v>0</v>
      </c>
      <c r="V1077" s="36">
        <f t="shared" si="215"/>
        <v>0</v>
      </c>
      <c r="W1077" s="35">
        <v>-4800</v>
      </c>
      <c r="X1077" s="35">
        <v>20</v>
      </c>
      <c r="Y1077" s="35">
        <v>136400</v>
      </c>
      <c r="Z1077" s="36">
        <f t="shared" si="216"/>
        <v>-1.0557184750733137</v>
      </c>
      <c r="AA1077" s="35">
        <v>225250</v>
      </c>
      <c r="AB1077" s="35">
        <v>55</v>
      </c>
      <c r="AC1077" s="35">
        <v>389100</v>
      </c>
      <c r="AD1077" s="36">
        <f t="shared" si="217"/>
        <v>17.945900796710358</v>
      </c>
      <c r="AE1077" s="35">
        <v>96360</v>
      </c>
      <c r="AF1077" s="35">
        <v>50</v>
      </c>
      <c r="AG1077" s="35">
        <v>386650</v>
      </c>
      <c r="AH1077" s="36">
        <f t="shared" si="218"/>
        <v>7.4765291607396867</v>
      </c>
      <c r="AI1077" s="35">
        <v>-28080.5</v>
      </c>
      <c r="AJ1077" s="35">
        <v>62.25</v>
      </c>
      <c r="AK1077" s="35">
        <v>429782.5</v>
      </c>
      <c r="AL1077" s="36">
        <f t="shared" si="219"/>
        <v>-2.025432631621809</v>
      </c>
      <c r="AM1077" s="35">
        <v>-16105.51</v>
      </c>
      <c r="AN1077" s="35">
        <v>35</v>
      </c>
      <c r="AO1077" s="35">
        <v>231700</v>
      </c>
      <c r="AP1077" s="36">
        <f t="shared" si="220"/>
        <v>-2.1548157531290464</v>
      </c>
      <c r="AQ1077" s="35">
        <v>-19609.509999999998</v>
      </c>
      <c r="AR1077" s="35">
        <v>58</v>
      </c>
      <c r="AS1077" s="35">
        <v>418410</v>
      </c>
      <c r="AT1077" s="36">
        <f t="shared" si="221"/>
        <v>-1.3122685404268539</v>
      </c>
      <c r="AU1077" s="35">
        <v>28990.5</v>
      </c>
      <c r="AV1077" s="35">
        <v>57</v>
      </c>
      <c r="AW1077" s="35">
        <v>396610</v>
      </c>
      <c r="AX1077" s="36">
        <f t="shared" si="222"/>
        <v>2.2659678273366781</v>
      </c>
      <c r="AY1077" s="35">
        <f t="shared" si="212"/>
        <v>269754.98</v>
      </c>
      <c r="AZ1077" s="35">
        <f t="shared" si="212"/>
        <v>372.25</v>
      </c>
      <c r="BA1077" s="35">
        <f t="shared" si="212"/>
        <v>2634352.5</v>
      </c>
      <c r="BB1077" s="36">
        <f t="shared" si="223"/>
        <v>3.1743680392050799</v>
      </c>
      <c r="BC1077" s="43" t="s">
        <v>1395</v>
      </c>
      <c r="BD1077" s="38" t="s">
        <v>1395</v>
      </c>
      <c r="BE1077" s="38" t="s">
        <v>1303</v>
      </c>
      <c r="BF1077" s="41"/>
      <c r="BG1077" s="41"/>
      <c r="BH1077" s="41"/>
      <c r="BI1077" s="41"/>
      <c r="BJ1077" s="41"/>
      <c r="BK1077" s="41"/>
      <c r="BL1077" s="41"/>
      <c r="BM1077" s="41"/>
      <c r="BN1077" s="41"/>
      <c r="BO1077" s="41"/>
      <c r="CJ1077" s="41"/>
      <c r="CK1077" s="41"/>
    </row>
    <row r="1078" spans="1:89" s="33" customFormat="1" x14ac:dyDescent="0.2">
      <c r="A1078" s="42">
        <v>203330</v>
      </c>
      <c r="B1078" s="43" t="s">
        <v>1454</v>
      </c>
      <c r="C1078" s="35">
        <v>0</v>
      </c>
      <c r="D1078" s="35">
        <v>0</v>
      </c>
      <c r="E1078" s="35">
        <v>0</v>
      </c>
      <c r="F1078" s="36">
        <f t="shared" si="210"/>
        <v>0</v>
      </c>
      <c r="G1078" s="35">
        <v>0</v>
      </c>
      <c r="H1078" s="35">
        <v>0</v>
      </c>
      <c r="I1078" s="35">
        <v>0</v>
      </c>
      <c r="J1078" s="36">
        <f t="shared" si="211"/>
        <v>0</v>
      </c>
      <c r="K1078" s="35">
        <v>-10100</v>
      </c>
      <c r="L1078" s="35">
        <v>35</v>
      </c>
      <c r="M1078" s="35">
        <v>245700</v>
      </c>
      <c r="N1078" s="36">
        <f t="shared" si="213"/>
        <v>-1.2332112332112333</v>
      </c>
      <c r="O1078" s="35">
        <v>-41190</v>
      </c>
      <c r="P1078" s="35">
        <v>111</v>
      </c>
      <c r="Q1078" s="35">
        <v>776120</v>
      </c>
      <c r="R1078" s="36">
        <f t="shared" si="214"/>
        <v>-1.6452223882904706</v>
      </c>
      <c r="S1078" s="35">
        <v>215110</v>
      </c>
      <c r="T1078" s="35">
        <v>70</v>
      </c>
      <c r="U1078" s="35">
        <v>484400</v>
      </c>
      <c r="V1078" s="36">
        <f t="shared" si="215"/>
        <v>13.766329479768785</v>
      </c>
      <c r="W1078" s="35">
        <v>-17440</v>
      </c>
      <c r="X1078" s="35">
        <v>45</v>
      </c>
      <c r="Y1078" s="35">
        <v>312900</v>
      </c>
      <c r="Z1078" s="36">
        <f t="shared" si="216"/>
        <v>-1.6720997123681687</v>
      </c>
      <c r="AA1078" s="35">
        <v>42210</v>
      </c>
      <c r="AB1078" s="35">
        <v>10</v>
      </c>
      <c r="AC1078" s="35">
        <v>72700</v>
      </c>
      <c r="AD1078" s="36">
        <f t="shared" si="217"/>
        <v>17.998762035763413</v>
      </c>
      <c r="AE1078" s="35">
        <v>250700</v>
      </c>
      <c r="AF1078" s="35">
        <v>35</v>
      </c>
      <c r="AG1078" s="35">
        <v>252700</v>
      </c>
      <c r="AH1078" s="36">
        <f t="shared" si="218"/>
        <v>29.762564305500593</v>
      </c>
      <c r="AI1078" s="35">
        <v>0</v>
      </c>
      <c r="AJ1078" s="35">
        <v>0</v>
      </c>
      <c r="AK1078" s="35">
        <v>0</v>
      </c>
      <c r="AL1078" s="36">
        <f t="shared" si="219"/>
        <v>0</v>
      </c>
      <c r="AM1078" s="35">
        <v>0.28999999999999998</v>
      </c>
      <c r="AN1078" s="35">
        <v>70</v>
      </c>
      <c r="AO1078" s="35">
        <v>463400</v>
      </c>
      <c r="AP1078" s="36">
        <f t="shared" si="220"/>
        <v>1.9400086318515321E-5</v>
      </c>
      <c r="AQ1078" s="35">
        <v>-449.71</v>
      </c>
      <c r="AR1078" s="35">
        <v>35</v>
      </c>
      <c r="AS1078" s="35">
        <v>238700</v>
      </c>
      <c r="AT1078" s="36">
        <f t="shared" si="221"/>
        <v>-5.2751906158357766E-2</v>
      </c>
      <c r="AU1078" s="35">
        <v>-24038.78</v>
      </c>
      <c r="AV1078" s="35">
        <v>35</v>
      </c>
      <c r="AW1078" s="35">
        <v>239400</v>
      </c>
      <c r="AX1078" s="36">
        <f t="shared" si="222"/>
        <v>-3.1127910609857974</v>
      </c>
      <c r="AY1078" s="35">
        <f t="shared" si="212"/>
        <v>414801.79999999993</v>
      </c>
      <c r="AZ1078" s="35">
        <f t="shared" si="212"/>
        <v>446</v>
      </c>
      <c r="BA1078" s="35">
        <f t="shared" si="212"/>
        <v>3086020</v>
      </c>
      <c r="BB1078" s="36">
        <f t="shared" si="223"/>
        <v>4.1668089642970552</v>
      </c>
      <c r="BC1078" s="43" t="s">
        <v>1395</v>
      </c>
      <c r="BD1078" s="38" t="s">
        <v>1395</v>
      </c>
      <c r="BE1078" s="38" t="s">
        <v>1303</v>
      </c>
      <c r="BF1078" s="41"/>
      <c r="BG1078" s="41"/>
      <c r="BH1078" s="41"/>
      <c r="BI1078" s="41"/>
      <c r="BJ1078" s="41"/>
      <c r="BK1078" s="41"/>
      <c r="BL1078" s="41"/>
      <c r="BM1078" s="41"/>
      <c r="BN1078" s="41"/>
      <c r="BO1078" s="41"/>
      <c r="CJ1078" s="41"/>
      <c r="CK1078" s="41"/>
    </row>
    <row r="1079" spans="1:89" s="33" customFormat="1" x14ac:dyDescent="0.2">
      <c r="A1079" s="42">
        <v>203760</v>
      </c>
      <c r="B1079" s="43" t="s">
        <v>518</v>
      </c>
      <c r="C1079" s="35">
        <v>0</v>
      </c>
      <c r="D1079" s="35">
        <v>0</v>
      </c>
      <c r="E1079" s="35">
        <v>0</v>
      </c>
      <c r="F1079" s="36">
        <f t="shared" si="210"/>
        <v>0</v>
      </c>
      <c r="G1079" s="35">
        <v>0</v>
      </c>
      <c r="H1079" s="35">
        <v>0</v>
      </c>
      <c r="I1079" s="35">
        <v>0</v>
      </c>
      <c r="J1079" s="36">
        <f t="shared" si="211"/>
        <v>0</v>
      </c>
      <c r="K1079" s="35">
        <v>0</v>
      </c>
      <c r="L1079" s="35">
        <v>0</v>
      </c>
      <c r="M1079" s="35">
        <v>0</v>
      </c>
      <c r="N1079" s="36">
        <f t="shared" si="213"/>
        <v>0</v>
      </c>
      <c r="O1079" s="35">
        <v>-3000</v>
      </c>
      <c r="P1079" s="35">
        <v>10</v>
      </c>
      <c r="Q1079" s="35">
        <v>69700</v>
      </c>
      <c r="R1079" s="36">
        <f t="shared" si="214"/>
        <v>-1.3342898134863701</v>
      </c>
      <c r="S1079" s="35">
        <v>27200</v>
      </c>
      <c r="T1079" s="35">
        <v>10</v>
      </c>
      <c r="U1079" s="35">
        <v>69700</v>
      </c>
      <c r="V1079" s="36">
        <f t="shared" si="215"/>
        <v>12.097560975609756</v>
      </c>
      <c r="W1079" s="35">
        <v>-2700</v>
      </c>
      <c r="X1079" s="35">
        <v>15</v>
      </c>
      <c r="Y1079" s="35">
        <v>102300</v>
      </c>
      <c r="Z1079" s="36">
        <f t="shared" si="216"/>
        <v>-0.7917888563049853</v>
      </c>
      <c r="AA1079" s="35">
        <v>190020</v>
      </c>
      <c r="AB1079" s="35">
        <v>83</v>
      </c>
      <c r="AC1079" s="35">
        <v>587160</v>
      </c>
      <c r="AD1079" s="36">
        <f t="shared" si="217"/>
        <v>10.032393214796649</v>
      </c>
      <c r="AE1079" s="35">
        <v>247320</v>
      </c>
      <c r="AF1079" s="35">
        <v>66</v>
      </c>
      <c r="AG1079" s="35">
        <v>479620</v>
      </c>
      <c r="AH1079" s="36">
        <f t="shared" si="218"/>
        <v>15.469746882949</v>
      </c>
      <c r="AI1079" s="35">
        <v>-0.5</v>
      </c>
      <c r="AJ1079" s="35">
        <v>98.95</v>
      </c>
      <c r="AK1079" s="35">
        <v>664896.5</v>
      </c>
      <c r="AL1079" s="36">
        <f t="shared" si="219"/>
        <v>-2.3311898919606284E-5</v>
      </c>
      <c r="AM1079" s="35">
        <v>-0.34</v>
      </c>
      <c r="AN1079" s="35">
        <v>85</v>
      </c>
      <c r="AO1079" s="35">
        <v>563450</v>
      </c>
      <c r="AP1079" s="36">
        <f t="shared" si="220"/>
        <v>-1.870618510959269E-5</v>
      </c>
      <c r="AQ1079" s="35">
        <v>137399.66</v>
      </c>
      <c r="AR1079" s="35">
        <v>83.5</v>
      </c>
      <c r="AS1079" s="35">
        <v>592945</v>
      </c>
      <c r="AT1079" s="36">
        <f t="shared" si="221"/>
        <v>6.4882754387000485</v>
      </c>
      <c r="AU1079" s="35">
        <v>-72821.47</v>
      </c>
      <c r="AV1079" s="35">
        <v>111.75</v>
      </c>
      <c r="AW1079" s="35">
        <v>806232.5</v>
      </c>
      <c r="AX1079" s="36">
        <f t="shared" si="222"/>
        <v>-2.8000180717100838</v>
      </c>
      <c r="AY1079" s="35">
        <f t="shared" si="212"/>
        <v>523417.35</v>
      </c>
      <c r="AZ1079" s="35">
        <f t="shared" si="212"/>
        <v>563.20000000000005</v>
      </c>
      <c r="BA1079" s="35">
        <f t="shared" si="212"/>
        <v>3936004</v>
      </c>
      <c r="BB1079" s="36">
        <f t="shared" si="223"/>
        <v>4.1224393699803148</v>
      </c>
      <c r="BC1079" s="43" t="s">
        <v>1395</v>
      </c>
      <c r="BD1079" s="38" t="s">
        <v>1395</v>
      </c>
      <c r="BE1079" s="38" t="s">
        <v>1303</v>
      </c>
      <c r="BF1079" s="41"/>
      <c r="BG1079" s="41"/>
      <c r="BH1079" s="41"/>
      <c r="BI1079" s="41"/>
      <c r="BJ1079" s="41"/>
      <c r="BK1079" s="41"/>
      <c r="BL1079" s="41"/>
      <c r="BM1079" s="41"/>
      <c r="BN1079" s="41"/>
      <c r="BO1079" s="41"/>
      <c r="CJ1079" s="41"/>
      <c r="CK1079" s="41"/>
    </row>
    <row r="1080" spans="1:89" s="33" customFormat="1" x14ac:dyDescent="0.2">
      <c r="A1080" s="42">
        <v>204933</v>
      </c>
      <c r="B1080" s="43" t="s">
        <v>1455</v>
      </c>
      <c r="C1080" s="35">
        <v>0</v>
      </c>
      <c r="D1080" s="35">
        <v>0</v>
      </c>
      <c r="E1080" s="35">
        <v>0</v>
      </c>
      <c r="F1080" s="36">
        <f t="shared" si="210"/>
        <v>0</v>
      </c>
      <c r="G1080" s="35">
        <v>0</v>
      </c>
      <c r="H1080" s="35">
        <v>0</v>
      </c>
      <c r="I1080" s="35">
        <v>0</v>
      </c>
      <c r="J1080" s="36">
        <f t="shared" si="211"/>
        <v>0</v>
      </c>
      <c r="K1080" s="35">
        <v>0</v>
      </c>
      <c r="L1080" s="35">
        <v>0</v>
      </c>
      <c r="M1080" s="35">
        <v>0</v>
      </c>
      <c r="N1080" s="36">
        <f t="shared" si="213"/>
        <v>0</v>
      </c>
      <c r="O1080" s="35">
        <v>0</v>
      </c>
      <c r="P1080" s="35">
        <v>0</v>
      </c>
      <c r="Q1080" s="35">
        <v>0</v>
      </c>
      <c r="R1080" s="36">
        <f t="shared" si="214"/>
        <v>0</v>
      </c>
      <c r="S1080" s="35">
        <v>0</v>
      </c>
      <c r="T1080" s="35">
        <v>0</v>
      </c>
      <c r="U1080" s="35">
        <v>0</v>
      </c>
      <c r="V1080" s="36">
        <f t="shared" si="215"/>
        <v>0</v>
      </c>
      <c r="W1080" s="35">
        <v>0</v>
      </c>
      <c r="X1080" s="35">
        <v>0</v>
      </c>
      <c r="Y1080" s="35">
        <v>0</v>
      </c>
      <c r="Z1080" s="36">
        <f t="shared" si="216"/>
        <v>0</v>
      </c>
      <c r="AA1080" s="35">
        <v>-10850</v>
      </c>
      <c r="AB1080" s="35">
        <v>0</v>
      </c>
      <c r="AC1080" s="35">
        <v>245700</v>
      </c>
      <c r="AD1080" s="36">
        <f t="shared" si="217"/>
        <v>-1.3689458689458689</v>
      </c>
      <c r="AE1080" s="35">
        <v>-5550</v>
      </c>
      <c r="AF1080" s="35">
        <v>15</v>
      </c>
      <c r="AG1080" s="35">
        <v>108300</v>
      </c>
      <c r="AH1080" s="36">
        <f t="shared" si="218"/>
        <v>-1.5373961218836565</v>
      </c>
      <c r="AI1080" s="35">
        <v>-4760</v>
      </c>
      <c r="AJ1080" s="35">
        <v>16</v>
      </c>
      <c r="AK1080" s="35">
        <v>108920</v>
      </c>
      <c r="AL1080" s="36">
        <f t="shared" si="219"/>
        <v>-1.3547557840616966</v>
      </c>
      <c r="AM1080" s="35">
        <v>18680</v>
      </c>
      <c r="AN1080" s="35">
        <v>4</v>
      </c>
      <c r="AO1080" s="35">
        <v>26040</v>
      </c>
      <c r="AP1080" s="36">
        <f t="shared" si="220"/>
        <v>22.238095238095237</v>
      </c>
      <c r="AQ1080" s="35">
        <v>-5180</v>
      </c>
      <c r="AR1080" s="35">
        <v>35</v>
      </c>
      <c r="AS1080" s="35">
        <v>226100</v>
      </c>
      <c r="AT1080" s="36">
        <f t="shared" si="221"/>
        <v>-0.64148606811145514</v>
      </c>
      <c r="AU1080" s="35">
        <v>-34500</v>
      </c>
      <c r="AV1080" s="35">
        <v>35</v>
      </c>
      <c r="AW1080" s="35">
        <v>239400</v>
      </c>
      <c r="AX1080" s="36">
        <f t="shared" si="222"/>
        <v>-4.4674185463659146</v>
      </c>
      <c r="AY1080" s="35">
        <f t="shared" si="212"/>
        <v>-42160</v>
      </c>
      <c r="AZ1080" s="35">
        <f t="shared" si="212"/>
        <v>105</v>
      </c>
      <c r="BA1080" s="35">
        <f t="shared" si="212"/>
        <v>954460</v>
      </c>
      <c r="BB1080" s="36">
        <f t="shared" si="223"/>
        <v>-1.3693187771095698</v>
      </c>
      <c r="BC1080" s="43" t="s">
        <v>1395</v>
      </c>
      <c r="BD1080" s="38" t="s">
        <v>1395</v>
      </c>
      <c r="BE1080" s="38" t="s">
        <v>1303</v>
      </c>
      <c r="BF1080" s="41"/>
      <c r="BG1080" s="41"/>
      <c r="BH1080" s="41"/>
      <c r="BI1080" s="41"/>
      <c r="BJ1080" s="41"/>
      <c r="BK1080" s="41"/>
      <c r="BL1080" s="41"/>
      <c r="BM1080" s="41"/>
      <c r="BN1080" s="41"/>
      <c r="BO1080" s="41"/>
      <c r="CJ1080" s="41"/>
      <c r="CK1080" s="41"/>
    </row>
    <row r="1081" spans="1:89" s="33" customFormat="1" x14ac:dyDescent="0.2">
      <c r="A1081" s="42">
        <v>205805</v>
      </c>
      <c r="B1081" s="43" t="s">
        <v>1456</v>
      </c>
      <c r="C1081" s="35">
        <v>0</v>
      </c>
      <c r="D1081" s="35">
        <v>0</v>
      </c>
      <c r="E1081" s="35">
        <v>0</v>
      </c>
      <c r="F1081" s="36">
        <f t="shared" si="210"/>
        <v>0</v>
      </c>
      <c r="G1081" s="35">
        <v>0</v>
      </c>
      <c r="H1081" s="35">
        <v>0</v>
      </c>
      <c r="I1081" s="35">
        <v>0</v>
      </c>
      <c r="J1081" s="36">
        <f t="shared" si="211"/>
        <v>0</v>
      </c>
      <c r="K1081" s="35">
        <v>0</v>
      </c>
      <c r="L1081" s="35">
        <v>0</v>
      </c>
      <c r="M1081" s="35">
        <v>0</v>
      </c>
      <c r="N1081" s="36">
        <f t="shared" si="213"/>
        <v>0</v>
      </c>
      <c r="O1081" s="35">
        <v>0</v>
      </c>
      <c r="P1081" s="35">
        <v>0</v>
      </c>
      <c r="Q1081" s="35">
        <v>0</v>
      </c>
      <c r="R1081" s="36">
        <f t="shared" si="214"/>
        <v>0</v>
      </c>
      <c r="S1081" s="35">
        <v>0</v>
      </c>
      <c r="T1081" s="35">
        <v>0</v>
      </c>
      <c r="U1081" s="35">
        <v>0</v>
      </c>
      <c r="V1081" s="36">
        <f t="shared" si="215"/>
        <v>0</v>
      </c>
      <c r="W1081" s="35">
        <v>0</v>
      </c>
      <c r="X1081" s="35">
        <v>0</v>
      </c>
      <c r="Y1081" s="35">
        <v>0</v>
      </c>
      <c r="Z1081" s="36">
        <f t="shared" si="216"/>
        <v>0</v>
      </c>
      <c r="AA1081" s="35">
        <v>0</v>
      </c>
      <c r="AB1081" s="35">
        <v>0</v>
      </c>
      <c r="AC1081" s="35">
        <v>0</v>
      </c>
      <c r="AD1081" s="36">
        <f t="shared" si="217"/>
        <v>0</v>
      </c>
      <c r="AE1081" s="35">
        <v>101550</v>
      </c>
      <c r="AF1081" s="35">
        <v>15</v>
      </c>
      <c r="AG1081" s="35">
        <v>108300</v>
      </c>
      <c r="AH1081" s="36">
        <f t="shared" si="218"/>
        <v>28.130193905817176</v>
      </c>
      <c r="AI1081" s="35">
        <v>216270</v>
      </c>
      <c r="AJ1081" s="35">
        <v>42</v>
      </c>
      <c r="AK1081" s="35">
        <v>277340</v>
      </c>
      <c r="AL1081" s="36">
        <f t="shared" si="219"/>
        <v>24.173829956010675</v>
      </c>
      <c r="AM1081" s="35">
        <v>207260</v>
      </c>
      <c r="AN1081" s="35">
        <v>35</v>
      </c>
      <c r="AO1081" s="35">
        <v>226100</v>
      </c>
      <c r="AP1081" s="36">
        <f t="shared" si="220"/>
        <v>28.416895179124278</v>
      </c>
      <c r="AQ1081" s="35">
        <v>224550</v>
      </c>
      <c r="AR1081" s="35">
        <v>55</v>
      </c>
      <c r="AS1081" s="35">
        <v>366300</v>
      </c>
      <c r="AT1081" s="36">
        <f t="shared" si="221"/>
        <v>17.164619164619165</v>
      </c>
      <c r="AU1081" s="35">
        <v>-28329.99</v>
      </c>
      <c r="AV1081" s="35">
        <v>60</v>
      </c>
      <c r="AW1081" s="35">
        <v>412800</v>
      </c>
      <c r="AX1081" s="36">
        <f t="shared" si="222"/>
        <v>-2.1274944040697674</v>
      </c>
      <c r="AY1081" s="35">
        <f t="shared" si="212"/>
        <v>721300.01</v>
      </c>
      <c r="AZ1081" s="35">
        <f t="shared" si="212"/>
        <v>207</v>
      </c>
      <c r="BA1081" s="35">
        <f t="shared" si="212"/>
        <v>1390840</v>
      </c>
      <c r="BB1081" s="36">
        <f t="shared" si="223"/>
        <v>16.076831490322395</v>
      </c>
      <c r="BC1081" s="43" t="s">
        <v>1395</v>
      </c>
      <c r="BD1081" s="38" t="s">
        <v>1395</v>
      </c>
      <c r="BE1081" s="38" t="s">
        <v>1303</v>
      </c>
      <c r="BF1081" s="41"/>
      <c r="BG1081" s="41"/>
      <c r="BH1081" s="41"/>
      <c r="BI1081" s="41"/>
      <c r="BJ1081" s="41"/>
      <c r="BK1081" s="41"/>
      <c r="BL1081" s="41"/>
      <c r="BM1081" s="41"/>
      <c r="BN1081" s="41"/>
      <c r="BO1081" s="41"/>
      <c r="CJ1081" s="41"/>
      <c r="CK1081" s="41"/>
    </row>
    <row r="1082" spans="1:89" s="33" customFormat="1" x14ac:dyDescent="0.2">
      <c r="A1082" s="42">
        <v>205807</v>
      </c>
      <c r="B1082" s="43" t="s">
        <v>1457</v>
      </c>
      <c r="C1082" s="35">
        <v>0</v>
      </c>
      <c r="D1082" s="35">
        <v>0</v>
      </c>
      <c r="E1082" s="35">
        <v>0</v>
      </c>
      <c r="F1082" s="36">
        <f t="shared" si="210"/>
        <v>0</v>
      </c>
      <c r="G1082" s="35">
        <v>0</v>
      </c>
      <c r="H1082" s="35">
        <v>0</v>
      </c>
      <c r="I1082" s="35">
        <v>0</v>
      </c>
      <c r="J1082" s="36">
        <f t="shared" si="211"/>
        <v>0</v>
      </c>
      <c r="K1082" s="35">
        <v>0</v>
      </c>
      <c r="L1082" s="35">
        <v>0</v>
      </c>
      <c r="M1082" s="35">
        <v>0</v>
      </c>
      <c r="N1082" s="36">
        <f t="shared" si="213"/>
        <v>0</v>
      </c>
      <c r="O1082" s="35">
        <v>0</v>
      </c>
      <c r="P1082" s="35">
        <v>0</v>
      </c>
      <c r="Q1082" s="35">
        <v>0</v>
      </c>
      <c r="R1082" s="36">
        <f t="shared" si="214"/>
        <v>0</v>
      </c>
      <c r="S1082" s="35">
        <v>0</v>
      </c>
      <c r="T1082" s="35">
        <v>0</v>
      </c>
      <c r="U1082" s="35">
        <v>0</v>
      </c>
      <c r="V1082" s="36">
        <f t="shared" si="215"/>
        <v>0</v>
      </c>
      <c r="W1082" s="35">
        <v>0</v>
      </c>
      <c r="X1082" s="35">
        <v>0</v>
      </c>
      <c r="Y1082" s="35">
        <v>0</v>
      </c>
      <c r="Z1082" s="36">
        <f t="shared" si="216"/>
        <v>0</v>
      </c>
      <c r="AA1082" s="35">
        <v>0</v>
      </c>
      <c r="AB1082" s="35">
        <v>0</v>
      </c>
      <c r="AC1082" s="35">
        <v>0</v>
      </c>
      <c r="AD1082" s="36">
        <f t="shared" si="217"/>
        <v>0</v>
      </c>
      <c r="AE1082" s="35">
        <v>0</v>
      </c>
      <c r="AF1082" s="35">
        <v>0</v>
      </c>
      <c r="AG1082" s="35">
        <v>0</v>
      </c>
      <c r="AH1082" s="36">
        <f t="shared" si="218"/>
        <v>0</v>
      </c>
      <c r="AI1082" s="35">
        <v>-35000</v>
      </c>
      <c r="AJ1082" s="35">
        <v>70</v>
      </c>
      <c r="AK1082" s="35">
        <v>487900</v>
      </c>
      <c r="AL1082" s="36">
        <f t="shared" si="219"/>
        <v>-2.2238163558106172</v>
      </c>
      <c r="AM1082" s="35">
        <v>-39550</v>
      </c>
      <c r="AN1082" s="35">
        <v>105</v>
      </c>
      <c r="AO1082" s="35">
        <v>695100</v>
      </c>
      <c r="AP1082" s="36">
        <f t="shared" si="220"/>
        <v>-1.7638469284994964</v>
      </c>
      <c r="AQ1082" s="35">
        <v>435050</v>
      </c>
      <c r="AR1082" s="35">
        <v>105</v>
      </c>
      <c r="AS1082" s="35">
        <v>709100</v>
      </c>
      <c r="AT1082" s="36">
        <f t="shared" si="221"/>
        <v>17.178677196446198</v>
      </c>
      <c r="AU1082" s="35">
        <v>-44100</v>
      </c>
      <c r="AV1082" s="35">
        <v>35</v>
      </c>
      <c r="AW1082" s="35">
        <v>239400</v>
      </c>
      <c r="AX1082" s="36">
        <f t="shared" si="222"/>
        <v>-5.7105263157894735</v>
      </c>
      <c r="AY1082" s="35">
        <f t="shared" si="212"/>
        <v>316400</v>
      </c>
      <c r="AZ1082" s="35">
        <f t="shared" si="212"/>
        <v>315</v>
      </c>
      <c r="BA1082" s="35">
        <f t="shared" si="212"/>
        <v>2131500</v>
      </c>
      <c r="BB1082" s="36">
        <f t="shared" si="223"/>
        <v>4.6016420361247947</v>
      </c>
      <c r="BC1082" s="43" t="s">
        <v>1395</v>
      </c>
      <c r="BD1082" s="38" t="s">
        <v>1395</v>
      </c>
      <c r="BE1082" s="38" t="s">
        <v>1303</v>
      </c>
      <c r="BF1082" s="41"/>
      <c r="BG1082" s="41"/>
      <c r="BH1082" s="41"/>
      <c r="BI1082" s="41"/>
      <c r="BJ1082" s="41"/>
      <c r="BK1082" s="41"/>
      <c r="BL1082" s="41"/>
      <c r="BM1082" s="41"/>
      <c r="BN1082" s="41"/>
      <c r="BO1082" s="41"/>
      <c r="CJ1082" s="41"/>
      <c r="CK1082" s="41"/>
    </row>
    <row r="1083" spans="1:89" s="33" customFormat="1" x14ac:dyDescent="0.2">
      <c r="A1083" s="42">
        <v>206412</v>
      </c>
      <c r="B1083" s="43" t="s">
        <v>1458</v>
      </c>
      <c r="C1083" s="35">
        <v>0</v>
      </c>
      <c r="D1083" s="35">
        <v>0</v>
      </c>
      <c r="E1083" s="35">
        <v>0</v>
      </c>
      <c r="F1083" s="36">
        <f t="shared" si="210"/>
        <v>0</v>
      </c>
      <c r="G1083" s="35">
        <v>0</v>
      </c>
      <c r="H1083" s="35">
        <v>0</v>
      </c>
      <c r="I1083" s="35">
        <v>0</v>
      </c>
      <c r="J1083" s="36">
        <f t="shared" si="211"/>
        <v>0</v>
      </c>
      <c r="K1083" s="35">
        <v>0</v>
      </c>
      <c r="L1083" s="35">
        <v>0</v>
      </c>
      <c r="M1083" s="35">
        <v>0</v>
      </c>
      <c r="N1083" s="36">
        <f t="shared" si="213"/>
        <v>0</v>
      </c>
      <c r="O1083" s="35">
        <v>0</v>
      </c>
      <c r="P1083" s="35">
        <v>0</v>
      </c>
      <c r="Q1083" s="35">
        <v>0</v>
      </c>
      <c r="R1083" s="36">
        <f t="shared" si="214"/>
        <v>0</v>
      </c>
      <c r="S1083" s="35">
        <v>0</v>
      </c>
      <c r="T1083" s="35">
        <v>0</v>
      </c>
      <c r="U1083" s="35">
        <v>0</v>
      </c>
      <c r="V1083" s="36">
        <f t="shared" si="215"/>
        <v>0</v>
      </c>
      <c r="W1083" s="35">
        <v>0</v>
      </c>
      <c r="X1083" s="35">
        <v>0</v>
      </c>
      <c r="Y1083" s="35">
        <v>0</v>
      </c>
      <c r="Z1083" s="36">
        <f t="shared" si="216"/>
        <v>0</v>
      </c>
      <c r="AA1083" s="35">
        <v>0</v>
      </c>
      <c r="AB1083" s="35">
        <v>0</v>
      </c>
      <c r="AC1083" s="35">
        <v>0</v>
      </c>
      <c r="AD1083" s="36">
        <f t="shared" si="217"/>
        <v>0</v>
      </c>
      <c r="AE1083" s="35">
        <v>0</v>
      </c>
      <c r="AF1083" s="35">
        <v>0</v>
      </c>
      <c r="AG1083" s="35">
        <v>0</v>
      </c>
      <c r="AH1083" s="36">
        <f t="shared" si="218"/>
        <v>0</v>
      </c>
      <c r="AI1083" s="35">
        <v>0</v>
      </c>
      <c r="AJ1083" s="35">
        <v>0</v>
      </c>
      <c r="AK1083" s="35">
        <v>0</v>
      </c>
      <c r="AL1083" s="36">
        <f t="shared" si="219"/>
        <v>0</v>
      </c>
      <c r="AM1083" s="35">
        <v>444980</v>
      </c>
      <c r="AN1083" s="35">
        <v>113.5</v>
      </c>
      <c r="AO1083" s="35">
        <v>778535</v>
      </c>
      <c r="AP1083" s="36">
        <f t="shared" si="220"/>
        <v>17.718381318758951</v>
      </c>
      <c r="AQ1083" s="35">
        <v>326400.01</v>
      </c>
      <c r="AR1083" s="35">
        <v>35</v>
      </c>
      <c r="AS1083" s="35">
        <v>233100</v>
      </c>
      <c r="AT1083" s="36">
        <f t="shared" si="221"/>
        <v>39.207208408408412</v>
      </c>
      <c r="AU1083" s="35">
        <v>320900.01</v>
      </c>
      <c r="AV1083" s="35">
        <v>70</v>
      </c>
      <c r="AW1083" s="35">
        <v>483000</v>
      </c>
      <c r="AX1083" s="36">
        <f t="shared" si="222"/>
        <v>20.59606689440994</v>
      </c>
      <c r="AY1083" s="35">
        <f t="shared" si="212"/>
        <v>1092280.02</v>
      </c>
      <c r="AZ1083" s="35">
        <f t="shared" si="212"/>
        <v>218.5</v>
      </c>
      <c r="BA1083" s="35">
        <f t="shared" si="212"/>
        <v>1494635</v>
      </c>
      <c r="BB1083" s="36">
        <f t="shared" si="223"/>
        <v>22.654815804527527</v>
      </c>
      <c r="BC1083" s="43" t="s">
        <v>1395</v>
      </c>
      <c r="BD1083" s="38" t="s">
        <v>1395</v>
      </c>
      <c r="BE1083" s="38" t="s">
        <v>1303</v>
      </c>
      <c r="BF1083" s="41"/>
      <c r="BG1083" s="41"/>
      <c r="BH1083" s="41"/>
      <c r="BI1083" s="41"/>
      <c r="BJ1083" s="41"/>
      <c r="BK1083" s="41"/>
      <c r="BL1083" s="41"/>
      <c r="BM1083" s="41"/>
      <c r="BN1083" s="41"/>
      <c r="BO1083" s="41"/>
      <c r="CJ1083" s="41"/>
      <c r="CK1083" s="41"/>
    </row>
    <row r="1084" spans="1:89" s="33" customFormat="1" x14ac:dyDescent="0.2">
      <c r="A1084" s="43">
        <v>174308</v>
      </c>
      <c r="B1084" s="43" t="s">
        <v>1459</v>
      </c>
      <c r="C1084" s="35">
        <v>-10000</v>
      </c>
      <c r="D1084" s="35">
        <v>0</v>
      </c>
      <c r="E1084" s="35">
        <v>0</v>
      </c>
      <c r="F1084" s="36">
        <f t="shared" si="210"/>
        <v>0</v>
      </c>
      <c r="G1084" s="35">
        <v>-11900</v>
      </c>
      <c r="H1084" s="35">
        <v>10</v>
      </c>
      <c r="I1084" s="35">
        <v>70200</v>
      </c>
      <c r="J1084" s="36">
        <f t="shared" si="211"/>
        <v>-5.2549857549857553</v>
      </c>
      <c r="K1084" s="35">
        <v>-4350</v>
      </c>
      <c r="L1084" s="35">
        <v>15</v>
      </c>
      <c r="M1084" s="35">
        <v>105550</v>
      </c>
      <c r="N1084" s="36">
        <f t="shared" si="213"/>
        <v>-1.2363808621506394</v>
      </c>
      <c r="O1084" s="35">
        <v>-1725</v>
      </c>
      <c r="P1084" s="35">
        <v>7.5</v>
      </c>
      <c r="Q1084" s="35">
        <v>53025</v>
      </c>
      <c r="R1084" s="36">
        <f t="shared" si="214"/>
        <v>-1.0084865629420086</v>
      </c>
      <c r="S1084" s="35">
        <v>0</v>
      </c>
      <c r="T1084" s="35">
        <v>0</v>
      </c>
      <c r="U1084" s="35">
        <v>0</v>
      </c>
      <c r="V1084" s="36">
        <f t="shared" si="215"/>
        <v>0</v>
      </c>
      <c r="W1084" s="35">
        <v>-1350</v>
      </c>
      <c r="X1084" s="35">
        <v>7.5</v>
      </c>
      <c r="Y1084" s="35">
        <v>51525</v>
      </c>
      <c r="Z1084" s="36">
        <f t="shared" si="216"/>
        <v>-0.78602620087336239</v>
      </c>
      <c r="AA1084" s="35">
        <v>65650</v>
      </c>
      <c r="AB1084" s="35">
        <v>20</v>
      </c>
      <c r="AC1084" s="35">
        <v>149900</v>
      </c>
      <c r="AD1084" s="36">
        <f t="shared" si="217"/>
        <v>13.576717811874584</v>
      </c>
      <c r="AE1084" s="35">
        <v>-8900</v>
      </c>
      <c r="AF1084" s="35">
        <v>20</v>
      </c>
      <c r="AG1084" s="35">
        <v>157400</v>
      </c>
      <c r="AH1084" s="36">
        <f t="shared" si="218"/>
        <v>-1.6963151207115628</v>
      </c>
      <c r="AI1084" s="35">
        <v>-1960</v>
      </c>
      <c r="AJ1084" s="35">
        <v>7</v>
      </c>
      <c r="AK1084" s="35">
        <v>48090</v>
      </c>
      <c r="AL1084" s="36">
        <f t="shared" si="219"/>
        <v>-1.2634643377001455</v>
      </c>
      <c r="AM1084" s="35">
        <v>0</v>
      </c>
      <c r="AN1084" s="35">
        <v>0</v>
      </c>
      <c r="AO1084" s="35">
        <v>0</v>
      </c>
      <c r="AP1084" s="36">
        <f t="shared" si="220"/>
        <v>0</v>
      </c>
      <c r="AQ1084" s="35">
        <v>0</v>
      </c>
      <c r="AR1084" s="35">
        <v>0</v>
      </c>
      <c r="AS1084" s="35">
        <v>0</v>
      </c>
      <c r="AT1084" s="36">
        <f t="shared" si="221"/>
        <v>0</v>
      </c>
      <c r="AU1084" s="35">
        <v>-5590</v>
      </c>
      <c r="AV1084" s="35">
        <v>0</v>
      </c>
      <c r="AW1084" s="35">
        <v>0</v>
      </c>
      <c r="AX1084" s="36">
        <f t="shared" si="222"/>
        <v>0</v>
      </c>
      <c r="AY1084" s="35">
        <f t="shared" si="212"/>
        <v>29875</v>
      </c>
      <c r="AZ1084" s="35">
        <f t="shared" si="212"/>
        <v>87</v>
      </c>
      <c r="BA1084" s="35">
        <f t="shared" si="212"/>
        <v>635690</v>
      </c>
      <c r="BB1084" s="36">
        <f t="shared" si="223"/>
        <v>1.4568814988437762</v>
      </c>
      <c r="BC1084" s="43" t="s">
        <v>1395</v>
      </c>
      <c r="BD1084" s="38" t="s">
        <v>1395</v>
      </c>
      <c r="BE1084" s="38" t="s">
        <v>1303</v>
      </c>
      <c r="BF1084" s="41"/>
      <c r="BG1084" s="41"/>
      <c r="BH1084" s="41"/>
      <c r="BI1084" s="41"/>
      <c r="BJ1084" s="41"/>
      <c r="BK1084" s="41"/>
      <c r="BL1084" s="41"/>
      <c r="BM1084" s="41"/>
      <c r="BN1084" s="41"/>
      <c r="BO1084" s="41"/>
      <c r="CJ1084" s="41"/>
      <c r="CK1084" s="41"/>
    </row>
    <row r="1085" spans="1:89" s="33" customFormat="1" x14ac:dyDescent="0.2">
      <c r="A1085" s="43">
        <v>177146</v>
      </c>
      <c r="B1085" s="43" t="s">
        <v>1460</v>
      </c>
      <c r="C1085" s="35">
        <v>-272542.40000000002</v>
      </c>
      <c r="D1085" s="35">
        <v>0</v>
      </c>
      <c r="E1085" s="35">
        <v>0</v>
      </c>
      <c r="F1085" s="36">
        <f t="shared" si="210"/>
        <v>0</v>
      </c>
      <c r="G1085" s="35">
        <v>-12942.4</v>
      </c>
      <c r="H1085" s="35">
        <v>45</v>
      </c>
      <c r="I1085" s="35">
        <v>315900</v>
      </c>
      <c r="J1085" s="36">
        <f t="shared" si="211"/>
        <v>-1.2700677429566318</v>
      </c>
      <c r="K1085" s="35">
        <v>-1742.4</v>
      </c>
      <c r="L1085" s="35">
        <v>4</v>
      </c>
      <c r="M1085" s="35">
        <v>32680</v>
      </c>
      <c r="N1085" s="36">
        <f t="shared" si="213"/>
        <v>-1.5995104039167689</v>
      </c>
      <c r="O1085" s="35">
        <v>4787.6000000000004</v>
      </c>
      <c r="P1085" s="35">
        <v>1</v>
      </c>
      <c r="Q1085" s="35">
        <v>6970</v>
      </c>
      <c r="R1085" s="36">
        <f t="shared" si="214"/>
        <v>21.293486370157819</v>
      </c>
      <c r="S1085" s="35">
        <v>-3442.4</v>
      </c>
      <c r="T1085" s="35">
        <v>10</v>
      </c>
      <c r="U1085" s="35">
        <v>69700</v>
      </c>
      <c r="V1085" s="36">
        <f t="shared" si="215"/>
        <v>-1.5310530846484935</v>
      </c>
      <c r="W1085" s="35">
        <v>0</v>
      </c>
      <c r="X1085" s="35">
        <v>0</v>
      </c>
      <c r="Y1085" s="35">
        <v>0</v>
      </c>
      <c r="Z1085" s="36">
        <f t="shared" si="216"/>
        <v>0</v>
      </c>
      <c r="AA1085" s="35">
        <v>0</v>
      </c>
      <c r="AB1085" s="35">
        <v>0</v>
      </c>
      <c r="AC1085" s="35">
        <v>0</v>
      </c>
      <c r="AD1085" s="36">
        <f t="shared" si="217"/>
        <v>0</v>
      </c>
      <c r="AE1085" s="35">
        <v>0</v>
      </c>
      <c r="AF1085" s="35">
        <v>0</v>
      </c>
      <c r="AG1085" s="35">
        <v>0</v>
      </c>
      <c r="AH1085" s="36">
        <f t="shared" si="218"/>
        <v>0</v>
      </c>
      <c r="AI1085" s="35">
        <v>0</v>
      </c>
      <c r="AJ1085" s="35">
        <v>0</v>
      </c>
      <c r="AK1085" s="35">
        <v>0</v>
      </c>
      <c r="AL1085" s="36">
        <f t="shared" si="219"/>
        <v>0</v>
      </c>
      <c r="AM1085" s="35">
        <v>0</v>
      </c>
      <c r="AN1085" s="35">
        <v>0</v>
      </c>
      <c r="AO1085" s="35">
        <v>0</v>
      </c>
      <c r="AP1085" s="36">
        <f t="shared" si="220"/>
        <v>0</v>
      </c>
      <c r="AQ1085" s="35">
        <v>0</v>
      </c>
      <c r="AR1085" s="35">
        <v>0</v>
      </c>
      <c r="AS1085" s="35">
        <v>0</v>
      </c>
      <c r="AT1085" s="36">
        <f t="shared" si="221"/>
        <v>0</v>
      </c>
      <c r="AU1085" s="35">
        <v>-257242.04</v>
      </c>
      <c r="AV1085" s="35">
        <v>0</v>
      </c>
      <c r="AW1085" s="35">
        <v>0</v>
      </c>
      <c r="AX1085" s="36">
        <f t="shared" si="222"/>
        <v>0</v>
      </c>
      <c r="AY1085" s="35">
        <f t="shared" si="212"/>
        <v>-270581.64</v>
      </c>
      <c r="AZ1085" s="35">
        <f t="shared" si="212"/>
        <v>60</v>
      </c>
      <c r="BA1085" s="35">
        <f t="shared" si="212"/>
        <v>425250</v>
      </c>
      <c r="BB1085" s="36">
        <f t="shared" si="223"/>
        <v>-19.72494024691358</v>
      </c>
      <c r="BC1085" s="43" t="s">
        <v>1395</v>
      </c>
      <c r="BD1085" s="38" t="s">
        <v>1395</v>
      </c>
      <c r="BE1085" s="38" t="s">
        <v>1303</v>
      </c>
      <c r="BF1085" s="41"/>
      <c r="BG1085" s="41"/>
      <c r="BH1085" s="41"/>
      <c r="BI1085" s="41"/>
      <c r="BJ1085" s="41"/>
      <c r="BK1085" s="41"/>
      <c r="BL1085" s="41"/>
      <c r="BM1085" s="41"/>
      <c r="BN1085" s="41"/>
      <c r="BO1085" s="41"/>
      <c r="CJ1085" s="41"/>
      <c r="CK1085" s="41"/>
    </row>
    <row r="1086" spans="1:89" s="33" customFormat="1" x14ac:dyDescent="0.2">
      <c r="A1086" s="43">
        <v>203763</v>
      </c>
      <c r="B1086" s="43" t="s">
        <v>1461</v>
      </c>
      <c r="C1086" s="35">
        <v>0</v>
      </c>
      <c r="D1086" s="35">
        <v>0</v>
      </c>
      <c r="E1086" s="35">
        <v>0</v>
      </c>
      <c r="F1086" s="36">
        <f t="shared" si="210"/>
        <v>0</v>
      </c>
      <c r="G1086" s="35">
        <v>0</v>
      </c>
      <c r="H1086" s="35">
        <v>0</v>
      </c>
      <c r="I1086" s="35">
        <v>0</v>
      </c>
      <c r="J1086" s="36">
        <f t="shared" si="211"/>
        <v>0</v>
      </c>
      <c r="K1086" s="35">
        <v>0</v>
      </c>
      <c r="L1086" s="35">
        <v>0</v>
      </c>
      <c r="M1086" s="35">
        <v>0</v>
      </c>
      <c r="N1086" s="36">
        <f t="shared" si="213"/>
        <v>0</v>
      </c>
      <c r="O1086" s="35">
        <v>-1000</v>
      </c>
      <c r="P1086" s="35">
        <v>12.5</v>
      </c>
      <c r="Q1086" s="35">
        <v>87125</v>
      </c>
      <c r="R1086" s="36">
        <f t="shared" si="214"/>
        <v>-0.35581061692969873</v>
      </c>
      <c r="S1086" s="35">
        <v>0</v>
      </c>
      <c r="T1086" s="35">
        <v>0</v>
      </c>
      <c r="U1086" s="35">
        <v>0</v>
      </c>
      <c r="V1086" s="36">
        <f t="shared" si="215"/>
        <v>0</v>
      </c>
      <c r="W1086" s="35">
        <v>0</v>
      </c>
      <c r="X1086" s="35">
        <v>0</v>
      </c>
      <c r="Y1086" s="35">
        <v>0</v>
      </c>
      <c r="Z1086" s="36">
        <f t="shared" si="216"/>
        <v>0</v>
      </c>
      <c r="AA1086" s="35">
        <v>0</v>
      </c>
      <c r="AB1086" s="35">
        <v>0</v>
      </c>
      <c r="AC1086" s="35">
        <v>0</v>
      </c>
      <c r="AD1086" s="36">
        <f t="shared" si="217"/>
        <v>0</v>
      </c>
      <c r="AE1086" s="35">
        <v>0</v>
      </c>
      <c r="AF1086" s="35">
        <v>0</v>
      </c>
      <c r="AG1086" s="35">
        <v>0</v>
      </c>
      <c r="AH1086" s="36">
        <f t="shared" si="218"/>
        <v>0</v>
      </c>
      <c r="AI1086" s="35">
        <v>0</v>
      </c>
      <c r="AJ1086" s="35">
        <v>0</v>
      </c>
      <c r="AK1086" s="35">
        <v>0</v>
      </c>
      <c r="AL1086" s="36">
        <f t="shared" si="219"/>
        <v>0</v>
      </c>
      <c r="AM1086" s="35">
        <v>0</v>
      </c>
      <c r="AN1086" s="35">
        <v>0</v>
      </c>
      <c r="AO1086" s="35">
        <v>0</v>
      </c>
      <c r="AP1086" s="36">
        <f t="shared" si="220"/>
        <v>0</v>
      </c>
      <c r="AQ1086" s="35">
        <v>0</v>
      </c>
      <c r="AR1086" s="35">
        <v>0</v>
      </c>
      <c r="AS1086" s="35">
        <v>0</v>
      </c>
      <c r="AT1086" s="36">
        <f t="shared" si="221"/>
        <v>0</v>
      </c>
      <c r="AU1086" s="35">
        <v>0</v>
      </c>
      <c r="AV1086" s="35">
        <v>0</v>
      </c>
      <c r="AW1086" s="35">
        <v>0</v>
      </c>
      <c r="AX1086" s="36">
        <f t="shared" si="222"/>
        <v>0</v>
      </c>
      <c r="AY1086" s="35">
        <f t="shared" si="212"/>
        <v>-1000</v>
      </c>
      <c r="AZ1086" s="35">
        <f t="shared" si="212"/>
        <v>12.5</v>
      </c>
      <c r="BA1086" s="35">
        <f t="shared" si="212"/>
        <v>87125</v>
      </c>
      <c r="BB1086" s="36">
        <f t="shared" si="223"/>
        <v>-0.35581061692969873</v>
      </c>
      <c r="BC1086" s="43" t="s">
        <v>1395</v>
      </c>
      <c r="BD1086" s="38" t="s">
        <v>1395</v>
      </c>
      <c r="BE1086" s="38" t="s">
        <v>1303</v>
      </c>
      <c r="BF1086" s="41"/>
      <c r="BG1086" s="41"/>
      <c r="BH1086" s="41"/>
      <c r="BI1086" s="41"/>
      <c r="BJ1086" s="41"/>
      <c r="BK1086" s="41"/>
      <c r="BL1086" s="41"/>
      <c r="BM1086" s="41"/>
      <c r="BN1086" s="41"/>
      <c r="BO1086" s="41"/>
      <c r="CJ1086" s="41"/>
      <c r="CK1086" s="41"/>
    </row>
    <row r="1087" spans="1:89" s="33" customFormat="1" x14ac:dyDescent="0.2">
      <c r="A1087" s="43">
        <v>205312</v>
      </c>
      <c r="B1087" s="43" t="s">
        <v>1462</v>
      </c>
      <c r="C1087" s="35">
        <v>0</v>
      </c>
      <c r="D1087" s="35">
        <v>0</v>
      </c>
      <c r="E1087" s="35">
        <v>0</v>
      </c>
      <c r="F1087" s="36">
        <f t="shared" si="210"/>
        <v>0</v>
      </c>
      <c r="G1087" s="35">
        <v>0</v>
      </c>
      <c r="H1087" s="35">
        <v>0</v>
      </c>
      <c r="I1087" s="35">
        <v>0</v>
      </c>
      <c r="J1087" s="36">
        <f t="shared" si="211"/>
        <v>0</v>
      </c>
      <c r="K1087" s="35">
        <v>0</v>
      </c>
      <c r="L1087" s="35">
        <v>0</v>
      </c>
      <c r="M1087" s="35">
        <v>0</v>
      </c>
      <c r="N1087" s="36">
        <f t="shared" si="213"/>
        <v>0</v>
      </c>
      <c r="O1087" s="35">
        <v>0</v>
      </c>
      <c r="P1087" s="35">
        <v>0</v>
      </c>
      <c r="Q1087" s="35">
        <v>0</v>
      </c>
      <c r="R1087" s="36">
        <f t="shared" si="214"/>
        <v>0</v>
      </c>
      <c r="S1087" s="35">
        <v>0</v>
      </c>
      <c r="T1087" s="35">
        <v>0</v>
      </c>
      <c r="U1087" s="35">
        <v>0</v>
      </c>
      <c r="V1087" s="36">
        <f t="shared" si="215"/>
        <v>0</v>
      </c>
      <c r="W1087" s="35">
        <v>0</v>
      </c>
      <c r="X1087" s="35">
        <v>0</v>
      </c>
      <c r="Y1087" s="35">
        <v>0</v>
      </c>
      <c r="Z1087" s="36">
        <f t="shared" si="216"/>
        <v>0</v>
      </c>
      <c r="AA1087" s="35">
        <v>0</v>
      </c>
      <c r="AB1087" s="35">
        <v>0</v>
      </c>
      <c r="AC1087" s="35">
        <v>0</v>
      </c>
      <c r="AD1087" s="36">
        <f t="shared" si="217"/>
        <v>0</v>
      </c>
      <c r="AE1087" s="35">
        <v>0</v>
      </c>
      <c r="AF1087" s="35">
        <v>0</v>
      </c>
      <c r="AG1087" s="35">
        <v>0</v>
      </c>
      <c r="AH1087" s="36">
        <f t="shared" si="218"/>
        <v>0</v>
      </c>
      <c r="AI1087" s="35">
        <v>-2900</v>
      </c>
      <c r="AJ1087" s="35">
        <v>10</v>
      </c>
      <c r="AK1087" s="35">
        <v>70700</v>
      </c>
      <c r="AL1087" s="36">
        <f t="shared" si="219"/>
        <v>-1.2715700141442716</v>
      </c>
      <c r="AM1087" s="35">
        <v>-3500</v>
      </c>
      <c r="AN1087" s="35">
        <v>10</v>
      </c>
      <c r="AO1087" s="35">
        <v>66700</v>
      </c>
      <c r="AP1087" s="36">
        <f t="shared" si="220"/>
        <v>-1.6266866566716642</v>
      </c>
      <c r="AQ1087" s="35">
        <v>0</v>
      </c>
      <c r="AR1087" s="35">
        <v>0</v>
      </c>
      <c r="AS1087" s="35">
        <v>0</v>
      </c>
      <c r="AT1087" s="36">
        <f t="shared" si="221"/>
        <v>0</v>
      </c>
      <c r="AU1087" s="35">
        <v>-5300</v>
      </c>
      <c r="AV1087" s="35">
        <v>0</v>
      </c>
      <c r="AW1087" s="35">
        <v>0</v>
      </c>
      <c r="AX1087" s="36">
        <f t="shared" si="222"/>
        <v>0</v>
      </c>
      <c r="AY1087" s="35">
        <f t="shared" si="212"/>
        <v>-11700</v>
      </c>
      <c r="AZ1087" s="35">
        <f t="shared" si="212"/>
        <v>20</v>
      </c>
      <c r="BA1087" s="35">
        <f t="shared" si="212"/>
        <v>137400</v>
      </c>
      <c r="BB1087" s="36">
        <f t="shared" si="223"/>
        <v>-2.6397379912663759</v>
      </c>
      <c r="BC1087" s="43" t="s">
        <v>1395</v>
      </c>
      <c r="BD1087" s="38" t="s">
        <v>1395</v>
      </c>
      <c r="BE1087" s="38" t="s">
        <v>1303</v>
      </c>
      <c r="BF1087" s="41"/>
      <c r="BG1087" s="41"/>
      <c r="BH1087" s="41"/>
      <c r="BI1087" s="41"/>
      <c r="BJ1087" s="41"/>
      <c r="BK1087" s="41"/>
      <c r="BL1087" s="41"/>
      <c r="BM1087" s="41"/>
      <c r="BN1087" s="41"/>
      <c r="BO1087" s="41"/>
      <c r="CJ1087" s="41"/>
      <c r="CK1087" s="41"/>
    </row>
    <row r="1088" spans="1:89" s="33" customFormat="1" x14ac:dyDescent="0.2">
      <c r="A1088" s="43">
        <v>205747</v>
      </c>
      <c r="B1088" s="43" t="s">
        <v>1463</v>
      </c>
      <c r="C1088" s="35">
        <v>0</v>
      </c>
      <c r="D1088" s="35">
        <v>0</v>
      </c>
      <c r="E1088" s="35">
        <v>0</v>
      </c>
      <c r="F1088" s="36">
        <f t="shared" si="210"/>
        <v>0</v>
      </c>
      <c r="G1088" s="35">
        <v>0</v>
      </c>
      <c r="H1088" s="35">
        <v>0</v>
      </c>
      <c r="I1088" s="35">
        <v>0</v>
      </c>
      <c r="J1088" s="36">
        <f t="shared" si="211"/>
        <v>0</v>
      </c>
      <c r="K1088" s="35">
        <v>0</v>
      </c>
      <c r="L1088" s="35">
        <v>0</v>
      </c>
      <c r="M1088" s="35">
        <v>0</v>
      </c>
      <c r="N1088" s="36">
        <f t="shared" si="213"/>
        <v>0</v>
      </c>
      <c r="O1088" s="35">
        <v>0</v>
      </c>
      <c r="P1088" s="35">
        <v>0</v>
      </c>
      <c r="Q1088" s="35">
        <v>0</v>
      </c>
      <c r="R1088" s="36">
        <f t="shared" si="214"/>
        <v>0</v>
      </c>
      <c r="S1088" s="35">
        <v>0</v>
      </c>
      <c r="T1088" s="35">
        <v>0</v>
      </c>
      <c r="U1088" s="35">
        <v>0</v>
      </c>
      <c r="V1088" s="36">
        <f t="shared" si="215"/>
        <v>0</v>
      </c>
      <c r="W1088" s="35">
        <v>0</v>
      </c>
      <c r="X1088" s="35">
        <v>0</v>
      </c>
      <c r="Y1088" s="35">
        <v>0</v>
      </c>
      <c r="Z1088" s="36">
        <f t="shared" si="216"/>
        <v>0</v>
      </c>
      <c r="AA1088" s="35">
        <v>0</v>
      </c>
      <c r="AB1088" s="35">
        <v>0</v>
      </c>
      <c r="AC1088" s="35">
        <v>0</v>
      </c>
      <c r="AD1088" s="36">
        <f t="shared" si="217"/>
        <v>0</v>
      </c>
      <c r="AE1088" s="35">
        <v>0</v>
      </c>
      <c r="AF1088" s="35">
        <v>0</v>
      </c>
      <c r="AG1088" s="35">
        <v>0</v>
      </c>
      <c r="AH1088" s="36">
        <f t="shared" si="218"/>
        <v>0</v>
      </c>
      <c r="AI1088" s="35">
        <v>77400</v>
      </c>
      <c r="AJ1088" s="35">
        <v>60</v>
      </c>
      <c r="AK1088" s="35">
        <v>410700</v>
      </c>
      <c r="AL1088" s="36">
        <f t="shared" si="219"/>
        <v>5.8422205989773559</v>
      </c>
      <c r="AM1088" s="35">
        <v>-4861</v>
      </c>
      <c r="AN1088" s="35">
        <v>53.5</v>
      </c>
      <c r="AO1088" s="35">
        <v>356845</v>
      </c>
      <c r="AP1088" s="36">
        <f t="shared" si="220"/>
        <v>-0.4222869873474478</v>
      </c>
      <c r="AQ1088" s="35">
        <v>272827.99</v>
      </c>
      <c r="AR1088" s="35">
        <v>31.3</v>
      </c>
      <c r="AS1088" s="35">
        <v>212071</v>
      </c>
      <c r="AT1088" s="36">
        <f t="shared" si="221"/>
        <v>36.021821559760646</v>
      </c>
      <c r="AU1088" s="35">
        <v>78165.990000000005</v>
      </c>
      <c r="AV1088" s="35">
        <v>0</v>
      </c>
      <c r="AW1088" s="35">
        <v>0</v>
      </c>
      <c r="AX1088" s="36">
        <f t="shared" si="222"/>
        <v>0</v>
      </c>
      <c r="AY1088" s="35">
        <f t="shared" si="212"/>
        <v>423532.98</v>
      </c>
      <c r="AZ1088" s="35">
        <f t="shared" si="212"/>
        <v>144.80000000000001</v>
      </c>
      <c r="BA1088" s="35">
        <f t="shared" si="212"/>
        <v>979616</v>
      </c>
      <c r="BB1088" s="36">
        <f t="shared" si="223"/>
        <v>13.402723495737105</v>
      </c>
      <c r="BC1088" s="43" t="s">
        <v>1395</v>
      </c>
      <c r="BD1088" s="38" t="s">
        <v>1395</v>
      </c>
      <c r="BE1088" s="38" t="s">
        <v>1303</v>
      </c>
      <c r="BF1088" s="41"/>
      <c r="BG1088" s="41"/>
      <c r="BH1088" s="41"/>
      <c r="BI1088" s="41"/>
      <c r="BJ1088" s="41"/>
      <c r="BK1088" s="41"/>
      <c r="BL1088" s="41"/>
      <c r="BM1088" s="41"/>
      <c r="BN1088" s="41"/>
      <c r="BO1088" s="41"/>
      <c r="CJ1088" s="41"/>
      <c r="CK1088" s="41"/>
    </row>
    <row r="1089" spans="1:89" s="33" customFormat="1" x14ac:dyDescent="0.2">
      <c r="A1089" s="42">
        <v>119028</v>
      </c>
      <c r="B1089" s="43" t="s">
        <v>1464</v>
      </c>
      <c r="C1089" s="35">
        <v>663603.89</v>
      </c>
      <c r="D1089" s="35">
        <v>946.5</v>
      </c>
      <c r="E1089" s="35">
        <v>6595615</v>
      </c>
      <c r="F1089" s="36">
        <f t="shared" si="210"/>
        <v>3.0183867160226909</v>
      </c>
      <c r="G1089" s="35">
        <v>-1058186.6100000001</v>
      </c>
      <c r="H1089" s="35">
        <v>2096.85</v>
      </c>
      <c r="I1089" s="35">
        <v>14619019.5</v>
      </c>
      <c r="J1089" s="36">
        <f t="shared" si="211"/>
        <v>-2.2439114271651395</v>
      </c>
      <c r="K1089" s="35">
        <v>-23150.11</v>
      </c>
      <c r="L1089" s="35">
        <v>2184.5</v>
      </c>
      <c r="M1089" s="35">
        <v>15255195</v>
      </c>
      <c r="N1089" s="36">
        <f t="shared" si="213"/>
        <v>-4.5525691412007518E-2</v>
      </c>
      <c r="O1089" s="35">
        <v>-586932.11</v>
      </c>
      <c r="P1089" s="35">
        <v>2077</v>
      </c>
      <c r="Q1089" s="35">
        <v>14429920</v>
      </c>
      <c r="R1089" s="36">
        <f t="shared" si="214"/>
        <v>-1.2609145033375098</v>
      </c>
      <c r="S1089" s="35">
        <v>445157.89</v>
      </c>
      <c r="T1089" s="35">
        <v>1643</v>
      </c>
      <c r="U1089" s="35">
        <v>11354180</v>
      </c>
      <c r="V1089" s="36">
        <f t="shared" si="215"/>
        <v>1.2154021329589633</v>
      </c>
      <c r="W1089" s="35">
        <v>-331828</v>
      </c>
      <c r="X1089" s="35">
        <v>1967.5</v>
      </c>
      <c r="Y1089" s="35">
        <v>13423740</v>
      </c>
      <c r="Z1089" s="36">
        <f t="shared" si="216"/>
        <v>-0.74158468504306552</v>
      </c>
      <c r="AA1089" s="35">
        <v>712803</v>
      </c>
      <c r="AB1089" s="35">
        <v>1767.25</v>
      </c>
      <c r="AC1089" s="35">
        <v>12574037.5</v>
      </c>
      <c r="AD1089" s="36">
        <f t="shared" si="217"/>
        <v>1.7573426991926817</v>
      </c>
      <c r="AE1089" s="35">
        <v>2731471.47</v>
      </c>
      <c r="AF1089" s="35">
        <v>1593.5</v>
      </c>
      <c r="AG1089" s="35">
        <v>11583635</v>
      </c>
      <c r="AH1089" s="36">
        <f t="shared" si="218"/>
        <v>7.0741303658134944</v>
      </c>
      <c r="AI1089" s="35">
        <v>-376168.03</v>
      </c>
      <c r="AJ1089" s="35">
        <v>2010.45</v>
      </c>
      <c r="AK1089" s="35">
        <v>13452533.5</v>
      </c>
      <c r="AL1089" s="36">
        <f t="shared" si="219"/>
        <v>-0.86684109948508958</v>
      </c>
      <c r="AM1089" s="35">
        <v>889190.68</v>
      </c>
      <c r="AN1089" s="35">
        <v>1998</v>
      </c>
      <c r="AO1089" s="35">
        <v>13174920</v>
      </c>
      <c r="AP1089" s="36">
        <f t="shared" si="220"/>
        <v>2.0922260689248966</v>
      </c>
      <c r="AQ1089" s="35">
        <v>1783422.46</v>
      </c>
      <c r="AR1089" s="35">
        <v>2148</v>
      </c>
      <c r="AS1089" s="35">
        <v>14416350</v>
      </c>
      <c r="AT1089" s="36">
        <f t="shared" si="221"/>
        <v>3.4638330007248714</v>
      </c>
      <c r="AU1089" s="35">
        <v>-1543962.36</v>
      </c>
      <c r="AV1089" s="35">
        <v>2728</v>
      </c>
      <c r="AW1089" s="35">
        <v>18815600</v>
      </c>
      <c r="AX1089" s="36">
        <f t="shared" si="222"/>
        <v>-2.5437845808796955</v>
      </c>
      <c r="AY1089" s="35">
        <f t="shared" si="212"/>
        <v>2641818.2800000003</v>
      </c>
      <c r="AZ1089" s="35">
        <f t="shared" si="212"/>
        <v>22214.050000000003</v>
      </c>
      <c r="BA1089" s="35">
        <f t="shared" si="212"/>
        <v>153099130.5</v>
      </c>
      <c r="BB1089" s="36">
        <f t="shared" si="223"/>
        <v>0.53492378704267041</v>
      </c>
      <c r="BC1089" s="43" t="s">
        <v>1465</v>
      </c>
      <c r="BD1089" s="38" t="s">
        <v>1466</v>
      </c>
      <c r="BE1089" s="38" t="s">
        <v>1303</v>
      </c>
      <c r="BF1089" s="41"/>
      <c r="BG1089" s="41"/>
      <c r="BH1089" s="41"/>
      <c r="BI1089" s="41"/>
      <c r="BJ1089" s="41"/>
      <c r="BK1089" s="41"/>
      <c r="BL1089" s="41"/>
      <c r="BM1089" s="41"/>
      <c r="BN1089" s="41"/>
      <c r="BO1089" s="41"/>
      <c r="CJ1089" s="41"/>
      <c r="CK1089" s="41"/>
    </row>
    <row r="1090" spans="1:89" s="33" customFormat="1" x14ac:dyDescent="0.2">
      <c r="A1090" s="42">
        <v>172597</v>
      </c>
      <c r="B1090" s="43" t="s">
        <v>1467</v>
      </c>
      <c r="C1090" s="35">
        <v>-242316.33</v>
      </c>
      <c r="D1090" s="35">
        <v>61</v>
      </c>
      <c r="E1090" s="35">
        <v>428220</v>
      </c>
      <c r="F1090" s="36">
        <f t="shared" si="210"/>
        <v>-16.976063472047077</v>
      </c>
      <c r="G1090" s="35">
        <v>-98728.03</v>
      </c>
      <c r="H1090" s="35">
        <v>155</v>
      </c>
      <c r="I1090" s="35">
        <v>1088100</v>
      </c>
      <c r="J1090" s="36">
        <f t="shared" si="211"/>
        <v>-2.8127643874643873</v>
      </c>
      <c r="K1090" s="35">
        <v>156451.97</v>
      </c>
      <c r="L1090" s="35">
        <v>133.5</v>
      </c>
      <c r="M1090" s="35">
        <v>937595</v>
      </c>
      <c r="N1090" s="36">
        <f t="shared" si="213"/>
        <v>5.0059557698153254</v>
      </c>
      <c r="O1090" s="35">
        <v>152299.32</v>
      </c>
      <c r="P1090" s="35">
        <v>232</v>
      </c>
      <c r="Q1090" s="35">
        <v>1618140</v>
      </c>
      <c r="R1090" s="36">
        <f t="shared" si="214"/>
        <v>2.9177196781489863</v>
      </c>
      <c r="S1090" s="35">
        <v>-59600.68</v>
      </c>
      <c r="T1090" s="35">
        <v>150</v>
      </c>
      <c r="U1090" s="35">
        <v>1038950</v>
      </c>
      <c r="V1090" s="36">
        <f t="shared" si="215"/>
        <v>-1.7783541845132105</v>
      </c>
      <c r="W1090" s="35">
        <v>-88830.74</v>
      </c>
      <c r="X1090" s="35">
        <v>160</v>
      </c>
      <c r="Y1090" s="35">
        <v>1091450</v>
      </c>
      <c r="Z1090" s="36">
        <f t="shared" si="216"/>
        <v>-2.44163470612488</v>
      </c>
      <c r="AA1090" s="35">
        <v>92025.26</v>
      </c>
      <c r="AB1090" s="35">
        <v>123</v>
      </c>
      <c r="AC1090" s="35">
        <v>889610</v>
      </c>
      <c r="AD1090" s="36">
        <f t="shared" si="217"/>
        <v>3.2067794426771279</v>
      </c>
      <c r="AE1090" s="35">
        <v>48773.85</v>
      </c>
      <c r="AF1090" s="35">
        <v>50</v>
      </c>
      <c r="AG1090" s="35">
        <v>362250</v>
      </c>
      <c r="AH1090" s="36">
        <f t="shared" si="218"/>
        <v>4.0392422360248448</v>
      </c>
      <c r="AI1090" s="35">
        <v>-92175.15</v>
      </c>
      <c r="AJ1090" s="35">
        <v>176</v>
      </c>
      <c r="AK1090" s="35">
        <v>1191570</v>
      </c>
      <c r="AL1090" s="36">
        <f t="shared" si="219"/>
        <v>-2.3980375890631684</v>
      </c>
      <c r="AM1090" s="35">
        <v>-68849.149999999994</v>
      </c>
      <c r="AN1090" s="35">
        <v>210</v>
      </c>
      <c r="AO1090" s="35">
        <v>1394050</v>
      </c>
      <c r="AP1090" s="36">
        <f t="shared" si="220"/>
        <v>-1.5310237437681575</v>
      </c>
      <c r="AQ1090" s="35">
        <v>285138.86</v>
      </c>
      <c r="AR1090" s="35">
        <v>222.55</v>
      </c>
      <c r="AS1090" s="35">
        <v>1495006.5</v>
      </c>
      <c r="AT1090" s="36">
        <f t="shared" si="221"/>
        <v>5.3403701455478618</v>
      </c>
      <c r="AU1090" s="35">
        <v>543607.35</v>
      </c>
      <c r="AV1090" s="35">
        <v>368</v>
      </c>
      <c r="AW1090" s="35">
        <v>2574490</v>
      </c>
      <c r="AX1090" s="36">
        <f t="shared" si="222"/>
        <v>6.5456955940788273</v>
      </c>
      <c r="AY1090" s="35">
        <f t="shared" si="212"/>
        <v>870112.86</v>
      </c>
      <c r="AZ1090" s="35">
        <f t="shared" si="212"/>
        <v>1980.05</v>
      </c>
      <c r="BA1090" s="35">
        <f t="shared" si="212"/>
        <v>13681211.5</v>
      </c>
      <c r="BB1090" s="36">
        <f t="shared" si="223"/>
        <v>1.971572375735877</v>
      </c>
      <c r="BC1090" s="43" t="s">
        <v>1465</v>
      </c>
      <c r="BD1090" s="38" t="s">
        <v>1466</v>
      </c>
      <c r="BE1090" s="38" t="s">
        <v>1303</v>
      </c>
      <c r="BF1090" s="41"/>
      <c r="BG1090" s="41"/>
      <c r="BH1090" s="41"/>
      <c r="BI1090" s="41"/>
      <c r="BJ1090" s="41"/>
      <c r="BK1090" s="41"/>
      <c r="BL1090" s="41"/>
      <c r="BM1090" s="41"/>
      <c r="BN1090" s="41"/>
      <c r="BO1090" s="41"/>
      <c r="CJ1090" s="41"/>
      <c r="CK1090" s="41"/>
    </row>
    <row r="1091" spans="1:89" s="33" customFormat="1" x14ac:dyDescent="0.2">
      <c r="A1091" s="42">
        <v>172905</v>
      </c>
      <c r="B1091" s="43" t="s">
        <v>1468</v>
      </c>
      <c r="C1091" s="35">
        <v>25832.36</v>
      </c>
      <c r="D1091" s="35">
        <v>0</v>
      </c>
      <c r="E1091" s="35">
        <v>0</v>
      </c>
      <c r="F1091" s="36">
        <f t="shared" ref="F1091:F1154" si="224">IFERROR(C1091/(E1091/30),0)</f>
        <v>0</v>
      </c>
      <c r="G1091" s="35">
        <v>167797.38</v>
      </c>
      <c r="H1091" s="35">
        <v>60</v>
      </c>
      <c r="I1091" s="35">
        <v>421200</v>
      </c>
      <c r="J1091" s="36">
        <f t="shared" ref="J1091:J1154" si="225">IFERROR(G1091/(I1091/31),0)</f>
        <v>12.349759686609687</v>
      </c>
      <c r="K1091" s="35">
        <v>273634.88</v>
      </c>
      <c r="L1091" s="35">
        <v>40.25</v>
      </c>
      <c r="M1091" s="35">
        <v>287867.5</v>
      </c>
      <c r="N1091" s="36">
        <f t="shared" si="213"/>
        <v>28.516753020052626</v>
      </c>
      <c r="O1091" s="35">
        <v>278708.98</v>
      </c>
      <c r="P1091" s="35">
        <v>75.25</v>
      </c>
      <c r="Q1091" s="35">
        <v>527167.5</v>
      </c>
      <c r="R1091" s="36">
        <f t="shared" si="214"/>
        <v>16.389436716034279</v>
      </c>
      <c r="S1091" s="35">
        <v>234458.98</v>
      </c>
      <c r="T1091" s="35">
        <v>52.5</v>
      </c>
      <c r="U1091" s="35">
        <v>368075</v>
      </c>
      <c r="V1091" s="36">
        <f t="shared" si="215"/>
        <v>19.746596155674798</v>
      </c>
      <c r="W1091" s="35">
        <v>336876.98</v>
      </c>
      <c r="X1091" s="35">
        <v>78.099999999999994</v>
      </c>
      <c r="Y1091" s="35">
        <v>543147</v>
      </c>
      <c r="Z1091" s="36">
        <f t="shared" si="216"/>
        <v>18.606950604532472</v>
      </c>
      <c r="AA1091" s="35">
        <v>267684.98</v>
      </c>
      <c r="AB1091" s="35">
        <v>73</v>
      </c>
      <c r="AC1091" s="35">
        <v>528610</v>
      </c>
      <c r="AD1091" s="36">
        <f t="shared" si="217"/>
        <v>15.698216794990635</v>
      </c>
      <c r="AE1091" s="35">
        <v>293635.62</v>
      </c>
      <c r="AF1091" s="35">
        <v>35</v>
      </c>
      <c r="AG1091" s="35">
        <v>255700</v>
      </c>
      <c r="AH1091" s="36">
        <f t="shared" si="218"/>
        <v>34.450796245600309</v>
      </c>
      <c r="AI1091" s="35">
        <v>301695.62</v>
      </c>
      <c r="AJ1091" s="35">
        <v>50</v>
      </c>
      <c r="AK1091" s="35">
        <v>330000</v>
      </c>
      <c r="AL1091" s="36">
        <f t="shared" si="219"/>
        <v>28.341103696969693</v>
      </c>
      <c r="AM1091" s="35">
        <v>277225.59000000003</v>
      </c>
      <c r="AN1091" s="35">
        <v>34.5</v>
      </c>
      <c r="AO1091" s="35">
        <v>229585</v>
      </c>
      <c r="AP1091" s="36">
        <f t="shared" si="220"/>
        <v>37.43272988217872</v>
      </c>
      <c r="AQ1091" s="35">
        <v>309944.58</v>
      </c>
      <c r="AR1091" s="35">
        <v>54.5</v>
      </c>
      <c r="AS1091" s="35">
        <v>368635</v>
      </c>
      <c r="AT1091" s="36">
        <f t="shared" si="221"/>
        <v>23.542116836437128</v>
      </c>
      <c r="AU1091" s="35">
        <v>329710.57</v>
      </c>
      <c r="AV1091" s="35">
        <v>110</v>
      </c>
      <c r="AW1091" s="35">
        <v>774800</v>
      </c>
      <c r="AX1091" s="36">
        <f t="shared" si="222"/>
        <v>13.191827142488386</v>
      </c>
      <c r="AY1091" s="35">
        <f t="shared" ref="AY1091:BA1154" si="226">G1091+K1091+O1091+S1091+W1091+AA1091+AE1091+AI1091+AM1091+AQ1091+AU1091</f>
        <v>3071374.1599999997</v>
      </c>
      <c r="AZ1091" s="35">
        <f t="shared" si="226"/>
        <v>663.1</v>
      </c>
      <c r="BA1091" s="35">
        <f t="shared" si="226"/>
        <v>4634787</v>
      </c>
      <c r="BB1091" s="36">
        <f t="shared" si="223"/>
        <v>20.543036596935305</v>
      </c>
      <c r="BC1091" s="43" t="s">
        <v>1465</v>
      </c>
      <c r="BD1091" s="38" t="s">
        <v>1466</v>
      </c>
      <c r="BE1091" s="38" t="s">
        <v>1303</v>
      </c>
      <c r="BF1091" s="41"/>
      <c r="BG1091" s="41"/>
      <c r="BH1091" s="41"/>
      <c r="BI1091" s="41"/>
      <c r="BJ1091" s="41"/>
      <c r="BK1091" s="41"/>
      <c r="BL1091" s="41"/>
      <c r="BM1091" s="41"/>
      <c r="BN1091" s="41"/>
      <c r="BO1091" s="41"/>
      <c r="CJ1091" s="41"/>
      <c r="CK1091" s="41"/>
    </row>
    <row r="1092" spans="1:89" s="33" customFormat="1" x14ac:dyDescent="0.2">
      <c r="A1092" s="42">
        <v>172906</v>
      </c>
      <c r="B1092" s="43" t="s">
        <v>1469</v>
      </c>
      <c r="C1092" s="35">
        <v>303865.09999999998</v>
      </c>
      <c r="D1092" s="35">
        <v>0</v>
      </c>
      <c r="E1092" s="35">
        <v>0</v>
      </c>
      <c r="F1092" s="36">
        <f t="shared" si="224"/>
        <v>0</v>
      </c>
      <c r="G1092" s="35">
        <v>258125.1</v>
      </c>
      <c r="H1092" s="35">
        <v>42</v>
      </c>
      <c r="I1092" s="35">
        <v>295680</v>
      </c>
      <c r="J1092" s="36">
        <f t="shared" si="225"/>
        <v>27.062628855519481</v>
      </c>
      <c r="K1092" s="35">
        <v>24389.599999999999</v>
      </c>
      <c r="L1092" s="35">
        <v>76.75</v>
      </c>
      <c r="M1092" s="35">
        <v>546622.5</v>
      </c>
      <c r="N1092" s="36">
        <f t="shared" si="213"/>
        <v>1.3385618045360372</v>
      </c>
      <c r="O1092" s="35">
        <v>-22872.9</v>
      </c>
      <c r="P1092" s="35">
        <v>65</v>
      </c>
      <c r="Q1092" s="35">
        <v>452800</v>
      </c>
      <c r="R1092" s="36">
        <f t="shared" si="214"/>
        <v>-1.5659450088339224</v>
      </c>
      <c r="S1092" s="35">
        <v>35626.1</v>
      </c>
      <c r="T1092" s="35">
        <v>42</v>
      </c>
      <c r="U1092" s="35">
        <v>290990</v>
      </c>
      <c r="V1092" s="36">
        <f t="shared" si="215"/>
        <v>3.7953506993367472</v>
      </c>
      <c r="W1092" s="35">
        <v>-23488.9</v>
      </c>
      <c r="X1092" s="35">
        <v>65.5</v>
      </c>
      <c r="Y1092" s="35">
        <v>446735</v>
      </c>
      <c r="Z1092" s="36">
        <f t="shared" si="216"/>
        <v>-1.5773713722900602</v>
      </c>
      <c r="AA1092" s="35">
        <v>209186.1</v>
      </c>
      <c r="AB1092" s="35">
        <v>36</v>
      </c>
      <c r="AC1092" s="35">
        <v>259970</v>
      </c>
      <c r="AD1092" s="36">
        <f t="shared" si="217"/>
        <v>24.944297803592722</v>
      </c>
      <c r="AE1092" s="35">
        <v>34575.5</v>
      </c>
      <c r="AF1092" s="35">
        <v>17.5</v>
      </c>
      <c r="AG1092" s="35">
        <v>147350</v>
      </c>
      <c r="AH1092" s="36">
        <f t="shared" si="218"/>
        <v>7.0394638615541227</v>
      </c>
      <c r="AI1092" s="35">
        <v>96715.5</v>
      </c>
      <c r="AJ1092" s="35">
        <v>70</v>
      </c>
      <c r="AK1092" s="35">
        <v>472500</v>
      </c>
      <c r="AL1092" s="36">
        <f t="shared" si="219"/>
        <v>6.3453555555555559</v>
      </c>
      <c r="AM1092" s="35">
        <v>185465.5</v>
      </c>
      <c r="AN1092" s="35">
        <v>35</v>
      </c>
      <c r="AO1092" s="35">
        <v>230300</v>
      </c>
      <c r="AP1092" s="36">
        <f t="shared" si="220"/>
        <v>24.964960920538427</v>
      </c>
      <c r="AQ1092" s="35">
        <v>242215.5</v>
      </c>
      <c r="AR1092" s="35">
        <v>75</v>
      </c>
      <c r="AS1092" s="35">
        <v>509000</v>
      </c>
      <c r="AT1092" s="36">
        <f t="shared" si="221"/>
        <v>13.324231827111985</v>
      </c>
      <c r="AU1092" s="35">
        <v>223387.25</v>
      </c>
      <c r="AV1092" s="35">
        <v>126.65</v>
      </c>
      <c r="AW1092" s="35">
        <v>879434.5</v>
      </c>
      <c r="AX1092" s="36">
        <f t="shared" si="222"/>
        <v>7.8743837659314027</v>
      </c>
      <c r="AY1092" s="35">
        <f t="shared" si="226"/>
        <v>1263324.3500000001</v>
      </c>
      <c r="AZ1092" s="35">
        <f t="shared" si="226"/>
        <v>651.4</v>
      </c>
      <c r="BA1092" s="35">
        <f t="shared" si="226"/>
        <v>4531382</v>
      </c>
      <c r="BB1092" s="36">
        <f t="shared" si="223"/>
        <v>8.6426293016126206</v>
      </c>
      <c r="BC1092" s="43" t="s">
        <v>1465</v>
      </c>
      <c r="BD1092" s="38" t="s">
        <v>1466</v>
      </c>
      <c r="BE1092" s="38" t="s">
        <v>1303</v>
      </c>
      <c r="BF1092" s="41"/>
      <c r="BG1092" s="41"/>
      <c r="BH1092" s="41"/>
      <c r="BI1092" s="41"/>
      <c r="BJ1092" s="41"/>
      <c r="BK1092" s="41"/>
      <c r="BL1092" s="41"/>
      <c r="BM1092" s="41"/>
      <c r="BN1092" s="41"/>
      <c r="BO1092" s="41"/>
      <c r="CJ1092" s="41"/>
      <c r="CK1092" s="41"/>
    </row>
    <row r="1093" spans="1:89" s="33" customFormat="1" x14ac:dyDescent="0.2">
      <c r="A1093" s="42">
        <v>175496</v>
      </c>
      <c r="B1093" s="43" t="s">
        <v>1470</v>
      </c>
      <c r="C1093" s="35">
        <v>86440.86</v>
      </c>
      <c r="D1093" s="35">
        <v>20</v>
      </c>
      <c r="E1093" s="35">
        <v>140400</v>
      </c>
      <c r="F1093" s="36">
        <f t="shared" si="224"/>
        <v>18.47026923076923</v>
      </c>
      <c r="G1093" s="35">
        <v>-1759.14</v>
      </c>
      <c r="H1093" s="35">
        <v>10</v>
      </c>
      <c r="I1093" s="35">
        <v>70400</v>
      </c>
      <c r="J1093" s="36">
        <f t="shared" si="225"/>
        <v>-0.77462130681818187</v>
      </c>
      <c r="K1093" s="35">
        <v>127740.86</v>
      </c>
      <c r="L1093" s="35">
        <v>40</v>
      </c>
      <c r="M1093" s="35">
        <v>281600</v>
      </c>
      <c r="N1093" s="36">
        <f t="shared" si="213"/>
        <v>13.608756392045455</v>
      </c>
      <c r="O1093" s="35">
        <v>62240.86</v>
      </c>
      <c r="P1093" s="35">
        <v>30</v>
      </c>
      <c r="Q1093" s="35">
        <v>209200</v>
      </c>
      <c r="R1093" s="36">
        <f t="shared" si="214"/>
        <v>9.2230719885277246</v>
      </c>
      <c r="S1093" s="35">
        <v>-3059.14</v>
      </c>
      <c r="T1093" s="35">
        <v>10</v>
      </c>
      <c r="U1093" s="35">
        <v>69400</v>
      </c>
      <c r="V1093" s="36">
        <f t="shared" si="215"/>
        <v>-1.3664746397694525</v>
      </c>
      <c r="W1093" s="35">
        <v>72040.86</v>
      </c>
      <c r="X1093" s="35">
        <v>20</v>
      </c>
      <c r="Y1093" s="35">
        <v>136800</v>
      </c>
      <c r="Z1093" s="36">
        <f t="shared" si="216"/>
        <v>15.798434210526317</v>
      </c>
      <c r="AA1093" s="35">
        <v>-7859.14</v>
      </c>
      <c r="AB1093" s="35">
        <v>20</v>
      </c>
      <c r="AC1093" s="35">
        <v>142800</v>
      </c>
      <c r="AD1093" s="36">
        <f t="shared" si="217"/>
        <v>-1.7061158263305325</v>
      </c>
      <c r="AE1093" s="35">
        <v>-7058.62</v>
      </c>
      <c r="AF1093" s="35">
        <v>20</v>
      </c>
      <c r="AG1093" s="35">
        <v>145800</v>
      </c>
      <c r="AH1093" s="36">
        <f t="shared" si="218"/>
        <v>-1.4523909465020577</v>
      </c>
      <c r="AI1093" s="35">
        <v>44891.38</v>
      </c>
      <c r="AJ1093" s="35">
        <v>65</v>
      </c>
      <c r="AK1093" s="35">
        <v>458800</v>
      </c>
      <c r="AL1093" s="36">
        <f t="shared" si="219"/>
        <v>3.0332013513513512</v>
      </c>
      <c r="AM1093" s="35">
        <v>53866.38</v>
      </c>
      <c r="AN1093" s="35">
        <v>52.5</v>
      </c>
      <c r="AO1093" s="35">
        <v>350975</v>
      </c>
      <c r="AP1093" s="36">
        <f t="shared" si="220"/>
        <v>4.7577684450459437</v>
      </c>
      <c r="AQ1093" s="35">
        <v>38141.39</v>
      </c>
      <c r="AR1093" s="35">
        <v>80</v>
      </c>
      <c r="AS1093" s="35">
        <v>538000</v>
      </c>
      <c r="AT1093" s="36">
        <f t="shared" si="221"/>
        <v>1.9850537546468401</v>
      </c>
      <c r="AU1093" s="35">
        <v>258753.88</v>
      </c>
      <c r="AV1093" s="35">
        <v>90</v>
      </c>
      <c r="AW1093" s="35">
        <v>623000</v>
      </c>
      <c r="AX1093" s="36">
        <f t="shared" si="222"/>
        <v>12.87539370786517</v>
      </c>
      <c r="AY1093" s="35">
        <f t="shared" si="226"/>
        <v>637939.57000000007</v>
      </c>
      <c r="AZ1093" s="35">
        <f t="shared" si="226"/>
        <v>437.5</v>
      </c>
      <c r="BA1093" s="35">
        <f t="shared" si="226"/>
        <v>3026775</v>
      </c>
      <c r="BB1093" s="36">
        <f t="shared" si="223"/>
        <v>6.5337286947328428</v>
      </c>
      <c r="BC1093" s="43" t="s">
        <v>1465</v>
      </c>
      <c r="BD1093" s="38" t="s">
        <v>1466</v>
      </c>
      <c r="BE1093" s="38" t="s">
        <v>1303</v>
      </c>
      <c r="BF1093" s="41"/>
      <c r="BG1093" s="41"/>
      <c r="BH1093" s="41"/>
      <c r="BI1093" s="41"/>
      <c r="BJ1093" s="41"/>
      <c r="BK1093" s="41"/>
      <c r="BL1093" s="41"/>
      <c r="BM1093" s="41"/>
      <c r="BN1093" s="41"/>
      <c r="BO1093" s="41"/>
      <c r="CJ1093" s="41"/>
      <c r="CK1093" s="41"/>
    </row>
    <row r="1094" spans="1:89" s="33" customFormat="1" x14ac:dyDescent="0.2">
      <c r="A1094" s="42">
        <v>176015</v>
      </c>
      <c r="B1094" s="43" t="s">
        <v>1471</v>
      </c>
      <c r="C1094" s="35">
        <v>-43129.58</v>
      </c>
      <c r="D1094" s="35">
        <v>5</v>
      </c>
      <c r="E1094" s="35">
        <v>35350</v>
      </c>
      <c r="F1094" s="36">
        <f t="shared" si="224"/>
        <v>-36.602189533239041</v>
      </c>
      <c r="G1094" s="35">
        <v>113801.77</v>
      </c>
      <c r="H1094" s="35">
        <v>56</v>
      </c>
      <c r="I1094" s="35">
        <v>393320</v>
      </c>
      <c r="J1094" s="36">
        <f t="shared" si="225"/>
        <v>8.9694265992067521</v>
      </c>
      <c r="K1094" s="35">
        <v>226391.77</v>
      </c>
      <c r="L1094" s="35">
        <v>75.5</v>
      </c>
      <c r="M1094" s="35">
        <v>533185</v>
      </c>
      <c r="N1094" s="36">
        <f t="shared" si="213"/>
        <v>12.738079840955766</v>
      </c>
      <c r="O1094" s="35">
        <v>332323.88</v>
      </c>
      <c r="P1094" s="35">
        <v>71.150000000000006</v>
      </c>
      <c r="Q1094" s="35">
        <v>499705.5</v>
      </c>
      <c r="R1094" s="36">
        <f t="shared" si="214"/>
        <v>20.616223515650717</v>
      </c>
      <c r="S1094" s="35">
        <v>296758.88</v>
      </c>
      <c r="T1094" s="35">
        <v>50.5</v>
      </c>
      <c r="U1094" s="35">
        <v>357185</v>
      </c>
      <c r="V1094" s="36">
        <f t="shared" si="215"/>
        <v>25.7556316194689</v>
      </c>
      <c r="W1094" s="35">
        <v>285368.44</v>
      </c>
      <c r="X1094" s="35">
        <v>36</v>
      </c>
      <c r="Y1094" s="35">
        <v>258020</v>
      </c>
      <c r="Z1094" s="36">
        <f t="shared" si="216"/>
        <v>33.179804666304939</v>
      </c>
      <c r="AA1094" s="35">
        <v>313638.44</v>
      </c>
      <c r="AB1094" s="35">
        <v>44.5</v>
      </c>
      <c r="AC1094" s="35">
        <v>328265</v>
      </c>
      <c r="AD1094" s="36">
        <f t="shared" si="217"/>
        <v>29.618727674287541</v>
      </c>
      <c r="AE1094" s="35">
        <v>379238.89</v>
      </c>
      <c r="AF1094" s="35">
        <v>50.4</v>
      </c>
      <c r="AG1094" s="35">
        <v>370108</v>
      </c>
      <c r="AH1094" s="36">
        <f t="shared" si="218"/>
        <v>30.740126395538603</v>
      </c>
      <c r="AI1094" s="35">
        <v>362213.89</v>
      </c>
      <c r="AJ1094" s="35">
        <v>45.5</v>
      </c>
      <c r="AK1094" s="35">
        <v>303665</v>
      </c>
      <c r="AL1094" s="36">
        <f t="shared" si="219"/>
        <v>36.977032552319173</v>
      </c>
      <c r="AM1094" s="35">
        <v>360773.86</v>
      </c>
      <c r="AN1094" s="35">
        <v>70.8</v>
      </c>
      <c r="AO1094" s="35">
        <v>488454</v>
      </c>
      <c r="AP1094" s="36">
        <f t="shared" si="220"/>
        <v>22.896710150802328</v>
      </c>
      <c r="AQ1094" s="35">
        <v>398253.4</v>
      </c>
      <c r="AR1094" s="35">
        <v>90</v>
      </c>
      <c r="AS1094" s="35">
        <v>607400</v>
      </c>
      <c r="AT1094" s="36">
        <f t="shared" si="221"/>
        <v>18.358734277247287</v>
      </c>
      <c r="AU1094" s="35">
        <v>370185.43</v>
      </c>
      <c r="AV1094" s="35">
        <v>100.15</v>
      </c>
      <c r="AW1094" s="35">
        <v>695989.5</v>
      </c>
      <c r="AX1094" s="36">
        <f t="shared" si="222"/>
        <v>16.488392899605525</v>
      </c>
      <c r="AY1094" s="35">
        <f t="shared" si="226"/>
        <v>3438948.65</v>
      </c>
      <c r="AZ1094" s="35">
        <f t="shared" si="226"/>
        <v>690.49999999999989</v>
      </c>
      <c r="BA1094" s="35">
        <f t="shared" si="226"/>
        <v>4835297</v>
      </c>
      <c r="BB1094" s="36">
        <f t="shared" si="223"/>
        <v>22.047747666792755</v>
      </c>
      <c r="BC1094" s="43" t="s">
        <v>1465</v>
      </c>
      <c r="BD1094" s="38" t="s">
        <v>1466</v>
      </c>
      <c r="BE1094" s="38" t="s">
        <v>1303</v>
      </c>
      <c r="BF1094" s="41"/>
      <c r="BG1094" s="41"/>
      <c r="BH1094" s="41"/>
      <c r="BI1094" s="41"/>
      <c r="BJ1094" s="41"/>
      <c r="BK1094" s="41"/>
      <c r="BL1094" s="41"/>
      <c r="BM1094" s="41"/>
      <c r="BN1094" s="41"/>
      <c r="BO1094" s="41"/>
      <c r="CJ1094" s="41"/>
      <c r="CK1094" s="41"/>
    </row>
    <row r="1095" spans="1:89" s="33" customFormat="1" x14ac:dyDescent="0.2">
      <c r="A1095" s="42">
        <v>178468</v>
      </c>
      <c r="B1095" s="43" t="s">
        <v>1472</v>
      </c>
      <c r="C1095" s="35">
        <v>0</v>
      </c>
      <c r="D1095" s="35">
        <v>0</v>
      </c>
      <c r="E1095" s="35">
        <v>0</v>
      </c>
      <c r="F1095" s="36">
        <f t="shared" si="224"/>
        <v>0</v>
      </c>
      <c r="G1095" s="35">
        <v>0</v>
      </c>
      <c r="H1095" s="35">
        <v>0</v>
      </c>
      <c r="I1095" s="35">
        <v>0</v>
      </c>
      <c r="J1095" s="36">
        <f t="shared" si="225"/>
        <v>0</v>
      </c>
      <c r="K1095" s="35">
        <v>-9884.66</v>
      </c>
      <c r="L1095" s="35">
        <v>0</v>
      </c>
      <c r="M1095" s="35">
        <v>0</v>
      </c>
      <c r="N1095" s="36">
        <f t="shared" si="213"/>
        <v>0</v>
      </c>
      <c r="O1095" s="35">
        <v>89600</v>
      </c>
      <c r="P1095" s="35">
        <v>71.5</v>
      </c>
      <c r="Q1095" s="35">
        <v>519005</v>
      </c>
      <c r="R1095" s="36">
        <f t="shared" si="214"/>
        <v>5.3517788845964871</v>
      </c>
      <c r="S1095" s="35">
        <v>-7640</v>
      </c>
      <c r="T1095" s="35">
        <v>10</v>
      </c>
      <c r="U1095" s="35">
        <v>69700</v>
      </c>
      <c r="V1095" s="36">
        <f t="shared" si="215"/>
        <v>-3.3979913916786226</v>
      </c>
      <c r="W1095" s="35">
        <v>-3990</v>
      </c>
      <c r="X1095" s="35">
        <v>15</v>
      </c>
      <c r="Y1095" s="35">
        <v>105550</v>
      </c>
      <c r="Z1095" s="36">
        <f t="shared" si="216"/>
        <v>-1.1340596873519659</v>
      </c>
      <c r="AA1095" s="35">
        <v>-1460</v>
      </c>
      <c r="AB1095" s="35">
        <v>6</v>
      </c>
      <c r="AC1095" s="35">
        <v>46620</v>
      </c>
      <c r="AD1095" s="36">
        <f t="shared" si="217"/>
        <v>-0.9708279708279709</v>
      </c>
      <c r="AE1095" s="35">
        <v>0</v>
      </c>
      <c r="AF1095" s="35">
        <v>0</v>
      </c>
      <c r="AG1095" s="35">
        <v>0</v>
      </c>
      <c r="AH1095" s="36">
        <f t="shared" si="218"/>
        <v>0</v>
      </c>
      <c r="AI1095" s="35">
        <v>0</v>
      </c>
      <c r="AJ1095" s="35">
        <v>0</v>
      </c>
      <c r="AK1095" s="35">
        <v>0</v>
      </c>
      <c r="AL1095" s="36">
        <f t="shared" si="219"/>
        <v>0</v>
      </c>
      <c r="AM1095" s="35">
        <v>0</v>
      </c>
      <c r="AN1095" s="35">
        <v>0</v>
      </c>
      <c r="AO1095" s="35">
        <v>0</v>
      </c>
      <c r="AP1095" s="36">
        <f t="shared" si="220"/>
        <v>0</v>
      </c>
      <c r="AQ1095" s="35">
        <v>0</v>
      </c>
      <c r="AR1095" s="35">
        <v>0</v>
      </c>
      <c r="AS1095" s="35">
        <v>0</v>
      </c>
      <c r="AT1095" s="36">
        <f t="shared" si="221"/>
        <v>0</v>
      </c>
      <c r="AU1095" s="35">
        <v>-2664</v>
      </c>
      <c r="AV1095" s="35">
        <v>10</v>
      </c>
      <c r="AW1095" s="35">
        <v>67300</v>
      </c>
      <c r="AX1095" s="36">
        <f t="shared" si="222"/>
        <v>-1.2271025260029718</v>
      </c>
      <c r="AY1095" s="35">
        <f t="shared" si="226"/>
        <v>63961.34</v>
      </c>
      <c r="AZ1095" s="35">
        <f t="shared" si="226"/>
        <v>112.5</v>
      </c>
      <c r="BA1095" s="35">
        <f t="shared" si="226"/>
        <v>808175</v>
      </c>
      <c r="BB1095" s="36">
        <f t="shared" si="223"/>
        <v>2.4534309277074891</v>
      </c>
      <c r="BC1095" s="43" t="s">
        <v>1465</v>
      </c>
      <c r="BD1095" s="38" t="s">
        <v>1466</v>
      </c>
      <c r="BE1095" s="38" t="s">
        <v>1303</v>
      </c>
      <c r="BF1095" s="41"/>
      <c r="BG1095" s="41"/>
      <c r="BH1095" s="41"/>
      <c r="BI1095" s="41"/>
      <c r="BJ1095" s="41"/>
      <c r="BK1095" s="41"/>
      <c r="BL1095" s="41"/>
      <c r="BM1095" s="41"/>
      <c r="BN1095" s="41"/>
      <c r="BO1095" s="41"/>
      <c r="CJ1095" s="41"/>
      <c r="CK1095" s="41"/>
    </row>
    <row r="1096" spans="1:89" s="33" customFormat="1" x14ac:dyDescent="0.2">
      <c r="A1096" s="42">
        <v>179550</v>
      </c>
      <c r="B1096" s="43" t="s">
        <v>1473</v>
      </c>
      <c r="C1096" s="35">
        <v>79477.94</v>
      </c>
      <c r="D1096" s="35">
        <v>31</v>
      </c>
      <c r="E1096" s="35">
        <v>217620</v>
      </c>
      <c r="F1096" s="36">
        <f t="shared" si="224"/>
        <v>10.956429556106976</v>
      </c>
      <c r="G1096" s="35">
        <v>77323.360000000001</v>
      </c>
      <c r="H1096" s="35">
        <v>70</v>
      </c>
      <c r="I1096" s="35">
        <v>493150</v>
      </c>
      <c r="J1096" s="36">
        <f t="shared" si="225"/>
        <v>4.860639075332049</v>
      </c>
      <c r="K1096" s="35">
        <v>91973.36</v>
      </c>
      <c r="L1096" s="35">
        <v>35</v>
      </c>
      <c r="M1096" s="35">
        <v>258450</v>
      </c>
      <c r="N1096" s="36">
        <f t="shared" si="213"/>
        <v>10.675955890887986</v>
      </c>
      <c r="O1096" s="35">
        <v>179283.36</v>
      </c>
      <c r="P1096" s="35">
        <v>75</v>
      </c>
      <c r="Q1096" s="35">
        <v>545400</v>
      </c>
      <c r="R1096" s="36">
        <f t="shared" si="214"/>
        <v>10.1902899889989</v>
      </c>
      <c r="S1096" s="35">
        <v>154433.35999999999</v>
      </c>
      <c r="T1096" s="35">
        <v>30</v>
      </c>
      <c r="U1096" s="35">
        <v>209100</v>
      </c>
      <c r="V1096" s="36">
        <f t="shared" si="215"/>
        <v>22.895428790052605</v>
      </c>
      <c r="W1096" s="35">
        <v>153233.35999999999</v>
      </c>
      <c r="X1096" s="35">
        <v>60</v>
      </c>
      <c r="Y1096" s="35">
        <v>417700</v>
      </c>
      <c r="Z1096" s="36">
        <f t="shared" si="216"/>
        <v>11.005508259516398</v>
      </c>
      <c r="AA1096" s="35">
        <v>200233.36</v>
      </c>
      <c r="AB1096" s="35">
        <v>60</v>
      </c>
      <c r="AC1096" s="35">
        <v>433200</v>
      </c>
      <c r="AD1096" s="36">
        <f t="shared" si="217"/>
        <v>14.328795383194828</v>
      </c>
      <c r="AE1096" s="35">
        <v>225883.48</v>
      </c>
      <c r="AF1096" s="35">
        <v>25</v>
      </c>
      <c r="AG1096" s="35">
        <v>182750</v>
      </c>
      <c r="AH1096" s="36">
        <f t="shared" si="218"/>
        <v>37.080735430916555</v>
      </c>
      <c r="AI1096" s="35">
        <v>0</v>
      </c>
      <c r="AJ1096" s="35">
        <v>0</v>
      </c>
      <c r="AK1096" s="35">
        <v>0</v>
      </c>
      <c r="AL1096" s="36">
        <f t="shared" si="219"/>
        <v>0</v>
      </c>
      <c r="AM1096" s="35">
        <v>0</v>
      </c>
      <c r="AN1096" s="35">
        <v>0</v>
      </c>
      <c r="AO1096" s="35">
        <v>0</v>
      </c>
      <c r="AP1096" s="36">
        <f t="shared" si="220"/>
        <v>0</v>
      </c>
      <c r="AQ1096" s="35">
        <v>139713.48000000001</v>
      </c>
      <c r="AR1096" s="35">
        <v>30</v>
      </c>
      <c r="AS1096" s="35">
        <v>203850</v>
      </c>
      <c r="AT1096" s="36">
        <f t="shared" si="221"/>
        <v>19.190470640176603</v>
      </c>
      <c r="AU1096" s="35">
        <v>134073.48000000001</v>
      </c>
      <c r="AV1096" s="35">
        <v>15</v>
      </c>
      <c r="AW1096" s="35">
        <v>106950</v>
      </c>
      <c r="AX1096" s="36">
        <f t="shared" si="222"/>
        <v>38.861878260869567</v>
      </c>
      <c r="AY1096" s="35">
        <f t="shared" si="226"/>
        <v>1356150.5999999999</v>
      </c>
      <c r="AZ1096" s="35">
        <f t="shared" si="226"/>
        <v>400</v>
      </c>
      <c r="BA1096" s="35">
        <f t="shared" si="226"/>
        <v>2850550</v>
      </c>
      <c r="BB1096" s="36">
        <f t="shared" si="223"/>
        <v>14.748265632948026</v>
      </c>
      <c r="BC1096" s="43" t="s">
        <v>1465</v>
      </c>
      <c r="BD1096" s="38" t="s">
        <v>1466</v>
      </c>
      <c r="BE1096" s="38" t="s">
        <v>1303</v>
      </c>
      <c r="BF1096" s="41"/>
      <c r="BG1096" s="41"/>
      <c r="BH1096" s="41"/>
      <c r="BI1096" s="41"/>
      <c r="BJ1096" s="41"/>
      <c r="BK1096" s="41"/>
      <c r="BL1096" s="41"/>
      <c r="BM1096" s="41"/>
      <c r="BN1096" s="41"/>
      <c r="BO1096" s="41"/>
      <c r="CJ1096" s="41"/>
      <c r="CK1096" s="41"/>
    </row>
    <row r="1097" spans="1:89" s="33" customFormat="1" x14ac:dyDescent="0.2">
      <c r="A1097" s="42">
        <v>179609</v>
      </c>
      <c r="B1097" s="43" t="s">
        <v>1474</v>
      </c>
      <c r="C1097" s="35">
        <v>5829.5</v>
      </c>
      <c r="D1097" s="35">
        <v>21</v>
      </c>
      <c r="E1097" s="35">
        <v>148470</v>
      </c>
      <c r="F1097" s="36">
        <f t="shared" si="224"/>
        <v>1.1779147302485351</v>
      </c>
      <c r="G1097" s="35">
        <v>60921.79</v>
      </c>
      <c r="H1097" s="35">
        <v>40.65</v>
      </c>
      <c r="I1097" s="35">
        <v>287395.5</v>
      </c>
      <c r="J1097" s="36">
        <f t="shared" si="225"/>
        <v>6.571346767781681</v>
      </c>
      <c r="K1097" s="35">
        <v>95679.79</v>
      </c>
      <c r="L1097" s="35">
        <v>15</v>
      </c>
      <c r="M1097" s="35">
        <v>106050</v>
      </c>
      <c r="N1097" s="36">
        <f t="shared" si="213"/>
        <v>27.06641867043847</v>
      </c>
      <c r="O1097" s="35">
        <v>157610.66</v>
      </c>
      <c r="P1097" s="35">
        <v>58</v>
      </c>
      <c r="Q1097" s="35">
        <v>406260</v>
      </c>
      <c r="R1097" s="36">
        <f t="shared" si="214"/>
        <v>12.026609708068724</v>
      </c>
      <c r="S1097" s="35">
        <v>114744.16</v>
      </c>
      <c r="T1097" s="35">
        <v>53</v>
      </c>
      <c r="U1097" s="35">
        <v>369410</v>
      </c>
      <c r="V1097" s="36">
        <f t="shared" si="215"/>
        <v>9.6290543298773734</v>
      </c>
      <c r="W1097" s="35">
        <v>233454.16</v>
      </c>
      <c r="X1097" s="35">
        <v>50</v>
      </c>
      <c r="Y1097" s="35">
        <v>343500</v>
      </c>
      <c r="Z1097" s="36">
        <f t="shared" si="216"/>
        <v>20.3890096069869</v>
      </c>
      <c r="AA1097" s="35">
        <v>231934.16</v>
      </c>
      <c r="AB1097" s="35">
        <v>51</v>
      </c>
      <c r="AC1097" s="35">
        <v>374570</v>
      </c>
      <c r="AD1097" s="36">
        <f t="shared" si="217"/>
        <v>19.195234428811705</v>
      </c>
      <c r="AE1097" s="35">
        <v>196184.46</v>
      </c>
      <c r="AF1097" s="35">
        <v>15</v>
      </c>
      <c r="AG1097" s="35">
        <v>110050</v>
      </c>
      <c r="AH1097" s="36">
        <f t="shared" si="218"/>
        <v>53.480543389368464</v>
      </c>
      <c r="AI1097" s="35">
        <v>191458.96</v>
      </c>
      <c r="AJ1097" s="35">
        <v>43.85</v>
      </c>
      <c r="AK1097" s="35">
        <v>292495.5</v>
      </c>
      <c r="AL1097" s="36">
        <f t="shared" si="219"/>
        <v>20.291689137097837</v>
      </c>
      <c r="AM1097" s="35">
        <v>205123.46</v>
      </c>
      <c r="AN1097" s="35">
        <v>40.65</v>
      </c>
      <c r="AO1097" s="35">
        <v>272709.5</v>
      </c>
      <c r="AP1097" s="36">
        <f t="shared" si="220"/>
        <v>23.3172194588014</v>
      </c>
      <c r="AQ1097" s="35">
        <v>204372.46</v>
      </c>
      <c r="AR1097" s="35">
        <v>31.5</v>
      </c>
      <c r="AS1097" s="35">
        <v>215145</v>
      </c>
      <c r="AT1097" s="36">
        <f t="shared" si="221"/>
        <v>26.598010086220921</v>
      </c>
      <c r="AU1097" s="35">
        <v>172878.96</v>
      </c>
      <c r="AV1097" s="35">
        <v>27.5</v>
      </c>
      <c r="AW1097" s="35">
        <v>192575</v>
      </c>
      <c r="AX1097" s="36">
        <f t="shared" si="222"/>
        <v>27.829405478385045</v>
      </c>
      <c r="AY1097" s="35">
        <f t="shared" si="226"/>
        <v>1864363.02</v>
      </c>
      <c r="AZ1097" s="35">
        <f t="shared" si="226"/>
        <v>426.15</v>
      </c>
      <c r="BA1097" s="35">
        <f t="shared" si="226"/>
        <v>2970160.5</v>
      </c>
      <c r="BB1097" s="36">
        <f t="shared" si="223"/>
        <v>19.458629801318818</v>
      </c>
      <c r="BC1097" s="43" t="s">
        <v>1465</v>
      </c>
      <c r="BD1097" s="38" t="s">
        <v>1466</v>
      </c>
      <c r="BE1097" s="38" t="s">
        <v>1303</v>
      </c>
      <c r="BF1097" s="41"/>
      <c r="BG1097" s="41"/>
      <c r="BH1097" s="41"/>
      <c r="BI1097" s="41"/>
      <c r="BJ1097" s="41"/>
      <c r="BK1097" s="41"/>
      <c r="BL1097" s="41"/>
      <c r="BM1097" s="41"/>
      <c r="BN1097" s="41"/>
      <c r="BO1097" s="41"/>
      <c r="CJ1097" s="41"/>
      <c r="CK1097" s="41"/>
    </row>
    <row r="1098" spans="1:89" s="33" customFormat="1" x14ac:dyDescent="0.2">
      <c r="A1098" s="42">
        <v>201838</v>
      </c>
      <c r="B1098" s="43" t="s">
        <v>1475</v>
      </c>
      <c r="C1098" s="35">
        <v>-64825.06</v>
      </c>
      <c r="D1098" s="35">
        <v>15</v>
      </c>
      <c r="E1098" s="35">
        <v>105300</v>
      </c>
      <c r="F1098" s="36">
        <f t="shared" si="224"/>
        <v>-18.468678062678062</v>
      </c>
      <c r="G1098" s="35">
        <v>57509.94</v>
      </c>
      <c r="H1098" s="35">
        <v>51</v>
      </c>
      <c r="I1098" s="35">
        <v>358420</v>
      </c>
      <c r="J1098" s="36">
        <f t="shared" si="225"/>
        <v>4.9740754980190838</v>
      </c>
      <c r="K1098" s="35">
        <v>52399.94</v>
      </c>
      <c r="L1098" s="35">
        <v>50</v>
      </c>
      <c r="M1098" s="35">
        <v>352000</v>
      </c>
      <c r="N1098" s="36">
        <f t="shared" si="213"/>
        <v>4.4659039772727276</v>
      </c>
      <c r="O1098" s="35">
        <v>54940.5</v>
      </c>
      <c r="P1098" s="35">
        <v>48.5</v>
      </c>
      <c r="Q1098" s="35">
        <v>338440</v>
      </c>
      <c r="R1098" s="36">
        <f t="shared" si="214"/>
        <v>5.0323705826734422</v>
      </c>
      <c r="S1098" s="35">
        <v>-8714.5</v>
      </c>
      <c r="T1098" s="35">
        <v>30</v>
      </c>
      <c r="U1098" s="35">
        <v>208200</v>
      </c>
      <c r="V1098" s="36">
        <f t="shared" si="215"/>
        <v>-1.2975480307396734</v>
      </c>
      <c r="W1098" s="35">
        <v>51985.5</v>
      </c>
      <c r="X1098" s="35">
        <v>50</v>
      </c>
      <c r="Y1098" s="35">
        <v>343000</v>
      </c>
      <c r="Z1098" s="36">
        <f t="shared" si="216"/>
        <v>4.5468367346938772</v>
      </c>
      <c r="AA1098" s="35">
        <v>-13014.5</v>
      </c>
      <c r="AB1098" s="35">
        <v>20</v>
      </c>
      <c r="AC1098" s="35">
        <v>138800</v>
      </c>
      <c r="AD1098" s="36">
        <f t="shared" si="217"/>
        <v>-2.9066966858789627</v>
      </c>
      <c r="AE1098" s="35">
        <v>-18214.509999999998</v>
      </c>
      <c r="AF1098" s="35">
        <v>40</v>
      </c>
      <c r="AG1098" s="35">
        <v>297600</v>
      </c>
      <c r="AH1098" s="36">
        <f t="shared" si="218"/>
        <v>-1.8361401209677417</v>
      </c>
      <c r="AI1098" s="35">
        <v>47335.49</v>
      </c>
      <c r="AJ1098" s="35">
        <v>35</v>
      </c>
      <c r="AK1098" s="35">
        <v>235150</v>
      </c>
      <c r="AL1098" s="36">
        <f t="shared" si="219"/>
        <v>6.2402729746970023</v>
      </c>
      <c r="AM1098" s="35">
        <v>7585.49</v>
      </c>
      <c r="AN1098" s="35">
        <v>25</v>
      </c>
      <c r="AO1098" s="35">
        <v>165500</v>
      </c>
      <c r="AP1098" s="36">
        <f t="shared" si="220"/>
        <v>1.4208470694864048</v>
      </c>
      <c r="AQ1098" s="35">
        <v>47485.49</v>
      </c>
      <c r="AR1098" s="35">
        <v>70</v>
      </c>
      <c r="AS1098" s="35">
        <v>472300</v>
      </c>
      <c r="AT1098" s="36">
        <f t="shared" si="221"/>
        <v>2.8151465593902181</v>
      </c>
      <c r="AU1098" s="35">
        <v>-15244.53</v>
      </c>
      <c r="AV1098" s="35">
        <v>70</v>
      </c>
      <c r="AW1098" s="35">
        <v>491000</v>
      </c>
      <c r="AX1098" s="36">
        <f t="shared" si="222"/>
        <v>-0.96248560081466406</v>
      </c>
      <c r="AY1098" s="35">
        <f t="shared" si="226"/>
        <v>264054.30999999994</v>
      </c>
      <c r="AZ1098" s="35">
        <f t="shared" si="226"/>
        <v>489.5</v>
      </c>
      <c r="BA1098" s="35">
        <f t="shared" si="226"/>
        <v>3400410</v>
      </c>
      <c r="BB1098" s="36">
        <f t="shared" si="223"/>
        <v>2.4072637152578653</v>
      </c>
      <c r="BC1098" s="43" t="s">
        <v>1465</v>
      </c>
      <c r="BD1098" s="38" t="s">
        <v>1466</v>
      </c>
      <c r="BE1098" s="38" t="s">
        <v>1303</v>
      </c>
      <c r="BF1098" s="41"/>
      <c r="BG1098" s="41"/>
      <c r="BH1098" s="41"/>
      <c r="BI1098" s="41"/>
      <c r="BJ1098" s="41"/>
      <c r="BK1098" s="41"/>
      <c r="BL1098" s="41"/>
      <c r="BM1098" s="41"/>
      <c r="BN1098" s="41"/>
      <c r="BO1098" s="41"/>
      <c r="CJ1098" s="41"/>
      <c r="CK1098" s="41"/>
    </row>
    <row r="1099" spans="1:89" s="33" customFormat="1" x14ac:dyDescent="0.2">
      <c r="A1099" s="42">
        <v>202715</v>
      </c>
      <c r="B1099" s="43" t="s">
        <v>1476</v>
      </c>
      <c r="C1099" s="35">
        <v>1390</v>
      </c>
      <c r="D1099" s="35">
        <v>51</v>
      </c>
      <c r="E1099" s="35">
        <v>358020</v>
      </c>
      <c r="F1099" s="36">
        <f t="shared" si="224"/>
        <v>0.11647394000335176</v>
      </c>
      <c r="G1099" s="35">
        <v>114750</v>
      </c>
      <c r="H1099" s="35">
        <v>17</v>
      </c>
      <c r="I1099" s="35">
        <v>119340</v>
      </c>
      <c r="J1099" s="36">
        <f t="shared" si="225"/>
        <v>29.80769230769231</v>
      </c>
      <c r="K1099" s="35">
        <v>-2250</v>
      </c>
      <c r="L1099" s="35">
        <v>0</v>
      </c>
      <c r="M1099" s="35">
        <v>0</v>
      </c>
      <c r="N1099" s="36">
        <f t="shared" si="213"/>
        <v>0</v>
      </c>
      <c r="O1099" s="35">
        <v>161933.04</v>
      </c>
      <c r="P1099" s="35">
        <v>45</v>
      </c>
      <c r="Q1099" s="35">
        <v>313400</v>
      </c>
      <c r="R1099" s="36">
        <f t="shared" si="214"/>
        <v>16.017626802807914</v>
      </c>
      <c r="S1099" s="35">
        <v>-3036.96</v>
      </c>
      <c r="T1099" s="35">
        <v>11</v>
      </c>
      <c r="U1099" s="35">
        <v>76670</v>
      </c>
      <c r="V1099" s="36">
        <f t="shared" si="215"/>
        <v>-1.2279347854441112</v>
      </c>
      <c r="W1099" s="35">
        <v>-10936.96</v>
      </c>
      <c r="X1099" s="35">
        <v>32</v>
      </c>
      <c r="Y1099" s="35">
        <v>218240</v>
      </c>
      <c r="Z1099" s="36">
        <f t="shared" si="216"/>
        <v>-1.503431085043988</v>
      </c>
      <c r="AA1099" s="35">
        <v>132713.04</v>
      </c>
      <c r="AB1099" s="35">
        <v>36</v>
      </c>
      <c r="AC1099" s="35">
        <v>252720</v>
      </c>
      <c r="AD1099" s="36">
        <f t="shared" si="217"/>
        <v>16.279298195631529</v>
      </c>
      <c r="AE1099" s="35">
        <v>-4099.96</v>
      </c>
      <c r="AF1099" s="35">
        <v>10</v>
      </c>
      <c r="AG1099" s="35">
        <v>72700</v>
      </c>
      <c r="AH1099" s="36">
        <f t="shared" si="218"/>
        <v>-1.6918679504814305</v>
      </c>
      <c r="AI1099" s="35">
        <v>64960.04</v>
      </c>
      <c r="AJ1099" s="35">
        <v>26</v>
      </c>
      <c r="AK1099" s="35">
        <v>177240</v>
      </c>
      <c r="AL1099" s="36">
        <f t="shared" si="219"/>
        <v>11.361776348454075</v>
      </c>
      <c r="AM1099" s="35">
        <v>0</v>
      </c>
      <c r="AN1099" s="35">
        <v>0</v>
      </c>
      <c r="AO1099" s="35">
        <v>0</v>
      </c>
      <c r="AP1099" s="36">
        <f t="shared" si="220"/>
        <v>0</v>
      </c>
      <c r="AQ1099" s="35">
        <v>80430.039999999994</v>
      </c>
      <c r="AR1099" s="35">
        <v>12.5</v>
      </c>
      <c r="AS1099" s="35">
        <v>85375</v>
      </c>
      <c r="AT1099" s="36">
        <f t="shared" si="221"/>
        <v>26.378226881405563</v>
      </c>
      <c r="AU1099" s="35">
        <v>65980.039999999994</v>
      </c>
      <c r="AV1099" s="35">
        <v>12</v>
      </c>
      <c r="AW1099" s="35">
        <v>82560</v>
      </c>
      <c r="AX1099" s="36">
        <f t="shared" si="222"/>
        <v>24.774482073643409</v>
      </c>
      <c r="AY1099" s="35">
        <f t="shared" si="226"/>
        <v>600442.32000000007</v>
      </c>
      <c r="AZ1099" s="35">
        <f t="shared" si="226"/>
        <v>201.5</v>
      </c>
      <c r="BA1099" s="35">
        <f t="shared" si="226"/>
        <v>1398245</v>
      </c>
      <c r="BB1099" s="36">
        <f t="shared" si="223"/>
        <v>13.31219630322297</v>
      </c>
      <c r="BC1099" s="43" t="s">
        <v>1465</v>
      </c>
      <c r="BD1099" s="38" t="s">
        <v>1466</v>
      </c>
      <c r="BE1099" s="38" t="s">
        <v>1303</v>
      </c>
      <c r="BF1099" s="41"/>
      <c r="BG1099" s="41"/>
      <c r="BH1099" s="41"/>
      <c r="BI1099" s="41"/>
      <c r="BJ1099" s="41"/>
      <c r="BK1099" s="41"/>
      <c r="BL1099" s="41"/>
      <c r="BM1099" s="41"/>
      <c r="BN1099" s="41"/>
      <c r="BO1099" s="41"/>
      <c r="CJ1099" s="41"/>
      <c r="CK1099" s="41"/>
    </row>
    <row r="1100" spans="1:89" s="33" customFormat="1" x14ac:dyDescent="0.2">
      <c r="A1100" s="42">
        <v>203372</v>
      </c>
      <c r="B1100" s="43" t="s">
        <v>1477</v>
      </c>
      <c r="C1100" s="35">
        <v>0</v>
      </c>
      <c r="D1100" s="35">
        <v>0</v>
      </c>
      <c r="E1100" s="35">
        <v>0</v>
      </c>
      <c r="F1100" s="36">
        <f t="shared" si="224"/>
        <v>0</v>
      </c>
      <c r="G1100" s="35">
        <v>0</v>
      </c>
      <c r="H1100" s="35">
        <v>0</v>
      </c>
      <c r="I1100" s="35">
        <v>0</v>
      </c>
      <c r="J1100" s="36">
        <f t="shared" si="225"/>
        <v>0</v>
      </c>
      <c r="K1100" s="35">
        <v>-46230</v>
      </c>
      <c r="L1100" s="35">
        <v>1</v>
      </c>
      <c r="M1100" s="35">
        <v>7070</v>
      </c>
      <c r="N1100" s="36">
        <f t="shared" si="213"/>
        <v>-196.16690240452618</v>
      </c>
      <c r="O1100" s="35">
        <v>56846.04</v>
      </c>
      <c r="P1100" s="35">
        <v>51.5</v>
      </c>
      <c r="Q1100" s="35">
        <v>367505</v>
      </c>
      <c r="R1100" s="36">
        <f t="shared" si="214"/>
        <v>4.7951109236609026</v>
      </c>
      <c r="S1100" s="35">
        <v>-4338.96</v>
      </c>
      <c r="T1100" s="35">
        <v>10</v>
      </c>
      <c r="U1100" s="35">
        <v>69700</v>
      </c>
      <c r="V1100" s="36">
        <f t="shared" si="215"/>
        <v>-1.9298100430416067</v>
      </c>
      <c r="W1100" s="35">
        <v>-1963.96</v>
      </c>
      <c r="X1100" s="35">
        <v>2.5</v>
      </c>
      <c r="Y1100" s="35">
        <v>17175</v>
      </c>
      <c r="Z1100" s="36">
        <f t="shared" si="216"/>
        <v>-3.4304978165938866</v>
      </c>
      <c r="AA1100" s="35">
        <v>-3438.96</v>
      </c>
      <c r="AB1100" s="35">
        <v>10</v>
      </c>
      <c r="AC1100" s="35">
        <v>71700</v>
      </c>
      <c r="AD1100" s="36">
        <f t="shared" si="217"/>
        <v>-1.4868585774058578</v>
      </c>
      <c r="AE1100" s="35">
        <v>-88.96</v>
      </c>
      <c r="AF1100" s="35">
        <v>15</v>
      </c>
      <c r="AG1100" s="35">
        <v>109550</v>
      </c>
      <c r="AH1100" s="36">
        <f t="shared" si="218"/>
        <v>-2.436147877681424E-2</v>
      </c>
      <c r="AI1100" s="35">
        <v>59511.040000000001</v>
      </c>
      <c r="AJ1100" s="35">
        <v>35</v>
      </c>
      <c r="AK1100" s="35">
        <v>238550</v>
      </c>
      <c r="AL1100" s="36">
        <f t="shared" si="219"/>
        <v>7.733566296373926</v>
      </c>
      <c r="AM1100" s="35">
        <v>-984.36</v>
      </c>
      <c r="AN1100" s="35">
        <v>10</v>
      </c>
      <c r="AO1100" s="35">
        <v>66550</v>
      </c>
      <c r="AP1100" s="36">
        <f t="shared" si="220"/>
        <v>-0.45852982719759577</v>
      </c>
      <c r="AQ1100" s="35">
        <v>68265.64</v>
      </c>
      <c r="AR1100" s="35">
        <v>30</v>
      </c>
      <c r="AS1100" s="35">
        <v>200600</v>
      </c>
      <c r="AT1100" s="36">
        <f t="shared" si="221"/>
        <v>9.5286037886340971</v>
      </c>
      <c r="AU1100" s="35">
        <v>127045.29</v>
      </c>
      <c r="AV1100" s="35">
        <v>30</v>
      </c>
      <c r="AW1100" s="35">
        <v>210300</v>
      </c>
      <c r="AX1100" s="36">
        <f t="shared" si="222"/>
        <v>18.727551069900141</v>
      </c>
      <c r="AY1100" s="35">
        <f t="shared" si="226"/>
        <v>254622.81</v>
      </c>
      <c r="AZ1100" s="35">
        <f t="shared" si="226"/>
        <v>195</v>
      </c>
      <c r="BA1100" s="35">
        <f t="shared" si="226"/>
        <v>1358700</v>
      </c>
      <c r="BB1100" s="36">
        <f t="shared" si="223"/>
        <v>5.8094554427025837</v>
      </c>
      <c r="BC1100" s="43" t="s">
        <v>1465</v>
      </c>
      <c r="BD1100" s="38" t="s">
        <v>1466</v>
      </c>
      <c r="BE1100" s="38" t="s">
        <v>1303</v>
      </c>
      <c r="BF1100" s="41"/>
      <c r="BG1100" s="41"/>
      <c r="BH1100" s="41"/>
      <c r="BI1100" s="41"/>
      <c r="BJ1100" s="41"/>
      <c r="BK1100" s="41"/>
      <c r="BL1100" s="41"/>
      <c r="BM1100" s="41"/>
      <c r="BN1100" s="41"/>
      <c r="BO1100" s="41"/>
      <c r="CJ1100" s="41"/>
      <c r="CK1100" s="41"/>
    </row>
    <row r="1101" spans="1:89" s="33" customFormat="1" x14ac:dyDescent="0.2">
      <c r="A1101" s="42">
        <v>204833</v>
      </c>
      <c r="B1101" s="43" t="s">
        <v>1478</v>
      </c>
      <c r="C1101" s="35">
        <v>0</v>
      </c>
      <c r="D1101" s="35">
        <v>0</v>
      </c>
      <c r="E1101" s="35">
        <v>0</v>
      </c>
      <c r="F1101" s="36">
        <f t="shared" si="224"/>
        <v>0</v>
      </c>
      <c r="G1101" s="35">
        <v>0</v>
      </c>
      <c r="H1101" s="35">
        <v>0</v>
      </c>
      <c r="I1101" s="35">
        <v>0</v>
      </c>
      <c r="J1101" s="36">
        <f t="shared" si="225"/>
        <v>0</v>
      </c>
      <c r="K1101" s="35">
        <v>0</v>
      </c>
      <c r="L1101" s="35">
        <v>0</v>
      </c>
      <c r="M1101" s="35">
        <v>0</v>
      </c>
      <c r="N1101" s="36">
        <f t="shared" si="213"/>
        <v>0</v>
      </c>
      <c r="O1101" s="35">
        <v>0</v>
      </c>
      <c r="P1101" s="35">
        <v>0</v>
      </c>
      <c r="Q1101" s="35">
        <v>0</v>
      </c>
      <c r="R1101" s="36">
        <f t="shared" si="214"/>
        <v>0</v>
      </c>
      <c r="S1101" s="35">
        <v>0</v>
      </c>
      <c r="T1101" s="35">
        <v>0</v>
      </c>
      <c r="U1101" s="35">
        <v>0</v>
      </c>
      <c r="V1101" s="36">
        <f t="shared" si="215"/>
        <v>0</v>
      </c>
      <c r="W1101" s="35">
        <v>0</v>
      </c>
      <c r="X1101" s="35">
        <v>0</v>
      </c>
      <c r="Y1101" s="35">
        <v>0</v>
      </c>
      <c r="Z1101" s="36">
        <f t="shared" si="216"/>
        <v>0</v>
      </c>
      <c r="AA1101" s="35">
        <v>-22100</v>
      </c>
      <c r="AB1101" s="35">
        <v>0</v>
      </c>
      <c r="AC1101" s="35">
        <v>426200</v>
      </c>
      <c r="AD1101" s="36">
        <f t="shared" si="217"/>
        <v>-1.6074612857813233</v>
      </c>
      <c r="AE1101" s="35">
        <v>-16703</v>
      </c>
      <c r="AF1101" s="35">
        <v>40</v>
      </c>
      <c r="AG1101" s="35">
        <v>290800</v>
      </c>
      <c r="AH1101" s="36">
        <f t="shared" si="218"/>
        <v>-1.7231430536451169</v>
      </c>
      <c r="AI1101" s="35">
        <v>-92404</v>
      </c>
      <c r="AJ1101" s="35">
        <v>60</v>
      </c>
      <c r="AK1101" s="35">
        <v>409600</v>
      </c>
      <c r="AL1101" s="36">
        <f t="shared" si="219"/>
        <v>-6.9934667968750004</v>
      </c>
      <c r="AM1101" s="35">
        <v>181996</v>
      </c>
      <c r="AN1101" s="35">
        <v>140</v>
      </c>
      <c r="AO1101" s="35">
        <v>924700</v>
      </c>
      <c r="AP1101" s="36">
        <f t="shared" si="220"/>
        <v>6.1013042067697629</v>
      </c>
      <c r="AQ1101" s="35">
        <v>232622.98</v>
      </c>
      <c r="AR1101" s="35">
        <v>150</v>
      </c>
      <c r="AS1101" s="35">
        <v>1003500</v>
      </c>
      <c r="AT1101" s="36">
        <f t="shared" si="221"/>
        <v>6.4907258993522667</v>
      </c>
      <c r="AU1101" s="35">
        <v>376613.99</v>
      </c>
      <c r="AV1101" s="35">
        <v>171</v>
      </c>
      <c r="AW1101" s="35">
        <v>1194930</v>
      </c>
      <c r="AX1101" s="36">
        <f t="shared" si="222"/>
        <v>9.7704749985354784</v>
      </c>
      <c r="AY1101" s="35">
        <f t="shared" si="226"/>
        <v>660025.97</v>
      </c>
      <c r="AZ1101" s="35">
        <f t="shared" si="226"/>
        <v>561</v>
      </c>
      <c r="BA1101" s="35">
        <f t="shared" si="226"/>
        <v>4249730</v>
      </c>
      <c r="BB1101" s="36">
        <f t="shared" si="223"/>
        <v>4.8146129448223771</v>
      </c>
      <c r="BC1101" s="43" t="s">
        <v>1465</v>
      </c>
      <c r="BD1101" s="38" t="s">
        <v>1466</v>
      </c>
      <c r="BE1101" s="38" t="s">
        <v>1303</v>
      </c>
      <c r="BF1101" s="41"/>
      <c r="BG1101" s="41"/>
      <c r="BH1101" s="41"/>
      <c r="BI1101" s="41"/>
      <c r="BJ1101" s="41"/>
      <c r="BK1101" s="41"/>
      <c r="BL1101" s="41"/>
      <c r="BM1101" s="41"/>
      <c r="BN1101" s="41"/>
      <c r="BO1101" s="41"/>
      <c r="CJ1101" s="41"/>
      <c r="CK1101" s="41"/>
    </row>
    <row r="1102" spans="1:89" s="33" customFormat="1" x14ac:dyDescent="0.2">
      <c r="A1102" s="42">
        <v>205666</v>
      </c>
      <c r="B1102" s="43" t="s">
        <v>1479</v>
      </c>
      <c r="C1102" s="35">
        <v>0</v>
      </c>
      <c r="D1102" s="35">
        <v>0</v>
      </c>
      <c r="E1102" s="35">
        <v>0</v>
      </c>
      <c r="F1102" s="36">
        <f t="shared" si="224"/>
        <v>0</v>
      </c>
      <c r="G1102" s="35">
        <v>0</v>
      </c>
      <c r="H1102" s="35">
        <v>0</v>
      </c>
      <c r="I1102" s="35">
        <v>0</v>
      </c>
      <c r="J1102" s="36">
        <f t="shared" si="225"/>
        <v>0</v>
      </c>
      <c r="K1102" s="35">
        <v>0</v>
      </c>
      <c r="L1102" s="35">
        <v>0</v>
      </c>
      <c r="M1102" s="35">
        <v>0</v>
      </c>
      <c r="N1102" s="36">
        <f t="shared" si="213"/>
        <v>0</v>
      </c>
      <c r="O1102" s="35">
        <v>0</v>
      </c>
      <c r="P1102" s="35">
        <v>0</v>
      </c>
      <c r="Q1102" s="35">
        <v>0</v>
      </c>
      <c r="R1102" s="36">
        <f t="shared" si="214"/>
        <v>0</v>
      </c>
      <c r="S1102" s="35">
        <v>0</v>
      </c>
      <c r="T1102" s="35">
        <v>0</v>
      </c>
      <c r="U1102" s="35">
        <v>0</v>
      </c>
      <c r="V1102" s="36">
        <f t="shared" si="215"/>
        <v>0</v>
      </c>
      <c r="W1102" s="35">
        <v>0</v>
      </c>
      <c r="X1102" s="35">
        <v>0</v>
      </c>
      <c r="Y1102" s="35">
        <v>0</v>
      </c>
      <c r="Z1102" s="36">
        <f t="shared" si="216"/>
        <v>0</v>
      </c>
      <c r="AA1102" s="35">
        <v>0</v>
      </c>
      <c r="AB1102" s="35">
        <v>0</v>
      </c>
      <c r="AC1102" s="35">
        <v>0</v>
      </c>
      <c r="AD1102" s="36">
        <f t="shared" si="217"/>
        <v>0</v>
      </c>
      <c r="AE1102" s="35">
        <v>0</v>
      </c>
      <c r="AF1102" s="35">
        <v>0</v>
      </c>
      <c r="AG1102" s="35">
        <v>0</v>
      </c>
      <c r="AH1102" s="36">
        <f t="shared" si="218"/>
        <v>0</v>
      </c>
      <c r="AI1102" s="35">
        <v>78275</v>
      </c>
      <c r="AJ1102" s="35">
        <v>22.5</v>
      </c>
      <c r="AK1102" s="35">
        <v>162525</v>
      </c>
      <c r="AL1102" s="36">
        <f t="shared" si="219"/>
        <v>14.930164590063066</v>
      </c>
      <c r="AM1102" s="35">
        <v>92657.5</v>
      </c>
      <c r="AN1102" s="35">
        <v>31.75</v>
      </c>
      <c r="AO1102" s="35">
        <v>211502.5</v>
      </c>
      <c r="AP1102" s="36">
        <f t="shared" si="220"/>
        <v>13.580844198059125</v>
      </c>
      <c r="AQ1102" s="35">
        <v>89627.51</v>
      </c>
      <c r="AR1102" s="35">
        <v>12</v>
      </c>
      <c r="AS1102" s="35">
        <v>80960</v>
      </c>
      <c r="AT1102" s="36">
        <f t="shared" si="221"/>
        <v>30.997656620553357</v>
      </c>
      <c r="AU1102" s="35">
        <v>55460.01</v>
      </c>
      <c r="AV1102" s="35">
        <v>10</v>
      </c>
      <c r="AW1102" s="35">
        <v>70300</v>
      </c>
      <c r="AX1102" s="36">
        <f t="shared" si="222"/>
        <v>24.456049928876247</v>
      </c>
      <c r="AY1102" s="35">
        <f t="shared" si="226"/>
        <v>316020.02</v>
      </c>
      <c r="AZ1102" s="35">
        <f t="shared" si="226"/>
        <v>76.25</v>
      </c>
      <c r="BA1102" s="35">
        <f t="shared" si="226"/>
        <v>525287.5</v>
      </c>
      <c r="BB1102" s="36">
        <f t="shared" si="223"/>
        <v>18.650016648026082</v>
      </c>
      <c r="BC1102" s="43" t="s">
        <v>1465</v>
      </c>
      <c r="BD1102" s="38" t="s">
        <v>1466</v>
      </c>
      <c r="BE1102" s="38" t="s">
        <v>1303</v>
      </c>
      <c r="BF1102" s="41"/>
      <c r="BG1102" s="41"/>
      <c r="BH1102" s="41"/>
      <c r="BI1102" s="41"/>
      <c r="BJ1102" s="41"/>
      <c r="BK1102" s="41"/>
      <c r="BL1102" s="41"/>
      <c r="BM1102" s="41"/>
      <c r="BN1102" s="41"/>
      <c r="BO1102" s="41"/>
      <c r="CJ1102" s="41"/>
      <c r="CK1102" s="41"/>
    </row>
    <row r="1103" spans="1:89" s="33" customFormat="1" x14ac:dyDescent="0.2">
      <c r="A1103" s="42">
        <v>205778</v>
      </c>
      <c r="B1103" s="43" t="s">
        <v>1480</v>
      </c>
      <c r="C1103" s="35">
        <v>0</v>
      </c>
      <c r="D1103" s="35">
        <v>0</v>
      </c>
      <c r="E1103" s="35">
        <v>0</v>
      </c>
      <c r="F1103" s="36">
        <f t="shared" si="224"/>
        <v>0</v>
      </c>
      <c r="G1103" s="35">
        <v>0</v>
      </c>
      <c r="H1103" s="35">
        <v>0</v>
      </c>
      <c r="I1103" s="35">
        <v>0</v>
      </c>
      <c r="J1103" s="36">
        <f t="shared" si="225"/>
        <v>0</v>
      </c>
      <c r="K1103" s="35">
        <v>0</v>
      </c>
      <c r="L1103" s="35">
        <v>0</v>
      </c>
      <c r="M1103" s="35">
        <v>0</v>
      </c>
      <c r="N1103" s="36">
        <f t="shared" si="213"/>
        <v>0</v>
      </c>
      <c r="O1103" s="35">
        <v>0</v>
      </c>
      <c r="P1103" s="35">
        <v>0</v>
      </c>
      <c r="Q1103" s="35">
        <v>0</v>
      </c>
      <c r="R1103" s="36">
        <f t="shared" si="214"/>
        <v>0</v>
      </c>
      <c r="S1103" s="35">
        <v>0</v>
      </c>
      <c r="T1103" s="35">
        <v>0</v>
      </c>
      <c r="U1103" s="35">
        <v>0</v>
      </c>
      <c r="V1103" s="36">
        <f t="shared" si="215"/>
        <v>0</v>
      </c>
      <c r="W1103" s="35">
        <v>0</v>
      </c>
      <c r="X1103" s="35">
        <v>0</v>
      </c>
      <c r="Y1103" s="35">
        <v>0</v>
      </c>
      <c r="Z1103" s="36">
        <f t="shared" si="216"/>
        <v>0</v>
      </c>
      <c r="AA1103" s="35">
        <v>0</v>
      </c>
      <c r="AB1103" s="35">
        <v>0</v>
      </c>
      <c r="AC1103" s="35">
        <v>0</v>
      </c>
      <c r="AD1103" s="36">
        <f t="shared" si="217"/>
        <v>0</v>
      </c>
      <c r="AE1103" s="35">
        <v>0</v>
      </c>
      <c r="AF1103" s="35">
        <v>0</v>
      </c>
      <c r="AG1103" s="35">
        <v>0</v>
      </c>
      <c r="AH1103" s="36">
        <f t="shared" si="218"/>
        <v>0</v>
      </c>
      <c r="AI1103" s="35">
        <v>-3750</v>
      </c>
      <c r="AJ1103" s="35">
        <v>10</v>
      </c>
      <c r="AK1103" s="35">
        <v>68400</v>
      </c>
      <c r="AL1103" s="36">
        <f t="shared" si="219"/>
        <v>-1.6995614035087718</v>
      </c>
      <c r="AM1103" s="35">
        <v>11375</v>
      </c>
      <c r="AN1103" s="35">
        <v>2.5</v>
      </c>
      <c r="AO1103" s="35">
        <v>16575</v>
      </c>
      <c r="AP1103" s="36">
        <f t="shared" si="220"/>
        <v>21.274509803921571</v>
      </c>
      <c r="AQ1103" s="35">
        <v>0</v>
      </c>
      <c r="AR1103" s="35">
        <v>0</v>
      </c>
      <c r="AS1103" s="35">
        <v>0</v>
      </c>
      <c r="AT1103" s="36">
        <f t="shared" si="221"/>
        <v>0</v>
      </c>
      <c r="AU1103" s="35">
        <v>59300</v>
      </c>
      <c r="AV1103" s="35">
        <v>20</v>
      </c>
      <c r="AW1103" s="35">
        <v>144350</v>
      </c>
      <c r="AX1103" s="36">
        <f t="shared" si="222"/>
        <v>12.735019050917909</v>
      </c>
      <c r="AY1103" s="35">
        <f t="shared" si="226"/>
        <v>66925</v>
      </c>
      <c r="AZ1103" s="35">
        <f t="shared" si="226"/>
        <v>32.5</v>
      </c>
      <c r="BA1103" s="35">
        <f t="shared" si="226"/>
        <v>229325</v>
      </c>
      <c r="BB1103" s="36">
        <f t="shared" si="223"/>
        <v>9.0468767033685804</v>
      </c>
      <c r="BC1103" s="43" t="s">
        <v>1465</v>
      </c>
      <c r="BD1103" s="38" t="s">
        <v>1466</v>
      </c>
      <c r="BE1103" s="38" t="s">
        <v>1303</v>
      </c>
      <c r="BF1103" s="41"/>
      <c r="BG1103" s="41"/>
      <c r="BH1103" s="41"/>
      <c r="BI1103" s="41"/>
      <c r="BJ1103" s="41"/>
      <c r="BK1103" s="41"/>
      <c r="BL1103" s="41"/>
      <c r="BM1103" s="41"/>
      <c r="BN1103" s="41"/>
      <c r="BO1103" s="41"/>
      <c r="CJ1103" s="41"/>
      <c r="CK1103" s="41"/>
    </row>
    <row r="1104" spans="1:89" s="33" customFormat="1" x14ac:dyDescent="0.2">
      <c r="A1104" s="42">
        <v>202330</v>
      </c>
      <c r="B1104" s="43" t="s">
        <v>1481</v>
      </c>
      <c r="C1104" s="35">
        <v>73900.45</v>
      </c>
      <c r="D1104" s="35">
        <v>0</v>
      </c>
      <c r="E1104" s="35">
        <v>0</v>
      </c>
      <c r="F1104" s="36">
        <f t="shared" si="224"/>
        <v>0</v>
      </c>
      <c r="G1104" s="35">
        <v>44940.45</v>
      </c>
      <c r="H1104" s="35">
        <v>14</v>
      </c>
      <c r="I1104" s="35">
        <v>98280</v>
      </c>
      <c r="J1104" s="36">
        <f t="shared" si="225"/>
        <v>14.175355616605614</v>
      </c>
      <c r="K1104" s="35">
        <v>0</v>
      </c>
      <c r="L1104" s="35">
        <v>0</v>
      </c>
      <c r="M1104" s="35">
        <v>0</v>
      </c>
      <c r="N1104" s="36">
        <f t="shared" si="213"/>
        <v>0</v>
      </c>
      <c r="O1104" s="35">
        <v>0</v>
      </c>
      <c r="P1104" s="35">
        <v>0</v>
      </c>
      <c r="Q1104" s="35">
        <v>0</v>
      </c>
      <c r="R1104" s="36">
        <f t="shared" si="214"/>
        <v>0</v>
      </c>
      <c r="S1104" s="35">
        <v>0</v>
      </c>
      <c r="T1104" s="35">
        <v>0</v>
      </c>
      <c r="U1104" s="35">
        <v>0</v>
      </c>
      <c r="V1104" s="36">
        <f t="shared" si="215"/>
        <v>0</v>
      </c>
      <c r="W1104" s="35">
        <v>0</v>
      </c>
      <c r="X1104" s="35">
        <v>0</v>
      </c>
      <c r="Y1104" s="35">
        <v>0</v>
      </c>
      <c r="Z1104" s="36">
        <f t="shared" si="216"/>
        <v>0</v>
      </c>
      <c r="AA1104" s="35">
        <v>0</v>
      </c>
      <c r="AB1104" s="35">
        <v>0</v>
      </c>
      <c r="AC1104" s="35">
        <v>0</v>
      </c>
      <c r="AD1104" s="36">
        <f t="shared" si="217"/>
        <v>0</v>
      </c>
      <c r="AE1104" s="35">
        <v>0</v>
      </c>
      <c r="AF1104" s="35">
        <v>0</v>
      </c>
      <c r="AG1104" s="35">
        <v>0</v>
      </c>
      <c r="AH1104" s="36">
        <f t="shared" si="218"/>
        <v>0</v>
      </c>
      <c r="AI1104" s="35">
        <v>0</v>
      </c>
      <c r="AJ1104" s="35">
        <v>0</v>
      </c>
      <c r="AK1104" s="35">
        <v>0</v>
      </c>
      <c r="AL1104" s="36">
        <f t="shared" si="219"/>
        <v>0</v>
      </c>
      <c r="AM1104" s="35">
        <v>0</v>
      </c>
      <c r="AN1104" s="35">
        <v>0</v>
      </c>
      <c r="AO1104" s="35">
        <v>0</v>
      </c>
      <c r="AP1104" s="36">
        <f t="shared" si="220"/>
        <v>0</v>
      </c>
      <c r="AQ1104" s="35">
        <v>0</v>
      </c>
      <c r="AR1104" s="35">
        <v>0</v>
      </c>
      <c r="AS1104" s="35">
        <v>0</v>
      </c>
      <c r="AT1104" s="36">
        <f t="shared" si="221"/>
        <v>0</v>
      </c>
      <c r="AU1104" s="35">
        <v>0</v>
      </c>
      <c r="AV1104" s="35">
        <v>0</v>
      </c>
      <c r="AW1104" s="35">
        <v>0</v>
      </c>
      <c r="AX1104" s="36">
        <f t="shared" si="222"/>
        <v>0</v>
      </c>
      <c r="AY1104" s="35">
        <f t="shared" si="226"/>
        <v>44940.45</v>
      </c>
      <c r="AZ1104" s="35">
        <f t="shared" si="226"/>
        <v>14</v>
      </c>
      <c r="BA1104" s="35">
        <f t="shared" si="226"/>
        <v>98280</v>
      </c>
      <c r="BB1104" s="36">
        <f t="shared" si="223"/>
        <v>14.175355616605614</v>
      </c>
      <c r="BC1104" s="43" t="s">
        <v>1465</v>
      </c>
      <c r="BD1104" s="38" t="s">
        <v>1466</v>
      </c>
      <c r="BE1104" s="38" t="s">
        <v>1303</v>
      </c>
      <c r="BF1104" s="41"/>
      <c r="BG1104" s="41"/>
      <c r="BH1104" s="41"/>
      <c r="BI1104" s="41"/>
      <c r="BJ1104" s="41"/>
      <c r="BK1104" s="41"/>
      <c r="BL1104" s="41"/>
      <c r="BM1104" s="41"/>
      <c r="BN1104" s="41"/>
      <c r="BO1104" s="41"/>
      <c r="CJ1104" s="41"/>
      <c r="CK1104" s="41"/>
    </row>
    <row r="1105" spans="1:89" s="33" customFormat="1" x14ac:dyDescent="0.2">
      <c r="A1105" s="42">
        <v>202474</v>
      </c>
      <c r="B1105" s="43" t="s">
        <v>1482</v>
      </c>
      <c r="C1105" s="35">
        <v>-152999.99</v>
      </c>
      <c r="D1105" s="35">
        <v>35</v>
      </c>
      <c r="E1105" s="35">
        <v>245700</v>
      </c>
      <c r="F1105" s="36">
        <f t="shared" si="224"/>
        <v>-18.681317460317459</v>
      </c>
      <c r="G1105" s="35">
        <v>187317.51</v>
      </c>
      <c r="H1105" s="35">
        <v>91.8</v>
      </c>
      <c r="I1105" s="35">
        <v>644436</v>
      </c>
      <c r="J1105" s="36">
        <f t="shared" si="225"/>
        <v>9.0107362251643295</v>
      </c>
      <c r="K1105" s="35">
        <v>142169.51</v>
      </c>
      <c r="L1105" s="35">
        <v>25</v>
      </c>
      <c r="M1105" s="35">
        <v>175500</v>
      </c>
      <c r="N1105" s="36">
        <f t="shared" si="213"/>
        <v>24.302480341880344</v>
      </c>
      <c r="O1105" s="35">
        <v>-6030.49</v>
      </c>
      <c r="P1105" s="35">
        <v>35</v>
      </c>
      <c r="Q1105" s="35">
        <v>242200</v>
      </c>
      <c r="R1105" s="36">
        <f t="shared" si="214"/>
        <v>-0.77186288191577201</v>
      </c>
      <c r="S1105" s="35">
        <v>-3870.49</v>
      </c>
      <c r="T1105" s="35">
        <v>1</v>
      </c>
      <c r="U1105" s="35">
        <v>6970</v>
      </c>
      <c r="V1105" s="36">
        <f t="shared" si="215"/>
        <v>-17.214517934002867</v>
      </c>
      <c r="W1105" s="35">
        <v>-12880.49</v>
      </c>
      <c r="X1105" s="35">
        <v>39</v>
      </c>
      <c r="Y1105" s="35">
        <v>266930</v>
      </c>
      <c r="Z1105" s="36">
        <f t="shared" si="216"/>
        <v>-1.447625594725209</v>
      </c>
      <c r="AA1105" s="35">
        <v>-7544.49</v>
      </c>
      <c r="AB1105" s="35">
        <v>5.7</v>
      </c>
      <c r="AC1105" s="35">
        <v>40299</v>
      </c>
      <c r="AD1105" s="36">
        <f t="shared" si="217"/>
        <v>-5.8035978560262036</v>
      </c>
      <c r="AE1105" s="35">
        <v>-8456.24</v>
      </c>
      <c r="AF1105" s="35">
        <v>25</v>
      </c>
      <c r="AG1105" s="35">
        <v>183000</v>
      </c>
      <c r="AH1105" s="36">
        <f t="shared" si="218"/>
        <v>-1.3862688524590163</v>
      </c>
      <c r="AI1105" s="35">
        <v>0</v>
      </c>
      <c r="AJ1105" s="35">
        <v>0</v>
      </c>
      <c r="AK1105" s="35">
        <v>0</v>
      </c>
      <c r="AL1105" s="36">
        <f t="shared" si="219"/>
        <v>0</v>
      </c>
      <c r="AM1105" s="35">
        <v>0</v>
      </c>
      <c r="AN1105" s="35">
        <v>0</v>
      </c>
      <c r="AO1105" s="35">
        <v>0</v>
      </c>
      <c r="AP1105" s="36">
        <f t="shared" si="220"/>
        <v>0</v>
      </c>
      <c r="AQ1105" s="35">
        <v>0</v>
      </c>
      <c r="AR1105" s="35">
        <v>0</v>
      </c>
      <c r="AS1105" s="35">
        <v>0</v>
      </c>
      <c r="AT1105" s="36">
        <f t="shared" si="221"/>
        <v>0</v>
      </c>
      <c r="AU1105" s="35">
        <v>-23636.240000000002</v>
      </c>
      <c r="AV1105" s="35">
        <v>0</v>
      </c>
      <c r="AW1105" s="35">
        <v>0</v>
      </c>
      <c r="AX1105" s="36">
        <f t="shared" si="222"/>
        <v>0</v>
      </c>
      <c r="AY1105" s="35">
        <f t="shared" si="226"/>
        <v>267068.58000000007</v>
      </c>
      <c r="AZ1105" s="35">
        <f t="shared" si="226"/>
        <v>222.5</v>
      </c>
      <c r="BA1105" s="35">
        <f t="shared" si="226"/>
        <v>1559335</v>
      </c>
      <c r="BB1105" s="36">
        <f t="shared" si="223"/>
        <v>5.3093953383974588</v>
      </c>
      <c r="BC1105" s="43" t="s">
        <v>1465</v>
      </c>
      <c r="BD1105" s="38" t="s">
        <v>1466</v>
      </c>
      <c r="BE1105" s="38" t="s">
        <v>1303</v>
      </c>
      <c r="BF1105" s="41"/>
      <c r="BG1105" s="41"/>
      <c r="BH1105" s="41"/>
      <c r="BI1105" s="41"/>
      <c r="BJ1105" s="41"/>
      <c r="BK1105" s="41"/>
      <c r="BL1105" s="41"/>
      <c r="BM1105" s="41"/>
      <c r="BN1105" s="41"/>
      <c r="BO1105" s="41"/>
      <c r="CJ1105" s="41"/>
      <c r="CK1105" s="41"/>
    </row>
    <row r="1106" spans="1:89" s="33" customFormat="1" x14ac:dyDescent="0.2">
      <c r="A1106" s="42">
        <v>202581</v>
      </c>
      <c r="B1106" s="43" t="s">
        <v>1483</v>
      </c>
      <c r="C1106" s="35">
        <v>-4650</v>
      </c>
      <c r="D1106" s="35">
        <v>0</v>
      </c>
      <c r="E1106" s="35">
        <v>0</v>
      </c>
      <c r="F1106" s="36">
        <f t="shared" si="224"/>
        <v>0</v>
      </c>
      <c r="G1106" s="35">
        <v>-1120</v>
      </c>
      <c r="H1106" s="35">
        <v>14</v>
      </c>
      <c r="I1106" s="35">
        <v>98280</v>
      </c>
      <c r="J1106" s="36">
        <f t="shared" si="225"/>
        <v>-0.35327635327635326</v>
      </c>
      <c r="K1106" s="35">
        <v>0</v>
      </c>
      <c r="L1106" s="35">
        <v>20</v>
      </c>
      <c r="M1106" s="35">
        <v>140800</v>
      </c>
      <c r="N1106" s="36">
        <f t="shared" si="213"/>
        <v>0</v>
      </c>
      <c r="O1106" s="35">
        <v>0</v>
      </c>
      <c r="P1106" s="35">
        <v>0</v>
      </c>
      <c r="Q1106" s="35">
        <v>0</v>
      </c>
      <c r="R1106" s="36">
        <f t="shared" si="214"/>
        <v>0</v>
      </c>
      <c r="S1106" s="35">
        <v>0</v>
      </c>
      <c r="T1106" s="35">
        <v>0</v>
      </c>
      <c r="U1106" s="35">
        <v>0</v>
      </c>
      <c r="V1106" s="36">
        <f t="shared" si="215"/>
        <v>0</v>
      </c>
      <c r="W1106" s="35">
        <v>0</v>
      </c>
      <c r="X1106" s="35">
        <v>0</v>
      </c>
      <c r="Y1106" s="35">
        <v>0</v>
      </c>
      <c r="Z1106" s="36">
        <f t="shared" si="216"/>
        <v>0</v>
      </c>
      <c r="AA1106" s="35">
        <v>0</v>
      </c>
      <c r="AB1106" s="35">
        <v>0</v>
      </c>
      <c r="AC1106" s="35">
        <v>0</v>
      </c>
      <c r="AD1106" s="36">
        <f t="shared" si="217"/>
        <v>0</v>
      </c>
      <c r="AE1106" s="35">
        <v>0</v>
      </c>
      <c r="AF1106" s="35">
        <v>0</v>
      </c>
      <c r="AG1106" s="35">
        <v>0</v>
      </c>
      <c r="AH1106" s="36">
        <f t="shared" si="218"/>
        <v>0</v>
      </c>
      <c r="AI1106" s="35">
        <v>0</v>
      </c>
      <c r="AJ1106" s="35">
        <v>0</v>
      </c>
      <c r="AK1106" s="35">
        <v>0</v>
      </c>
      <c r="AL1106" s="36">
        <f t="shared" si="219"/>
        <v>0</v>
      </c>
      <c r="AM1106" s="35">
        <v>0</v>
      </c>
      <c r="AN1106" s="35">
        <v>0</v>
      </c>
      <c r="AO1106" s="35">
        <v>0</v>
      </c>
      <c r="AP1106" s="36">
        <f t="shared" si="220"/>
        <v>0</v>
      </c>
      <c r="AQ1106" s="35">
        <v>0</v>
      </c>
      <c r="AR1106" s="35">
        <v>0</v>
      </c>
      <c r="AS1106" s="35">
        <v>0</v>
      </c>
      <c r="AT1106" s="36">
        <f t="shared" si="221"/>
        <v>0</v>
      </c>
      <c r="AU1106" s="35">
        <v>0</v>
      </c>
      <c r="AV1106" s="35">
        <v>0</v>
      </c>
      <c r="AW1106" s="35">
        <v>0</v>
      </c>
      <c r="AX1106" s="36">
        <f t="shared" si="222"/>
        <v>0</v>
      </c>
      <c r="AY1106" s="35">
        <f t="shared" si="226"/>
        <v>-1120</v>
      </c>
      <c r="AZ1106" s="35">
        <f t="shared" si="226"/>
        <v>34</v>
      </c>
      <c r="BA1106" s="35">
        <f t="shared" si="226"/>
        <v>239080</v>
      </c>
      <c r="BB1106" s="36">
        <f t="shared" si="223"/>
        <v>-0.14522335619876192</v>
      </c>
      <c r="BC1106" s="43" t="s">
        <v>1465</v>
      </c>
      <c r="BD1106" s="38" t="s">
        <v>1466</v>
      </c>
      <c r="BE1106" s="38" t="s">
        <v>1303</v>
      </c>
      <c r="BF1106" s="41"/>
      <c r="BG1106" s="41"/>
      <c r="BH1106" s="41"/>
      <c r="BI1106" s="41"/>
      <c r="BJ1106" s="41"/>
      <c r="BK1106" s="41"/>
      <c r="BL1106" s="41"/>
      <c r="BM1106" s="41"/>
      <c r="BN1106" s="41"/>
      <c r="BO1106" s="41"/>
      <c r="CJ1106" s="41"/>
      <c r="CK1106" s="41"/>
    </row>
    <row r="1107" spans="1:89" s="33" customFormat="1" x14ac:dyDescent="0.2">
      <c r="A1107" s="42">
        <v>119026</v>
      </c>
      <c r="B1107" s="43" t="s">
        <v>1484</v>
      </c>
      <c r="C1107" s="35">
        <v>219320.32000000001</v>
      </c>
      <c r="D1107" s="35">
        <v>202</v>
      </c>
      <c r="E1107" s="35">
        <v>1404440</v>
      </c>
      <c r="F1107" s="36">
        <f t="shared" si="224"/>
        <v>4.6848634331121302</v>
      </c>
      <c r="G1107" s="35">
        <v>122355.82</v>
      </c>
      <c r="H1107" s="35">
        <v>244.15</v>
      </c>
      <c r="I1107" s="35">
        <v>1716320.5</v>
      </c>
      <c r="J1107" s="36">
        <f t="shared" si="225"/>
        <v>2.2099779266168529</v>
      </c>
      <c r="K1107" s="35">
        <v>-98336.68</v>
      </c>
      <c r="L1107" s="35">
        <v>634.4</v>
      </c>
      <c r="M1107" s="35">
        <v>4497174</v>
      </c>
      <c r="N1107" s="36">
        <f t="shared" si="213"/>
        <v>-0.65598982827882579</v>
      </c>
      <c r="O1107" s="35">
        <v>-163316.89000000001</v>
      </c>
      <c r="P1107" s="35">
        <v>927.85</v>
      </c>
      <c r="Q1107" s="35">
        <v>6479331.5</v>
      </c>
      <c r="R1107" s="36">
        <f t="shared" si="214"/>
        <v>-0.78138054674313251</v>
      </c>
      <c r="S1107" s="35">
        <v>483506.61</v>
      </c>
      <c r="T1107" s="35">
        <v>531.70000000000005</v>
      </c>
      <c r="U1107" s="35">
        <v>3688873</v>
      </c>
      <c r="V1107" s="36">
        <f t="shared" si="215"/>
        <v>4.0632206394744408</v>
      </c>
      <c r="W1107" s="35">
        <v>-184338.1</v>
      </c>
      <c r="X1107" s="35">
        <v>668.85</v>
      </c>
      <c r="Y1107" s="35">
        <v>4602144.5</v>
      </c>
      <c r="Z1107" s="36">
        <f t="shared" si="216"/>
        <v>-1.2016447984195193</v>
      </c>
      <c r="AA1107" s="35">
        <v>-14853.63</v>
      </c>
      <c r="AB1107" s="35">
        <v>512.79999999999995</v>
      </c>
      <c r="AC1107" s="35">
        <v>3636467</v>
      </c>
      <c r="AD1107" s="36">
        <f t="shared" si="217"/>
        <v>-0.12662359647427021</v>
      </c>
      <c r="AE1107" s="35">
        <v>-63855.11</v>
      </c>
      <c r="AF1107" s="35">
        <v>471.54999999999995</v>
      </c>
      <c r="AG1107" s="35">
        <v>3442709.5</v>
      </c>
      <c r="AH1107" s="36">
        <f t="shared" si="218"/>
        <v>-0.55643768374880309</v>
      </c>
      <c r="AI1107" s="35">
        <v>-353459.11</v>
      </c>
      <c r="AJ1107" s="35">
        <v>539.35</v>
      </c>
      <c r="AK1107" s="35">
        <v>3690271.5</v>
      </c>
      <c r="AL1107" s="36">
        <f t="shared" si="219"/>
        <v>-2.9692212104177158</v>
      </c>
      <c r="AM1107" s="35">
        <v>419253.47</v>
      </c>
      <c r="AN1107" s="35">
        <v>769.8</v>
      </c>
      <c r="AO1107" s="35">
        <v>5193924</v>
      </c>
      <c r="AP1107" s="36">
        <f t="shared" si="220"/>
        <v>2.5023195506903835</v>
      </c>
      <c r="AQ1107" s="35">
        <v>457060.75</v>
      </c>
      <c r="AR1107" s="35">
        <v>500.75</v>
      </c>
      <c r="AS1107" s="35">
        <v>3401662.5</v>
      </c>
      <c r="AT1107" s="36">
        <f t="shared" si="221"/>
        <v>3.7621901055733775</v>
      </c>
      <c r="AU1107" s="35">
        <v>-783732.75</v>
      </c>
      <c r="AV1107" s="35">
        <v>810.7</v>
      </c>
      <c r="AW1107" s="35">
        <v>5699616</v>
      </c>
      <c r="AX1107" s="36">
        <f t="shared" si="222"/>
        <v>-4.2626933551312929</v>
      </c>
      <c r="AY1107" s="35">
        <f t="shared" si="226"/>
        <v>-179715.62000000011</v>
      </c>
      <c r="AZ1107" s="35">
        <f t="shared" si="226"/>
        <v>6611.9000000000005</v>
      </c>
      <c r="BA1107" s="35">
        <f t="shared" si="226"/>
        <v>46048494</v>
      </c>
      <c r="BB1107" s="36">
        <f t="shared" si="223"/>
        <v>-0.1209851557794703</v>
      </c>
      <c r="BC1107" s="43" t="s">
        <v>1466</v>
      </c>
      <c r="BD1107" s="38" t="s">
        <v>1466</v>
      </c>
      <c r="BE1107" s="38" t="s">
        <v>1303</v>
      </c>
      <c r="BF1107" s="41"/>
      <c r="BG1107" s="41"/>
      <c r="BH1107" s="41"/>
      <c r="BI1107" s="41"/>
      <c r="BJ1107" s="41"/>
      <c r="BK1107" s="41"/>
      <c r="BL1107" s="41"/>
      <c r="BM1107" s="41"/>
      <c r="BN1107" s="41"/>
      <c r="BO1107" s="41"/>
      <c r="CJ1107" s="41"/>
      <c r="CK1107" s="41"/>
    </row>
    <row r="1108" spans="1:89" s="33" customFormat="1" x14ac:dyDescent="0.2">
      <c r="A1108" s="42">
        <v>119061</v>
      </c>
      <c r="B1108" s="43" t="s">
        <v>1485</v>
      </c>
      <c r="C1108" s="35">
        <v>-346209.21</v>
      </c>
      <c r="D1108" s="35">
        <v>0</v>
      </c>
      <c r="E1108" s="35">
        <v>0</v>
      </c>
      <c r="F1108" s="36">
        <f t="shared" si="224"/>
        <v>0</v>
      </c>
      <c r="G1108" s="35">
        <v>90.79</v>
      </c>
      <c r="H1108" s="35">
        <v>50</v>
      </c>
      <c r="I1108" s="35">
        <v>354075</v>
      </c>
      <c r="J1108" s="36">
        <f t="shared" si="225"/>
        <v>7.9488526442137979E-3</v>
      </c>
      <c r="K1108" s="35">
        <v>-170579.21</v>
      </c>
      <c r="L1108" s="35">
        <v>164.5</v>
      </c>
      <c r="M1108" s="35">
        <v>1152705</v>
      </c>
      <c r="N1108" s="36">
        <f t="shared" si="213"/>
        <v>-4.4394500761252873</v>
      </c>
      <c r="O1108" s="35">
        <v>57843.71</v>
      </c>
      <c r="P1108" s="35">
        <v>181.5</v>
      </c>
      <c r="Q1108" s="35">
        <v>1262935</v>
      </c>
      <c r="R1108" s="36">
        <f t="shared" si="214"/>
        <v>1.4198315906994423</v>
      </c>
      <c r="S1108" s="35">
        <v>25603.71</v>
      </c>
      <c r="T1108" s="35">
        <v>81.5</v>
      </c>
      <c r="U1108" s="35">
        <v>566460</v>
      </c>
      <c r="V1108" s="36">
        <f t="shared" si="215"/>
        <v>1.4011845673127847</v>
      </c>
      <c r="W1108" s="35">
        <v>-146178.98000000001</v>
      </c>
      <c r="X1108" s="35">
        <v>122.5</v>
      </c>
      <c r="Y1108" s="35">
        <v>835575</v>
      </c>
      <c r="Z1108" s="36">
        <f t="shared" si="216"/>
        <v>-5.2483252849833955</v>
      </c>
      <c r="AA1108" s="35">
        <v>-42008.98</v>
      </c>
      <c r="AB1108" s="35">
        <v>183.5</v>
      </c>
      <c r="AC1108" s="35">
        <v>1301595</v>
      </c>
      <c r="AD1108" s="36">
        <f t="shared" si="217"/>
        <v>-1.000525032748282</v>
      </c>
      <c r="AE1108" s="35">
        <v>85292.98</v>
      </c>
      <c r="AF1108" s="35">
        <v>190</v>
      </c>
      <c r="AG1108" s="35">
        <v>1377450</v>
      </c>
      <c r="AH1108" s="36">
        <f t="shared" si="218"/>
        <v>1.857627790482413</v>
      </c>
      <c r="AI1108" s="35">
        <v>-128697.02</v>
      </c>
      <c r="AJ1108" s="35">
        <v>136</v>
      </c>
      <c r="AK1108" s="35">
        <v>928865</v>
      </c>
      <c r="AL1108" s="36">
        <f t="shared" si="219"/>
        <v>-4.2951425879971792</v>
      </c>
      <c r="AM1108" s="35">
        <v>-31942.6</v>
      </c>
      <c r="AN1108" s="35">
        <v>123.55000000000001</v>
      </c>
      <c r="AO1108" s="35">
        <v>831469.5</v>
      </c>
      <c r="AP1108" s="36">
        <f t="shared" si="220"/>
        <v>-1.1909283503483892</v>
      </c>
      <c r="AQ1108" s="35">
        <v>30509.919999999998</v>
      </c>
      <c r="AR1108" s="35">
        <v>152</v>
      </c>
      <c r="AS1108" s="35">
        <v>1040960</v>
      </c>
      <c r="AT1108" s="36">
        <f t="shared" si="221"/>
        <v>0.8206633876421765</v>
      </c>
      <c r="AU1108" s="35">
        <v>-217684.54</v>
      </c>
      <c r="AV1108" s="35">
        <v>123.5</v>
      </c>
      <c r="AW1108" s="35">
        <v>867365</v>
      </c>
      <c r="AX1108" s="36">
        <f t="shared" si="222"/>
        <v>-7.7801395490940957</v>
      </c>
      <c r="AY1108" s="35">
        <f t="shared" si="226"/>
        <v>-537750.22000000009</v>
      </c>
      <c r="AZ1108" s="35">
        <f t="shared" si="226"/>
        <v>1508.55</v>
      </c>
      <c r="BA1108" s="35">
        <f t="shared" si="226"/>
        <v>10519454.5</v>
      </c>
      <c r="BB1108" s="36">
        <f t="shared" si="223"/>
        <v>-1.5847073458039105</v>
      </c>
      <c r="BC1108" s="43" t="s">
        <v>1466</v>
      </c>
      <c r="BD1108" s="38" t="s">
        <v>1466</v>
      </c>
      <c r="BE1108" s="38" t="s">
        <v>1303</v>
      </c>
      <c r="BF1108" s="41"/>
      <c r="BG1108" s="41"/>
      <c r="BH1108" s="41"/>
      <c r="BI1108" s="41"/>
      <c r="BJ1108" s="41"/>
      <c r="BK1108" s="41"/>
      <c r="BL1108" s="41"/>
      <c r="BM1108" s="41"/>
      <c r="BN1108" s="41"/>
      <c r="BO1108" s="41"/>
      <c r="CJ1108" s="41"/>
      <c r="CK1108" s="41"/>
    </row>
    <row r="1109" spans="1:89" s="33" customFormat="1" x14ac:dyDescent="0.2">
      <c r="A1109" s="42">
        <v>140848</v>
      </c>
      <c r="B1109" s="43" t="s">
        <v>1486</v>
      </c>
      <c r="C1109" s="35">
        <v>-56437.18</v>
      </c>
      <c r="D1109" s="35">
        <v>243.4</v>
      </c>
      <c r="E1109" s="35">
        <v>1701492</v>
      </c>
      <c r="F1109" s="36">
        <f t="shared" si="224"/>
        <v>-0.99507690897165546</v>
      </c>
      <c r="G1109" s="35">
        <v>-248683.68</v>
      </c>
      <c r="H1109" s="35">
        <v>628.54999999999995</v>
      </c>
      <c r="I1109" s="35">
        <v>4428503.5</v>
      </c>
      <c r="J1109" s="36">
        <f t="shared" si="225"/>
        <v>-1.7408124618169547</v>
      </c>
      <c r="K1109" s="35">
        <v>-323481.18</v>
      </c>
      <c r="L1109" s="35">
        <v>658.5</v>
      </c>
      <c r="M1109" s="35">
        <v>4618610</v>
      </c>
      <c r="N1109" s="36">
        <f t="shared" si="213"/>
        <v>-2.1011593098356434</v>
      </c>
      <c r="O1109" s="35">
        <v>-168813.68</v>
      </c>
      <c r="P1109" s="35">
        <v>809.5</v>
      </c>
      <c r="Q1109" s="35">
        <v>5671832.5</v>
      </c>
      <c r="R1109" s="36">
        <f t="shared" si="214"/>
        <v>-0.92266901041241955</v>
      </c>
      <c r="S1109" s="35">
        <v>-34048.68</v>
      </c>
      <c r="T1109" s="35">
        <v>603.25</v>
      </c>
      <c r="U1109" s="35">
        <v>4191287.5</v>
      </c>
      <c r="V1109" s="36">
        <f t="shared" si="215"/>
        <v>-0.25183409155301328</v>
      </c>
      <c r="W1109" s="35">
        <v>-393205.01</v>
      </c>
      <c r="X1109" s="35">
        <v>600</v>
      </c>
      <c r="Y1109" s="35">
        <v>4100440</v>
      </c>
      <c r="Z1109" s="36">
        <f t="shared" si="216"/>
        <v>-2.876801099394211</v>
      </c>
      <c r="AA1109" s="35">
        <v>-262521.52</v>
      </c>
      <c r="AB1109" s="35">
        <v>572.5</v>
      </c>
      <c r="AC1109" s="35">
        <v>4062050</v>
      </c>
      <c r="AD1109" s="36">
        <f t="shared" si="217"/>
        <v>-2.0034630592927218</v>
      </c>
      <c r="AE1109" s="35">
        <v>898168.21</v>
      </c>
      <c r="AF1109" s="35">
        <v>583.5</v>
      </c>
      <c r="AG1109" s="35">
        <v>4244115</v>
      </c>
      <c r="AH1109" s="36">
        <f t="shared" si="218"/>
        <v>6.3488021177559979</v>
      </c>
      <c r="AI1109" s="35">
        <v>-41677.79</v>
      </c>
      <c r="AJ1109" s="35">
        <v>522.5</v>
      </c>
      <c r="AK1109" s="35">
        <v>3582850</v>
      </c>
      <c r="AL1109" s="36">
        <f t="shared" si="219"/>
        <v>-0.3606099864632904</v>
      </c>
      <c r="AM1109" s="35">
        <v>-341959.25</v>
      </c>
      <c r="AN1109" s="35">
        <v>691.35</v>
      </c>
      <c r="AO1109" s="35">
        <v>4636261.5</v>
      </c>
      <c r="AP1109" s="36">
        <f t="shared" si="220"/>
        <v>-2.2864837865594945</v>
      </c>
      <c r="AQ1109" s="35">
        <v>345162.78</v>
      </c>
      <c r="AR1109" s="35">
        <v>869.65</v>
      </c>
      <c r="AS1109" s="35">
        <v>5900834</v>
      </c>
      <c r="AT1109" s="36">
        <f t="shared" si="221"/>
        <v>1.6378291339834337</v>
      </c>
      <c r="AU1109" s="35">
        <v>-989132.86</v>
      </c>
      <c r="AV1109" s="35">
        <v>845.35</v>
      </c>
      <c r="AW1109" s="35">
        <v>5939491</v>
      </c>
      <c r="AX1109" s="36">
        <f t="shared" si="222"/>
        <v>-5.1625835715552055</v>
      </c>
      <c r="AY1109" s="35">
        <f t="shared" si="226"/>
        <v>-1560192.6600000001</v>
      </c>
      <c r="AZ1109" s="35">
        <f t="shared" si="226"/>
        <v>7384.6500000000005</v>
      </c>
      <c r="BA1109" s="35">
        <f t="shared" si="226"/>
        <v>51376275</v>
      </c>
      <c r="BB1109" s="36">
        <f t="shared" si="223"/>
        <v>-0.94140675749652936</v>
      </c>
      <c r="BC1109" s="43" t="s">
        <v>1466</v>
      </c>
      <c r="BD1109" s="38" t="s">
        <v>1466</v>
      </c>
      <c r="BE1109" s="38" t="s">
        <v>1303</v>
      </c>
      <c r="BF1109" s="41"/>
      <c r="BG1109" s="41"/>
      <c r="BH1109" s="41"/>
      <c r="BI1109" s="41"/>
      <c r="BJ1109" s="41"/>
      <c r="BK1109" s="41"/>
      <c r="BL1109" s="41"/>
      <c r="BM1109" s="41"/>
      <c r="BN1109" s="41"/>
      <c r="BO1109" s="41"/>
      <c r="CJ1109" s="41"/>
      <c r="CK1109" s="41"/>
    </row>
    <row r="1110" spans="1:89" s="33" customFormat="1" x14ac:dyDescent="0.2">
      <c r="A1110" s="42">
        <v>140849</v>
      </c>
      <c r="B1110" s="43" t="s">
        <v>1487</v>
      </c>
      <c r="C1110" s="35">
        <v>-290049.17</v>
      </c>
      <c r="D1110" s="35">
        <v>31</v>
      </c>
      <c r="E1110" s="35">
        <v>217620</v>
      </c>
      <c r="F1110" s="36">
        <f t="shared" si="224"/>
        <v>-39.98472153294734</v>
      </c>
      <c r="G1110" s="35">
        <v>-108859.17</v>
      </c>
      <c r="H1110" s="35">
        <v>250</v>
      </c>
      <c r="I1110" s="35">
        <v>1755840</v>
      </c>
      <c r="J1110" s="36">
        <f t="shared" si="225"/>
        <v>-1.9219486228813558</v>
      </c>
      <c r="K1110" s="35">
        <v>-128959.17</v>
      </c>
      <c r="L1110" s="35">
        <v>250</v>
      </c>
      <c r="M1110" s="35">
        <v>1760000</v>
      </c>
      <c r="N1110" s="36">
        <f t="shared" si="213"/>
        <v>-2.1981676704545454</v>
      </c>
      <c r="O1110" s="35">
        <v>-118691.77</v>
      </c>
      <c r="P1110" s="35">
        <v>250</v>
      </c>
      <c r="Q1110" s="35">
        <v>1749000</v>
      </c>
      <c r="R1110" s="36">
        <f t="shared" si="214"/>
        <v>-2.1037420640365925</v>
      </c>
      <c r="S1110" s="35">
        <v>304058.23</v>
      </c>
      <c r="T1110" s="35">
        <v>100</v>
      </c>
      <c r="U1110" s="35">
        <v>694000</v>
      </c>
      <c r="V1110" s="36">
        <f t="shared" si="215"/>
        <v>13.581851772334293</v>
      </c>
      <c r="W1110" s="35">
        <v>-150482.04999999999</v>
      </c>
      <c r="X1110" s="35">
        <v>151</v>
      </c>
      <c r="Y1110" s="35">
        <v>1043940</v>
      </c>
      <c r="Z1110" s="36">
        <f t="shared" si="216"/>
        <v>-4.3244453704235868</v>
      </c>
      <c r="AA1110" s="35">
        <v>-48408.05</v>
      </c>
      <c r="AB1110" s="35">
        <v>112.5</v>
      </c>
      <c r="AC1110" s="35">
        <v>797250</v>
      </c>
      <c r="AD1110" s="36">
        <f t="shared" si="217"/>
        <v>-1.8822822828472876</v>
      </c>
      <c r="AE1110" s="35">
        <v>-26477.040000000001</v>
      </c>
      <c r="AF1110" s="35">
        <v>64</v>
      </c>
      <c r="AG1110" s="35">
        <v>466560</v>
      </c>
      <c r="AH1110" s="36">
        <f t="shared" si="218"/>
        <v>-1.7024845679012346</v>
      </c>
      <c r="AI1110" s="35">
        <v>-51637.04</v>
      </c>
      <c r="AJ1110" s="35">
        <v>106</v>
      </c>
      <c r="AK1110" s="35">
        <v>738890</v>
      </c>
      <c r="AL1110" s="36">
        <f t="shared" si="219"/>
        <v>-2.1664229316948398</v>
      </c>
      <c r="AM1110" s="35">
        <v>-118779.04</v>
      </c>
      <c r="AN1110" s="35">
        <v>159</v>
      </c>
      <c r="AO1110" s="35">
        <v>1055240</v>
      </c>
      <c r="AP1110" s="36">
        <f t="shared" si="220"/>
        <v>-3.4893960047003523</v>
      </c>
      <c r="AQ1110" s="35">
        <v>-58376.03</v>
      </c>
      <c r="AR1110" s="35">
        <v>201</v>
      </c>
      <c r="AS1110" s="35">
        <v>1364790</v>
      </c>
      <c r="AT1110" s="36">
        <f t="shared" si="221"/>
        <v>-1.1976412781453556</v>
      </c>
      <c r="AU1110" s="35">
        <v>-217294.03</v>
      </c>
      <c r="AV1110" s="35">
        <v>150</v>
      </c>
      <c r="AW1110" s="35">
        <v>1062400</v>
      </c>
      <c r="AX1110" s="36">
        <f t="shared" si="222"/>
        <v>-6.3404696253765058</v>
      </c>
      <c r="AY1110" s="35">
        <f t="shared" si="226"/>
        <v>-723905.15999999992</v>
      </c>
      <c r="AZ1110" s="35">
        <f t="shared" si="226"/>
        <v>1793.5</v>
      </c>
      <c r="BA1110" s="35">
        <f t="shared" si="226"/>
        <v>12487910</v>
      </c>
      <c r="BB1110" s="36">
        <f t="shared" si="223"/>
        <v>-1.7970228773269503</v>
      </c>
      <c r="BC1110" s="43" t="s">
        <v>1466</v>
      </c>
      <c r="BD1110" s="38" t="s">
        <v>1466</v>
      </c>
      <c r="BE1110" s="38" t="s">
        <v>1303</v>
      </c>
      <c r="BF1110" s="41"/>
      <c r="BG1110" s="41"/>
      <c r="BH1110" s="41"/>
      <c r="BI1110" s="41"/>
      <c r="BJ1110" s="41"/>
      <c r="BK1110" s="41"/>
      <c r="BL1110" s="41"/>
      <c r="BM1110" s="41"/>
      <c r="BN1110" s="41"/>
      <c r="BO1110" s="41"/>
      <c r="CJ1110" s="41"/>
      <c r="CK1110" s="41"/>
    </row>
    <row r="1111" spans="1:89" s="33" customFormat="1" x14ac:dyDescent="0.2">
      <c r="A1111" s="42">
        <v>140851</v>
      </c>
      <c r="B1111" s="43" t="s">
        <v>1488</v>
      </c>
      <c r="C1111" s="35">
        <v>173295.18</v>
      </c>
      <c r="D1111" s="35">
        <v>25</v>
      </c>
      <c r="E1111" s="35">
        <v>175500</v>
      </c>
      <c r="F1111" s="36">
        <f t="shared" si="224"/>
        <v>29.623107692307691</v>
      </c>
      <c r="G1111" s="35">
        <v>457217.22</v>
      </c>
      <c r="H1111" s="35">
        <v>263</v>
      </c>
      <c r="I1111" s="35">
        <v>1846960</v>
      </c>
      <c r="J1111" s="36">
        <f t="shared" si="225"/>
        <v>7.6740881340148137</v>
      </c>
      <c r="K1111" s="35">
        <v>826917.22</v>
      </c>
      <c r="L1111" s="35">
        <v>345</v>
      </c>
      <c r="M1111" s="35">
        <v>2431300</v>
      </c>
      <c r="N1111" s="36">
        <f t="shared" si="213"/>
        <v>10.203395961008514</v>
      </c>
      <c r="O1111" s="35">
        <v>287830.71000000002</v>
      </c>
      <c r="P1111" s="35">
        <v>292</v>
      </c>
      <c r="Q1111" s="35">
        <v>2050980</v>
      </c>
      <c r="R1111" s="36">
        <f t="shared" si="214"/>
        <v>4.3504822133809213</v>
      </c>
      <c r="S1111" s="35">
        <v>606080.71</v>
      </c>
      <c r="T1111" s="35">
        <v>200</v>
      </c>
      <c r="U1111" s="35">
        <v>1398500</v>
      </c>
      <c r="V1111" s="36">
        <f t="shared" si="215"/>
        <v>13.434752956739361</v>
      </c>
      <c r="W1111" s="35">
        <v>-247848.67</v>
      </c>
      <c r="X1111" s="35">
        <v>153</v>
      </c>
      <c r="Y1111" s="35">
        <v>1046270</v>
      </c>
      <c r="Z1111" s="36">
        <f t="shared" si="216"/>
        <v>-7.1066360499679826</v>
      </c>
      <c r="AA1111" s="35">
        <v>13686.33</v>
      </c>
      <c r="AB1111" s="35">
        <v>176</v>
      </c>
      <c r="AC1111" s="35">
        <v>1238240</v>
      </c>
      <c r="AD1111" s="36">
        <f t="shared" si="217"/>
        <v>0.34264458424861094</v>
      </c>
      <c r="AE1111" s="35">
        <v>618210.41</v>
      </c>
      <c r="AF1111" s="35">
        <v>235</v>
      </c>
      <c r="AG1111" s="35">
        <v>1711900</v>
      </c>
      <c r="AH1111" s="36">
        <f t="shared" si="218"/>
        <v>10.833759156492786</v>
      </c>
      <c r="AI1111" s="35">
        <v>305333.40999999997</v>
      </c>
      <c r="AJ1111" s="35">
        <v>145</v>
      </c>
      <c r="AK1111" s="35">
        <v>995900</v>
      </c>
      <c r="AL1111" s="36">
        <f t="shared" si="219"/>
        <v>9.5043033537503767</v>
      </c>
      <c r="AM1111" s="35">
        <v>-82756.460000000006</v>
      </c>
      <c r="AN1111" s="35">
        <v>190</v>
      </c>
      <c r="AO1111" s="35">
        <v>1250400</v>
      </c>
      <c r="AP1111" s="36">
        <f t="shared" si="220"/>
        <v>-2.0517036628278951</v>
      </c>
      <c r="AQ1111" s="35">
        <v>375630.47</v>
      </c>
      <c r="AR1111" s="35">
        <v>243.25</v>
      </c>
      <c r="AS1111" s="35">
        <v>1623370</v>
      </c>
      <c r="AT1111" s="36">
        <f t="shared" si="221"/>
        <v>6.4789007804751835</v>
      </c>
      <c r="AU1111" s="35">
        <v>-251982.66</v>
      </c>
      <c r="AV1111" s="35">
        <v>256.25</v>
      </c>
      <c r="AW1111" s="35">
        <v>1793325</v>
      </c>
      <c r="AX1111" s="36">
        <f t="shared" si="222"/>
        <v>-4.3558543264606246</v>
      </c>
      <c r="AY1111" s="35">
        <f t="shared" si="226"/>
        <v>2908318.6900000004</v>
      </c>
      <c r="AZ1111" s="35">
        <f t="shared" si="226"/>
        <v>2498.5</v>
      </c>
      <c r="BA1111" s="35">
        <f t="shared" si="226"/>
        <v>17387145</v>
      </c>
      <c r="BB1111" s="36">
        <f t="shared" si="223"/>
        <v>5.1853181985886705</v>
      </c>
      <c r="BC1111" s="43" t="s">
        <v>1466</v>
      </c>
      <c r="BD1111" s="38" t="s">
        <v>1466</v>
      </c>
      <c r="BE1111" s="38" t="s">
        <v>1303</v>
      </c>
      <c r="BF1111" s="41"/>
      <c r="BG1111" s="41"/>
      <c r="BH1111" s="41"/>
      <c r="BI1111" s="41"/>
      <c r="BJ1111" s="41"/>
      <c r="BK1111" s="41"/>
      <c r="BL1111" s="41"/>
      <c r="BM1111" s="41"/>
      <c r="BN1111" s="41"/>
      <c r="BO1111" s="41"/>
      <c r="CJ1111" s="41"/>
      <c r="CK1111" s="41"/>
    </row>
    <row r="1112" spans="1:89" s="33" customFormat="1" x14ac:dyDescent="0.2">
      <c r="A1112" s="42">
        <v>140852</v>
      </c>
      <c r="B1112" s="43" t="s">
        <v>1489</v>
      </c>
      <c r="C1112" s="35">
        <v>-1812.11</v>
      </c>
      <c r="D1112" s="35">
        <v>0</v>
      </c>
      <c r="E1112" s="35">
        <v>0</v>
      </c>
      <c r="F1112" s="36">
        <f t="shared" si="224"/>
        <v>0</v>
      </c>
      <c r="G1112" s="35">
        <v>40483.83</v>
      </c>
      <c r="H1112" s="35">
        <v>20.5</v>
      </c>
      <c r="I1112" s="35">
        <v>143375</v>
      </c>
      <c r="J1112" s="36">
        <f t="shared" si="225"/>
        <v>8.7532605405405413</v>
      </c>
      <c r="K1112" s="35">
        <v>171223.83</v>
      </c>
      <c r="L1112" s="35">
        <v>81</v>
      </c>
      <c r="M1112" s="35">
        <v>568970</v>
      </c>
      <c r="N1112" s="36">
        <f t="shared" ref="N1112:N1170" si="227">IFERROR(K1112/(M1112/30),0)</f>
        <v>9.0280944513770489</v>
      </c>
      <c r="O1112" s="35">
        <v>132948.82999999999</v>
      </c>
      <c r="P1112" s="35">
        <v>85.5</v>
      </c>
      <c r="Q1112" s="35">
        <v>602775</v>
      </c>
      <c r="R1112" s="36">
        <f t="shared" ref="R1112:R1170" si="228">IFERROR(O1112/(Q1112/31),0)</f>
        <v>6.837399908755339</v>
      </c>
      <c r="S1112" s="35">
        <v>182533.83</v>
      </c>
      <c r="T1112" s="35">
        <v>52</v>
      </c>
      <c r="U1112" s="35">
        <v>364200</v>
      </c>
      <c r="V1112" s="36">
        <f t="shared" ref="V1112:V1170" si="229">IFERROR(S1112/(U1112/31),0)</f>
        <v>15.536926771004941</v>
      </c>
      <c r="W1112" s="35">
        <v>166368.82999999999</v>
      </c>
      <c r="X1112" s="35">
        <v>52.5</v>
      </c>
      <c r="Y1112" s="35">
        <v>360675</v>
      </c>
      <c r="Z1112" s="36">
        <f t="shared" ref="Z1112:Z1170" si="230">IFERROR(W1112/(Y1112/30),0)</f>
        <v>13.838122686629236</v>
      </c>
      <c r="AA1112" s="35">
        <v>177098.83</v>
      </c>
      <c r="AB1112" s="35">
        <v>45.5</v>
      </c>
      <c r="AC1112" s="35">
        <v>326435</v>
      </c>
      <c r="AD1112" s="36">
        <f t="shared" ref="AD1112:AD1170" si="231">IFERROR(AA1112/(AC1112/31),0)</f>
        <v>16.818244765420371</v>
      </c>
      <c r="AE1112" s="35">
        <v>180228.89</v>
      </c>
      <c r="AF1112" s="35">
        <v>29.5</v>
      </c>
      <c r="AG1112" s="35">
        <v>215565</v>
      </c>
      <c r="AH1112" s="36">
        <f t="shared" ref="AH1112:AH1170" si="232">IFERROR(AE1112/(AG1112/30),0)</f>
        <v>25.082303249599892</v>
      </c>
      <c r="AI1112" s="35">
        <v>212578.89</v>
      </c>
      <c r="AJ1112" s="35">
        <v>52.5</v>
      </c>
      <c r="AK1112" s="35">
        <v>359825</v>
      </c>
      <c r="AL1112" s="36">
        <f t="shared" ref="AL1112:AL1170" si="233">IFERROR(AI1112/(AK1112/31),0)</f>
        <v>18.314307204891268</v>
      </c>
      <c r="AM1112" s="35">
        <v>327938.86</v>
      </c>
      <c r="AN1112" s="35">
        <v>66</v>
      </c>
      <c r="AO1112" s="35">
        <v>448620</v>
      </c>
      <c r="AP1112" s="36">
        <f t="shared" ref="AP1112:AP1170" si="234">IFERROR(AM1112/(AO1112/31),0)</f>
        <v>22.660836922116712</v>
      </c>
      <c r="AQ1112" s="35">
        <v>252118.93</v>
      </c>
      <c r="AR1112" s="35">
        <v>66</v>
      </c>
      <c r="AS1112" s="35">
        <v>456640</v>
      </c>
      <c r="AT1112" s="36">
        <f t="shared" ref="AT1112:AT1170" si="235">IFERROR(AQ1112/(AS1112/28),0)</f>
        <v>15.459289681149263</v>
      </c>
      <c r="AU1112" s="35">
        <v>385271.42</v>
      </c>
      <c r="AV1112" s="35">
        <v>80</v>
      </c>
      <c r="AW1112" s="35">
        <v>568720</v>
      </c>
      <c r="AX1112" s="36">
        <f t="shared" ref="AX1112:AX1170" si="236">IFERROR(AU1112/(AW1112/31),0)</f>
        <v>21.000516985511325</v>
      </c>
      <c r="AY1112" s="35">
        <f t="shared" si="226"/>
        <v>2228794.9699999997</v>
      </c>
      <c r="AZ1112" s="35">
        <f t="shared" si="226"/>
        <v>631</v>
      </c>
      <c r="BA1112" s="35">
        <f t="shared" si="226"/>
        <v>4415800</v>
      </c>
      <c r="BB1112" s="36">
        <f t="shared" ref="BB1112:BB1170" si="237">IFERROR(AY1112/(BA1112/31),0)</f>
        <v>15.646687818741789</v>
      </c>
      <c r="BC1112" s="43" t="s">
        <v>1466</v>
      </c>
      <c r="BD1112" s="38" t="s">
        <v>1466</v>
      </c>
      <c r="BE1112" s="38" t="s">
        <v>1303</v>
      </c>
      <c r="BF1112" s="41"/>
      <c r="BG1112" s="41"/>
      <c r="BH1112" s="41"/>
      <c r="BI1112" s="41"/>
      <c r="BJ1112" s="41"/>
      <c r="BK1112" s="41"/>
      <c r="BL1112" s="41"/>
      <c r="BM1112" s="41"/>
      <c r="BN1112" s="41"/>
      <c r="BO1112" s="41"/>
      <c r="CJ1112" s="41"/>
      <c r="CK1112" s="41"/>
    </row>
    <row r="1113" spans="1:89" s="33" customFormat="1" x14ac:dyDescent="0.2">
      <c r="A1113" s="42">
        <v>140853</v>
      </c>
      <c r="B1113" s="43" t="s">
        <v>1490</v>
      </c>
      <c r="C1113" s="35">
        <v>0</v>
      </c>
      <c r="D1113" s="35">
        <v>0</v>
      </c>
      <c r="E1113" s="35">
        <v>0</v>
      </c>
      <c r="F1113" s="36">
        <f t="shared" si="224"/>
        <v>0</v>
      </c>
      <c r="G1113" s="35">
        <v>0</v>
      </c>
      <c r="H1113" s="35">
        <v>0</v>
      </c>
      <c r="I1113" s="35">
        <v>0</v>
      </c>
      <c r="J1113" s="36">
        <f t="shared" si="225"/>
        <v>0</v>
      </c>
      <c r="K1113" s="35">
        <v>-737.52</v>
      </c>
      <c r="L1113" s="35">
        <v>2.5</v>
      </c>
      <c r="M1113" s="35">
        <v>17475</v>
      </c>
      <c r="N1113" s="36">
        <f t="shared" si="227"/>
        <v>-1.2661287553648068</v>
      </c>
      <c r="O1113" s="35">
        <v>-957.8</v>
      </c>
      <c r="P1113" s="35">
        <v>5</v>
      </c>
      <c r="Q1113" s="35">
        <v>34950</v>
      </c>
      <c r="R1113" s="36">
        <f t="shared" si="228"/>
        <v>-0.8495507868383404</v>
      </c>
      <c r="S1113" s="35">
        <v>-1157.8</v>
      </c>
      <c r="T1113" s="35">
        <v>5</v>
      </c>
      <c r="U1113" s="35">
        <v>34450</v>
      </c>
      <c r="V1113" s="36">
        <f t="shared" si="229"/>
        <v>-1.0418519593613933</v>
      </c>
      <c r="W1113" s="35">
        <v>0</v>
      </c>
      <c r="X1113" s="35">
        <v>0</v>
      </c>
      <c r="Y1113" s="35">
        <v>0</v>
      </c>
      <c r="Z1113" s="36">
        <f t="shared" si="230"/>
        <v>0</v>
      </c>
      <c r="AA1113" s="35">
        <v>0</v>
      </c>
      <c r="AB1113" s="35">
        <v>0</v>
      </c>
      <c r="AC1113" s="35">
        <v>0</v>
      </c>
      <c r="AD1113" s="36">
        <f t="shared" si="231"/>
        <v>0</v>
      </c>
      <c r="AE1113" s="35">
        <v>0</v>
      </c>
      <c r="AF1113" s="35">
        <v>0</v>
      </c>
      <c r="AG1113" s="35">
        <v>0</v>
      </c>
      <c r="AH1113" s="36">
        <f t="shared" si="232"/>
        <v>0</v>
      </c>
      <c r="AI1113" s="35">
        <v>0</v>
      </c>
      <c r="AJ1113" s="35">
        <v>0</v>
      </c>
      <c r="AK1113" s="35">
        <v>0</v>
      </c>
      <c r="AL1113" s="36">
        <f t="shared" si="233"/>
        <v>0</v>
      </c>
      <c r="AM1113" s="35">
        <v>-957.8</v>
      </c>
      <c r="AN1113" s="35">
        <v>2.5</v>
      </c>
      <c r="AO1113" s="35">
        <v>16725</v>
      </c>
      <c r="AP1113" s="36">
        <f t="shared" si="234"/>
        <v>-1.7752944693572497</v>
      </c>
      <c r="AQ1113" s="35">
        <v>126742.2</v>
      </c>
      <c r="AR1113" s="35">
        <v>25</v>
      </c>
      <c r="AS1113" s="35">
        <v>169650</v>
      </c>
      <c r="AT1113" s="36">
        <f t="shared" si="235"/>
        <v>20.918252873563219</v>
      </c>
      <c r="AU1113" s="35">
        <v>-5607.8</v>
      </c>
      <c r="AV1113" s="35">
        <v>2.5</v>
      </c>
      <c r="AW1113" s="35">
        <v>16975</v>
      </c>
      <c r="AX1113" s="36">
        <f t="shared" si="236"/>
        <v>-10.241048600883651</v>
      </c>
      <c r="AY1113" s="35">
        <f t="shared" si="226"/>
        <v>117323.48</v>
      </c>
      <c r="AZ1113" s="35">
        <f t="shared" si="226"/>
        <v>42.5</v>
      </c>
      <c r="BA1113" s="35">
        <f t="shared" si="226"/>
        <v>290225</v>
      </c>
      <c r="BB1113" s="36">
        <f t="shared" si="237"/>
        <v>12.531752536824875</v>
      </c>
      <c r="BC1113" s="43" t="s">
        <v>1466</v>
      </c>
      <c r="BD1113" s="38" t="s">
        <v>1466</v>
      </c>
      <c r="BE1113" s="38" t="s">
        <v>1303</v>
      </c>
      <c r="BF1113" s="41"/>
      <c r="BG1113" s="41"/>
      <c r="BH1113" s="41"/>
      <c r="BI1113" s="41"/>
      <c r="BJ1113" s="41"/>
      <c r="BK1113" s="41"/>
      <c r="BL1113" s="41"/>
      <c r="BM1113" s="41"/>
      <c r="BN1113" s="41"/>
      <c r="BO1113" s="41"/>
      <c r="CJ1113" s="41"/>
      <c r="CK1113" s="41"/>
    </row>
    <row r="1114" spans="1:89" s="33" customFormat="1" x14ac:dyDescent="0.2">
      <c r="A1114" s="42">
        <v>140855</v>
      </c>
      <c r="B1114" s="43" t="s">
        <v>1491</v>
      </c>
      <c r="C1114" s="35">
        <v>0</v>
      </c>
      <c r="D1114" s="35">
        <v>0</v>
      </c>
      <c r="E1114" s="35">
        <v>0</v>
      </c>
      <c r="F1114" s="36">
        <f t="shared" si="224"/>
        <v>0</v>
      </c>
      <c r="G1114" s="35">
        <v>0</v>
      </c>
      <c r="H1114" s="35">
        <v>0</v>
      </c>
      <c r="I1114" s="35">
        <v>0</v>
      </c>
      <c r="J1114" s="36">
        <f t="shared" si="225"/>
        <v>0</v>
      </c>
      <c r="K1114" s="35">
        <v>-26454.22</v>
      </c>
      <c r="L1114" s="35">
        <v>72</v>
      </c>
      <c r="M1114" s="35">
        <v>506880</v>
      </c>
      <c r="N1114" s="36">
        <f t="shared" si="227"/>
        <v>-1.565709043560606</v>
      </c>
      <c r="O1114" s="35">
        <v>20808.82</v>
      </c>
      <c r="P1114" s="35">
        <v>50</v>
      </c>
      <c r="Q1114" s="35">
        <v>349000</v>
      </c>
      <c r="R1114" s="36">
        <f t="shared" si="228"/>
        <v>1.8483479083094556</v>
      </c>
      <c r="S1114" s="35">
        <v>-841.18</v>
      </c>
      <c r="T1114" s="35">
        <v>5</v>
      </c>
      <c r="U1114" s="35">
        <v>34700</v>
      </c>
      <c r="V1114" s="36">
        <f t="shared" si="229"/>
        <v>-0.75148645533141212</v>
      </c>
      <c r="W1114" s="35">
        <v>-2341.1799999999998</v>
      </c>
      <c r="X1114" s="35">
        <v>10</v>
      </c>
      <c r="Y1114" s="35">
        <v>68400</v>
      </c>
      <c r="Z1114" s="36">
        <f t="shared" si="230"/>
        <v>-1.0268333333333333</v>
      </c>
      <c r="AA1114" s="35">
        <v>-8516.18</v>
      </c>
      <c r="AB1114" s="35">
        <v>22.5</v>
      </c>
      <c r="AC1114" s="35">
        <v>157775</v>
      </c>
      <c r="AD1114" s="36">
        <f t="shared" si="231"/>
        <v>-1.6732789098399619</v>
      </c>
      <c r="AE1114" s="35">
        <v>94959.1</v>
      </c>
      <c r="AF1114" s="35">
        <v>15</v>
      </c>
      <c r="AG1114" s="35">
        <v>109350</v>
      </c>
      <c r="AH1114" s="36">
        <f t="shared" si="232"/>
        <v>26.051879286694103</v>
      </c>
      <c r="AI1114" s="35">
        <v>52284.1</v>
      </c>
      <c r="AJ1114" s="35">
        <v>32.5</v>
      </c>
      <c r="AK1114" s="35">
        <v>222875</v>
      </c>
      <c r="AL1114" s="36">
        <f t="shared" si="233"/>
        <v>7.2722696578799768</v>
      </c>
      <c r="AM1114" s="35">
        <v>-24165.9</v>
      </c>
      <c r="AN1114" s="35">
        <v>115</v>
      </c>
      <c r="AO1114" s="35">
        <v>766000</v>
      </c>
      <c r="AP1114" s="36">
        <f t="shared" si="234"/>
        <v>-0.97799334203655364</v>
      </c>
      <c r="AQ1114" s="35">
        <v>423064.09</v>
      </c>
      <c r="AR1114" s="35">
        <v>88</v>
      </c>
      <c r="AS1114" s="35">
        <v>601020</v>
      </c>
      <c r="AT1114" s="36">
        <f t="shared" si="235"/>
        <v>19.709484742604239</v>
      </c>
      <c r="AU1114" s="35">
        <v>95839.08</v>
      </c>
      <c r="AV1114" s="35">
        <v>107.5</v>
      </c>
      <c r="AW1114" s="35">
        <v>758015</v>
      </c>
      <c r="AX1114" s="36">
        <f t="shared" si="236"/>
        <v>3.9194626491560194</v>
      </c>
      <c r="AY1114" s="35">
        <f t="shared" si="226"/>
        <v>624636.53</v>
      </c>
      <c r="AZ1114" s="35">
        <f t="shared" si="226"/>
        <v>517.5</v>
      </c>
      <c r="BA1114" s="35">
        <f t="shared" si="226"/>
        <v>3574015</v>
      </c>
      <c r="BB1114" s="36">
        <f t="shared" si="237"/>
        <v>5.4179214217064002</v>
      </c>
      <c r="BC1114" s="43" t="s">
        <v>1466</v>
      </c>
      <c r="BD1114" s="38" t="s">
        <v>1466</v>
      </c>
      <c r="BE1114" s="38" t="s">
        <v>1303</v>
      </c>
      <c r="BF1114" s="41"/>
      <c r="BG1114" s="41"/>
      <c r="BH1114" s="41"/>
      <c r="BI1114" s="41"/>
      <c r="BJ1114" s="41"/>
      <c r="BK1114" s="41"/>
      <c r="BL1114" s="41"/>
      <c r="BM1114" s="41"/>
      <c r="BN1114" s="41"/>
      <c r="BO1114" s="41"/>
      <c r="CJ1114" s="41"/>
      <c r="CK1114" s="41"/>
    </row>
    <row r="1115" spans="1:89" s="33" customFormat="1" x14ac:dyDescent="0.2">
      <c r="A1115" s="42">
        <v>140856</v>
      </c>
      <c r="B1115" s="43" t="s">
        <v>1492</v>
      </c>
      <c r="C1115" s="35">
        <v>-235732.62</v>
      </c>
      <c r="D1115" s="35">
        <v>41.5</v>
      </c>
      <c r="E1115" s="35">
        <v>291330</v>
      </c>
      <c r="F1115" s="36">
        <f t="shared" si="224"/>
        <v>-24.274803830707445</v>
      </c>
      <c r="G1115" s="35">
        <v>-61137.62</v>
      </c>
      <c r="H1115" s="35">
        <v>202</v>
      </c>
      <c r="I1115" s="35">
        <v>1418040</v>
      </c>
      <c r="J1115" s="36">
        <f t="shared" si="225"/>
        <v>-1.3365393218809061</v>
      </c>
      <c r="K1115" s="35">
        <v>-151199.62</v>
      </c>
      <c r="L1115" s="35">
        <v>304</v>
      </c>
      <c r="M1115" s="35">
        <v>2139320</v>
      </c>
      <c r="N1115" s="36">
        <f t="shared" si="227"/>
        <v>-2.1202945795860364</v>
      </c>
      <c r="O1115" s="35">
        <v>79052.990000000005</v>
      </c>
      <c r="P1115" s="35">
        <v>230</v>
      </c>
      <c r="Q1115" s="35">
        <v>1615200</v>
      </c>
      <c r="R1115" s="36">
        <f t="shared" si="228"/>
        <v>1.5172379210004954</v>
      </c>
      <c r="S1115" s="35">
        <v>467626.01</v>
      </c>
      <c r="T1115" s="35">
        <v>150</v>
      </c>
      <c r="U1115" s="35">
        <v>1041000</v>
      </c>
      <c r="V1115" s="36">
        <f t="shared" si="229"/>
        <v>13.925462353506243</v>
      </c>
      <c r="W1115" s="35">
        <v>69865.95</v>
      </c>
      <c r="X1115" s="35">
        <v>159</v>
      </c>
      <c r="Y1115" s="35">
        <v>1090060</v>
      </c>
      <c r="Z1115" s="36">
        <f t="shared" si="230"/>
        <v>1.9228102122818926</v>
      </c>
      <c r="AA1115" s="35">
        <v>100313.95</v>
      </c>
      <c r="AB1115" s="35">
        <v>125</v>
      </c>
      <c r="AC1115" s="35">
        <v>883300</v>
      </c>
      <c r="AD1115" s="36">
        <f t="shared" si="231"/>
        <v>3.5205846824408469</v>
      </c>
      <c r="AE1115" s="35">
        <v>-40326.82</v>
      </c>
      <c r="AF1115" s="35">
        <v>102</v>
      </c>
      <c r="AG1115" s="35">
        <v>745480</v>
      </c>
      <c r="AH1115" s="36">
        <f t="shared" si="232"/>
        <v>-1.6228531952567473</v>
      </c>
      <c r="AI1115" s="35">
        <v>49517.18</v>
      </c>
      <c r="AJ1115" s="35">
        <v>153</v>
      </c>
      <c r="AK1115" s="35">
        <v>1045770</v>
      </c>
      <c r="AL1115" s="36">
        <f t="shared" si="233"/>
        <v>1.467849125524733</v>
      </c>
      <c r="AM1115" s="35">
        <v>356692.17</v>
      </c>
      <c r="AN1115" s="35">
        <v>227.5</v>
      </c>
      <c r="AO1115" s="35">
        <v>1513275</v>
      </c>
      <c r="AP1115" s="36">
        <f t="shared" si="234"/>
        <v>7.3069714823809289</v>
      </c>
      <c r="AQ1115" s="35">
        <v>267411.17</v>
      </c>
      <c r="AR1115" s="35">
        <v>159</v>
      </c>
      <c r="AS1115" s="35">
        <v>1066790</v>
      </c>
      <c r="AT1115" s="36">
        <f t="shared" si="235"/>
        <v>7.0187316716504657</v>
      </c>
      <c r="AU1115" s="35">
        <v>266631.19</v>
      </c>
      <c r="AV1115" s="35">
        <v>160</v>
      </c>
      <c r="AW1115" s="35">
        <v>1098825</v>
      </c>
      <c r="AX1115" s="36">
        <f t="shared" si="236"/>
        <v>7.5221867813346073</v>
      </c>
      <c r="AY1115" s="35">
        <f t="shared" si="226"/>
        <v>1404446.5499999998</v>
      </c>
      <c r="AZ1115" s="35">
        <f t="shared" si="226"/>
        <v>1971.5</v>
      </c>
      <c r="BA1115" s="35">
        <f t="shared" si="226"/>
        <v>13657060</v>
      </c>
      <c r="BB1115" s="36">
        <f t="shared" si="237"/>
        <v>3.1879367191767476</v>
      </c>
      <c r="BC1115" s="43" t="s">
        <v>1466</v>
      </c>
      <c r="BD1115" s="38" t="s">
        <v>1466</v>
      </c>
      <c r="BE1115" s="38" t="s">
        <v>1303</v>
      </c>
      <c r="BF1115" s="41"/>
      <c r="BG1115" s="41"/>
      <c r="BH1115" s="41"/>
      <c r="BI1115" s="41"/>
      <c r="BJ1115" s="41"/>
      <c r="BK1115" s="41"/>
      <c r="BL1115" s="41"/>
      <c r="BM1115" s="41"/>
      <c r="BN1115" s="41"/>
      <c r="BO1115" s="41"/>
      <c r="CJ1115" s="41"/>
      <c r="CK1115" s="41"/>
    </row>
    <row r="1116" spans="1:89" s="33" customFormat="1" x14ac:dyDescent="0.2">
      <c r="A1116" s="42">
        <v>140857</v>
      </c>
      <c r="B1116" s="43" t="s">
        <v>1493</v>
      </c>
      <c r="C1116" s="35">
        <v>-16923.84</v>
      </c>
      <c r="D1116" s="35">
        <v>42</v>
      </c>
      <c r="E1116" s="35">
        <v>294840</v>
      </c>
      <c r="F1116" s="36">
        <f t="shared" si="224"/>
        <v>-1.722002442002442</v>
      </c>
      <c r="G1116" s="35">
        <v>-91909.02</v>
      </c>
      <c r="H1116" s="35">
        <v>252</v>
      </c>
      <c r="I1116" s="35">
        <v>1771630</v>
      </c>
      <c r="J1116" s="36">
        <f t="shared" si="225"/>
        <v>-1.6082249792563912</v>
      </c>
      <c r="K1116" s="35">
        <v>86180.98</v>
      </c>
      <c r="L1116" s="35">
        <v>349.25</v>
      </c>
      <c r="M1116" s="35">
        <v>2480645</v>
      </c>
      <c r="N1116" s="36">
        <f t="shared" si="227"/>
        <v>1.0422407881821059</v>
      </c>
      <c r="O1116" s="35">
        <v>589082.13</v>
      </c>
      <c r="P1116" s="35">
        <v>362.5</v>
      </c>
      <c r="Q1116" s="35">
        <v>2552025</v>
      </c>
      <c r="R1116" s="36">
        <f t="shared" si="228"/>
        <v>7.1557081259000199</v>
      </c>
      <c r="S1116" s="35">
        <v>628602.13</v>
      </c>
      <c r="T1116" s="35">
        <v>200</v>
      </c>
      <c r="U1116" s="35">
        <v>1416875</v>
      </c>
      <c r="V1116" s="36">
        <f t="shared" si="229"/>
        <v>13.753271128363474</v>
      </c>
      <c r="W1116" s="35">
        <v>599391.86</v>
      </c>
      <c r="X1116" s="35">
        <v>175</v>
      </c>
      <c r="Y1116" s="35">
        <v>1209650</v>
      </c>
      <c r="Z1116" s="36">
        <f t="shared" si="230"/>
        <v>14.865255073781674</v>
      </c>
      <c r="AA1116" s="35">
        <v>490112.36</v>
      </c>
      <c r="AB1116" s="35">
        <v>134</v>
      </c>
      <c r="AC1116" s="35">
        <v>995985</v>
      </c>
      <c r="AD1116" s="36">
        <f t="shared" si="231"/>
        <v>15.254730904581896</v>
      </c>
      <c r="AE1116" s="35">
        <v>671317.83</v>
      </c>
      <c r="AF1116" s="35">
        <v>110</v>
      </c>
      <c r="AG1116" s="35">
        <v>820100</v>
      </c>
      <c r="AH1116" s="36">
        <f t="shared" si="232"/>
        <v>24.557413608096571</v>
      </c>
      <c r="AI1116" s="35">
        <v>735010.83</v>
      </c>
      <c r="AJ1116" s="35">
        <v>146</v>
      </c>
      <c r="AK1116" s="35">
        <v>1015660</v>
      </c>
      <c r="AL1116" s="36">
        <f t="shared" si="233"/>
        <v>22.434018992576252</v>
      </c>
      <c r="AM1116" s="35">
        <v>955259.83</v>
      </c>
      <c r="AN1116" s="35">
        <v>217.5</v>
      </c>
      <c r="AO1116" s="35">
        <v>1457575</v>
      </c>
      <c r="AP1116" s="36">
        <f t="shared" si="234"/>
        <v>20.316659334854123</v>
      </c>
      <c r="AQ1116" s="35">
        <v>1065650.8500000001</v>
      </c>
      <c r="AR1116" s="35">
        <v>145</v>
      </c>
      <c r="AS1116" s="35">
        <v>991025</v>
      </c>
      <c r="AT1116" s="36">
        <f t="shared" si="235"/>
        <v>30.10844711283772</v>
      </c>
      <c r="AU1116" s="35">
        <v>533313.89</v>
      </c>
      <c r="AV1116" s="35">
        <v>119</v>
      </c>
      <c r="AW1116" s="35">
        <v>823340</v>
      </c>
      <c r="AX1116" s="36">
        <f t="shared" si="236"/>
        <v>20.080076991279423</v>
      </c>
      <c r="AY1116" s="35">
        <f t="shared" si="226"/>
        <v>6262013.669999999</v>
      </c>
      <c r="AZ1116" s="35">
        <f t="shared" si="226"/>
        <v>2210.25</v>
      </c>
      <c r="BA1116" s="35">
        <f t="shared" si="226"/>
        <v>15534510</v>
      </c>
      <c r="BB1116" s="36">
        <f t="shared" si="237"/>
        <v>12.496205143902186</v>
      </c>
      <c r="BC1116" s="43" t="s">
        <v>1466</v>
      </c>
      <c r="BD1116" s="38" t="s">
        <v>1466</v>
      </c>
      <c r="BE1116" s="38" t="s">
        <v>1303</v>
      </c>
      <c r="BF1116" s="41"/>
      <c r="BG1116" s="41"/>
      <c r="BH1116" s="41"/>
      <c r="BI1116" s="41"/>
      <c r="BJ1116" s="41"/>
      <c r="BK1116" s="41"/>
      <c r="BL1116" s="41"/>
      <c r="BM1116" s="41"/>
      <c r="BN1116" s="41"/>
      <c r="BO1116" s="41"/>
      <c r="CJ1116" s="41"/>
      <c r="CK1116" s="41"/>
    </row>
    <row r="1117" spans="1:89" s="33" customFormat="1" x14ac:dyDescent="0.2">
      <c r="A1117" s="42">
        <v>140858</v>
      </c>
      <c r="B1117" s="43" t="s">
        <v>1494</v>
      </c>
      <c r="C1117" s="35">
        <v>-13460.31</v>
      </c>
      <c r="D1117" s="35">
        <v>0</v>
      </c>
      <c r="E1117" s="35">
        <v>0</v>
      </c>
      <c r="F1117" s="36">
        <f t="shared" si="224"/>
        <v>0</v>
      </c>
      <c r="G1117" s="35">
        <v>-113600.04</v>
      </c>
      <c r="H1117" s="35">
        <v>282.5</v>
      </c>
      <c r="I1117" s="35">
        <v>1987240</v>
      </c>
      <c r="J1117" s="36">
        <f t="shared" si="225"/>
        <v>-1.7721066604939513</v>
      </c>
      <c r="K1117" s="35">
        <v>502309.96</v>
      </c>
      <c r="L1117" s="35">
        <v>702</v>
      </c>
      <c r="M1117" s="35">
        <v>4960230</v>
      </c>
      <c r="N1117" s="36">
        <f t="shared" si="227"/>
        <v>3.0380242045227743</v>
      </c>
      <c r="O1117" s="35">
        <v>651669.96</v>
      </c>
      <c r="P1117" s="35">
        <v>542.5</v>
      </c>
      <c r="Q1117" s="35">
        <v>3808200</v>
      </c>
      <c r="R1117" s="36">
        <f t="shared" si="228"/>
        <v>5.3048077201827635</v>
      </c>
      <c r="S1117" s="35">
        <v>1202094.96</v>
      </c>
      <c r="T1117" s="35">
        <v>402</v>
      </c>
      <c r="U1117" s="35">
        <v>2804730</v>
      </c>
      <c r="V1117" s="36">
        <f t="shared" si="229"/>
        <v>13.286463852135499</v>
      </c>
      <c r="W1117" s="35">
        <v>1366601.14</v>
      </c>
      <c r="X1117" s="35">
        <v>423</v>
      </c>
      <c r="Y1117" s="35">
        <v>2937870</v>
      </c>
      <c r="Z1117" s="36">
        <f t="shared" si="230"/>
        <v>13.955019861328104</v>
      </c>
      <c r="AA1117" s="35">
        <v>1340036.5900000001</v>
      </c>
      <c r="AB1117" s="35">
        <v>357.5</v>
      </c>
      <c r="AC1117" s="35">
        <v>2553550</v>
      </c>
      <c r="AD1117" s="36">
        <f t="shared" si="231"/>
        <v>16.267993299524193</v>
      </c>
      <c r="AE1117" s="35">
        <v>1485184.45</v>
      </c>
      <c r="AF1117" s="35">
        <v>410</v>
      </c>
      <c r="AG1117" s="35">
        <v>2993300</v>
      </c>
      <c r="AH1117" s="36">
        <f t="shared" si="232"/>
        <v>14.885087862893794</v>
      </c>
      <c r="AI1117" s="35">
        <v>1247824.45</v>
      </c>
      <c r="AJ1117" s="35">
        <v>614</v>
      </c>
      <c r="AK1117" s="35">
        <v>4212060</v>
      </c>
      <c r="AL1117" s="36">
        <f t="shared" si="233"/>
        <v>9.183762327697135</v>
      </c>
      <c r="AM1117" s="35">
        <v>1587932.58</v>
      </c>
      <c r="AN1117" s="35">
        <v>738</v>
      </c>
      <c r="AO1117" s="35">
        <v>4907395</v>
      </c>
      <c r="AP1117" s="36">
        <f t="shared" si="234"/>
        <v>10.030965508176946</v>
      </c>
      <c r="AQ1117" s="35">
        <v>2404202.62</v>
      </c>
      <c r="AR1117" s="35">
        <v>800</v>
      </c>
      <c r="AS1117" s="35">
        <v>5413125</v>
      </c>
      <c r="AT1117" s="36">
        <f t="shared" si="235"/>
        <v>12.436009395681792</v>
      </c>
      <c r="AU1117" s="35">
        <v>1435263.36</v>
      </c>
      <c r="AV1117" s="35">
        <v>500</v>
      </c>
      <c r="AW1117" s="35">
        <v>3445950</v>
      </c>
      <c r="AX1117" s="36">
        <f t="shared" si="236"/>
        <v>12.911726565968747</v>
      </c>
      <c r="AY1117" s="35">
        <f t="shared" si="226"/>
        <v>13109520.030000001</v>
      </c>
      <c r="AZ1117" s="35">
        <f t="shared" si="226"/>
        <v>5771.5</v>
      </c>
      <c r="BA1117" s="35">
        <f t="shared" si="226"/>
        <v>40023650</v>
      </c>
      <c r="BB1117" s="36">
        <f t="shared" si="237"/>
        <v>10.153874544925314</v>
      </c>
      <c r="BC1117" s="43" t="s">
        <v>1466</v>
      </c>
      <c r="BD1117" s="38" t="s">
        <v>1466</v>
      </c>
      <c r="BE1117" s="38" t="s">
        <v>1303</v>
      </c>
      <c r="BF1117" s="41"/>
      <c r="BG1117" s="41"/>
      <c r="BH1117" s="41"/>
      <c r="BI1117" s="41"/>
      <c r="BJ1117" s="41"/>
      <c r="BK1117" s="41"/>
      <c r="BL1117" s="41"/>
      <c r="BM1117" s="41"/>
      <c r="BN1117" s="41"/>
      <c r="BO1117" s="41"/>
      <c r="CJ1117" s="41"/>
      <c r="CK1117" s="41"/>
    </row>
    <row r="1118" spans="1:89" s="33" customFormat="1" x14ac:dyDescent="0.2">
      <c r="A1118" s="42">
        <v>140859</v>
      </c>
      <c r="B1118" s="43" t="s">
        <v>1495</v>
      </c>
      <c r="C1118" s="35">
        <v>-260700.42</v>
      </c>
      <c r="D1118" s="35">
        <v>20</v>
      </c>
      <c r="E1118" s="35">
        <v>140400</v>
      </c>
      <c r="F1118" s="36">
        <f t="shared" si="224"/>
        <v>-55.705217948717952</v>
      </c>
      <c r="G1118" s="35">
        <v>-42300.42</v>
      </c>
      <c r="H1118" s="35">
        <v>150</v>
      </c>
      <c r="I1118" s="35">
        <v>1051500</v>
      </c>
      <c r="J1118" s="36">
        <f t="shared" si="225"/>
        <v>-1.247087988587732</v>
      </c>
      <c r="K1118" s="35">
        <v>-90150.42</v>
      </c>
      <c r="L1118" s="35">
        <v>200</v>
      </c>
      <c r="M1118" s="35">
        <v>1403900</v>
      </c>
      <c r="N1118" s="36">
        <f t="shared" si="227"/>
        <v>-1.9264282356293183</v>
      </c>
      <c r="O1118" s="35">
        <v>-9669.11</v>
      </c>
      <c r="P1118" s="35">
        <v>200</v>
      </c>
      <c r="Q1118" s="35">
        <v>1402100</v>
      </c>
      <c r="R1118" s="36">
        <f t="shared" si="228"/>
        <v>-0.21378104985379076</v>
      </c>
      <c r="S1118" s="35">
        <v>52324.89</v>
      </c>
      <c r="T1118" s="35">
        <v>130</v>
      </c>
      <c r="U1118" s="35">
        <v>891800</v>
      </c>
      <c r="V1118" s="36">
        <f t="shared" si="229"/>
        <v>1.818873727293115</v>
      </c>
      <c r="W1118" s="35">
        <v>32659.43</v>
      </c>
      <c r="X1118" s="35">
        <v>180</v>
      </c>
      <c r="Y1118" s="35">
        <v>1232200</v>
      </c>
      <c r="Z1118" s="36">
        <f t="shared" si="230"/>
        <v>0.79514924525239405</v>
      </c>
      <c r="AA1118" s="35">
        <v>-33816.559999999998</v>
      </c>
      <c r="AB1118" s="35">
        <v>90</v>
      </c>
      <c r="AC1118" s="35">
        <v>638400</v>
      </c>
      <c r="AD1118" s="36">
        <f t="shared" si="231"/>
        <v>-1.6420948621553886</v>
      </c>
      <c r="AE1118" s="35">
        <v>-70182.33</v>
      </c>
      <c r="AF1118" s="35">
        <v>157</v>
      </c>
      <c r="AG1118" s="35">
        <v>1129120</v>
      </c>
      <c r="AH1118" s="36">
        <f t="shared" si="232"/>
        <v>-1.8646998547541447</v>
      </c>
      <c r="AI1118" s="35">
        <v>-86393.33</v>
      </c>
      <c r="AJ1118" s="35">
        <v>130</v>
      </c>
      <c r="AK1118" s="35">
        <v>885340</v>
      </c>
      <c r="AL1118" s="36">
        <f t="shared" si="233"/>
        <v>-3.0250448754150949</v>
      </c>
      <c r="AM1118" s="35">
        <v>-97900.33</v>
      </c>
      <c r="AN1118" s="35">
        <v>169</v>
      </c>
      <c r="AO1118" s="35">
        <v>1131190</v>
      </c>
      <c r="AP1118" s="36">
        <f t="shared" si="234"/>
        <v>-2.6829358728418744</v>
      </c>
      <c r="AQ1118" s="35">
        <v>264048.67</v>
      </c>
      <c r="AR1118" s="35">
        <v>121</v>
      </c>
      <c r="AS1118" s="35">
        <v>820260</v>
      </c>
      <c r="AT1118" s="36">
        <f t="shared" si="235"/>
        <v>9.013438129373613</v>
      </c>
      <c r="AU1118" s="35">
        <v>-208890.35</v>
      </c>
      <c r="AV1118" s="35">
        <v>132</v>
      </c>
      <c r="AW1118" s="35">
        <v>917820</v>
      </c>
      <c r="AX1118" s="36">
        <f t="shared" si="236"/>
        <v>-7.0554148416900917</v>
      </c>
      <c r="AY1118" s="35">
        <f t="shared" si="226"/>
        <v>-290269.8600000001</v>
      </c>
      <c r="AZ1118" s="35">
        <f t="shared" si="226"/>
        <v>1659</v>
      </c>
      <c r="BA1118" s="35">
        <f t="shared" si="226"/>
        <v>11503630</v>
      </c>
      <c r="BB1118" s="36">
        <f t="shared" si="237"/>
        <v>-0.78221966979118795</v>
      </c>
      <c r="BC1118" s="43" t="s">
        <v>1466</v>
      </c>
      <c r="BD1118" s="38" t="s">
        <v>1466</v>
      </c>
      <c r="BE1118" s="38" t="s">
        <v>1303</v>
      </c>
      <c r="BF1118" s="41"/>
      <c r="BG1118" s="41"/>
      <c r="BH1118" s="41"/>
      <c r="BI1118" s="41"/>
      <c r="BJ1118" s="41"/>
      <c r="BK1118" s="41"/>
      <c r="BL1118" s="41"/>
      <c r="BM1118" s="41"/>
      <c r="BN1118" s="41"/>
      <c r="BO1118" s="41"/>
      <c r="CJ1118" s="41"/>
      <c r="CK1118" s="41"/>
    </row>
    <row r="1119" spans="1:89" s="33" customFormat="1" x14ac:dyDescent="0.2">
      <c r="A1119" s="42">
        <v>140860</v>
      </c>
      <c r="B1119" s="43" t="s">
        <v>1496</v>
      </c>
      <c r="C1119" s="35">
        <v>89385.93</v>
      </c>
      <c r="D1119" s="35">
        <v>35</v>
      </c>
      <c r="E1119" s="35">
        <v>242900</v>
      </c>
      <c r="F1119" s="36">
        <f t="shared" si="224"/>
        <v>11.039843145327294</v>
      </c>
      <c r="G1119" s="35">
        <v>183953.04</v>
      </c>
      <c r="H1119" s="35">
        <v>250.5</v>
      </c>
      <c r="I1119" s="35">
        <v>1761400</v>
      </c>
      <c r="J1119" s="36">
        <f t="shared" si="225"/>
        <v>3.2375066651527198</v>
      </c>
      <c r="K1119" s="35">
        <v>298233.03999999998</v>
      </c>
      <c r="L1119" s="35">
        <v>253.75</v>
      </c>
      <c r="M1119" s="35">
        <v>1785550</v>
      </c>
      <c r="N1119" s="36">
        <f t="shared" si="227"/>
        <v>5.0107760633978318</v>
      </c>
      <c r="O1119" s="35">
        <v>638583.26</v>
      </c>
      <c r="P1119" s="35">
        <v>315.75</v>
      </c>
      <c r="Q1119" s="35">
        <v>2230655</v>
      </c>
      <c r="R1119" s="36">
        <f t="shared" si="228"/>
        <v>8.8745597414212423</v>
      </c>
      <c r="S1119" s="35">
        <v>717408.26</v>
      </c>
      <c r="T1119" s="35">
        <v>180</v>
      </c>
      <c r="U1119" s="35">
        <v>1249650</v>
      </c>
      <c r="V1119" s="36">
        <f t="shared" si="229"/>
        <v>17.796707926219341</v>
      </c>
      <c r="W1119" s="35">
        <v>871614.47</v>
      </c>
      <c r="X1119" s="35">
        <v>171.5</v>
      </c>
      <c r="Y1119" s="35">
        <v>1169485</v>
      </c>
      <c r="Z1119" s="36">
        <f t="shared" si="230"/>
        <v>22.358930725917816</v>
      </c>
      <c r="AA1119" s="35">
        <v>843583.47</v>
      </c>
      <c r="AB1119" s="35">
        <v>149</v>
      </c>
      <c r="AC1119" s="35">
        <v>1071600</v>
      </c>
      <c r="AD1119" s="36">
        <f t="shared" si="231"/>
        <v>24.403777127659573</v>
      </c>
      <c r="AE1119" s="35">
        <v>947029.29</v>
      </c>
      <c r="AF1119" s="35">
        <v>165</v>
      </c>
      <c r="AG1119" s="35">
        <v>1199490</v>
      </c>
      <c r="AH1119" s="36">
        <f t="shared" si="232"/>
        <v>23.685798714453643</v>
      </c>
      <c r="AI1119" s="35">
        <v>1051680.29</v>
      </c>
      <c r="AJ1119" s="35">
        <v>192.5</v>
      </c>
      <c r="AK1119" s="35">
        <v>1319500</v>
      </c>
      <c r="AL1119" s="36">
        <f t="shared" si="233"/>
        <v>24.707911322470633</v>
      </c>
      <c r="AM1119" s="35">
        <v>780143.4</v>
      </c>
      <c r="AN1119" s="35">
        <v>140</v>
      </c>
      <c r="AO1119" s="35">
        <v>933050</v>
      </c>
      <c r="AP1119" s="36">
        <f t="shared" si="234"/>
        <v>25.919774288623334</v>
      </c>
      <c r="AQ1119" s="35">
        <v>1165022.43</v>
      </c>
      <c r="AR1119" s="35">
        <v>242</v>
      </c>
      <c r="AS1119" s="35">
        <v>1670720</v>
      </c>
      <c r="AT1119" s="36">
        <f t="shared" si="235"/>
        <v>19.524892285960544</v>
      </c>
      <c r="AU1119" s="35">
        <v>696347.45</v>
      </c>
      <c r="AV1119" s="35">
        <v>208</v>
      </c>
      <c r="AW1119" s="35">
        <v>1456280</v>
      </c>
      <c r="AX1119" s="36">
        <f t="shared" si="236"/>
        <v>14.82322832834345</v>
      </c>
      <c r="AY1119" s="35">
        <f t="shared" si="226"/>
        <v>8193598.4000000004</v>
      </c>
      <c r="AZ1119" s="35">
        <f t="shared" si="226"/>
        <v>2268</v>
      </c>
      <c r="BA1119" s="35">
        <f t="shared" si="226"/>
        <v>15847380</v>
      </c>
      <c r="BB1119" s="36">
        <f t="shared" si="237"/>
        <v>16.027983830765717</v>
      </c>
      <c r="BC1119" s="43" t="s">
        <v>1466</v>
      </c>
      <c r="BD1119" s="38" t="s">
        <v>1466</v>
      </c>
      <c r="BE1119" s="38" t="s">
        <v>1303</v>
      </c>
      <c r="BF1119" s="41"/>
      <c r="BG1119" s="41"/>
      <c r="BH1119" s="41"/>
      <c r="BI1119" s="41"/>
      <c r="BJ1119" s="41"/>
      <c r="BK1119" s="41"/>
      <c r="BL1119" s="41"/>
      <c r="BM1119" s="41"/>
      <c r="BN1119" s="41"/>
      <c r="BO1119" s="41"/>
      <c r="CJ1119" s="41"/>
      <c r="CK1119" s="41"/>
    </row>
    <row r="1120" spans="1:89" s="33" customFormat="1" x14ac:dyDescent="0.2">
      <c r="A1120" s="42">
        <v>140958</v>
      </c>
      <c r="B1120" s="43" t="s">
        <v>1497</v>
      </c>
      <c r="C1120" s="35">
        <v>-284803.78999999998</v>
      </c>
      <c r="D1120" s="35">
        <v>35</v>
      </c>
      <c r="E1120" s="35">
        <v>240800</v>
      </c>
      <c r="F1120" s="36">
        <f t="shared" si="224"/>
        <v>-35.48219975083056</v>
      </c>
      <c r="G1120" s="35">
        <v>-66265.22</v>
      </c>
      <c r="H1120" s="35">
        <v>198.5</v>
      </c>
      <c r="I1120" s="35">
        <v>1394170</v>
      </c>
      <c r="J1120" s="36">
        <f t="shared" si="225"/>
        <v>-1.4734371131210684</v>
      </c>
      <c r="K1120" s="35">
        <v>506639.78</v>
      </c>
      <c r="L1120" s="35">
        <v>332</v>
      </c>
      <c r="M1120" s="35">
        <v>2336380</v>
      </c>
      <c r="N1120" s="36">
        <f t="shared" si="227"/>
        <v>6.5054457750879573</v>
      </c>
      <c r="O1120" s="35">
        <v>636788.47999999998</v>
      </c>
      <c r="P1120" s="35">
        <v>252</v>
      </c>
      <c r="Q1120" s="35">
        <v>1763380</v>
      </c>
      <c r="R1120" s="36">
        <f t="shared" si="228"/>
        <v>11.194661887965157</v>
      </c>
      <c r="S1120" s="35">
        <v>274998.48</v>
      </c>
      <c r="T1120" s="35">
        <v>150</v>
      </c>
      <c r="U1120" s="35">
        <v>1063000</v>
      </c>
      <c r="V1120" s="36">
        <f t="shared" si="229"/>
        <v>8.0197110818438375</v>
      </c>
      <c r="W1120" s="35">
        <v>485318.64</v>
      </c>
      <c r="X1120" s="35">
        <v>255</v>
      </c>
      <c r="Y1120" s="35">
        <v>1755200</v>
      </c>
      <c r="Z1120" s="36">
        <f t="shared" si="230"/>
        <v>8.2950998176845943</v>
      </c>
      <c r="AA1120" s="35">
        <v>464543.64</v>
      </c>
      <c r="AB1120" s="35">
        <v>130</v>
      </c>
      <c r="AC1120" s="35">
        <v>945450</v>
      </c>
      <c r="AD1120" s="36">
        <f t="shared" si="231"/>
        <v>15.231744502617802</v>
      </c>
      <c r="AE1120" s="35">
        <v>1091728.21</v>
      </c>
      <c r="AF1120" s="35">
        <v>134</v>
      </c>
      <c r="AG1120" s="35">
        <v>988160</v>
      </c>
      <c r="AH1120" s="36">
        <f t="shared" si="232"/>
        <v>33.144274510200781</v>
      </c>
      <c r="AI1120" s="35">
        <v>436283.21</v>
      </c>
      <c r="AJ1120" s="35">
        <v>106</v>
      </c>
      <c r="AK1120" s="35">
        <v>725940</v>
      </c>
      <c r="AL1120" s="36">
        <f t="shared" si="233"/>
        <v>18.630712607102517</v>
      </c>
      <c r="AM1120" s="35">
        <v>1027283.21</v>
      </c>
      <c r="AN1120" s="35">
        <v>255</v>
      </c>
      <c r="AO1120" s="35">
        <v>1690300</v>
      </c>
      <c r="AP1120" s="36">
        <f t="shared" si="234"/>
        <v>18.840312080695735</v>
      </c>
      <c r="AQ1120" s="35">
        <v>956471.12</v>
      </c>
      <c r="AR1120" s="35">
        <v>215</v>
      </c>
      <c r="AS1120" s="35">
        <v>1459200</v>
      </c>
      <c r="AT1120" s="36">
        <f t="shared" si="235"/>
        <v>18.35333837719298</v>
      </c>
      <c r="AU1120" s="35">
        <v>254469.09</v>
      </c>
      <c r="AV1120" s="35">
        <v>204</v>
      </c>
      <c r="AW1120" s="35">
        <v>1424040</v>
      </c>
      <c r="AX1120" s="36">
        <f t="shared" si="236"/>
        <v>5.5395507078452857</v>
      </c>
      <c r="AY1120" s="35">
        <f t="shared" si="226"/>
        <v>6068258.6399999997</v>
      </c>
      <c r="AZ1120" s="35">
        <f t="shared" si="226"/>
        <v>2231.5</v>
      </c>
      <c r="BA1120" s="35">
        <f t="shared" si="226"/>
        <v>15545220</v>
      </c>
      <c r="BB1120" s="36">
        <f t="shared" si="237"/>
        <v>12.101212967072836</v>
      </c>
      <c r="BC1120" s="43" t="s">
        <v>1466</v>
      </c>
      <c r="BD1120" s="38" t="s">
        <v>1466</v>
      </c>
      <c r="BE1120" s="38" t="s">
        <v>1303</v>
      </c>
      <c r="BF1120" s="41"/>
      <c r="BG1120" s="41"/>
      <c r="BH1120" s="41"/>
      <c r="BI1120" s="41"/>
      <c r="BJ1120" s="41"/>
      <c r="BK1120" s="41"/>
      <c r="BL1120" s="41"/>
      <c r="BM1120" s="41"/>
      <c r="BN1120" s="41"/>
      <c r="BO1120" s="41"/>
      <c r="CJ1120" s="41"/>
      <c r="CK1120" s="41"/>
    </row>
    <row r="1121" spans="1:89" s="33" customFormat="1" x14ac:dyDescent="0.2">
      <c r="A1121" s="42">
        <v>140963</v>
      </c>
      <c r="B1121" s="43" t="s">
        <v>1498</v>
      </c>
      <c r="C1121" s="35">
        <v>-129352.65</v>
      </c>
      <c r="D1121" s="35">
        <v>35</v>
      </c>
      <c r="E1121" s="35">
        <v>245700</v>
      </c>
      <c r="F1121" s="36">
        <f t="shared" si="224"/>
        <v>-15.793974358974358</v>
      </c>
      <c r="G1121" s="35">
        <v>-14602.65</v>
      </c>
      <c r="H1121" s="35">
        <v>40</v>
      </c>
      <c r="I1121" s="35">
        <v>280800</v>
      </c>
      <c r="J1121" s="36">
        <f t="shared" si="225"/>
        <v>-1.6121159188034189</v>
      </c>
      <c r="K1121" s="35">
        <v>-53252.65</v>
      </c>
      <c r="L1121" s="35">
        <v>100</v>
      </c>
      <c r="M1121" s="35">
        <v>704000</v>
      </c>
      <c r="N1121" s="36">
        <f t="shared" si="227"/>
        <v>-2.2692890625</v>
      </c>
      <c r="O1121" s="35">
        <v>49646.91</v>
      </c>
      <c r="P1121" s="35">
        <v>55</v>
      </c>
      <c r="Q1121" s="35">
        <v>384700</v>
      </c>
      <c r="R1121" s="36">
        <f t="shared" si="228"/>
        <v>4.0006608006238631</v>
      </c>
      <c r="S1121" s="35">
        <v>-21678.09</v>
      </c>
      <c r="T1121" s="35">
        <v>52.5</v>
      </c>
      <c r="U1121" s="35">
        <v>364225</v>
      </c>
      <c r="V1121" s="36">
        <f t="shared" si="229"/>
        <v>-1.8450704646852907</v>
      </c>
      <c r="W1121" s="35">
        <v>16181.91</v>
      </c>
      <c r="X1121" s="35">
        <v>53.5</v>
      </c>
      <c r="Y1121" s="35">
        <v>365940</v>
      </c>
      <c r="Z1121" s="36">
        <f t="shared" si="230"/>
        <v>1.3266035415641908</v>
      </c>
      <c r="AA1121" s="35">
        <v>-9663.09</v>
      </c>
      <c r="AB1121" s="35">
        <v>5</v>
      </c>
      <c r="AC1121" s="35">
        <v>35200</v>
      </c>
      <c r="AD1121" s="36">
        <f t="shared" si="231"/>
        <v>-8.5101076704545449</v>
      </c>
      <c r="AE1121" s="35">
        <v>-4413.5</v>
      </c>
      <c r="AF1121" s="35">
        <v>10</v>
      </c>
      <c r="AG1121" s="35">
        <v>73400</v>
      </c>
      <c r="AH1121" s="36">
        <f t="shared" si="232"/>
        <v>-1.8038828337874659</v>
      </c>
      <c r="AI1121" s="35">
        <v>-30513.5</v>
      </c>
      <c r="AJ1121" s="35">
        <v>75</v>
      </c>
      <c r="AK1121" s="35">
        <v>508900</v>
      </c>
      <c r="AL1121" s="36">
        <f t="shared" si="233"/>
        <v>-1.8587512281391236</v>
      </c>
      <c r="AM1121" s="35">
        <v>-23803.5</v>
      </c>
      <c r="AN1121" s="35">
        <v>64</v>
      </c>
      <c r="AO1121" s="35">
        <v>423440</v>
      </c>
      <c r="AP1121" s="36">
        <f t="shared" si="234"/>
        <v>-1.7426518515019838</v>
      </c>
      <c r="AQ1121" s="35">
        <v>-26013.54</v>
      </c>
      <c r="AR1121" s="35">
        <v>51</v>
      </c>
      <c r="AS1121" s="35">
        <v>342560</v>
      </c>
      <c r="AT1121" s="36">
        <f t="shared" si="235"/>
        <v>-2.1262818776272772</v>
      </c>
      <c r="AU1121" s="35">
        <v>-76413.539999999994</v>
      </c>
      <c r="AV1121" s="35">
        <v>55</v>
      </c>
      <c r="AW1121" s="35">
        <v>377800</v>
      </c>
      <c r="AX1121" s="36">
        <f t="shared" si="236"/>
        <v>-6.2700363684489142</v>
      </c>
      <c r="AY1121" s="35">
        <f t="shared" si="226"/>
        <v>-194525.24</v>
      </c>
      <c r="AZ1121" s="35">
        <f t="shared" si="226"/>
        <v>561</v>
      </c>
      <c r="BA1121" s="35">
        <f t="shared" si="226"/>
        <v>3860965</v>
      </c>
      <c r="BB1121" s="36">
        <f t="shared" si="237"/>
        <v>-1.5618588720695472</v>
      </c>
      <c r="BC1121" s="43" t="s">
        <v>1466</v>
      </c>
      <c r="BD1121" s="38" t="s">
        <v>1466</v>
      </c>
      <c r="BE1121" s="38" t="s">
        <v>1303</v>
      </c>
      <c r="BF1121" s="41"/>
      <c r="BG1121" s="41"/>
      <c r="BH1121" s="41"/>
      <c r="BI1121" s="41"/>
      <c r="BJ1121" s="41"/>
      <c r="BK1121" s="41"/>
      <c r="BL1121" s="41"/>
      <c r="BM1121" s="41"/>
      <c r="BN1121" s="41"/>
      <c r="BO1121" s="41"/>
      <c r="CJ1121" s="41"/>
      <c r="CK1121" s="41"/>
    </row>
    <row r="1122" spans="1:89" s="33" customFormat="1" x14ac:dyDescent="0.2">
      <c r="A1122" s="42">
        <v>140966</v>
      </c>
      <c r="B1122" s="43" t="s">
        <v>1499</v>
      </c>
      <c r="C1122" s="35">
        <v>0</v>
      </c>
      <c r="D1122" s="35">
        <v>0</v>
      </c>
      <c r="E1122" s="35">
        <v>0</v>
      </c>
      <c r="F1122" s="36">
        <f t="shared" si="224"/>
        <v>0</v>
      </c>
      <c r="G1122" s="35">
        <v>0</v>
      </c>
      <c r="H1122" s="35">
        <v>0</v>
      </c>
      <c r="I1122" s="35">
        <v>0</v>
      </c>
      <c r="J1122" s="36">
        <f t="shared" si="225"/>
        <v>0</v>
      </c>
      <c r="K1122" s="35">
        <v>-12100.16</v>
      </c>
      <c r="L1122" s="35">
        <v>35</v>
      </c>
      <c r="M1122" s="35">
        <v>244650</v>
      </c>
      <c r="N1122" s="36">
        <f t="shared" si="227"/>
        <v>-1.4837719190680565</v>
      </c>
      <c r="O1122" s="35">
        <v>64115.71</v>
      </c>
      <c r="P1122" s="35">
        <v>72.5</v>
      </c>
      <c r="Q1122" s="35">
        <v>503425</v>
      </c>
      <c r="R1122" s="36">
        <f t="shared" si="228"/>
        <v>3.9481293340616777</v>
      </c>
      <c r="S1122" s="35">
        <v>34875.71</v>
      </c>
      <c r="T1122" s="35">
        <v>36.700000000000003</v>
      </c>
      <c r="U1122" s="35">
        <v>252863</v>
      </c>
      <c r="V1122" s="36">
        <f t="shared" si="229"/>
        <v>4.2756235985494122</v>
      </c>
      <c r="W1122" s="35">
        <v>23603.79</v>
      </c>
      <c r="X1122" s="35">
        <v>50.8</v>
      </c>
      <c r="Y1122" s="35">
        <v>347432</v>
      </c>
      <c r="Z1122" s="36">
        <f t="shared" si="230"/>
        <v>2.0381360956964238</v>
      </c>
      <c r="AA1122" s="35">
        <v>-24500.21</v>
      </c>
      <c r="AB1122" s="35">
        <v>65</v>
      </c>
      <c r="AC1122" s="35">
        <v>462050</v>
      </c>
      <c r="AD1122" s="36">
        <f t="shared" si="231"/>
        <v>-1.6437755870576778</v>
      </c>
      <c r="AE1122" s="35">
        <v>42400.04</v>
      </c>
      <c r="AF1122" s="35">
        <v>62.5</v>
      </c>
      <c r="AG1122" s="35">
        <v>450875</v>
      </c>
      <c r="AH1122" s="36">
        <f t="shared" si="232"/>
        <v>2.8211836983642917</v>
      </c>
      <c r="AI1122" s="35">
        <v>48775.040000000001</v>
      </c>
      <c r="AJ1122" s="35">
        <v>50</v>
      </c>
      <c r="AK1122" s="35">
        <v>340250</v>
      </c>
      <c r="AL1122" s="36">
        <f t="shared" si="233"/>
        <v>4.4438684496693606</v>
      </c>
      <c r="AM1122" s="35">
        <v>30750.080000000002</v>
      </c>
      <c r="AN1122" s="35">
        <v>15</v>
      </c>
      <c r="AO1122" s="35">
        <v>100350</v>
      </c>
      <c r="AP1122" s="36">
        <f t="shared" si="234"/>
        <v>9.4992773293472847</v>
      </c>
      <c r="AQ1122" s="35">
        <v>58170.080000000002</v>
      </c>
      <c r="AR1122" s="35">
        <v>24.5</v>
      </c>
      <c r="AS1122" s="35">
        <v>167305</v>
      </c>
      <c r="AT1122" s="36">
        <f t="shared" si="235"/>
        <v>9.7352872896805245</v>
      </c>
      <c r="AU1122" s="35">
        <v>-27809.9</v>
      </c>
      <c r="AV1122" s="35">
        <v>2.5</v>
      </c>
      <c r="AW1122" s="35">
        <v>17375</v>
      </c>
      <c r="AX1122" s="36">
        <f t="shared" si="236"/>
        <v>-49.617663309352523</v>
      </c>
      <c r="AY1122" s="35">
        <f t="shared" si="226"/>
        <v>238280.18000000008</v>
      </c>
      <c r="AZ1122" s="35">
        <f t="shared" si="226"/>
        <v>414.5</v>
      </c>
      <c r="BA1122" s="35">
        <f t="shared" si="226"/>
        <v>2886575</v>
      </c>
      <c r="BB1122" s="36">
        <f t="shared" si="237"/>
        <v>2.5589792678173966</v>
      </c>
      <c r="BC1122" s="43" t="s">
        <v>1466</v>
      </c>
      <c r="BD1122" s="38" t="s">
        <v>1466</v>
      </c>
      <c r="BE1122" s="38" t="s">
        <v>1303</v>
      </c>
      <c r="BF1122" s="41"/>
      <c r="BG1122" s="41"/>
      <c r="BH1122" s="41"/>
      <c r="BI1122" s="41"/>
      <c r="BJ1122" s="41"/>
      <c r="BK1122" s="41"/>
      <c r="BL1122" s="41"/>
      <c r="BM1122" s="41"/>
      <c r="BN1122" s="41"/>
      <c r="BO1122" s="41"/>
      <c r="CJ1122" s="41"/>
      <c r="CK1122" s="41"/>
    </row>
    <row r="1123" spans="1:89" s="33" customFormat="1" x14ac:dyDescent="0.2">
      <c r="A1123" s="42">
        <v>140967</v>
      </c>
      <c r="B1123" s="43" t="s">
        <v>1500</v>
      </c>
      <c r="C1123" s="35">
        <v>-1180516.96</v>
      </c>
      <c r="D1123" s="35">
        <v>133.5</v>
      </c>
      <c r="E1123" s="35">
        <v>929190</v>
      </c>
      <c r="F1123" s="36">
        <f t="shared" si="224"/>
        <v>-38.114388661091915</v>
      </c>
      <c r="G1123" s="35">
        <v>242198.04</v>
      </c>
      <c r="H1123" s="35">
        <v>1328.5</v>
      </c>
      <c r="I1123" s="35">
        <v>9353390</v>
      </c>
      <c r="J1123" s="36">
        <f t="shared" si="225"/>
        <v>0.80271850526921262</v>
      </c>
      <c r="K1123" s="35">
        <v>-883921.96</v>
      </c>
      <c r="L1123" s="35">
        <v>1686.75</v>
      </c>
      <c r="M1123" s="35">
        <v>11863995</v>
      </c>
      <c r="N1123" s="36">
        <f t="shared" si="227"/>
        <v>-2.2351373883755006</v>
      </c>
      <c r="O1123" s="35">
        <v>-946868.43</v>
      </c>
      <c r="P1123" s="35">
        <v>1471</v>
      </c>
      <c r="Q1123" s="35">
        <v>10286940</v>
      </c>
      <c r="R1123" s="36">
        <f t="shared" si="228"/>
        <v>-2.8534162083185088</v>
      </c>
      <c r="S1123" s="35">
        <v>-355018.43</v>
      </c>
      <c r="T1123" s="35">
        <v>849.5</v>
      </c>
      <c r="U1123" s="35">
        <v>5915355</v>
      </c>
      <c r="V1123" s="36">
        <f t="shared" si="229"/>
        <v>-1.8605090193234386</v>
      </c>
      <c r="W1123" s="35">
        <v>-697886.06</v>
      </c>
      <c r="X1123" s="35">
        <v>1057</v>
      </c>
      <c r="Y1123" s="35">
        <v>7254555</v>
      </c>
      <c r="Z1123" s="36">
        <f t="shared" si="230"/>
        <v>-2.8859911876055806</v>
      </c>
      <c r="AA1123" s="35">
        <v>-60633.57</v>
      </c>
      <c r="AB1123" s="35">
        <v>1506.5</v>
      </c>
      <c r="AC1123" s="35">
        <v>10804230</v>
      </c>
      <c r="AD1123" s="36">
        <f t="shared" si="231"/>
        <v>-0.17397266348457965</v>
      </c>
      <c r="AE1123" s="35">
        <v>990871.81</v>
      </c>
      <c r="AF1123" s="35">
        <v>694.5</v>
      </c>
      <c r="AG1123" s="35">
        <v>5068430</v>
      </c>
      <c r="AH1123" s="36">
        <f t="shared" si="232"/>
        <v>5.8649629767008724</v>
      </c>
      <c r="AI1123" s="35">
        <v>-215082.19</v>
      </c>
      <c r="AJ1123" s="35">
        <v>1200.5</v>
      </c>
      <c r="AK1123" s="35">
        <v>8150770</v>
      </c>
      <c r="AL1123" s="36">
        <f t="shared" si="233"/>
        <v>-0.81802674961997457</v>
      </c>
      <c r="AM1123" s="35">
        <v>1845100.76</v>
      </c>
      <c r="AN1123" s="35">
        <v>1836.5</v>
      </c>
      <c r="AO1123" s="35">
        <v>12149365</v>
      </c>
      <c r="AP1123" s="36">
        <f t="shared" si="234"/>
        <v>4.7079105418266716</v>
      </c>
      <c r="AQ1123" s="35">
        <v>-304207.02</v>
      </c>
      <c r="AR1123" s="35">
        <v>783.5</v>
      </c>
      <c r="AS1123" s="35">
        <v>5310405</v>
      </c>
      <c r="AT1123" s="36">
        <f t="shared" si="235"/>
        <v>-1.6039824759128543</v>
      </c>
      <c r="AU1123" s="35">
        <v>-926155.05</v>
      </c>
      <c r="AV1123" s="35">
        <v>1136</v>
      </c>
      <c r="AW1123" s="35">
        <v>7927140</v>
      </c>
      <c r="AX1123" s="36">
        <f t="shared" si="236"/>
        <v>-3.6218366964630375</v>
      </c>
      <c r="AY1123" s="35">
        <f t="shared" si="226"/>
        <v>-1311602.0999999996</v>
      </c>
      <c r="AZ1123" s="35">
        <f t="shared" si="226"/>
        <v>13550.25</v>
      </c>
      <c r="BA1123" s="35">
        <f t="shared" si="226"/>
        <v>94084575</v>
      </c>
      <c r="BB1123" s="36">
        <f t="shared" si="237"/>
        <v>-0.43216079894074011</v>
      </c>
      <c r="BC1123" s="43" t="s">
        <v>1466</v>
      </c>
      <c r="BD1123" s="38" t="s">
        <v>1466</v>
      </c>
      <c r="BE1123" s="38" t="s">
        <v>1303</v>
      </c>
      <c r="BF1123" s="41"/>
      <c r="BG1123" s="41"/>
      <c r="BH1123" s="41"/>
      <c r="BI1123" s="41"/>
      <c r="BJ1123" s="41"/>
      <c r="BK1123" s="41"/>
      <c r="BL1123" s="41"/>
      <c r="BM1123" s="41"/>
      <c r="BN1123" s="41"/>
      <c r="BO1123" s="41"/>
      <c r="CJ1123" s="41"/>
      <c r="CK1123" s="41"/>
    </row>
    <row r="1124" spans="1:89" s="33" customFormat="1" x14ac:dyDescent="0.2">
      <c r="A1124" s="42">
        <v>141115</v>
      </c>
      <c r="B1124" s="43" t="s">
        <v>1501</v>
      </c>
      <c r="C1124" s="35">
        <v>-361481.39</v>
      </c>
      <c r="D1124" s="35">
        <v>210</v>
      </c>
      <c r="E1124" s="35">
        <v>1469300</v>
      </c>
      <c r="F1124" s="36">
        <f t="shared" si="224"/>
        <v>-7.380685836793031</v>
      </c>
      <c r="G1124" s="35">
        <v>-418701.39</v>
      </c>
      <c r="H1124" s="35">
        <v>654</v>
      </c>
      <c r="I1124" s="35">
        <v>4562610</v>
      </c>
      <c r="J1124" s="36">
        <f t="shared" si="225"/>
        <v>-2.8448066106899343</v>
      </c>
      <c r="K1124" s="35">
        <v>-892336.39</v>
      </c>
      <c r="L1124" s="35">
        <v>1500.5</v>
      </c>
      <c r="M1124" s="35">
        <v>10489995</v>
      </c>
      <c r="N1124" s="36">
        <f t="shared" si="227"/>
        <v>-2.551964200173594</v>
      </c>
      <c r="O1124" s="35">
        <v>-612512.78</v>
      </c>
      <c r="P1124" s="35">
        <v>1302.5500000000002</v>
      </c>
      <c r="Q1124" s="35">
        <v>9052849.5</v>
      </c>
      <c r="R1124" s="36">
        <f t="shared" si="228"/>
        <v>-2.0974496681956332</v>
      </c>
      <c r="S1124" s="35">
        <v>-547291.78</v>
      </c>
      <c r="T1124" s="35">
        <v>763.25</v>
      </c>
      <c r="U1124" s="35">
        <v>5259557.5</v>
      </c>
      <c r="V1124" s="36">
        <f t="shared" si="229"/>
        <v>-3.2257552427176619</v>
      </c>
      <c r="W1124" s="35">
        <v>-299758.59000000003</v>
      </c>
      <c r="X1124" s="35">
        <v>1001.85</v>
      </c>
      <c r="Y1124" s="35">
        <v>6839621.5</v>
      </c>
      <c r="Z1124" s="36">
        <f t="shared" si="230"/>
        <v>-1.3148034141947769</v>
      </c>
      <c r="AA1124" s="35">
        <v>144772.01999999999</v>
      </c>
      <c r="AB1124" s="35">
        <v>1499.5</v>
      </c>
      <c r="AC1124" s="35">
        <v>10629405</v>
      </c>
      <c r="AD1124" s="36">
        <f t="shared" si="231"/>
        <v>0.42221861148389767</v>
      </c>
      <c r="AE1124" s="35">
        <v>862502.55</v>
      </c>
      <c r="AF1124" s="35">
        <v>1190.6500000000001</v>
      </c>
      <c r="AG1124" s="35">
        <v>8619938.5</v>
      </c>
      <c r="AH1124" s="36">
        <f t="shared" si="232"/>
        <v>3.0017704302646711</v>
      </c>
      <c r="AI1124" s="35">
        <v>-579500.44999999995</v>
      </c>
      <c r="AJ1124" s="35">
        <v>1404.8</v>
      </c>
      <c r="AK1124" s="35">
        <v>9544502</v>
      </c>
      <c r="AL1124" s="36">
        <f t="shared" si="233"/>
        <v>-1.8821845236136989</v>
      </c>
      <c r="AM1124" s="35">
        <v>270399.86</v>
      </c>
      <c r="AN1124" s="35">
        <v>1697.75</v>
      </c>
      <c r="AO1124" s="35">
        <v>11414972.5</v>
      </c>
      <c r="AP1124" s="36">
        <f t="shared" si="234"/>
        <v>0.73433340816195569</v>
      </c>
      <c r="AQ1124" s="35">
        <v>2983364.81</v>
      </c>
      <c r="AR1124" s="35">
        <v>1994.9999999999998</v>
      </c>
      <c r="AS1124" s="35">
        <v>13708105</v>
      </c>
      <c r="AT1124" s="36">
        <f t="shared" si="235"/>
        <v>6.0937828153490212</v>
      </c>
      <c r="AU1124" s="35">
        <v>-913919.96</v>
      </c>
      <c r="AV1124" s="35">
        <v>2155.5</v>
      </c>
      <c r="AW1124" s="35">
        <v>15167825</v>
      </c>
      <c r="AX1124" s="36">
        <f t="shared" si="236"/>
        <v>-1.867869569961415</v>
      </c>
      <c r="AY1124" s="35">
        <f t="shared" si="226"/>
        <v>-2982.0999999996275</v>
      </c>
      <c r="AZ1124" s="35">
        <f t="shared" si="226"/>
        <v>15165.35</v>
      </c>
      <c r="BA1124" s="35">
        <f t="shared" si="226"/>
        <v>105289381.5</v>
      </c>
      <c r="BB1124" s="36">
        <f t="shared" si="237"/>
        <v>-8.7800971648777765E-4</v>
      </c>
      <c r="BC1124" s="43" t="s">
        <v>1466</v>
      </c>
      <c r="BD1124" s="38" t="s">
        <v>1466</v>
      </c>
      <c r="BE1124" s="38" t="s">
        <v>1303</v>
      </c>
      <c r="BF1124" s="41"/>
      <c r="BG1124" s="41"/>
      <c r="BH1124" s="41"/>
      <c r="BI1124" s="41"/>
      <c r="BJ1124" s="41"/>
      <c r="BK1124" s="41"/>
      <c r="BL1124" s="41"/>
      <c r="BM1124" s="41"/>
      <c r="BN1124" s="41"/>
      <c r="BO1124" s="41"/>
      <c r="CJ1124" s="41"/>
      <c r="CK1124" s="41"/>
    </row>
    <row r="1125" spans="1:89" s="33" customFormat="1" x14ac:dyDescent="0.2">
      <c r="A1125" s="42">
        <v>141311</v>
      </c>
      <c r="B1125" s="43" t="s">
        <v>1502</v>
      </c>
      <c r="C1125" s="35">
        <v>296544.71999999997</v>
      </c>
      <c r="D1125" s="35">
        <v>80</v>
      </c>
      <c r="E1125" s="35">
        <v>553100</v>
      </c>
      <c r="F1125" s="36">
        <f t="shared" si="224"/>
        <v>16.084508407159642</v>
      </c>
      <c r="G1125" s="35">
        <v>-11567.78</v>
      </c>
      <c r="H1125" s="35">
        <v>52.5</v>
      </c>
      <c r="I1125" s="35">
        <v>366975</v>
      </c>
      <c r="J1125" s="36">
        <f t="shared" si="225"/>
        <v>-0.97718149737720561</v>
      </c>
      <c r="K1125" s="35">
        <v>20592.22</v>
      </c>
      <c r="L1125" s="35">
        <v>100.75</v>
      </c>
      <c r="M1125" s="35">
        <v>704242.5</v>
      </c>
      <c r="N1125" s="36">
        <f t="shared" si="227"/>
        <v>0.87720721200438778</v>
      </c>
      <c r="O1125" s="35">
        <v>122969.12</v>
      </c>
      <c r="P1125" s="35">
        <v>142.5</v>
      </c>
      <c r="Q1125" s="35">
        <v>987375</v>
      </c>
      <c r="R1125" s="36">
        <f t="shared" si="228"/>
        <v>3.8607851322952271</v>
      </c>
      <c r="S1125" s="35">
        <v>9384.1200000000008</v>
      </c>
      <c r="T1125" s="35">
        <v>71.900000000000006</v>
      </c>
      <c r="U1125" s="35">
        <v>495391</v>
      </c>
      <c r="V1125" s="36">
        <f t="shared" si="229"/>
        <v>0.58722851242755725</v>
      </c>
      <c r="W1125" s="35">
        <v>17610.29</v>
      </c>
      <c r="X1125" s="35">
        <v>64.5</v>
      </c>
      <c r="Y1125" s="35">
        <v>438715</v>
      </c>
      <c r="Z1125" s="36">
        <f t="shared" si="230"/>
        <v>1.2042184561731419</v>
      </c>
      <c r="AA1125" s="35">
        <v>78135.289999999994</v>
      </c>
      <c r="AB1125" s="35">
        <v>122.5</v>
      </c>
      <c r="AC1125" s="35">
        <v>870525</v>
      </c>
      <c r="AD1125" s="36">
        <f t="shared" si="231"/>
        <v>2.782451957152293</v>
      </c>
      <c r="AE1125" s="35">
        <v>119475.5</v>
      </c>
      <c r="AF1125" s="35">
        <v>121.5</v>
      </c>
      <c r="AG1125" s="35">
        <v>879485</v>
      </c>
      <c r="AH1125" s="36">
        <f t="shared" si="232"/>
        <v>4.0754134521907703</v>
      </c>
      <c r="AI1125" s="35">
        <v>-47274.5</v>
      </c>
      <c r="AJ1125" s="35">
        <v>110.5</v>
      </c>
      <c r="AK1125" s="35">
        <v>753025</v>
      </c>
      <c r="AL1125" s="36">
        <f t="shared" si="233"/>
        <v>-1.9461631419939578</v>
      </c>
      <c r="AM1125" s="35">
        <v>-16484.98</v>
      </c>
      <c r="AN1125" s="35">
        <v>143.05000000000001</v>
      </c>
      <c r="AO1125" s="35">
        <v>958404.5</v>
      </c>
      <c r="AP1125" s="36">
        <f t="shared" si="234"/>
        <v>-0.53321366917621948</v>
      </c>
      <c r="AQ1125" s="35">
        <v>206948.97</v>
      </c>
      <c r="AR1125" s="35">
        <v>132</v>
      </c>
      <c r="AS1125" s="35">
        <v>910530</v>
      </c>
      <c r="AT1125" s="36">
        <f t="shared" si="235"/>
        <v>6.3639541366017589</v>
      </c>
      <c r="AU1125" s="35">
        <v>-115979.23</v>
      </c>
      <c r="AV1125" s="35">
        <v>151.44999999999999</v>
      </c>
      <c r="AW1125" s="35">
        <v>1062925.5</v>
      </c>
      <c r="AX1125" s="36">
        <f t="shared" si="236"/>
        <v>-3.3825099971728965</v>
      </c>
      <c r="AY1125" s="35">
        <f t="shared" si="226"/>
        <v>383809.02</v>
      </c>
      <c r="AZ1125" s="35">
        <f t="shared" si="226"/>
        <v>1213.1500000000001</v>
      </c>
      <c r="BA1125" s="35">
        <f t="shared" si="226"/>
        <v>8427593.5</v>
      </c>
      <c r="BB1125" s="36">
        <f t="shared" si="237"/>
        <v>1.4118003698208748</v>
      </c>
      <c r="BC1125" s="43" t="s">
        <v>1466</v>
      </c>
      <c r="BD1125" s="38" t="s">
        <v>1466</v>
      </c>
      <c r="BE1125" s="38" t="s">
        <v>1303</v>
      </c>
      <c r="BF1125" s="41"/>
      <c r="BG1125" s="41"/>
      <c r="BH1125" s="41"/>
      <c r="BI1125" s="41"/>
      <c r="BJ1125" s="41"/>
      <c r="BK1125" s="41"/>
      <c r="BL1125" s="41"/>
      <c r="BM1125" s="41"/>
      <c r="BN1125" s="41"/>
      <c r="BO1125" s="41"/>
      <c r="CJ1125" s="41"/>
      <c r="CK1125" s="41"/>
    </row>
    <row r="1126" spans="1:89" s="33" customFormat="1" x14ac:dyDescent="0.2">
      <c r="A1126" s="42">
        <v>141314</v>
      </c>
      <c r="B1126" s="43" t="s">
        <v>1503</v>
      </c>
      <c r="C1126" s="35">
        <v>0</v>
      </c>
      <c r="D1126" s="35">
        <v>0</v>
      </c>
      <c r="E1126" s="35">
        <v>0</v>
      </c>
      <c r="F1126" s="36">
        <f t="shared" si="224"/>
        <v>0</v>
      </c>
      <c r="G1126" s="35">
        <v>0</v>
      </c>
      <c r="H1126" s="35">
        <v>0</v>
      </c>
      <c r="I1126" s="35">
        <v>0</v>
      </c>
      <c r="J1126" s="36">
        <f t="shared" si="225"/>
        <v>0</v>
      </c>
      <c r="K1126" s="35">
        <v>-2404.65</v>
      </c>
      <c r="L1126" s="35">
        <v>10</v>
      </c>
      <c r="M1126" s="35">
        <v>69900</v>
      </c>
      <c r="N1126" s="36">
        <f t="shared" si="227"/>
        <v>-1.0320386266094421</v>
      </c>
      <c r="O1126" s="35">
        <v>-1716.82</v>
      </c>
      <c r="P1126" s="35">
        <v>9.5</v>
      </c>
      <c r="Q1126" s="35">
        <v>66205</v>
      </c>
      <c r="R1126" s="36">
        <f t="shared" si="228"/>
        <v>-0.80388822596480636</v>
      </c>
      <c r="S1126" s="35">
        <v>-1486.82</v>
      </c>
      <c r="T1126" s="35">
        <v>2.5</v>
      </c>
      <c r="U1126" s="35">
        <v>17225</v>
      </c>
      <c r="V1126" s="36">
        <f t="shared" si="229"/>
        <v>-2.6758444121915819</v>
      </c>
      <c r="W1126" s="35">
        <v>-1526.82</v>
      </c>
      <c r="X1126" s="35">
        <v>7.5</v>
      </c>
      <c r="Y1126" s="35">
        <v>50925</v>
      </c>
      <c r="Z1126" s="36">
        <f t="shared" si="230"/>
        <v>-0.89945213549337255</v>
      </c>
      <c r="AA1126" s="35">
        <v>-2051.8200000000002</v>
      </c>
      <c r="AB1126" s="35">
        <v>5</v>
      </c>
      <c r="AC1126" s="35">
        <v>35450</v>
      </c>
      <c r="AD1126" s="36">
        <f t="shared" si="231"/>
        <v>-1.7942572637517633</v>
      </c>
      <c r="AE1126" s="35">
        <v>15397.88</v>
      </c>
      <c r="AF1126" s="35">
        <v>5</v>
      </c>
      <c r="AG1126" s="35">
        <v>36200</v>
      </c>
      <c r="AH1126" s="36">
        <f t="shared" si="232"/>
        <v>12.76067403314917</v>
      </c>
      <c r="AI1126" s="35">
        <v>-15752.12</v>
      </c>
      <c r="AJ1126" s="35">
        <v>22.5</v>
      </c>
      <c r="AK1126" s="35">
        <v>153025</v>
      </c>
      <c r="AL1126" s="36">
        <f t="shared" si="233"/>
        <v>-3.1910845940205852</v>
      </c>
      <c r="AM1126" s="35">
        <v>-6752.12</v>
      </c>
      <c r="AN1126" s="35">
        <v>5</v>
      </c>
      <c r="AO1126" s="35">
        <v>33450</v>
      </c>
      <c r="AP1126" s="36">
        <f t="shared" si="234"/>
        <v>-6.2575701046337819</v>
      </c>
      <c r="AQ1126" s="35">
        <v>-4127.12</v>
      </c>
      <c r="AR1126" s="35">
        <v>12.5</v>
      </c>
      <c r="AS1126" s="35">
        <v>85125</v>
      </c>
      <c r="AT1126" s="36">
        <f t="shared" si="235"/>
        <v>-1.3575255212922173</v>
      </c>
      <c r="AU1126" s="35">
        <v>-24382.12</v>
      </c>
      <c r="AV1126" s="35">
        <v>25</v>
      </c>
      <c r="AW1126" s="35">
        <v>176500</v>
      </c>
      <c r="AX1126" s="36">
        <f t="shared" si="236"/>
        <v>-4.2824120113314441</v>
      </c>
      <c r="AY1126" s="35">
        <f t="shared" si="226"/>
        <v>-44802.53</v>
      </c>
      <c r="AZ1126" s="35">
        <f t="shared" si="226"/>
        <v>104.5</v>
      </c>
      <c r="BA1126" s="35">
        <f t="shared" si="226"/>
        <v>724005</v>
      </c>
      <c r="BB1126" s="36">
        <f t="shared" si="237"/>
        <v>-1.9183271248126739</v>
      </c>
      <c r="BC1126" s="43" t="s">
        <v>1466</v>
      </c>
      <c r="BD1126" s="38" t="s">
        <v>1466</v>
      </c>
      <c r="BE1126" s="38" t="s">
        <v>1303</v>
      </c>
      <c r="BF1126" s="41"/>
      <c r="BG1126" s="41"/>
      <c r="BH1126" s="41"/>
      <c r="BI1126" s="41"/>
      <c r="BJ1126" s="41"/>
      <c r="BK1126" s="41"/>
      <c r="BL1126" s="41"/>
      <c r="BM1126" s="41"/>
      <c r="BN1126" s="41"/>
      <c r="BO1126" s="41"/>
      <c r="CJ1126" s="41"/>
      <c r="CK1126" s="41"/>
    </row>
    <row r="1127" spans="1:89" s="33" customFormat="1" x14ac:dyDescent="0.2">
      <c r="A1127" s="42">
        <v>143607</v>
      </c>
      <c r="B1127" s="43" t="s">
        <v>1504</v>
      </c>
      <c r="C1127" s="35">
        <v>-551983.84</v>
      </c>
      <c r="D1127" s="35">
        <v>0</v>
      </c>
      <c r="E1127" s="35">
        <v>0</v>
      </c>
      <c r="F1127" s="36">
        <f t="shared" si="224"/>
        <v>0</v>
      </c>
      <c r="G1127" s="35">
        <v>-58883.839999999997</v>
      </c>
      <c r="H1127" s="35">
        <v>175.5</v>
      </c>
      <c r="I1127" s="35">
        <v>1232260</v>
      </c>
      <c r="J1127" s="36">
        <f t="shared" si="225"/>
        <v>-1.4813424439647478</v>
      </c>
      <c r="K1127" s="35">
        <v>210091.16</v>
      </c>
      <c r="L1127" s="35">
        <v>293</v>
      </c>
      <c r="M1127" s="35">
        <v>2064210</v>
      </c>
      <c r="N1127" s="36">
        <f t="shared" si="227"/>
        <v>3.0533399218102808</v>
      </c>
      <c r="O1127" s="35">
        <v>-55311.34</v>
      </c>
      <c r="P1127" s="35">
        <v>187.75</v>
      </c>
      <c r="Q1127" s="35">
        <v>1316957.5</v>
      </c>
      <c r="R1127" s="36">
        <f t="shared" si="228"/>
        <v>-1.3019794032837049</v>
      </c>
      <c r="S1127" s="35">
        <v>32231.16</v>
      </c>
      <c r="T1127" s="35">
        <v>102.5</v>
      </c>
      <c r="U1127" s="35">
        <v>714375</v>
      </c>
      <c r="V1127" s="36">
        <f t="shared" si="229"/>
        <v>1.3986575118110236</v>
      </c>
      <c r="W1127" s="35">
        <v>-59643.63</v>
      </c>
      <c r="X1127" s="35">
        <v>115</v>
      </c>
      <c r="Y1127" s="35">
        <v>787050</v>
      </c>
      <c r="Z1127" s="36">
        <f t="shared" si="230"/>
        <v>-2.2734373927958833</v>
      </c>
      <c r="AA1127" s="35">
        <v>174280.37</v>
      </c>
      <c r="AB1127" s="35">
        <v>120</v>
      </c>
      <c r="AC1127" s="35">
        <v>859300</v>
      </c>
      <c r="AD1127" s="36">
        <f t="shared" si="231"/>
        <v>6.2873169672989642</v>
      </c>
      <c r="AE1127" s="35">
        <v>-18729.64</v>
      </c>
      <c r="AF1127" s="35">
        <v>40</v>
      </c>
      <c r="AG1127" s="35">
        <v>290100</v>
      </c>
      <c r="AH1127" s="36">
        <f t="shared" si="232"/>
        <v>-1.9368810754912098</v>
      </c>
      <c r="AI1127" s="35">
        <v>-53930.64</v>
      </c>
      <c r="AJ1127" s="35">
        <v>60</v>
      </c>
      <c r="AK1127" s="35">
        <v>413400</v>
      </c>
      <c r="AL1127" s="36">
        <f t="shared" si="233"/>
        <v>-4.0441457184325111</v>
      </c>
      <c r="AM1127" s="35">
        <v>-2007.66</v>
      </c>
      <c r="AN1127" s="35">
        <v>100</v>
      </c>
      <c r="AO1127" s="35">
        <v>661200</v>
      </c>
      <c r="AP1127" s="36">
        <f t="shared" si="234"/>
        <v>-9.4128039927404733E-2</v>
      </c>
      <c r="AQ1127" s="35">
        <v>-25010.66</v>
      </c>
      <c r="AR1127" s="35">
        <v>60</v>
      </c>
      <c r="AS1127" s="35">
        <v>407550</v>
      </c>
      <c r="AT1127" s="36">
        <f t="shared" si="235"/>
        <v>-1.7183130413446202</v>
      </c>
      <c r="AU1127" s="35">
        <v>-162613.18</v>
      </c>
      <c r="AV1127" s="35">
        <v>112.5</v>
      </c>
      <c r="AW1127" s="35">
        <v>790315</v>
      </c>
      <c r="AX1127" s="36">
        <f t="shared" si="236"/>
        <v>-6.3784802009325396</v>
      </c>
      <c r="AY1127" s="35">
        <f t="shared" si="226"/>
        <v>-19527.900000000023</v>
      </c>
      <c r="AZ1127" s="35">
        <f t="shared" si="226"/>
        <v>1366.25</v>
      </c>
      <c r="BA1127" s="35">
        <f t="shared" si="226"/>
        <v>9536717.5</v>
      </c>
      <c r="BB1127" s="36">
        <f t="shared" si="237"/>
        <v>-6.3477281360174581E-2</v>
      </c>
      <c r="BC1127" s="43" t="s">
        <v>1466</v>
      </c>
      <c r="BD1127" s="38" t="s">
        <v>1466</v>
      </c>
      <c r="BE1127" s="38" t="s">
        <v>1303</v>
      </c>
      <c r="BF1127" s="41"/>
      <c r="BG1127" s="41"/>
      <c r="BH1127" s="41"/>
      <c r="BI1127" s="41"/>
      <c r="BJ1127" s="41"/>
      <c r="BK1127" s="41"/>
      <c r="BL1127" s="41"/>
      <c r="BM1127" s="41"/>
      <c r="BN1127" s="41"/>
      <c r="BO1127" s="41"/>
      <c r="CJ1127" s="41"/>
      <c r="CK1127" s="41"/>
    </row>
    <row r="1128" spans="1:89" s="33" customFormat="1" x14ac:dyDescent="0.2">
      <c r="A1128" s="42">
        <v>146968</v>
      </c>
      <c r="B1128" s="43" t="s">
        <v>1505</v>
      </c>
      <c r="C1128" s="35">
        <v>-191312.61</v>
      </c>
      <c r="D1128" s="35">
        <v>84</v>
      </c>
      <c r="E1128" s="35">
        <v>589680</v>
      </c>
      <c r="F1128" s="36">
        <f t="shared" si="224"/>
        <v>-9.7330387667887663</v>
      </c>
      <c r="G1128" s="35">
        <v>-102069.61</v>
      </c>
      <c r="H1128" s="35">
        <v>284.60000000000002</v>
      </c>
      <c r="I1128" s="35">
        <v>2025922</v>
      </c>
      <c r="J1128" s="36">
        <f t="shared" si="225"/>
        <v>-1.5618359986218622</v>
      </c>
      <c r="K1128" s="35">
        <v>-215216.61</v>
      </c>
      <c r="L1128" s="35">
        <v>400.85</v>
      </c>
      <c r="M1128" s="35">
        <v>2840719.5</v>
      </c>
      <c r="N1128" s="36">
        <f t="shared" si="227"/>
        <v>-2.2728390817889621</v>
      </c>
      <c r="O1128" s="35">
        <v>26508.14</v>
      </c>
      <c r="P1128" s="35">
        <v>221.5</v>
      </c>
      <c r="Q1128" s="35">
        <v>1557955</v>
      </c>
      <c r="R1128" s="36">
        <f t="shared" si="228"/>
        <v>0.52745576091735646</v>
      </c>
      <c r="S1128" s="35">
        <v>249933.89</v>
      </c>
      <c r="T1128" s="35">
        <v>200.1</v>
      </c>
      <c r="U1128" s="35">
        <v>1433097</v>
      </c>
      <c r="V1128" s="36">
        <f t="shared" si="229"/>
        <v>5.4064383569290841</v>
      </c>
      <c r="W1128" s="35">
        <v>54568.77</v>
      </c>
      <c r="X1128" s="35">
        <v>250.25</v>
      </c>
      <c r="Y1128" s="35">
        <v>1727967.5</v>
      </c>
      <c r="Z1128" s="36">
        <f t="shared" si="230"/>
        <v>0.94739229759818977</v>
      </c>
      <c r="AA1128" s="35">
        <v>150478.26999999999</v>
      </c>
      <c r="AB1128" s="35">
        <v>272.45</v>
      </c>
      <c r="AC1128" s="35">
        <v>1966211.5</v>
      </c>
      <c r="AD1128" s="36">
        <f t="shared" si="231"/>
        <v>2.3724947036470896</v>
      </c>
      <c r="AE1128" s="35">
        <v>209522.11</v>
      </c>
      <c r="AF1128" s="35">
        <v>221.05</v>
      </c>
      <c r="AG1128" s="35">
        <v>1622038.5</v>
      </c>
      <c r="AH1128" s="36">
        <f t="shared" si="232"/>
        <v>3.8751628275161161</v>
      </c>
      <c r="AI1128" s="35">
        <v>-18132.89</v>
      </c>
      <c r="AJ1128" s="35">
        <v>176.35</v>
      </c>
      <c r="AK1128" s="35">
        <v>1207378.5</v>
      </c>
      <c r="AL1128" s="36">
        <f t="shared" si="233"/>
        <v>-0.46557031618502398</v>
      </c>
      <c r="AM1128" s="35">
        <v>329632.59000000003</v>
      </c>
      <c r="AN1128" s="35">
        <v>285</v>
      </c>
      <c r="AO1128" s="35">
        <v>1944530</v>
      </c>
      <c r="AP1128" s="36">
        <f t="shared" si="234"/>
        <v>5.2550540696209369</v>
      </c>
      <c r="AQ1128" s="35">
        <v>288636.55</v>
      </c>
      <c r="AR1128" s="35">
        <v>262.25</v>
      </c>
      <c r="AS1128" s="35">
        <v>1800627.5</v>
      </c>
      <c r="AT1128" s="36">
        <f t="shared" si="235"/>
        <v>4.4883372046689276</v>
      </c>
      <c r="AU1128" s="35">
        <v>-325123.48</v>
      </c>
      <c r="AV1128" s="35">
        <v>356.7</v>
      </c>
      <c r="AW1128" s="35">
        <v>2520943</v>
      </c>
      <c r="AX1128" s="36">
        <f t="shared" si="236"/>
        <v>-3.9980387815194551</v>
      </c>
      <c r="AY1128" s="35">
        <f t="shared" si="226"/>
        <v>648737.73</v>
      </c>
      <c r="AZ1128" s="35">
        <f t="shared" si="226"/>
        <v>2931.0999999999995</v>
      </c>
      <c r="BA1128" s="35">
        <f t="shared" si="226"/>
        <v>20647390</v>
      </c>
      <c r="BB1128" s="36">
        <f t="shared" si="237"/>
        <v>0.97401509972931199</v>
      </c>
      <c r="BC1128" s="43" t="s">
        <v>1466</v>
      </c>
      <c r="BD1128" s="38" t="s">
        <v>1466</v>
      </c>
      <c r="BE1128" s="38" t="s">
        <v>1303</v>
      </c>
      <c r="BF1128" s="41"/>
      <c r="BG1128" s="41"/>
      <c r="BH1128" s="41"/>
      <c r="BI1128" s="41"/>
      <c r="BJ1128" s="41"/>
      <c r="BK1128" s="41"/>
      <c r="BL1128" s="41"/>
      <c r="BM1128" s="41"/>
      <c r="BN1128" s="41"/>
      <c r="BO1128" s="41"/>
      <c r="CJ1128" s="41"/>
      <c r="CK1128" s="41"/>
    </row>
    <row r="1129" spans="1:89" s="33" customFormat="1" x14ac:dyDescent="0.2">
      <c r="A1129" s="42">
        <v>147364</v>
      </c>
      <c r="B1129" s="43" t="s">
        <v>1506</v>
      </c>
      <c r="C1129" s="35">
        <v>-310347.02</v>
      </c>
      <c r="D1129" s="35">
        <v>10</v>
      </c>
      <c r="E1129" s="35">
        <v>69900</v>
      </c>
      <c r="F1129" s="36">
        <f t="shared" si="224"/>
        <v>-133.19614592274678</v>
      </c>
      <c r="G1129" s="35">
        <v>-12598.02</v>
      </c>
      <c r="H1129" s="35">
        <v>50</v>
      </c>
      <c r="I1129" s="35">
        <v>349900</v>
      </c>
      <c r="J1129" s="36">
        <f t="shared" si="225"/>
        <v>-1.1161435267219204</v>
      </c>
      <c r="K1129" s="35">
        <v>-66503.02</v>
      </c>
      <c r="L1129" s="35">
        <v>151.5</v>
      </c>
      <c r="M1129" s="35">
        <v>1059185</v>
      </c>
      <c r="N1129" s="36">
        <f t="shared" si="227"/>
        <v>-1.8836091900848295</v>
      </c>
      <c r="O1129" s="35">
        <v>-65966.33</v>
      </c>
      <c r="P1129" s="35">
        <v>180.5</v>
      </c>
      <c r="Q1129" s="35">
        <v>1260145</v>
      </c>
      <c r="R1129" s="36">
        <f t="shared" si="228"/>
        <v>-1.6227943847731809</v>
      </c>
      <c r="S1129" s="35">
        <v>-60171.33</v>
      </c>
      <c r="T1129" s="35">
        <v>171</v>
      </c>
      <c r="U1129" s="35">
        <v>1184390</v>
      </c>
      <c r="V1129" s="36">
        <f t="shared" si="229"/>
        <v>-1.5749130185158604</v>
      </c>
      <c r="W1129" s="35">
        <v>83468.55</v>
      </c>
      <c r="X1129" s="35">
        <v>65</v>
      </c>
      <c r="Y1129" s="35">
        <v>441350</v>
      </c>
      <c r="Z1129" s="36">
        <f t="shared" si="230"/>
        <v>5.6736297722895666</v>
      </c>
      <c r="AA1129" s="35">
        <v>164818.54999999999</v>
      </c>
      <c r="AB1129" s="35">
        <v>186</v>
      </c>
      <c r="AC1129" s="35">
        <v>1320940</v>
      </c>
      <c r="AD1129" s="36">
        <f t="shared" si="231"/>
        <v>3.8679842006449947</v>
      </c>
      <c r="AE1129" s="35">
        <v>-37745.5</v>
      </c>
      <c r="AF1129" s="35">
        <v>65</v>
      </c>
      <c r="AG1129" s="35">
        <v>467350</v>
      </c>
      <c r="AH1129" s="36">
        <f t="shared" si="232"/>
        <v>-2.4229485396383867</v>
      </c>
      <c r="AI1129" s="35">
        <v>-58917.5</v>
      </c>
      <c r="AJ1129" s="35">
        <v>59.75</v>
      </c>
      <c r="AK1129" s="35">
        <v>403902.5</v>
      </c>
      <c r="AL1129" s="36">
        <f t="shared" si="233"/>
        <v>-4.5219885987336053</v>
      </c>
      <c r="AM1129" s="35">
        <v>-182035.93</v>
      </c>
      <c r="AN1129" s="35">
        <v>151.15</v>
      </c>
      <c r="AO1129" s="35">
        <v>1026443.5</v>
      </c>
      <c r="AP1129" s="36">
        <f t="shared" si="234"/>
        <v>-5.4977344880648573</v>
      </c>
      <c r="AQ1129" s="35">
        <v>-444368.93</v>
      </c>
      <c r="AR1129" s="35">
        <v>183.35</v>
      </c>
      <c r="AS1129" s="35">
        <v>1257781.5</v>
      </c>
      <c r="AT1129" s="36">
        <f t="shared" si="235"/>
        <v>-9.8922825943933823</v>
      </c>
      <c r="AU1129" s="35">
        <v>61629.05</v>
      </c>
      <c r="AV1129" s="35">
        <v>151</v>
      </c>
      <c r="AW1129" s="35">
        <v>1067090</v>
      </c>
      <c r="AX1129" s="36">
        <f t="shared" si="236"/>
        <v>1.7903837070912483</v>
      </c>
      <c r="AY1129" s="35">
        <f t="shared" si="226"/>
        <v>-618390.40999999992</v>
      </c>
      <c r="AZ1129" s="35">
        <f t="shared" si="226"/>
        <v>1414.25</v>
      </c>
      <c r="BA1129" s="35">
        <f t="shared" si="226"/>
        <v>9838477.5</v>
      </c>
      <c r="BB1129" s="36">
        <f t="shared" si="237"/>
        <v>-1.9484826498815488</v>
      </c>
      <c r="BC1129" s="43" t="s">
        <v>1466</v>
      </c>
      <c r="BD1129" s="38" t="s">
        <v>1466</v>
      </c>
      <c r="BE1129" s="38" t="s">
        <v>1303</v>
      </c>
      <c r="BF1129" s="41"/>
      <c r="BG1129" s="41"/>
      <c r="BH1129" s="41"/>
      <c r="BI1129" s="41"/>
      <c r="BJ1129" s="41"/>
      <c r="BK1129" s="41"/>
      <c r="BL1129" s="41"/>
      <c r="BM1129" s="41"/>
      <c r="BN1129" s="41"/>
      <c r="BO1129" s="41"/>
      <c r="CJ1129" s="41"/>
      <c r="CK1129" s="41"/>
    </row>
    <row r="1130" spans="1:89" s="33" customFormat="1" x14ac:dyDescent="0.2">
      <c r="A1130" s="42">
        <v>170059</v>
      </c>
      <c r="B1130" s="43" t="s">
        <v>1507</v>
      </c>
      <c r="C1130" s="35">
        <v>-466500.12</v>
      </c>
      <c r="D1130" s="35">
        <v>42</v>
      </c>
      <c r="E1130" s="35">
        <v>286860</v>
      </c>
      <c r="F1130" s="36">
        <f t="shared" si="224"/>
        <v>-48.786877222338425</v>
      </c>
      <c r="G1130" s="35">
        <v>-65690.12</v>
      </c>
      <c r="H1130" s="35">
        <v>203.5</v>
      </c>
      <c r="I1130" s="35">
        <v>1429070</v>
      </c>
      <c r="J1130" s="36">
        <f t="shared" si="225"/>
        <v>-1.4249782865779843</v>
      </c>
      <c r="K1130" s="35">
        <v>-73905.119999999995</v>
      </c>
      <c r="L1130" s="35">
        <v>169.5</v>
      </c>
      <c r="M1130" s="35">
        <v>1191740</v>
      </c>
      <c r="N1130" s="36">
        <f t="shared" si="227"/>
        <v>-1.8604339872791045</v>
      </c>
      <c r="O1130" s="35">
        <v>-39344.47</v>
      </c>
      <c r="P1130" s="35">
        <v>101</v>
      </c>
      <c r="Q1130" s="35">
        <v>705920</v>
      </c>
      <c r="R1130" s="36">
        <f t="shared" si="228"/>
        <v>-1.7277858255893019</v>
      </c>
      <c r="S1130" s="35">
        <v>89375.53</v>
      </c>
      <c r="T1130" s="35">
        <v>150</v>
      </c>
      <c r="U1130" s="35">
        <v>1040200</v>
      </c>
      <c r="V1130" s="36">
        <f t="shared" si="229"/>
        <v>2.6635660738319555</v>
      </c>
      <c r="W1130" s="35">
        <v>60655.27</v>
      </c>
      <c r="X1130" s="35">
        <v>100</v>
      </c>
      <c r="Y1130" s="35">
        <v>683460</v>
      </c>
      <c r="Z1130" s="36">
        <f t="shared" si="230"/>
        <v>2.6624207707839522</v>
      </c>
      <c r="AA1130" s="35">
        <v>-37545.730000000003</v>
      </c>
      <c r="AB1130" s="35">
        <v>97</v>
      </c>
      <c r="AC1130" s="35">
        <v>689280</v>
      </c>
      <c r="AD1130" s="36">
        <f t="shared" si="231"/>
        <v>-1.6885991614438256</v>
      </c>
      <c r="AE1130" s="35">
        <v>158905.59</v>
      </c>
      <c r="AF1130" s="35">
        <v>104</v>
      </c>
      <c r="AG1130" s="35">
        <v>753960</v>
      </c>
      <c r="AH1130" s="36">
        <f t="shared" si="232"/>
        <v>6.3228390100270566</v>
      </c>
      <c r="AI1130" s="35">
        <v>33889.589999999997</v>
      </c>
      <c r="AJ1130" s="35">
        <v>55</v>
      </c>
      <c r="AK1130" s="35">
        <v>386300</v>
      </c>
      <c r="AL1130" s="36">
        <f t="shared" si="233"/>
        <v>2.719589153507636</v>
      </c>
      <c r="AM1130" s="35">
        <v>-92119.42</v>
      </c>
      <c r="AN1130" s="35">
        <v>101</v>
      </c>
      <c r="AO1130" s="35">
        <v>675360</v>
      </c>
      <c r="AP1130" s="36">
        <f t="shared" si="234"/>
        <v>-4.2284145048566693</v>
      </c>
      <c r="AQ1130" s="35">
        <v>134915.57999999999</v>
      </c>
      <c r="AR1130" s="35">
        <v>215</v>
      </c>
      <c r="AS1130" s="35">
        <v>1461250</v>
      </c>
      <c r="AT1130" s="36">
        <f t="shared" si="235"/>
        <v>2.5852087185628738</v>
      </c>
      <c r="AU1130" s="35">
        <v>-60511.73</v>
      </c>
      <c r="AV1130" s="35">
        <v>75</v>
      </c>
      <c r="AW1130" s="35">
        <v>524300</v>
      </c>
      <c r="AX1130" s="36">
        <f t="shared" si="236"/>
        <v>-3.5778440396719438</v>
      </c>
      <c r="AY1130" s="35">
        <f t="shared" si="226"/>
        <v>108624.96999999997</v>
      </c>
      <c r="AZ1130" s="35">
        <f t="shared" si="226"/>
        <v>1371</v>
      </c>
      <c r="BA1130" s="35">
        <f t="shared" si="226"/>
        <v>9540840</v>
      </c>
      <c r="BB1130" s="36">
        <f t="shared" si="237"/>
        <v>0.35294314441914953</v>
      </c>
      <c r="BC1130" s="43" t="s">
        <v>1466</v>
      </c>
      <c r="BD1130" s="38" t="s">
        <v>1466</v>
      </c>
      <c r="BE1130" s="38" t="s">
        <v>1303</v>
      </c>
      <c r="BF1130" s="41"/>
      <c r="BG1130" s="41"/>
      <c r="BH1130" s="41"/>
      <c r="BI1130" s="41"/>
      <c r="BJ1130" s="41"/>
      <c r="BK1130" s="41"/>
      <c r="BL1130" s="41"/>
      <c r="BM1130" s="41"/>
      <c r="BN1130" s="41"/>
      <c r="BO1130" s="41"/>
      <c r="CJ1130" s="41"/>
      <c r="CK1130" s="41"/>
    </row>
    <row r="1131" spans="1:89" s="33" customFormat="1" x14ac:dyDescent="0.2">
      <c r="A1131" s="42">
        <v>170501</v>
      </c>
      <c r="B1131" s="43" t="s">
        <v>1508</v>
      </c>
      <c r="C1131" s="35">
        <v>-357.31</v>
      </c>
      <c r="D1131" s="35">
        <v>0</v>
      </c>
      <c r="E1131" s="35">
        <v>0</v>
      </c>
      <c r="F1131" s="36">
        <f t="shared" si="224"/>
        <v>0</v>
      </c>
      <c r="G1131" s="35">
        <v>57390.879999999997</v>
      </c>
      <c r="H1131" s="35">
        <v>51.5</v>
      </c>
      <c r="I1131" s="35">
        <v>364105</v>
      </c>
      <c r="J1131" s="36">
        <f t="shared" si="225"/>
        <v>4.8862753326650274</v>
      </c>
      <c r="K1131" s="35">
        <v>69858.38</v>
      </c>
      <c r="L1131" s="35">
        <v>152</v>
      </c>
      <c r="M1131" s="35">
        <v>1074640</v>
      </c>
      <c r="N1131" s="36">
        <f t="shared" si="227"/>
        <v>1.9501892726866672</v>
      </c>
      <c r="O1131" s="35">
        <v>127840.2</v>
      </c>
      <c r="P1131" s="35">
        <v>111</v>
      </c>
      <c r="Q1131" s="35">
        <v>782670</v>
      </c>
      <c r="R1131" s="36">
        <f t="shared" si="228"/>
        <v>5.0634957261681173</v>
      </c>
      <c r="S1131" s="35">
        <v>268850.2</v>
      </c>
      <c r="T1131" s="35">
        <v>88.5</v>
      </c>
      <c r="U1131" s="35">
        <v>620645</v>
      </c>
      <c r="V1131" s="36">
        <f t="shared" si="229"/>
        <v>13.428539986626816</v>
      </c>
      <c r="W1131" s="35">
        <v>257179.97</v>
      </c>
      <c r="X1131" s="35">
        <v>100</v>
      </c>
      <c r="Y1131" s="35">
        <v>685900</v>
      </c>
      <c r="Z1131" s="36">
        <f t="shared" si="230"/>
        <v>11.248577197842252</v>
      </c>
      <c r="AA1131" s="35">
        <v>153829.97</v>
      </c>
      <c r="AB1131" s="35">
        <v>55</v>
      </c>
      <c r="AC1131" s="35">
        <v>394850</v>
      </c>
      <c r="AD1131" s="36">
        <f t="shared" si="231"/>
        <v>12.077318146131441</v>
      </c>
      <c r="AE1131" s="35">
        <v>348940.86</v>
      </c>
      <c r="AF1131" s="35">
        <v>50.5</v>
      </c>
      <c r="AG1131" s="35">
        <v>368285</v>
      </c>
      <c r="AH1131" s="36">
        <f t="shared" si="232"/>
        <v>28.424252413212592</v>
      </c>
      <c r="AI1131" s="35">
        <v>260974.86</v>
      </c>
      <c r="AJ1131" s="35">
        <v>44.8</v>
      </c>
      <c r="AK1131" s="35">
        <v>305156</v>
      </c>
      <c r="AL1131" s="36">
        <f t="shared" si="233"/>
        <v>26.511753529342368</v>
      </c>
      <c r="AM1131" s="35">
        <v>313874.82</v>
      </c>
      <c r="AN1131" s="35">
        <v>67.75</v>
      </c>
      <c r="AO1131" s="35">
        <v>459867.5</v>
      </c>
      <c r="AP1131" s="36">
        <f t="shared" si="234"/>
        <v>21.158528097767292</v>
      </c>
      <c r="AQ1131" s="35">
        <v>473800.33</v>
      </c>
      <c r="AR1131" s="35">
        <v>99.5</v>
      </c>
      <c r="AS1131" s="35">
        <v>685915</v>
      </c>
      <c r="AT1131" s="36">
        <f t="shared" si="235"/>
        <v>19.341185482166157</v>
      </c>
      <c r="AU1131" s="35">
        <v>381613.54</v>
      </c>
      <c r="AV1131" s="35">
        <v>78</v>
      </c>
      <c r="AW1131" s="35">
        <v>544670</v>
      </c>
      <c r="AX1131" s="36">
        <f t="shared" si="236"/>
        <v>21.719609561752986</v>
      </c>
      <c r="AY1131" s="35">
        <f t="shared" si="226"/>
        <v>2714154.01</v>
      </c>
      <c r="AZ1131" s="35">
        <f t="shared" si="226"/>
        <v>898.55</v>
      </c>
      <c r="BA1131" s="35">
        <f t="shared" si="226"/>
        <v>6286703.5</v>
      </c>
      <c r="BB1131" s="36">
        <f t="shared" si="237"/>
        <v>13.383607849487413</v>
      </c>
      <c r="BC1131" s="43" t="s">
        <v>1466</v>
      </c>
      <c r="BD1131" s="38" t="s">
        <v>1466</v>
      </c>
      <c r="BE1131" s="38" t="s">
        <v>1303</v>
      </c>
      <c r="BF1131" s="41"/>
      <c r="BG1131" s="41"/>
      <c r="BH1131" s="41"/>
      <c r="BI1131" s="41"/>
      <c r="BJ1131" s="41"/>
      <c r="BK1131" s="41"/>
      <c r="BL1131" s="41"/>
      <c r="BM1131" s="41"/>
      <c r="BN1131" s="41"/>
      <c r="BO1131" s="41"/>
      <c r="CJ1131" s="41"/>
      <c r="CK1131" s="41"/>
    </row>
    <row r="1132" spans="1:89" s="33" customFormat="1" x14ac:dyDescent="0.2">
      <c r="A1132" s="42">
        <v>173140</v>
      </c>
      <c r="B1132" s="43" t="s">
        <v>1509</v>
      </c>
      <c r="C1132" s="35">
        <v>-81091.91</v>
      </c>
      <c r="D1132" s="35">
        <v>0</v>
      </c>
      <c r="E1132" s="35">
        <v>0</v>
      </c>
      <c r="F1132" s="36">
        <f t="shared" si="224"/>
        <v>0</v>
      </c>
      <c r="G1132" s="35">
        <v>-12781.91</v>
      </c>
      <c r="H1132" s="35">
        <v>10</v>
      </c>
      <c r="I1132" s="35">
        <v>70700</v>
      </c>
      <c r="J1132" s="36">
        <f t="shared" si="225"/>
        <v>-5.6045149929278644</v>
      </c>
      <c r="K1132" s="35">
        <v>-17781.91</v>
      </c>
      <c r="L1132" s="35">
        <v>5</v>
      </c>
      <c r="M1132" s="35">
        <v>35350</v>
      </c>
      <c r="N1132" s="36">
        <f t="shared" si="227"/>
        <v>-15.090729844413014</v>
      </c>
      <c r="O1132" s="35">
        <v>-10465.39</v>
      </c>
      <c r="P1132" s="35">
        <v>15</v>
      </c>
      <c r="Q1132" s="35">
        <v>105550</v>
      </c>
      <c r="R1132" s="36">
        <f t="shared" si="228"/>
        <v>-3.0736815727143529</v>
      </c>
      <c r="S1132" s="35">
        <v>-7165.39</v>
      </c>
      <c r="T1132" s="35">
        <v>5</v>
      </c>
      <c r="U1132" s="35">
        <v>34850</v>
      </c>
      <c r="V1132" s="36">
        <f t="shared" si="229"/>
        <v>-6.3738045911047347</v>
      </c>
      <c r="W1132" s="35">
        <v>-3115.39</v>
      </c>
      <c r="X1132" s="35">
        <v>10</v>
      </c>
      <c r="Y1132" s="35">
        <v>68700</v>
      </c>
      <c r="Z1132" s="36">
        <f t="shared" si="230"/>
        <v>-1.3604323144104804</v>
      </c>
      <c r="AA1132" s="35">
        <v>-4815.3900000000003</v>
      </c>
      <c r="AB1132" s="35">
        <v>10</v>
      </c>
      <c r="AC1132" s="35">
        <v>72700</v>
      </c>
      <c r="AD1132" s="36">
        <f t="shared" si="231"/>
        <v>-2.053329986244842</v>
      </c>
      <c r="AE1132" s="35">
        <v>37309.61</v>
      </c>
      <c r="AF1132" s="35">
        <v>17.5</v>
      </c>
      <c r="AG1132" s="35">
        <v>127225</v>
      </c>
      <c r="AH1132" s="36">
        <f t="shared" si="232"/>
        <v>8.7977072116329342</v>
      </c>
      <c r="AI1132" s="35">
        <v>47269.61</v>
      </c>
      <c r="AJ1132" s="35">
        <v>18</v>
      </c>
      <c r="AK1132" s="35">
        <v>124060</v>
      </c>
      <c r="AL1132" s="36">
        <f t="shared" si="233"/>
        <v>11.811687167499597</v>
      </c>
      <c r="AM1132" s="35">
        <v>45838.36</v>
      </c>
      <c r="AN1132" s="35">
        <v>20</v>
      </c>
      <c r="AO1132" s="35">
        <v>136150</v>
      </c>
      <c r="AP1132" s="36">
        <f t="shared" si="234"/>
        <v>10.436938376790305</v>
      </c>
      <c r="AQ1132" s="35">
        <v>25778.36</v>
      </c>
      <c r="AR1132" s="35">
        <v>10</v>
      </c>
      <c r="AS1132" s="35">
        <v>65900</v>
      </c>
      <c r="AT1132" s="36">
        <f t="shared" si="235"/>
        <v>10.952869195751139</v>
      </c>
      <c r="AU1132" s="35">
        <v>5910.53</v>
      </c>
      <c r="AV1132" s="35">
        <v>1</v>
      </c>
      <c r="AW1132" s="35">
        <v>6890</v>
      </c>
      <c r="AX1132" s="36">
        <f t="shared" si="236"/>
        <v>26.593095791001453</v>
      </c>
      <c r="AY1132" s="35">
        <f t="shared" si="226"/>
        <v>105981.09000000001</v>
      </c>
      <c r="AZ1132" s="35">
        <f t="shared" si="226"/>
        <v>121.5</v>
      </c>
      <c r="BA1132" s="35">
        <f t="shared" si="226"/>
        <v>848075</v>
      </c>
      <c r="BB1132" s="36">
        <f t="shared" si="237"/>
        <v>3.8739660879049618</v>
      </c>
      <c r="BC1132" s="43" t="s">
        <v>1466</v>
      </c>
      <c r="BD1132" s="38" t="s">
        <v>1466</v>
      </c>
      <c r="BE1132" s="38" t="s">
        <v>1303</v>
      </c>
      <c r="BF1132" s="41"/>
      <c r="BG1132" s="41"/>
      <c r="BH1132" s="41"/>
      <c r="BI1132" s="41"/>
      <c r="BJ1132" s="41"/>
      <c r="BK1132" s="41"/>
      <c r="BL1132" s="41"/>
      <c r="BM1132" s="41"/>
      <c r="BN1132" s="41"/>
      <c r="BO1132" s="41"/>
      <c r="CJ1132" s="41"/>
      <c r="CK1132" s="41"/>
    </row>
    <row r="1133" spans="1:89" s="33" customFormat="1" x14ac:dyDescent="0.2">
      <c r="A1133" s="42">
        <v>173729</v>
      </c>
      <c r="B1133" s="43" t="s">
        <v>1510</v>
      </c>
      <c r="C1133" s="35">
        <v>-13641.44</v>
      </c>
      <c r="D1133" s="35">
        <v>54</v>
      </c>
      <c r="E1133" s="35">
        <v>380030</v>
      </c>
      <c r="F1133" s="36">
        <f t="shared" si="224"/>
        <v>-1.076870773359998</v>
      </c>
      <c r="G1133" s="35">
        <v>134808.56</v>
      </c>
      <c r="H1133" s="35">
        <v>307</v>
      </c>
      <c r="I1133" s="35">
        <v>2155740</v>
      </c>
      <c r="J1133" s="36">
        <f t="shared" si="225"/>
        <v>1.9385757837215991</v>
      </c>
      <c r="K1133" s="35">
        <v>77890.559999999998</v>
      </c>
      <c r="L1133" s="35">
        <v>357.85</v>
      </c>
      <c r="M1133" s="35">
        <v>2514606.5</v>
      </c>
      <c r="N1133" s="36">
        <f t="shared" si="227"/>
        <v>0.92925744047826175</v>
      </c>
      <c r="O1133" s="35">
        <v>193882.95</v>
      </c>
      <c r="P1133" s="35">
        <v>162.5</v>
      </c>
      <c r="Q1133" s="35">
        <v>1137750</v>
      </c>
      <c r="R1133" s="36">
        <f t="shared" si="228"/>
        <v>5.2826820039551752</v>
      </c>
      <c r="S1133" s="35">
        <v>-15752.05</v>
      </c>
      <c r="T1133" s="35">
        <v>42</v>
      </c>
      <c r="U1133" s="35">
        <v>291190</v>
      </c>
      <c r="V1133" s="36">
        <f t="shared" si="229"/>
        <v>-1.6769585150588961</v>
      </c>
      <c r="W1133" s="35">
        <v>27457.63</v>
      </c>
      <c r="X1133" s="35">
        <v>50</v>
      </c>
      <c r="Y1133" s="35">
        <v>346000</v>
      </c>
      <c r="Z1133" s="36">
        <f t="shared" si="230"/>
        <v>2.3807193641618496</v>
      </c>
      <c r="AA1133" s="35">
        <v>13212.63</v>
      </c>
      <c r="AB1133" s="35">
        <v>39</v>
      </c>
      <c r="AC1133" s="35">
        <v>276355</v>
      </c>
      <c r="AD1133" s="36">
        <f t="shared" si="231"/>
        <v>1.4821209314106853</v>
      </c>
      <c r="AE1133" s="35">
        <v>54786.38</v>
      </c>
      <c r="AF1133" s="35">
        <v>45</v>
      </c>
      <c r="AG1133" s="35">
        <v>327050</v>
      </c>
      <c r="AH1133" s="36">
        <f t="shared" si="232"/>
        <v>5.0255049686592264</v>
      </c>
      <c r="AI1133" s="35">
        <v>440384.38</v>
      </c>
      <c r="AJ1133" s="35">
        <v>110</v>
      </c>
      <c r="AK1133" s="35">
        <v>746950</v>
      </c>
      <c r="AL1133" s="36">
        <f t="shared" si="233"/>
        <v>18.276880353437313</v>
      </c>
      <c r="AM1133" s="35">
        <v>303486.38</v>
      </c>
      <c r="AN1133" s="35">
        <v>136</v>
      </c>
      <c r="AO1133" s="35">
        <v>901590</v>
      </c>
      <c r="AP1133" s="36">
        <f t="shared" si="234"/>
        <v>10.434984616067171</v>
      </c>
      <c r="AQ1133" s="35">
        <v>153796.42000000001</v>
      </c>
      <c r="AR1133" s="35">
        <v>125</v>
      </c>
      <c r="AS1133" s="35">
        <v>845000</v>
      </c>
      <c r="AT1133" s="36">
        <f t="shared" si="235"/>
        <v>5.0962127337278114</v>
      </c>
      <c r="AU1133" s="35">
        <v>155835.92000000001</v>
      </c>
      <c r="AV1133" s="35">
        <v>124.5</v>
      </c>
      <c r="AW1133" s="35">
        <v>858755</v>
      </c>
      <c r="AX1133" s="36">
        <f t="shared" si="236"/>
        <v>5.625485173303213</v>
      </c>
      <c r="AY1133" s="35">
        <f t="shared" si="226"/>
        <v>1539789.7599999998</v>
      </c>
      <c r="AZ1133" s="35">
        <f t="shared" si="226"/>
        <v>1498.85</v>
      </c>
      <c r="BA1133" s="35">
        <f t="shared" si="226"/>
        <v>10400986.5</v>
      </c>
      <c r="BB1133" s="36">
        <f t="shared" si="237"/>
        <v>4.5893226147346686</v>
      </c>
      <c r="BC1133" s="43" t="s">
        <v>1466</v>
      </c>
      <c r="BD1133" s="38" t="s">
        <v>1466</v>
      </c>
      <c r="BE1133" s="38" t="s">
        <v>1303</v>
      </c>
      <c r="BF1133" s="41"/>
      <c r="BG1133" s="41"/>
      <c r="BH1133" s="41"/>
      <c r="BI1133" s="41"/>
      <c r="BJ1133" s="41"/>
      <c r="BK1133" s="41"/>
      <c r="BL1133" s="41"/>
      <c r="BM1133" s="41"/>
      <c r="BN1133" s="41"/>
      <c r="BO1133" s="41"/>
      <c r="CJ1133" s="41"/>
      <c r="CK1133" s="41"/>
    </row>
    <row r="1134" spans="1:89" s="33" customFormat="1" x14ac:dyDescent="0.2">
      <c r="A1134" s="42">
        <v>173748</v>
      </c>
      <c r="B1134" s="43" t="s">
        <v>1511</v>
      </c>
      <c r="C1134" s="35">
        <v>43168.91</v>
      </c>
      <c r="D1134" s="35">
        <v>41.5</v>
      </c>
      <c r="E1134" s="35">
        <v>291330</v>
      </c>
      <c r="F1134" s="36">
        <f t="shared" si="224"/>
        <v>4.445361960663166</v>
      </c>
      <c r="G1134" s="35">
        <v>-22174.48</v>
      </c>
      <c r="H1134" s="35">
        <v>86.5</v>
      </c>
      <c r="I1134" s="35">
        <v>607230</v>
      </c>
      <c r="J1134" s="36">
        <f t="shared" si="225"/>
        <v>-1.1320403800866228</v>
      </c>
      <c r="K1134" s="35">
        <v>151755.51999999999</v>
      </c>
      <c r="L1134" s="35">
        <v>150</v>
      </c>
      <c r="M1134" s="35">
        <v>1056000</v>
      </c>
      <c r="N1134" s="36">
        <f t="shared" si="227"/>
        <v>4.3112363636363638</v>
      </c>
      <c r="O1134" s="35">
        <v>-24144.48</v>
      </c>
      <c r="P1134" s="35">
        <v>65</v>
      </c>
      <c r="Q1134" s="35">
        <v>457600</v>
      </c>
      <c r="R1134" s="36">
        <f t="shared" si="228"/>
        <v>-1.6356618881118881</v>
      </c>
      <c r="S1134" s="35">
        <v>144925.51999999999</v>
      </c>
      <c r="T1134" s="35">
        <v>26</v>
      </c>
      <c r="U1134" s="35">
        <v>180440</v>
      </c>
      <c r="V1134" s="36">
        <f t="shared" si="229"/>
        <v>24.898532032808685</v>
      </c>
      <c r="W1134" s="35">
        <v>210599.52</v>
      </c>
      <c r="X1134" s="35">
        <v>59</v>
      </c>
      <c r="Y1134" s="35">
        <v>403560</v>
      </c>
      <c r="Z1134" s="36">
        <f t="shared" si="230"/>
        <v>15.655628902765388</v>
      </c>
      <c r="AA1134" s="35">
        <v>68799.520000000004</v>
      </c>
      <c r="AB1134" s="35">
        <v>10</v>
      </c>
      <c r="AC1134" s="35">
        <v>72400</v>
      </c>
      <c r="AD1134" s="36">
        <f t="shared" si="231"/>
        <v>29.458358011049725</v>
      </c>
      <c r="AE1134" s="35">
        <v>161199.41</v>
      </c>
      <c r="AF1134" s="35">
        <v>50</v>
      </c>
      <c r="AG1134" s="35">
        <v>364500</v>
      </c>
      <c r="AH1134" s="36">
        <f t="shared" si="232"/>
        <v>13.267441152263375</v>
      </c>
      <c r="AI1134" s="35">
        <v>190449.41</v>
      </c>
      <c r="AJ1134" s="35">
        <v>30</v>
      </c>
      <c r="AK1134" s="35">
        <v>208200</v>
      </c>
      <c r="AL1134" s="36">
        <f t="shared" si="233"/>
        <v>28.3570207012488</v>
      </c>
      <c r="AM1134" s="35">
        <v>421729.41</v>
      </c>
      <c r="AN1134" s="35">
        <v>101</v>
      </c>
      <c r="AO1134" s="35">
        <v>669060</v>
      </c>
      <c r="AP1134" s="36">
        <f t="shared" si="234"/>
        <v>19.540268002869695</v>
      </c>
      <c r="AQ1134" s="35">
        <v>365979.42</v>
      </c>
      <c r="AR1134" s="35">
        <v>52</v>
      </c>
      <c r="AS1134" s="35">
        <v>350120</v>
      </c>
      <c r="AT1134" s="36">
        <f t="shared" si="235"/>
        <v>29.268318747857876</v>
      </c>
      <c r="AU1134" s="35">
        <v>253884.43</v>
      </c>
      <c r="AV1134" s="35">
        <v>40</v>
      </c>
      <c r="AW1134" s="35">
        <v>275900</v>
      </c>
      <c r="AX1134" s="36">
        <f t="shared" si="236"/>
        <v>28.526340449438202</v>
      </c>
      <c r="AY1134" s="35">
        <f t="shared" si="226"/>
        <v>1923003.2</v>
      </c>
      <c r="AZ1134" s="35">
        <f t="shared" si="226"/>
        <v>669.5</v>
      </c>
      <c r="BA1134" s="35">
        <f t="shared" si="226"/>
        <v>4645010</v>
      </c>
      <c r="BB1134" s="36">
        <f t="shared" si="237"/>
        <v>12.833793511747015</v>
      </c>
      <c r="BC1134" s="43" t="s">
        <v>1466</v>
      </c>
      <c r="BD1134" s="38" t="s">
        <v>1466</v>
      </c>
      <c r="BE1134" s="38" t="s">
        <v>1303</v>
      </c>
      <c r="BF1134" s="41"/>
      <c r="BG1134" s="41"/>
      <c r="BH1134" s="41"/>
      <c r="BI1134" s="41"/>
      <c r="BJ1134" s="41"/>
      <c r="BK1134" s="41"/>
      <c r="BL1134" s="41"/>
      <c r="BM1134" s="41"/>
      <c r="BN1134" s="41"/>
      <c r="BO1134" s="41"/>
      <c r="CJ1134" s="41"/>
      <c r="CK1134" s="41"/>
    </row>
    <row r="1135" spans="1:89" s="33" customFormat="1" x14ac:dyDescent="0.2">
      <c r="A1135" s="42">
        <v>175775</v>
      </c>
      <c r="B1135" s="43" t="s">
        <v>1512</v>
      </c>
      <c r="C1135" s="35">
        <v>0</v>
      </c>
      <c r="D1135" s="35">
        <v>0</v>
      </c>
      <c r="E1135" s="35">
        <v>0</v>
      </c>
      <c r="F1135" s="36">
        <f t="shared" si="224"/>
        <v>0</v>
      </c>
      <c r="G1135" s="35">
        <v>0</v>
      </c>
      <c r="H1135" s="35">
        <v>0</v>
      </c>
      <c r="I1135" s="35">
        <v>0</v>
      </c>
      <c r="J1135" s="36">
        <f t="shared" si="225"/>
        <v>0</v>
      </c>
      <c r="K1135" s="35">
        <v>-38960.32</v>
      </c>
      <c r="L1135" s="35">
        <v>101</v>
      </c>
      <c r="M1135" s="35">
        <v>713170</v>
      </c>
      <c r="N1135" s="36">
        <f t="shared" si="227"/>
        <v>-1.6388933914774879</v>
      </c>
      <c r="O1135" s="35">
        <v>86029.68</v>
      </c>
      <c r="P1135" s="35">
        <v>73</v>
      </c>
      <c r="Q1135" s="35">
        <v>518610</v>
      </c>
      <c r="R1135" s="36">
        <f t="shared" si="228"/>
        <v>5.1424385954763689</v>
      </c>
      <c r="S1135" s="35">
        <v>-10700.32</v>
      </c>
      <c r="T1135" s="35">
        <v>40</v>
      </c>
      <c r="U1135" s="35">
        <v>280250</v>
      </c>
      <c r="V1135" s="36">
        <f t="shared" si="229"/>
        <v>-1.1836214808206957</v>
      </c>
      <c r="W1135" s="35">
        <v>221109.68</v>
      </c>
      <c r="X1135" s="35">
        <v>102.5</v>
      </c>
      <c r="Y1135" s="35">
        <v>757675</v>
      </c>
      <c r="Z1135" s="36">
        <f t="shared" si="230"/>
        <v>8.7547964496650934</v>
      </c>
      <c r="AA1135" s="35">
        <v>16409.669999999998</v>
      </c>
      <c r="AB1135" s="35">
        <v>50</v>
      </c>
      <c r="AC1135" s="35">
        <v>365975</v>
      </c>
      <c r="AD1135" s="36">
        <f t="shared" si="231"/>
        <v>1.3899850262996105</v>
      </c>
      <c r="AE1135" s="35">
        <v>138484.84</v>
      </c>
      <c r="AF1135" s="35">
        <v>60</v>
      </c>
      <c r="AG1135" s="35">
        <v>443650</v>
      </c>
      <c r="AH1135" s="36">
        <f t="shared" si="232"/>
        <v>9.3644656824073031</v>
      </c>
      <c r="AI1135" s="35">
        <v>123229.84</v>
      </c>
      <c r="AJ1135" s="35">
        <v>44</v>
      </c>
      <c r="AK1135" s="35">
        <v>297630</v>
      </c>
      <c r="AL1135" s="36">
        <f t="shared" si="233"/>
        <v>12.835147800960925</v>
      </c>
      <c r="AM1135" s="35">
        <v>156124.91</v>
      </c>
      <c r="AN1135" s="35">
        <v>52.75</v>
      </c>
      <c r="AO1135" s="35">
        <v>358192.5</v>
      </c>
      <c r="AP1135" s="36">
        <f t="shared" si="234"/>
        <v>13.511930623896369</v>
      </c>
      <c r="AQ1135" s="35">
        <v>199704.91</v>
      </c>
      <c r="AR1135" s="35">
        <v>36.5</v>
      </c>
      <c r="AS1135" s="35">
        <v>255580</v>
      </c>
      <c r="AT1135" s="36">
        <f t="shared" si="235"/>
        <v>21.87861914077784</v>
      </c>
      <c r="AU1135" s="35">
        <v>296689.39</v>
      </c>
      <c r="AV1135" s="35">
        <v>62.7</v>
      </c>
      <c r="AW1135" s="35">
        <v>438483</v>
      </c>
      <c r="AX1135" s="36">
        <f t="shared" si="236"/>
        <v>20.975433688421216</v>
      </c>
      <c r="AY1135" s="35">
        <f t="shared" si="226"/>
        <v>1188122.28</v>
      </c>
      <c r="AZ1135" s="35">
        <f t="shared" si="226"/>
        <v>622.45000000000005</v>
      </c>
      <c r="BA1135" s="35">
        <f t="shared" si="226"/>
        <v>4429215.5</v>
      </c>
      <c r="BB1135" s="36">
        <f t="shared" si="237"/>
        <v>8.3156465699174049</v>
      </c>
      <c r="BC1135" s="43" t="s">
        <v>1466</v>
      </c>
      <c r="BD1135" s="38" t="s">
        <v>1466</v>
      </c>
      <c r="BE1135" s="38" t="s">
        <v>1303</v>
      </c>
      <c r="BF1135" s="41"/>
      <c r="BG1135" s="41"/>
      <c r="BH1135" s="41"/>
      <c r="BI1135" s="41"/>
      <c r="BJ1135" s="41"/>
      <c r="BK1135" s="41"/>
      <c r="BL1135" s="41"/>
      <c r="BM1135" s="41"/>
      <c r="BN1135" s="41"/>
      <c r="BO1135" s="41"/>
      <c r="CJ1135" s="41"/>
      <c r="CK1135" s="41"/>
    </row>
    <row r="1136" spans="1:89" s="33" customFormat="1" x14ac:dyDescent="0.2">
      <c r="A1136" s="42">
        <v>176098</v>
      </c>
      <c r="B1136" s="43" t="s">
        <v>1513</v>
      </c>
      <c r="C1136" s="35">
        <v>-5264.13</v>
      </c>
      <c r="D1136" s="35">
        <v>0</v>
      </c>
      <c r="E1136" s="35">
        <v>0</v>
      </c>
      <c r="F1136" s="36">
        <f t="shared" si="224"/>
        <v>0</v>
      </c>
      <c r="G1136" s="35">
        <v>25173.37</v>
      </c>
      <c r="H1136" s="35">
        <v>11.25</v>
      </c>
      <c r="I1136" s="35">
        <v>78637.5</v>
      </c>
      <c r="J1136" s="36">
        <f t="shared" si="225"/>
        <v>9.9236937847718973</v>
      </c>
      <c r="K1136" s="35">
        <v>-16414.13</v>
      </c>
      <c r="L1136" s="35">
        <v>50</v>
      </c>
      <c r="M1136" s="35">
        <v>353250</v>
      </c>
      <c r="N1136" s="36">
        <f t="shared" si="227"/>
        <v>-1.3939813163481953</v>
      </c>
      <c r="O1136" s="35">
        <v>8036.3</v>
      </c>
      <c r="P1136" s="35">
        <v>52.5</v>
      </c>
      <c r="Q1136" s="35">
        <v>364475</v>
      </c>
      <c r="R1136" s="36">
        <f t="shared" si="228"/>
        <v>0.68351821112559163</v>
      </c>
      <c r="S1136" s="35">
        <v>11111.3</v>
      </c>
      <c r="T1136" s="35">
        <v>20</v>
      </c>
      <c r="U1136" s="35">
        <v>137800</v>
      </c>
      <c r="V1136" s="36">
        <f t="shared" si="229"/>
        <v>2.4996393323657475</v>
      </c>
      <c r="W1136" s="35">
        <v>-15163.7</v>
      </c>
      <c r="X1136" s="35">
        <v>40</v>
      </c>
      <c r="Y1136" s="35">
        <v>271600</v>
      </c>
      <c r="Z1136" s="36">
        <f t="shared" si="230"/>
        <v>-1.6749300441826214</v>
      </c>
      <c r="AA1136" s="35">
        <v>-8953.7000000000007</v>
      </c>
      <c r="AB1136" s="35">
        <v>27.5</v>
      </c>
      <c r="AC1136" s="35">
        <v>193225</v>
      </c>
      <c r="AD1136" s="36">
        <f t="shared" si="231"/>
        <v>-1.4364844093673179</v>
      </c>
      <c r="AE1136" s="35">
        <v>97307.06</v>
      </c>
      <c r="AF1136" s="35">
        <v>38.5</v>
      </c>
      <c r="AG1136" s="35">
        <v>279065</v>
      </c>
      <c r="AH1136" s="36">
        <f t="shared" si="232"/>
        <v>10.46068765341408</v>
      </c>
      <c r="AI1136" s="35">
        <v>-27592.94</v>
      </c>
      <c r="AJ1136" s="35">
        <v>28</v>
      </c>
      <c r="AK1136" s="35">
        <v>190420</v>
      </c>
      <c r="AL1136" s="36">
        <f t="shared" si="233"/>
        <v>-4.4920761474635009</v>
      </c>
      <c r="AM1136" s="35">
        <v>-14117.94</v>
      </c>
      <c r="AN1136" s="35">
        <v>11</v>
      </c>
      <c r="AO1136" s="35">
        <v>73590</v>
      </c>
      <c r="AP1136" s="36">
        <f t="shared" si="234"/>
        <v>-5.9472229922543827</v>
      </c>
      <c r="AQ1136" s="35">
        <v>8372.06</v>
      </c>
      <c r="AR1136" s="35">
        <v>25</v>
      </c>
      <c r="AS1136" s="35">
        <v>171250</v>
      </c>
      <c r="AT1136" s="36">
        <f t="shared" si="235"/>
        <v>1.3688623649635037</v>
      </c>
      <c r="AU1136" s="35">
        <v>-19502.93</v>
      </c>
      <c r="AV1136" s="35">
        <v>26.25</v>
      </c>
      <c r="AW1136" s="35">
        <v>181487.5</v>
      </c>
      <c r="AX1136" s="36">
        <f t="shared" si="236"/>
        <v>-3.3313083821199809</v>
      </c>
      <c r="AY1136" s="35">
        <f t="shared" si="226"/>
        <v>48254.749999999993</v>
      </c>
      <c r="AZ1136" s="35">
        <f t="shared" si="226"/>
        <v>330</v>
      </c>
      <c r="BA1136" s="35">
        <f t="shared" si="226"/>
        <v>2294800</v>
      </c>
      <c r="BB1136" s="36">
        <f t="shared" si="237"/>
        <v>0.65186388792051575</v>
      </c>
      <c r="BC1136" s="43" t="s">
        <v>1466</v>
      </c>
      <c r="BD1136" s="38" t="s">
        <v>1466</v>
      </c>
      <c r="BE1136" s="38" t="s">
        <v>1303</v>
      </c>
      <c r="BF1136" s="41"/>
      <c r="BG1136" s="41"/>
      <c r="BH1136" s="41"/>
      <c r="BI1136" s="41"/>
      <c r="BJ1136" s="41"/>
      <c r="BK1136" s="41"/>
      <c r="BL1136" s="41"/>
      <c r="BM1136" s="41"/>
      <c r="BN1136" s="41"/>
      <c r="BO1136" s="41"/>
      <c r="CJ1136" s="41"/>
      <c r="CK1136" s="41"/>
    </row>
    <row r="1137" spans="1:89" s="33" customFormat="1" x14ac:dyDescent="0.2">
      <c r="A1137" s="42">
        <v>177315</v>
      </c>
      <c r="B1137" s="43" t="s">
        <v>1514</v>
      </c>
      <c r="C1137" s="35">
        <v>0</v>
      </c>
      <c r="D1137" s="35">
        <v>0</v>
      </c>
      <c r="E1137" s="35">
        <v>0</v>
      </c>
      <c r="F1137" s="36">
        <f t="shared" si="224"/>
        <v>0</v>
      </c>
      <c r="G1137" s="35">
        <v>0</v>
      </c>
      <c r="H1137" s="35">
        <v>0</v>
      </c>
      <c r="I1137" s="35">
        <v>0</v>
      </c>
      <c r="J1137" s="36">
        <f t="shared" si="225"/>
        <v>0</v>
      </c>
      <c r="K1137" s="35">
        <v>-1484.04</v>
      </c>
      <c r="L1137" s="35">
        <v>4.5</v>
      </c>
      <c r="M1137" s="35">
        <v>31455</v>
      </c>
      <c r="N1137" s="36">
        <f t="shared" si="227"/>
        <v>-1.4153934191702431</v>
      </c>
      <c r="O1137" s="35">
        <v>-269.04000000000002</v>
      </c>
      <c r="P1137" s="35">
        <v>1</v>
      </c>
      <c r="Q1137" s="35">
        <v>6990</v>
      </c>
      <c r="R1137" s="36">
        <f t="shared" si="228"/>
        <v>-1.193167381974249</v>
      </c>
      <c r="S1137" s="35">
        <v>-19124.04</v>
      </c>
      <c r="T1137" s="35">
        <v>57.5</v>
      </c>
      <c r="U1137" s="35">
        <v>396175</v>
      </c>
      <c r="V1137" s="36">
        <f t="shared" si="229"/>
        <v>-1.4964226415094342</v>
      </c>
      <c r="W1137" s="35">
        <v>-16624.04</v>
      </c>
      <c r="X1137" s="35">
        <v>1.5</v>
      </c>
      <c r="Y1137" s="35">
        <v>10185</v>
      </c>
      <c r="Z1137" s="36">
        <f t="shared" si="230"/>
        <v>-48.966244477172317</v>
      </c>
      <c r="AA1137" s="35">
        <v>-1669.04</v>
      </c>
      <c r="AB1137" s="35">
        <v>5</v>
      </c>
      <c r="AC1137" s="35">
        <v>34950</v>
      </c>
      <c r="AD1137" s="36">
        <f t="shared" si="231"/>
        <v>-1.4804074391988553</v>
      </c>
      <c r="AE1137" s="35">
        <v>-29.4</v>
      </c>
      <c r="AF1137" s="35">
        <v>1</v>
      </c>
      <c r="AG1137" s="35">
        <v>7190</v>
      </c>
      <c r="AH1137" s="36">
        <f t="shared" si="232"/>
        <v>-0.12267037552155771</v>
      </c>
      <c r="AI1137" s="35">
        <v>-194.4</v>
      </c>
      <c r="AJ1137" s="35">
        <v>1.5</v>
      </c>
      <c r="AK1137" s="35">
        <v>10335</v>
      </c>
      <c r="AL1137" s="36">
        <f t="shared" si="233"/>
        <v>-0.58310595065312054</v>
      </c>
      <c r="AM1137" s="35">
        <v>-1469.25</v>
      </c>
      <c r="AN1137" s="35">
        <v>1</v>
      </c>
      <c r="AO1137" s="35">
        <v>6690</v>
      </c>
      <c r="AP1137" s="36">
        <f t="shared" si="234"/>
        <v>-6.8081838565022421</v>
      </c>
      <c r="AQ1137" s="35">
        <v>-429.25</v>
      </c>
      <c r="AR1137" s="35">
        <v>1</v>
      </c>
      <c r="AS1137" s="35">
        <v>6690</v>
      </c>
      <c r="AT1137" s="36">
        <f t="shared" si="235"/>
        <v>-1.796562032884903</v>
      </c>
      <c r="AU1137" s="35">
        <v>-2040.2</v>
      </c>
      <c r="AV1137" s="35">
        <v>10</v>
      </c>
      <c r="AW1137" s="35">
        <v>66900</v>
      </c>
      <c r="AX1137" s="36">
        <f t="shared" si="236"/>
        <v>-0.94538415545590437</v>
      </c>
      <c r="AY1137" s="35">
        <f t="shared" si="226"/>
        <v>-43332.700000000004</v>
      </c>
      <c r="AZ1137" s="35">
        <f t="shared" si="226"/>
        <v>84</v>
      </c>
      <c r="BA1137" s="35">
        <f t="shared" si="226"/>
        <v>577560</v>
      </c>
      <c r="BB1137" s="36">
        <f t="shared" si="237"/>
        <v>-2.325842683011289</v>
      </c>
      <c r="BC1137" s="43" t="s">
        <v>1466</v>
      </c>
      <c r="BD1137" s="38" t="s">
        <v>1466</v>
      </c>
      <c r="BE1137" s="38" t="s">
        <v>1303</v>
      </c>
      <c r="BF1137" s="41"/>
      <c r="BG1137" s="41"/>
      <c r="BH1137" s="41"/>
      <c r="BI1137" s="41"/>
      <c r="BJ1137" s="41"/>
      <c r="BK1137" s="41"/>
      <c r="BL1137" s="41"/>
      <c r="BM1137" s="41"/>
      <c r="BN1137" s="41"/>
      <c r="BO1137" s="41"/>
      <c r="CJ1137" s="41"/>
      <c r="CK1137" s="41"/>
    </row>
    <row r="1138" spans="1:89" s="33" customFormat="1" x14ac:dyDescent="0.2">
      <c r="A1138" s="42">
        <v>178226</v>
      </c>
      <c r="B1138" s="43" t="s">
        <v>1515</v>
      </c>
      <c r="C1138" s="35">
        <v>-65800.100000000006</v>
      </c>
      <c r="D1138" s="35">
        <v>0</v>
      </c>
      <c r="E1138" s="35">
        <v>0</v>
      </c>
      <c r="F1138" s="36">
        <f t="shared" si="224"/>
        <v>0</v>
      </c>
      <c r="G1138" s="35">
        <v>-37350.1</v>
      </c>
      <c r="H1138" s="35">
        <v>25</v>
      </c>
      <c r="I1138" s="35">
        <v>174750</v>
      </c>
      <c r="J1138" s="36">
        <f t="shared" si="225"/>
        <v>-6.6257688125894134</v>
      </c>
      <c r="K1138" s="35">
        <v>-29775.1</v>
      </c>
      <c r="L1138" s="35">
        <v>84.5</v>
      </c>
      <c r="M1138" s="35">
        <v>591375</v>
      </c>
      <c r="N1138" s="36">
        <f t="shared" si="227"/>
        <v>-1.5104679771718452</v>
      </c>
      <c r="O1138" s="35">
        <v>-18412.93</v>
      </c>
      <c r="P1138" s="35">
        <v>55.5</v>
      </c>
      <c r="Q1138" s="35">
        <v>385895</v>
      </c>
      <c r="R1138" s="36">
        <f t="shared" si="228"/>
        <v>-1.4791609893883051</v>
      </c>
      <c r="S1138" s="35">
        <v>-7707.93</v>
      </c>
      <c r="T1138" s="35">
        <v>24</v>
      </c>
      <c r="U1138" s="35">
        <v>165360</v>
      </c>
      <c r="V1138" s="36">
        <f t="shared" si="229"/>
        <v>-1.445003809869376</v>
      </c>
      <c r="W1138" s="35">
        <v>3217.07</v>
      </c>
      <c r="X1138" s="35">
        <v>37.5</v>
      </c>
      <c r="Y1138" s="35">
        <v>255875</v>
      </c>
      <c r="Z1138" s="36">
        <f t="shared" si="230"/>
        <v>0.3771845627747924</v>
      </c>
      <c r="AA1138" s="35">
        <v>-16082.93</v>
      </c>
      <c r="AB1138" s="35">
        <v>40</v>
      </c>
      <c r="AC1138" s="35">
        <v>282600</v>
      </c>
      <c r="AD1138" s="36">
        <f t="shared" si="231"/>
        <v>-1.7642279900920028</v>
      </c>
      <c r="AE1138" s="35">
        <v>-17282.759999999998</v>
      </c>
      <c r="AF1138" s="35">
        <v>25</v>
      </c>
      <c r="AG1138" s="35">
        <v>179750</v>
      </c>
      <c r="AH1138" s="36">
        <f t="shared" si="232"/>
        <v>-2.8844662030598047</v>
      </c>
      <c r="AI1138" s="35">
        <v>-23232.76</v>
      </c>
      <c r="AJ1138" s="35">
        <v>50</v>
      </c>
      <c r="AK1138" s="35">
        <v>344500</v>
      </c>
      <c r="AL1138" s="36">
        <f t="shared" si="233"/>
        <v>-2.0906112046444121</v>
      </c>
      <c r="AM1138" s="35">
        <v>-16342.78</v>
      </c>
      <c r="AN1138" s="35">
        <v>38</v>
      </c>
      <c r="AO1138" s="35">
        <v>255920</v>
      </c>
      <c r="AP1138" s="36">
        <f t="shared" si="234"/>
        <v>-1.9796271491090967</v>
      </c>
      <c r="AQ1138" s="35">
        <v>219177.24</v>
      </c>
      <c r="AR1138" s="35">
        <v>53</v>
      </c>
      <c r="AS1138" s="35">
        <v>363070</v>
      </c>
      <c r="AT1138" s="36">
        <f t="shared" si="235"/>
        <v>16.902973861789736</v>
      </c>
      <c r="AU1138" s="35">
        <v>-48352.75</v>
      </c>
      <c r="AV1138" s="35">
        <v>21.5</v>
      </c>
      <c r="AW1138" s="35">
        <v>150485</v>
      </c>
      <c r="AX1138" s="36">
        <f t="shared" si="236"/>
        <v>-9.9606954181479885</v>
      </c>
      <c r="AY1138" s="35">
        <f t="shared" si="226"/>
        <v>7854.2700000000186</v>
      </c>
      <c r="AZ1138" s="35">
        <f t="shared" si="226"/>
        <v>454</v>
      </c>
      <c r="BA1138" s="35">
        <f t="shared" si="226"/>
        <v>3149580</v>
      </c>
      <c r="BB1138" s="36">
        <f t="shared" si="237"/>
        <v>7.730629798258834E-2</v>
      </c>
      <c r="BC1138" s="43" t="s">
        <v>1466</v>
      </c>
      <c r="BD1138" s="38" t="s">
        <v>1466</v>
      </c>
      <c r="BE1138" s="38" t="s">
        <v>1303</v>
      </c>
      <c r="BF1138" s="41"/>
      <c r="BG1138" s="41"/>
      <c r="BH1138" s="41"/>
      <c r="BI1138" s="41"/>
      <c r="BJ1138" s="41"/>
      <c r="BK1138" s="41"/>
      <c r="BL1138" s="41"/>
      <c r="BM1138" s="41"/>
      <c r="BN1138" s="41"/>
      <c r="BO1138" s="41"/>
      <c r="CJ1138" s="41"/>
      <c r="CK1138" s="41"/>
    </row>
    <row r="1139" spans="1:89" s="33" customFormat="1" x14ac:dyDescent="0.2">
      <c r="A1139" s="42">
        <v>178287</v>
      </c>
      <c r="B1139" s="43" t="s">
        <v>1516</v>
      </c>
      <c r="C1139" s="35">
        <v>-11297.12</v>
      </c>
      <c r="D1139" s="35">
        <v>0</v>
      </c>
      <c r="E1139" s="35">
        <v>0</v>
      </c>
      <c r="F1139" s="36">
        <f t="shared" si="224"/>
        <v>0</v>
      </c>
      <c r="G1139" s="35">
        <v>31352.880000000001</v>
      </c>
      <c r="H1139" s="35">
        <v>20</v>
      </c>
      <c r="I1139" s="35">
        <v>141400</v>
      </c>
      <c r="J1139" s="36">
        <f t="shared" si="225"/>
        <v>6.8736865629420087</v>
      </c>
      <c r="K1139" s="35">
        <v>-39287.120000000003</v>
      </c>
      <c r="L1139" s="35">
        <v>101</v>
      </c>
      <c r="M1139" s="35">
        <v>714070</v>
      </c>
      <c r="N1139" s="36">
        <f t="shared" si="227"/>
        <v>-1.6505575083675272</v>
      </c>
      <c r="O1139" s="35">
        <v>-2550.12</v>
      </c>
      <c r="P1139" s="35">
        <v>116.5</v>
      </c>
      <c r="Q1139" s="35">
        <v>821155</v>
      </c>
      <c r="R1139" s="36">
        <f t="shared" si="228"/>
        <v>-9.6271373857554299E-2</v>
      </c>
      <c r="S1139" s="35">
        <v>122399.88</v>
      </c>
      <c r="T1139" s="35">
        <v>51.5</v>
      </c>
      <c r="U1139" s="35">
        <v>358955</v>
      </c>
      <c r="V1139" s="36">
        <f t="shared" si="229"/>
        <v>10.570673984204149</v>
      </c>
      <c r="W1139" s="35">
        <v>59209.88</v>
      </c>
      <c r="X1139" s="35">
        <v>27.5</v>
      </c>
      <c r="Y1139" s="35">
        <v>188925</v>
      </c>
      <c r="Z1139" s="36">
        <f t="shared" si="230"/>
        <v>9.4021246526399356</v>
      </c>
      <c r="AA1139" s="35">
        <v>13659.88</v>
      </c>
      <c r="AB1139" s="35">
        <v>60</v>
      </c>
      <c r="AC1139" s="35">
        <v>427700</v>
      </c>
      <c r="AD1139" s="36">
        <f t="shared" si="231"/>
        <v>0.99007781155015195</v>
      </c>
      <c r="AE1139" s="35">
        <v>195994.64</v>
      </c>
      <c r="AF1139" s="35">
        <v>78.5</v>
      </c>
      <c r="AG1139" s="35">
        <v>586045</v>
      </c>
      <c r="AH1139" s="36">
        <f t="shared" si="232"/>
        <v>10.033084831369607</v>
      </c>
      <c r="AI1139" s="35">
        <v>-41017.86</v>
      </c>
      <c r="AJ1139" s="35">
        <v>59</v>
      </c>
      <c r="AK1139" s="35">
        <v>401430</v>
      </c>
      <c r="AL1139" s="36">
        <f t="shared" si="233"/>
        <v>-3.1675601225618415</v>
      </c>
      <c r="AM1139" s="35">
        <v>109812.14</v>
      </c>
      <c r="AN1139" s="35">
        <v>66</v>
      </c>
      <c r="AO1139" s="35">
        <v>439440</v>
      </c>
      <c r="AP1139" s="36">
        <f t="shared" si="234"/>
        <v>7.746623748407063</v>
      </c>
      <c r="AQ1139" s="35">
        <v>179862.18</v>
      </c>
      <c r="AR1139" s="35">
        <v>68.25</v>
      </c>
      <c r="AS1139" s="35">
        <v>466292.5</v>
      </c>
      <c r="AT1139" s="36">
        <f t="shared" si="235"/>
        <v>10.800390398730409</v>
      </c>
      <c r="AU1139" s="35">
        <v>58514.69</v>
      </c>
      <c r="AV1139" s="35">
        <v>20</v>
      </c>
      <c r="AW1139" s="35">
        <v>137100</v>
      </c>
      <c r="AX1139" s="36">
        <f t="shared" si="236"/>
        <v>13.230892706053975</v>
      </c>
      <c r="AY1139" s="35">
        <f t="shared" si="226"/>
        <v>687951.07000000007</v>
      </c>
      <c r="AZ1139" s="35">
        <f t="shared" si="226"/>
        <v>668.25</v>
      </c>
      <c r="BA1139" s="35">
        <f t="shared" si="226"/>
        <v>4682512.5</v>
      </c>
      <c r="BB1139" s="36">
        <f t="shared" si="237"/>
        <v>4.5544957263862091</v>
      </c>
      <c r="BC1139" s="43" t="s">
        <v>1466</v>
      </c>
      <c r="BD1139" s="38" t="s">
        <v>1466</v>
      </c>
      <c r="BE1139" s="38" t="s">
        <v>1303</v>
      </c>
      <c r="BF1139" s="41"/>
      <c r="BG1139" s="41"/>
      <c r="BH1139" s="41"/>
      <c r="BI1139" s="41"/>
      <c r="BJ1139" s="41"/>
      <c r="BK1139" s="41"/>
      <c r="BL1139" s="41"/>
      <c r="BM1139" s="41"/>
      <c r="BN1139" s="41"/>
      <c r="BO1139" s="41"/>
      <c r="CJ1139" s="41"/>
      <c r="CK1139" s="41"/>
    </row>
    <row r="1140" spans="1:89" s="33" customFormat="1" x14ac:dyDescent="0.2">
      <c r="A1140" s="42">
        <v>178470</v>
      </c>
      <c r="B1140" s="43" t="s">
        <v>1517</v>
      </c>
      <c r="C1140" s="35">
        <v>-4554.82</v>
      </c>
      <c r="D1140" s="35">
        <v>42</v>
      </c>
      <c r="E1140" s="35">
        <v>294840</v>
      </c>
      <c r="F1140" s="36">
        <f t="shared" si="224"/>
        <v>-0.46345339845339845</v>
      </c>
      <c r="G1140" s="35">
        <v>-23874.2</v>
      </c>
      <c r="H1140" s="35">
        <v>70</v>
      </c>
      <c r="I1140" s="35">
        <v>491400</v>
      </c>
      <c r="J1140" s="36">
        <f t="shared" si="225"/>
        <v>-1.506105413105413</v>
      </c>
      <c r="K1140" s="35">
        <v>-43254.2</v>
      </c>
      <c r="L1140" s="35">
        <v>100</v>
      </c>
      <c r="M1140" s="35">
        <v>704000</v>
      </c>
      <c r="N1140" s="36">
        <f t="shared" si="227"/>
        <v>-1.8432187499999997</v>
      </c>
      <c r="O1140" s="35">
        <v>-22102.2</v>
      </c>
      <c r="P1140" s="35">
        <v>70</v>
      </c>
      <c r="Q1140" s="35">
        <v>490300</v>
      </c>
      <c r="R1140" s="36">
        <f t="shared" si="228"/>
        <v>-1.3974468692637161</v>
      </c>
      <c r="S1140" s="35">
        <v>-16852.2</v>
      </c>
      <c r="T1140" s="35">
        <v>50</v>
      </c>
      <c r="U1140" s="35">
        <v>363500</v>
      </c>
      <c r="V1140" s="36">
        <f t="shared" si="229"/>
        <v>-1.4371889958734525</v>
      </c>
      <c r="W1140" s="35">
        <v>-9202.2000000000007</v>
      </c>
      <c r="X1140" s="35">
        <v>25</v>
      </c>
      <c r="Y1140" s="35">
        <v>179250</v>
      </c>
      <c r="Z1140" s="36">
        <f t="shared" si="230"/>
        <v>-1.5401171548117156</v>
      </c>
      <c r="AA1140" s="35">
        <v>0</v>
      </c>
      <c r="AB1140" s="35">
        <v>0</v>
      </c>
      <c r="AC1140" s="35">
        <v>0</v>
      </c>
      <c r="AD1140" s="36">
        <f t="shared" si="231"/>
        <v>0</v>
      </c>
      <c r="AE1140" s="35">
        <v>-6752.1</v>
      </c>
      <c r="AF1140" s="35">
        <v>25</v>
      </c>
      <c r="AG1140" s="35">
        <v>183500</v>
      </c>
      <c r="AH1140" s="36">
        <f t="shared" si="232"/>
        <v>-1.1038855585831062</v>
      </c>
      <c r="AI1140" s="35">
        <v>146597.9</v>
      </c>
      <c r="AJ1140" s="35">
        <v>55</v>
      </c>
      <c r="AK1140" s="35">
        <v>380200</v>
      </c>
      <c r="AL1140" s="36">
        <f t="shared" si="233"/>
        <v>11.953011309836928</v>
      </c>
      <c r="AM1140" s="35">
        <v>271097.90000000002</v>
      </c>
      <c r="AN1140" s="35">
        <v>50</v>
      </c>
      <c r="AO1140" s="35">
        <v>331500</v>
      </c>
      <c r="AP1140" s="36">
        <f t="shared" si="234"/>
        <v>25.351538159879336</v>
      </c>
      <c r="AQ1140" s="35">
        <v>175397.9</v>
      </c>
      <c r="AR1140" s="35">
        <v>55</v>
      </c>
      <c r="AS1140" s="35">
        <v>369800</v>
      </c>
      <c r="AT1140" s="36">
        <f t="shared" si="235"/>
        <v>13.280533261222281</v>
      </c>
      <c r="AU1140" s="35">
        <v>-53507.1</v>
      </c>
      <c r="AV1140" s="35">
        <v>35</v>
      </c>
      <c r="AW1140" s="35">
        <v>242850</v>
      </c>
      <c r="AX1140" s="36">
        <f t="shared" si="236"/>
        <v>-6.8302248301420629</v>
      </c>
      <c r="AY1140" s="35">
        <f t="shared" si="226"/>
        <v>417549.5</v>
      </c>
      <c r="AZ1140" s="35">
        <f t="shared" si="226"/>
        <v>535</v>
      </c>
      <c r="BA1140" s="35">
        <f t="shared" si="226"/>
        <v>3736300</v>
      </c>
      <c r="BB1140" s="36">
        <f t="shared" si="237"/>
        <v>3.4643991381848349</v>
      </c>
      <c r="BC1140" s="43" t="s">
        <v>1466</v>
      </c>
      <c r="BD1140" s="38" t="s">
        <v>1466</v>
      </c>
      <c r="BE1140" s="38" t="s">
        <v>1303</v>
      </c>
      <c r="BF1140" s="41"/>
      <c r="BG1140" s="41"/>
      <c r="BH1140" s="41"/>
      <c r="BI1140" s="41"/>
      <c r="BJ1140" s="41"/>
      <c r="BK1140" s="41"/>
      <c r="BL1140" s="41"/>
      <c r="BM1140" s="41"/>
      <c r="BN1140" s="41"/>
      <c r="BO1140" s="41"/>
      <c r="CJ1140" s="41"/>
      <c r="CK1140" s="41"/>
    </row>
    <row r="1141" spans="1:89" s="33" customFormat="1" x14ac:dyDescent="0.2">
      <c r="A1141" s="42">
        <v>178669</v>
      </c>
      <c r="B1141" s="43" t="s">
        <v>1518</v>
      </c>
      <c r="C1141" s="35">
        <v>-4403.88</v>
      </c>
      <c r="D1141" s="35">
        <v>44</v>
      </c>
      <c r="E1141" s="35">
        <v>308880</v>
      </c>
      <c r="F1141" s="36">
        <f t="shared" si="224"/>
        <v>-0.42772727272727273</v>
      </c>
      <c r="G1141" s="35">
        <v>129466.12</v>
      </c>
      <c r="H1141" s="35">
        <v>50</v>
      </c>
      <c r="I1141" s="35">
        <v>353500</v>
      </c>
      <c r="J1141" s="36">
        <f t="shared" si="225"/>
        <v>11.353464554455444</v>
      </c>
      <c r="K1141" s="35">
        <v>-23499.88</v>
      </c>
      <c r="L1141" s="35">
        <v>65</v>
      </c>
      <c r="M1141" s="35">
        <v>459550</v>
      </c>
      <c r="N1141" s="36">
        <f t="shared" si="227"/>
        <v>-1.534101621151126</v>
      </c>
      <c r="O1141" s="35">
        <v>-23751.88</v>
      </c>
      <c r="P1141" s="35">
        <v>67</v>
      </c>
      <c r="Q1141" s="35">
        <v>471940</v>
      </c>
      <c r="R1141" s="36">
        <f t="shared" si="228"/>
        <v>-1.5601734966309277</v>
      </c>
      <c r="S1141" s="35">
        <v>46268.12</v>
      </c>
      <c r="T1141" s="35">
        <v>50.4</v>
      </c>
      <c r="U1141" s="35">
        <v>351288</v>
      </c>
      <c r="V1141" s="36">
        <f t="shared" si="229"/>
        <v>4.0830080162146158</v>
      </c>
      <c r="W1141" s="35">
        <v>150341.12</v>
      </c>
      <c r="X1141" s="35">
        <v>77.5</v>
      </c>
      <c r="Y1141" s="35">
        <v>537925</v>
      </c>
      <c r="Z1141" s="36">
        <f t="shared" si="230"/>
        <v>8.3845026723056186</v>
      </c>
      <c r="AA1141" s="35">
        <v>52266.12</v>
      </c>
      <c r="AB1141" s="35">
        <v>55</v>
      </c>
      <c r="AC1141" s="35">
        <v>394850</v>
      </c>
      <c r="AD1141" s="36">
        <f t="shared" si="231"/>
        <v>4.1034562998607065</v>
      </c>
      <c r="AE1141" s="35">
        <v>-283.66000000000003</v>
      </c>
      <c r="AF1141" s="35">
        <v>40</v>
      </c>
      <c r="AG1141" s="35">
        <v>291300</v>
      </c>
      <c r="AH1141" s="36">
        <f t="shared" si="232"/>
        <v>-2.9213182286302784E-2</v>
      </c>
      <c r="AI1141" s="35">
        <v>-25263.66</v>
      </c>
      <c r="AJ1141" s="35">
        <v>66</v>
      </c>
      <c r="AK1141" s="35">
        <v>451520</v>
      </c>
      <c r="AL1141" s="36">
        <f t="shared" si="233"/>
        <v>-1.7345266211906449</v>
      </c>
      <c r="AM1141" s="35">
        <v>97837.26</v>
      </c>
      <c r="AN1141" s="35">
        <v>91</v>
      </c>
      <c r="AO1141" s="35">
        <v>609190</v>
      </c>
      <c r="AP1141" s="36">
        <f t="shared" si="234"/>
        <v>4.9786684942300434</v>
      </c>
      <c r="AQ1141" s="35">
        <v>84492.26</v>
      </c>
      <c r="AR1141" s="35">
        <v>48.5</v>
      </c>
      <c r="AS1141" s="35">
        <v>325315</v>
      </c>
      <c r="AT1141" s="36">
        <f t="shared" si="235"/>
        <v>7.2722846471881093</v>
      </c>
      <c r="AU1141" s="35">
        <v>24242.44</v>
      </c>
      <c r="AV1141" s="35">
        <v>59</v>
      </c>
      <c r="AW1141" s="35">
        <v>407310</v>
      </c>
      <c r="AX1141" s="36">
        <f t="shared" si="236"/>
        <v>1.8450704377501164</v>
      </c>
      <c r="AY1141" s="35">
        <f t="shared" si="226"/>
        <v>512114.36000000004</v>
      </c>
      <c r="AZ1141" s="35">
        <f t="shared" si="226"/>
        <v>669.4</v>
      </c>
      <c r="BA1141" s="35">
        <f t="shared" si="226"/>
        <v>4653688</v>
      </c>
      <c r="BB1141" s="36">
        <f t="shared" si="237"/>
        <v>3.411390097488272</v>
      </c>
      <c r="BC1141" s="43" t="s">
        <v>1466</v>
      </c>
      <c r="BD1141" s="38" t="s">
        <v>1466</v>
      </c>
      <c r="BE1141" s="38" t="s">
        <v>1303</v>
      </c>
      <c r="BF1141" s="41"/>
      <c r="BG1141" s="41"/>
      <c r="BH1141" s="41"/>
      <c r="BI1141" s="41"/>
      <c r="BJ1141" s="41"/>
      <c r="BK1141" s="41"/>
      <c r="BL1141" s="41"/>
      <c r="BM1141" s="41"/>
      <c r="BN1141" s="41"/>
      <c r="BO1141" s="41"/>
      <c r="CJ1141" s="41"/>
      <c r="CK1141" s="41"/>
    </row>
    <row r="1142" spans="1:89" s="33" customFormat="1" x14ac:dyDescent="0.2">
      <c r="A1142" s="42">
        <v>179560</v>
      </c>
      <c r="B1142" s="43" t="s">
        <v>1519</v>
      </c>
      <c r="C1142" s="35">
        <v>-349000.73</v>
      </c>
      <c r="D1142" s="35">
        <v>0</v>
      </c>
      <c r="E1142" s="35">
        <v>0</v>
      </c>
      <c r="F1142" s="36">
        <f t="shared" si="224"/>
        <v>0</v>
      </c>
      <c r="G1142" s="35">
        <v>-40800.230000000003</v>
      </c>
      <c r="H1142" s="35">
        <v>123.75</v>
      </c>
      <c r="I1142" s="35">
        <v>872712.5</v>
      </c>
      <c r="J1142" s="36">
        <f t="shared" si="225"/>
        <v>-1.4492827019207357</v>
      </c>
      <c r="K1142" s="35">
        <v>-193515.96</v>
      </c>
      <c r="L1142" s="35">
        <v>408.5</v>
      </c>
      <c r="M1142" s="35">
        <v>2867165</v>
      </c>
      <c r="N1142" s="36">
        <f t="shared" si="227"/>
        <v>-2.0248150350607652</v>
      </c>
      <c r="O1142" s="35">
        <v>-229470.5</v>
      </c>
      <c r="P1142" s="35">
        <v>506.65000000000003</v>
      </c>
      <c r="Q1142" s="35">
        <v>3541138.5</v>
      </c>
      <c r="R1142" s="36">
        <f t="shared" si="228"/>
        <v>-2.0088413655664694</v>
      </c>
      <c r="S1142" s="35">
        <v>-198552</v>
      </c>
      <c r="T1142" s="35">
        <v>410.8</v>
      </c>
      <c r="U1142" s="35">
        <v>2846057</v>
      </c>
      <c r="V1142" s="36">
        <f t="shared" si="229"/>
        <v>-2.1626805085070324</v>
      </c>
      <c r="W1142" s="35">
        <v>-3972.52</v>
      </c>
      <c r="X1142" s="35">
        <v>405.35</v>
      </c>
      <c r="Y1142" s="35">
        <v>2780041.5</v>
      </c>
      <c r="Z1142" s="36">
        <f t="shared" si="230"/>
        <v>-4.2868280923144493E-2</v>
      </c>
      <c r="AA1142" s="35">
        <v>391700.41</v>
      </c>
      <c r="AB1142" s="35">
        <v>530</v>
      </c>
      <c r="AC1142" s="35">
        <v>3806925</v>
      </c>
      <c r="AD1142" s="36">
        <f t="shared" si="231"/>
        <v>3.189638017560104</v>
      </c>
      <c r="AE1142" s="35">
        <v>422012.91</v>
      </c>
      <c r="AF1142" s="35">
        <v>205.75</v>
      </c>
      <c r="AG1142" s="35">
        <v>1497092.5</v>
      </c>
      <c r="AH1142" s="36">
        <f t="shared" si="232"/>
        <v>8.4566500065961172</v>
      </c>
      <c r="AI1142" s="35">
        <v>306922.40999999997</v>
      </c>
      <c r="AJ1142" s="35">
        <v>402.5</v>
      </c>
      <c r="AK1142" s="35">
        <v>2733975</v>
      </c>
      <c r="AL1142" s="36">
        <f t="shared" si="233"/>
        <v>3.4801323018681591</v>
      </c>
      <c r="AM1142" s="35">
        <v>778432.48</v>
      </c>
      <c r="AN1142" s="35">
        <v>407</v>
      </c>
      <c r="AO1142" s="35">
        <v>2737830</v>
      </c>
      <c r="AP1142" s="36">
        <f t="shared" si="234"/>
        <v>8.8140632836954822</v>
      </c>
      <c r="AQ1142" s="35">
        <v>248695.19</v>
      </c>
      <c r="AR1142" s="35">
        <v>512.95000000000005</v>
      </c>
      <c r="AS1142" s="35">
        <v>3510955.5</v>
      </c>
      <c r="AT1142" s="36">
        <f t="shared" si="235"/>
        <v>1.9833533407073944</v>
      </c>
      <c r="AU1142" s="35">
        <v>-705317.81</v>
      </c>
      <c r="AV1142" s="35">
        <v>580.04999999999995</v>
      </c>
      <c r="AW1142" s="35">
        <v>4066249.5</v>
      </c>
      <c r="AX1142" s="36">
        <f t="shared" si="236"/>
        <v>-5.3771545769633668</v>
      </c>
      <c r="AY1142" s="35">
        <f t="shared" si="226"/>
        <v>776134.37999999989</v>
      </c>
      <c r="AZ1142" s="35">
        <f t="shared" si="226"/>
        <v>4493.3</v>
      </c>
      <c r="BA1142" s="35">
        <f t="shared" si="226"/>
        <v>31260142</v>
      </c>
      <c r="BB1142" s="36">
        <f t="shared" si="237"/>
        <v>0.76967551139083112</v>
      </c>
      <c r="BC1142" s="43" t="s">
        <v>1466</v>
      </c>
      <c r="BD1142" s="38" t="s">
        <v>1466</v>
      </c>
      <c r="BE1142" s="38" t="s">
        <v>1303</v>
      </c>
      <c r="BF1142" s="41"/>
      <c r="BG1142" s="41"/>
      <c r="BH1142" s="41"/>
      <c r="BI1142" s="41"/>
      <c r="BJ1142" s="41"/>
      <c r="BK1142" s="41"/>
      <c r="BL1142" s="41"/>
      <c r="BM1142" s="41"/>
      <c r="BN1142" s="41"/>
      <c r="BO1142" s="41"/>
      <c r="CJ1142" s="41"/>
      <c r="CK1142" s="41"/>
    </row>
    <row r="1143" spans="1:89" s="33" customFormat="1" x14ac:dyDescent="0.2">
      <c r="A1143" s="42">
        <v>179784</v>
      </c>
      <c r="B1143" s="43" t="s">
        <v>1520</v>
      </c>
      <c r="C1143" s="35">
        <v>-248298</v>
      </c>
      <c r="D1143" s="35">
        <v>25</v>
      </c>
      <c r="E1143" s="35">
        <v>175500</v>
      </c>
      <c r="F1143" s="36">
        <f t="shared" si="224"/>
        <v>-42.444102564102565</v>
      </c>
      <c r="G1143" s="35">
        <v>191290</v>
      </c>
      <c r="H1143" s="35">
        <v>204</v>
      </c>
      <c r="I1143" s="35">
        <v>1436705</v>
      </c>
      <c r="J1143" s="36">
        <f t="shared" si="225"/>
        <v>4.1274931179330485</v>
      </c>
      <c r="K1143" s="35">
        <v>-117550</v>
      </c>
      <c r="L1143" s="35">
        <v>185</v>
      </c>
      <c r="M1143" s="35">
        <v>1302700</v>
      </c>
      <c r="N1143" s="36">
        <f t="shared" si="227"/>
        <v>-2.7070699316803561</v>
      </c>
      <c r="O1143" s="35">
        <v>-56210</v>
      </c>
      <c r="P1143" s="35">
        <v>150</v>
      </c>
      <c r="Q1143" s="35">
        <v>1055250</v>
      </c>
      <c r="R1143" s="36">
        <f t="shared" si="228"/>
        <v>-1.6512769485903815</v>
      </c>
      <c r="S1143" s="35">
        <v>50010</v>
      </c>
      <c r="T1143" s="35">
        <v>62</v>
      </c>
      <c r="U1143" s="35">
        <v>432140</v>
      </c>
      <c r="V1143" s="36">
        <f t="shared" si="229"/>
        <v>3.5875179340028693</v>
      </c>
      <c r="W1143" s="35">
        <v>-17150.150000000001</v>
      </c>
      <c r="X1143" s="35">
        <v>107</v>
      </c>
      <c r="Y1143" s="35">
        <v>731590</v>
      </c>
      <c r="Z1143" s="36">
        <f t="shared" si="230"/>
        <v>-0.70326890744816095</v>
      </c>
      <c r="AA1143" s="35">
        <v>-47892.15</v>
      </c>
      <c r="AB1143" s="35">
        <v>74</v>
      </c>
      <c r="AC1143" s="35">
        <v>529230</v>
      </c>
      <c r="AD1143" s="36">
        <f t="shared" si="231"/>
        <v>-2.805314608015419</v>
      </c>
      <c r="AE1143" s="35">
        <v>176400.14</v>
      </c>
      <c r="AF1143" s="35">
        <v>154.5</v>
      </c>
      <c r="AG1143" s="35">
        <v>1125965</v>
      </c>
      <c r="AH1143" s="36">
        <f t="shared" si="232"/>
        <v>4.6999722016226091</v>
      </c>
      <c r="AI1143" s="35">
        <v>93497.64</v>
      </c>
      <c r="AJ1143" s="35">
        <v>126.5</v>
      </c>
      <c r="AK1143" s="35">
        <v>877905</v>
      </c>
      <c r="AL1143" s="36">
        <f t="shared" si="233"/>
        <v>3.3015267483383739</v>
      </c>
      <c r="AM1143" s="35">
        <v>-64017.33</v>
      </c>
      <c r="AN1143" s="35">
        <v>117.5</v>
      </c>
      <c r="AO1143" s="35">
        <v>777500</v>
      </c>
      <c r="AP1143" s="36">
        <f t="shared" si="234"/>
        <v>-2.552459459807074</v>
      </c>
      <c r="AQ1143" s="35">
        <v>258090.19</v>
      </c>
      <c r="AR1143" s="35">
        <v>175</v>
      </c>
      <c r="AS1143" s="35">
        <v>1181250</v>
      </c>
      <c r="AT1143" s="36">
        <f t="shared" si="235"/>
        <v>6.1176933925925923</v>
      </c>
      <c r="AU1143" s="35">
        <v>-258151.78</v>
      </c>
      <c r="AV1143" s="35">
        <v>183</v>
      </c>
      <c r="AW1143" s="35">
        <v>1265670</v>
      </c>
      <c r="AX1143" s="36">
        <f t="shared" si="236"/>
        <v>-6.3229002662621383</v>
      </c>
      <c r="AY1143" s="35">
        <f t="shared" si="226"/>
        <v>208316.56000000003</v>
      </c>
      <c r="AZ1143" s="35">
        <f t="shared" si="226"/>
        <v>1538.5</v>
      </c>
      <c r="BA1143" s="35">
        <f t="shared" si="226"/>
        <v>10715905</v>
      </c>
      <c r="BB1143" s="36">
        <f t="shared" si="237"/>
        <v>0.60263816821817662</v>
      </c>
      <c r="BC1143" s="43" t="s">
        <v>1466</v>
      </c>
      <c r="BD1143" s="38" t="s">
        <v>1466</v>
      </c>
      <c r="BE1143" s="38" t="s">
        <v>1303</v>
      </c>
      <c r="BF1143" s="41"/>
      <c r="BG1143" s="41"/>
      <c r="BH1143" s="41"/>
      <c r="BI1143" s="41"/>
      <c r="BJ1143" s="41"/>
      <c r="BK1143" s="41"/>
      <c r="BL1143" s="41"/>
      <c r="BM1143" s="41"/>
      <c r="BN1143" s="41"/>
      <c r="BO1143" s="41"/>
      <c r="CJ1143" s="41"/>
      <c r="CK1143" s="41"/>
    </row>
    <row r="1144" spans="1:89" s="33" customFormat="1" x14ac:dyDescent="0.2">
      <c r="A1144" s="42">
        <v>201955</v>
      </c>
      <c r="B1144" s="43" t="s">
        <v>1521</v>
      </c>
      <c r="C1144" s="35">
        <v>0</v>
      </c>
      <c r="D1144" s="35">
        <v>0</v>
      </c>
      <c r="E1144" s="35">
        <v>0</v>
      </c>
      <c r="F1144" s="36">
        <f t="shared" si="224"/>
        <v>0</v>
      </c>
      <c r="G1144" s="35">
        <v>0</v>
      </c>
      <c r="H1144" s="35">
        <v>0</v>
      </c>
      <c r="I1144" s="35">
        <v>0</v>
      </c>
      <c r="J1144" s="36">
        <f t="shared" si="225"/>
        <v>0</v>
      </c>
      <c r="K1144" s="35">
        <v>-13000</v>
      </c>
      <c r="L1144" s="35">
        <v>35</v>
      </c>
      <c r="M1144" s="35">
        <v>248900</v>
      </c>
      <c r="N1144" s="36">
        <f t="shared" si="227"/>
        <v>-1.5668943350743272</v>
      </c>
      <c r="O1144" s="35">
        <v>-6000</v>
      </c>
      <c r="P1144" s="35">
        <v>20</v>
      </c>
      <c r="Q1144" s="35">
        <v>143300</v>
      </c>
      <c r="R1144" s="36">
        <f t="shared" si="228"/>
        <v>-1.2979762735519886</v>
      </c>
      <c r="S1144" s="35">
        <v>-4800</v>
      </c>
      <c r="T1144" s="35">
        <v>20</v>
      </c>
      <c r="U1144" s="35">
        <v>138800</v>
      </c>
      <c r="V1144" s="36">
        <f t="shared" si="229"/>
        <v>-1.0720461095100866</v>
      </c>
      <c r="W1144" s="35">
        <v>-2800</v>
      </c>
      <c r="X1144" s="35">
        <v>10</v>
      </c>
      <c r="Y1144" s="35">
        <v>68400</v>
      </c>
      <c r="Z1144" s="36">
        <f t="shared" si="230"/>
        <v>-1.2280701754385965</v>
      </c>
      <c r="AA1144" s="35">
        <v>63200</v>
      </c>
      <c r="AB1144" s="35">
        <v>10</v>
      </c>
      <c r="AC1144" s="35">
        <v>70400</v>
      </c>
      <c r="AD1144" s="36">
        <f t="shared" si="231"/>
        <v>27.829545454545453</v>
      </c>
      <c r="AE1144" s="35">
        <v>0</v>
      </c>
      <c r="AF1144" s="35">
        <v>0</v>
      </c>
      <c r="AG1144" s="35">
        <v>0</v>
      </c>
      <c r="AH1144" s="36">
        <f t="shared" si="232"/>
        <v>0</v>
      </c>
      <c r="AI1144" s="35">
        <v>66600.47</v>
      </c>
      <c r="AJ1144" s="35">
        <v>10</v>
      </c>
      <c r="AK1144" s="35">
        <v>66600</v>
      </c>
      <c r="AL1144" s="36">
        <f t="shared" si="233"/>
        <v>31.000218768768768</v>
      </c>
      <c r="AM1144" s="35">
        <v>0</v>
      </c>
      <c r="AN1144" s="35">
        <v>0</v>
      </c>
      <c r="AO1144" s="35">
        <v>0</v>
      </c>
      <c r="AP1144" s="36">
        <f t="shared" si="234"/>
        <v>0</v>
      </c>
      <c r="AQ1144" s="35">
        <v>-0.91</v>
      </c>
      <c r="AR1144" s="35">
        <v>10</v>
      </c>
      <c r="AS1144" s="35">
        <v>67600</v>
      </c>
      <c r="AT1144" s="36">
        <f t="shared" si="235"/>
        <v>-3.7692307692307694E-4</v>
      </c>
      <c r="AU1144" s="35">
        <v>-7553.27</v>
      </c>
      <c r="AV1144" s="35">
        <v>10</v>
      </c>
      <c r="AW1144" s="35">
        <v>78850</v>
      </c>
      <c r="AX1144" s="36">
        <f t="shared" si="236"/>
        <v>-2.969579835129994</v>
      </c>
      <c r="AY1144" s="35">
        <f t="shared" si="226"/>
        <v>95646.29</v>
      </c>
      <c r="AZ1144" s="35">
        <f t="shared" si="226"/>
        <v>125</v>
      </c>
      <c r="BA1144" s="35">
        <f t="shared" si="226"/>
        <v>882850</v>
      </c>
      <c r="BB1144" s="36">
        <f t="shared" si="237"/>
        <v>3.358481044345019</v>
      </c>
      <c r="BC1144" s="43" t="s">
        <v>1466</v>
      </c>
      <c r="BD1144" s="38" t="s">
        <v>1466</v>
      </c>
      <c r="BE1144" s="38" t="s">
        <v>1303</v>
      </c>
      <c r="BF1144" s="41"/>
      <c r="BG1144" s="41"/>
      <c r="BH1144" s="41"/>
      <c r="BI1144" s="41"/>
      <c r="BJ1144" s="41"/>
      <c r="BK1144" s="41"/>
      <c r="BL1144" s="41"/>
      <c r="BM1144" s="41"/>
      <c r="BN1144" s="41"/>
      <c r="BO1144" s="41"/>
      <c r="CJ1144" s="41"/>
      <c r="CK1144" s="41"/>
    </row>
    <row r="1145" spans="1:89" s="33" customFormat="1" x14ac:dyDescent="0.2">
      <c r="A1145" s="42">
        <v>202053</v>
      </c>
      <c r="B1145" s="43" t="s">
        <v>1518</v>
      </c>
      <c r="C1145" s="35">
        <v>-5039.38</v>
      </c>
      <c r="D1145" s="35">
        <v>41.5</v>
      </c>
      <c r="E1145" s="35">
        <v>291330</v>
      </c>
      <c r="F1145" s="36">
        <f t="shared" si="224"/>
        <v>-0.51893522809185466</v>
      </c>
      <c r="G1145" s="35">
        <v>31624.47</v>
      </c>
      <c r="H1145" s="35">
        <v>100</v>
      </c>
      <c r="I1145" s="35">
        <v>702150</v>
      </c>
      <c r="J1145" s="36">
        <f t="shared" si="225"/>
        <v>1.3962238410596026</v>
      </c>
      <c r="K1145" s="35">
        <v>-95285.53</v>
      </c>
      <c r="L1145" s="35">
        <v>200.5</v>
      </c>
      <c r="M1145" s="35">
        <v>1410545</v>
      </c>
      <c r="N1145" s="36">
        <f t="shared" si="227"/>
        <v>-2.0265683831426862</v>
      </c>
      <c r="O1145" s="35">
        <v>-56831.64</v>
      </c>
      <c r="P1145" s="35">
        <v>151</v>
      </c>
      <c r="Q1145" s="35">
        <v>1061540</v>
      </c>
      <c r="R1145" s="36">
        <f t="shared" si="228"/>
        <v>-1.6596462121069389</v>
      </c>
      <c r="S1145" s="35">
        <v>-40071.64</v>
      </c>
      <c r="T1145" s="35">
        <v>105</v>
      </c>
      <c r="U1145" s="35">
        <v>727150</v>
      </c>
      <c r="V1145" s="36">
        <f t="shared" si="229"/>
        <v>-1.7083419377019871</v>
      </c>
      <c r="W1145" s="35">
        <v>-99596.69</v>
      </c>
      <c r="X1145" s="35">
        <v>166.7</v>
      </c>
      <c r="Y1145" s="35">
        <v>1136578</v>
      </c>
      <c r="Z1145" s="36">
        <f t="shared" si="230"/>
        <v>-2.6288567084705141</v>
      </c>
      <c r="AA1145" s="35">
        <v>67802.31</v>
      </c>
      <c r="AB1145" s="35">
        <v>152.5</v>
      </c>
      <c r="AC1145" s="35">
        <v>1083975</v>
      </c>
      <c r="AD1145" s="36">
        <f t="shared" si="231"/>
        <v>1.9390406697571436</v>
      </c>
      <c r="AE1145" s="35">
        <v>396700.82</v>
      </c>
      <c r="AF1145" s="35">
        <v>140.5</v>
      </c>
      <c r="AG1145" s="35">
        <v>1021495</v>
      </c>
      <c r="AH1145" s="36">
        <f t="shared" si="232"/>
        <v>11.650595059202443</v>
      </c>
      <c r="AI1145" s="35">
        <v>-21875.68</v>
      </c>
      <c r="AJ1145" s="35">
        <v>48.75</v>
      </c>
      <c r="AK1145" s="35">
        <v>339862.5</v>
      </c>
      <c r="AL1145" s="36">
        <f t="shared" si="233"/>
        <v>-1.9953542388465924</v>
      </c>
      <c r="AM1145" s="35">
        <v>-211829.67</v>
      </c>
      <c r="AN1145" s="35">
        <v>127.75</v>
      </c>
      <c r="AO1145" s="35">
        <v>862547.5</v>
      </c>
      <c r="AP1145" s="36">
        <f t="shared" si="234"/>
        <v>-7.6131688631640584</v>
      </c>
      <c r="AQ1145" s="35">
        <v>157473.35</v>
      </c>
      <c r="AR1145" s="35">
        <v>111</v>
      </c>
      <c r="AS1145" s="35">
        <v>758840</v>
      </c>
      <c r="AT1145" s="36">
        <f t="shared" si="235"/>
        <v>5.8105184228559379</v>
      </c>
      <c r="AU1145" s="35">
        <v>-108506.21</v>
      </c>
      <c r="AV1145" s="35">
        <v>141.5</v>
      </c>
      <c r="AW1145" s="35">
        <v>999885</v>
      </c>
      <c r="AX1145" s="36">
        <f t="shared" si="236"/>
        <v>-3.3640793791285999</v>
      </c>
      <c r="AY1145" s="35">
        <f t="shared" si="226"/>
        <v>19603.89</v>
      </c>
      <c r="AZ1145" s="35">
        <f t="shared" si="226"/>
        <v>1445.2</v>
      </c>
      <c r="BA1145" s="35">
        <f t="shared" si="226"/>
        <v>10104568</v>
      </c>
      <c r="BB1145" s="36">
        <f t="shared" si="237"/>
        <v>6.0143154066556827E-2</v>
      </c>
      <c r="BC1145" s="43" t="s">
        <v>1466</v>
      </c>
      <c r="BD1145" s="38" t="s">
        <v>1466</v>
      </c>
      <c r="BE1145" s="38" t="s">
        <v>1303</v>
      </c>
      <c r="BF1145" s="41"/>
      <c r="BG1145" s="41"/>
      <c r="BH1145" s="41"/>
      <c r="BI1145" s="41"/>
      <c r="BJ1145" s="41"/>
      <c r="BK1145" s="41"/>
      <c r="BL1145" s="41"/>
      <c r="BM1145" s="41"/>
      <c r="BN1145" s="41"/>
      <c r="BO1145" s="41"/>
      <c r="CJ1145" s="41"/>
      <c r="CK1145" s="41"/>
    </row>
    <row r="1146" spans="1:89" s="33" customFormat="1" x14ac:dyDescent="0.2">
      <c r="A1146" s="42">
        <v>202580</v>
      </c>
      <c r="B1146" s="43" t="s">
        <v>1522</v>
      </c>
      <c r="C1146" s="35">
        <v>-5600</v>
      </c>
      <c r="D1146" s="35">
        <v>0</v>
      </c>
      <c r="E1146" s="35">
        <v>0</v>
      </c>
      <c r="F1146" s="36">
        <f t="shared" si="224"/>
        <v>0</v>
      </c>
      <c r="G1146" s="35">
        <v>-7900</v>
      </c>
      <c r="H1146" s="35">
        <v>40</v>
      </c>
      <c r="I1146" s="35">
        <v>281200</v>
      </c>
      <c r="J1146" s="36">
        <f t="shared" si="225"/>
        <v>-0.87091038406827892</v>
      </c>
      <c r="K1146" s="35">
        <v>-13440</v>
      </c>
      <c r="L1146" s="35">
        <v>39.5</v>
      </c>
      <c r="M1146" s="35">
        <v>276105</v>
      </c>
      <c r="N1146" s="36">
        <f t="shared" si="227"/>
        <v>-1.460314010974086</v>
      </c>
      <c r="O1146" s="35">
        <v>-25701.13</v>
      </c>
      <c r="P1146" s="35">
        <v>50.5</v>
      </c>
      <c r="Q1146" s="35">
        <v>348995</v>
      </c>
      <c r="R1146" s="36">
        <f t="shared" si="228"/>
        <v>-2.2829411023080564</v>
      </c>
      <c r="S1146" s="35">
        <v>-2166.13</v>
      </c>
      <c r="T1146" s="35">
        <v>7.5</v>
      </c>
      <c r="U1146" s="35">
        <v>51675</v>
      </c>
      <c r="V1146" s="36">
        <f t="shared" si="229"/>
        <v>-1.2994684083212384</v>
      </c>
      <c r="W1146" s="35">
        <v>-7966.13</v>
      </c>
      <c r="X1146" s="35">
        <v>22.5</v>
      </c>
      <c r="Y1146" s="35">
        <v>152775</v>
      </c>
      <c r="Z1146" s="36">
        <f t="shared" si="230"/>
        <v>-1.5642866961217476</v>
      </c>
      <c r="AA1146" s="35">
        <v>-5191.13</v>
      </c>
      <c r="AB1146" s="35">
        <v>5</v>
      </c>
      <c r="AC1146" s="35">
        <v>34950</v>
      </c>
      <c r="AD1146" s="36">
        <f t="shared" si="231"/>
        <v>-4.6044357653791126</v>
      </c>
      <c r="AE1146" s="35">
        <v>-0.83</v>
      </c>
      <c r="AF1146" s="35">
        <v>1</v>
      </c>
      <c r="AG1146" s="35">
        <v>7190</v>
      </c>
      <c r="AH1146" s="36">
        <f t="shared" si="232"/>
        <v>-3.4631432545201668E-3</v>
      </c>
      <c r="AI1146" s="35">
        <v>-165.83</v>
      </c>
      <c r="AJ1146" s="35">
        <v>1.5</v>
      </c>
      <c r="AK1146" s="35">
        <v>10335</v>
      </c>
      <c r="AL1146" s="36">
        <f t="shared" si="233"/>
        <v>-0.49740977261731983</v>
      </c>
      <c r="AM1146" s="35">
        <v>-1479.74</v>
      </c>
      <c r="AN1146" s="35">
        <v>1</v>
      </c>
      <c r="AO1146" s="35">
        <v>6690</v>
      </c>
      <c r="AP1146" s="36">
        <f t="shared" si="234"/>
        <v>-6.8567922272047834</v>
      </c>
      <c r="AQ1146" s="35">
        <v>-439.74</v>
      </c>
      <c r="AR1146" s="35">
        <v>1</v>
      </c>
      <c r="AS1146" s="35">
        <v>6690</v>
      </c>
      <c r="AT1146" s="36">
        <f t="shared" si="235"/>
        <v>-1.8404663677130046</v>
      </c>
      <c r="AU1146" s="35">
        <v>-380.99</v>
      </c>
      <c r="AV1146" s="35">
        <v>1</v>
      </c>
      <c r="AW1146" s="35">
        <v>6990</v>
      </c>
      <c r="AX1146" s="36">
        <f t="shared" si="236"/>
        <v>-1.6896552217453507</v>
      </c>
      <c r="AY1146" s="35">
        <f t="shared" si="226"/>
        <v>-64831.649999999994</v>
      </c>
      <c r="AZ1146" s="35">
        <f t="shared" si="226"/>
        <v>170.5</v>
      </c>
      <c r="BA1146" s="35">
        <f t="shared" si="226"/>
        <v>1183595</v>
      </c>
      <c r="BB1146" s="36">
        <f t="shared" si="237"/>
        <v>-1.6980311255116824</v>
      </c>
      <c r="BC1146" s="43" t="s">
        <v>1466</v>
      </c>
      <c r="BD1146" s="38" t="s">
        <v>1466</v>
      </c>
      <c r="BE1146" s="38" t="s">
        <v>1303</v>
      </c>
      <c r="BF1146" s="41"/>
      <c r="BG1146" s="41"/>
      <c r="BH1146" s="41"/>
      <c r="BI1146" s="41"/>
      <c r="BJ1146" s="41"/>
      <c r="BK1146" s="41"/>
      <c r="BL1146" s="41"/>
      <c r="BM1146" s="41"/>
      <c r="BN1146" s="41"/>
      <c r="BO1146" s="41"/>
      <c r="CJ1146" s="41"/>
      <c r="CK1146" s="41"/>
    </row>
    <row r="1147" spans="1:89" s="33" customFormat="1" x14ac:dyDescent="0.2">
      <c r="A1147" s="42">
        <v>202761</v>
      </c>
      <c r="B1147" s="43" t="s">
        <v>1523</v>
      </c>
      <c r="C1147" s="35">
        <v>0</v>
      </c>
      <c r="D1147" s="35">
        <v>0</v>
      </c>
      <c r="E1147" s="35">
        <v>0</v>
      </c>
      <c r="F1147" s="36">
        <f t="shared" si="224"/>
        <v>0</v>
      </c>
      <c r="G1147" s="35">
        <v>-12875</v>
      </c>
      <c r="H1147" s="35">
        <v>50</v>
      </c>
      <c r="I1147" s="35">
        <v>351500</v>
      </c>
      <c r="J1147" s="36">
        <f t="shared" si="225"/>
        <v>-1.1354907539118066</v>
      </c>
      <c r="K1147" s="35">
        <v>-38875</v>
      </c>
      <c r="L1147" s="35">
        <v>50</v>
      </c>
      <c r="M1147" s="35">
        <v>352000</v>
      </c>
      <c r="N1147" s="36">
        <f t="shared" si="227"/>
        <v>-3.3132102272727271</v>
      </c>
      <c r="O1147" s="35">
        <v>36800</v>
      </c>
      <c r="P1147" s="35">
        <v>100</v>
      </c>
      <c r="Q1147" s="35">
        <v>700000</v>
      </c>
      <c r="R1147" s="36">
        <f t="shared" si="228"/>
        <v>1.6297142857142857</v>
      </c>
      <c r="S1147" s="35">
        <v>-10930</v>
      </c>
      <c r="T1147" s="35">
        <v>43</v>
      </c>
      <c r="U1147" s="35">
        <v>309720</v>
      </c>
      <c r="V1147" s="36">
        <f t="shared" si="229"/>
        <v>-1.0939881183004005</v>
      </c>
      <c r="W1147" s="35">
        <v>-17400</v>
      </c>
      <c r="X1147" s="35">
        <v>50</v>
      </c>
      <c r="Y1147" s="35">
        <v>343000</v>
      </c>
      <c r="Z1147" s="36">
        <f t="shared" si="230"/>
        <v>-1.5218658892128278</v>
      </c>
      <c r="AA1147" s="35">
        <v>-14600</v>
      </c>
      <c r="AB1147" s="35">
        <v>40</v>
      </c>
      <c r="AC1147" s="35">
        <v>284600</v>
      </c>
      <c r="AD1147" s="36">
        <f t="shared" si="231"/>
        <v>-1.5903021784961351</v>
      </c>
      <c r="AE1147" s="35">
        <v>-8600</v>
      </c>
      <c r="AF1147" s="35">
        <v>20</v>
      </c>
      <c r="AG1147" s="35">
        <v>145800</v>
      </c>
      <c r="AH1147" s="36">
        <f t="shared" si="232"/>
        <v>-1.7695473251028806</v>
      </c>
      <c r="AI1147" s="35">
        <v>45200</v>
      </c>
      <c r="AJ1147" s="35">
        <v>40</v>
      </c>
      <c r="AK1147" s="35">
        <v>271800</v>
      </c>
      <c r="AL1147" s="36">
        <f t="shared" si="233"/>
        <v>5.1552612214863869</v>
      </c>
      <c r="AM1147" s="35">
        <v>-28080</v>
      </c>
      <c r="AN1147" s="35">
        <v>73</v>
      </c>
      <c r="AO1147" s="35">
        <v>488380</v>
      </c>
      <c r="AP1147" s="36">
        <f t="shared" si="234"/>
        <v>-1.7823825709488512</v>
      </c>
      <c r="AQ1147" s="35">
        <v>43609.97</v>
      </c>
      <c r="AR1147" s="35">
        <v>82</v>
      </c>
      <c r="AS1147" s="35">
        <v>548920</v>
      </c>
      <c r="AT1147" s="36">
        <f t="shared" si="235"/>
        <v>2.2245120600451798</v>
      </c>
      <c r="AU1147" s="35">
        <v>-85505.03</v>
      </c>
      <c r="AV1147" s="35">
        <v>52</v>
      </c>
      <c r="AW1147" s="35">
        <v>365020</v>
      </c>
      <c r="AX1147" s="36">
        <f t="shared" si="236"/>
        <v>-7.2616731411977433</v>
      </c>
      <c r="AY1147" s="35">
        <f t="shared" si="226"/>
        <v>-91255.06</v>
      </c>
      <c r="AZ1147" s="35">
        <f t="shared" si="226"/>
        <v>600</v>
      </c>
      <c r="BA1147" s="35">
        <f t="shared" si="226"/>
        <v>4160740</v>
      </c>
      <c r="BB1147" s="36">
        <f t="shared" si="237"/>
        <v>-0.67990474290630998</v>
      </c>
      <c r="BC1147" s="43" t="s">
        <v>1466</v>
      </c>
      <c r="BD1147" s="38" t="s">
        <v>1466</v>
      </c>
      <c r="BE1147" s="38" t="s">
        <v>1303</v>
      </c>
      <c r="BF1147" s="41"/>
      <c r="BG1147" s="41"/>
      <c r="BH1147" s="41"/>
      <c r="BI1147" s="41"/>
      <c r="BJ1147" s="41"/>
      <c r="BK1147" s="41"/>
      <c r="BL1147" s="41"/>
      <c r="BM1147" s="41"/>
      <c r="BN1147" s="41"/>
      <c r="BO1147" s="41"/>
      <c r="CJ1147" s="41"/>
      <c r="CK1147" s="41"/>
    </row>
    <row r="1148" spans="1:89" s="33" customFormat="1" x14ac:dyDescent="0.2">
      <c r="A1148" s="42">
        <v>203556</v>
      </c>
      <c r="B1148" s="43" t="s">
        <v>1524</v>
      </c>
      <c r="C1148" s="35">
        <v>0</v>
      </c>
      <c r="D1148" s="35">
        <v>0</v>
      </c>
      <c r="E1148" s="35">
        <v>0</v>
      </c>
      <c r="F1148" s="36">
        <f t="shared" si="224"/>
        <v>0</v>
      </c>
      <c r="G1148" s="35">
        <v>0</v>
      </c>
      <c r="H1148" s="35">
        <v>0</v>
      </c>
      <c r="I1148" s="35">
        <v>0</v>
      </c>
      <c r="J1148" s="36">
        <f t="shared" si="225"/>
        <v>0</v>
      </c>
      <c r="K1148" s="35">
        <v>0</v>
      </c>
      <c r="L1148" s="35">
        <v>0</v>
      </c>
      <c r="M1148" s="35">
        <v>0</v>
      </c>
      <c r="N1148" s="36">
        <f t="shared" si="227"/>
        <v>0</v>
      </c>
      <c r="O1148" s="35">
        <v>-801.74</v>
      </c>
      <c r="P1148" s="35">
        <v>102.55</v>
      </c>
      <c r="Q1148" s="35">
        <v>712324.5</v>
      </c>
      <c r="R1148" s="36">
        <f t="shared" si="228"/>
        <v>-3.4891317089332179E-2</v>
      </c>
      <c r="S1148" s="35">
        <v>109402.76</v>
      </c>
      <c r="T1148" s="35">
        <v>37.5</v>
      </c>
      <c r="U1148" s="35">
        <v>260025</v>
      </c>
      <c r="V1148" s="36">
        <f t="shared" si="229"/>
        <v>13.042921103740026</v>
      </c>
      <c r="W1148" s="35">
        <v>216042.76</v>
      </c>
      <c r="X1148" s="35">
        <v>110</v>
      </c>
      <c r="Y1148" s="35">
        <v>755200</v>
      </c>
      <c r="Z1148" s="36">
        <f t="shared" si="230"/>
        <v>8.5822070974576281</v>
      </c>
      <c r="AA1148" s="35">
        <v>-19072.240000000002</v>
      </c>
      <c r="AB1148" s="35">
        <v>45</v>
      </c>
      <c r="AC1148" s="35">
        <v>318550</v>
      </c>
      <c r="AD1148" s="36">
        <f t="shared" si="231"/>
        <v>-1.8560334013498667</v>
      </c>
      <c r="AE1148" s="35">
        <v>152722.76</v>
      </c>
      <c r="AF1148" s="35">
        <v>52</v>
      </c>
      <c r="AG1148" s="35">
        <v>386255</v>
      </c>
      <c r="AH1148" s="36">
        <f t="shared" si="232"/>
        <v>11.861808390829893</v>
      </c>
      <c r="AI1148" s="35">
        <v>48285.26</v>
      </c>
      <c r="AJ1148" s="35">
        <v>11</v>
      </c>
      <c r="AK1148" s="35">
        <v>75840</v>
      </c>
      <c r="AL1148" s="36">
        <f t="shared" si="233"/>
        <v>19.736854694092827</v>
      </c>
      <c r="AM1148" s="35">
        <v>74823.27</v>
      </c>
      <c r="AN1148" s="35">
        <v>65.8</v>
      </c>
      <c r="AO1148" s="35">
        <v>442332</v>
      </c>
      <c r="AP1148" s="36">
        <f t="shared" si="234"/>
        <v>5.2438470877078762</v>
      </c>
      <c r="AQ1148" s="35">
        <v>126746.27</v>
      </c>
      <c r="AR1148" s="35">
        <v>47.5</v>
      </c>
      <c r="AS1148" s="35">
        <v>326000</v>
      </c>
      <c r="AT1148" s="36">
        <f t="shared" si="235"/>
        <v>10.886182699386502</v>
      </c>
      <c r="AU1148" s="35">
        <v>-44947.23</v>
      </c>
      <c r="AV1148" s="35">
        <v>20</v>
      </c>
      <c r="AW1148" s="35">
        <v>143800</v>
      </c>
      <c r="AX1148" s="36">
        <f t="shared" si="236"/>
        <v>-9.689597566063977</v>
      </c>
      <c r="AY1148" s="35">
        <f t="shared" si="226"/>
        <v>663201.87000000011</v>
      </c>
      <c r="AZ1148" s="35">
        <f t="shared" si="226"/>
        <v>491.35</v>
      </c>
      <c r="BA1148" s="35">
        <f t="shared" si="226"/>
        <v>3420326.5</v>
      </c>
      <c r="BB1148" s="36">
        <f t="shared" si="237"/>
        <v>6.010905090493555</v>
      </c>
      <c r="BC1148" s="43" t="s">
        <v>1466</v>
      </c>
      <c r="BD1148" s="38" t="s">
        <v>1466</v>
      </c>
      <c r="BE1148" s="38" t="s">
        <v>1303</v>
      </c>
      <c r="BF1148" s="41"/>
      <c r="BG1148" s="41"/>
      <c r="BH1148" s="41"/>
      <c r="BI1148" s="41"/>
      <c r="BJ1148" s="41"/>
      <c r="BK1148" s="41"/>
      <c r="BL1148" s="41"/>
      <c r="BM1148" s="41"/>
      <c r="BN1148" s="41"/>
      <c r="BO1148" s="41"/>
      <c r="CJ1148" s="41"/>
      <c r="CK1148" s="41"/>
    </row>
    <row r="1149" spans="1:89" s="33" customFormat="1" x14ac:dyDescent="0.2">
      <c r="A1149" s="42">
        <v>203649</v>
      </c>
      <c r="B1149" s="43" t="s">
        <v>1525</v>
      </c>
      <c r="C1149" s="35">
        <v>0</v>
      </c>
      <c r="D1149" s="35">
        <v>0</v>
      </c>
      <c r="E1149" s="35">
        <v>0</v>
      </c>
      <c r="F1149" s="36">
        <f t="shared" si="224"/>
        <v>0</v>
      </c>
      <c r="G1149" s="35">
        <v>0</v>
      </c>
      <c r="H1149" s="35">
        <v>0</v>
      </c>
      <c r="I1149" s="35">
        <v>0</v>
      </c>
      <c r="J1149" s="36">
        <f t="shared" si="225"/>
        <v>0</v>
      </c>
      <c r="K1149" s="35">
        <v>0</v>
      </c>
      <c r="L1149" s="35">
        <v>0</v>
      </c>
      <c r="M1149" s="35">
        <v>0</v>
      </c>
      <c r="N1149" s="36">
        <f t="shared" si="227"/>
        <v>0</v>
      </c>
      <c r="O1149" s="35">
        <v>-5689.14</v>
      </c>
      <c r="P1149" s="35">
        <v>22.55</v>
      </c>
      <c r="Q1149" s="35">
        <v>156374.5</v>
      </c>
      <c r="R1149" s="36">
        <f t="shared" si="228"/>
        <v>-1.1278267236665824</v>
      </c>
      <c r="S1149" s="35">
        <v>25200.36</v>
      </c>
      <c r="T1149" s="35">
        <v>32.5</v>
      </c>
      <c r="U1149" s="35">
        <v>223925</v>
      </c>
      <c r="V1149" s="36">
        <f t="shared" si="229"/>
        <v>3.488717918946076</v>
      </c>
      <c r="W1149" s="35">
        <v>41174.36</v>
      </c>
      <c r="X1149" s="35">
        <v>32.5</v>
      </c>
      <c r="Y1149" s="35">
        <v>220675</v>
      </c>
      <c r="Z1149" s="36">
        <f t="shared" si="230"/>
        <v>5.5975112722329223</v>
      </c>
      <c r="AA1149" s="35">
        <v>-10550.64</v>
      </c>
      <c r="AB1149" s="35">
        <v>30</v>
      </c>
      <c r="AC1149" s="35">
        <v>210700</v>
      </c>
      <c r="AD1149" s="36">
        <f t="shared" si="231"/>
        <v>-1.5523010915994304</v>
      </c>
      <c r="AE1149" s="35">
        <v>-13625.64</v>
      </c>
      <c r="AF1149" s="35">
        <v>30</v>
      </c>
      <c r="AG1149" s="35">
        <v>216950</v>
      </c>
      <c r="AH1149" s="36">
        <f t="shared" si="232"/>
        <v>-1.8841631712376121</v>
      </c>
      <c r="AI1149" s="35">
        <v>-20325.64</v>
      </c>
      <c r="AJ1149" s="35">
        <v>30</v>
      </c>
      <c r="AK1149" s="35">
        <v>205400</v>
      </c>
      <c r="AL1149" s="36">
        <f t="shared" si="233"/>
        <v>-3.067647711781889</v>
      </c>
      <c r="AM1149" s="35">
        <v>-5920.64</v>
      </c>
      <c r="AN1149" s="35">
        <v>50</v>
      </c>
      <c r="AO1149" s="35">
        <v>335100</v>
      </c>
      <c r="AP1149" s="36">
        <f t="shared" si="234"/>
        <v>-0.54771662190390935</v>
      </c>
      <c r="AQ1149" s="35">
        <v>46094.36</v>
      </c>
      <c r="AR1149" s="35">
        <v>50.5</v>
      </c>
      <c r="AS1149" s="35">
        <v>346645</v>
      </c>
      <c r="AT1149" s="36">
        <f t="shared" si="235"/>
        <v>3.7232387024189015</v>
      </c>
      <c r="AU1149" s="35">
        <v>-26775.14</v>
      </c>
      <c r="AV1149" s="35">
        <v>27.5</v>
      </c>
      <c r="AW1149" s="35">
        <v>193225</v>
      </c>
      <c r="AX1149" s="36">
        <f t="shared" si="236"/>
        <v>-4.2956622590244535</v>
      </c>
      <c r="AY1149" s="35">
        <f t="shared" si="226"/>
        <v>29582.240000000005</v>
      </c>
      <c r="AZ1149" s="35">
        <f t="shared" si="226"/>
        <v>305.55</v>
      </c>
      <c r="BA1149" s="35">
        <f t="shared" si="226"/>
        <v>2108994.5</v>
      </c>
      <c r="BB1149" s="36">
        <f t="shared" si="237"/>
        <v>0.43482780064149062</v>
      </c>
      <c r="BC1149" s="43" t="s">
        <v>1466</v>
      </c>
      <c r="BD1149" s="38" t="s">
        <v>1466</v>
      </c>
      <c r="BE1149" s="38" t="s">
        <v>1303</v>
      </c>
      <c r="BF1149" s="41"/>
      <c r="BG1149" s="41"/>
      <c r="BH1149" s="41"/>
      <c r="BI1149" s="41"/>
      <c r="BJ1149" s="41"/>
      <c r="BK1149" s="41"/>
      <c r="BL1149" s="41"/>
      <c r="BM1149" s="41"/>
      <c r="BN1149" s="41"/>
      <c r="BO1149" s="41"/>
      <c r="CJ1149" s="41"/>
      <c r="CK1149" s="41"/>
    </row>
    <row r="1150" spans="1:89" s="33" customFormat="1" x14ac:dyDescent="0.2">
      <c r="A1150" s="42">
        <v>203704</v>
      </c>
      <c r="B1150" s="43" t="s">
        <v>1526</v>
      </c>
      <c r="C1150" s="35">
        <v>0</v>
      </c>
      <c r="D1150" s="35">
        <v>0</v>
      </c>
      <c r="E1150" s="35">
        <v>0</v>
      </c>
      <c r="F1150" s="36">
        <f t="shared" si="224"/>
        <v>0</v>
      </c>
      <c r="G1150" s="35">
        <v>0</v>
      </c>
      <c r="H1150" s="35">
        <v>0</v>
      </c>
      <c r="I1150" s="35">
        <v>0</v>
      </c>
      <c r="J1150" s="36">
        <f t="shared" si="225"/>
        <v>0</v>
      </c>
      <c r="K1150" s="35">
        <v>0</v>
      </c>
      <c r="L1150" s="35">
        <v>0</v>
      </c>
      <c r="M1150" s="35">
        <v>0</v>
      </c>
      <c r="N1150" s="36">
        <f t="shared" si="227"/>
        <v>0</v>
      </c>
      <c r="O1150" s="35">
        <v>0</v>
      </c>
      <c r="P1150" s="35">
        <v>0</v>
      </c>
      <c r="Q1150" s="35">
        <v>0</v>
      </c>
      <c r="R1150" s="36">
        <f t="shared" si="228"/>
        <v>0</v>
      </c>
      <c r="S1150" s="35">
        <v>0</v>
      </c>
      <c r="T1150" s="35">
        <v>0</v>
      </c>
      <c r="U1150" s="35">
        <v>0</v>
      </c>
      <c r="V1150" s="36">
        <f t="shared" si="229"/>
        <v>0</v>
      </c>
      <c r="W1150" s="35">
        <v>0</v>
      </c>
      <c r="X1150" s="35">
        <v>0</v>
      </c>
      <c r="Y1150" s="35">
        <v>0</v>
      </c>
      <c r="Z1150" s="36">
        <f t="shared" si="230"/>
        <v>0</v>
      </c>
      <c r="AA1150" s="35">
        <v>0</v>
      </c>
      <c r="AB1150" s="35">
        <v>0</v>
      </c>
      <c r="AC1150" s="35">
        <v>0</v>
      </c>
      <c r="AD1150" s="36">
        <f t="shared" si="231"/>
        <v>0</v>
      </c>
      <c r="AE1150" s="35">
        <v>0</v>
      </c>
      <c r="AF1150" s="35">
        <v>0</v>
      </c>
      <c r="AG1150" s="35">
        <v>0</v>
      </c>
      <c r="AH1150" s="36">
        <f t="shared" si="232"/>
        <v>0</v>
      </c>
      <c r="AI1150" s="35">
        <v>0</v>
      </c>
      <c r="AJ1150" s="35">
        <v>0</v>
      </c>
      <c r="AK1150" s="35">
        <v>0</v>
      </c>
      <c r="AL1150" s="36">
        <f t="shared" si="233"/>
        <v>0</v>
      </c>
      <c r="AM1150" s="35">
        <v>-3600</v>
      </c>
      <c r="AN1150" s="35">
        <v>10</v>
      </c>
      <c r="AO1150" s="35">
        <v>65900</v>
      </c>
      <c r="AP1150" s="36">
        <f t="shared" si="234"/>
        <v>-1.6934749620637328</v>
      </c>
      <c r="AQ1150" s="35">
        <v>62600</v>
      </c>
      <c r="AR1150" s="35">
        <v>20</v>
      </c>
      <c r="AS1150" s="35">
        <v>135800</v>
      </c>
      <c r="AT1150" s="36">
        <f t="shared" si="235"/>
        <v>12.907216494845361</v>
      </c>
      <c r="AU1150" s="35">
        <v>33720</v>
      </c>
      <c r="AV1150" s="35">
        <v>40</v>
      </c>
      <c r="AW1150" s="35">
        <v>278000</v>
      </c>
      <c r="AX1150" s="36">
        <f t="shared" si="236"/>
        <v>3.7601438848920861</v>
      </c>
      <c r="AY1150" s="35">
        <f t="shared" si="226"/>
        <v>92720</v>
      </c>
      <c r="AZ1150" s="35">
        <f t="shared" si="226"/>
        <v>70</v>
      </c>
      <c r="BA1150" s="35">
        <f t="shared" si="226"/>
        <v>479700</v>
      </c>
      <c r="BB1150" s="36">
        <f t="shared" si="237"/>
        <v>5.9919116114238067</v>
      </c>
      <c r="BC1150" s="43" t="s">
        <v>1466</v>
      </c>
      <c r="BD1150" s="38" t="s">
        <v>1466</v>
      </c>
      <c r="BE1150" s="38" t="s">
        <v>1303</v>
      </c>
      <c r="BF1150" s="41"/>
      <c r="BG1150" s="41"/>
      <c r="BH1150" s="41"/>
      <c r="BI1150" s="41"/>
      <c r="BJ1150" s="41"/>
      <c r="BK1150" s="41"/>
      <c r="BL1150" s="41"/>
      <c r="BM1150" s="41"/>
      <c r="BN1150" s="41"/>
      <c r="BO1150" s="41"/>
      <c r="CJ1150" s="41"/>
      <c r="CK1150" s="41"/>
    </row>
    <row r="1151" spans="1:89" s="33" customFormat="1" x14ac:dyDescent="0.2">
      <c r="A1151" s="42">
        <v>204034</v>
      </c>
      <c r="B1151" s="43" t="s">
        <v>1527</v>
      </c>
      <c r="C1151" s="35">
        <v>0</v>
      </c>
      <c r="D1151" s="35">
        <v>0</v>
      </c>
      <c r="E1151" s="35">
        <v>0</v>
      </c>
      <c r="F1151" s="36">
        <f t="shared" si="224"/>
        <v>0</v>
      </c>
      <c r="G1151" s="35">
        <v>0</v>
      </c>
      <c r="H1151" s="35">
        <v>0</v>
      </c>
      <c r="I1151" s="35">
        <v>0</v>
      </c>
      <c r="J1151" s="36">
        <f t="shared" si="225"/>
        <v>0</v>
      </c>
      <c r="K1151" s="35">
        <v>0</v>
      </c>
      <c r="L1151" s="35">
        <v>0</v>
      </c>
      <c r="M1151" s="35">
        <v>0</v>
      </c>
      <c r="N1151" s="36">
        <f t="shared" si="227"/>
        <v>0</v>
      </c>
      <c r="O1151" s="35">
        <v>0</v>
      </c>
      <c r="P1151" s="35">
        <v>0</v>
      </c>
      <c r="Q1151" s="35">
        <v>0</v>
      </c>
      <c r="R1151" s="36">
        <f t="shared" si="228"/>
        <v>0</v>
      </c>
      <c r="S1151" s="35">
        <v>61225</v>
      </c>
      <c r="T1151" s="35">
        <v>69</v>
      </c>
      <c r="U1151" s="35">
        <v>480360</v>
      </c>
      <c r="V1151" s="36">
        <f t="shared" si="229"/>
        <v>3.9511512199183945</v>
      </c>
      <c r="W1151" s="35">
        <v>376850</v>
      </c>
      <c r="X1151" s="35">
        <v>115</v>
      </c>
      <c r="Y1151" s="35">
        <v>799800</v>
      </c>
      <c r="Z1151" s="36">
        <f t="shared" si="230"/>
        <v>14.135408852213054</v>
      </c>
      <c r="AA1151" s="35">
        <v>135700</v>
      </c>
      <c r="AB1151" s="35">
        <v>137.5</v>
      </c>
      <c r="AC1151" s="35">
        <v>972725</v>
      </c>
      <c r="AD1151" s="36">
        <f t="shared" si="231"/>
        <v>4.3246549641471121</v>
      </c>
      <c r="AE1151" s="35">
        <v>67540</v>
      </c>
      <c r="AF1151" s="35">
        <v>145</v>
      </c>
      <c r="AG1151" s="35">
        <v>1051725</v>
      </c>
      <c r="AH1151" s="36">
        <f t="shared" si="232"/>
        <v>1.9265492405334095</v>
      </c>
      <c r="AI1151" s="35">
        <v>16645</v>
      </c>
      <c r="AJ1151" s="35">
        <v>226.5</v>
      </c>
      <c r="AK1151" s="35">
        <v>1543735</v>
      </c>
      <c r="AL1151" s="36">
        <f t="shared" si="233"/>
        <v>0.33425102106255283</v>
      </c>
      <c r="AM1151" s="35">
        <v>209392</v>
      </c>
      <c r="AN1151" s="35">
        <v>210.75</v>
      </c>
      <c r="AO1151" s="35">
        <v>1428517.5</v>
      </c>
      <c r="AP1151" s="36">
        <f t="shared" si="234"/>
        <v>4.5439779351670522</v>
      </c>
      <c r="AQ1151" s="35">
        <v>-181970.42</v>
      </c>
      <c r="AR1151" s="35">
        <v>300</v>
      </c>
      <c r="AS1151" s="35">
        <v>2060325</v>
      </c>
      <c r="AT1151" s="36">
        <f t="shared" si="235"/>
        <v>-2.4729941926637791</v>
      </c>
      <c r="AU1151" s="35">
        <v>-398132.39</v>
      </c>
      <c r="AV1151" s="35">
        <v>439.75</v>
      </c>
      <c r="AW1151" s="35">
        <v>3063077.5</v>
      </c>
      <c r="AX1151" s="36">
        <f t="shared" si="236"/>
        <v>-4.0293149912139015</v>
      </c>
      <c r="AY1151" s="35">
        <f t="shared" si="226"/>
        <v>287249.18999999994</v>
      </c>
      <c r="AZ1151" s="35">
        <f t="shared" si="226"/>
        <v>1643.5</v>
      </c>
      <c r="BA1151" s="35">
        <f t="shared" si="226"/>
        <v>11400265</v>
      </c>
      <c r="BB1151" s="36">
        <f t="shared" si="237"/>
        <v>0.78109806131699555</v>
      </c>
      <c r="BC1151" s="43" t="s">
        <v>1466</v>
      </c>
      <c r="BD1151" s="38" t="s">
        <v>1466</v>
      </c>
      <c r="BE1151" s="38" t="s">
        <v>1303</v>
      </c>
      <c r="BF1151" s="41"/>
      <c r="BG1151" s="41"/>
      <c r="BH1151" s="41"/>
      <c r="BI1151" s="41"/>
      <c r="BJ1151" s="41"/>
      <c r="BK1151" s="41"/>
      <c r="BL1151" s="41"/>
      <c r="BM1151" s="41"/>
      <c r="BN1151" s="41"/>
      <c r="BO1151" s="41"/>
      <c r="CJ1151" s="41"/>
      <c r="CK1151" s="41"/>
    </row>
    <row r="1152" spans="1:89" s="33" customFormat="1" x14ac:dyDescent="0.2">
      <c r="A1152" s="42">
        <v>204526</v>
      </c>
      <c r="B1152" s="43" t="s">
        <v>1528</v>
      </c>
      <c r="C1152" s="35">
        <v>0</v>
      </c>
      <c r="D1152" s="35">
        <v>0</v>
      </c>
      <c r="E1152" s="35">
        <v>0</v>
      </c>
      <c r="F1152" s="36">
        <f t="shared" si="224"/>
        <v>0</v>
      </c>
      <c r="G1152" s="35">
        <v>0</v>
      </c>
      <c r="H1152" s="35">
        <v>0</v>
      </c>
      <c r="I1152" s="35">
        <v>0</v>
      </c>
      <c r="J1152" s="36">
        <f t="shared" si="225"/>
        <v>0</v>
      </c>
      <c r="K1152" s="35">
        <v>0</v>
      </c>
      <c r="L1152" s="35">
        <v>0</v>
      </c>
      <c r="M1152" s="35">
        <v>0</v>
      </c>
      <c r="N1152" s="36">
        <f t="shared" si="227"/>
        <v>0</v>
      </c>
      <c r="O1152" s="35">
        <v>0</v>
      </c>
      <c r="P1152" s="35">
        <v>0</v>
      </c>
      <c r="Q1152" s="35">
        <v>0</v>
      </c>
      <c r="R1152" s="36">
        <f t="shared" si="228"/>
        <v>0</v>
      </c>
      <c r="S1152" s="35">
        <v>0</v>
      </c>
      <c r="T1152" s="35">
        <v>0</v>
      </c>
      <c r="U1152" s="35">
        <v>0</v>
      </c>
      <c r="V1152" s="36">
        <f t="shared" si="229"/>
        <v>0</v>
      </c>
      <c r="W1152" s="35">
        <v>-7650</v>
      </c>
      <c r="X1152" s="35">
        <v>25</v>
      </c>
      <c r="Y1152" s="35">
        <v>175200</v>
      </c>
      <c r="Z1152" s="36">
        <f t="shared" si="230"/>
        <v>-1.3099315068493151</v>
      </c>
      <c r="AA1152" s="35">
        <v>61650</v>
      </c>
      <c r="AB1152" s="35">
        <v>35</v>
      </c>
      <c r="AC1152" s="35">
        <v>249150</v>
      </c>
      <c r="AD1152" s="36">
        <f t="shared" si="231"/>
        <v>7.6706803130644188</v>
      </c>
      <c r="AE1152" s="35">
        <v>96225</v>
      </c>
      <c r="AF1152" s="35">
        <v>27.5</v>
      </c>
      <c r="AG1152" s="35">
        <v>200425</v>
      </c>
      <c r="AH1152" s="36">
        <f t="shared" si="232"/>
        <v>14.403143320444057</v>
      </c>
      <c r="AI1152" s="35">
        <v>68455</v>
      </c>
      <c r="AJ1152" s="35">
        <v>26</v>
      </c>
      <c r="AK1152" s="35">
        <v>174670</v>
      </c>
      <c r="AL1152" s="36">
        <f t="shared" si="233"/>
        <v>12.149224251445583</v>
      </c>
      <c r="AM1152" s="35">
        <v>-4609.6400000000003</v>
      </c>
      <c r="AN1152" s="35">
        <v>10</v>
      </c>
      <c r="AO1152" s="35">
        <v>66600</v>
      </c>
      <c r="AP1152" s="36">
        <f t="shared" si="234"/>
        <v>-2.1456282282282282</v>
      </c>
      <c r="AQ1152" s="35">
        <v>83367.86</v>
      </c>
      <c r="AR1152" s="35">
        <v>28.75</v>
      </c>
      <c r="AS1152" s="35">
        <v>200187.5</v>
      </c>
      <c r="AT1152" s="36">
        <f t="shared" si="235"/>
        <v>11.660568616921635</v>
      </c>
      <c r="AU1152" s="35">
        <v>-9952.6299999999992</v>
      </c>
      <c r="AV1152" s="35">
        <v>20</v>
      </c>
      <c r="AW1152" s="35">
        <v>143350</v>
      </c>
      <c r="AX1152" s="36">
        <f t="shared" si="236"/>
        <v>-2.152295291245204</v>
      </c>
      <c r="AY1152" s="35">
        <f t="shared" si="226"/>
        <v>287485.58999999997</v>
      </c>
      <c r="AZ1152" s="35">
        <f t="shared" si="226"/>
        <v>172.25</v>
      </c>
      <c r="BA1152" s="35">
        <f t="shared" si="226"/>
        <v>1209582.5</v>
      </c>
      <c r="BB1152" s="36">
        <f t="shared" si="237"/>
        <v>7.3678755190323928</v>
      </c>
      <c r="BC1152" s="43" t="s">
        <v>1466</v>
      </c>
      <c r="BD1152" s="38" t="s">
        <v>1466</v>
      </c>
      <c r="BE1152" s="38" t="s">
        <v>1303</v>
      </c>
      <c r="BF1152" s="41"/>
      <c r="BG1152" s="41"/>
      <c r="BH1152" s="41"/>
      <c r="BI1152" s="41"/>
      <c r="BJ1152" s="41"/>
      <c r="BK1152" s="41"/>
      <c r="BL1152" s="41"/>
      <c r="BM1152" s="41"/>
      <c r="BN1152" s="41"/>
      <c r="BO1152" s="41"/>
      <c r="CJ1152" s="41"/>
      <c r="CK1152" s="41"/>
    </row>
    <row r="1153" spans="1:89" s="33" customFormat="1" x14ac:dyDescent="0.2">
      <c r="A1153" s="42">
        <v>205592</v>
      </c>
      <c r="B1153" s="43" t="s">
        <v>1529</v>
      </c>
      <c r="C1153" s="35">
        <v>0</v>
      </c>
      <c r="D1153" s="35">
        <v>0</v>
      </c>
      <c r="E1153" s="35">
        <v>0</v>
      </c>
      <c r="F1153" s="36">
        <f t="shared" si="224"/>
        <v>0</v>
      </c>
      <c r="G1153" s="35">
        <v>0</v>
      </c>
      <c r="H1153" s="35">
        <v>0</v>
      </c>
      <c r="I1153" s="35">
        <v>0</v>
      </c>
      <c r="J1153" s="36">
        <f t="shared" si="225"/>
        <v>0</v>
      </c>
      <c r="K1153" s="35">
        <v>0</v>
      </c>
      <c r="L1153" s="35">
        <v>0</v>
      </c>
      <c r="M1153" s="35">
        <v>0</v>
      </c>
      <c r="N1153" s="36">
        <f t="shared" si="227"/>
        <v>0</v>
      </c>
      <c r="O1153" s="35">
        <v>0</v>
      </c>
      <c r="P1153" s="35">
        <v>0</v>
      </c>
      <c r="Q1153" s="35">
        <v>0</v>
      </c>
      <c r="R1153" s="36">
        <f t="shared" si="228"/>
        <v>0</v>
      </c>
      <c r="S1153" s="35">
        <v>0</v>
      </c>
      <c r="T1153" s="35">
        <v>0</v>
      </c>
      <c r="U1153" s="35">
        <v>0</v>
      </c>
      <c r="V1153" s="36">
        <f t="shared" si="229"/>
        <v>0</v>
      </c>
      <c r="W1153" s="35">
        <v>0</v>
      </c>
      <c r="X1153" s="35">
        <v>0</v>
      </c>
      <c r="Y1153" s="35">
        <v>0</v>
      </c>
      <c r="Z1153" s="36">
        <f t="shared" si="230"/>
        <v>0</v>
      </c>
      <c r="AA1153" s="35">
        <v>0</v>
      </c>
      <c r="AB1153" s="35">
        <v>0</v>
      </c>
      <c r="AC1153" s="35">
        <v>0</v>
      </c>
      <c r="AD1153" s="36">
        <f t="shared" si="231"/>
        <v>0</v>
      </c>
      <c r="AE1153" s="35">
        <v>210342</v>
      </c>
      <c r="AF1153" s="35">
        <v>52.95</v>
      </c>
      <c r="AG1153" s="35">
        <v>381346.5</v>
      </c>
      <c r="AH1153" s="36">
        <f t="shared" si="232"/>
        <v>16.547313270214886</v>
      </c>
      <c r="AI1153" s="35">
        <v>221132</v>
      </c>
      <c r="AJ1153" s="35">
        <v>53</v>
      </c>
      <c r="AK1153" s="35">
        <v>364170</v>
      </c>
      <c r="AL1153" s="36">
        <f t="shared" si="233"/>
        <v>18.823878957629677</v>
      </c>
      <c r="AM1153" s="35">
        <v>227500.03</v>
      </c>
      <c r="AN1153" s="35">
        <v>76</v>
      </c>
      <c r="AO1153" s="35">
        <v>511040</v>
      </c>
      <c r="AP1153" s="36">
        <f t="shared" si="234"/>
        <v>13.800291425328743</v>
      </c>
      <c r="AQ1153" s="35">
        <v>300000.01</v>
      </c>
      <c r="AR1153" s="35">
        <v>50.5</v>
      </c>
      <c r="AS1153" s="35">
        <v>347745</v>
      </c>
      <c r="AT1153" s="36">
        <f t="shared" si="235"/>
        <v>24.155632086730218</v>
      </c>
      <c r="AU1153" s="35">
        <v>-677.99</v>
      </c>
      <c r="AV1153" s="35">
        <v>47.5</v>
      </c>
      <c r="AW1153" s="35">
        <v>331525</v>
      </c>
      <c r="AX1153" s="36">
        <f t="shared" si="236"/>
        <v>-6.3396998718045397E-2</v>
      </c>
      <c r="AY1153" s="35">
        <f t="shared" si="226"/>
        <v>958296.05</v>
      </c>
      <c r="AZ1153" s="35">
        <f t="shared" si="226"/>
        <v>279.95</v>
      </c>
      <c r="BA1153" s="35">
        <f t="shared" si="226"/>
        <v>1935826.5</v>
      </c>
      <c r="BB1153" s="36">
        <f t="shared" si="237"/>
        <v>15.345991776639075</v>
      </c>
      <c r="BC1153" s="43" t="s">
        <v>1466</v>
      </c>
      <c r="BD1153" s="38" t="s">
        <v>1466</v>
      </c>
      <c r="BE1153" s="38" t="s">
        <v>1303</v>
      </c>
      <c r="BF1153" s="41"/>
      <c r="BG1153" s="41"/>
      <c r="BH1153" s="41"/>
      <c r="BI1153" s="41"/>
      <c r="BJ1153" s="41"/>
      <c r="BK1153" s="41"/>
      <c r="BL1153" s="41"/>
      <c r="BM1153" s="41"/>
      <c r="BN1153" s="41"/>
      <c r="BO1153" s="41"/>
      <c r="CJ1153" s="41"/>
      <c r="CK1153" s="41"/>
    </row>
    <row r="1154" spans="1:89" s="33" customFormat="1" x14ac:dyDescent="0.2">
      <c r="A1154" s="42">
        <v>205602</v>
      </c>
      <c r="B1154" s="43" t="s">
        <v>1530</v>
      </c>
      <c r="C1154" s="35">
        <v>0</v>
      </c>
      <c r="D1154" s="35">
        <v>0</v>
      </c>
      <c r="E1154" s="35">
        <v>0</v>
      </c>
      <c r="F1154" s="36">
        <f t="shared" si="224"/>
        <v>0</v>
      </c>
      <c r="G1154" s="35">
        <v>0</v>
      </c>
      <c r="H1154" s="35">
        <v>0</v>
      </c>
      <c r="I1154" s="35">
        <v>0</v>
      </c>
      <c r="J1154" s="36">
        <f t="shared" si="225"/>
        <v>0</v>
      </c>
      <c r="K1154" s="35">
        <v>0</v>
      </c>
      <c r="L1154" s="35">
        <v>0</v>
      </c>
      <c r="M1154" s="35">
        <v>0</v>
      </c>
      <c r="N1154" s="36">
        <f t="shared" si="227"/>
        <v>0</v>
      </c>
      <c r="O1154" s="35">
        <v>0</v>
      </c>
      <c r="P1154" s="35">
        <v>0</v>
      </c>
      <c r="Q1154" s="35">
        <v>0</v>
      </c>
      <c r="R1154" s="36">
        <f t="shared" si="228"/>
        <v>0</v>
      </c>
      <c r="S1154" s="35">
        <v>0</v>
      </c>
      <c r="T1154" s="35">
        <v>0</v>
      </c>
      <c r="U1154" s="35">
        <v>0</v>
      </c>
      <c r="V1154" s="36">
        <f t="shared" si="229"/>
        <v>0</v>
      </c>
      <c r="W1154" s="35">
        <v>0</v>
      </c>
      <c r="X1154" s="35">
        <v>0</v>
      </c>
      <c r="Y1154" s="35">
        <v>0</v>
      </c>
      <c r="Z1154" s="36">
        <f t="shared" si="230"/>
        <v>0</v>
      </c>
      <c r="AA1154" s="35">
        <v>0</v>
      </c>
      <c r="AB1154" s="35">
        <v>0</v>
      </c>
      <c r="AC1154" s="35">
        <v>0</v>
      </c>
      <c r="AD1154" s="36">
        <f t="shared" si="231"/>
        <v>0</v>
      </c>
      <c r="AE1154" s="35">
        <v>11400</v>
      </c>
      <c r="AF1154" s="35">
        <v>12.5</v>
      </c>
      <c r="AG1154" s="35">
        <v>89875</v>
      </c>
      <c r="AH1154" s="36">
        <f t="shared" si="232"/>
        <v>3.8052851182197496</v>
      </c>
      <c r="AI1154" s="35">
        <v>-13720</v>
      </c>
      <c r="AJ1154" s="35">
        <v>37</v>
      </c>
      <c r="AK1154" s="35">
        <v>249530</v>
      </c>
      <c r="AL1154" s="36">
        <f t="shared" si="233"/>
        <v>-1.704484430729772</v>
      </c>
      <c r="AM1154" s="35">
        <v>-31350</v>
      </c>
      <c r="AN1154" s="35">
        <v>75</v>
      </c>
      <c r="AO1154" s="35">
        <v>501750</v>
      </c>
      <c r="AP1154" s="36">
        <f t="shared" si="234"/>
        <v>-1.9369207772795216</v>
      </c>
      <c r="AQ1154" s="35">
        <v>-7590</v>
      </c>
      <c r="AR1154" s="35">
        <v>5.5</v>
      </c>
      <c r="AS1154" s="35">
        <v>37975</v>
      </c>
      <c r="AT1154" s="36">
        <f t="shared" si="235"/>
        <v>-5.5963133640552991</v>
      </c>
      <c r="AU1154" s="35">
        <v>18467.5</v>
      </c>
      <c r="AV1154" s="35">
        <v>50.5</v>
      </c>
      <c r="AW1154" s="35">
        <v>357045</v>
      </c>
      <c r="AX1154" s="36">
        <f t="shared" si="236"/>
        <v>1.6034183366242352</v>
      </c>
      <c r="AY1154" s="35">
        <f t="shared" si="226"/>
        <v>-22792.5</v>
      </c>
      <c r="AZ1154" s="35">
        <f t="shared" si="226"/>
        <v>180.5</v>
      </c>
      <c r="BA1154" s="35">
        <f t="shared" si="226"/>
        <v>1236175</v>
      </c>
      <c r="BB1154" s="36">
        <f t="shared" si="237"/>
        <v>-0.57157562642829696</v>
      </c>
      <c r="BC1154" s="43" t="s">
        <v>1466</v>
      </c>
      <c r="BD1154" s="38" t="s">
        <v>1466</v>
      </c>
      <c r="BE1154" s="38" t="s">
        <v>1303</v>
      </c>
      <c r="BF1154" s="41"/>
      <c r="BG1154" s="41"/>
      <c r="BH1154" s="41"/>
      <c r="BI1154" s="41"/>
      <c r="BJ1154" s="41"/>
      <c r="BK1154" s="41"/>
      <c r="BL1154" s="41"/>
      <c r="BM1154" s="41"/>
      <c r="BN1154" s="41"/>
      <c r="BO1154" s="41"/>
      <c r="CJ1154" s="41"/>
      <c r="CK1154" s="41"/>
    </row>
    <row r="1155" spans="1:89" s="33" customFormat="1" x14ac:dyDescent="0.2">
      <c r="A1155" s="42">
        <v>205960</v>
      </c>
      <c r="B1155" s="43" t="s">
        <v>1531</v>
      </c>
      <c r="C1155" s="35">
        <v>0</v>
      </c>
      <c r="D1155" s="35">
        <v>0</v>
      </c>
      <c r="E1155" s="35">
        <v>0</v>
      </c>
      <c r="F1155" s="36">
        <f t="shared" ref="F1155:F1170" si="238">IFERROR(C1155/(E1155/30),0)</f>
        <v>0</v>
      </c>
      <c r="G1155" s="35">
        <v>0</v>
      </c>
      <c r="H1155" s="35">
        <v>0</v>
      </c>
      <c r="I1155" s="35">
        <v>0</v>
      </c>
      <c r="J1155" s="36">
        <f t="shared" ref="J1155:J1170" si="239">IFERROR(G1155/(I1155/31),0)</f>
        <v>0</v>
      </c>
      <c r="K1155" s="35">
        <v>0</v>
      </c>
      <c r="L1155" s="35">
        <v>0</v>
      </c>
      <c r="M1155" s="35">
        <v>0</v>
      </c>
      <c r="N1155" s="36">
        <f t="shared" si="227"/>
        <v>0</v>
      </c>
      <c r="O1155" s="35">
        <v>0</v>
      </c>
      <c r="P1155" s="35">
        <v>0</v>
      </c>
      <c r="Q1155" s="35">
        <v>0</v>
      </c>
      <c r="R1155" s="36">
        <f t="shared" si="228"/>
        <v>0</v>
      </c>
      <c r="S1155" s="35">
        <v>0</v>
      </c>
      <c r="T1155" s="35">
        <v>0</v>
      </c>
      <c r="U1155" s="35">
        <v>0</v>
      </c>
      <c r="V1155" s="36">
        <f t="shared" si="229"/>
        <v>0</v>
      </c>
      <c r="W1155" s="35">
        <v>0</v>
      </c>
      <c r="X1155" s="35">
        <v>0</v>
      </c>
      <c r="Y1155" s="35">
        <v>0</v>
      </c>
      <c r="Z1155" s="36">
        <f t="shared" si="230"/>
        <v>0</v>
      </c>
      <c r="AA1155" s="35">
        <v>0</v>
      </c>
      <c r="AB1155" s="35">
        <v>0</v>
      </c>
      <c r="AC1155" s="35">
        <v>0</v>
      </c>
      <c r="AD1155" s="36">
        <f t="shared" si="231"/>
        <v>0</v>
      </c>
      <c r="AE1155" s="35">
        <v>0</v>
      </c>
      <c r="AF1155" s="35">
        <v>0</v>
      </c>
      <c r="AG1155" s="35">
        <v>0</v>
      </c>
      <c r="AH1155" s="36">
        <f t="shared" si="232"/>
        <v>0</v>
      </c>
      <c r="AI1155" s="35">
        <v>40575</v>
      </c>
      <c r="AJ1155" s="35">
        <v>23.5</v>
      </c>
      <c r="AK1155" s="35">
        <v>162395</v>
      </c>
      <c r="AL1155" s="36">
        <f t="shared" si="233"/>
        <v>7.745466301302379</v>
      </c>
      <c r="AM1155" s="35">
        <v>52037.5</v>
      </c>
      <c r="AN1155" s="35">
        <v>103.25</v>
      </c>
      <c r="AO1155" s="35">
        <v>709427.5</v>
      </c>
      <c r="AP1155" s="36">
        <f t="shared" si="234"/>
        <v>2.2738933858639538</v>
      </c>
      <c r="AQ1155" s="35">
        <v>189667.46</v>
      </c>
      <c r="AR1155" s="35">
        <v>96</v>
      </c>
      <c r="AS1155" s="35">
        <v>656920</v>
      </c>
      <c r="AT1155" s="36">
        <f t="shared" si="235"/>
        <v>8.0842246848931367</v>
      </c>
      <c r="AU1155" s="35">
        <v>161283.76</v>
      </c>
      <c r="AV1155" s="35">
        <v>104.25</v>
      </c>
      <c r="AW1155" s="35">
        <v>722037.5</v>
      </c>
      <c r="AX1155" s="36">
        <f t="shared" si="236"/>
        <v>6.9245663279261818</v>
      </c>
      <c r="AY1155" s="35">
        <f t="shared" ref="AY1155:BA1170" si="240">G1155+K1155+O1155+S1155+W1155+AA1155+AE1155+AI1155+AM1155+AQ1155+AU1155</f>
        <v>443563.72</v>
      </c>
      <c r="AZ1155" s="35">
        <f t="shared" si="240"/>
        <v>327</v>
      </c>
      <c r="BA1155" s="35">
        <f t="shared" si="240"/>
        <v>2250780</v>
      </c>
      <c r="BB1155" s="36">
        <f t="shared" si="237"/>
        <v>6.1092045068820582</v>
      </c>
      <c r="BC1155" s="43" t="s">
        <v>1466</v>
      </c>
      <c r="BD1155" s="38" t="s">
        <v>1466</v>
      </c>
      <c r="BE1155" s="38" t="s">
        <v>1303</v>
      </c>
      <c r="BF1155" s="41"/>
      <c r="BG1155" s="41"/>
      <c r="BH1155" s="41"/>
      <c r="BI1155" s="41"/>
      <c r="BJ1155" s="41"/>
      <c r="BK1155" s="41"/>
      <c r="BL1155" s="41"/>
      <c r="BM1155" s="41"/>
      <c r="BN1155" s="41"/>
      <c r="BO1155" s="41"/>
      <c r="CJ1155" s="41"/>
      <c r="CK1155" s="41"/>
    </row>
    <row r="1156" spans="1:89" s="33" customFormat="1" x14ac:dyDescent="0.2">
      <c r="A1156" s="42">
        <v>205966</v>
      </c>
      <c r="B1156" s="43" t="s">
        <v>1532</v>
      </c>
      <c r="C1156" s="35">
        <v>0</v>
      </c>
      <c r="D1156" s="35">
        <v>0</v>
      </c>
      <c r="E1156" s="35">
        <v>0</v>
      </c>
      <c r="F1156" s="36">
        <f t="shared" si="238"/>
        <v>0</v>
      </c>
      <c r="G1156" s="35">
        <v>0</v>
      </c>
      <c r="H1156" s="35">
        <v>0</v>
      </c>
      <c r="I1156" s="35">
        <v>0</v>
      </c>
      <c r="J1156" s="36">
        <f t="shared" si="239"/>
        <v>0</v>
      </c>
      <c r="K1156" s="35">
        <v>0</v>
      </c>
      <c r="L1156" s="35">
        <v>0</v>
      </c>
      <c r="M1156" s="35">
        <v>0</v>
      </c>
      <c r="N1156" s="36">
        <f t="shared" si="227"/>
        <v>0</v>
      </c>
      <c r="O1156" s="35">
        <v>0</v>
      </c>
      <c r="P1156" s="35">
        <v>0</v>
      </c>
      <c r="Q1156" s="35">
        <v>0</v>
      </c>
      <c r="R1156" s="36">
        <f t="shared" si="228"/>
        <v>0</v>
      </c>
      <c r="S1156" s="35">
        <v>0</v>
      </c>
      <c r="T1156" s="35">
        <v>0</v>
      </c>
      <c r="U1156" s="35">
        <v>0</v>
      </c>
      <c r="V1156" s="36">
        <f t="shared" si="229"/>
        <v>0</v>
      </c>
      <c r="W1156" s="35">
        <v>0</v>
      </c>
      <c r="X1156" s="35">
        <v>0</v>
      </c>
      <c r="Y1156" s="35">
        <v>0</v>
      </c>
      <c r="Z1156" s="36">
        <f t="shared" si="230"/>
        <v>0</v>
      </c>
      <c r="AA1156" s="35">
        <v>0</v>
      </c>
      <c r="AB1156" s="35">
        <v>0</v>
      </c>
      <c r="AC1156" s="35">
        <v>0</v>
      </c>
      <c r="AD1156" s="36">
        <f t="shared" si="231"/>
        <v>0</v>
      </c>
      <c r="AE1156" s="35">
        <v>0</v>
      </c>
      <c r="AF1156" s="35">
        <v>0</v>
      </c>
      <c r="AG1156" s="35">
        <v>0</v>
      </c>
      <c r="AH1156" s="36">
        <f t="shared" si="232"/>
        <v>0</v>
      </c>
      <c r="AI1156" s="35">
        <v>-360680</v>
      </c>
      <c r="AJ1156" s="35">
        <v>166</v>
      </c>
      <c r="AK1156" s="35">
        <v>1129020</v>
      </c>
      <c r="AL1156" s="36">
        <f t="shared" si="233"/>
        <v>-9.9033498077979125</v>
      </c>
      <c r="AM1156" s="35">
        <v>-563870</v>
      </c>
      <c r="AN1156" s="35">
        <v>152</v>
      </c>
      <c r="AO1156" s="35">
        <v>1010880</v>
      </c>
      <c r="AP1156" s="36">
        <f t="shared" si="234"/>
        <v>-17.291834836973727</v>
      </c>
      <c r="AQ1156" s="35">
        <v>-74699.89</v>
      </c>
      <c r="AR1156" s="35">
        <v>191</v>
      </c>
      <c r="AS1156" s="35">
        <v>1290890</v>
      </c>
      <c r="AT1156" s="36">
        <f t="shared" si="235"/>
        <v>-1.6202750970260829</v>
      </c>
      <c r="AU1156" s="35">
        <v>-268739.81</v>
      </c>
      <c r="AV1156" s="35">
        <v>231</v>
      </c>
      <c r="AW1156" s="35">
        <v>1582790</v>
      </c>
      <c r="AX1156" s="36">
        <f t="shared" si="236"/>
        <v>-5.2634487897952349</v>
      </c>
      <c r="AY1156" s="35">
        <f t="shared" si="240"/>
        <v>-1267989.7</v>
      </c>
      <c r="AZ1156" s="35">
        <f t="shared" si="240"/>
        <v>740</v>
      </c>
      <c r="BA1156" s="35">
        <f t="shared" si="240"/>
        <v>5013580</v>
      </c>
      <c r="BB1156" s="36">
        <f t="shared" si="237"/>
        <v>-7.8402420426122656</v>
      </c>
      <c r="BC1156" s="43" t="s">
        <v>1466</v>
      </c>
      <c r="BD1156" s="38" t="s">
        <v>1466</v>
      </c>
      <c r="BE1156" s="38" t="s">
        <v>1303</v>
      </c>
      <c r="BF1156" s="41"/>
      <c r="BG1156" s="41"/>
      <c r="BH1156" s="41"/>
      <c r="BI1156" s="41"/>
      <c r="BJ1156" s="41"/>
      <c r="BK1156" s="41"/>
      <c r="BL1156" s="41"/>
      <c r="BM1156" s="41"/>
      <c r="BN1156" s="41"/>
      <c r="BO1156" s="41"/>
      <c r="CJ1156" s="41"/>
      <c r="CK1156" s="41"/>
    </row>
    <row r="1157" spans="1:89" s="33" customFormat="1" x14ac:dyDescent="0.2">
      <c r="A1157" s="42">
        <v>205969</v>
      </c>
      <c r="B1157" s="43" t="s">
        <v>1533</v>
      </c>
      <c r="C1157" s="35">
        <v>0</v>
      </c>
      <c r="D1157" s="35">
        <v>0</v>
      </c>
      <c r="E1157" s="35">
        <v>0</v>
      </c>
      <c r="F1157" s="36">
        <f t="shared" si="238"/>
        <v>0</v>
      </c>
      <c r="G1157" s="35">
        <v>0</v>
      </c>
      <c r="H1157" s="35">
        <v>0</v>
      </c>
      <c r="I1157" s="35">
        <v>0</v>
      </c>
      <c r="J1157" s="36">
        <f t="shared" si="239"/>
        <v>0</v>
      </c>
      <c r="K1157" s="35">
        <v>0</v>
      </c>
      <c r="L1157" s="35">
        <v>0</v>
      </c>
      <c r="M1157" s="35">
        <v>0</v>
      </c>
      <c r="N1157" s="36">
        <f t="shared" si="227"/>
        <v>0</v>
      </c>
      <c r="O1157" s="35">
        <v>0</v>
      </c>
      <c r="P1157" s="35">
        <v>0</v>
      </c>
      <c r="Q1157" s="35">
        <v>0</v>
      </c>
      <c r="R1157" s="36">
        <f t="shared" si="228"/>
        <v>0</v>
      </c>
      <c r="S1157" s="35">
        <v>0</v>
      </c>
      <c r="T1157" s="35">
        <v>0</v>
      </c>
      <c r="U1157" s="35">
        <v>0</v>
      </c>
      <c r="V1157" s="36">
        <f t="shared" si="229"/>
        <v>0</v>
      </c>
      <c r="W1157" s="35">
        <v>0</v>
      </c>
      <c r="X1157" s="35">
        <v>0</v>
      </c>
      <c r="Y1157" s="35">
        <v>0</v>
      </c>
      <c r="Z1157" s="36">
        <f t="shared" si="230"/>
        <v>0</v>
      </c>
      <c r="AA1157" s="35">
        <v>0</v>
      </c>
      <c r="AB1157" s="35">
        <v>0</v>
      </c>
      <c r="AC1157" s="35">
        <v>0</v>
      </c>
      <c r="AD1157" s="36">
        <f t="shared" si="231"/>
        <v>0</v>
      </c>
      <c r="AE1157" s="35">
        <v>0</v>
      </c>
      <c r="AF1157" s="35">
        <v>0</v>
      </c>
      <c r="AG1157" s="35">
        <v>0</v>
      </c>
      <c r="AH1157" s="36">
        <f t="shared" si="232"/>
        <v>0</v>
      </c>
      <c r="AI1157" s="35">
        <v>81800</v>
      </c>
      <c r="AJ1157" s="35">
        <v>150</v>
      </c>
      <c r="AK1157" s="35">
        <v>1030000</v>
      </c>
      <c r="AL1157" s="36">
        <f t="shared" si="233"/>
        <v>2.4619417475728156</v>
      </c>
      <c r="AM1157" s="35">
        <v>24375</v>
      </c>
      <c r="AN1157" s="35">
        <v>100</v>
      </c>
      <c r="AO1157" s="35">
        <v>676500</v>
      </c>
      <c r="AP1157" s="36">
        <f t="shared" si="234"/>
        <v>1.1169623059866962</v>
      </c>
      <c r="AQ1157" s="35">
        <v>195655</v>
      </c>
      <c r="AR1157" s="35">
        <v>106</v>
      </c>
      <c r="AS1157" s="35">
        <v>726640</v>
      </c>
      <c r="AT1157" s="36">
        <f t="shared" si="235"/>
        <v>7.5392766707035115</v>
      </c>
      <c r="AU1157" s="35">
        <v>-98233.8</v>
      </c>
      <c r="AV1157" s="35">
        <v>124.75</v>
      </c>
      <c r="AW1157" s="35">
        <v>869627.5</v>
      </c>
      <c r="AX1157" s="36">
        <f t="shared" si="236"/>
        <v>-3.5017841547099189</v>
      </c>
      <c r="AY1157" s="35">
        <f t="shared" si="240"/>
        <v>203596.2</v>
      </c>
      <c r="AZ1157" s="35">
        <f t="shared" si="240"/>
        <v>480.75</v>
      </c>
      <c r="BA1157" s="35">
        <f t="shared" si="240"/>
        <v>3302767.5</v>
      </c>
      <c r="BB1157" s="36">
        <f t="shared" si="237"/>
        <v>1.9109677565859542</v>
      </c>
      <c r="BC1157" s="43" t="s">
        <v>1466</v>
      </c>
      <c r="BD1157" s="38" t="s">
        <v>1466</v>
      </c>
      <c r="BE1157" s="38" t="s">
        <v>1303</v>
      </c>
      <c r="BF1157" s="41"/>
      <c r="BG1157" s="41"/>
      <c r="BH1157" s="41"/>
      <c r="BI1157" s="41"/>
      <c r="BJ1157" s="41"/>
      <c r="BK1157" s="41"/>
      <c r="BL1157" s="41"/>
      <c r="BM1157" s="41"/>
      <c r="BN1157" s="41"/>
      <c r="BO1157" s="41"/>
      <c r="CJ1157" s="41"/>
      <c r="CK1157" s="41"/>
    </row>
    <row r="1158" spans="1:89" s="33" customFormat="1" x14ac:dyDescent="0.2">
      <c r="A1158" s="42">
        <v>205989</v>
      </c>
      <c r="B1158" s="43" t="s">
        <v>1534</v>
      </c>
      <c r="C1158" s="35">
        <v>0</v>
      </c>
      <c r="D1158" s="35">
        <v>0</v>
      </c>
      <c r="E1158" s="35">
        <v>0</v>
      </c>
      <c r="F1158" s="36">
        <f t="shared" si="238"/>
        <v>0</v>
      </c>
      <c r="G1158" s="35">
        <v>0</v>
      </c>
      <c r="H1158" s="35">
        <v>0</v>
      </c>
      <c r="I1158" s="35">
        <v>0</v>
      </c>
      <c r="J1158" s="36">
        <f t="shared" si="239"/>
        <v>0</v>
      </c>
      <c r="K1158" s="35">
        <v>0</v>
      </c>
      <c r="L1158" s="35">
        <v>0</v>
      </c>
      <c r="M1158" s="35">
        <v>0</v>
      </c>
      <c r="N1158" s="36">
        <f t="shared" si="227"/>
        <v>0</v>
      </c>
      <c r="O1158" s="35">
        <v>0</v>
      </c>
      <c r="P1158" s="35">
        <v>0</v>
      </c>
      <c r="Q1158" s="35">
        <v>0</v>
      </c>
      <c r="R1158" s="36">
        <f t="shared" si="228"/>
        <v>0</v>
      </c>
      <c r="S1158" s="35">
        <v>0</v>
      </c>
      <c r="T1158" s="35">
        <v>0</v>
      </c>
      <c r="U1158" s="35">
        <v>0</v>
      </c>
      <c r="V1158" s="36">
        <f t="shared" si="229"/>
        <v>0</v>
      </c>
      <c r="W1158" s="35">
        <v>0</v>
      </c>
      <c r="X1158" s="35">
        <v>0</v>
      </c>
      <c r="Y1158" s="35">
        <v>0</v>
      </c>
      <c r="Z1158" s="36">
        <f t="shared" si="230"/>
        <v>0</v>
      </c>
      <c r="AA1158" s="35">
        <v>0</v>
      </c>
      <c r="AB1158" s="35">
        <v>0</v>
      </c>
      <c r="AC1158" s="35">
        <v>0</v>
      </c>
      <c r="AD1158" s="36">
        <f t="shared" si="231"/>
        <v>0</v>
      </c>
      <c r="AE1158" s="35">
        <v>0</v>
      </c>
      <c r="AF1158" s="35">
        <v>0</v>
      </c>
      <c r="AG1158" s="35">
        <v>0</v>
      </c>
      <c r="AH1158" s="36">
        <f t="shared" si="232"/>
        <v>0</v>
      </c>
      <c r="AI1158" s="35">
        <v>-15950</v>
      </c>
      <c r="AJ1158" s="35">
        <v>205</v>
      </c>
      <c r="AK1158" s="35">
        <v>1413100</v>
      </c>
      <c r="AL1158" s="36">
        <f t="shared" si="233"/>
        <v>-0.34990446535984715</v>
      </c>
      <c r="AM1158" s="35">
        <v>-8450</v>
      </c>
      <c r="AN1158" s="35">
        <v>151</v>
      </c>
      <c r="AO1158" s="35">
        <v>1017390</v>
      </c>
      <c r="AP1158" s="36">
        <f t="shared" si="234"/>
        <v>-0.25747255231523802</v>
      </c>
      <c r="AQ1158" s="35">
        <v>113458.93</v>
      </c>
      <c r="AR1158" s="35">
        <v>159.69999999999999</v>
      </c>
      <c r="AS1158" s="35">
        <v>1104453</v>
      </c>
      <c r="AT1158" s="36">
        <f t="shared" si="235"/>
        <v>2.8764012954829221</v>
      </c>
      <c r="AU1158" s="35">
        <v>-230898</v>
      </c>
      <c r="AV1158" s="35">
        <v>206.04999999999998</v>
      </c>
      <c r="AW1158" s="35">
        <v>1441894.5</v>
      </c>
      <c r="AX1158" s="36">
        <f t="shared" si="236"/>
        <v>-4.9641898210999482</v>
      </c>
      <c r="AY1158" s="35">
        <f t="shared" si="240"/>
        <v>-141839.07</v>
      </c>
      <c r="AZ1158" s="35">
        <f t="shared" si="240"/>
        <v>721.75</v>
      </c>
      <c r="BA1158" s="35">
        <f t="shared" si="240"/>
        <v>4976837.5</v>
      </c>
      <c r="BB1158" s="36">
        <f t="shared" si="237"/>
        <v>-0.88349502470193164</v>
      </c>
      <c r="BC1158" s="43" t="s">
        <v>1466</v>
      </c>
      <c r="BD1158" s="38" t="s">
        <v>1466</v>
      </c>
      <c r="BE1158" s="38" t="s">
        <v>1303</v>
      </c>
      <c r="BF1158" s="41"/>
      <c r="BG1158" s="41"/>
      <c r="BH1158" s="41"/>
      <c r="BI1158" s="41"/>
      <c r="BJ1158" s="41"/>
      <c r="BK1158" s="41"/>
      <c r="BL1158" s="41"/>
      <c r="BM1158" s="41"/>
      <c r="BN1158" s="41"/>
      <c r="BO1158" s="41"/>
      <c r="CJ1158" s="41"/>
      <c r="CK1158" s="41"/>
    </row>
    <row r="1159" spans="1:89" s="33" customFormat="1" x14ac:dyDescent="0.2">
      <c r="A1159" s="42">
        <v>205992</v>
      </c>
      <c r="B1159" s="43" t="s">
        <v>1535</v>
      </c>
      <c r="C1159" s="35">
        <v>0</v>
      </c>
      <c r="D1159" s="35">
        <v>0</v>
      </c>
      <c r="E1159" s="35">
        <v>0</v>
      </c>
      <c r="F1159" s="36">
        <f t="shared" si="238"/>
        <v>0</v>
      </c>
      <c r="G1159" s="35">
        <v>0</v>
      </c>
      <c r="H1159" s="35">
        <v>0</v>
      </c>
      <c r="I1159" s="35">
        <v>0</v>
      </c>
      <c r="J1159" s="36">
        <f t="shared" si="239"/>
        <v>0</v>
      </c>
      <c r="K1159" s="35">
        <v>0</v>
      </c>
      <c r="L1159" s="35">
        <v>0</v>
      </c>
      <c r="M1159" s="35">
        <v>0</v>
      </c>
      <c r="N1159" s="36">
        <f t="shared" si="227"/>
        <v>0</v>
      </c>
      <c r="O1159" s="35">
        <v>0</v>
      </c>
      <c r="P1159" s="35">
        <v>0</v>
      </c>
      <c r="Q1159" s="35">
        <v>0</v>
      </c>
      <c r="R1159" s="36">
        <f t="shared" si="228"/>
        <v>0</v>
      </c>
      <c r="S1159" s="35">
        <v>0</v>
      </c>
      <c r="T1159" s="35">
        <v>0</v>
      </c>
      <c r="U1159" s="35">
        <v>0</v>
      </c>
      <c r="V1159" s="36">
        <f t="shared" si="229"/>
        <v>0</v>
      </c>
      <c r="W1159" s="35">
        <v>0</v>
      </c>
      <c r="X1159" s="35">
        <v>0</v>
      </c>
      <c r="Y1159" s="35">
        <v>0</v>
      </c>
      <c r="Z1159" s="36">
        <f t="shared" si="230"/>
        <v>0</v>
      </c>
      <c r="AA1159" s="35">
        <v>0</v>
      </c>
      <c r="AB1159" s="35">
        <v>0</v>
      </c>
      <c r="AC1159" s="35">
        <v>0</v>
      </c>
      <c r="AD1159" s="36">
        <f t="shared" si="231"/>
        <v>0</v>
      </c>
      <c r="AE1159" s="35">
        <v>0</v>
      </c>
      <c r="AF1159" s="35">
        <v>0</v>
      </c>
      <c r="AG1159" s="35">
        <v>0</v>
      </c>
      <c r="AH1159" s="36">
        <f t="shared" si="232"/>
        <v>0</v>
      </c>
      <c r="AI1159" s="35">
        <v>-114263</v>
      </c>
      <c r="AJ1159" s="35">
        <v>213.85</v>
      </c>
      <c r="AK1159" s="35">
        <v>1454936.5</v>
      </c>
      <c r="AL1159" s="36">
        <f t="shared" si="233"/>
        <v>-2.4345756670480121</v>
      </c>
      <c r="AM1159" s="35">
        <v>-65799</v>
      </c>
      <c r="AN1159" s="35">
        <v>187.25</v>
      </c>
      <c r="AO1159" s="35">
        <v>1251327.5</v>
      </c>
      <c r="AP1159" s="36">
        <f t="shared" si="234"/>
        <v>-1.630084050738116</v>
      </c>
      <c r="AQ1159" s="35">
        <v>-74203.97</v>
      </c>
      <c r="AR1159" s="35">
        <v>205.5</v>
      </c>
      <c r="AS1159" s="35">
        <v>1404395</v>
      </c>
      <c r="AT1159" s="36">
        <f t="shared" si="235"/>
        <v>-1.4794350307427755</v>
      </c>
      <c r="AU1159" s="35">
        <v>-216225.49</v>
      </c>
      <c r="AV1159" s="35">
        <v>401.25</v>
      </c>
      <c r="AW1159" s="35">
        <v>2763687.5</v>
      </c>
      <c r="AX1159" s="36">
        <f t="shared" si="236"/>
        <v>-2.425379204414392</v>
      </c>
      <c r="AY1159" s="35">
        <f t="shared" si="240"/>
        <v>-470491.45999999996</v>
      </c>
      <c r="AZ1159" s="35">
        <f t="shared" si="240"/>
        <v>1007.85</v>
      </c>
      <c r="BA1159" s="35">
        <f t="shared" si="240"/>
        <v>6874346.5</v>
      </c>
      <c r="BB1159" s="36">
        <f t="shared" si="237"/>
        <v>-2.1216904414114124</v>
      </c>
      <c r="BC1159" s="43" t="s">
        <v>1466</v>
      </c>
      <c r="BD1159" s="38" t="s">
        <v>1466</v>
      </c>
      <c r="BE1159" s="38" t="s">
        <v>1303</v>
      </c>
      <c r="BF1159" s="41"/>
      <c r="BG1159" s="41"/>
      <c r="BH1159" s="41"/>
      <c r="BI1159" s="41"/>
      <c r="BJ1159" s="41"/>
      <c r="BK1159" s="41"/>
      <c r="BL1159" s="41"/>
      <c r="BM1159" s="41"/>
      <c r="BN1159" s="41"/>
      <c r="BO1159" s="41"/>
      <c r="CJ1159" s="41"/>
      <c r="CK1159" s="41"/>
    </row>
    <row r="1160" spans="1:89" s="33" customFormat="1" x14ac:dyDescent="0.2">
      <c r="A1160" s="42">
        <v>206073</v>
      </c>
      <c r="B1160" s="43" t="s">
        <v>1536</v>
      </c>
      <c r="C1160" s="35">
        <v>0</v>
      </c>
      <c r="D1160" s="35">
        <v>0</v>
      </c>
      <c r="E1160" s="35">
        <v>0</v>
      </c>
      <c r="F1160" s="36">
        <f t="shared" si="238"/>
        <v>0</v>
      </c>
      <c r="G1160" s="35">
        <v>0</v>
      </c>
      <c r="H1160" s="35">
        <v>0</v>
      </c>
      <c r="I1160" s="35">
        <v>0</v>
      </c>
      <c r="J1160" s="36">
        <f t="shared" si="239"/>
        <v>0</v>
      </c>
      <c r="K1160" s="35">
        <v>0</v>
      </c>
      <c r="L1160" s="35">
        <v>0</v>
      </c>
      <c r="M1160" s="35">
        <v>0</v>
      </c>
      <c r="N1160" s="36">
        <f t="shared" si="227"/>
        <v>0</v>
      </c>
      <c r="O1160" s="35">
        <v>0</v>
      </c>
      <c r="P1160" s="35">
        <v>0</v>
      </c>
      <c r="Q1160" s="35">
        <v>0</v>
      </c>
      <c r="R1160" s="36">
        <f t="shared" si="228"/>
        <v>0</v>
      </c>
      <c r="S1160" s="35">
        <v>0</v>
      </c>
      <c r="T1160" s="35">
        <v>0</v>
      </c>
      <c r="U1160" s="35">
        <v>0</v>
      </c>
      <c r="V1160" s="36">
        <f t="shared" si="229"/>
        <v>0</v>
      </c>
      <c r="W1160" s="35">
        <v>0</v>
      </c>
      <c r="X1160" s="35">
        <v>0</v>
      </c>
      <c r="Y1160" s="35">
        <v>0</v>
      </c>
      <c r="Z1160" s="36">
        <f t="shared" si="230"/>
        <v>0</v>
      </c>
      <c r="AA1160" s="35">
        <v>0</v>
      </c>
      <c r="AB1160" s="35">
        <v>0</v>
      </c>
      <c r="AC1160" s="35">
        <v>0</v>
      </c>
      <c r="AD1160" s="36">
        <f t="shared" si="231"/>
        <v>0</v>
      </c>
      <c r="AE1160" s="35">
        <v>0</v>
      </c>
      <c r="AF1160" s="35">
        <v>0</v>
      </c>
      <c r="AG1160" s="35">
        <v>0</v>
      </c>
      <c r="AH1160" s="36">
        <f t="shared" si="232"/>
        <v>0</v>
      </c>
      <c r="AI1160" s="35">
        <v>-176200</v>
      </c>
      <c r="AJ1160" s="35">
        <v>300</v>
      </c>
      <c r="AK1160" s="35">
        <v>2055700</v>
      </c>
      <c r="AL1160" s="36">
        <f t="shared" si="233"/>
        <v>-2.6570997713674172</v>
      </c>
      <c r="AM1160" s="35">
        <v>-54360</v>
      </c>
      <c r="AN1160" s="35">
        <v>266</v>
      </c>
      <c r="AO1160" s="35">
        <v>1784040</v>
      </c>
      <c r="AP1160" s="36">
        <f t="shared" si="234"/>
        <v>-0.94457523373915375</v>
      </c>
      <c r="AQ1160" s="35">
        <v>18790.009999999998</v>
      </c>
      <c r="AR1160" s="35">
        <v>150</v>
      </c>
      <c r="AS1160" s="35">
        <v>1010500</v>
      </c>
      <c r="AT1160" s="36">
        <f t="shared" si="235"/>
        <v>0.52065341909945562</v>
      </c>
      <c r="AU1160" s="35">
        <v>-75181.490000000005</v>
      </c>
      <c r="AV1160" s="35">
        <v>301</v>
      </c>
      <c r="AW1160" s="35">
        <v>2075840</v>
      </c>
      <c r="AX1160" s="36">
        <f t="shared" si="236"/>
        <v>-1.12273883825343</v>
      </c>
      <c r="AY1160" s="35">
        <f t="shared" si="240"/>
        <v>-286951.48</v>
      </c>
      <c r="AZ1160" s="35">
        <f t="shared" si="240"/>
        <v>1017</v>
      </c>
      <c r="BA1160" s="35">
        <f t="shared" si="240"/>
        <v>6926080</v>
      </c>
      <c r="BB1160" s="36">
        <f t="shared" si="237"/>
        <v>-1.2843478388929956</v>
      </c>
      <c r="BC1160" s="43" t="s">
        <v>1466</v>
      </c>
      <c r="BD1160" s="38" t="s">
        <v>1466</v>
      </c>
      <c r="BE1160" s="38" t="s">
        <v>1303</v>
      </c>
      <c r="BF1160" s="41"/>
      <c r="BG1160" s="41"/>
      <c r="BH1160" s="41"/>
      <c r="BI1160" s="41"/>
      <c r="BJ1160" s="41"/>
      <c r="BK1160" s="41"/>
      <c r="BL1160" s="41"/>
      <c r="BM1160" s="41"/>
      <c r="BN1160" s="41"/>
      <c r="BO1160" s="41"/>
      <c r="CJ1160" s="41"/>
      <c r="CK1160" s="41"/>
    </row>
    <row r="1161" spans="1:89" s="33" customFormat="1" x14ac:dyDescent="0.2">
      <c r="A1161" s="42">
        <v>206679</v>
      </c>
      <c r="B1161" s="43" t="s">
        <v>1537</v>
      </c>
      <c r="C1161" s="35">
        <v>0</v>
      </c>
      <c r="D1161" s="35">
        <v>0</v>
      </c>
      <c r="E1161" s="35">
        <v>0</v>
      </c>
      <c r="F1161" s="36">
        <f t="shared" si="238"/>
        <v>0</v>
      </c>
      <c r="G1161" s="35">
        <v>0</v>
      </c>
      <c r="H1161" s="35">
        <v>0</v>
      </c>
      <c r="I1161" s="35">
        <v>0</v>
      </c>
      <c r="J1161" s="36">
        <f t="shared" si="239"/>
        <v>0</v>
      </c>
      <c r="K1161" s="35">
        <v>0</v>
      </c>
      <c r="L1161" s="35">
        <v>0</v>
      </c>
      <c r="M1161" s="35">
        <v>0</v>
      </c>
      <c r="N1161" s="36">
        <f t="shared" si="227"/>
        <v>0</v>
      </c>
      <c r="O1161" s="35">
        <v>0</v>
      </c>
      <c r="P1161" s="35">
        <v>0</v>
      </c>
      <c r="Q1161" s="35">
        <v>0</v>
      </c>
      <c r="R1161" s="36">
        <f t="shared" si="228"/>
        <v>0</v>
      </c>
      <c r="S1161" s="35">
        <v>0</v>
      </c>
      <c r="T1161" s="35">
        <v>0</v>
      </c>
      <c r="U1161" s="35">
        <v>0</v>
      </c>
      <c r="V1161" s="36">
        <f t="shared" si="229"/>
        <v>0</v>
      </c>
      <c r="W1161" s="35">
        <v>0</v>
      </c>
      <c r="X1161" s="35">
        <v>0</v>
      </c>
      <c r="Y1161" s="35">
        <v>0</v>
      </c>
      <c r="Z1161" s="36">
        <f t="shared" si="230"/>
        <v>0</v>
      </c>
      <c r="AA1161" s="35">
        <v>0</v>
      </c>
      <c r="AB1161" s="35">
        <v>0</v>
      </c>
      <c r="AC1161" s="35">
        <v>0</v>
      </c>
      <c r="AD1161" s="36">
        <f t="shared" si="231"/>
        <v>0</v>
      </c>
      <c r="AE1161" s="35">
        <v>0</v>
      </c>
      <c r="AF1161" s="35">
        <v>0</v>
      </c>
      <c r="AG1161" s="35">
        <v>0</v>
      </c>
      <c r="AH1161" s="36">
        <f t="shared" si="232"/>
        <v>0</v>
      </c>
      <c r="AI1161" s="35">
        <v>0</v>
      </c>
      <c r="AJ1161" s="35">
        <v>0</v>
      </c>
      <c r="AK1161" s="35">
        <v>0</v>
      </c>
      <c r="AL1161" s="36">
        <f t="shared" si="233"/>
        <v>0</v>
      </c>
      <c r="AM1161" s="35">
        <v>37420</v>
      </c>
      <c r="AN1161" s="35">
        <v>40.5</v>
      </c>
      <c r="AO1161" s="35">
        <v>273995</v>
      </c>
      <c r="AP1161" s="36">
        <f t="shared" si="234"/>
        <v>4.2337268928265113</v>
      </c>
      <c r="AQ1161" s="35">
        <v>75100</v>
      </c>
      <c r="AR1161" s="35">
        <v>83.5</v>
      </c>
      <c r="AS1161" s="35">
        <v>571465</v>
      </c>
      <c r="AT1161" s="36">
        <f t="shared" si="235"/>
        <v>3.67966542132939</v>
      </c>
      <c r="AU1161" s="35">
        <v>-34215</v>
      </c>
      <c r="AV1161" s="35">
        <v>20</v>
      </c>
      <c r="AW1161" s="35">
        <v>135200</v>
      </c>
      <c r="AX1161" s="36">
        <f t="shared" si="236"/>
        <v>-7.8451553254437876</v>
      </c>
      <c r="AY1161" s="35">
        <f t="shared" si="240"/>
        <v>78305</v>
      </c>
      <c r="AZ1161" s="35">
        <f t="shared" si="240"/>
        <v>144</v>
      </c>
      <c r="BA1161" s="35">
        <f t="shared" si="240"/>
        <v>980660</v>
      </c>
      <c r="BB1161" s="36">
        <f t="shared" si="237"/>
        <v>2.4753278404339931</v>
      </c>
      <c r="BC1161" s="43" t="s">
        <v>1466</v>
      </c>
      <c r="BD1161" s="38" t="s">
        <v>1466</v>
      </c>
      <c r="BE1161" s="38" t="s">
        <v>1303</v>
      </c>
      <c r="BF1161" s="41"/>
      <c r="BG1161" s="41"/>
      <c r="BH1161" s="41"/>
      <c r="BI1161" s="41"/>
      <c r="BJ1161" s="41"/>
      <c r="BK1161" s="41"/>
      <c r="BL1161" s="41"/>
      <c r="BM1161" s="41"/>
      <c r="BN1161" s="41"/>
      <c r="BO1161" s="41"/>
      <c r="CJ1161" s="41"/>
      <c r="CK1161" s="41"/>
    </row>
    <row r="1162" spans="1:89" s="33" customFormat="1" x14ac:dyDescent="0.2">
      <c r="A1162" s="42">
        <v>206987</v>
      </c>
      <c r="B1162" s="43" t="s">
        <v>1538</v>
      </c>
      <c r="C1162" s="35">
        <v>0</v>
      </c>
      <c r="D1162" s="35">
        <v>0</v>
      </c>
      <c r="E1162" s="35">
        <v>0</v>
      </c>
      <c r="F1162" s="36">
        <f t="shared" si="238"/>
        <v>0</v>
      </c>
      <c r="G1162" s="35">
        <v>0</v>
      </c>
      <c r="H1162" s="35">
        <v>0</v>
      </c>
      <c r="I1162" s="35">
        <v>0</v>
      </c>
      <c r="J1162" s="36">
        <f t="shared" si="239"/>
        <v>0</v>
      </c>
      <c r="K1162" s="35">
        <v>0</v>
      </c>
      <c r="L1162" s="35">
        <v>0</v>
      </c>
      <c r="M1162" s="35">
        <v>0</v>
      </c>
      <c r="N1162" s="36">
        <f t="shared" si="227"/>
        <v>0</v>
      </c>
      <c r="O1162" s="35">
        <v>0</v>
      </c>
      <c r="P1162" s="35">
        <v>0</v>
      </c>
      <c r="Q1162" s="35">
        <v>0</v>
      </c>
      <c r="R1162" s="36">
        <f t="shared" si="228"/>
        <v>0</v>
      </c>
      <c r="S1162" s="35">
        <v>0</v>
      </c>
      <c r="T1162" s="35">
        <v>0</v>
      </c>
      <c r="U1162" s="35">
        <v>0</v>
      </c>
      <c r="V1162" s="36">
        <f t="shared" si="229"/>
        <v>0</v>
      </c>
      <c r="W1162" s="35">
        <v>0</v>
      </c>
      <c r="X1162" s="35">
        <v>0</v>
      </c>
      <c r="Y1162" s="35">
        <v>0</v>
      </c>
      <c r="Z1162" s="36">
        <f t="shared" si="230"/>
        <v>0</v>
      </c>
      <c r="AA1162" s="35">
        <v>0</v>
      </c>
      <c r="AB1162" s="35">
        <v>0</v>
      </c>
      <c r="AC1162" s="35">
        <v>0</v>
      </c>
      <c r="AD1162" s="36">
        <f t="shared" si="231"/>
        <v>0</v>
      </c>
      <c r="AE1162" s="35">
        <v>0</v>
      </c>
      <c r="AF1162" s="35">
        <v>0</v>
      </c>
      <c r="AG1162" s="35">
        <v>0</v>
      </c>
      <c r="AH1162" s="36">
        <f t="shared" si="232"/>
        <v>0</v>
      </c>
      <c r="AI1162" s="35">
        <v>0</v>
      </c>
      <c r="AJ1162" s="35">
        <v>0</v>
      </c>
      <c r="AK1162" s="35">
        <v>0</v>
      </c>
      <c r="AL1162" s="36">
        <f t="shared" si="233"/>
        <v>0</v>
      </c>
      <c r="AM1162" s="35">
        <v>0</v>
      </c>
      <c r="AN1162" s="35">
        <v>0</v>
      </c>
      <c r="AO1162" s="35">
        <v>0</v>
      </c>
      <c r="AP1162" s="36">
        <f t="shared" si="234"/>
        <v>0</v>
      </c>
      <c r="AQ1162" s="35">
        <v>274400</v>
      </c>
      <c r="AR1162" s="35">
        <v>150</v>
      </c>
      <c r="AS1162" s="35">
        <v>1007400</v>
      </c>
      <c r="AT1162" s="36">
        <f t="shared" si="235"/>
        <v>7.6267619614850108</v>
      </c>
      <c r="AU1162" s="35">
        <v>137200</v>
      </c>
      <c r="AV1162" s="35">
        <v>25</v>
      </c>
      <c r="AW1162" s="35">
        <v>172500</v>
      </c>
      <c r="AX1162" s="36">
        <f t="shared" si="236"/>
        <v>24.65623188405797</v>
      </c>
      <c r="AY1162" s="35">
        <f t="shared" si="240"/>
        <v>411600</v>
      </c>
      <c r="AZ1162" s="35">
        <f t="shared" si="240"/>
        <v>175</v>
      </c>
      <c r="BA1162" s="35">
        <f t="shared" si="240"/>
        <v>1179900</v>
      </c>
      <c r="BB1162" s="36">
        <f t="shared" si="237"/>
        <v>10.814136791253496</v>
      </c>
      <c r="BC1162" s="43" t="s">
        <v>1466</v>
      </c>
      <c r="BD1162" s="38" t="s">
        <v>1466</v>
      </c>
      <c r="BE1162" s="38" t="s">
        <v>1303</v>
      </c>
      <c r="BF1162" s="41"/>
      <c r="BG1162" s="41"/>
      <c r="BH1162" s="41"/>
      <c r="BI1162" s="41"/>
      <c r="BJ1162" s="41"/>
      <c r="BK1162" s="41"/>
      <c r="BL1162" s="41"/>
      <c r="BM1162" s="41"/>
      <c r="BN1162" s="41"/>
      <c r="BO1162" s="41"/>
      <c r="CJ1162" s="41"/>
      <c r="CK1162" s="41"/>
    </row>
    <row r="1163" spans="1:89" s="33" customFormat="1" x14ac:dyDescent="0.2">
      <c r="A1163" s="42">
        <v>170502</v>
      </c>
      <c r="B1163" s="43" t="s">
        <v>1539</v>
      </c>
      <c r="C1163" s="35">
        <v>45995.67</v>
      </c>
      <c r="D1163" s="35">
        <v>0</v>
      </c>
      <c r="E1163" s="35">
        <v>0</v>
      </c>
      <c r="F1163" s="36">
        <f t="shared" si="238"/>
        <v>0</v>
      </c>
      <c r="G1163" s="35">
        <v>-854.33</v>
      </c>
      <c r="H1163" s="35">
        <v>21</v>
      </c>
      <c r="I1163" s="35">
        <v>148470</v>
      </c>
      <c r="J1163" s="36">
        <f t="shared" si="239"/>
        <v>-0.17838101973462656</v>
      </c>
      <c r="K1163" s="35">
        <v>-6244.33</v>
      </c>
      <c r="L1163" s="35">
        <v>22</v>
      </c>
      <c r="M1163" s="35">
        <v>155140</v>
      </c>
      <c r="N1163" s="36">
        <f t="shared" si="227"/>
        <v>-1.2074893644450175</v>
      </c>
      <c r="O1163" s="35">
        <v>39897.97</v>
      </c>
      <c r="P1163" s="35">
        <v>20</v>
      </c>
      <c r="Q1163" s="35">
        <v>140750</v>
      </c>
      <c r="R1163" s="36">
        <f t="shared" si="228"/>
        <v>8.7874747424511561</v>
      </c>
      <c r="S1163" s="35">
        <v>50172.97</v>
      </c>
      <c r="T1163" s="35">
        <v>7.5</v>
      </c>
      <c r="U1163" s="35">
        <v>52275</v>
      </c>
      <c r="V1163" s="36">
        <f t="shared" si="229"/>
        <v>29.753459014825445</v>
      </c>
      <c r="W1163" s="35">
        <v>0</v>
      </c>
      <c r="X1163" s="35">
        <v>0</v>
      </c>
      <c r="Y1163" s="35">
        <v>0</v>
      </c>
      <c r="Z1163" s="36">
        <f t="shared" si="230"/>
        <v>0</v>
      </c>
      <c r="AA1163" s="35">
        <v>0</v>
      </c>
      <c r="AB1163" s="35">
        <v>0</v>
      </c>
      <c r="AC1163" s="35">
        <v>0</v>
      </c>
      <c r="AD1163" s="36">
        <f t="shared" si="231"/>
        <v>0</v>
      </c>
      <c r="AE1163" s="35">
        <v>0</v>
      </c>
      <c r="AF1163" s="35">
        <v>0</v>
      </c>
      <c r="AG1163" s="35">
        <v>0</v>
      </c>
      <c r="AH1163" s="36">
        <f t="shared" si="232"/>
        <v>0</v>
      </c>
      <c r="AI1163" s="35">
        <v>89848.03</v>
      </c>
      <c r="AJ1163" s="35">
        <v>27.5</v>
      </c>
      <c r="AK1163" s="35">
        <v>189675</v>
      </c>
      <c r="AL1163" s="36">
        <f t="shared" si="233"/>
        <v>14.684533702385659</v>
      </c>
      <c r="AM1163" s="35">
        <v>0</v>
      </c>
      <c r="AN1163" s="35">
        <v>0</v>
      </c>
      <c r="AO1163" s="35">
        <v>0</v>
      </c>
      <c r="AP1163" s="36">
        <f t="shared" si="234"/>
        <v>0</v>
      </c>
      <c r="AQ1163" s="35">
        <v>0</v>
      </c>
      <c r="AR1163" s="35">
        <v>0</v>
      </c>
      <c r="AS1163" s="35">
        <v>0</v>
      </c>
      <c r="AT1163" s="36">
        <f t="shared" si="235"/>
        <v>0</v>
      </c>
      <c r="AU1163" s="35">
        <v>-155.87</v>
      </c>
      <c r="AV1163" s="35">
        <v>0</v>
      </c>
      <c r="AW1163" s="35">
        <v>0</v>
      </c>
      <c r="AX1163" s="36">
        <f t="shared" si="236"/>
        <v>0</v>
      </c>
      <c r="AY1163" s="35">
        <f t="shared" si="240"/>
        <v>172664.44</v>
      </c>
      <c r="AZ1163" s="35">
        <f t="shared" si="240"/>
        <v>98</v>
      </c>
      <c r="BA1163" s="35">
        <f t="shared" si="240"/>
        <v>686310</v>
      </c>
      <c r="BB1163" s="36">
        <f t="shared" si="237"/>
        <v>7.7990960936020173</v>
      </c>
      <c r="BC1163" s="43" t="s">
        <v>1466</v>
      </c>
      <c r="BD1163" s="38" t="s">
        <v>1466</v>
      </c>
      <c r="BE1163" s="38" t="s">
        <v>1303</v>
      </c>
      <c r="BF1163" s="41"/>
      <c r="BG1163" s="41"/>
      <c r="BH1163" s="41"/>
      <c r="BI1163" s="41"/>
      <c r="BJ1163" s="41"/>
      <c r="BK1163" s="41"/>
      <c r="BL1163" s="41"/>
      <c r="BM1163" s="41"/>
      <c r="BN1163" s="41"/>
      <c r="BO1163" s="41"/>
      <c r="CJ1163" s="41"/>
      <c r="CK1163" s="41"/>
    </row>
    <row r="1164" spans="1:89" s="33" customFormat="1" x14ac:dyDescent="0.2">
      <c r="A1164" s="42">
        <v>172885</v>
      </c>
      <c r="B1164" s="43" t="s">
        <v>1540</v>
      </c>
      <c r="C1164" s="35">
        <v>-23849.74</v>
      </c>
      <c r="D1164" s="35">
        <v>0</v>
      </c>
      <c r="E1164" s="35">
        <v>0</v>
      </c>
      <c r="F1164" s="36">
        <f t="shared" si="238"/>
        <v>0</v>
      </c>
      <c r="G1164" s="35">
        <v>-299.74</v>
      </c>
      <c r="H1164" s="35">
        <v>5</v>
      </c>
      <c r="I1164" s="35">
        <v>34950</v>
      </c>
      <c r="J1164" s="36">
        <f t="shared" si="239"/>
        <v>-0.26586380543633764</v>
      </c>
      <c r="K1164" s="35">
        <v>-479.74</v>
      </c>
      <c r="L1164" s="35">
        <v>2</v>
      </c>
      <c r="M1164" s="35">
        <v>13980</v>
      </c>
      <c r="N1164" s="36">
        <f t="shared" si="227"/>
        <v>-1.0294849785407725</v>
      </c>
      <c r="O1164" s="35">
        <v>-999.74</v>
      </c>
      <c r="P1164" s="35">
        <v>5</v>
      </c>
      <c r="Q1164" s="35">
        <v>34950</v>
      </c>
      <c r="R1164" s="36">
        <f t="shared" si="228"/>
        <v>-0.88675078683834041</v>
      </c>
      <c r="S1164" s="35">
        <v>-1604.74</v>
      </c>
      <c r="T1164" s="35">
        <v>7.5</v>
      </c>
      <c r="U1164" s="35">
        <v>51675</v>
      </c>
      <c r="V1164" s="36">
        <f t="shared" si="229"/>
        <v>-0.96268872762457669</v>
      </c>
      <c r="W1164" s="35">
        <v>-779.74</v>
      </c>
      <c r="X1164" s="35">
        <v>2.5</v>
      </c>
      <c r="Y1164" s="35">
        <v>16975</v>
      </c>
      <c r="Z1164" s="36">
        <f t="shared" si="230"/>
        <v>-1.3780382916053018</v>
      </c>
      <c r="AA1164" s="35">
        <v>0</v>
      </c>
      <c r="AB1164" s="35">
        <v>0</v>
      </c>
      <c r="AC1164" s="35">
        <v>0</v>
      </c>
      <c r="AD1164" s="36">
        <f t="shared" si="231"/>
        <v>0</v>
      </c>
      <c r="AE1164" s="35">
        <v>0</v>
      </c>
      <c r="AF1164" s="35">
        <v>0</v>
      </c>
      <c r="AG1164" s="35">
        <v>0</v>
      </c>
      <c r="AH1164" s="36">
        <f t="shared" si="232"/>
        <v>0</v>
      </c>
      <c r="AI1164" s="35">
        <v>-1354.04</v>
      </c>
      <c r="AJ1164" s="35">
        <v>2.5</v>
      </c>
      <c r="AK1164" s="35">
        <v>16725</v>
      </c>
      <c r="AL1164" s="36">
        <f t="shared" si="233"/>
        <v>-2.5097303437967113</v>
      </c>
      <c r="AM1164" s="35">
        <v>-3319.04</v>
      </c>
      <c r="AN1164" s="35">
        <v>9</v>
      </c>
      <c r="AO1164" s="35">
        <v>60210</v>
      </c>
      <c r="AP1164" s="36">
        <f t="shared" si="234"/>
        <v>-1.7088563361567846</v>
      </c>
      <c r="AQ1164" s="35">
        <v>-2889.04</v>
      </c>
      <c r="AR1164" s="35">
        <v>10</v>
      </c>
      <c r="AS1164" s="35">
        <v>67400</v>
      </c>
      <c r="AT1164" s="36">
        <f t="shared" si="235"/>
        <v>-1.2001946587537091</v>
      </c>
      <c r="AU1164" s="35">
        <v>-6469.04</v>
      </c>
      <c r="AV1164" s="35">
        <v>0</v>
      </c>
      <c r="AW1164" s="35">
        <v>0</v>
      </c>
      <c r="AX1164" s="36">
        <f t="shared" si="236"/>
        <v>0</v>
      </c>
      <c r="AY1164" s="35">
        <f t="shared" si="240"/>
        <v>-18194.86</v>
      </c>
      <c r="AZ1164" s="35">
        <f t="shared" si="240"/>
        <v>43.5</v>
      </c>
      <c r="BA1164" s="35">
        <f t="shared" si="240"/>
        <v>296865</v>
      </c>
      <c r="BB1164" s="36">
        <f t="shared" si="237"/>
        <v>-1.8999904333619657</v>
      </c>
      <c r="BC1164" s="43" t="s">
        <v>1466</v>
      </c>
      <c r="BD1164" s="38" t="s">
        <v>1466</v>
      </c>
      <c r="BE1164" s="38" t="s">
        <v>1303</v>
      </c>
      <c r="BF1164" s="41"/>
      <c r="BG1164" s="41"/>
      <c r="BH1164" s="41"/>
      <c r="BI1164" s="41"/>
      <c r="BJ1164" s="41"/>
      <c r="BK1164" s="41"/>
      <c r="BL1164" s="41"/>
      <c r="BM1164" s="41"/>
      <c r="BN1164" s="41"/>
      <c r="BO1164" s="41"/>
      <c r="CJ1164" s="41"/>
      <c r="CK1164" s="41"/>
    </row>
    <row r="1165" spans="1:89" s="33" customFormat="1" x14ac:dyDescent="0.2">
      <c r="A1165" s="42">
        <v>175201</v>
      </c>
      <c r="B1165" s="43" t="s">
        <v>1541</v>
      </c>
      <c r="C1165" s="35">
        <v>-150752.35999999999</v>
      </c>
      <c r="D1165" s="35">
        <v>0</v>
      </c>
      <c r="E1165" s="35">
        <v>0</v>
      </c>
      <c r="F1165" s="36">
        <f t="shared" si="238"/>
        <v>0</v>
      </c>
      <c r="G1165" s="35">
        <v>150912.64000000001</v>
      </c>
      <c r="H1165" s="35">
        <v>150</v>
      </c>
      <c r="I1165" s="35">
        <v>1056175</v>
      </c>
      <c r="J1165" s="36">
        <f t="shared" si="239"/>
        <v>4.429466556205174</v>
      </c>
      <c r="K1165" s="35">
        <v>-50147.360000000001</v>
      </c>
      <c r="L1165" s="35">
        <v>120.5</v>
      </c>
      <c r="M1165" s="35">
        <v>850185</v>
      </c>
      <c r="N1165" s="36">
        <f t="shared" si="227"/>
        <v>-1.7695216923375501</v>
      </c>
      <c r="O1165" s="35">
        <v>196788.51</v>
      </c>
      <c r="P1165" s="35">
        <v>150</v>
      </c>
      <c r="Q1165" s="35">
        <v>1046750</v>
      </c>
      <c r="R1165" s="36">
        <f t="shared" si="228"/>
        <v>5.8279854884165267</v>
      </c>
      <c r="S1165" s="35">
        <v>-16701.490000000002</v>
      </c>
      <c r="T1165" s="35">
        <v>52</v>
      </c>
      <c r="U1165" s="35">
        <v>360690</v>
      </c>
      <c r="V1165" s="36">
        <f t="shared" si="229"/>
        <v>-1.4354326152651862</v>
      </c>
      <c r="W1165" s="35">
        <v>0</v>
      </c>
      <c r="X1165" s="35">
        <v>0</v>
      </c>
      <c r="Y1165" s="35">
        <v>0</v>
      </c>
      <c r="Z1165" s="36">
        <f t="shared" si="230"/>
        <v>0</v>
      </c>
      <c r="AA1165" s="35">
        <v>0</v>
      </c>
      <c r="AB1165" s="35">
        <v>0</v>
      </c>
      <c r="AC1165" s="35">
        <v>0</v>
      </c>
      <c r="AD1165" s="36">
        <f t="shared" si="231"/>
        <v>0</v>
      </c>
      <c r="AE1165" s="35">
        <v>0</v>
      </c>
      <c r="AF1165" s="35">
        <v>0</v>
      </c>
      <c r="AG1165" s="35">
        <v>0</v>
      </c>
      <c r="AH1165" s="36">
        <f t="shared" si="232"/>
        <v>0</v>
      </c>
      <c r="AI1165" s="35">
        <v>0</v>
      </c>
      <c r="AJ1165" s="35">
        <v>0</v>
      </c>
      <c r="AK1165" s="35">
        <v>0</v>
      </c>
      <c r="AL1165" s="36">
        <f t="shared" si="233"/>
        <v>0</v>
      </c>
      <c r="AM1165" s="35">
        <v>0</v>
      </c>
      <c r="AN1165" s="35">
        <v>0</v>
      </c>
      <c r="AO1165" s="35">
        <v>0</v>
      </c>
      <c r="AP1165" s="36">
        <f t="shared" si="234"/>
        <v>0</v>
      </c>
      <c r="AQ1165" s="35">
        <v>0</v>
      </c>
      <c r="AR1165" s="35">
        <v>0</v>
      </c>
      <c r="AS1165" s="35">
        <v>0</v>
      </c>
      <c r="AT1165" s="36">
        <f t="shared" si="235"/>
        <v>0</v>
      </c>
      <c r="AU1165" s="35">
        <v>-88891.62</v>
      </c>
      <c r="AV1165" s="35">
        <v>0</v>
      </c>
      <c r="AW1165" s="35">
        <v>0</v>
      </c>
      <c r="AX1165" s="36">
        <f t="shared" si="236"/>
        <v>0</v>
      </c>
      <c r="AY1165" s="35">
        <f t="shared" si="240"/>
        <v>191960.68000000005</v>
      </c>
      <c r="AZ1165" s="35">
        <f t="shared" si="240"/>
        <v>472.5</v>
      </c>
      <c r="BA1165" s="35">
        <f t="shared" si="240"/>
        <v>3313800</v>
      </c>
      <c r="BB1165" s="36">
        <f t="shared" si="237"/>
        <v>1.7957574627316075</v>
      </c>
      <c r="BC1165" s="43" t="s">
        <v>1466</v>
      </c>
      <c r="BD1165" s="38" t="s">
        <v>1466</v>
      </c>
      <c r="BE1165" s="38" t="s">
        <v>1303</v>
      </c>
      <c r="BF1165" s="41"/>
      <c r="BG1165" s="41"/>
      <c r="BH1165" s="41"/>
      <c r="BI1165" s="41"/>
      <c r="BJ1165" s="41"/>
      <c r="BK1165" s="41"/>
      <c r="BL1165" s="41"/>
      <c r="BM1165" s="41"/>
      <c r="BN1165" s="41"/>
      <c r="BO1165" s="41"/>
      <c r="CJ1165" s="41"/>
      <c r="CK1165" s="41"/>
    </row>
    <row r="1166" spans="1:89" s="33" customFormat="1" x14ac:dyDescent="0.2">
      <c r="A1166" s="42">
        <v>179559</v>
      </c>
      <c r="B1166" s="43" t="s">
        <v>1542</v>
      </c>
      <c r="C1166" s="35">
        <v>-6622.6</v>
      </c>
      <c r="D1166" s="35">
        <v>0</v>
      </c>
      <c r="E1166" s="35">
        <v>0</v>
      </c>
      <c r="F1166" s="36">
        <f t="shared" si="238"/>
        <v>0</v>
      </c>
      <c r="G1166" s="35">
        <v>-5740.72</v>
      </c>
      <c r="H1166" s="35">
        <v>7.5</v>
      </c>
      <c r="I1166" s="35">
        <v>53025</v>
      </c>
      <c r="J1166" s="36">
        <f t="shared" si="239"/>
        <v>-3.3561965110796796</v>
      </c>
      <c r="K1166" s="35">
        <v>-14565.72</v>
      </c>
      <c r="L1166" s="35">
        <v>25</v>
      </c>
      <c r="M1166" s="35">
        <v>176150</v>
      </c>
      <c r="N1166" s="36">
        <f t="shared" si="227"/>
        <v>-2.4806789667896676</v>
      </c>
      <c r="O1166" s="35">
        <v>12200.28</v>
      </c>
      <c r="P1166" s="35">
        <v>20</v>
      </c>
      <c r="Q1166" s="35">
        <v>141050</v>
      </c>
      <c r="R1166" s="36">
        <f t="shared" si="228"/>
        <v>2.6813802197802201</v>
      </c>
      <c r="S1166" s="35">
        <v>37270.28</v>
      </c>
      <c r="T1166" s="35">
        <v>16.5</v>
      </c>
      <c r="U1166" s="35">
        <v>115005</v>
      </c>
      <c r="V1166" s="36">
        <f t="shared" si="229"/>
        <v>10.046334333289856</v>
      </c>
      <c r="W1166" s="35">
        <v>57900.28</v>
      </c>
      <c r="X1166" s="35">
        <v>16</v>
      </c>
      <c r="Y1166" s="35">
        <v>109920</v>
      </c>
      <c r="Z1166" s="36">
        <f t="shared" si="230"/>
        <v>15.802478165938865</v>
      </c>
      <c r="AA1166" s="35">
        <v>39300.28</v>
      </c>
      <c r="AB1166" s="35">
        <v>12</v>
      </c>
      <c r="AC1166" s="35">
        <v>86040</v>
      </c>
      <c r="AD1166" s="36">
        <f t="shared" si="231"/>
        <v>14.159794049279405</v>
      </c>
      <c r="AE1166" s="35">
        <v>163680.34</v>
      </c>
      <c r="AF1166" s="35">
        <v>18</v>
      </c>
      <c r="AG1166" s="35">
        <v>131460</v>
      </c>
      <c r="AH1166" s="36">
        <f t="shared" si="232"/>
        <v>37.352884527612964</v>
      </c>
      <c r="AI1166" s="35">
        <v>0</v>
      </c>
      <c r="AJ1166" s="35">
        <v>0</v>
      </c>
      <c r="AK1166" s="35">
        <v>0</v>
      </c>
      <c r="AL1166" s="36">
        <f t="shared" si="233"/>
        <v>0</v>
      </c>
      <c r="AM1166" s="35">
        <v>0</v>
      </c>
      <c r="AN1166" s="35">
        <v>0</v>
      </c>
      <c r="AO1166" s="35">
        <v>0</v>
      </c>
      <c r="AP1166" s="36">
        <f t="shared" si="234"/>
        <v>0</v>
      </c>
      <c r="AQ1166" s="35">
        <v>0</v>
      </c>
      <c r="AR1166" s="35">
        <v>0</v>
      </c>
      <c r="AS1166" s="35">
        <v>0</v>
      </c>
      <c r="AT1166" s="36">
        <f t="shared" si="235"/>
        <v>0</v>
      </c>
      <c r="AU1166" s="35">
        <v>0</v>
      </c>
      <c r="AV1166" s="35">
        <v>0</v>
      </c>
      <c r="AW1166" s="35">
        <v>0</v>
      </c>
      <c r="AX1166" s="36">
        <f t="shared" si="236"/>
        <v>0</v>
      </c>
      <c r="AY1166" s="35">
        <f t="shared" si="240"/>
        <v>290045.02</v>
      </c>
      <c r="AZ1166" s="35">
        <f t="shared" si="240"/>
        <v>115</v>
      </c>
      <c r="BA1166" s="35">
        <f t="shared" si="240"/>
        <v>812650</v>
      </c>
      <c r="BB1166" s="36">
        <f t="shared" si="237"/>
        <v>11.064290432535532</v>
      </c>
      <c r="BC1166" s="43" t="s">
        <v>1466</v>
      </c>
      <c r="BD1166" s="38" t="s">
        <v>1466</v>
      </c>
      <c r="BE1166" s="38" t="s">
        <v>1303</v>
      </c>
      <c r="BF1166" s="41"/>
      <c r="BG1166" s="41"/>
      <c r="BH1166" s="41"/>
      <c r="BI1166" s="41"/>
      <c r="BJ1166" s="41"/>
      <c r="BK1166" s="41"/>
      <c r="BL1166" s="41"/>
      <c r="BM1166" s="41"/>
      <c r="BN1166" s="41"/>
      <c r="BO1166" s="41"/>
      <c r="CJ1166" s="41"/>
      <c r="CK1166" s="41"/>
    </row>
    <row r="1167" spans="1:89" s="33" customFormat="1" x14ac:dyDescent="0.2">
      <c r="A1167" s="43">
        <v>147109</v>
      </c>
      <c r="B1167" s="43" t="s">
        <v>1514</v>
      </c>
      <c r="C1167" s="35">
        <v>0</v>
      </c>
      <c r="D1167" s="35">
        <v>0</v>
      </c>
      <c r="E1167" s="35">
        <v>0</v>
      </c>
      <c r="F1167" s="36">
        <f t="shared" si="238"/>
        <v>0</v>
      </c>
      <c r="G1167" s="35">
        <v>-8025.79</v>
      </c>
      <c r="H1167" s="35">
        <v>0</v>
      </c>
      <c r="I1167" s="35">
        <v>0</v>
      </c>
      <c r="J1167" s="36">
        <f t="shared" si="239"/>
        <v>0</v>
      </c>
      <c r="K1167" s="35">
        <v>-1235.79</v>
      </c>
      <c r="L1167" s="35">
        <v>1</v>
      </c>
      <c r="M1167" s="35">
        <v>6990</v>
      </c>
      <c r="N1167" s="36">
        <f t="shared" si="227"/>
        <v>-5.3038197424892699</v>
      </c>
      <c r="O1167" s="35">
        <v>-235.79</v>
      </c>
      <c r="P1167" s="35">
        <v>1</v>
      </c>
      <c r="Q1167" s="35">
        <v>6990</v>
      </c>
      <c r="R1167" s="36">
        <f t="shared" si="228"/>
        <v>-1.0457067238912732</v>
      </c>
      <c r="S1167" s="35">
        <v>-315.79000000000002</v>
      </c>
      <c r="T1167" s="35">
        <v>1</v>
      </c>
      <c r="U1167" s="35">
        <v>6890</v>
      </c>
      <c r="V1167" s="36">
        <f t="shared" si="229"/>
        <v>-1.4208258345428157</v>
      </c>
      <c r="W1167" s="35">
        <v>0</v>
      </c>
      <c r="X1167" s="35">
        <v>0</v>
      </c>
      <c r="Y1167" s="35">
        <v>0</v>
      </c>
      <c r="Z1167" s="36">
        <f t="shared" si="230"/>
        <v>0</v>
      </c>
      <c r="AA1167" s="35">
        <v>0</v>
      </c>
      <c r="AB1167" s="35">
        <v>0</v>
      </c>
      <c r="AC1167" s="35">
        <v>0</v>
      </c>
      <c r="AD1167" s="36">
        <f t="shared" si="231"/>
        <v>0</v>
      </c>
      <c r="AE1167" s="35">
        <v>0</v>
      </c>
      <c r="AF1167" s="35">
        <v>0</v>
      </c>
      <c r="AG1167" s="35">
        <v>0</v>
      </c>
      <c r="AH1167" s="36">
        <f t="shared" si="232"/>
        <v>0</v>
      </c>
      <c r="AI1167" s="35">
        <v>0</v>
      </c>
      <c r="AJ1167" s="35">
        <v>0</v>
      </c>
      <c r="AK1167" s="35">
        <v>0</v>
      </c>
      <c r="AL1167" s="36">
        <f t="shared" si="233"/>
        <v>0</v>
      </c>
      <c r="AM1167" s="35">
        <v>0</v>
      </c>
      <c r="AN1167" s="35">
        <v>0</v>
      </c>
      <c r="AO1167" s="35">
        <v>0</v>
      </c>
      <c r="AP1167" s="36">
        <f t="shared" si="234"/>
        <v>0</v>
      </c>
      <c r="AQ1167" s="35">
        <v>0</v>
      </c>
      <c r="AR1167" s="35">
        <v>0</v>
      </c>
      <c r="AS1167" s="35">
        <v>0</v>
      </c>
      <c r="AT1167" s="36">
        <f t="shared" si="235"/>
        <v>0</v>
      </c>
      <c r="AU1167" s="35">
        <v>-446.09</v>
      </c>
      <c r="AV1167" s="35">
        <v>0</v>
      </c>
      <c r="AW1167" s="35">
        <v>0</v>
      </c>
      <c r="AX1167" s="36">
        <f t="shared" si="236"/>
        <v>0</v>
      </c>
      <c r="AY1167" s="35">
        <f t="shared" si="240"/>
        <v>-10259.250000000002</v>
      </c>
      <c r="AZ1167" s="35">
        <f t="shared" si="240"/>
        <v>3</v>
      </c>
      <c r="BA1167" s="35">
        <f t="shared" si="240"/>
        <v>20870</v>
      </c>
      <c r="BB1167" s="36">
        <f t="shared" si="237"/>
        <v>-15.238943459511262</v>
      </c>
      <c r="BC1167" s="43" t="s">
        <v>1466</v>
      </c>
      <c r="BD1167" s="38" t="s">
        <v>1466</v>
      </c>
      <c r="BE1167" s="38" t="s">
        <v>1303</v>
      </c>
      <c r="BF1167" s="41"/>
      <c r="BG1167" s="41"/>
      <c r="BH1167" s="41"/>
      <c r="BI1167" s="41"/>
      <c r="BJ1167" s="41"/>
      <c r="BK1167" s="41"/>
      <c r="BL1167" s="41"/>
      <c r="BM1167" s="41"/>
      <c r="BN1167" s="41"/>
      <c r="BO1167" s="41"/>
      <c r="CJ1167" s="41"/>
      <c r="CK1167" s="41"/>
    </row>
    <row r="1168" spans="1:89" s="33" customFormat="1" x14ac:dyDescent="0.2">
      <c r="A1168" s="43">
        <v>179973</v>
      </c>
      <c r="B1168" s="43" t="s">
        <v>1543</v>
      </c>
      <c r="C1168" s="35">
        <v>0</v>
      </c>
      <c r="D1168" s="35">
        <v>0</v>
      </c>
      <c r="E1168" s="35">
        <v>0</v>
      </c>
      <c r="F1168" s="36">
        <f t="shared" si="238"/>
        <v>0</v>
      </c>
      <c r="G1168" s="35">
        <v>-101.35</v>
      </c>
      <c r="H1168" s="35">
        <v>0</v>
      </c>
      <c r="I1168" s="35">
        <v>0</v>
      </c>
      <c r="J1168" s="36">
        <f t="shared" si="239"/>
        <v>0</v>
      </c>
      <c r="K1168" s="35">
        <v>-7401.35</v>
      </c>
      <c r="L1168" s="35">
        <v>20</v>
      </c>
      <c r="M1168" s="35">
        <v>143800</v>
      </c>
      <c r="N1168" s="36">
        <f t="shared" si="227"/>
        <v>-1.5440924895688457</v>
      </c>
      <c r="O1168" s="35">
        <v>-2901.35</v>
      </c>
      <c r="P1168" s="35">
        <v>10</v>
      </c>
      <c r="Q1168" s="35">
        <v>70400</v>
      </c>
      <c r="R1168" s="36">
        <f t="shared" si="228"/>
        <v>-1.277583096590909</v>
      </c>
      <c r="S1168" s="35">
        <v>63298.65</v>
      </c>
      <c r="T1168" s="35">
        <v>10</v>
      </c>
      <c r="U1168" s="35">
        <v>69400</v>
      </c>
      <c r="V1168" s="36">
        <f t="shared" si="229"/>
        <v>28.274613112391933</v>
      </c>
      <c r="W1168" s="35">
        <v>0</v>
      </c>
      <c r="X1168" s="35">
        <v>0</v>
      </c>
      <c r="Y1168" s="35">
        <v>0</v>
      </c>
      <c r="Z1168" s="36">
        <f t="shared" si="230"/>
        <v>0</v>
      </c>
      <c r="AA1168" s="35">
        <v>0</v>
      </c>
      <c r="AB1168" s="35">
        <v>0</v>
      </c>
      <c r="AC1168" s="35">
        <v>0</v>
      </c>
      <c r="AD1168" s="36">
        <f t="shared" si="231"/>
        <v>0</v>
      </c>
      <c r="AE1168" s="35">
        <v>0</v>
      </c>
      <c r="AF1168" s="35">
        <v>0</v>
      </c>
      <c r="AG1168" s="35">
        <v>0</v>
      </c>
      <c r="AH1168" s="36">
        <f t="shared" si="232"/>
        <v>0</v>
      </c>
      <c r="AI1168" s="35">
        <v>0</v>
      </c>
      <c r="AJ1168" s="35">
        <v>0</v>
      </c>
      <c r="AK1168" s="35">
        <v>0</v>
      </c>
      <c r="AL1168" s="36">
        <f t="shared" si="233"/>
        <v>0</v>
      </c>
      <c r="AM1168" s="35">
        <v>0</v>
      </c>
      <c r="AN1168" s="35">
        <v>0</v>
      </c>
      <c r="AO1168" s="35">
        <v>0</v>
      </c>
      <c r="AP1168" s="36">
        <f t="shared" si="234"/>
        <v>0</v>
      </c>
      <c r="AQ1168" s="35">
        <v>0</v>
      </c>
      <c r="AR1168" s="35">
        <v>0</v>
      </c>
      <c r="AS1168" s="35">
        <v>0</v>
      </c>
      <c r="AT1168" s="36">
        <f t="shared" si="235"/>
        <v>0</v>
      </c>
      <c r="AU1168" s="35">
        <v>-40815.78</v>
      </c>
      <c r="AV1168" s="35">
        <v>0</v>
      </c>
      <c r="AW1168" s="35">
        <v>0</v>
      </c>
      <c r="AX1168" s="36">
        <f t="shared" si="236"/>
        <v>0</v>
      </c>
      <c r="AY1168" s="35">
        <f t="shared" si="240"/>
        <v>12078.82</v>
      </c>
      <c r="AZ1168" s="35">
        <f t="shared" si="240"/>
        <v>40</v>
      </c>
      <c r="BA1168" s="35">
        <f t="shared" si="240"/>
        <v>283600</v>
      </c>
      <c r="BB1168" s="36">
        <f t="shared" si="237"/>
        <v>1.3203223554301833</v>
      </c>
      <c r="BC1168" s="43" t="s">
        <v>1466</v>
      </c>
      <c r="BD1168" s="38" t="s">
        <v>1466</v>
      </c>
      <c r="BE1168" s="38" t="s">
        <v>1303</v>
      </c>
      <c r="BF1168" s="41"/>
      <c r="BG1168" s="41"/>
      <c r="BH1168" s="41"/>
      <c r="BI1168" s="41"/>
      <c r="BJ1168" s="41"/>
      <c r="BK1168" s="41"/>
      <c r="BL1168" s="41"/>
      <c r="BM1168" s="41"/>
      <c r="BN1168" s="41"/>
      <c r="BO1168" s="41"/>
      <c r="CJ1168" s="41"/>
      <c r="CK1168" s="41"/>
    </row>
    <row r="1169" spans="1:89" s="33" customFormat="1" x14ac:dyDescent="0.2">
      <c r="A1169" s="43">
        <v>178843</v>
      </c>
      <c r="B1169" s="43" t="s">
        <v>1544</v>
      </c>
      <c r="C1169" s="35">
        <v>0</v>
      </c>
      <c r="D1169" s="35">
        <v>0</v>
      </c>
      <c r="E1169" s="35">
        <v>0</v>
      </c>
      <c r="F1169" s="36">
        <f t="shared" si="238"/>
        <v>0</v>
      </c>
      <c r="G1169" s="35">
        <v>0</v>
      </c>
      <c r="H1169" s="35">
        <v>0</v>
      </c>
      <c r="I1169" s="35">
        <v>0</v>
      </c>
      <c r="J1169" s="36">
        <f t="shared" si="239"/>
        <v>0</v>
      </c>
      <c r="K1169" s="35">
        <v>-20</v>
      </c>
      <c r="L1169" s="35">
        <v>0</v>
      </c>
      <c r="M1169" s="35">
        <v>0</v>
      </c>
      <c r="N1169" s="36">
        <f t="shared" si="227"/>
        <v>0</v>
      </c>
      <c r="O1169" s="35">
        <v>235455</v>
      </c>
      <c r="P1169" s="35">
        <v>34.75</v>
      </c>
      <c r="Q1169" s="35">
        <v>245602.5</v>
      </c>
      <c r="R1169" s="36">
        <f t="shared" si="228"/>
        <v>29.719180382935843</v>
      </c>
      <c r="S1169" s="35">
        <v>0</v>
      </c>
      <c r="T1169" s="35">
        <v>0</v>
      </c>
      <c r="U1169" s="35">
        <v>0</v>
      </c>
      <c r="V1169" s="36">
        <f t="shared" si="229"/>
        <v>0</v>
      </c>
      <c r="W1169" s="35">
        <v>0</v>
      </c>
      <c r="X1169" s="35">
        <v>0</v>
      </c>
      <c r="Y1169" s="35">
        <v>0</v>
      </c>
      <c r="Z1169" s="36">
        <f t="shared" si="230"/>
        <v>0</v>
      </c>
      <c r="AA1169" s="35">
        <v>0</v>
      </c>
      <c r="AB1169" s="35">
        <v>0</v>
      </c>
      <c r="AC1169" s="35">
        <v>0</v>
      </c>
      <c r="AD1169" s="36">
        <f t="shared" si="231"/>
        <v>0</v>
      </c>
      <c r="AE1169" s="35">
        <v>0</v>
      </c>
      <c r="AF1169" s="35">
        <v>0</v>
      </c>
      <c r="AG1169" s="35">
        <v>0</v>
      </c>
      <c r="AH1169" s="36">
        <f t="shared" si="232"/>
        <v>0</v>
      </c>
      <c r="AI1169" s="35">
        <v>0</v>
      </c>
      <c r="AJ1169" s="35">
        <v>0</v>
      </c>
      <c r="AK1169" s="35">
        <v>0</v>
      </c>
      <c r="AL1169" s="36">
        <f t="shared" si="233"/>
        <v>0</v>
      </c>
      <c r="AM1169" s="35">
        <v>0</v>
      </c>
      <c r="AN1169" s="35">
        <v>0</v>
      </c>
      <c r="AO1169" s="35">
        <v>0</v>
      </c>
      <c r="AP1169" s="36">
        <f t="shared" si="234"/>
        <v>0</v>
      </c>
      <c r="AQ1169" s="35">
        <v>0</v>
      </c>
      <c r="AR1169" s="35">
        <v>0</v>
      </c>
      <c r="AS1169" s="35">
        <v>0</v>
      </c>
      <c r="AT1169" s="36">
        <f t="shared" si="235"/>
        <v>0</v>
      </c>
      <c r="AU1169" s="35">
        <v>0</v>
      </c>
      <c r="AV1169" s="35">
        <v>0</v>
      </c>
      <c r="AW1169" s="35">
        <v>0</v>
      </c>
      <c r="AX1169" s="36">
        <f t="shared" si="236"/>
        <v>0</v>
      </c>
      <c r="AY1169" s="35">
        <f t="shared" si="240"/>
        <v>235435</v>
      </c>
      <c r="AZ1169" s="35">
        <f t="shared" si="240"/>
        <v>34.75</v>
      </c>
      <c r="BA1169" s="35">
        <f t="shared" si="240"/>
        <v>245602.5</v>
      </c>
      <c r="BB1169" s="36">
        <f t="shared" si="237"/>
        <v>29.716655978664711</v>
      </c>
      <c r="BC1169" s="43" t="s">
        <v>1466</v>
      </c>
      <c r="BD1169" s="38" t="s">
        <v>1466</v>
      </c>
      <c r="BE1169" s="38" t="s">
        <v>1303</v>
      </c>
      <c r="BF1169" s="41"/>
      <c r="BG1169" s="41"/>
      <c r="BH1169" s="41"/>
      <c r="BI1169" s="41"/>
      <c r="BJ1169" s="41"/>
      <c r="BK1169" s="41"/>
      <c r="BL1169" s="41"/>
      <c r="BM1169" s="41"/>
      <c r="BN1169" s="41"/>
      <c r="BO1169" s="41"/>
      <c r="CJ1169" s="41"/>
      <c r="CK1169" s="41"/>
    </row>
    <row r="1170" spans="1:89" s="33" customFormat="1" x14ac:dyDescent="0.2">
      <c r="A1170" s="43">
        <v>205574</v>
      </c>
      <c r="B1170" s="43" t="s">
        <v>1545</v>
      </c>
      <c r="C1170" s="35">
        <v>0</v>
      </c>
      <c r="D1170" s="35">
        <v>0</v>
      </c>
      <c r="E1170" s="35">
        <v>0</v>
      </c>
      <c r="F1170" s="36">
        <f t="shared" si="238"/>
        <v>0</v>
      </c>
      <c r="G1170" s="35">
        <v>0</v>
      </c>
      <c r="H1170" s="35">
        <v>0</v>
      </c>
      <c r="I1170" s="35">
        <v>0</v>
      </c>
      <c r="J1170" s="36">
        <f t="shared" si="239"/>
        <v>0</v>
      </c>
      <c r="K1170" s="35">
        <v>0</v>
      </c>
      <c r="L1170" s="35">
        <v>0</v>
      </c>
      <c r="M1170" s="35">
        <v>0</v>
      </c>
      <c r="N1170" s="36">
        <f t="shared" si="227"/>
        <v>0</v>
      </c>
      <c r="O1170" s="35">
        <v>0</v>
      </c>
      <c r="P1170" s="35">
        <v>0</v>
      </c>
      <c r="Q1170" s="35">
        <v>0</v>
      </c>
      <c r="R1170" s="36">
        <f t="shared" si="228"/>
        <v>0</v>
      </c>
      <c r="S1170" s="35">
        <v>0</v>
      </c>
      <c r="T1170" s="35">
        <v>0</v>
      </c>
      <c r="U1170" s="35">
        <v>0</v>
      </c>
      <c r="V1170" s="36">
        <f t="shared" si="229"/>
        <v>0</v>
      </c>
      <c r="W1170" s="35">
        <v>0</v>
      </c>
      <c r="X1170" s="35">
        <v>0</v>
      </c>
      <c r="Y1170" s="35">
        <v>0</v>
      </c>
      <c r="Z1170" s="36">
        <f t="shared" si="230"/>
        <v>0</v>
      </c>
      <c r="AA1170" s="35">
        <v>0</v>
      </c>
      <c r="AB1170" s="35">
        <v>0</v>
      </c>
      <c r="AC1170" s="35">
        <v>0</v>
      </c>
      <c r="AD1170" s="36">
        <f t="shared" si="231"/>
        <v>0</v>
      </c>
      <c r="AE1170" s="35">
        <v>-4900</v>
      </c>
      <c r="AF1170" s="35">
        <v>10</v>
      </c>
      <c r="AG1170" s="35">
        <v>72400</v>
      </c>
      <c r="AH1170" s="36">
        <f t="shared" si="232"/>
        <v>-2.0303867403314917</v>
      </c>
      <c r="AI1170" s="35">
        <v>-10900</v>
      </c>
      <c r="AJ1170" s="35">
        <v>25</v>
      </c>
      <c r="AK1170" s="35">
        <v>173750</v>
      </c>
      <c r="AL1170" s="36">
        <f t="shared" si="233"/>
        <v>-1.9447482014388489</v>
      </c>
      <c r="AM1170" s="35">
        <v>59300</v>
      </c>
      <c r="AN1170" s="35">
        <v>20</v>
      </c>
      <c r="AO1170" s="35">
        <v>135400</v>
      </c>
      <c r="AP1170" s="36">
        <f t="shared" si="234"/>
        <v>13.576809453471196</v>
      </c>
      <c r="AQ1170" s="35">
        <v>0</v>
      </c>
      <c r="AR1170" s="35">
        <v>0</v>
      </c>
      <c r="AS1170" s="35">
        <v>0</v>
      </c>
      <c r="AT1170" s="36">
        <f t="shared" si="235"/>
        <v>0</v>
      </c>
      <c r="AU1170" s="35">
        <v>-2200</v>
      </c>
      <c r="AV1170" s="35">
        <v>0</v>
      </c>
      <c r="AW1170" s="35">
        <v>0</v>
      </c>
      <c r="AX1170" s="36">
        <f t="shared" si="236"/>
        <v>0</v>
      </c>
      <c r="AY1170" s="35">
        <f t="shared" si="240"/>
        <v>41300</v>
      </c>
      <c r="AZ1170" s="35">
        <f t="shared" si="240"/>
        <v>55</v>
      </c>
      <c r="BA1170" s="35">
        <f t="shared" si="240"/>
        <v>381550</v>
      </c>
      <c r="BB1170" s="36">
        <f t="shared" si="237"/>
        <v>3.3555235224741189</v>
      </c>
      <c r="BC1170" s="43" t="s">
        <v>1466</v>
      </c>
      <c r="BD1170" s="38" t="s">
        <v>1466</v>
      </c>
      <c r="BE1170" s="38" t="s">
        <v>1303</v>
      </c>
      <c r="BF1170" s="41"/>
      <c r="BG1170" s="41"/>
      <c r="BH1170" s="41"/>
      <c r="BI1170" s="41"/>
      <c r="BJ1170" s="41"/>
      <c r="BK1170" s="41"/>
      <c r="BL1170" s="41"/>
      <c r="BM1170" s="41"/>
      <c r="BN1170" s="41"/>
      <c r="BO1170" s="41"/>
      <c r="CJ1170" s="41"/>
      <c r="CK1170" s="41"/>
    </row>
    <row r="1171" spans="1:89" x14ac:dyDescent="0.2">
      <c r="A1171" s="26"/>
      <c r="B1171" s="29" t="s">
        <v>1003</v>
      </c>
      <c r="C1171" s="30">
        <f>SUM(C3:C1170)</f>
        <v>-56694936.929999933</v>
      </c>
      <c r="D1171" s="44">
        <f>SUM(D3:D1170)</f>
        <v>25005.75</v>
      </c>
      <c r="E1171" s="44">
        <f>SUM(E3:E1170)</f>
        <v>178338926</v>
      </c>
      <c r="F1171" s="21">
        <f t="shared" ref="F1171" si="241">IFERROR(C1171/(E1171/30),0)</f>
        <v>-9.537166932921858</v>
      </c>
      <c r="G1171" s="44">
        <f>SUM(G3:G1170)</f>
        <v>53340982.150000058</v>
      </c>
      <c r="H1171" s="44">
        <f>SUM(H3:H1170)</f>
        <v>123173.79999999999</v>
      </c>
      <c r="I1171" s="44">
        <f>SUM(I3:I1170)</f>
        <v>869514262</v>
      </c>
      <c r="J1171" s="21">
        <f t="shared" ref="J1171" si="242">IFERROR(G1171/(I1171/31),0)</f>
        <v>1.901717451817946</v>
      </c>
      <c r="K1171" s="44">
        <f>SUM(K3:K1170)</f>
        <v>78638950.840000004</v>
      </c>
      <c r="L1171" s="44">
        <f>SUM(L3:L1170)</f>
        <v>150600.34999999995</v>
      </c>
      <c r="M1171" s="44">
        <f>SUM(M3:M1170)</f>
        <v>1082061056.5</v>
      </c>
      <c r="N1171" s="21">
        <f t="shared" ref="N1171" si="243">IFERROR(K1171/(M1171/30),0)</f>
        <v>2.1802545346478794</v>
      </c>
      <c r="O1171" s="44">
        <f>SUM(O3:O1170)</f>
        <v>103765794.3399999</v>
      </c>
      <c r="P1171" s="44">
        <f>SUM(P3:P1170)</f>
        <v>133171.84999999998</v>
      </c>
      <c r="Q1171" s="44">
        <f>SUM(Q3:Q1170)</f>
        <v>952592304</v>
      </c>
      <c r="R1171" s="21">
        <f t="shared" ref="R1171" si="244">IFERROR(O1171/(Q1171/31),0)</f>
        <v>3.3768272229711367</v>
      </c>
      <c r="S1171" s="44">
        <f>SUM(S3:S1170)</f>
        <v>141378814.62999991</v>
      </c>
      <c r="T1171" s="44">
        <f>SUM(T3:T1170)</f>
        <v>102771.30000000003</v>
      </c>
      <c r="U1171" s="44">
        <f>SUM(U3:U1170)</f>
        <v>732967711</v>
      </c>
      <c r="V1171" s="21">
        <f t="shared" ref="V1171" si="245">IFERROR(S1171/(U1171/31),0)</f>
        <v>5.9794492823572645</v>
      </c>
      <c r="W1171" s="44">
        <f>SUM(W3:W1170)</f>
        <v>151375336.26999998</v>
      </c>
      <c r="X1171" s="44">
        <f>SUM(X3:X1170)</f>
        <v>116925.40000000001</v>
      </c>
      <c r="Y1171" s="44">
        <f>SUM(Y3:Y1170)</f>
        <v>822052028</v>
      </c>
      <c r="Z1171" s="21">
        <f t="shared" ref="Z1171" si="246">IFERROR(W1171/(Y1171/30),0)</f>
        <v>5.5242976519972764</v>
      </c>
      <c r="AA1171" s="44">
        <f>SUM(AA3:AA1170)</f>
        <v>195928638.19</v>
      </c>
      <c r="AB1171" s="44">
        <f>SUM(AB3:AB1170)</f>
        <v>109153.19999999995</v>
      </c>
      <c r="AC1171" s="44">
        <f>SUM(AC3:AC1170)</f>
        <v>807371626.5</v>
      </c>
      <c r="AD1171" s="21">
        <f t="shared" ref="AD1171" si="247">IFERROR(AA1171/(AC1171/31),0)</f>
        <v>7.5229145842295715</v>
      </c>
      <c r="AE1171" s="44">
        <f>SUM(AE3:AE1170)</f>
        <v>274752784.43999988</v>
      </c>
      <c r="AF1171" s="44">
        <f>SUM(AF3:AF1170)</f>
        <v>94779.8</v>
      </c>
      <c r="AG1171" s="44">
        <f>SUM(AG3:AG1170)</f>
        <v>707408014</v>
      </c>
      <c r="AH1171" s="21">
        <f t="shared" ref="AH1171" si="248">IFERROR(AE1171/(AG1171/30),0)</f>
        <v>11.6518096629875</v>
      </c>
      <c r="AI1171" s="44">
        <f>SUM(AI3:AI1170)</f>
        <v>182702552.71999997</v>
      </c>
      <c r="AJ1171" s="44">
        <f>SUM(AJ3:AJ1170)</f>
        <v>126117.85000000008</v>
      </c>
      <c r="AK1171" s="44">
        <f>SUM(AK3:AK1170)</f>
        <v>882419667</v>
      </c>
      <c r="AL1171" s="21">
        <f t="shared" ref="AL1171" si="249">IFERROR(AI1171/(AK1171/31),0)</f>
        <v>6.4184643046039449</v>
      </c>
      <c r="AM1171" s="44">
        <f>SUM(AM3:AM1170)</f>
        <v>247584916.13000014</v>
      </c>
      <c r="AN1171" s="44">
        <f>SUM(AN3:AN1170)</f>
        <v>141789.04999999996</v>
      </c>
      <c r="AO1171" s="44">
        <f>SUM(AO3:AO1170)</f>
        <v>950645675</v>
      </c>
      <c r="AP1171" s="21">
        <f t="shared" ref="AP1171" si="250">IFERROR(AM1171/(AO1171/31),0)</f>
        <v>8.0735994512676914</v>
      </c>
      <c r="AQ1171" s="44">
        <f>SUM(AQ3:AQ1170)</f>
        <v>319535124.66999972</v>
      </c>
      <c r="AR1171" s="44">
        <f>SUM(AR3:AR1170)</f>
        <v>154285.59999999998</v>
      </c>
      <c r="AS1171" s="44">
        <f>SUM(AS3:AS1170)</f>
        <v>1086059924</v>
      </c>
      <c r="AT1171" s="21">
        <f t="shared" ref="AT1171" si="251">IFERROR(AQ1171/(AS1171/28),0)</f>
        <v>8.2380201064853882</v>
      </c>
      <c r="AU1171" s="44">
        <f>SUM(AU3:AU1170)</f>
        <v>110123375.46000013</v>
      </c>
      <c r="AV1171" s="44">
        <f>SUM(AV3:AV1170)</f>
        <v>158052.19999999998</v>
      </c>
      <c r="AW1171" s="44">
        <f>SUM(AW3:AW1170)</f>
        <v>1135776391</v>
      </c>
      <c r="AX1171" s="21">
        <f t="shared" ref="AX1171" si="252">IFERROR(AU1171/(AW1171/31),0)</f>
        <v>3.0057189657325818</v>
      </c>
      <c r="AY1171" s="44">
        <f>SUM(AY3:AY1170)</f>
        <v>1859127269.8399992</v>
      </c>
      <c r="AZ1171" s="44">
        <f>SUM(AZ3:AZ1170)</f>
        <v>1410820.3999999997</v>
      </c>
      <c r="BA1171" s="44">
        <f>SUM(BA3:BA1170)</f>
        <v>10028868659</v>
      </c>
      <c r="BB1171" s="21">
        <f t="shared" ref="BB1171" si="253">IFERROR(AY1171/(BA1171/31),0)</f>
        <v>5.7467045710404863</v>
      </c>
      <c r="BC1171" s="26"/>
      <c r="BD1171" s="10"/>
      <c r="BE1171" s="10"/>
      <c r="BF1171" s="18"/>
      <c r="BG1171" s="18"/>
      <c r="BH1171" s="18"/>
      <c r="BI1171" s="18"/>
      <c r="BJ1171" s="18"/>
      <c r="BK1171" s="18"/>
      <c r="BL1171" s="18"/>
      <c r="BM1171" s="18"/>
      <c r="BN1171" s="18"/>
      <c r="BO1171" s="18"/>
      <c r="CJ1171" s="18"/>
      <c r="CK1171" s="18"/>
    </row>
  </sheetData>
  <autoFilter ref="A2:CW1171" xr:uid="{00000000-0009-0000-0000-000001000000}">
    <sortState ref="A3:CW1171">
      <sortCondition ref="BE2:BE1171"/>
    </sortState>
  </autoFilter>
  <mergeCells count="12">
    <mergeCell ref="AU1:AX1"/>
    <mergeCell ref="W1:Z1"/>
    <mergeCell ref="C1:F1"/>
    <mergeCell ref="G1:J1"/>
    <mergeCell ref="K1:N1"/>
    <mergeCell ref="O1:R1"/>
    <mergeCell ref="S1:V1"/>
    <mergeCell ref="AA1:AD1"/>
    <mergeCell ref="AE1:AH1"/>
    <mergeCell ref="AI1:AL1"/>
    <mergeCell ref="AM1:AP1"/>
    <mergeCell ref="AQ1:AT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F1445"/>
  <sheetViews>
    <sheetView topLeftCell="AS1" workbookViewId="0">
      <pane ySplit="2" topLeftCell="A3" activePane="bottomLeft" state="frozen"/>
      <selection activeCell="BE2" sqref="BE2"/>
      <selection pane="bottomLeft" activeCell="AW2" sqref="AW2"/>
    </sheetView>
  </sheetViews>
  <sheetFormatPr defaultRowHeight="12.75" x14ac:dyDescent="0.2"/>
  <cols>
    <col min="1" max="1" width="12" bestFit="1" customWidth="1"/>
    <col min="2" max="2" width="43.5703125" bestFit="1" customWidth="1"/>
    <col min="3" max="3" width="15.140625" bestFit="1" customWidth="1"/>
    <col min="4" max="4" width="20.85546875" style="1" bestFit="1" customWidth="1"/>
    <col min="5" max="5" width="11" style="1" bestFit="1" customWidth="1"/>
    <col min="6" max="6" width="9.28515625" style="1" bestFit="1" customWidth="1"/>
    <col min="7" max="7" width="15.140625" bestFit="1" customWidth="1"/>
    <col min="8" max="8" width="21.5703125" style="1" bestFit="1" customWidth="1"/>
    <col min="9" max="9" width="11" style="1" bestFit="1" customWidth="1"/>
    <col min="10" max="10" width="10" style="1" bestFit="1" customWidth="1"/>
    <col min="11" max="11" width="15.140625" bestFit="1" customWidth="1"/>
    <col min="12" max="12" width="20.7109375" style="1" bestFit="1" customWidth="1"/>
    <col min="13" max="13" width="11" style="1" bestFit="1" customWidth="1"/>
    <col min="14" max="14" width="9.28515625" style="1" bestFit="1" customWidth="1"/>
    <col min="15" max="15" width="15.140625" bestFit="1" customWidth="1"/>
    <col min="16" max="16" width="20.140625" style="1" bestFit="1" customWidth="1"/>
    <col min="17" max="17" width="11" style="1" bestFit="1" customWidth="1"/>
    <col min="18" max="18" width="10" style="1" bestFit="1" customWidth="1"/>
    <col min="19" max="19" width="15.140625" bestFit="1" customWidth="1"/>
    <col min="20" max="20" width="21.140625" style="1" bestFit="1" customWidth="1"/>
    <col min="21" max="21" width="11" style="1" bestFit="1" customWidth="1"/>
    <col min="22" max="22" width="9.28515625" style="1" bestFit="1" customWidth="1"/>
    <col min="23" max="23" width="15.140625" bestFit="1" customWidth="1"/>
    <col min="24" max="24" width="21" style="1" bestFit="1" customWidth="1"/>
    <col min="25" max="25" width="11" style="1" bestFit="1" customWidth="1"/>
    <col min="26" max="26" width="11.7109375" style="1" bestFit="1" customWidth="1"/>
    <col min="27" max="27" width="15.140625" bestFit="1" customWidth="1"/>
    <col min="28" max="28" width="20.7109375" style="1" bestFit="1" customWidth="1"/>
    <col min="29" max="29" width="11" style="1" bestFit="1" customWidth="1"/>
    <col min="30" max="30" width="10" style="1" bestFit="1" customWidth="1"/>
    <col min="31" max="31" width="15.140625" bestFit="1" customWidth="1"/>
    <col min="32" max="32" width="21.28515625" style="1" bestFit="1" customWidth="1"/>
    <col min="33" max="33" width="11" style="1" bestFit="1" customWidth="1"/>
    <col min="34" max="34" width="10" style="1" bestFit="1" customWidth="1"/>
    <col min="35" max="35" width="15.140625" bestFit="1" customWidth="1"/>
    <col min="36" max="36" width="21" bestFit="1" customWidth="1"/>
    <col min="37" max="37" width="11" bestFit="1" customWidth="1"/>
    <col min="38" max="38" width="10" bestFit="1" customWidth="1"/>
    <col min="39" max="39" width="15.140625" bestFit="1" customWidth="1"/>
    <col min="40" max="40" width="20.5703125" bestFit="1" customWidth="1"/>
    <col min="41" max="41" width="11" bestFit="1" customWidth="1"/>
    <col min="42" max="42" width="10" bestFit="1" customWidth="1"/>
    <col min="43" max="43" width="15.140625" bestFit="1" customWidth="1"/>
    <col min="44" max="44" width="20.5703125" style="1" bestFit="1" customWidth="1"/>
    <col min="45" max="45" width="11" style="1" bestFit="1" customWidth="1"/>
    <col min="46" max="46" width="10" style="1" bestFit="1" customWidth="1"/>
    <col min="47" max="47" width="15.140625" bestFit="1" customWidth="1"/>
    <col min="48" max="48" width="20.5703125" style="1" bestFit="1" customWidth="1"/>
    <col min="49" max="49" width="11" style="1" bestFit="1" customWidth="1"/>
    <col min="50" max="50" width="10" style="1" bestFit="1" customWidth="1"/>
    <col min="51" max="51" width="16.85546875" style="1" bestFit="1" customWidth="1"/>
    <col min="52" max="52" width="20.5703125" style="1" bestFit="1" customWidth="1"/>
    <col min="53" max="53" width="12.140625" style="1" bestFit="1" customWidth="1"/>
    <col min="54" max="54" width="11.7109375" bestFit="1" customWidth="1"/>
    <col min="55" max="56" width="18.28515625" bestFit="1" customWidth="1"/>
    <col min="57" max="57" width="11.85546875" bestFit="1" customWidth="1"/>
    <col min="58" max="58" width="26" hidden="1" customWidth="1"/>
  </cols>
  <sheetData>
    <row r="1" spans="1:58" x14ac:dyDescent="0.2">
      <c r="C1" s="106" t="s">
        <v>1007</v>
      </c>
      <c r="D1" s="107"/>
      <c r="E1" s="107"/>
      <c r="F1" s="108"/>
      <c r="G1" s="106" t="s">
        <v>1008</v>
      </c>
      <c r="H1" s="107"/>
      <c r="I1" s="107"/>
      <c r="J1" s="108"/>
      <c r="K1" s="106" t="s">
        <v>1009</v>
      </c>
      <c r="L1" s="107"/>
      <c r="M1" s="107"/>
      <c r="N1" s="108"/>
      <c r="O1" s="106" t="s">
        <v>1010</v>
      </c>
      <c r="P1" s="107"/>
      <c r="Q1" s="107"/>
      <c r="R1" s="108"/>
      <c r="S1" s="106" t="s">
        <v>1011</v>
      </c>
      <c r="T1" s="107"/>
      <c r="U1" s="107"/>
      <c r="V1" s="108"/>
      <c r="W1" s="106" t="s">
        <v>1012</v>
      </c>
      <c r="X1" s="107"/>
      <c r="Y1" s="107"/>
      <c r="Z1" s="108"/>
      <c r="AA1" s="106" t="s">
        <v>1013</v>
      </c>
      <c r="AB1" s="107"/>
      <c r="AC1" s="107"/>
      <c r="AD1" s="108"/>
      <c r="AE1" s="106" t="s">
        <v>1014</v>
      </c>
      <c r="AF1" s="107"/>
      <c r="AG1" s="107"/>
      <c r="AH1" s="108"/>
      <c r="AI1" s="106" t="s">
        <v>891</v>
      </c>
      <c r="AJ1" s="107"/>
      <c r="AK1" s="107"/>
      <c r="AL1" s="108"/>
      <c r="AM1" s="106" t="s">
        <v>1015</v>
      </c>
      <c r="AN1" s="107"/>
      <c r="AO1" s="107"/>
      <c r="AP1" s="108"/>
      <c r="AQ1" s="106" t="s">
        <v>1016</v>
      </c>
      <c r="AR1" s="107"/>
      <c r="AS1" s="107"/>
      <c r="AT1" s="108"/>
      <c r="AU1" s="106" t="s">
        <v>1017</v>
      </c>
      <c r="AV1" s="107"/>
      <c r="AW1" s="107"/>
      <c r="AX1" s="108"/>
      <c r="AY1" s="109" t="s">
        <v>1006</v>
      </c>
      <c r="AZ1" s="110"/>
      <c r="BA1" s="110"/>
      <c r="BB1" s="111"/>
    </row>
    <row r="2" spans="1:58" x14ac:dyDescent="0.2">
      <c r="A2" s="2" t="s">
        <v>0</v>
      </c>
      <c r="B2" s="2" t="s">
        <v>1</v>
      </c>
      <c r="C2" s="3" t="s">
        <v>9</v>
      </c>
      <c r="D2" s="3" t="s">
        <v>17</v>
      </c>
      <c r="E2" s="3" t="s">
        <v>864</v>
      </c>
      <c r="F2" s="3" t="s">
        <v>781</v>
      </c>
      <c r="G2" s="3" t="s">
        <v>8</v>
      </c>
      <c r="H2" s="3" t="s">
        <v>16</v>
      </c>
      <c r="I2" s="3" t="s">
        <v>864</v>
      </c>
      <c r="J2" s="3" t="s">
        <v>781</v>
      </c>
      <c r="K2" s="3" t="s">
        <v>7</v>
      </c>
      <c r="L2" s="3" t="s">
        <v>15</v>
      </c>
      <c r="M2" s="3" t="s">
        <v>864</v>
      </c>
      <c r="N2" s="3" t="s">
        <v>781</v>
      </c>
      <c r="O2" s="3" t="s">
        <v>6</v>
      </c>
      <c r="P2" s="3" t="s">
        <v>14</v>
      </c>
      <c r="Q2" s="3" t="s">
        <v>864</v>
      </c>
      <c r="R2" s="3" t="s">
        <v>781</v>
      </c>
      <c r="S2" s="3" t="s">
        <v>5</v>
      </c>
      <c r="T2" s="3" t="s">
        <v>13</v>
      </c>
      <c r="U2" s="3" t="s">
        <v>864</v>
      </c>
      <c r="V2" s="3" t="s">
        <v>781</v>
      </c>
      <c r="W2" s="3" t="s">
        <v>4</v>
      </c>
      <c r="X2" s="3" t="s">
        <v>12</v>
      </c>
      <c r="Y2" s="3" t="s">
        <v>864</v>
      </c>
      <c r="Z2" s="3" t="s">
        <v>781</v>
      </c>
      <c r="AA2" s="3" t="s">
        <v>3</v>
      </c>
      <c r="AB2" s="3" t="s">
        <v>11</v>
      </c>
      <c r="AC2" s="3" t="s">
        <v>864</v>
      </c>
      <c r="AD2" s="3" t="s">
        <v>781</v>
      </c>
      <c r="AE2" s="3" t="s">
        <v>2</v>
      </c>
      <c r="AF2" s="3" t="s">
        <v>10</v>
      </c>
      <c r="AG2" s="3" t="s">
        <v>864</v>
      </c>
      <c r="AH2" s="3" t="s">
        <v>781</v>
      </c>
      <c r="AI2" s="3" t="s">
        <v>18</v>
      </c>
      <c r="AJ2" s="3" t="s">
        <v>19</v>
      </c>
      <c r="AK2" s="3" t="s">
        <v>864</v>
      </c>
      <c r="AL2" s="3" t="s">
        <v>781</v>
      </c>
      <c r="AM2" s="3" t="s">
        <v>20</v>
      </c>
      <c r="AN2" s="3" t="s">
        <v>21</v>
      </c>
      <c r="AO2" s="3" t="s">
        <v>864</v>
      </c>
      <c r="AP2" s="3" t="s">
        <v>781</v>
      </c>
      <c r="AQ2" s="3" t="s">
        <v>859</v>
      </c>
      <c r="AR2" s="4" t="s">
        <v>860</v>
      </c>
      <c r="AS2" s="4" t="s">
        <v>864</v>
      </c>
      <c r="AT2" s="4" t="s">
        <v>781</v>
      </c>
      <c r="AU2" s="3" t="s">
        <v>879</v>
      </c>
      <c r="AV2" s="4" t="s">
        <v>880</v>
      </c>
      <c r="AW2" s="4" t="s">
        <v>864</v>
      </c>
      <c r="AX2" s="4" t="s">
        <v>781</v>
      </c>
      <c r="AY2" s="4" t="s">
        <v>840</v>
      </c>
      <c r="AZ2" s="4" t="s">
        <v>839</v>
      </c>
      <c r="BA2" s="4" t="s">
        <v>865</v>
      </c>
      <c r="BB2" s="3" t="s">
        <v>826</v>
      </c>
      <c r="BC2" s="3" t="s">
        <v>802</v>
      </c>
      <c r="BD2" s="3" t="s">
        <v>782</v>
      </c>
      <c r="BE2" s="3" t="s">
        <v>783</v>
      </c>
      <c r="BF2" s="3" t="s">
        <v>784</v>
      </c>
    </row>
    <row r="3" spans="1:58" x14ac:dyDescent="0.2">
      <c r="A3" s="5">
        <v>119046</v>
      </c>
      <c r="B3" s="6" t="s">
        <v>28</v>
      </c>
      <c r="C3" s="6">
        <v>30196.84</v>
      </c>
      <c r="D3" s="6">
        <v>2074090</v>
      </c>
      <c r="E3" s="6">
        <v>305.5</v>
      </c>
      <c r="F3" s="7">
        <f t="shared" ref="F3:F66" si="0">IFERROR(C3/(D3/30),0)</f>
        <v>0.4367723676407485</v>
      </c>
      <c r="G3" s="6">
        <v>-109817.13</v>
      </c>
      <c r="H3" s="6">
        <v>3317410</v>
      </c>
      <c r="I3" s="6">
        <v>501</v>
      </c>
      <c r="J3" s="7">
        <f t="shared" ref="J3:J66" si="1">IFERROR(G3/(H3/31),0)</f>
        <v>-1.0262014734386165</v>
      </c>
      <c r="K3" s="6">
        <v>-198368.66</v>
      </c>
      <c r="L3" s="6">
        <v>4373950</v>
      </c>
      <c r="M3" s="6">
        <v>637</v>
      </c>
      <c r="N3" s="7">
        <f t="shared" ref="N3:N66" si="2">IFERROR(K3/(L3/30),0)</f>
        <v>-1.3605687765063614</v>
      </c>
      <c r="O3" s="6">
        <v>-149612.66</v>
      </c>
      <c r="P3" s="6">
        <v>5002370</v>
      </c>
      <c r="Q3" s="6">
        <v>731</v>
      </c>
      <c r="R3" s="7">
        <f t="shared" ref="R3:R66" si="3">IFERROR(O3/(P3/31),0)</f>
        <v>-0.92715901862517169</v>
      </c>
      <c r="S3" s="6">
        <v>-123918.6</v>
      </c>
      <c r="T3" s="6">
        <v>4376850</v>
      </c>
      <c r="U3" s="6">
        <v>642</v>
      </c>
      <c r="V3" s="7">
        <f t="shared" ref="V3:V66" si="4">IFERROR(S3/(T3/31),0)</f>
        <v>-0.87768066074916895</v>
      </c>
      <c r="W3" s="6">
        <v>-496635.08</v>
      </c>
      <c r="X3" s="6">
        <v>3621795</v>
      </c>
      <c r="Y3" s="6">
        <v>530.5</v>
      </c>
      <c r="Z3" s="7">
        <f t="shared" ref="Z3:Z66" si="5">IFERROR(W3/(X3/30),0)</f>
        <v>-4.1137205170364419</v>
      </c>
      <c r="AA3" s="6">
        <v>275203.98</v>
      </c>
      <c r="AB3" s="6">
        <v>3764340</v>
      </c>
      <c r="AC3" s="6">
        <v>519.5</v>
      </c>
      <c r="AD3" s="7">
        <f t="shared" ref="AD3:AD66" si="6">IFERROR(AA3/(AB3/31),0)</f>
        <v>2.2663530339979916</v>
      </c>
      <c r="AE3" s="6">
        <v>-52747.06</v>
      </c>
      <c r="AF3" s="6">
        <v>3680340</v>
      </c>
      <c r="AG3" s="6">
        <v>505</v>
      </c>
      <c r="AH3" s="7">
        <f t="shared" ref="AH3:AH66" si="7">IFERROR(AE3/(AF3/30),0)</f>
        <v>-0.42996348163484893</v>
      </c>
      <c r="AI3" s="6">
        <v>468415.42</v>
      </c>
      <c r="AJ3" s="6">
        <v>4351845</v>
      </c>
      <c r="AK3" s="6">
        <v>617.25</v>
      </c>
      <c r="AL3" s="7">
        <f t="shared" ref="AL3:AL66" si="8">IFERROR(AI3/(AJ3/31),0)</f>
        <v>3.3367176496405548</v>
      </c>
      <c r="AM3" s="6">
        <v>-85562.09</v>
      </c>
      <c r="AN3" s="6">
        <v>2674055</v>
      </c>
      <c r="AO3" s="6">
        <v>378</v>
      </c>
      <c r="AP3" s="7">
        <f t="shared" ref="AP3:AP66" si="9">IFERROR(AM3/(AN3/31),0)</f>
        <v>-0.99191108260675254</v>
      </c>
      <c r="AQ3" s="6">
        <v>166162.94</v>
      </c>
      <c r="AR3" s="8">
        <v>5543330</v>
      </c>
      <c r="AS3" s="8">
        <v>797.5</v>
      </c>
      <c r="AT3" s="9">
        <f t="shared" ref="AT3:AT66" si="10">IFERROR(AQ3/(AR3/31),0)</f>
        <v>0.92923407771141175</v>
      </c>
      <c r="AU3" s="6">
        <v>87761.95</v>
      </c>
      <c r="AV3" s="8">
        <v>5094720</v>
      </c>
      <c r="AW3" s="8">
        <v>711</v>
      </c>
      <c r="AX3" s="9">
        <f t="shared" ref="AX3:AX66" si="11">IFERROR(AU3/(AV3/31),0)</f>
        <v>0.53400784537717472</v>
      </c>
      <c r="AY3" s="8">
        <f>C3+G3+K3+O3+S3+W3+AA3</f>
        <v>-772951.31</v>
      </c>
      <c r="AZ3" s="50">
        <f>D3+H3+L3+P3+T3+X3+AB3</f>
        <v>26530805</v>
      </c>
      <c r="BA3" s="50">
        <f>E3+I3+M3+Q3+U3+Y3+AC3+AG3+AK3+AO3+AS3+AW3</f>
        <v>6875.25</v>
      </c>
      <c r="BB3" s="7">
        <f t="shared" ref="BB3:BB6" si="12">IFERROR(AY3/(AZ3/31),0)</f>
        <v>-0.90315731505319963</v>
      </c>
      <c r="BC3" s="10" t="s">
        <v>789</v>
      </c>
      <c r="BD3" s="10" t="s">
        <v>789</v>
      </c>
      <c r="BE3" s="10" t="s">
        <v>805</v>
      </c>
      <c r="BF3" s="10" t="s">
        <v>829</v>
      </c>
    </row>
    <row r="4" spans="1:58" x14ac:dyDescent="0.2">
      <c r="A4" s="5">
        <v>141581</v>
      </c>
      <c r="B4" s="6" t="s">
        <v>83</v>
      </c>
      <c r="C4" s="6">
        <v>130921.34</v>
      </c>
      <c r="D4" s="6">
        <v>278360</v>
      </c>
      <c r="E4" s="6">
        <v>40.5</v>
      </c>
      <c r="F4" s="49">
        <f t="shared" si="0"/>
        <v>14.109930306078461</v>
      </c>
      <c r="G4" s="6">
        <v>254907.35</v>
      </c>
      <c r="H4" s="6">
        <v>625340</v>
      </c>
      <c r="I4" s="6">
        <v>94.5</v>
      </c>
      <c r="J4" s="49">
        <f t="shared" si="1"/>
        <v>12.636530287523588</v>
      </c>
      <c r="K4" s="6">
        <v>343086.35</v>
      </c>
      <c r="L4" s="6">
        <v>655870</v>
      </c>
      <c r="M4" s="6">
        <v>93</v>
      </c>
      <c r="N4" s="49">
        <f t="shared" si="2"/>
        <v>15.693034442801165</v>
      </c>
      <c r="O4" s="6">
        <v>-1320.65</v>
      </c>
      <c r="P4" s="6">
        <v>145100</v>
      </c>
      <c r="Q4" s="6">
        <v>20</v>
      </c>
      <c r="R4" s="49">
        <f t="shared" si="3"/>
        <v>-0.28215127498277048</v>
      </c>
      <c r="S4" s="6">
        <v>-25515.64</v>
      </c>
      <c r="T4" s="6">
        <v>378240</v>
      </c>
      <c r="U4" s="6">
        <v>55</v>
      </c>
      <c r="V4" s="49">
        <f t="shared" si="4"/>
        <v>-2.0912247250423008</v>
      </c>
      <c r="W4" s="6">
        <v>30772.36</v>
      </c>
      <c r="X4" s="6">
        <v>222900</v>
      </c>
      <c r="Y4" s="6">
        <v>32</v>
      </c>
      <c r="Z4" s="49">
        <f t="shared" si="5"/>
        <v>4.1416366083445491</v>
      </c>
      <c r="AA4" s="6">
        <v>105203.35</v>
      </c>
      <c r="AB4" s="6">
        <v>418900</v>
      </c>
      <c r="AC4" s="6">
        <v>57</v>
      </c>
      <c r="AD4" s="49">
        <f t="shared" si="6"/>
        <v>7.7853994986870383</v>
      </c>
      <c r="AE4" s="6">
        <v>239850.35</v>
      </c>
      <c r="AF4" s="6">
        <v>405250</v>
      </c>
      <c r="AG4" s="6">
        <v>55</v>
      </c>
      <c r="AH4" s="49">
        <f t="shared" si="7"/>
        <v>17.755732264034545</v>
      </c>
      <c r="AI4" s="6">
        <v>-30511.65</v>
      </c>
      <c r="AJ4" s="6">
        <v>384550</v>
      </c>
      <c r="AK4" s="6">
        <v>52</v>
      </c>
      <c r="AL4" s="49">
        <f t="shared" si="8"/>
        <v>-2.4596571317123912</v>
      </c>
      <c r="AM4" s="6">
        <v>62112.35</v>
      </c>
      <c r="AN4" s="6">
        <v>297330</v>
      </c>
      <c r="AO4" s="6">
        <v>42</v>
      </c>
      <c r="AP4" s="49">
        <f t="shared" si="9"/>
        <v>6.475911781522214</v>
      </c>
      <c r="AQ4" s="6">
        <v>68665.350000000006</v>
      </c>
      <c r="AR4" s="8">
        <v>322750</v>
      </c>
      <c r="AS4" s="8">
        <v>46</v>
      </c>
      <c r="AT4" s="51">
        <f t="shared" si="10"/>
        <v>6.5952776142525176</v>
      </c>
      <c r="AU4" s="6">
        <v>-41166.410000000003</v>
      </c>
      <c r="AV4" s="8">
        <v>333950</v>
      </c>
      <c r="AW4" s="8">
        <v>48</v>
      </c>
      <c r="AX4" s="51">
        <f t="shared" si="11"/>
        <v>-3.8214065279233425</v>
      </c>
      <c r="AY4" s="50">
        <f t="shared" ref="AY4:AY67" si="13">C4+G4+K4+O4+S4+W4+AA4</f>
        <v>838054.46</v>
      </c>
      <c r="AZ4" s="50">
        <f t="shared" ref="AZ4:AZ67" si="14">D4+H4+L4+P4+T4+X4+AB4</f>
        <v>2724710</v>
      </c>
      <c r="BA4" s="50">
        <f t="shared" ref="BA4:BA67" si="15">E4+I4+M4+Q4+U4+Y4+AC4+AG4+AK4+AO4+AS4+AW4</f>
        <v>635</v>
      </c>
      <c r="BB4" s="7">
        <f t="shared" si="12"/>
        <v>9.5348452716068852</v>
      </c>
      <c r="BC4" s="10" t="s">
        <v>789</v>
      </c>
      <c r="BD4" s="10" t="s">
        <v>789</v>
      </c>
      <c r="BE4" s="10" t="s">
        <v>805</v>
      </c>
      <c r="BF4" s="10" t="s">
        <v>829</v>
      </c>
    </row>
    <row r="5" spans="1:58" x14ac:dyDescent="0.2">
      <c r="A5" s="5">
        <v>142759</v>
      </c>
      <c r="B5" s="6" t="s">
        <v>90</v>
      </c>
      <c r="C5" s="6">
        <v>-400.7</v>
      </c>
      <c r="D5" s="6">
        <v>71700</v>
      </c>
      <c r="E5" s="6">
        <v>10</v>
      </c>
      <c r="F5" s="49">
        <f t="shared" si="0"/>
        <v>-0.16765690376569037</v>
      </c>
      <c r="G5" s="6">
        <v>271209.3</v>
      </c>
      <c r="H5" s="6">
        <v>576120</v>
      </c>
      <c r="I5" s="6">
        <v>83.5</v>
      </c>
      <c r="J5" s="49">
        <f t="shared" si="1"/>
        <v>14.59329358466986</v>
      </c>
      <c r="K5" s="6">
        <v>-19315.7</v>
      </c>
      <c r="L5" s="6">
        <v>527130</v>
      </c>
      <c r="M5" s="6">
        <v>74.5</v>
      </c>
      <c r="N5" s="49">
        <f t="shared" si="2"/>
        <v>-1.0992942917306927</v>
      </c>
      <c r="O5" s="6">
        <v>-3460.7</v>
      </c>
      <c r="P5" s="6">
        <v>305300</v>
      </c>
      <c r="Q5" s="6">
        <v>43</v>
      </c>
      <c r="R5" s="49">
        <f t="shared" si="3"/>
        <v>-0.35139764166393711</v>
      </c>
      <c r="S5" s="6">
        <v>-6050.7</v>
      </c>
      <c r="T5" s="6">
        <v>354700</v>
      </c>
      <c r="U5" s="6">
        <v>50</v>
      </c>
      <c r="V5" s="49">
        <f t="shared" si="4"/>
        <v>-0.52881787425993798</v>
      </c>
      <c r="W5" s="6">
        <v>-15323.2</v>
      </c>
      <c r="X5" s="6">
        <v>206500</v>
      </c>
      <c r="Y5" s="6">
        <v>29.5</v>
      </c>
      <c r="Z5" s="49">
        <f t="shared" si="5"/>
        <v>-2.2261307506053272</v>
      </c>
      <c r="AA5" s="6">
        <v>176311.8</v>
      </c>
      <c r="AB5" s="6">
        <v>434500</v>
      </c>
      <c r="AC5" s="6">
        <v>60</v>
      </c>
      <c r="AD5" s="49">
        <f t="shared" si="6"/>
        <v>12.579207825086305</v>
      </c>
      <c r="AE5" s="6">
        <v>67261.8</v>
      </c>
      <c r="AF5" s="6">
        <v>226500</v>
      </c>
      <c r="AG5" s="6">
        <v>30</v>
      </c>
      <c r="AH5" s="49">
        <f t="shared" si="7"/>
        <v>8.9088476821192053</v>
      </c>
      <c r="AI5" s="6">
        <v>263196.78999999998</v>
      </c>
      <c r="AJ5" s="6">
        <v>574710</v>
      </c>
      <c r="AK5" s="6">
        <v>79</v>
      </c>
      <c r="AL5" s="49">
        <f t="shared" si="8"/>
        <v>14.196900158340728</v>
      </c>
      <c r="AM5" s="6">
        <v>-9103.2099999999991</v>
      </c>
      <c r="AN5" s="6">
        <v>65500</v>
      </c>
      <c r="AO5" s="6">
        <v>10</v>
      </c>
      <c r="AP5" s="49">
        <f t="shared" si="9"/>
        <v>-4.3083894656488546</v>
      </c>
      <c r="AQ5" s="6">
        <v>-5203.21</v>
      </c>
      <c r="AR5" s="8">
        <v>142000</v>
      </c>
      <c r="AS5" s="8">
        <v>20</v>
      </c>
      <c r="AT5" s="51">
        <f t="shared" si="10"/>
        <v>-1.1359120422535212</v>
      </c>
      <c r="AU5" s="6">
        <v>-45760.7</v>
      </c>
      <c r="AV5" s="8">
        <v>404550</v>
      </c>
      <c r="AW5" s="8">
        <v>56.5</v>
      </c>
      <c r="AX5" s="51">
        <f t="shared" si="11"/>
        <v>-3.5065670498084289</v>
      </c>
      <c r="AY5" s="50">
        <f t="shared" si="13"/>
        <v>402970.09999999992</v>
      </c>
      <c r="AZ5" s="50">
        <f t="shared" si="14"/>
        <v>2475950</v>
      </c>
      <c r="BA5" s="50">
        <f t="shared" si="15"/>
        <v>546</v>
      </c>
      <c r="BB5" s="7">
        <f t="shared" si="12"/>
        <v>5.0453656576263644</v>
      </c>
      <c r="BC5" s="10" t="s">
        <v>789</v>
      </c>
      <c r="BD5" s="10" t="s">
        <v>789</v>
      </c>
      <c r="BE5" s="10" t="s">
        <v>805</v>
      </c>
      <c r="BF5" s="10" t="s">
        <v>829</v>
      </c>
    </row>
    <row r="6" spans="1:58" x14ac:dyDescent="0.2">
      <c r="A6" s="5">
        <v>142984</v>
      </c>
      <c r="B6" s="6" t="s">
        <v>92</v>
      </c>
      <c r="C6" s="6">
        <v>493907.74</v>
      </c>
      <c r="D6" s="6">
        <v>834460</v>
      </c>
      <c r="E6" s="6">
        <v>123</v>
      </c>
      <c r="F6" s="49">
        <f t="shared" si="0"/>
        <v>17.756671619969801</v>
      </c>
      <c r="G6" s="6">
        <v>309147.75</v>
      </c>
      <c r="H6" s="6">
        <v>760555</v>
      </c>
      <c r="I6" s="6">
        <v>114</v>
      </c>
      <c r="J6" s="49">
        <f t="shared" si="1"/>
        <v>12.600772133507768</v>
      </c>
      <c r="K6" s="6">
        <v>591720.27</v>
      </c>
      <c r="L6" s="6">
        <v>1313240</v>
      </c>
      <c r="M6" s="6">
        <v>188.5</v>
      </c>
      <c r="N6" s="49">
        <f t="shared" si="2"/>
        <v>13.517413496390608</v>
      </c>
      <c r="O6" s="6">
        <v>460555.28</v>
      </c>
      <c r="P6" s="6">
        <v>538265</v>
      </c>
      <c r="Q6" s="6">
        <v>79</v>
      </c>
      <c r="R6" s="49">
        <f t="shared" si="3"/>
        <v>26.524506850714801</v>
      </c>
      <c r="S6" s="6">
        <v>294820.28000000003</v>
      </c>
      <c r="T6" s="6">
        <v>372500</v>
      </c>
      <c r="U6" s="6">
        <v>52.5</v>
      </c>
      <c r="V6" s="49">
        <f t="shared" si="4"/>
        <v>24.535379006711413</v>
      </c>
      <c r="W6" s="6">
        <v>482553.27</v>
      </c>
      <c r="X6" s="6">
        <v>575647.5</v>
      </c>
      <c r="Y6" s="6">
        <v>85.55</v>
      </c>
      <c r="Z6" s="49">
        <f t="shared" si="5"/>
        <v>25.148373092908422</v>
      </c>
      <c r="AA6" s="6">
        <v>325563.27</v>
      </c>
      <c r="AB6" s="6">
        <v>372600</v>
      </c>
      <c r="AC6" s="6">
        <v>53</v>
      </c>
      <c r="AD6" s="49">
        <f t="shared" si="6"/>
        <v>27.086584460547503</v>
      </c>
      <c r="AE6" s="6">
        <v>212789.27</v>
      </c>
      <c r="AF6" s="6">
        <v>220770</v>
      </c>
      <c r="AG6" s="6">
        <v>31</v>
      </c>
      <c r="AH6" s="49">
        <f t="shared" si="7"/>
        <v>28.91551433618698</v>
      </c>
      <c r="AI6" s="6">
        <v>653753.27</v>
      </c>
      <c r="AJ6" s="6">
        <v>1126020</v>
      </c>
      <c r="AK6" s="6">
        <v>161</v>
      </c>
      <c r="AL6" s="49">
        <f t="shared" si="8"/>
        <v>17.998216168451716</v>
      </c>
      <c r="AM6" s="6">
        <v>406363.27</v>
      </c>
      <c r="AN6" s="6">
        <v>114750</v>
      </c>
      <c r="AO6" s="6">
        <v>15</v>
      </c>
      <c r="AP6" s="49">
        <f t="shared" si="9"/>
        <v>109.78005551198258</v>
      </c>
      <c r="AQ6" s="6">
        <v>459698.27</v>
      </c>
      <c r="AR6" s="8">
        <v>584300</v>
      </c>
      <c r="AS6" s="8">
        <v>82</v>
      </c>
      <c r="AT6" s="51">
        <f t="shared" si="10"/>
        <v>24.389262998459696</v>
      </c>
      <c r="AU6" s="6">
        <v>320758.26</v>
      </c>
      <c r="AV6" s="8">
        <v>636975</v>
      </c>
      <c r="AW6" s="8">
        <v>90</v>
      </c>
      <c r="AX6" s="51">
        <f t="shared" si="11"/>
        <v>15.610512280701753</v>
      </c>
      <c r="AY6" s="50">
        <f t="shared" si="13"/>
        <v>2958267.8600000003</v>
      </c>
      <c r="AZ6" s="50">
        <f t="shared" si="14"/>
        <v>4767267.5</v>
      </c>
      <c r="BA6" s="50">
        <f t="shared" si="15"/>
        <v>1074.55</v>
      </c>
      <c r="BB6" s="7">
        <f t="shared" si="12"/>
        <v>19.236659923111095</v>
      </c>
      <c r="BC6" s="10" t="s">
        <v>789</v>
      </c>
      <c r="BD6" s="10" t="s">
        <v>789</v>
      </c>
      <c r="BE6" s="10" t="s">
        <v>805</v>
      </c>
      <c r="BF6" s="10" t="s">
        <v>829</v>
      </c>
    </row>
    <row r="7" spans="1:58" x14ac:dyDescent="0.2">
      <c r="A7" s="5">
        <v>143509</v>
      </c>
      <c r="B7" s="6" t="s">
        <v>97</v>
      </c>
      <c r="C7" s="6">
        <v>211843.71</v>
      </c>
      <c r="D7" s="6">
        <v>904119</v>
      </c>
      <c r="E7" s="6">
        <v>133.6</v>
      </c>
      <c r="F7" s="49">
        <f t="shared" si="0"/>
        <v>7.029286299701698</v>
      </c>
      <c r="G7" s="6">
        <v>-17618.29</v>
      </c>
      <c r="H7" s="6">
        <v>655250</v>
      </c>
      <c r="I7" s="6">
        <v>100</v>
      </c>
      <c r="J7" s="49">
        <f t="shared" si="1"/>
        <v>-0.83352459366653953</v>
      </c>
      <c r="K7" s="6">
        <v>173160.24</v>
      </c>
      <c r="L7" s="6">
        <v>1657731</v>
      </c>
      <c r="M7" s="6">
        <v>242.6</v>
      </c>
      <c r="N7" s="49">
        <f t="shared" si="2"/>
        <v>3.1336852601537886</v>
      </c>
      <c r="O7" s="6">
        <v>-22895.27</v>
      </c>
      <c r="P7" s="6">
        <v>1370500</v>
      </c>
      <c r="Q7" s="6">
        <v>200.5</v>
      </c>
      <c r="R7" s="49">
        <f t="shared" si="3"/>
        <v>-0.51787914629697185</v>
      </c>
      <c r="S7" s="6">
        <v>531099.69999999995</v>
      </c>
      <c r="T7" s="6">
        <v>1333600</v>
      </c>
      <c r="U7" s="6">
        <v>201.5</v>
      </c>
      <c r="V7" s="49">
        <f t="shared" si="4"/>
        <v>12.345598905218957</v>
      </c>
      <c r="W7" s="6">
        <v>341049.44</v>
      </c>
      <c r="X7" s="6">
        <v>1230085.5</v>
      </c>
      <c r="Y7" s="6">
        <v>179.15</v>
      </c>
      <c r="Z7" s="49">
        <f t="shared" si="5"/>
        <v>8.317700842746298</v>
      </c>
      <c r="AA7" s="6">
        <v>348768.43</v>
      </c>
      <c r="AB7" s="6">
        <v>1124515</v>
      </c>
      <c r="AC7" s="6">
        <v>160.6</v>
      </c>
      <c r="AD7" s="49">
        <f t="shared" si="6"/>
        <v>9.6146528325544782</v>
      </c>
      <c r="AE7" s="6">
        <v>251362.67</v>
      </c>
      <c r="AF7" s="6">
        <v>1028035</v>
      </c>
      <c r="AG7" s="6">
        <v>143.75</v>
      </c>
      <c r="AH7" s="49">
        <f t="shared" si="7"/>
        <v>7.3352367380488017</v>
      </c>
      <c r="AI7" s="6">
        <v>776799.9</v>
      </c>
      <c r="AJ7" s="6">
        <v>2069832.5</v>
      </c>
      <c r="AK7" s="6">
        <v>300.64999999999998</v>
      </c>
      <c r="AL7" s="49">
        <f t="shared" si="8"/>
        <v>11.634176630234572</v>
      </c>
      <c r="AM7" s="6">
        <v>200.9</v>
      </c>
      <c r="AN7" s="6">
        <v>0</v>
      </c>
      <c r="AO7" s="6">
        <v>0</v>
      </c>
      <c r="AP7" s="49">
        <f t="shared" si="9"/>
        <v>0</v>
      </c>
      <c r="AQ7" s="6">
        <v>487885.86</v>
      </c>
      <c r="AR7" s="8">
        <v>1210650</v>
      </c>
      <c r="AS7" s="8">
        <v>175</v>
      </c>
      <c r="AT7" s="51">
        <f t="shared" si="10"/>
        <v>12.492844058976582</v>
      </c>
      <c r="AU7" s="6">
        <v>208271.82</v>
      </c>
      <c r="AV7" s="8">
        <v>1047770</v>
      </c>
      <c r="AW7" s="8">
        <v>151</v>
      </c>
      <c r="AX7" s="51">
        <f t="shared" si="11"/>
        <v>6.1620645943289087</v>
      </c>
      <c r="AY7" s="50">
        <f t="shared" si="13"/>
        <v>1565407.9599999997</v>
      </c>
      <c r="AZ7" s="50">
        <f t="shared" si="14"/>
        <v>8275800.5</v>
      </c>
      <c r="BA7" s="50">
        <f t="shared" si="15"/>
        <v>1988.35</v>
      </c>
      <c r="BB7" s="7">
        <f t="shared" ref="BB7:BB70" si="16">IFERROR(AY7/(AZ7/31),0)</f>
        <v>5.8638009410690834</v>
      </c>
      <c r="BC7" s="10" t="s">
        <v>789</v>
      </c>
      <c r="BD7" s="10" t="s">
        <v>789</v>
      </c>
      <c r="BE7" s="10" t="s">
        <v>805</v>
      </c>
      <c r="BF7" s="10" t="s">
        <v>829</v>
      </c>
    </row>
    <row r="8" spans="1:58" x14ac:dyDescent="0.2">
      <c r="A8" s="5">
        <v>143807</v>
      </c>
      <c r="B8" s="6" t="s">
        <v>102</v>
      </c>
      <c r="C8" s="6">
        <v>206762.66</v>
      </c>
      <c r="D8" s="6">
        <v>239850</v>
      </c>
      <c r="E8" s="6">
        <v>35</v>
      </c>
      <c r="F8" s="49">
        <f t="shared" si="0"/>
        <v>25.861495934959351</v>
      </c>
      <c r="G8" s="6">
        <v>181362.66</v>
      </c>
      <c r="H8" s="6">
        <v>130400</v>
      </c>
      <c r="I8" s="6">
        <v>20</v>
      </c>
      <c r="J8" s="49">
        <f t="shared" si="1"/>
        <v>43.115356288343563</v>
      </c>
      <c r="K8" s="6">
        <v>52587.66</v>
      </c>
      <c r="L8" s="6">
        <v>135800</v>
      </c>
      <c r="M8" s="6">
        <v>20</v>
      </c>
      <c r="N8" s="49">
        <f t="shared" si="2"/>
        <v>11.617303387334315</v>
      </c>
      <c r="O8" s="6">
        <v>52187.66</v>
      </c>
      <c r="P8" s="6">
        <v>202300</v>
      </c>
      <c r="Q8" s="6">
        <v>30</v>
      </c>
      <c r="R8" s="49">
        <f t="shared" si="3"/>
        <v>7.9971204152249138</v>
      </c>
      <c r="S8" s="6">
        <v>43587.66</v>
      </c>
      <c r="T8" s="6">
        <v>132000</v>
      </c>
      <c r="U8" s="6">
        <v>20</v>
      </c>
      <c r="V8" s="49">
        <f t="shared" si="4"/>
        <v>10.236495909090911</v>
      </c>
      <c r="W8" s="6">
        <v>42037.66</v>
      </c>
      <c r="X8" s="6">
        <v>133300</v>
      </c>
      <c r="Y8" s="6">
        <v>20</v>
      </c>
      <c r="Z8" s="49">
        <f t="shared" si="5"/>
        <v>9.4608387096774216</v>
      </c>
      <c r="AA8" s="6">
        <v>131387.66</v>
      </c>
      <c r="AB8" s="6">
        <v>159350</v>
      </c>
      <c r="AC8" s="6">
        <v>21</v>
      </c>
      <c r="AD8" s="49">
        <f t="shared" si="6"/>
        <v>25.560197427047381</v>
      </c>
      <c r="AE8" s="6">
        <v>153082.66</v>
      </c>
      <c r="AF8" s="6">
        <v>225050</v>
      </c>
      <c r="AG8" s="6">
        <v>31</v>
      </c>
      <c r="AH8" s="49">
        <f t="shared" si="7"/>
        <v>20.406486558542547</v>
      </c>
      <c r="AI8" s="6">
        <v>151647.66</v>
      </c>
      <c r="AJ8" s="6">
        <v>238150</v>
      </c>
      <c r="AK8" s="6">
        <v>33</v>
      </c>
      <c r="AL8" s="49">
        <f t="shared" si="8"/>
        <v>19.739985135418856</v>
      </c>
      <c r="AM8" s="6">
        <v>144347.66</v>
      </c>
      <c r="AN8" s="6">
        <v>205300</v>
      </c>
      <c r="AO8" s="6">
        <v>30</v>
      </c>
      <c r="AP8" s="49">
        <f t="shared" si="9"/>
        <v>21.79628572820263</v>
      </c>
      <c r="AQ8" s="6">
        <v>151847.65</v>
      </c>
      <c r="AR8" s="8">
        <v>207600</v>
      </c>
      <c r="AS8" s="8">
        <v>30</v>
      </c>
      <c r="AT8" s="51">
        <f t="shared" si="10"/>
        <v>22.674745423892098</v>
      </c>
      <c r="AU8" s="6">
        <v>51647.65</v>
      </c>
      <c r="AV8" s="8">
        <v>140000</v>
      </c>
      <c r="AW8" s="8">
        <v>20</v>
      </c>
      <c r="AX8" s="51">
        <f t="shared" si="11"/>
        <v>11.436265357142858</v>
      </c>
      <c r="AY8" s="50">
        <f t="shared" si="13"/>
        <v>709913.62000000011</v>
      </c>
      <c r="AZ8" s="50">
        <f t="shared" si="14"/>
        <v>1133000</v>
      </c>
      <c r="BA8" s="50">
        <f t="shared" si="15"/>
        <v>310</v>
      </c>
      <c r="BB8" s="7">
        <f t="shared" si="16"/>
        <v>19.423938411297442</v>
      </c>
      <c r="BC8" s="10" t="s">
        <v>789</v>
      </c>
      <c r="BD8" s="10" t="s">
        <v>789</v>
      </c>
      <c r="BE8" s="10" t="s">
        <v>805</v>
      </c>
      <c r="BF8" s="10" t="s">
        <v>829</v>
      </c>
    </row>
    <row r="9" spans="1:58" x14ac:dyDescent="0.2">
      <c r="A9" s="5">
        <v>147891</v>
      </c>
      <c r="B9" s="6" t="s">
        <v>134</v>
      </c>
      <c r="C9" s="6">
        <v>45281</v>
      </c>
      <c r="D9" s="6">
        <v>820400</v>
      </c>
      <c r="E9" s="6">
        <v>120</v>
      </c>
      <c r="F9" s="49">
        <f t="shared" si="0"/>
        <v>1.6558142369575817</v>
      </c>
      <c r="G9" s="6">
        <v>102981.93</v>
      </c>
      <c r="H9" s="6">
        <v>1195310</v>
      </c>
      <c r="I9" s="6">
        <v>181.5</v>
      </c>
      <c r="J9" s="49">
        <f t="shared" si="1"/>
        <v>2.6708049208991804</v>
      </c>
      <c r="K9" s="6">
        <v>17681.46</v>
      </c>
      <c r="L9" s="6">
        <v>1160150</v>
      </c>
      <c r="M9" s="6">
        <v>170</v>
      </c>
      <c r="N9" s="49">
        <f t="shared" si="2"/>
        <v>0.45722001465327761</v>
      </c>
      <c r="O9" s="6">
        <v>-6120</v>
      </c>
      <c r="P9" s="6">
        <v>683300</v>
      </c>
      <c r="Q9" s="6">
        <v>100</v>
      </c>
      <c r="R9" s="49">
        <f t="shared" si="3"/>
        <v>-0.27765256841797165</v>
      </c>
      <c r="S9" s="6">
        <v>18099.96</v>
      </c>
      <c r="T9" s="6">
        <v>1168114</v>
      </c>
      <c r="U9" s="6">
        <v>175.2</v>
      </c>
      <c r="V9" s="49">
        <f t="shared" si="4"/>
        <v>0.48034589089763502</v>
      </c>
      <c r="W9" s="6">
        <v>-82471.009999999995</v>
      </c>
      <c r="X9" s="6">
        <v>771306</v>
      </c>
      <c r="Y9" s="6">
        <v>115.8</v>
      </c>
      <c r="Z9" s="49">
        <f t="shared" si="5"/>
        <v>-3.2077156148143535</v>
      </c>
      <c r="AA9" s="6">
        <v>123767.01</v>
      </c>
      <c r="AB9" s="6">
        <v>1022821.5</v>
      </c>
      <c r="AC9" s="6">
        <v>145.94999999999999</v>
      </c>
      <c r="AD9" s="49">
        <f t="shared" si="6"/>
        <v>3.7511699842054549</v>
      </c>
      <c r="AE9" s="6">
        <v>-18298.95</v>
      </c>
      <c r="AF9" s="6">
        <v>564330</v>
      </c>
      <c r="AG9" s="6">
        <v>79</v>
      </c>
      <c r="AH9" s="49">
        <f t="shared" si="7"/>
        <v>-0.97277922492158853</v>
      </c>
      <c r="AI9" s="6">
        <v>-58171.3</v>
      </c>
      <c r="AJ9" s="6">
        <v>917350</v>
      </c>
      <c r="AK9" s="6">
        <v>130</v>
      </c>
      <c r="AL9" s="49">
        <f t="shared" si="8"/>
        <v>-1.9657821987245874</v>
      </c>
      <c r="AM9" s="6">
        <v>44361.96</v>
      </c>
      <c r="AN9" s="6">
        <v>861315</v>
      </c>
      <c r="AO9" s="6">
        <v>124.5</v>
      </c>
      <c r="AP9" s="49">
        <f t="shared" si="9"/>
        <v>1.5966525138886469</v>
      </c>
      <c r="AQ9" s="6">
        <v>26641</v>
      </c>
      <c r="AR9" s="8">
        <v>916800</v>
      </c>
      <c r="AS9" s="8">
        <v>130</v>
      </c>
      <c r="AT9" s="51">
        <f t="shared" si="10"/>
        <v>0.9008191535776614</v>
      </c>
      <c r="AU9" s="6">
        <v>-65103.53</v>
      </c>
      <c r="AV9" s="8">
        <v>855900</v>
      </c>
      <c r="AW9" s="8">
        <v>120</v>
      </c>
      <c r="AX9" s="51">
        <f t="shared" si="11"/>
        <v>-2.3579967636406125</v>
      </c>
      <c r="AY9" s="50">
        <f t="shared" si="13"/>
        <v>219220.34999999998</v>
      </c>
      <c r="AZ9" s="50">
        <f t="shared" si="14"/>
        <v>6821401.5</v>
      </c>
      <c r="BA9" s="50">
        <f t="shared" si="15"/>
        <v>1591.95</v>
      </c>
      <c r="BB9" s="7">
        <f t="shared" si="16"/>
        <v>0.99625140816003854</v>
      </c>
      <c r="BC9" s="10" t="s">
        <v>789</v>
      </c>
      <c r="BD9" s="10" t="s">
        <v>789</v>
      </c>
      <c r="BE9" s="10" t="s">
        <v>805</v>
      </c>
      <c r="BF9" s="10" t="s">
        <v>829</v>
      </c>
    </row>
    <row r="10" spans="1:58" x14ac:dyDescent="0.2">
      <c r="A10" s="5">
        <v>147914</v>
      </c>
      <c r="B10" s="6" t="s">
        <v>137</v>
      </c>
      <c r="C10" s="6">
        <v>-3508.82</v>
      </c>
      <c r="D10" s="6">
        <v>270000</v>
      </c>
      <c r="E10" s="6">
        <v>40</v>
      </c>
      <c r="F10" s="49">
        <f t="shared" si="0"/>
        <v>-0.38986888888888893</v>
      </c>
      <c r="G10" s="6">
        <v>59791.18</v>
      </c>
      <c r="H10" s="6">
        <v>264600</v>
      </c>
      <c r="I10" s="6">
        <v>40</v>
      </c>
      <c r="J10" s="49">
        <f t="shared" si="1"/>
        <v>7.0050135298563863</v>
      </c>
      <c r="K10" s="6">
        <v>56141.18</v>
      </c>
      <c r="L10" s="6">
        <v>201600</v>
      </c>
      <c r="M10" s="6">
        <v>30</v>
      </c>
      <c r="N10" s="49">
        <f t="shared" si="2"/>
        <v>8.3543422619047618</v>
      </c>
      <c r="O10" s="6">
        <v>77341.179999999993</v>
      </c>
      <c r="P10" s="6">
        <v>271000</v>
      </c>
      <c r="Q10" s="6">
        <v>40</v>
      </c>
      <c r="R10" s="49">
        <f t="shared" si="3"/>
        <v>8.8471460516605163</v>
      </c>
      <c r="S10" s="6">
        <v>56750.18</v>
      </c>
      <c r="T10" s="6">
        <v>271800</v>
      </c>
      <c r="U10" s="6">
        <v>41</v>
      </c>
      <c r="V10" s="49">
        <f t="shared" si="4"/>
        <v>6.472610669610007</v>
      </c>
      <c r="W10" s="6">
        <v>49225.17</v>
      </c>
      <c r="X10" s="6">
        <v>200750</v>
      </c>
      <c r="Y10" s="6">
        <v>30</v>
      </c>
      <c r="Z10" s="49">
        <f t="shared" si="5"/>
        <v>7.3561897882938974</v>
      </c>
      <c r="AA10" s="6">
        <v>134950.17000000001</v>
      </c>
      <c r="AB10" s="6">
        <v>359250</v>
      </c>
      <c r="AC10" s="6">
        <v>50</v>
      </c>
      <c r="AD10" s="49">
        <f t="shared" si="6"/>
        <v>11.644969436325681</v>
      </c>
      <c r="AE10" s="6">
        <v>-6799.84</v>
      </c>
      <c r="AF10" s="6">
        <v>212100</v>
      </c>
      <c r="AG10" s="6">
        <v>30</v>
      </c>
      <c r="AH10" s="49">
        <f t="shared" si="7"/>
        <v>-0.96178783592644979</v>
      </c>
      <c r="AI10" s="6">
        <v>22887.65</v>
      </c>
      <c r="AJ10" s="6">
        <v>329275</v>
      </c>
      <c r="AK10" s="6">
        <v>47.5</v>
      </c>
      <c r="AL10" s="49">
        <f t="shared" si="8"/>
        <v>2.1547859691747022</v>
      </c>
      <c r="AM10" s="6">
        <v>-2199.33</v>
      </c>
      <c r="AN10" s="6">
        <v>352026.5</v>
      </c>
      <c r="AO10" s="6">
        <v>50.95</v>
      </c>
      <c r="AP10" s="49">
        <f t="shared" si="9"/>
        <v>-0.19367641356545601</v>
      </c>
      <c r="AQ10" s="6">
        <v>-20049.330000000002</v>
      </c>
      <c r="AR10" s="8">
        <v>353780</v>
      </c>
      <c r="AS10" s="8">
        <v>49</v>
      </c>
      <c r="AT10" s="51">
        <f t="shared" si="10"/>
        <v>-1.7568240997229918</v>
      </c>
      <c r="AU10" s="6">
        <v>19262.91</v>
      </c>
      <c r="AV10" s="8">
        <v>429900</v>
      </c>
      <c r="AW10" s="8">
        <v>60</v>
      </c>
      <c r="AX10" s="51">
        <f t="shared" si="11"/>
        <v>1.3890444521981855</v>
      </c>
      <c r="AY10" s="50">
        <f t="shared" si="13"/>
        <v>430690.24</v>
      </c>
      <c r="AZ10" s="50">
        <f t="shared" si="14"/>
        <v>1839000</v>
      </c>
      <c r="BA10" s="50">
        <f t="shared" si="15"/>
        <v>508.45</v>
      </c>
      <c r="BB10" s="7">
        <f t="shared" si="16"/>
        <v>7.2601399891245242</v>
      </c>
      <c r="BC10" s="10" t="s">
        <v>789</v>
      </c>
      <c r="BD10" s="10" t="s">
        <v>789</v>
      </c>
      <c r="BE10" s="10" t="s">
        <v>805</v>
      </c>
      <c r="BF10" s="10" t="s">
        <v>829</v>
      </c>
    </row>
    <row r="11" spans="1:58" x14ac:dyDescent="0.2">
      <c r="A11" s="5">
        <v>149765</v>
      </c>
      <c r="B11" s="6" t="s">
        <v>162</v>
      </c>
      <c r="C11" s="6">
        <v>442544.62</v>
      </c>
      <c r="D11" s="6">
        <v>2815460</v>
      </c>
      <c r="E11" s="6">
        <v>418</v>
      </c>
      <c r="F11" s="49">
        <f t="shared" si="0"/>
        <v>4.7155131310691676</v>
      </c>
      <c r="G11" s="6">
        <v>369802.63</v>
      </c>
      <c r="H11" s="6">
        <v>2296180</v>
      </c>
      <c r="I11" s="6">
        <v>346.5</v>
      </c>
      <c r="J11" s="49">
        <f t="shared" si="1"/>
        <v>4.9925883554425177</v>
      </c>
      <c r="K11" s="6">
        <v>-163295.31</v>
      </c>
      <c r="L11" s="6">
        <v>3979010</v>
      </c>
      <c r="M11" s="6">
        <v>581.5</v>
      </c>
      <c r="N11" s="49">
        <f t="shared" si="2"/>
        <v>-1.2311754180059864</v>
      </c>
      <c r="O11" s="6">
        <v>-5377.31</v>
      </c>
      <c r="P11" s="6">
        <v>1056450</v>
      </c>
      <c r="Q11" s="6">
        <v>155</v>
      </c>
      <c r="R11" s="49">
        <f t="shared" si="3"/>
        <v>-0.15778939845709689</v>
      </c>
      <c r="S11" s="6">
        <v>57816.57</v>
      </c>
      <c r="T11" s="6">
        <v>3159250</v>
      </c>
      <c r="U11" s="6">
        <v>473</v>
      </c>
      <c r="V11" s="49">
        <f t="shared" si="4"/>
        <v>0.56732251958534463</v>
      </c>
      <c r="W11" s="6">
        <v>-427567.73</v>
      </c>
      <c r="X11" s="6">
        <v>3078750</v>
      </c>
      <c r="Y11" s="6">
        <v>461</v>
      </c>
      <c r="Z11" s="49">
        <f t="shared" si="5"/>
        <v>-4.1663116199756391</v>
      </c>
      <c r="AA11" s="6">
        <v>529331.28</v>
      </c>
      <c r="AB11" s="6">
        <v>3446032.5</v>
      </c>
      <c r="AC11" s="6">
        <v>491.55</v>
      </c>
      <c r="AD11" s="49">
        <f t="shared" si="6"/>
        <v>4.7617861061960385</v>
      </c>
      <c r="AE11" s="6">
        <v>194970.34</v>
      </c>
      <c r="AF11" s="6">
        <v>2887780</v>
      </c>
      <c r="AG11" s="6">
        <v>404</v>
      </c>
      <c r="AH11" s="49">
        <f t="shared" si="7"/>
        <v>2.0254694609700183</v>
      </c>
      <c r="AI11" s="6">
        <v>-420536.36</v>
      </c>
      <c r="AJ11" s="6">
        <v>4660300</v>
      </c>
      <c r="AK11" s="6">
        <v>666</v>
      </c>
      <c r="AL11" s="49">
        <f t="shared" si="8"/>
        <v>-2.7973793875930735</v>
      </c>
      <c r="AM11" s="6">
        <v>-70407.289999999994</v>
      </c>
      <c r="AN11" s="6">
        <v>2179800</v>
      </c>
      <c r="AO11" s="6">
        <v>322</v>
      </c>
      <c r="AP11" s="49">
        <f t="shared" si="9"/>
        <v>-1.0012964446279475</v>
      </c>
      <c r="AQ11" s="6">
        <v>-18386.91</v>
      </c>
      <c r="AR11" s="8">
        <v>4146612.5</v>
      </c>
      <c r="AS11" s="8">
        <v>594.25</v>
      </c>
      <c r="AT11" s="51">
        <f t="shared" si="10"/>
        <v>-0.13746020637327458</v>
      </c>
      <c r="AU11" s="6">
        <v>-143859.16</v>
      </c>
      <c r="AV11" s="8">
        <v>5329339</v>
      </c>
      <c r="AW11" s="8">
        <v>754.1</v>
      </c>
      <c r="AX11" s="51">
        <f t="shared" si="11"/>
        <v>-0.83680808445475141</v>
      </c>
      <c r="AY11" s="50">
        <f t="shared" si="13"/>
        <v>803254.74999999988</v>
      </c>
      <c r="AZ11" s="50">
        <f t="shared" si="14"/>
        <v>19831132.5</v>
      </c>
      <c r="BA11" s="50">
        <f t="shared" si="15"/>
        <v>5666.9000000000005</v>
      </c>
      <c r="BB11" s="7">
        <f t="shared" si="16"/>
        <v>1.2556467589533777</v>
      </c>
      <c r="BC11" s="10" t="s">
        <v>789</v>
      </c>
      <c r="BD11" s="10" t="s">
        <v>789</v>
      </c>
      <c r="BE11" s="10" t="s">
        <v>805</v>
      </c>
      <c r="BF11" s="10" t="s">
        <v>829</v>
      </c>
    </row>
    <row r="12" spans="1:58" x14ac:dyDescent="0.2">
      <c r="A12" s="5">
        <v>171395</v>
      </c>
      <c r="B12" s="6" t="s">
        <v>192</v>
      </c>
      <c r="C12" s="6">
        <v>0</v>
      </c>
      <c r="D12" s="6">
        <v>0</v>
      </c>
      <c r="E12" s="6">
        <v>0</v>
      </c>
      <c r="F12" s="49">
        <f t="shared" si="0"/>
        <v>0</v>
      </c>
      <c r="G12" s="6">
        <v>0</v>
      </c>
      <c r="H12" s="6">
        <v>0</v>
      </c>
      <c r="I12" s="6">
        <v>0</v>
      </c>
      <c r="J12" s="49">
        <f t="shared" si="1"/>
        <v>0</v>
      </c>
      <c r="K12" s="6">
        <v>0</v>
      </c>
      <c r="L12" s="6">
        <v>0</v>
      </c>
      <c r="M12" s="6">
        <v>0</v>
      </c>
      <c r="N12" s="49">
        <f t="shared" si="2"/>
        <v>0</v>
      </c>
      <c r="O12" s="6">
        <v>0</v>
      </c>
      <c r="P12" s="6">
        <v>0</v>
      </c>
      <c r="Q12" s="6">
        <v>0</v>
      </c>
      <c r="R12" s="49">
        <f t="shared" si="3"/>
        <v>0</v>
      </c>
      <c r="S12" s="6">
        <v>0</v>
      </c>
      <c r="T12" s="6">
        <v>0</v>
      </c>
      <c r="U12" s="6">
        <v>0</v>
      </c>
      <c r="V12" s="49">
        <f t="shared" si="4"/>
        <v>0</v>
      </c>
      <c r="W12" s="6">
        <v>0</v>
      </c>
      <c r="X12" s="6">
        <v>0</v>
      </c>
      <c r="Y12" s="6">
        <v>0</v>
      </c>
      <c r="Z12" s="49">
        <f t="shared" si="5"/>
        <v>0</v>
      </c>
      <c r="AA12" s="6">
        <v>0</v>
      </c>
      <c r="AB12" s="6">
        <v>0</v>
      </c>
      <c r="AC12" s="6">
        <v>0</v>
      </c>
      <c r="AD12" s="49">
        <f t="shared" si="6"/>
        <v>0</v>
      </c>
      <c r="AE12" s="6">
        <v>0</v>
      </c>
      <c r="AF12" s="6">
        <v>0</v>
      </c>
      <c r="AG12" s="6">
        <v>0</v>
      </c>
      <c r="AH12" s="49">
        <f t="shared" si="7"/>
        <v>0</v>
      </c>
      <c r="AI12" s="6">
        <v>0</v>
      </c>
      <c r="AJ12" s="6">
        <v>0</v>
      </c>
      <c r="AK12" s="6">
        <v>0</v>
      </c>
      <c r="AL12" s="49">
        <f t="shared" si="8"/>
        <v>0</v>
      </c>
      <c r="AM12" s="6">
        <v>0</v>
      </c>
      <c r="AN12" s="6">
        <v>0</v>
      </c>
      <c r="AO12" s="6">
        <v>0</v>
      </c>
      <c r="AP12" s="49">
        <f t="shared" si="9"/>
        <v>0</v>
      </c>
      <c r="AQ12" s="6">
        <v>0</v>
      </c>
      <c r="AR12" s="8">
        <v>0</v>
      </c>
      <c r="AS12" s="8">
        <v>0</v>
      </c>
      <c r="AT12" s="51">
        <f t="shared" si="10"/>
        <v>0</v>
      </c>
      <c r="AU12" s="6">
        <v>0</v>
      </c>
      <c r="AV12" s="8">
        <v>0</v>
      </c>
      <c r="AW12" s="8">
        <v>0</v>
      </c>
      <c r="AX12" s="51">
        <f t="shared" si="11"/>
        <v>0</v>
      </c>
      <c r="AY12" s="50">
        <f t="shared" si="13"/>
        <v>0</v>
      </c>
      <c r="AZ12" s="50">
        <f t="shared" si="14"/>
        <v>0</v>
      </c>
      <c r="BA12" s="50">
        <f t="shared" si="15"/>
        <v>0</v>
      </c>
      <c r="BB12" s="7">
        <f t="shared" si="16"/>
        <v>0</v>
      </c>
      <c r="BC12" s="10" t="s">
        <v>789</v>
      </c>
      <c r="BD12" s="10" t="s">
        <v>789</v>
      </c>
      <c r="BE12" s="10" t="s">
        <v>805</v>
      </c>
      <c r="BF12" s="10" t="s">
        <v>829</v>
      </c>
    </row>
    <row r="13" spans="1:58" x14ac:dyDescent="0.2">
      <c r="A13" s="5">
        <v>171880</v>
      </c>
      <c r="B13" s="6" t="s">
        <v>203</v>
      </c>
      <c r="C13" s="6">
        <v>-253946.67</v>
      </c>
      <c r="D13" s="6">
        <v>1397270</v>
      </c>
      <c r="E13" s="6">
        <v>203</v>
      </c>
      <c r="F13" s="49">
        <f t="shared" si="0"/>
        <v>-5.4523464326865962</v>
      </c>
      <c r="G13" s="6">
        <v>63432.29</v>
      </c>
      <c r="H13" s="6">
        <v>1778490</v>
      </c>
      <c r="I13" s="6">
        <v>267</v>
      </c>
      <c r="J13" s="49">
        <f t="shared" si="1"/>
        <v>1.1056576027978791</v>
      </c>
      <c r="K13" s="6">
        <v>-37513.1</v>
      </c>
      <c r="L13" s="6">
        <v>2552422.5</v>
      </c>
      <c r="M13" s="6">
        <v>372.25</v>
      </c>
      <c r="N13" s="49">
        <f t="shared" si="2"/>
        <v>-0.44091172209929974</v>
      </c>
      <c r="O13" s="6">
        <v>563486.68999999994</v>
      </c>
      <c r="P13" s="6">
        <v>3179291.5</v>
      </c>
      <c r="Q13" s="6">
        <v>467.35</v>
      </c>
      <c r="R13" s="49">
        <f t="shared" si="3"/>
        <v>5.4943333727026911</v>
      </c>
      <c r="S13" s="6">
        <v>714519.61</v>
      </c>
      <c r="T13" s="6">
        <v>2488825</v>
      </c>
      <c r="U13" s="6">
        <v>370.5</v>
      </c>
      <c r="V13" s="49">
        <f t="shared" si="4"/>
        <v>8.8998253834640852</v>
      </c>
      <c r="W13" s="6">
        <v>550684.89</v>
      </c>
      <c r="X13" s="6">
        <v>2336100</v>
      </c>
      <c r="Y13" s="6">
        <v>350</v>
      </c>
      <c r="Z13" s="49">
        <f t="shared" si="5"/>
        <v>7.0718491074868375</v>
      </c>
      <c r="AA13" s="6">
        <v>765929.31</v>
      </c>
      <c r="AB13" s="6">
        <v>4286407.5</v>
      </c>
      <c r="AC13" s="6">
        <v>595.04999999999995</v>
      </c>
      <c r="AD13" s="49">
        <f t="shared" si="6"/>
        <v>5.5393260230157777</v>
      </c>
      <c r="AE13" s="6">
        <v>707265.31</v>
      </c>
      <c r="AF13" s="6">
        <v>929245</v>
      </c>
      <c r="AG13" s="6">
        <v>125.5</v>
      </c>
      <c r="AH13" s="49">
        <f t="shared" si="7"/>
        <v>22.833546911740179</v>
      </c>
      <c r="AI13" s="6">
        <v>-443614.07</v>
      </c>
      <c r="AJ13" s="6">
        <v>0</v>
      </c>
      <c r="AK13" s="6">
        <v>0</v>
      </c>
      <c r="AL13" s="49">
        <f t="shared" si="8"/>
        <v>0</v>
      </c>
      <c r="AM13" s="6">
        <v>-443614.07</v>
      </c>
      <c r="AN13" s="6">
        <v>0</v>
      </c>
      <c r="AO13" s="6">
        <v>0</v>
      </c>
      <c r="AP13" s="49">
        <f t="shared" si="9"/>
        <v>0</v>
      </c>
      <c r="AQ13" s="6">
        <v>-443614.07</v>
      </c>
      <c r="AR13" s="8">
        <v>0</v>
      </c>
      <c r="AS13" s="8">
        <v>0</v>
      </c>
      <c r="AT13" s="51">
        <f t="shared" si="10"/>
        <v>0</v>
      </c>
      <c r="AU13" s="6">
        <v>-443614.07</v>
      </c>
      <c r="AV13" s="8">
        <v>0</v>
      </c>
      <c r="AW13" s="8">
        <v>0</v>
      </c>
      <c r="AX13" s="51">
        <f t="shared" si="11"/>
        <v>0</v>
      </c>
      <c r="AY13" s="50">
        <f t="shared" si="13"/>
        <v>2366593.02</v>
      </c>
      <c r="AZ13" s="50">
        <f t="shared" si="14"/>
        <v>18018806.5</v>
      </c>
      <c r="BA13" s="50">
        <f t="shared" si="15"/>
        <v>2750.6499999999996</v>
      </c>
      <c r="BB13" s="7">
        <f t="shared" si="16"/>
        <v>4.0715451170420192</v>
      </c>
      <c r="BC13" s="10" t="s">
        <v>789</v>
      </c>
      <c r="BD13" s="10" t="s">
        <v>789</v>
      </c>
      <c r="BE13" s="10" t="s">
        <v>805</v>
      </c>
      <c r="BF13" s="10" t="s">
        <v>829</v>
      </c>
    </row>
    <row r="14" spans="1:58" x14ac:dyDescent="0.2">
      <c r="A14" s="5">
        <v>172252</v>
      </c>
      <c r="B14" s="6" t="s">
        <v>114</v>
      </c>
      <c r="C14" s="6">
        <v>285934.96000000002</v>
      </c>
      <c r="D14" s="6">
        <v>271420</v>
      </c>
      <c r="E14" s="6">
        <v>41</v>
      </c>
      <c r="F14" s="49">
        <f t="shared" si="0"/>
        <v>31.60433571586471</v>
      </c>
      <c r="G14" s="6">
        <v>293134.96000000002</v>
      </c>
      <c r="H14" s="6">
        <v>303700</v>
      </c>
      <c r="I14" s="6">
        <v>45</v>
      </c>
      <c r="J14" s="49">
        <f t="shared" si="1"/>
        <v>29.921579716825818</v>
      </c>
      <c r="K14" s="6">
        <v>197814.96</v>
      </c>
      <c r="L14" s="6">
        <v>205700</v>
      </c>
      <c r="M14" s="6">
        <v>30</v>
      </c>
      <c r="N14" s="49">
        <f t="shared" si="2"/>
        <v>28.850018473505102</v>
      </c>
      <c r="O14" s="6">
        <v>405914.96</v>
      </c>
      <c r="P14" s="6">
        <v>570280</v>
      </c>
      <c r="Q14" s="6">
        <v>84</v>
      </c>
      <c r="R14" s="49">
        <f t="shared" si="3"/>
        <v>22.065237707792665</v>
      </c>
      <c r="S14" s="6">
        <v>136118.96</v>
      </c>
      <c r="T14" s="6">
        <v>144148</v>
      </c>
      <c r="U14" s="6">
        <v>20.6</v>
      </c>
      <c r="V14" s="49">
        <f t="shared" si="4"/>
        <v>29.273300774204287</v>
      </c>
      <c r="W14" s="6">
        <v>191255.96</v>
      </c>
      <c r="X14" s="6">
        <v>275300</v>
      </c>
      <c r="Y14" s="6">
        <v>40</v>
      </c>
      <c r="Z14" s="49">
        <f t="shared" si="5"/>
        <v>20.841550308754087</v>
      </c>
      <c r="AA14" s="6">
        <v>157399.96</v>
      </c>
      <c r="AB14" s="6">
        <v>409500</v>
      </c>
      <c r="AC14" s="6">
        <v>60</v>
      </c>
      <c r="AD14" s="49">
        <f t="shared" si="6"/>
        <v>11.915503687423687</v>
      </c>
      <c r="AE14" s="6">
        <v>286929.96000000002</v>
      </c>
      <c r="AF14" s="6">
        <v>302400</v>
      </c>
      <c r="AG14" s="6">
        <v>42</v>
      </c>
      <c r="AH14" s="49">
        <f t="shared" si="7"/>
        <v>28.465273809523811</v>
      </c>
      <c r="AI14" s="6">
        <v>-4590.04</v>
      </c>
      <c r="AJ14" s="6">
        <v>0</v>
      </c>
      <c r="AK14" s="6">
        <v>0</v>
      </c>
      <c r="AL14" s="49">
        <f t="shared" si="8"/>
        <v>0</v>
      </c>
      <c r="AM14" s="6">
        <v>125099.96</v>
      </c>
      <c r="AN14" s="6">
        <v>376850</v>
      </c>
      <c r="AO14" s="6">
        <v>55</v>
      </c>
      <c r="AP14" s="49">
        <f t="shared" si="9"/>
        <v>10.290828605545974</v>
      </c>
      <c r="AQ14" s="6">
        <v>227499.95</v>
      </c>
      <c r="AR14" s="8">
        <v>311250</v>
      </c>
      <c r="AS14" s="8">
        <v>45</v>
      </c>
      <c r="AT14" s="51">
        <f t="shared" si="10"/>
        <v>22.658629558232935</v>
      </c>
      <c r="AU14" s="6">
        <v>279895.96999999997</v>
      </c>
      <c r="AV14" s="8">
        <v>318750</v>
      </c>
      <c r="AW14" s="8">
        <v>45</v>
      </c>
      <c r="AX14" s="51">
        <f t="shared" si="11"/>
        <v>27.221255121568625</v>
      </c>
      <c r="AY14" s="50">
        <f t="shared" si="13"/>
        <v>1667574.72</v>
      </c>
      <c r="AZ14" s="50">
        <f t="shared" si="14"/>
        <v>2180048</v>
      </c>
      <c r="BA14" s="50">
        <f t="shared" si="15"/>
        <v>507.6</v>
      </c>
      <c r="BB14" s="7">
        <f t="shared" si="16"/>
        <v>23.712696380997116</v>
      </c>
      <c r="BC14" s="10" t="s">
        <v>789</v>
      </c>
      <c r="BD14" s="10" t="s">
        <v>789</v>
      </c>
      <c r="BE14" s="10" t="s">
        <v>805</v>
      </c>
      <c r="BF14" s="10" t="s">
        <v>829</v>
      </c>
    </row>
    <row r="15" spans="1:58" x14ac:dyDescent="0.2">
      <c r="A15" s="5">
        <v>172711</v>
      </c>
      <c r="B15" s="6" t="s">
        <v>231</v>
      </c>
      <c r="C15" s="6">
        <v>-0.18</v>
      </c>
      <c r="D15" s="6">
        <v>0</v>
      </c>
      <c r="E15" s="6">
        <v>0</v>
      </c>
      <c r="F15" s="49">
        <f t="shared" si="0"/>
        <v>0</v>
      </c>
      <c r="G15" s="6">
        <v>-0.18</v>
      </c>
      <c r="H15" s="6">
        <v>0</v>
      </c>
      <c r="I15" s="6">
        <v>0</v>
      </c>
      <c r="J15" s="49">
        <f t="shared" si="1"/>
        <v>0</v>
      </c>
      <c r="K15" s="6">
        <v>0</v>
      </c>
      <c r="L15" s="6">
        <v>0</v>
      </c>
      <c r="M15" s="6">
        <v>0</v>
      </c>
      <c r="N15" s="49">
        <f t="shared" si="2"/>
        <v>0</v>
      </c>
      <c r="O15" s="6">
        <v>0</v>
      </c>
      <c r="P15" s="6">
        <v>0</v>
      </c>
      <c r="Q15" s="6">
        <v>0</v>
      </c>
      <c r="R15" s="49">
        <f t="shared" si="3"/>
        <v>0</v>
      </c>
      <c r="S15" s="6">
        <v>0</v>
      </c>
      <c r="T15" s="6">
        <v>0</v>
      </c>
      <c r="U15" s="6">
        <v>0</v>
      </c>
      <c r="V15" s="49">
        <f t="shared" si="4"/>
        <v>0</v>
      </c>
      <c r="W15" s="6">
        <v>0</v>
      </c>
      <c r="X15" s="6">
        <v>0</v>
      </c>
      <c r="Y15" s="6">
        <v>0</v>
      </c>
      <c r="Z15" s="49">
        <f t="shared" si="5"/>
        <v>0</v>
      </c>
      <c r="AA15" s="6">
        <v>0</v>
      </c>
      <c r="AB15" s="6">
        <v>0</v>
      </c>
      <c r="AC15" s="6">
        <v>0</v>
      </c>
      <c r="AD15" s="49">
        <f t="shared" si="6"/>
        <v>0</v>
      </c>
      <c r="AE15" s="6">
        <v>0</v>
      </c>
      <c r="AF15" s="6">
        <v>0</v>
      </c>
      <c r="AG15" s="6">
        <v>0</v>
      </c>
      <c r="AH15" s="49">
        <f t="shared" si="7"/>
        <v>0</v>
      </c>
      <c r="AI15" s="6">
        <v>0</v>
      </c>
      <c r="AJ15" s="6">
        <v>0</v>
      </c>
      <c r="AK15" s="6">
        <v>0</v>
      </c>
      <c r="AL15" s="49">
        <f t="shared" si="8"/>
        <v>0</v>
      </c>
      <c r="AM15" s="6">
        <v>0</v>
      </c>
      <c r="AN15" s="6">
        <v>0</v>
      </c>
      <c r="AO15" s="6">
        <v>0</v>
      </c>
      <c r="AP15" s="49">
        <f t="shared" si="9"/>
        <v>0</v>
      </c>
      <c r="AQ15" s="6">
        <v>0</v>
      </c>
      <c r="AR15" s="8">
        <v>0</v>
      </c>
      <c r="AS15" s="8">
        <v>0</v>
      </c>
      <c r="AT15" s="51">
        <f t="shared" si="10"/>
        <v>0</v>
      </c>
      <c r="AU15" s="6">
        <v>0</v>
      </c>
      <c r="AV15" s="8">
        <v>0</v>
      </c>
      <c r="AW15" s="8">
        <v>0</v>
      </c>
      <c r="AX15" s="51">
        <f t="shared" si="11"/>
        <v>0</v>
      </c>
      <c r="AY15" s="50">
        <f t="shared" si="13"/>
        <v>-0.36</v>
      </c>
      <c r="AZ15" s="50">
        <f t="shared" si="14"/>
        <v>0</v>
      </c>
      <c r="BA15" s="50">
        <f t="shared" si="15"/>
        <v>0</v>
      </c>
      <c r="BB15" s="7">
        <f t="shared" si="16"/>
        <v>0</v>
      </c>
      <c r="BC15" s="10" t="s">
        <v>789</v>
      </c>
      <c r="BD15" s="10" t="s">
        <v>789</v>
      </c>
      <c r="BE15" s="10" t="s">
        <v>805</v>
      </c>
      <c r="BF15" s="10" t="s">
        <v>829</v>
      </c>
    </row>
    <row r="16" spans="1:58" x14ac:dyDescent="0.2">
      <c r="A16" s="5">
        <v>172712</v>
      </c>
      <c r="B16" s="6" t="s">
        <v>232</v>
      </c>
      <c r="C16" s="6">
        <v>-9940.5300000000007</v>
      </c>
      <c r="D16" s="6">
        <v>539200</v>
      </c>
      <c r="E16" s="6">
        <v>80</v>
      </c>
      <c r="F16" s="49">
        <f t="shared" si="0"/>
        <v>-0.55307103115727008</v>
      </c>
      <c r="G16" s="6">
        <v>-8690.5499999999993</v>
      </c>
      <c r="H16" s="6">
        <v>361450</v>
      </c>
      <c r="I16" s="6">
        <v>55</v>
      </c>
      <c r="J16" s="49">
        <f t="shared" si="1"/>
        <v>-0.74535080924055874</v>
      </c>
      <c r="K16" s="6">
        <v>-32735.55</v>
      </c>
      <c r="L16" s="6">
        <v>763420</v>
      </c>
      <c r="M16" s="6">
        <v>112</v>
      </c>
      <c r="N16" s="49">
        <f t="shared" si="2"/>
        <v>-1.2864039454035787</v>
      </c>
      <c r="O16" s="6">
        <v>-6115.55</v>
      </c>
      <c r="P16" s="6">
        <v>280540</v>
      </c>
      <c r="Q16" s="6">
        <v>41.5</v>
      </c>
      <c r="R16" s="49">
        <f t="shared" si="3"/>
        <v>-0.67577546873886074</v>
      </c>
      <c r="S16" s="6">
        <v>98234.44</v>
      </c>
      <c r="T16" s="6">
        <v>529500</v>
      </c>
      <c r="U16" s="6">
        <v>80</v>
      </c>
      <c r="V16" s="49">
        <f t="shared" si="4"/>
        <v>5.7512136732766761</v>
      </c>
      <c r="W16" s="6">
        <v>35976.94</v>
      </c>
      <c r="X16" s="6">
        <v>548610</v>
      </c>
      <c r="Y16" s="6">
        <v>83</v>
      </c>
      <c r="Z16" s="49">
        <f t="shared" si="5"/>
        <v>1.967350576912561</v>
      </c>
      <c r="AA16" s="6">
        <v>44707.02</v>
      </c>
      <c r="AB16" s="6">
        <v>726470</v>
      </c>
      <c r="AC16" s="6">
        <v>103</v>
      </c>
      <c r="AD16" s="49">
        <f t="shared" si="6"/>
        <v>1.9077423981719823</v>
      </c>
      <c r="AE16" s="6">
        <v>98486.99</v>
      </c>
      <c r="AF16" s="6">
        <v>626020</v>
      </c>
      <c r="AG16" s="6">
        <v>86</v>
      </c>
      <c r="AH16" s="49">
        <f t="shared" si="7"/>
        <v>4.7196730136417369</v>
      </c>
      <c r="AI16" s="6">
        <v>-38313.01</v>
      </c>
      <c r="AJ16" s="6">
        <v>247200</v>
      </c>
      <c r="AK16" s="6">
        <v>35</v>
      </c>
      <c r="AL16" s="49">
        <f t="shared" si="8"/>
        <v>-4.8046250404530744</v>
      </c>
      <c r="AM16" s="6">
        <v>58072.01</v>
      </c>
      <c r="AN16" s="6">
        <v>419100</v>
      </c>
      <c r="AO16" s="6">
        <v>62</v>
      </c>
      <c r="AP16" s="49">
        <f t="shared" si="9"/>
        <v>4.2954719875924603</v>
      </c>
      <c r="AQ16" s="6">
        <v>80410.990000000005</v>
      </c>
      <c r="AR16" s="8">
        <v>517750</v>
      </c>
      <c r="AS16" s="8">
        <v>75</v>
      </c>
      <c r="AT16" s="51">
        <f t="shared" si="10"/>
        <v>4.8145643457267022</v>
      </c>
      <c r="AU16" s="6">
        <v>159772.82</v>
      </c>
      <c r="AV16" s="8">
        <v>634425</v>
      </c>
      <c r="AW16" s="8">
        <v>90</v>
      </c>
      <c r="AX16" s="51">
        <f t="shared" si="11"/>
        <v>7.8070022776529928</v>
      </c>
      <c r="AY16" s="50">
        <f t="shared" si="13"/>
        <v>121436.22</v>
      </c>
      <c r="AZ16" s="50">
        <f t="shared" si="14"/>
        <v>3749190</v>
      </c>
      <c r="BA16" s="50">
        <f t="shared" si="15"/>
        <v>902.5</v>
      </c>
      <c r="BB16" s="7">
        <f t="shared" si="16"/>
        <v>1.0040896353612381</v>
      </c>
      <c r="BC16" s="10" t="s">
        <v>789</v>
      </c>
      <c r="BD16" s="10" t="s">
        <v>789</v>
      </c>
      <c r="BE16" s="10" t="s">
        <v>805</v>
      </c>
      <c r="BF16" s="10" t="s">
        <v>829</v>
      </c>
    </row>
    <row r="17" spans="1:58" x14ac:dyDescent="0.2">
      <c r="A17" s="5">
        <v>175288</v>
      </c>
      <c r="B17" s="6" t="s">
        <v>95</v>
      </c>
      <c r="C17" s="6">
        <v>-26160.240000000002</v>
      </c>
      <c r="D17" s="6">
        <v>5056980</v>
      </c>
      <c r="E17" s="6">
        <v>744</v>
      </c>
      <c r="F17" s="49">
        <f t="shared" si="0"/>
        <v>-0.15519286214301817</v>
      </c>
      <c r="G17" s="6">
        <v>185759.75</v>
      </c>
      <c r="H17" s="6">
        <v>4153000</v>
      </c>
      <c r="I17" s="6">
        <v>620</v>
      </c>
      <c r="J17" s="49">
        <f t="shared" si="1"/>
        <v>1.3866005899349867</v>
      </c>
      <c r="K17" s="6">
        <v>-316270.77</v>
      </c>
      <c r="L17" s="6">
        <v>3575280</v>
      </c>
      <c r="M17" s="6">
        <v>535.5</v>
      </c>
      <c r="N17" s="49">
        <f t="shared" si="2"/>
        <v>-2.6538125964959391</v>
      </c>
      <c r="O17" s="6">
        <v>-132472.79999999999</v>
      </c>
      <c r="P17" s="6">
        <v>4709700</v>
      </c>
      <c r="Q17" s="6">
        <v>690</v>
      </c>
      <c r="R17" s="49">
        <f t="shared" si="3"/>
        <v>-0.87195719472577859</v>
      </c>
      <c r="S17" s="6">
        <v>-177710.83</v>
      </c>
      <c r="T17" s="6">
        <v>2474100</v>
      </c>
      <c r="U17" s="6">
        <v>370</v>
      </c>
      <c r="V17" s="49">
        <f t="shared" si="4"/>
        <v>-2.2266827250313246</v>
      </c>
      <c r="W17" s="6">
        <v>-398016.83</v>
      </c>
      <c r="X17" s="6">
        <v>4490000</v>
      </c>
      <c r="Y17" s="6">
        <v>660</v>
      </c>
      <c r="Z17" s="49">
        <f t="shared" si="5"/>
        <v>-2.6593552115812922</v>
      </c>
      <c r="AA17" s="6">
        <v>336653.64</v>
      </c>
      <c r="AB17" s="6">
        <v>5060420</v>
      </c>
      <c r="AC17" s="6">
        <v>728.5</v>
      </c>
      <c r="AD17" s="49">
        <f t="shared" si="6"/>
        <v>2.0623313558953607</v>
      </c>
      <c r="AE17" s="6">
        <v>-285309.42</v>
      </c>
      <c r="AF17" s="6">
        <v>5001000</v>
      </c>
      <c r="AG17" s="6">
        <v>700</v>
      </c>
      <c r="AH17" s="49">
        <f t="shared" si="7"/>
        <v>-1.7115142171565685</v>
      </c>
      <c r="AI17" s="6">
        <v>-703903.82</v>
      </c>
      <c r="AJ17" s="6">
        <v>7737440</v>
      </c>
      <c r="AK17" s="6">
        <v>1101</v>
      </c>
      <c r="AL17" s="49">
        <f t="shared" si="8"/>
        <v>-2.8201858004714735</v>
      </c>
      <c r="AM17" s="6">
        <v>859513.27</v>
      </c>
      <c r="AN17" s="6">
        <v>5576910</v>
      </c>
      <c r="AO17" s="6">
        <v>813</v>
      </c>
      <c r="AP17" s="49">
        <f t="shared" si="9"/>
        <v>4.777719448583535</v>
      </c>
      <c r="AQ17" s="6">
        <v>-319670.71000000002</v>
      </c>
      <c r="AR17" s="8">
        <v>5278250</v>
      </c>
      <c r="AS17" s="8">
        <v>753</v>
      </c>
      <c r="AT17" s="51">
        <f t="shared" si="10"/>
        <v>-1.8774768171268887</v>
      </c>
      <c r="AU17" s="6">
        <v>-96555.47</v>
      </c>
      <c r="AV17" s="8">
        <v>7467850</v>
      </c>
      <c r="AW17" s="8">
        <v>1069</v>
      </c>
      <c r="AX17" s="51">
        <f t="shared" si="11"/>
        <v>-0.4008140991048294</v>
      </c>
      <c r="AY17" s="50">
        <f t="shared" si="13"/>
        <v>-528218.07999999996</v>
      </c>
      <c r="AZ17" s="50">
        <f t="shared" si="14"/>
        <v>29519480</v>
      </c>
      <c r="BA17" s="50">
        <f t="shared" si="15"/>
        <v>8784</v>
      </c>
      <c r="BB17" s="7">
        <f t="shared" si="16"/>
        <v>-0.5547103295857515</v>
      </c>
      <c r="BC17" s="10" t="s">
        <v>789</v>
      </c>
      <c r="BD17" s="10" t="s">
        <v>789</v>
      </c>
      <c r="BE17" s="10" t="s">
        <v>805</v>
      </c>
      <c r="BF17" s="10" t="s">
        <v>829</v>
      </c>
    </row>
    <row r="18" spans="1:58" x14ac:dyDescent="0.2">
      <c r="A18" s="5">
        <v>176278</v>
      </c>
      <c r="B18" s="6" t="s">
        <v>298</v>
      </c>
      <c r="C18" s="6">
        <v>406724.84</v>
      </c>
      <c r="D18" s="6">
        <v>0</v>
      </c>
      <c r="E18" s="6">
        <v>0</v>
      </c>
      <c r="F18" s="49">
        <f t="shared" si="0"/>
        <v>0</v>
      </c>
      <c r="G18" s="6">
        <v>406724.84</v>
      </c>
      <c r="H18" s="6">
        <v>0</v>
      </c>
      <c r="I18" s="6">
        <v>0</v>
      </c>
      <c r="J18" s="49">
        <f t="shared" si="1"/>
        <v>0</v>
      </c>
      <c r="K18" s="6">
        <v>406724.84</v>
      </c>
      <c r="L18" s="6">
        <v>0</v>
      </c>
      <c r="M18" s="6">
        <v>0</v>
      </c>
      <c r="N18" s="49">
        <f t="shared" si="2"/>
        <v>0</v>
      </c>
      <c r="O18" s="6">
        <v>406724.84</v>
      </c>
      <c r="P18" s="6">
        <v>0</v>
      </c>
      <c r="Q18" s="6">
        <v>0</v>
      </c>
      <c r="R18" s="49">
        <f t="shared" si="3"/>
        <v>0</v>
      </c>
      <c r="S18" s="6">
        <v>406724.84</v>
      </c>
      <c r="T18" s="6">
        <v>0</v>
      </c>
      <c r="U18" s="6">
        <v>0</v>
      </c>
      <c r="V18" s="49">
        <f t="shared" si="4"/>
        <v>0</v>
      </c>
      <c r="W18" s="6">
        <v>406724.84</v>
      </c>
      <c r="X18" s="6">
        <v>0</v>
      </c>
      <c r="Y18" s="6">
        <v>0</v>
      </c>
      <c r="Z18" s="49">
        <f t="shared" si="5"/>
        <v>0</v>
      </c>
      <c r="AA18" s="6">
        <v>406724.84</v>
      </c>
      <c r="AB18" s="6">
        <v>0</v>
      </c>
      <c r="AC18" s="6">
        <v>0</v>
      </c>
      <c r="AD18" s="49">
        <f t="shared" si="6"/>
        <v>0</v>
      </c>
      <c r="AE18" s="6">
        <v>406724.84</v>
      </c>
      <c r="AF18" s="6">
        <v>0</v>
      </c>
      <c r="AG18" s="6">
        <v>0</v>
      </c>
      <c r="AH18" s="49">
        <f t="shared" si="7"/>
        <v>0</v>
      </c>
      <c r="AI18" s="6">
        <v>406724.84</v>
      </c>
      <c r="AJ18" s="6">
        <v>0</v>
      </c>
      <c r="AK18" s="6">
        <v>0</v>
      </c>
      <c r="AL18" s="49">
        <f t="shared" si="8"/>
        <v>0</v>
      </c>
      <c r="AM18" s="6">
        <v>406724.84</v>
      </c>
      <c r="AN18" s="6">
        <v>0</v>
      </c>
      <c r="AO18" s="6">
        <v>0</v>
      </c>
      <c r="AP18" s="49">
        <f t="shared" si="9"/>
        <v>0</v>
      </c>
      <c r="AQ18" s="6">
        <v>406724.84</v>
      </c>
      <c r="AR18" s="8">
        <v>0</v>
      </c>
      <c r="AS18" s="8">
        <v>0</v>
      </c>
      <c r="AT18" s="51">
        <f t="shared" si="10"/>
        <v>0</v>
      </c>
      <c r="AU18" s="6">
        <v>406724.84</v>
      </c>
      <c r="AV18" s="8">
        <v>0</v>
      </c>
      <c r="AW18" s="8">
        <v>0</v>
      </c>
      <c r="AX18" s="51">
        <f t="shared" si="11"/>
        <v>0</v>
      </c>
      <c r="AY18" s="50">
        <f t="shared" si="13"/>
        <v>2847073.88</v>
      </c>
      <c r="AZ18" s="50">
        <f t="shared" si="14"/>
        <v>0</v>
      </c>
      <c r="BA18" s="50">
        <f t="shared" si="15"/>
        <v>0</v>
      </c>
      <c r="BB18" s="7">
        <f t="shared" si="16"/>
        <v>0</v>
      </c>
      <c r="BC18" s="10" t="s">
        <v>789</v>
      </c>
      <c r="BD18" s="10" t="s">
        <v>789</v>
      </c>
      <c r="BE18" s="10" t="s">
        <v>805</v>
      </c>
      <c r="BF18" s="10" t="s">
        <v>829</v>
      </c>
    </row>
    <row r="19" spans="1:58" x14ac:dyDescent="0.2">
      <c r="A19" s="5">
        <v>176641</v>
      </c>
      <c r="B19" s="6" t="s">
        <v>308</v>
      </c>
      <c r="C19" s="6">
        <v>598431.12</v>
      </c>
      <c r="D19" s="6">
        <v>1605665</v>
      </c>
      <c r="E19" s="6">
        <v>236</v>
      </c>
      <c r="F19" s="49">
        <f t="shared" si="0"/>
        <v>11.180995786792389</v>
      </c>
      <c r="G19" s="6">
        <v>579216.59</v>
      </c>
      <c r="H19" s="6">
        <v>1144419.5</v>
      </c>
      <c r="I19" s="6">
        <v>175.05</v>
      </c>
      <c r="J19" s="49">
        <f t="shared" si="1"/>
        <v>15.689801065081467</v>
      </c>
      <c r="K19" s="6">
        <v>604133.61</v>
      </c>
      <c r="L19" s="6">
        <v>1639642.5</v>
      </c>
      <c r="M19" s="6">
        <v>238.75</v>
      </c>
      <c r="N19" s="49">
        <f t="shared" si="2"/>
        <v>11.053634130610789</v>
      </c>
      <c r="O19" s="6">
        <v>451634.38</v>
      </c>
      <c r="P19" s="6">
        <v>1540102.5</v>
      </c>
      <c r="Q19" s="6">
        <v>224.95</v>
      </c>
      <c r="R19" s="49">
        <f t="shared" si="3"/>
        <v>9.0907363503403182</v>
      </c>
      <c r="S19" s="6">
        <v>627301.11</v>
      </c>
      <c r="T19" s="6">
        <v>1383161.5</v>
      </c>
      <c r="U19" s="6">
        <v>204.75</v>
      </c>
      <c r="V19" s="49">
        <f t="shared" si="4"/>
        <v>14.059337546627781</v>
      </c>
      <c r="W19" s="6">
        <v>588072.31000000006</v>
      </c>
      <c r="X19" s="6">
        <v>1409425</v>
      </c>
      <c r="Y19" s="6">
        <v>211</v>
      </c>
      <c r="Z19" s="49">
        <f t="shared" si="5"/>
        <v>12.517281373609807</v>
      </c>
      <c r="AA19" s="6">
        <v>450128.81</v>
      </c>
      <c r="AB19" s="6">
        <v>960465</v>
      </c>
      <c r="AC19" s="6">
        <v>135.25</v>
      </c>
      <c r="AD19" s="49">
        <f t="shared" si="6"/>
        <v>14.528372309246041</v>
      </c>
      <c r="AE19" s="6">
        <v>538040.31000000006</v>
      </c>
      <c r="AF19" s="6">
        <v>668512.5</v>
      </c>
      <c r="AG19" s="6">
        <v>94.75</v>
      </c>
      <c r="AH19" s="49">
        <f t="shared" si="7"/>
        <v>24.144962584843217</v>
      </c>
      <c r="AI19" s="6">
        <v>319907.82</v>
      </c>
      <c r="AJ19" s="6">
        <v>869380</v>
      </c>
      <c r="AK19" s="6">
        <v>122.5</v>
      </c>
      <c r="AL19" s="49">
        <f t="shared" si="8"/>
        <v>11.407143504566474</v>
      </c>
      <c r="AM19" s="6">
        <v>202387.82</v>
      </c>
      <c r="AN19" s="6">
        <v>413150</v>
      </c>
      <c r="AO19" s="6">
        <v>61</v>
      </c>
      <c r="AP19" s="49">
        <f t="shared" si="9"/>
        <v>15.185822146920005</v>
      </c>
      <c r="AQ19" s="6">
        <v>459787.82</v>
      </c>
      <c r="AR19" s="8">
        <v>685100</v>
      </c>
      <c r="AS19" s="8">
        <v>100</v>
      </c>
      <c r="AT19" s="51">
        <f t="shared" si="10"/>
        <v>20.804878733031675</v>
      </c>
      <c r="AU19" s="6">
        <v>391733.44</v>
      </c>
      <c r="AV19" s="8">
        <v>1100725</v>
      </c>
      <c r="AW19" s="8">
        <v>156.5</v>
      </c>
      <c r="AX19" s="51">
        <f t="shared" si="11"/>
        <v>11.032489168502577</v>
      </c>
      <c r="AY19" s="50">
        <f t="shared" si="13"/>
        <v>3898917.9299999997</v>
      </c>
      <c r="AZ19" s="50">
        <f t="shared" si="14"/>
        <v>9682881</v>
      </c>
      <c r="BA19" s="50">
        <f t="shared" si="15"/>
        <v>1960.5</v>
      </c>
      <c r="BB19" s="7">
        <f t="shared" si="16"/>
        <v>12.482489026767961</v>
      </c>
      <c r="BC19" s="10" t="s">
        <v>789</v>
      </c>
      <c r="BD19" s="10" t="s">
        <v>789</v>
      </c>
      <c r="BE19" s="10" t="s">
        <v>805</v>
      </c>
      <c r="BF19" s="10" t="s">
        <v>829</v>
      </c>
    </row>
    <row r="20" spans="1:58" x14ac:dyDescent="0.2">
      <c r="A20" s="5">
        <v>177247</v>
      </c>
      <c r="B20" s="6" t="s">
        <v>866</v>
      </c>
      <c r="C20" s="6">
        <v>-5338.92</v>
      </c>
      <c r="D20" s="6">
        <v>6670</v>
      </c>
      <c r="E20" s="6">
        <v>1</v>
      </c>
      <c r="F20" s="49">
        <f t="shared" si="0"/>
        <v>-24.013133433283357</v>
      </c>
      <c r="G20" s="6">
        <v>-5438.92</v>
      </c>
      <c r="H20" s="6">
        <v>0</v>
      </c>
      <c r="I20" s="6">
        <v>0</v>
      </c>
      <c r="J20" s="49">
        <f t="shared" si="1"/>
        <v>0</v>
      </c>
      <c r="K20" s="6">
        <v>-5438.92</v>
      </c>
      <c r="L20" s="6">
        <v>0</v>
      </c>
      <c r="M20" s="6">
        <v>0</v>
      </c>
      <c r="N20" s="49">
        <f t="shared" si="2"/>
        <v>0</v>
      </c>
      <c r="O20" s="6">
        <v>-188.92</v>
      </c>
      <c r="P20" s="6">
        <v>33950</v>
      </c>
      <c r="Q20" s="6">
        <v>5</v>
      </c>
      <c r="R20" s="49">
        <f t="shared" si="3"/>
        <v>-0.1725042709867452</v>
      </c>
      <c r="S20" s="6">
        <v>17481.080000000002</v>
      </c>
      <c r="T20" s="6">
        <v>84600</v>
      </c>
      <c r="U20" s="6">
        <v>12</v>
      </c>
      <c r="V20" s="49">
        <f t="shared" si="4"/>
        <v>6.4055966903073296</v>
      </c>
      <c r="W20" s="6">
        <v>66916.08</v>
      </c>
      <c r="X20" s="6">
        <v>51875</v>
      </c>
      <c r="Y20" s="6">
        <v>7.5</v>
      </c>
      <c r="Z20" s="49">
        <f t="shared" si="5"/>
        <v>38.698455903614459</v>
      </c>
      <c r="AA20" s="6">
        <v>-83.92</v>
      </c>
      <c r="AB20" s="6">
        <v>0</v>
      </c>
      <c r="AC20" s="6">
        <v>0</v>
      </c>
      <c r="AD20" s="49">
        <f t="shared" si="6"/>
        <v>0</v>
      </c>
      <c r="AE20" s="6">
        <v>17491.080000000002</v>
      </c>
      <c r="AF20" s="6">
        <v>18125</v>
      </c>
      <c r="AG20" s="6">
        <v>2.5</v>
      </c>
      <c r="AH20" s="49">
        <f t="shared" si="7"/>
        <v>28.950753103448282</v>
      </c>
      <c r="AI20" s="6">
        <v>16591.080000000002</v>
      </c>
      <c r="AJ20" s="6">
        <v>0</v>
      </c>
      <c r="AK20" s="6">
        <v>0</v>
      </c>
      <c r="AL20" s="49">
        <f t="shared" si="8"/>
        <v>0</v>
      </c>
      <c r="AM20" s="6">
        <v>16591.080000000002</v>
      </c>
      <c r="AN20" s="6">
        <v>0</v>
      </c>
      <c r="AO20" s="6">
        <v>0</v>
      </c>
      <c r="AP20" s="49">
        <f t="shared" si="9"/>
        <v>0</v>
      </c>
      <c r="AQ20" s="6">
        <v>-150110.51</v>
      </c>
      <c r="AR20" s="8">
        <v>0</v>
      </c>
      <c r="AS20" s="8">
        <v>0</v>
      </c>
      <c r="AT20" s="51">
        <f t="shared" si="10"/>
        <v>0</v>
      </c>
      <c r="AU20" s="6">
        <v>-150110.51</v>
      </c>
      <c r="AV20" s="8">
        <v>0</v>
      </c>
      <c r="AW20" s="8">
        <v>0</v>
      </c>
      <c r="AX20" s="51">
        <f t="shared" si="11"/>
        <v>0</v>
      </c>
      <c r="AY20" s="50">
        <f t="shared" si="13"/>
        <v>67907.560000000012</v>
      </c>
      <c r="AZ20" s="50">
        <f t="shared" si="14"/>
        <v>177095</v>
      </c>
      <c r="BA20" s="50">
        <f t="shared" si="15"/>
        <v>28</v>
      </c>
      <c r="BB20" s="7">
        <f t="shared" si="16"/>
        <v>11.887034416556087</v>
      </c>
      <c r="BC20" s="10" t="s">
        <v>789</v>
      </c>
      <c r="BD20" s="10" t="s">
        <v>789</v>
      </c>
      <c r="BE20" s="10" t="s">
        <v>805</v>
      </c>
      <c r="BF20" s="10" t="s">
        <v>829</v>
      </c>
    </row>
    <row r="21" spans="1:58" x14ac:dyDescent="0.2">
      <c r="A21" s="5">
        <v>177605</v>
      </c>
      <c r="B21" s="6" t="s">
        <v>347</v>
      </c>
      <c r="C21" s="6">
        <v>0</v>
      </c>
      <c r="D21" s="6">
        <v>0</v>
      </c>
      <c r="E21" s="6">
        <v>0</v>
      </c>
      <c r="F21" s="49">
        <f t="shared" si="0"/>
        <v>0</v>
      </c>
      <c r="G21" s="6">
        <v>0</v>
      </c>
      <c r="H21" s="6">
        <v>0</v>
      </c>
      <c r="I21" s="6">
        <v>0</v>
      </c>
      <c r="J21" s="49">
        <f t="shared" si="1"/>
        <v>0</v>
      </c>
      <c r="K21" s="6">
        <v>0</v>
      </c>
      <c r="L21" s="6">
        <v>0</v>
      </c>
      <c r="M21" s="6">
        <v>0</v>
      </c>
      <c r="N21" s="49">
        <f t="shared" si="2"/>
        <v>0</v>
      </c>
      <c r="O21" s="6">
        <v>0</v>
      </c>
      <c r="P21" s="6">
        <v>0</v>
      </c>
      <c r="Q21" s="6">
        <v>0</v>
      </c>
      <c r="R21" s="49">
        <f t="shared" si="3"/>
        <v>0</v>
      </c>
      <c r="S21" s="6">
        <v>0</v>
      </c>
      <c r="T21" s="6">
        <v>0</v>
      </c>
      <c r="U21" s="6">
        <v>0</v>
      </c>
      <c r="V21" s="49">
        <f t="shared" si="4"/>
        <v>0</v>
      </c>
      <c r="W21" s="6">
        <v>0</v>
      </c>
      <c r="X21" s="6">
        <v>0</v>
      </c>
      <c r="Y21" s="6">
        <v>0</v>
      </c>
      <c r="Z21" s="49">
        <f t="shared" si="5"/>
        <v>0</v>
      </c>
      <c r="AA21" s="6">
        <v>0</v>
      </c>
      <c r="AB21" s="6">
        <v>0</v>
      </c>
      <c r="AC21" s="6">
        <v>0</v>
      </c>
      <c r="AD21" s="49">
        <f t="shared" si="6"/>
        <v>0</v>
      </c>
      <c r="AE21" s="6">
        <v>0</v>
      </c>
      <c r="AF21" s="6">
        <v>0</v>
      </c>
      <c r="AG21" s="6">
        <v>0</v>
      </c>
      <c r="AH21" s="49">
        <f t="shared" si="7"/>
        <v>0</v>
      </c>
      <c r="AI21" s="6">
        <v>0</v>
      </c>
      <c r="AJ21" s="6">
        <v>0</v>
      </c>
      <c r="AK21" s="6">
        <v>0</v>
      </c>
      <c r="AL21" s="49">
        <f t="shared" si="8"/>
        <v>0</v>
      </c>
      <c r="AM21" s="6">
        <v>0</v>
      </c>
      <c r="AN21" s="6">
        <v>0</v>
      </c>
      <c r="AO21" s="6">
        <v>0</v>
      </c>
      <c r="AP21" s="49">
        <f t="shared" si="9"/>
        <v>0</v>
      </c>
      <c r="AQ21" s="6">
        <v>0</v>
      </c>
      <c r="AR21" s="8">
        <v>0</v>
      </c>
      <c r="AS21" s="8">
        <v>0</v>
      </c>
      <c r="AT21" s="51">
        <f t="shared" si="10"/>
        <v>0</v>
      </c>
      <c r="AU21" s="6">
        <v>0</v>
      </c>
      <c r="AV21" s="8">
        <v>0</v>
      </c>
      <c r="AW21" s="8">
        <v>0</v>
      </c>
      <c r="AX21" s="51">
        <f t="shared" si="11"/>
        <v>0</v>
      </c>
      <c r="AY21" s="50">
        <f t="shared" si="13"/>
        <v>0</v>
      </c>
      <c r="AZ21" s="50">
        <f t="shared" si="14"/>
        <v>0</v>
      </c>
      <c r="BA21" s="50">
        <f t="shared" si="15"/>
        <v>0</v>
      </c>
      <c r="BB21" s="7">
        <f t="shared" si="16"/>
        <v>0</v>
      </c>
      <c r="BC21" s="10" t="s">
        <v>789</v>
      </c>
      <c r="BD21" s="10" t="s">
        <v>789</v>
      </c>
      <c r="BE21" s="10" t="s">
        <v>805</v>
      </c>
      <c r="BF21" s="10" t="s">
        <v>829</v>
      </c>
    </row>
    <row r="22" spans="1:58" x14ac:dyDescent="0.2">
      <c r="A22" s="5">
        <v>178548</v>
      </c>
      <c r="B22" s="6" t="s">
        <v>380</v>
      </c>
      <c r="C22" s="6">
        <v>95050.2</v>
      </c>
      <c r="D22" s="6">
        <v>336500</v>
      </c>
      <c r="E22" s="6">
        <v>50</v>
      </c>
      <c r="F22" s="49">
        <f t="shared" si="0"/>
        <v>8.4740148588410111</v>
      </c>
      <c r="G22" s="6">
        <v>92550.2</v>
      </c>
      <c r="H22" s="6">
        <v>194700</v>
      </c>
      <c r="I22" s="6">
        <v>30</v>
      </c>
      <c r="J22" s="49">
        <f t="shared" si="1"/>
        <v>14.735779147406264</v>
      </c>
      <c r="K22" s="6">
        <v>125800.2</v>
      </c>
      <c r="L22" s="6">
        <v>270200</v>
      </c>
      <c r="M22" s="6">
        <v>40</v>
      </c>
      <c r="N22" s="49">
        <f t="shared" si="2"/>
        <v>13.967453737971873</v>
      </c>
      <c r="O22" s="6">
        <v>118825.2</v>
      </c>
      <c r="P22" s="6">
        <v>188425</v>
      </c>
      <c r="Q22" s="6">
        <v>27.5</v>
      </c>
      <c r="R22" s="49">
        <f t="shared" si="3"/>
        <v>19.549323072840654</v>
      </c>
      <c r="S22" s="6">
        <v>153800.20000000001</v>
      </c>
      <c r="T22" s="6">
        <v>266900</v>
      </c>
      <c r="U22" s="6">
        <v>40</v>
      </c>
      <c r="V22" s="49">
        <f t="shared" si="4"/>
        <v>17.863642562757587</v>
      </c>
      <c r="W22" s="6">
        <v>55312.7</v>
      </c>
      <c r="X22" s="6">
        <v>65700</v>
      </c>
      <c r="Y22" s="6">
        <v>10</v>
      </c>
      <c r="Z22" s="49">
        <f t="shared" si="5"/>
        <v>25.256940639269406</v>
      </c>
      <c r="AA22" s="6">
        <v>63689.7</v>
      </c>
      <c r="AB22" s="6">
        <v>139970</v>
      </c>
      <c r="AC22" s="6">
        <v>21</v>
      </c>
      <c r="AD22" s="49">
        <f t="shared" si="6"/>
        <v>14.105741944702435</v>
      </c>
      <c r="AE22" s="6">
        <v>68149.7</v>
      </c>
      <c r="AF22" s="6">
        <v>145650</v>
      </c>
      <c r="AG22" s="6">
        <v>20</v>
      </c>
      <c r="AH22" s="49">
        <f t="shared" si="7"/>
        <v>14.037013388259526</v>
      </c>
      <c r="AI22" s="6">
        <v>95704.7</v>
      </c>
      <c r="AJ22" s="6">
        <v>209100</v>
      </c>
      <c r="AK22" s="6">
        <v>30</v>
      </c>
      <c r="AL22" s="49">
        <f t="shared" si="8"/>
        <v>14.188645145863223</v>
      </c>
      <c r="AM22" s="6">
        <v>111799.7</v>
      </c>
      <c r="AN22" s="6">
        <v>269800</v>
      </c>
      <c r="AO22" s="6">
        <v>40</v>
      </c>
      <c r="AP22" s="49">
        <f t="shared" si="9"/>
        <v>12.845777242401777</v>
      </c>
      <c r="AQ22" s="6">
        <v>85869.69</v>
      </c>
      <c r="AR22" s="8">
        <v>212270</v>
      </c>
      <c r="AS22" s="8">
        <v>31</v>
      </c>
      <c r="AT22" s="51">
        <f t="shared" si="10"/>
        <v>12.540445611720923</v>
      </c>
      <c r="AU22" s="6">
        <v>48822.18</v>
      </c>
      <c r="AV22" s="8">
        <v>142650</v>
      </c>
      <c r="AW22" s="8">
        <v>20</v>
      </c>
      <c r="AX22" s="51">
        <f t="shared" si="11"/>
        <v>10.60979726603575</v>
      </c>
      <c r="AY22" s="50">
        <f t="shared" si="13"/>
        <v>705028.39999999991</v>
      </c>
      <c r="AZ22" s="50">
        <f t="shared" si="14"/>
        <v>1462395</v>
      </c>
      <c r="BA22" s="50">
        <f t="shared" si="15"/>
        <v>359.5</v>
      </c>
      <c r="BB22" s="7">
        <f t="shared" si="16"/>
        <v>14.945264719860228</v>
      </c>
      <c r="BC22" s="10" t="s">
        <v>789</v>
      </c>
      <c r="BD22" s="10" t="s">
        <v>789</v>
      </c>
      <c r="BE22" s="10" t="s">
        <v>805</v>
      </c>
      <c r="BF22" s="10" t="s">
        <v>829</v>
      </c>
    </row>
    <row r="23" spans="1:58" x14ac:dyDescent="0.2">
      <c r="A23" s="5">
        <v>179210</v>
      </c>
      <c r="B23" s="6" t="s">
        <v>397</v>
      </c>
      <c r="C23" s="6">
        <v>126085.75999999999</v>
      </c>
      <c r="D23" s="6">
        <v>140400</v>
      </c>
      <c r="E23" s="6">
        <v>20</v>
      </c>
      <c r="F23" s="49">
        <f t="shared" si="0"/>
        <v>26.94140170940171</v>
      </c>
      <c r="G23" s="6">
        <v>126085.75999999999</v>
      </c>
      <c r="H23" s="6">
        <v>0</v>
      </c>
      <c r="I23" s="6">
        <v>0</v>
      </c>
      <c r="J23" s="49">
        <f t="shared" si="1"/>
        <v>0</v>
      </c>
      <c r="K23" s="6">
        <v>106085.75999999999</v>
      </c>
      <c r="L23" s="6">
        <v>0</v>
      </c>
      <c r="M23" s="6">
        <v>0</v>
      </c>
      <c r="N23" s="49">
        <f t="shared" si="2"/>
        <v>0</v>
      </c>
      <c r="O23" s="6">
        <v>-9020.93</v>
      </c>
      <c r="P23" s="6">
        <v>0</v>
      </c>
      <c r="Q23" s="6">
        <v>0</v>
      </c>
      <c r="R23" s="49">
        <f t="shared" si="3"/>
        <v>0</v>
      </c>
      <c r="S23" s="6">
        <v>-9020.93</v>
      </c>
      <c r="T23" s="6">
        <v>0</v>
      </c>
      <c r="U23" s="6">
        <v>0</v>
      </c>
      <c r="V23" s="49">
        <f t="shared" si="4"/>
        <v>0</v>
      </c>
      <c r="W23" s="6">
        <v>-9020.93</v>
      </c>
      <c r="X23" s="6">
        <v>0</v>
      </c>
      <c r="Y23" s="6">
        <v>0</v>
      </c>
      <c r="Z23" s="49">
        <f t="shared" si="5"/>
        <v>0</v>
      </c>
      <c r="AA23" s="6">
        <v>-9020.93</v>
      </c>
      <c r="AB23" s="6">
        <v>0</v>
      </c>
      <c r="AC23" s="6">
        <v>0</v>
      </c>
      <c r="AD23" s="49">
        <f t="shared" si="6"/>
        <v>0</v>
      </c>
      <c r="AE23" s="6">
        <v>-9020.93</v>
      </c>
      <c r="AF23" s="6">
        <v>0</v>
      </c>
      <c r="AG23" s="6">
        <v>0</v>
      </c>
      <c r="AH23" s="49">
        <f t="shared" si="7"/>
        <v>0</v>
      </c>
      <c r="AI23" s="6">
        <v>-9020.93</v>
      </c>
      <c r="AJ23" s="6">
        <v>0</v>
      </c>
      <c r="AK23" s="6">
        <v>0</v>
      </c>
      <c r="AL23" s="49">
        <f t="shared" si="8"/>
        <v>0</v>
      </c>
      <c r="AM23" s="6">
        <v>-9020.93</v>
      </c>
      <c r="AN23" s="6">
        <v>0</v>
      </c>
      <c r="AO23" s="6">
        <v>0</v>
      </c>
      <c r="AP23" s="49">
        <f t="shared" si="9"/>
        <v>0</v>
      </c>
      <c r="AQ23" s="6">
        <v>-9020.93</v>
      </c>
      <c r="AR23" s="8">
        <v>0</v>
      </c>
      <c r="AS23" s="8">
        <v>0</v>
      </c>
      <c r="AT23" s="51">
        <f t="shared" si="10"/>
        <v>0</v>
      </c>
      <c r="AU23" s="6">
        <v>-9020.93</v>
      </c>
      <c r="AV23" s="8">
        <v>0</v>
      </c>
      <c r="AW23" s="8">
        <v>0</v>
      </c>
      <c r="AX23" s="51">
        <f t="shared" si="11"/>
        <v>0</v>
      </c>
      <c r="AY23" s="50">
        <f t="shared" si="13"/>
        <v>322173.56</v>
      </c>
      <c r="AZ23" s="50">
        <f t="shared" si="14"/>
        <v>140400</v>
      </c>
      <c r="BA23" s="50">
        <f t="shared" si="15"/>
        <v>20</v>
      </c>
      <c r="BB23" s="7">
        <f t="shared" si="16"/>
        <v>71.135187749287752</v>
      </c>
      <c r="BC23" s="10" t="s">
        <v>789</v>
      </c>
      <c r="BD23" s="10" t="s">
        <v>789</v>
      </c>
      <c r="BE23" s="10" t="s">
        <v>805</v>
      </c>
      <c r="BF23" s="10" t="s">
        <v>829</v>
      </c>
    </row>
    <row r="24" spans="1:58" x14ac:dyDescent="0.2">
      <c r="A24" s="5">
        <v>179257</v>
      </c>
      <c r="B24" s="6" t="s">
        <v>398</v>
      </c>
      <c r="C24" s="6">
        <v>-304.87</v>
      </c>
      <c r="D24" s="6">
        <v>69950</v>
      </c>
      <c r="E24" s="6">
        <v>10</v>
      </c>
      <c r="F24" s="49">
        <f t="shared" si="0"/>
        <v>-0.13075196568977843</v>
      </c>
      <c r="G24" s="6">
        <v>-6403.87</v>
      </c>
      <c r="H24" s="6">
        <v>285360</v>
      </c>
      <c r="I24" s="6">
        <v>43</v>
      </c>
      <c r="J24" s="49">
        <f t="shared" si="1"/>
        <v>-0.6956825413512755</v>
      </c>
      <c r="K24" s="6">
        <v>-48193.87</v>
      </c>
      <c r="L24" s="6">
        <v>1214960</v>
      </c>
      <c r="M24" s="6">
        <v>176</v>
      </c>
      <c r="N24" s="49">
        <f t="shared" si="2"/>
        <v>-1.1900112760913941</v>
      </c>
      <c r="O24" s="6">
        <v>-65793.87</v>
      </c>
      <c r="P24" s="6">
        <v>0</v>
      </c>
      <c r="Q24" s="6">
        <v>0</v>
      </c>
      <c r="R24" s="49">
        <f t="shared" si="3"/>
        <v>0</v>
      </c>
      <c r="S24" s="6">
        <v>-87673.87</v>
      </c>
      <c r="T24" s="6">
        <v>0</v>
      </c>
      <c r="U24" s="6">
        <v>0</v>
      </c>
      <c r="V24" s="49">
        <f t="shared" si="4"/>
        <v>0</v>
      </c>
      <c r="W24" s="6">
        <v>-39423.870000000003</v>
      </c>
      <c r="X24" s="6">
        <v>70250</v>
      </c>
      <c r="Y24" s="6">
        <v>10</v>
      </c>
      <c r="Z24" s="49">
        <f t="shared" si="5"/>
        <v>-16.835816370106762</v>
      </c>
      <c r="AA24" s="6">
        <v>-10190.870000000001</v>
      </c>
      <c r="AB24" s="6">
        <v>293300</v>
      </c>
      <c r="AC24" s="6">
        <v>44</v>
      </c>
      <c r="AD24" s="49">
        <f t="shared" si="6"/>
        <v>-1.0771120695533583</v>
      </c>
      <c r="AE24" s="6">
        <v>-14590.87</v>
      </c>
      <c r="AF24" s="6">
        <v>0</v>
      </c>
      <c r="AG24" s="6">
        <v>0</v>
      </c>
      <c r="AH24" s="49">
        <f t="shared" si="7"/>
        <v>0</v>
      </c>
      <c r="AI24" s="6">
        <v>53635.11</v>
      </c>
      <c r="AJ24" s="6">
        <v>354530</v>
      </c>
      <c r="AK24" s="6">
        <v>51</v>
      </c>
      <c r="AL24" s="49">
        <f t="shared" si="8"/>
        <v>4.689838405776662</v>
      </c>
      <c r="AM24" s="6">
        <v>-17716.88</v>
      </c>
      <c r="AN24" s="6">
        <v>574650</v>
      </c>
      <c r="AO24" s="6">
        <v>87</v>
      </c>
      <c r="AP24" s="49">
        <f t="shared" si="9"/>
        <v>-0.95575268424258242</v>
      </c>
      <c r="AQ24" s="6">
        <v>-26416.880000000001</v>
      </c>
      <c r="AR24" s="8">
        <v>0</v>
      </c>
      <c r="AS24" s="8">
        <v>0</v>
      </c>
      <c r="AT24" s="51">
        <f t="shared" si="10"/>
        <v>0</v>
      </c>
      <c r="AU24" s="6">
        <v>-47171.88</v>
      </c>
      <c r="AV24" s="8">
        <v>0</v>
      </c>
      <c r="AW24" s="8">
        <v>0</v>
      </c>
      <c r="AX24" s="51">
        <f t="shared" si="11"/>
        <v>0</v>
      </c>
      <c r="AY24" s="50">
        <f t="shared" si="13"/>
        <v>-257985.08999999997</v>
      </c>
      <c r="AZ24" s="50">
        <f t="shared" si="14"/>
        <v>1933820</v>
      </c>
      <c r="BA24" s="50">
        <f t="shared" si="15"/>
        <v>421</v>
      </c>
      <c r="BB24" s="7">
        <f t="shared" si="16"/>
        <v>-4.1356164431022533</v>
      </c>
      <c r="BC24" s="10" t="s">
        <v>789</v>
      </c>
      <c r="BD24" s="10" t="s">
        <v>789</v>
      </c>
      <c r="BE24" s="10" t="s">
        <v>805</v>
      </c>
      <c r="BF24" s="10" t="s">
        <v>829</v>
      </c>
    </row>
    <row r="25" spans="1:58" x14ac:dyDescent="0.2">
      <c r="A25" s="5">
        <v>179893</v>
      </c>
      <c r="B25" s="6" t="s">
        <v>430</v>
      </c>
      <c r="C25" s="6">
        <v>383123.44</v>
      </c>
      <c r="D25" s="6">
        <v>783160</v>
      </c>
      <c r="E25" s="6">
        <v>114</v>
      </c>
      <c r="F25" s="49">
        <f t="shared" si="0"/>
        <v>14.676060064354667</v>
      </c>
      <c r="G25" s="6">
        <v>566612.44999999995</v>
      </c>
      <c r="H25" s="6">
        <v>1244080</v>
      </c>
      <c r="I25" s="6">
        <v>183</v>
      </c>
      <c r="J25" s="49">
        <f t="shared" si="1"/>
        <v>14.118855660407691</v>
      </c>
      <c r="K25" s="6">
        <v>594458.93999999994</v>
      </c>
      <c r="L25" s="6">
        <v>1685760</v>
      </c>
      <c r="M25" s="6">
        <v>241.5</v>
      </c>
      <c r="N25" s="49">
        <f t="shared" si="2"/>
        <v>10.579067126993165</v>
      </c>
      <c r="O25" s="6">
        <v>495907.93</v>
      </c>
      <c r="P25" s="6">
        <v>1326300</v>
      </c>
      <c r="Q25" s="6">
        <v>189.5</v>
      </c>
      <c r="R25" s="49">
        <f t="shared" si="3"/>
        <v>11.591001907562392</v>
      </c>
      <c r="S25" s="6">
        <v>367081.95</v>
      </c>
      <c r="T25" s="6">
        <v>630930</v>
      </c>
      <c r="U25" s="6">
        <v>91.5</v>
      </c>
      <c r="V25" s="49">
        <f t="shared" si="4"/>
        <v>18.036137844134849</v>
      </c>
      <c r="W25" s="6">
        <v>695831.95</v>
      </c>
      <c r="X25" s="6">
        <v>573080</v>
      </c>
      <c r="Y25" s="6">
        <v>84</v>
      </c>
      <c r="Z25" s="49">
        <f t="shared" si="5"/>
        <v>36.425906505199968</v>
      </c>
      <c r="AA25" s="6">
        <v>332161.91999999998</v>
      </c>
      <c r="AB25" s="6">
        <v>327400</v>
      </c>
      <c r="AC25" s="6">
        <v>45</v>
      </c>
      <c r="AD25" s="49">
        <f t="shared" si="6"/>
        <v>31.450884300549784</v>
      </c>
      <c r="AE25" s="6">
        <v>485386.89</v>
      </c>
      <c r="AF25" s="6">
        <v>1104300</v>
      </c>
      <c r="AG25" s="6">
        <v>150</v>
      </c>
      <c r="AH25" s="49">
        <f t="shared" si="7"/>
        <v>13.186277913610432</v>
      </c>
      <c r="AI25" s="6">
        <v>539856.85</v>
      </c>
      <c r="AJ25" s="6">
        <v>1442870</v>
      </c>
      <c r="AK25" s="6">
        <v>203</v>
      </c>
      <c r="AL25" s="49">
        <f t="shared" si="8"/>
        <v>11.598801243355256</v>
      </c>
      <c r="AM25" s="6">
        <v>477045.85</v>
      </c>
      <c r="AN25" s="6">
        <v>398465</v>
      </c>
      <c r="AO25" s="6">
        <v>54.5</v>
      </c>
      <c r="AP25" s="49">
        <f t="shared" si="9"/>
        <v>37.113476340456501</v>
      </c>
      <c r="AQ25" s="6">
        <v>592450.88</v>
      </c>
      <c r="AR25" s="8">
        <v>1010670</v>
      </c>
      <c r="AS25" s="8">
        <v>141</v>
      </c>
      <c r="AT25" s="51">
        <f t="shared" si="10"/>
        <v>18.172081173874755</v>
      </c>
      <c r="AU25" s="6">
        <v>550886.51</v>
      </c>
      <c r="AV25" s="8">
        <v>1120150</v>
      </c>
      <c r="AW25" s="8">
        <v>155</v>
      </c>
      <c r="AX25" s="51">
        <f t="shared" si="11"/>
        <v>15.245709779940189</v>
      </c>
      <c r="AY25" s="50">
        <f t="shared" si="13"/>
        <v>3435178.58</v>
      </c>
      <c r="AZ25" s="50">
        <f t="shared" si="14"/>
        <v>6570710</v>
      </c>
      <c r="BA25" s="50">
        <f t="shared" si="15"/>
        <v>1652</v>
      </c>
      <c r="BB25" s="7">
        <f t="shared" si="16"/>
        <v>16.206853746398792</v>
      </c>
      <c r="BC25" s="10" t="s">
        <v>789</v>
      </c>
      <c r="BD25" s="10" t="s">
        <v>789</v>
      </c>
      <c r="BE25" s="10" t="s">
        <v>805</v>
      </c>
      <c r="BF25" s="10" t="s">
        <v>829</v>
      </c>
    </row>
    <row r="26" spans="1:58" x14ac:dyDescent="0.2">
      <c r="A26" s="5">
        <v>179895</v>
      </c>
      <c r="B26" s="6" t="s">
        <v>432</v>
      </c>
      <c r="C26" s="6">
        <v>68094.990000000005</v>
      </c>
      <c r="D26" s="6">
        <v>135900</v>
      </c>
      <c r="E26" s="6">
        <v>20</v>
      </c>
      <c r="F26" s="49">
        <f t="shared" si="0"/>
        <v>15.032006622516558</v>
      </c>
      <c r="G26" s="6">
        <v>-1405.01</v>
      </c>
      <c r="H26" s="6">
        <v>98550</v>
      </c>
      <c r="I26" s="6">
        <v>15</v>
      </c>
      <c r="J26" s="49">
        <f t="shared" si="1"/>
        <v>-0.44196154236428209</v>
      </c>
      <c r="K26" s="6">
        <v>29444.99</v>
      </c>
      <c r="L26" s="6">
        <v>170750</v>
      </c>
      <c r="M26" s="6">
        <v>25</v>
      </c>
      <c r="N26" s="49">
        <f t="shared" si="2"/>
        <v>5.1733510980966324</v>
      </c>
      <c r="O26" s="6">
        <v>5644.99</v>
      </c>
      <c r="P26" s="6">
        <v>168650</v>
      </c>
      <c r="Q26" s="6">
        <v>25</v>
      </c>
      <c r="R26" s="49">
        <f t="shared" si="3"/>
        <v>1.0376204565668545</v>
      </c>
      <c r="S26" s="6">
        <v>-7505.01</v>
      </c>
      <c r="T26" s="6">
        <v>65500</v>
      </c>
      <c r="U26" s="6">
        <v>10</v>
      </c>
      <c r="V26" s="49">
        <f t="shared" si="4"/>
        <v>-3.5519894656488549</v>
      </c>
      <c r="W26" s="6">
        <v>-1905.01</v>
      </c>
      <c r="X26" s="6">
        <v>65500</v>
      </c>
      <c r="Y26" s="6">
        <v>10</v>
      </c>
      <c r="Z26" s="49">
        <f t="shared" si="5"/>
        <v>-0.87252366412213733</v>
      </c>
      <c r="AA26" s="6">
        <v>-12205.01</v>
      </c>
      <c r="AB26" s="6">
        <v>341800</v>
      </c>
      <c r="AC26" s="6">
        <v>50</v>
      </c>
      <c r="AD26" s="49">
        <f t="shared" si="6"/>
        <v>-1.1069494148624928</v>
      </c>
      <c r="AE26" s="6">
        <v>-16605.009999999998</v>
      </c>
      <c r="AF26" s="6">
        <v>0</v>
      </c>
      <c r="AG26" s="6">
        <v>0</v>
      </c>
      <c r="AH26" s="49">
        <f t="shared" si="7"/>
        <v>0</v>
      </c>
      <c r="AI26" s="6">
        <v>15544.99</v>
      </c>
      <c r="AJ26" s="6">
        <v>34750</v>
      </c>
      <c r="AK26" s="6">
        <v>5</v>
      </c>
      <c r="AL26" s="49">
        <f t="shared" si="8"/>
        <v>13.867473093525179</v>
      </c>
      <c r="AM26" s="6">
        <v>-2800.01</v>
      </c>
      <c r="AN26" s="6">
        <v>134000</v>
      </c>
      <c r="AO26" s="6">
        <v>20</v>
      </c>
      <c r="AP26" s="49">
        <f t="shared" si="9"/>
        <v>-0.64776350746268652</v>
      </c>
      <c r="AQ26" s="6">
        <v>-4500.01</v>
      </c>
      <c r="AR26" s="8">
        <v>0</v>
      </c>
      <c r="AS26" s="8">
        <v>0</v>
      </c>
      <c r="AT26" s="51">
        <f t="shared" si="10"/>
        <v>0</v>
      </c>
      <c r="AU26" s="6">
        <v>-39122.519999999997</v>
      </c>
      <c r="AV26" s="8">
        <v>488700</v>
      </c>
      <c r="AW26" s="8">
        <v>71.5</v>
      </c>
      <c r="AX26" s="51">
        <f t="shared" si="11"/>
        <v>-2.4816822590546348</v>
      </c>
      <c r="AY26" s="50">
        <f t="shared" si="13"/>
        <v>80164.930000000037</v>
      </c>
      <c r="AZ26" s="50">
        <f t="shared" si="14"/>
        <v>1046650</v>
      </c>
      <c r="BA26" s="50">
        <f t="shared" si="15"/>
        <v>251.5</v>
      </c>
      <c r="BB26" s="7">
        <f t="shared" si="16"/>
        <v>2.3743494291310379</v>
      </c>
      <c r="BC26" s="10" t="s">
        <v>789</v>
      </c>
      <c r="BD26" s="10" t="s">
        <v>789</v>
      </c>
      <c r="BE26" s="10" t="s">
        <v>805</v>
      </c>
      <c r="BF26" s="10" t="s">
        <v>829</v>
      </c>
    </row>
    <row r="27" spans="1:58" x14ac:dyDescent="0.2">
      <c r="A27" s="5">
        <v>179896</v>
      </c>
      <c r="B27" s="6" t="s">
        <v>433</v>
      </c>
      <c r="C27" s="6">
        <v>461115.63</v>
      </c>
      <c r="D27" s="6">
        <v>525110</v>
      </c>
      <c r="E27" s="6">
        <v>78</v>
      </c>
      <c r="F27" s="49">
        <f t="shared" si="0"/>
        <v>26.343944887737806</v>
      </c>
      <c r="G27" s="6">
        <v>-3779.37</v>
      </c>
      <c r="H27" s="6">
        <v>243375</v>
      </c>
      <c r="I27" s="6">
        <v>37.5</v>
      </c>
      <c r="J27" s="49">
        <f t="shared" si="1"/>
        <v>-0.48139895223420642</v>
      </c>
      <c r="K27" s="6">
        <v>256358.13</v>
      </c>
      <c r="L27" s="6">
        <v>340950</v>
      </c>
      <c r="M27" s="6">
        <v>50</v>
      </c>
      <c r="N27" s="49">
        <f t="shared" si="2"/>
        <v>22.556808622965246</v>
      </c>
      <c r="O27" s="6">
        <v>-517.87</v>
      </c>
      <c r="P27" s="6">
        <v>67700</v>
      </c>
      <c r="Q27" s="6">
        <v>10</v>
      </c>
      <c r="R27" s="49">
        <f t="shared" si="3"/>
        <v>-0.23713397341211226</v>
      </c>
      <c r="S27" s="6">
        <v>76967.13</v>
      </c>
      <c r="T27" s="6">
        <v>168535</v>
      </c>
      <c r="U27" s="6">
        <v>25.5</v>
      </c>
      <c r="V27" s="49">
        <f t="shared" si="4"/>
        <v>14.157184145726406</v>
      </c>
      <c r="W27" s="6">
        <v>-8742.8700000000008</v>
      </c>
      <c r="X27" s="6">
        <v>183025</v>
      </c>
      <c r="Y27" s="6">
        <v>27.5</v>
      </c>
      <c r="Z27" s="49">
        <f t="shared" si="5"/>
        <v>-1.433061603606065</v>
      </c>
      <c r="AA27" s="6">
        <v>-4797.87</v>
      </c>
      <c r="AB27" s="6">
        <v>179200</v>
      </c>
      <c r="AC27" s="6">
        <v>25</v>
      </c>
      <c r="AD27" s="49">
        <f t="shared" si="6"/>
        <v>-0.82998867187499992</v>
      </c>
      <c r="AE27" s="6">
        <v>-12202.87</v>
      </c>
      <c r="AF27" s="6">
        <v>171475</v>
      </c>
      <c r="AG27" s="6">
        <v>22.5</v>
      </c>
      <c r="AH27" s="49">
        <f t="shared" si="7"/>
        <v>-2.1349240414054531</v>
      </c>
      <c r="AI27" s="6">
        <v>18257.13</v>
      </c>
      <c r="AJ27" s="6">
        <v>155475</v>
      </c>
      <c r="AK27" s="6">
        <v>22.5</v>
      </c>
      <c r="AL27" s="49">
        <f t="shared" si="8"/>
        <v>3.6402703328509411</v>
      </c>
      <c r="AM27" s="6">
        <v>61679.63</v>
      </c>
      <c r="AN27" s="6">
        <v>157980</v>
      </c>
      <c r="AO27" s="6">
        <v>21.5</v>
      </c>
      <c r="AP27" s="49">
        <f t="shared" si="9"/>
        <v>12.103231611596405</v>
      </c>
      <c r="AQ27" s="6">
        <v>-8145.37</v>
      </c>
      <c r="AR27" s="8">
        <v>212125</v>
      </c>
      <c r="AS27" s="8">
        <v>30</v>
      </c>
      <c r="AT27" s="51">
        <f t="shared" si="10"/>
        <v>-1.1903663877430759</v>
      </c>
      <c r="AU27" s="6">
        <v>44822.13</v>
      </c>
      <c r="AV27" s="8">
        <v>138000</v>
      </c>
      <c r="AW27" s="8">
        <v>20</v>
      </c>
      <c r="AX27" s="51">
        <f t="shared" si="11"/>
        <v>10.068739347826085</v>
      </c>
      <c r="AY27" s="50">
        <f t="shared" si="13"/>
        <v>776602.91</v>
      </c>
      <c r="AZ27" s="50">
        <f t="shared" si="14"/>
        <v>1707895</v>
      </c>
      <c r="BA27" s="50">
        <f t="shared" si="15"/>
        <v>370</v>
      </c>
      <c r="BB27" s="7">
        <f t="shared" si="16"/>
        <v>14.096118444049546</v>
      </c>
      <c r="BC27" s="10" t="s">
        <v>789</v>
      </c>
      <c r="BD27" s="10" t="s">
        <v>789</v>
      </c>
      <c r="BE27" s="10" t="s">
        <v>805</v>
      </c>
      <c r="BF27" s="10" t="s">
        <v>829</v>
      </c>
    </row>
    <row r="28" spans="1:58" x14ac:dyDescent="0.2">
      <c r="A28" s="5">
        <v>202426</v>
      </c>
      <c r="B28" s="6" t="s">
        <v>472</v>
      </c>
      <c r="C28" s="6">
        <v>191348.99</v>
      </c>
      <c r="D28" s="6">
        <v>824280</v>
      </c>
      <c r="E28" s="6">
        <v>121</v>
      </c>
      <c r="F28" s="49">
        <f t="shared" si="0"/>
        <v>6.9642229582180812</v>
      </c>
      <c r="G28" s="6">
        <v>176590.99</v>
      </c>
      <c r="H28" s="6">
        <v>685957.5</v>
      </c>
      <c r="I28" s="6">
        <v>103.75</v>
      </c>
      <c r="J28" s="49">
        <f t="shared" si="1"/>
        <v>7.9805537369297657</v>
      </c>
      <c r="K28" s="6">
        <v>421777.74</v>
      </c>
      <c r="L28" s="6">
        <v>978830</v>
      </c>
      <c r="M28" s="6">
        <v>143</v>
      </c>
      <c r="N28" s="49">
        <f t="shared" si="2"/>
        <v>12.926996720574563</v>
      </c>
      <c r="O28" s="6">
        <v>454762.75</v>
      </c>
      <c r="P28" s="6">
        <v>952323</v>
      </c>
      <c r="Q28" s="6">
        <v>137.69999999999999</v>
      </c>
      <c r="R28" s="49">
        <f t="shared" si="3"/>
        <v>14.803428301112122</v>
      </c>
      <c r="S28" s="6">
        <v>317243.77</v>
      </c>
      <c r="T28" s="6">
        <v>1033850</v>
      </c>
      <c r="U28" s="6">
        <v>155</v>
      </c>
      <c r="V28" s="49">
        <f t="shared" si="4"/>
        <v>9.5125568215892056</v>
      </c>
      <c r="W28" s="6">
        <v>270794.56</v>
      </c>
      <c r="X28" s="6">
        <v>1467592.5</v>
      </c>
      <c r="Y28" s="6">
        <v>219.75</v>
      </c>
      <c r="Z28" s="49">
        <f t="shared" si="5"/>
        <v>5.5354853612293606</v>
      </c>
      <c r="AA28" s="6">
        <v>368691.05</v>
      </c>
      <c r="AB28" s="6">
        <v>1816277.5</v>
      </c>
      <c r="AC28" s="6">
        <v>260.95</v>
      </c>
      <c r="AD28" s="49">
        <f t="shared" si="6"/>
        <v>6.292773295930826</v>
      </c>
      <c r="AE28" s="6">
        <v>446473.05</v>
      </c>
      <c r="AF28" s="6">
        <v>1511925</v>
      </c>
      <c r="AG28" s="6">
        <v>208.5</v>
      </c>
      <c r="AH28" s="49">
        <f t="shared" si="7"/>
        <v>8.8590316980008925</v>
      </c>
      <c r="AI28" s="6">
        <v>-20155.45</v>
      </c>
      <c r="AJ28" s="6">
        <v>413807.5</v>
      </c>
      <c r="AK28" s="6">
        <v>58.85</v>
      </c>
      <c r="AL28" s="49">
        <f t="shared" si="8"/>
        <v>-1.5099265963038371</v>
      </c>
      <c r="AM28" s="6">
        <v>-23000.45</v>
      </c>
      <c r="AN28" s="6">
        <v>0</v>
      </c>
      <c r="AO28" s="6">
        <v>0</v>
      </c>
      <c r="AP28" s="49">
        <f t="shared" si="9"/>
        <v>0</v>
      </c>
      <c r="AQ28" s="6">
        <v>-23000.45</v>
      </c>
      <c r="AR28" s="8">
        <v>0</v>
      </c>
      <c r="AS28" s="8">
        <v>0</v>
      </c>
      <c r="AT28" s="51">
        <f t="shared" si="10"/>
        <v>0</v>
      </c>
      <c r="AU28" s="6">
        <v>-79340.45</v>
      </c>
      <c r="AV28" s="8">
        <v>0</v>
      </c>
      <c r="AW28" s="8">
        <v>0</v>
      </c>
      <c r="AX28" s="51">
        <f t="shared" si="11"/>
        <v>0</v>
      </c>
      <c r="AY28" s="50">
        <f t="shared" si="13"/>
        <v>2201209.85</v>
      </c>
      <c r="AZ28" s="50">
        <f t="shared" si="14"/>
        <v>7759110.5</v>
      </c>
      <c r="BA28" s="50">
        <f t="shared" si="15"/>
        <v>1408.5</v>
      </c>
      <c r="BB28" s="7">
        <f t="shared" si="16"/>
        <v>8.7945010384888835</v>
      </c>
      <c r="BC28" s="10" t="s">
        <v>789</v>
      </c>
      <c r="BD28" s="10" t="s">
        <v>789</v>
      </c>
      <c r="BE28" s="10" t="s">
        <v>805</v>
      </c>
      <c r="BF28" s="10" t="s">
        <v>829</v>
      </c>
    </row>
    <row r="29" spans="1:58" x14ac:dyDescent="0.2">
      <c r="A29" s="5">
        <v>202759</v>
      </c>
      <c r="B29" s="6" t="s">
        <v>479</v>
      </c>
      <c r="C29" s="6">
        <v>-15005.41</v>
      </c>
      <c r="D29" s="6">
        <v>0</v>
      </c>
      <c r="E29" s="6">
        <v>0</v>
      </c>
      <c r="F29" s="49">
        <f t="shared" si="0"/>
        <v>0</v>
      </c>
      <c r="G29" s="6">
        <v>-15005.41</v>
      </c>
      <c r="H29" s="6">
        <v>0</v>
      </c>
      <c r="I29" s="6">
        <v>0</v>
      </c>
      <c r="J29" s="49">
        <f t="shared" si="1"/>
        <v>0</v>
      </c>
      <c r="K29" s="6">
        <v>-15005.41</v>
      </c>
      <c r="L29" s="6">
        <v>0</v>
      </c>
      <c r="M29" s="6">
        <v>0</v>
      </c>
      <c r="N29" s="49">
        <f t="shared" si="2"/>
        <v>0</v>
      </c>
      <c r="O29" s="6">
        <v>-15005.41</v>
      </c>
      <c r="P29" s="6">
        <v>0</v>
      </c>
      <c r="Q29" s="6">
        <v>0</v>
      </c>
      <c r="R29" s="49">
        <f t="shared" si="3"/>
        <v>0</v>
      </c>
      <c r="S29" s="6">
        <v>-15005.41</v>
      </c>
      <c r="T29" s="6">
        <v>0</v>
      </c>
      <c r="U29" s="6">
        <v>0</v>
      </c>
      <c r="V29" s="49">
        <f t="shared" si="4"/>
        <v>0</v>
      </c>
      <c r="W29" s="6">
        <v>-15005.41</v>
      </c>
      <c r="X29" s="6">
        <v>0</v>
      </c>
      <c r="Y29" s="6">
        <v>0</v>
      </c>
      <c r="Z29" s="49">
        <f t="shared" si="5"/>
        <v>0</v>
      </c>
      <c r="AA29" s="6">
        <v>-15005.41</v>
      </c>
      <c r="AB29" s="6">
        <v>0</v>
      </c>
      <c r="AC29" s="6">
        <v>0</v>
      </c>
      <c r="AD29" s="49">
        <f t="shared" si="6"/>
        <v>0</v>
      </c>
      <c r="AE29" s="6">
        <v>-15005.41</v>
      </c>
      <c r="AF29" s="6">
        <v>0</v>
      </c>
      <c r="AG29" s="6">
        <v>0</v>
      </c>
      <c r="AH29" s="49">
        <f t="shared" si="7"/>
        <v>0</v>
      </c>
      <c r="AI29" s="6">
        <v>-15005.41</v>
      </c>
      <c r="AJ29" s="6">
        <v>0</v>
      </c>
      <c r="AK29" s="6">
        <v>0</v>
      </c>
      <c r="AL29" s="49">
        <f t="shared" si="8"/>
        <v>0</v>
      </c>
      <c r="AM29" s="6">
        <v>-15005.41</v>
      </c>
      <c r="AN29" s="6">
        <v>0</v>
      </c>
      <c r="AO29" s="6">
        <v>0</v>
      </c>
      <c r="AP29" s="49">
        <f t="shared" si="9"/>
        <v>0</v>
      </c>
      <c r="AQ29" s="6">
        <v>-15005.41</v>
      </c>
      <c r="AR29" s="8">
        <v>0</v>
      </c>
      <c r="AS29" s="8">
        <v>0</v>
      </c>
      <c r="AT29" s="51">
        <f t="shared" si="10"/>
        <v>0</v>
      </c>
      <c r="AU29" s="6">
        <v>-15005.41</v>
      </c>
      <c r="AV29" s="8">
        <v>0</v>
      </c>
      <c r="AW29" s="8">
        <v>0</v>
      </c>
      <c r="AX29" s="51">
        <f t="shared" si="11"/>
        <v>0</v>
      </c>
      <c r="AY29" s="50">
        <f t="shared" si="13"/>
        <v>-105037.87000000001</v>
      </c>
      <c r="AZ29" s="50">
        <f t="shared" si="14"/>
        <v>0</v>
      </c>
      <c r="BA29" s="50">
        <f t="shared" si="15"/>
        <v>0</v>
      </c>
      <c r="BB29" s="7">
        <f t="shared" si="16"/>
        <v>0</v>
      </c>
      <c r="BC29" s="10" t="s">
        <v>789</v>
      </c>
      <c r="BD29" s="10" t="s">
        <v>789</v>
      </c>
      <c r="BE29" s="10" t="s">
        <v>805</v>
      </c>
      <c r="BF29" s="10" t="s">
        <v>829</v>
      </c>
    </row>
    <row r="30" spans="1:58" x14ac:dyDescent="0.2">
      <c r="A30" s="5">
        <v>203024</v>
      </c>
      <c r="B30" s="6" t="s">
        <v>494</v>
      </c>
      <c r="C30" s="6">
        <v>-79405.41</v>
      </c>
      <c r="D30" s="6">
        <v>0</v>
      </c>
      <c r="E30" s="6">
        <v>0</v>
      </c>
      <c r="F30" s="49">
        <f t="shared" si="0"/>
        <v>0</v>
      </c>
      <c r="G30" s="6">
        <v>-79405.41</v>
      </c>
      <c r="H30" s="6">
        <v>0</v>
      </c>
      <c r="I30" s="6">
        <v>0</v>
      </c>
      <c r="J30" s="49">
        <f t="shared" si="1"/>
        <v>0</v>
      </c>
      <c r="K30" s="6">
        <v>-79405.41</v>
      </c>
      <c r="L30" s="6">
        <v>0</v>
      </c>
      <c r="M30" s="6">
        <v>0</v>
      </c>
      <c r="N30" s="49">
        <f t="shared" si="2"/>
        <v>0</v>
      </c>
      <c r="O30" s="6">
        <v>-79405.41</v>
      </c>
      <c r="P30" s="6">
        <v>0</v>
      </c>
      <c r="Q30" s="6">
        <v>0</v>
      </c>
      <c r="R30" s="49">
        <f t="shared" si="3"/>
        <v>0</v>
      </c>
      <c r="S30" s="6">
        <v>-79405.41</v>
      </c>
      <c r="T30" s="6">
        <v>0</v>
      </c>
      <c r="U30" s="6">
        <v>0</v>
      </c>
      <c r="V30" s="49">
        <f t="shared" si="4"/>
        <v>0</v>
      </c>
      <c r="W30" s="6">
        <v>-79405.41</v>
      </c>
      <c r="X30" s="6">
        <v>0</v>
      </c>
      <c r="Y30" s="6">
        <v>0</v>
      </c>
      <c r="Z30" s="49">
        <f t="shared" si="5"/>
        <v>0</v>
      </c>
      <c r="AA30" s="6">
        <v>-79405.41</v>
      </c>
      <c r="AB30" s="6">
        <v>0</v>
      </c>
      <c r="AC30" s="6">
        <v>0</v>
      </c>
      <c r="AD30" s="49">
        <f t="shared" si="6"/>
        <v>0</v>
      </c>
      <c r="AE30" s="6">
        <v>-79405.41</v>
      </c>
      <c r="AF30" s="6">
        <v>0</v>
      </c>
      <c r="AG30" s="6">
        <v>0</v>
      </c>
      <c r="AH30" s="49">
        <f t="shared" si="7"/>
        <v>0</v>
      </c>
      <c r="AI30" s="6">
        <v>-79405.41</v>
      </c>
      <c r="AJ30" s="6">
        <v>0</v>
      </c>
      <c r="AK30" s="6">
        <v>0</v>
      </c>
      <c r="AL30" s="49">
        <f t="shared" si="8"/>
        <v>0</v>
      </c>
      <c r="AM30" s="6">
        <v>-79405.41</v>
      </c>
      <c r="AN30" s="6">
        <v>0</v>
      </c>
      <c r="AO30" s="6">
        <v>0</v>
      </c>
      <c r="AP30" s="49">
        <f t="shared" si="9"/>
        <v>0</v>
      </c>
      <c r="AQ30" s="6">
        <v>-79405.41</v>
      </c>
      <c r="AR30" s="8">
        <v>0</v>
      </c>
      <c r="AS30" s="8">
        <v>0</v>
      </c>
      <c r="AT30" s="51">
        <f t="shared" si="10"/>
        <v>0</v>
      </c>
      <c r="AU30" s="6">
        <v>-79405.41</v>
      </c>
      <c r="AV30" s="8">
        <v>0</v>
      </c>
      <c r="AW30" s="8">
        <v>0</v>
      </c>
      <c r="AX30" s="51">
        <f t="shared" si="11"/>
        <v>0</v>
      </c>
      <c r="AY30" s="50">
        <f t="shared" si="13"/>
        <v>-555837.87000000011</v>
      </c>
      <c r="AZ30" s="50">
        <f t="shared" si="14"/>
        <v>0</v>
      </c>
      <c r="BA30" s="50">
        <f t="shared" si="15"/>
        <v>0</v>
      </c>
      <c r="BB30" s="7">
        <f t="shared" si="16"/>
        <v>0</v>
      </c>
      <c r="BC30" s="10" t="s">
        <v>789</v>
      </c>
      <c r="BD30" s="10" t="s">
        <v>789</v>
      </c>
      <c r="BE30" s="10" t="s">
        <v>805</v>
      </c>
      <c r="BF30" s="10" t="s">
        <v>829</v>
      </c>
    </row>
    <row r="31" spans="1:58" x14ac:dyDescent="0.2">
      <c r="A31" s="5">
        <v>203532</v>
      </c>
      <c r="B31" s="6" t="s">
        <v>511</v>
      </c>
      <c r="C31" s="6">
        <v>498092.96</v>
      </c>
      <c r="D31" s="6">
        <v>1248295</v>
      </c>
      <c r="E31" s="6">
        <v>185</v>
      </c>
      <c r="F31" s="49">
        <f t="shared" si="0"/>
        <v>11.970558882315478</v>
      </c>
      <c r="G31" s="6">
        <v>567784.95999999996</v>
      </c>
      <c r="H31" s="6">
        <v>780217.5</v>
      </c>
      <c r="I31" s="6">
        <v>117.75</v>
      </c>
      <c r="J31" s="49">
        <f t="shared" si="1"/>
        <v>22.559521876912527</v>
      </c>
      <c r="K31" s="6">
        <v>390416.73</v>
      </c>
      <c r="L31" s="6">
        <v>1287680</v>
      </c>
      <c r="M31" s="6">
        <v>189.5</v>
      </c>
      <c r="N31" s="49">
        <f t="shared" si="2"/>
        <v>9.0958172061381717</v>
      </c>
      <c r="O31" s="6">
        <v>495831.24</v>
      </c>
      <c r="P31" s="6">
        <v>1731407.5</v>
      </c>
      <c r="Q31" s="6">
        <v>252.75</v>
      </c>
      <c r="R31" s="49">
        <f t="shared" si="3"/>
        <v>8.8776145650287415</v>
      </c>
      <c r="S31" s="6">
        <v>170141.72</v>
      </c>
      <c r="T31" s="6">
        <v>1832545</v>
      </c>
      <c r="U31" s="6">
        <v>277.10000000000002</v>
      </c>
      <c r="V31" s="49">
        <f t="shared" si="4"/>
        <v>2.8781794280631581</v>
      </c>
      <c r="W31" s="6">
        <v>370160.79</v>
      </c>
      <c r="X31" s="6">
        <v>2442637.5</v>
      </c>
      <c r="Y31" s="6">
        <v>363.25</v>
      </c>
      <c r="Z31" s="49">
        <f t="shared" si="5"/>
        <v>4.5462430262370077</v>
      </c>
      <c r="AA31" s="6">
        <v>434538.78</v>
      </c>
      <c r="AB31" s="6">
        <v>2156480</v>
      </c>
      <c r="AC31" s="6">
        <v>303</v>
      </c>
      <c r="AD31" s="49">
        <f t="shared" si="6"/>
        <v>6.2466158647425436</v>
      </c>
      <c r="AE31" s="6">
        <v>522995.25</v>
      </c>
      <c r="AF31" s="6">
        <v>1875092.5</v>
      </c>
      <c r="AG31" s="6">
        <v>262.75</v>
      </c>
      <c r="AH31" s="49">
        <f t="shared" si="7"/>
        <v>8.367511202780662</v>
      </c>
      <c r="AI31" s="6">
        <v>533822.75</v>
      </c>
      <c r="AJ31" s="6">
        <v>2612768.5</v>
      </c>
      <c r="AK31" s="6">
        <v>368.55</v>
      </c>
      <c r="AL31" s="49">
        <f t="shared" si="8"/>
        <v>6.3337051292527446</v>
      </c>
      <c r="AM31" s="6">
        <v>506278.75</v>
      </c>
      <c r="AN31" s="6">
        <v>1444292.5</v>
      </c>
      <c r="AO31" s="6">
        <v>207.75</v>
      </c>
      <c r="AP31" s="49">
        <f t="shared" si="9"/>
        <v>10.866663954842943</v>
      </c>
      <c r="AQ31" s="6">
        <v>612161.71</v>
      </c>
      <c r="AR31" s="8">
        <v>1484118.5</v>
      </c>
      <c r="AS31" s="8">
        <v>212.55</v>
      </c>
      <c r="AT31" s="51">
        <f t="shared" si="10"/>
        <v>12.786723573622995</v>
      </c>
      <c r="AU31" s="6">
        <v>470945.21</v>
      </c>
      <c r="AV31" s="8">
        <v>0</v>
      </c>
      <c r="AW31" s="8">
        <v>0</v>
      </c>
      <c r="AX31" s="51">
        <f t="shared" si="11"/>
        <v>0</v>
      </c>
      <c r="AY31" s="50">
        <f t="shared" si="13"/>
        <v>2926967.1799999997</v>
      </c>
      <c r="AZ31" s="50">
        <f t="shared" si="14"/>
        <v>11479262.5</v>
      </c>
      <c r="BA31" s="50">
        <f t="shared" si="15"/>
        <v>2739.9500000000003</v>
      </c>
      <c r="BB31" s="7">
        <f t="shared" si="16"/>
        <v>7.9043390270063068</v>
      </c>
      <c r="BC31" s="10" t="s">
        <v>789</v>
      </c>
      <c r="BD31" s="10" t="s">
        <v>789</v>
      </c>
      <c r="BE31" s="10" t="s">
        <v>805</v>
      </c>
      <c r="BF31" s="10" t="s">
        <v>829</v>
      </c>
    </row>
    <row r="32" spans="1:58" x14ac:dyDescent="0.2">
      <c r="A32" s="5">
        <v>205554</v>
      </c>
      <c r="B32" s="6" t="s">
        <v>555</v>
      </c>
      <c r="C32" s="6">
        <v>-7100</v>
      </c>
      <c r="D32" s="6">
        <v>0</v>
      </c>
      <c r="E32" s="6">
        <v>0</v>
      </c>
      <c r="F32" s="49">
        <f t="shared" si="0"/>
        <v>0</v>
      </c>
      <c r="G32" s="6">
        <v>-7100</v>
      </c>
      <c r="H32" s="6">
        <v>0</v>
      </c>
      <c r="I32" s="6">
        <v>0</v>
      </c>
      <c r="J32" s="49">
        <f t="shared" si="1"/>
        <v>0</v>
      </c>
      <c r="K32" s="6">
        <v>-7100</v>
      </c>
      <c r="L32" s="6">
        <v>0</v>
      </c>
      <c r="M32" s="6">
        <v>0</v>
      </c>
      <c r="N32" s="49">
        <f t="shared" si="2"/>
        <v>0</v>
      </c>
      <c r="O32" s="6">
        <v>-7100</v>
      </c>
      <c r="P32" s="6">
        <v>0</v>
      </c>
      <c r="Q32" s="6">
        <v>0</v>
      </c>
      <c r="R32" s="49">
        <f t="shared" si="3"/>
        <v>0</v>
      </c>
      <c r="S32" s="6">
        <v>-7100</v>
      </c>
      <c r="T32" s="6">
        <v>0</v>
      </c>
      <c r="U32" s="6">
        <v>0</v>
      </c>
      <c r="V32" s="49">
        <f t="shared" si="4"/>
        <v>0</v>
      </c>
      <c r="W32" s="6">
        <v>-7100</v>
      </c>
      <c r="X32" s="6">
        <v>0</v>
      </c>
      <c r="Y32" s="6">
        <v>0</v>
      </c>
      <c r="Z32" s="49">
        <f t="shared" si="5"/>
        <v>0</v>
      </c>
      <c r="AA32" s="6">
        <v>-7100</v>
      </c>
      <c r="AB32" s="6">
        <v>0</v>
      </c>
      <c r="AC32" s="6">
        <v>0</v>
      </c>
      <c r="AD32" s="49">
        <f t="shared" si="6"/>
        <v>0</v>
      </c>
      <c r="AE32" s="6">
        <v>-7100</v>
      </c>
      <c r="AF32" s="6">
        <v>0</v>
      </c>
      <c r="AG32" s="6">
        <v>0</v>
      </c>
      <c r="AH32" s="49">
        <f t="shared" si="7"/>
        <v>0</v>
      </c>
      <c r="AI32" s="6">
        <v>-7100</v>
      </c>
      <c r="AJ32" s="6">
        <v>0</v>
      </c>
      <c r="AK32" s="6">
        <v>0</v>
      </c>
      <c r="AL32" s="49">
        <f t="shared" si="8"/>
        <v>0</v>
      </c>
      <c r="AM32" s="6">
        <v>-7100</v>
      </c>
      <c r="AN32" s="6">
        <v>0</v>
      </c>
      <c r="AO32" s="6">
        <v>0</v>
      </c>
      <c r="AP32" s="49">
        <f t="shared" si="9"/>
        <v>0</v>
      </c>
      <c r="AQ32" s="6">
        <v>-7100</v>
      </c>
      <c r="AR32" s="8">
        <v>0</v>
      </c>
      <c r="AS32" s="8">
        <v>0</v>
      </c>
      <c r="AT32" s="51">
        <f t="shared" si="10"/>
        <v>0</v>
      </c>
      <c r="AU32" s="6">
        <v>-7100</v>
      </c>
      <c r="AV32" s="8">
        <v>0</v>
      </c>
      <c r="AW32" s="8">
        <v>0</v>
      </c>
      <c r="AX32" s="51">
        <f t="shared" si="11"/>
        <v>0</v>
      </c>
      <c r="AY32" s="50">
        <f t="shared" si="13"/>
        <v>-49700</v>
      </c>
      <c r="AZ32" s="50">
        <f t="shared" si="14"/>
        <v>0</v>
      </c>
      <c r="BA32" s="50">
        <f t="shared" si="15"/>
        <v>0</v>
      </c>
      <c r="BB32" s="7">
        <f t="shared" si="16"/>
        <v>0</v>
      </c>
      <c r="BC32" s="10" t="s">
        <v>789</v>
      </c>
      <c r="BD32" s="10" t="s">
        <v>789</v>
      </c>
      <c r="BE32" s="10" t="s">
        <v>805</v>
      </c>
      <c r="BF32" s="10" t="s">
        <v>829</v>
      </c>
    </row>
    <row r="33" spans="1:58" x14ac:dyDescent="0.2">
      <c r="A33" s="5">
        <v>206968</v>
      </c>
      <c r="B33" s="6" t="s">
        <v>584</v>
      </c>
      <c r="C33" s="6">
        <v>95520</v>
      </c>
      <c r="D33" s="6">
        <v>196330</v>
      </c>
      <c r="E33" s="6">
        <v>29</v>
      </c>
      <c r="F33" s="49">
        <f t="shared" si="0"/>
        <v>14.595833545561046</v>
      </c>
      <c r="G33" s="6">
        <v>95520</v>
      </c>
      <c r="H33" s="6">
        <v>0</v>
      </c>
      <c r="I33" s="6">
        <v>0</v>
      </c>
      <c r="J33" s="49">
        <f t="shared" si="1"/>
        <v>0</v>
      </c>
      <c r="K33" s="6">
        <v>85520</v>
      </c>
      <c r="L33" s="6">
        <v>0</v>
      </c>
      <c r="M33" s="6">
        <v>0</v>
      </c>
      <c r="N33" s="49">
        <f t="shared" si="2"/>
        <v>0</v>
      </c>
      <c r="O33" s="6">
        <v>74920</v>
      </c>
      <c r="P33" s="6">
        <v>0</v>
      </c>
      <c r="Q33" s="6">
        <v>0</v>
      </c>
      <c r="R33" s="49">
        <f t="shared" si="3"/>
        <v>0</v>
      </c>
      <c r="S33" s="6">
        <v>-888.49</v>
      </c>
      <c r="T33" s="6">
        <v>0</v>
      </c>
      <c r="U33" s="6">
        <v>0</v>
      </c>
      <c r="V33" s="49">
        <f t="shared" si="4"/>
        <v>0</v>
      </c>
      <c r="W33" s="6">
        <v>-888.49</v>
      </c>
      <c r="X33" s="6">
        <v>0</v>
      </c>
      <c r="Y33" s="6">
        <v>0</v>
      </c>
      <c r="Z33" s="49">
        <f t="shared" si="5"/>
        <v>0</v>
      </c>
      <c r="AA33" s="6">
        <v>-888.49</v>
      </c>
      <c r="AB33" s="6">
        <v>0</v>
      </c>
      <c r="AC33" s="6">
        <v>0</v>
      </c>
      <c r="AD33" s="49">
        <f t="shared" si="6"/>
        <v>0</v>
      </c>
      <c r="AE33" s="6">
        <v>-888.49</v>
      </c>
      <c r="AF33" s="6">
        <v>0</v>
      </c>
      <c r="AG33" s="6">
        <v>0</v>
      </c>
      <c r="AH33" s="49">
        <f t="shared" si="7"/>
        <v>0</v>
      </c>
      <c r="AI33" s="6">
        <v>-888.49</v>
      </c>
      <c r="AJ33" s="6">
        <v>0</v>
      </c>
      <c r="AK33" s="6">
        <v>0</v>
      </c>
      <c r="AL33" s="49">
        <f t="shared" si="8"/>
        <v>0</v>
      </c>
      <c r="AM33" s="6">
        <v>-888.49</v>
      </c>
      <c r="AN33" s="6">
        <v>0</v>
      </c>
      <c r="AO33" s="6">
        <v>0</v>
      </c>
      <c r="AP33" s="49">
        <f t="shared" si="9"/>
        <v>0</v>
      </c>
      <c r="AQ33" s="6">
        <v>-888.49</v>
      </c>
      <c r="AR33" s="8">
        <v>0</v>
      </c>
      <c r="AS33" s="8">
        <v>0</v>
      </c>
      <c r="AT33" s="51">
        <f t="shared" si="10"/>
        <v>0</v>
      </c>
      <c r="AU33" s="6">
        <v>-888.49</v>
      </c>
      <c r="AV33" s="8">
        <v>0</v>
      </c>
      <c r="AW33" s="8">
        <v>0</v>
      </c>
      <c r="AX33" s="51">
        <f t="shared" si="11"/>
        <v>0</v>
      </c>
      <c r="AY33" s="50">
        <f t="shared" si="13"/>
        <v>348814.53</v>
      </c>
      <c r="AZ33" s="50">
        <f t="shared" si="14"/>
        <v>196330</v>
      </c>
      <c r="BA33" s="50">
        <f t="shared" si="15"/>
        <v>29</v>
      </c>
      <c r="BB33" s="7">
        <f t="shared" si="16"/>
        <v>55.076913512962875</v>
      </c>
      <c r="BC33" s="10" t="s">
        <v>789</v>
      </c>
      <c r="BD33" s="10" t="s">
        <v>789</v>
      </c>
      <c r="BE33" s="10" t="s">
        <v>805</v>
      </c>
      <c r="BF33" s="10" t="s">
        <v>829</v>
      </c>
    </row>
    <row r="34" spans="1:58" x14ac:dyDescent="0.2">
      <c r="A34" s="5">
        <v>207231</v>
      </c>
      <c r="B34" s="6" t="s">
        <v>588</v>
      </c>
      <c r="C34" s="6">
        <v>227764.99</v>
      </c>
      <c r="D34" s="6">
        <v>568770</v>
      </c>
      <c r="E34" s="6">
        <v>83</v>
      </c>
      <c r="F34" s="49">
        <f t="shared" si="0"/>
        <v>12.013555039822775</v>
      </c>
      <c r="G34" s="6">
        <v>308139.99</v>
      </c>
      <c r="H34" s="6">
        <v>549440</v>
      </c>
      <c r="I34" s="6">
        <v>83.5</v>
      </c>
      <c r="J34" s="49">
        <f t="shared" si="1"/>
        <v>17.38559203916715</v>
      </c>
      <c r="K34" s="6">
        <v>418017.49</v>
      </c>
      <c r="L34" s="6">
        <v>634180</v>
      </c>
      <c r="M34" s="6">
        <v>93</v>
      </c>
      <c r="N34" s="49">
        <f t="shared" si="2"/>
        <v>19.774393232205369</v>
      </c>
      <c r="O34" s="6">
        <v>419419.5</v>
      </c>
      <c r="P34" s="6">
        <v>619390</v>
      </c>
      <c r="Q34" s="6">
        <v>91.5</v>
      </c>
      <c r="R34" s="49">
        <f t="shared" si="3"/>
        <v>20.991628053407382</v>
      </c>
      <c r="S34" s="6">
        <v>214489.5</v>
      </c>
      <c r="T34" s="6">
        <v>21210</v>
      </c>
      <c r="U34" s="6">
        <v>3</v>
      </c>
      <c r="V34" s="49">
        <f t="shared" si="4"/>
        <v>313.49243281471001</v>
      </c>
      <c r="W34" s="6">
        <v>353986.98</v>
      </c>
      <c r="X34" s="6">
        <v>580240</v>
      </c>
      <c r="Y34" s="6">
        <v>87</v>
      </c>
      <c r="Z34" s="49">
        <f t="shared" si="5"/>
        <v>18.302098097339034</v>
      </c>
      <c r="AA34" s="6">
        <v>232866.97</v>
      </c>
      <c r="AB34" s="6">
        <v>465070</v>
      </c>
      <c r="AC34" s="6">
        <v>63.5</v>
      </c>
      <c r="AD34" s="49">
        <f t="shared" si="6"/>
        <v>15.522128002236222</v>
      </c>
      <c r="AE34" s="6">
        <v>209966.95</v>
      </c>
      <c r="AF34" s="6">
        <v>394850</v>
      </c>
      <c r="AG34" s="6">
        <v>55</v>
      </c>
      <c r="AH34" s="49">
        <f t="shared" si="7"/>
        <v>15.952915031024441</v>
      </c>
      <c r="AI34" s="6">
        <v>240459.44</v>
      </c>
      <c r="AJ34" s="6">
        <v>385740</v>
      </c>
      <c r="AK34" s="6">
        <v>54</v>
      </c>
      <c r="AL34" s="49">
        <f t="shared" si="8"/>
        <v>19.324525950121842</v>
      </c>
      <c r="AM34" s="6">
        <v>190056.44</v>
      </c>
      <c r="AN34" s="6">
        <v>320597</v>
      </c>
      <c r="AO34" s="6">
        <v>44.6</v>
      </c>
      <c r="AP34" s="49">
        <f t="shared" si="9"/>
        <v>18.377432227999641</v>
      </c>
      <c r="AQ34" s="6">
        <v>150006.44</v>
      </c>
      <c r="AR34" s="8">
        <v>284550</v>
      </c>
      <c r="AS34" s="8">
        <v>40</v>
      </c>
      <c r="AT34" s="51">
        <f t="shared" si="10"/>
        <v>16.342293586364434</v>
      </c>
      <c r="AU34" s="6">
        <v>122227.94</v>
      </c>
      <c r="AV34" s="8">
        <v>439770</v>
      </c>
      <c r="AW34" s="8">
        <v>61</v>
      </c>
      <c r="AX34" s="51">
        <f t="shared" si="11"/>
        <v>8.6160177820224213</v>
      </c>
      <c r="AY34" s="50">
        <f t="shared" si="13"/>
        <v>2174685.42</v>
      </c>
      <c r="AZ34" s="50">
        <f t="shared" si="14"/>
        <v>3438300</v>
      </c>
      <c r="BA34" s="50">
        <f t="shared" si="15"/>
        <v>759.1</v>
      </c>
      <c r="BB34" s="7">
        <f t="shared" si="16"/>
        <v>19.607145397434778</v>
      </c>
      <c r="BC34" s="10" t="s">
        <v>789</v>
      </c>
      <c r="BD34" s="10" t="s">
        <v>789</v>
      </c>
      <c r="BE34" s="10" t="s">
        <v>805</v>
      </c>
      <c r="BF34" s="10" t="s">
        <v>829</v>
      </c>
    </row>
    <row r="35" spans="1:58" x14ac:dyDescent="0.2">
      <c r="A35" s="5">
        <v>207479</v>
      </c>
      <c r="B35" s="6" t="s">
        <v>328</v>
      </c>
      <c r="C35" s="6">
        <v>-95.9</v>
      </c>
      <c r="D35" s="6">
        <v>0</v>
      </c>
      <c r="E35" s="6">
        <v>0</v>
      </c>
      <c r="F35" s="49">
        <f t="shared" si="0"/>
        <v>0</v>
      </c>
      <c r="G35" s="6">
        <v>-95.9</v>
      </c>
      <c r="H35" s="6">
        <v>0</v>
      </c>
      <c r="I35" s="6">
        <v>0</v>
      </c>
      <c r="J35" s="49">
        <f t="shared" si="1"/>
        <v>0</v>
      </c>
      <c r="K35" s="6">
        <v>-95.9</v>
      </c>
      <c r="L35" s="6">
        <v>0</v>
      </c>
      <c r="M35" s="6">
        <v>0</v>
      </c>
      <c r="N35" s="49">
        <f t="shared" si="2"/>
        <v>0</v>
      </c>
      <c r="O35" s="6">
        <v>-95.9</v>
      </c>
      <c r="P35" s="6">
        <v>0</v>
      </c>
      <c r="Q35" s="6">
        <v>0</v>
      </c>
      <c r="R35" s="49">
        <f t="shared" si="3"/>
        <v>0</v>
      </c>
      <c r="S35" s="6">
        <v>-95.9</v>
      </c>
      <c r="T35" s="6">
        <v>0</v>
      </c>
      <c r="U35" s="6">
        <v>0</v>
      </c>
      <c r="V35" s="49">
        <f t="shared" si="4"/>
        <v>0</v>
      </c>
      <c r="W35" s="6">
        <v>-95.9</v>
      </c>
      <c r="X35" s="6">
        <v>0</v>
      </c>
      <c r="Y35" s="6">
        <v>0</v>
      </c>
      <c r="Z35" s="49">
        <f t="shared" si="5"/>
        <v>0</v>
      </c>
      <c r="AA35" s="6">
        <v>-95.9</v>
      </c>
      <c r="AB35" s="6">
        <v>0</v>
      </c>
      <c r="AC35" s="6">
        <v>0</v>
      </c>
      <c r="AD35" s="49">
        <f t="shared" si="6"/>
        <v>0</v>
      </c>
      <c r="AE35" s="6">
        <v>-95.9</v>
      </c>
      <c r="AF35" s="6">
        <v>0</v>
      </c>
      <c r="AG35" s="6">
        <v>0</v>
      </c>
      <c r="AH35" s="49">
        <f t="shared" si="7"/>
        <v>0</v>
      </c>
      <c r="AI35" s="6">
        <v>-95.9</v>
      </c>
      <c r="AJ35" s="6">
        <v>0</v>
      </c>
      <c r="AK35" s="6">
        <v>0</v>
      </c>
      <c r="AL35" s="49">
        <f t="shared" si="8"/>
        <v>0</v>
      </c>
      <c r="AM35" s="6">
        <v>-95.9</v>
      </c>
      <c r="AN35" s="6">
        <v>0</v>
      </c>
      <c r="AO35" s="6">
        <v>0</v>
      </c>
      <c r="AP35" s="49">
        <f t="shared" si="9"/>
        <v>0</v>
      </c>
      <c r="AQ35" s="6">
        <v>-95.9</v>
      </c>
      <c r="AR35" s="8">
        <v>0</v>
      </c>
      <c r="AS35" s="8">
        <v>0</v>
      </c>
      <c r="AT35" s="51">
        <f t="shared" si="10"/>
        <v>0</v>
      </c>
      <c r="AU35" s="6">
        <v>-95.9</v>
      </c>
      <c r="AV35" s="8">
        <v>0</v>
      </c>
      <c r="AW35" s="8">
        <v>0</v>
      </c>
      <c r="AX35" s="51">
        <f t="shared" si="11"/>
        <v>0</v>
      </c>
      <c r="AY35" s="50">
        <f t="shared" si="13"/>
        <v>-671.3</v>
      </c>
      <c r="AZ35" s="50">
        <f t="shared" si="14"/>
        <v>0</v>
      </c>
      <c r="BA35" s="50">
        <f t="shared" si="15"/>
        <v>0</v>
      </c>
      <c r="BB35" s="7">
        <f t="shared" si="16"/>
        <v>0</v>
      </c>
      <c r="BC35" s="10" t="s">
        <v>789</v>
      </c>
      <c r="BD35" s="10" t="s">
        <v>789</v>
      </c>
      <c r="BE35" s="10" t="s">
        <v>805</v>
      </c>
      <c r="BF35" s="10" t="s">
        <v>829</v>
      </c>
    </row>
    <row r="36" spans="1:58" x14ac:dyDescent="0.2">
      <c r="A36" s="5">
        <v>207480</v>
      </c>
      <c r="B36" s="6" t="s">
        <v>597</v>
      </c>
      <c r="C36" s="6">
        <v>-3450</v>
      </c>
      <c r="D36" s="6">
        <v>219275</v>
      </c>
      <c r="E36" s="6">
        <v>32.5</v>
      </c>
      <c r="F36" s="49">
        <f t="shared" si="0"/>
        <v>-0.4720100330635047</v>
      </c>
      <c r="G36" s="6">
        <v>-4525</v>
      </c>
      <c r="H36" s="6">
        <v>197350</v>
      </c>
      <c r="I36" s="6">
        <v>30</v>
      </c>
      <c r="J36" s="49">
        <f t="shared" si="1"/>
        <v>-0.7107930073473524</v>
      </c>
      <c r="K36" s="6">
        <v>-13397.5</v>
      </c>
      <c r="L36" s="6">
        <v>390840</v>
      </c>
      <c r="M36" s="6">
        <v>56</v>
      </c>
      <c r="N36" s="49">
        <f t="shared" si="2"/>
        <v>-1.0283619895609457</v>
      </c>
      <c r="O36" s="6">
        <v>-6597.5</v>
      </c>
      <c r="P36" s="6">
        <v>164860</v>
      </c>
      <c r="Q36" s="6">
        <v>24</v>
      </c>
      <c r="R36" s="49">
        <f t="shared" si="3"/>
        <v>-1.240582918840228</v>
      </c>
      <c r="S36" s="6">
        <v>-15647.5</v>
      </c>
      <c r="T36" s="6">
        <v>286750</v>
      </c>
      <c r="U36" s="6">
        <v>40</v>
      </c>
      <c r="V36" s="49">
        <f t="shared" si="4"/>
        <v>-1.6916216216216216</v>
      </c>
      <c r="W36" s="6">
        <v>-14552.5</v>
      </c>
      <c r="X36" s="6">
        <v>215050</v>
      </c>
      <c r="Y36" s="6">
        <v>30</v>
      </c>
      <c r="Z36" s="49">
        <f t="shared" si="5"/>
        <v>-2.0301092769123459</v>
      </c>
      <c r="AA36" s="6">
        <v>-23140.02</v>
      </c>
      <c r="AB36" s="6">
        <v>592150</v>
      </c>
      <c r="AC36" s="6">
        <v>82.5</v>
      </c>
      <c r="AD36" s="49">
        <f t="shared" si="6"/>
        <v>-1.2114170733766783</v>
      </c>
      <c r="AE36" s="6">
        <v>-11165.02</v>
      </c>
      <c r="AF36" s="6">
        <v>258100</v>
      </c>
      <c r="AG36" s="6">
        <v>36.5</v>
      </c>
      <c r="AH36" s="49">
        <f t="shared" si="7"/>
        <v>-1.2977551336691204</v>
      </c>
      <c r="AI36" s="6">
        <v>-22525.02</v>
      </c>
      <c r="AJ36" s="6">
        <v>372330</v>
      </c>
      <c r="AK36" s="6">
        <v>51</v>
      </c>
      <c r="AL36" s="49">
        <f t="shared" si="8"/>
        <v>-1.8754213197969545</v>
      </c>
      <c r="AM36" s="6">
        <v>-8090.03</v>
      </c>
      <c r="AN36" s="6">
        <v>355400</v>
      </c>
      <c r="AO36" s="6">
        <v>50.5</v>
      </c>
      <c r="AP36" s="49">
        <f t="shared" si="9"/>
        <v>-0.70565821609454138</v>
      </c>
      <c r="AQ36" s="6">
        <v>-8440.0300000000007</v>
      </c>
      <c r="AR36" s="8">
        <v>277000</v>
      </c>
      <c r="AS36" s="8">
        <v>40</v>
      </c>
      <c r="AT36" s="51">
        <f t="shared" si="10"/>
        <v>-0.94455209386281591</v>
      </c>
      <c r="AU36" s="6">
        <v>-62385.18</v>
      </c>
      <c r="AV36" s="8">
        <v>533525</v>
      </c>
      <c r="AW36" s="8">
        <v>74</v>
      </c>
      <c r="AX36" s="51">
        <f t="shared" si="11"/>
        <v>-3.624835912094091</v>
      </c>
      <c r="AY36" s="50">
        <f t="shared" si="13"/>
        <v>-81310.02</v>
      </c>
      <c r="AZ36" s="50">
        <f t="shared" si="14"/>
        <v>2066275</v>
      </c>
      <c r="BA36" s="50">
        <f t="shared" si="15"/>
        <v>547</v>
      </c>
      <c r="BB36" s="7">
        <f t="shared" si="16"/>
        <v>-1.2198814872173356</v>
      </c>
      <c r="BC36" s="10" t="s">
        <v>789</v>
      </c>
      <c r="BD36" s="10" t="s">
        <v>789</v>
      </c>
      <c r="BE36" s="10" t="s">
        <v>805</v>
      </c>
      <c r="BF36" s="10" t="s">
        <v>829</v>
      </c>
    </row>
    <row r="37" spans="1:58" x14ac:dyDescent="0.2">
      <c r="A37" s="5">
        <v>208674</v>
      </c>
      <c r="B37" s="6" t="s">
        <v>628</v>
      </c>
      <c r="C37" s="6">
        <v>0</v>
      </c>
      <c r="D37" s="6">
        <v>0</v>
      </c>
      <c r="E37" s="6">
        <v>0</v>
      </c>
      <c r="F37" s="49">
        <f t="shared" si="0"/>
        <v>0</v>
      </c>
      <c r="G37" s="6">
        <v>0</v>
      </c>
      <c r="H37" s="6">
        <v>0</v>
      </c>
      <c r="I37" s="6">
        <v>0</v>
      </c>
      <c r="J37" s="49">
        <f t="shared" si="1"/>
        <v>0</v>
      </c>
      <c r="K37" s="6">
        <v>21937.5</v>
      </c>
      <c r="L37" s="6">
        <v>22067.5</v>
      </c>
      <c r="M37" s="6">
        <v>3.25</v>
      </c>
      <c r="N37" s="49">
        <f t="shared" si="2"/>
        <v>29.823269513991161</v>
      </c>
      <c r="O37" s="6">
        <v>42050</v>
      </c>
      <c r="P37" s="6">
        <v>42462.5</v>
      </c>
      <c r="Q37" s="6">
        <v>6.25</v>
      </c>
      <c r="R37" s="49">
        <f t="shared" si="3"/>
        <v>30.698851928171916</v>
      </c>
      <c r="S37" s="6">
        <v>-58950</v>
      </c>
      <c r="T37" s="6">
        <v>0</v>
      </c>
      <c r="U37" s="6">
        <v>0</v>
      </c>
      <c r="V37" s="49">
        <f t="shared" si="4"/>
        <v>0</v>
      </c>
      <c r="W37" s="6">
        <v>-58950</v>
      </c>
      <c r="X37" s="6">
        <v>0</v>
      </c>
      <c r="Y37" s="6">
        <v>0</v>
      </c>
      <c r="Z37" s="49">
        <f t="shared" si="5"/>
        <v>0</v>
      </c>
      <c r="AA37" s="6">
        <v>-58950</v>
      </c>
      <c r="AB37" s="6">
        <v>0</v>
      </c>
      <c r="AC37" s="6">
        <v>0</v>
      </c>
      <c r="AD37" s="49">
        <f t="shared" si="6"/>
        <v>0</v>
      </c>
      <c r="AE37" s="6">
        <v>-58950</v>
      </c>
      <c r="AF37" s="6">
        <v>0</v>
      </c>
      <c r="AG37" s="6">
        <v>0</v>
      </c>
      <c r="AH37" s="49">
        <f t="shared" si="7"/>
        <v>0</v>
      </c>
      <c r="AI37" s="6">
        <v>-58950</v>
      </c>
      <c r="AJ37" s="6">
        <v>0</v>
      </c>
      <c r="AK37" s="6">
        <v>0</v>
      </c>
      <c r="AL37" s="49">
        <f t="shared" si="8"/>
        <v>0</v>
      </c>
      <c r="AM37" s="6">
        <v>-58950</v>
      </c>
      <c r="AN37" s="6">
        <v>0</v>
      </c>
      <c r="AO37" s="6">
        <v>0</v>
      </c>
      <c r="AP37" s="49">
        <f t="shared" si="9"/>
        <v>0</v>
      </c>
      <c r="AQ37" s="6">
        <v>-58950</v>
      </c>
      <c r="AR37" s="8">
        <v>0</v>
      </c>
      <c r="AS37" s="8">
        <v>0</v>
      </c>
      <c r="AT37" s="51">
        <f t="shared" si="10"/>
        <v>0</v>
      </c>
      <c r="AU37" s="6">
        <v>-58950</v>
      </c>
      <c r="AV37" s="8">
        <v>0</v>
      </c>
      <c r="AW37" s="8">
        <v>0</v>
      </c>
      <c r="AX37" s="51">
        <f t="shared" si="11"/>
        <v>0</v>
      </c>
      <c r="AY37" s="50">
        <f t="shared" si="13"/>
        <v>-112862.5</v>
      </c>
      <c r="AZ37" s="50">
        <f t="shared" si="14"/>
        <v>64530</v>
      </c>
      <c r="BA37" s="50">
        <f t="shared" si="15"/>
        <v>9.5</v>
      </c>
      <c r="BB37" s="7">
        <f t="shared" si="16"/>
        <v>-54.218774213544094</v>
      </c>
      <c r="BC37" s="10" t="s">
        <v>789</v>
      </c>
      <c r="BD37" s="10" t="s">
        <v>789</v>
      </c>
      <c r="BE37" s="10" t="s">
        <v>805</v>
      </c>
      <c r="BF37" s="10" t="s">
        <v>829</v>
      </c>
    </row>
    <row r="38" spans="1:58" x14ac:dyDescent="0.2">
      <c r="A38" s="5">
        <v>210027</v>
      </c>
      <c r="B38" s="6" t="s">
        <v>680</v>
      </c>
      <c r="C38" s="6">
        <v>0</v>
      </c>
      <c r="D38" s="6">
        <v>0</v>
      </c>
      <c r="E38" s="6">
        <v>0</v>
      </c>
      <c r="F38" s="49">
        <f t="shared" si="0"/>
        <v>0</v>
      </c>
      <c r="G38" s="6">
        <v>0</v>
      </c>
      <c r="H38" s="6">
        <v>0</v>
      </c>
      <c r="I38" s="6">
        <v>0</v>
      </c>
      <c r="J38" s="49">
        <f t="shared" si="1"/>
        <v>0</v>
      </c>
      <c r="K38" s="6">
        <v>0</v>
      </c>
      <c r="L38" s="6">
        <v>0</v>
      </c>
      <c r="M38" s="6">
        <v>0</v>
      </c>
      <c r="N38" s="49">
        <f t="shared" si="2"/>
        <v>0</v>
      </c>
      <c r="O38" s="6">
        <v>0</v>
      </c>
      <c r="P38" s="6">
        <v>0</v>
      </c>
      <c r="Q38" s="6">
        <v>0</v>
      </c>
      <c r="R38" s="49">
        <f t="shared" si="3"/>
        <v>0</v>
      </c>
      <c r="S38" s="6">
        <v>0</v>
      </c>
      <c r="T38" s="6">
        <v>0</v>
      </c>
      <c r="U38" s="6">
        <v>0</v>
      </c>
      <c r="V38" s="49">
        <f t="shared" si="4"/>
        <v>0</v>
      </c>
      <c r="W38" s="6">
        <v>0</v>
      </c>
      <c r="X38" s="6">
        <v>0</v>
      </c>
      <c r="Y38" s="6">
        <v>0</v>
      </c>
      <c r="Z38" s="49">
        <f t="shared" si="5"/>
        <v>0</v>
      </c>
      <c r="AA38" s="6">
        <v>103760</v>
      </c>
      <c r="AB38" s="6">
        <v>106000</v>
      </c>
      <c r="AC38" s="6">
        <v>16</v>
      </c>
      <c r="AD38" s="49">
        <f t="shared" si="6"/>
        <v>30.344905660377357</v>
      </c>
      <c r="AE38" s="6">
        <v>66760</v>
      </c>
      <c r="AF38" s="6">
        <v>69500</v>
      </c>
      <c r="AG38" s="6">
        <v>10</v>
      </c>
      <c r="AH38" s="49">
        <f t="shared" si="7"/>
        <v>28.817266187050361</v>
      </c>
      <c r="AI38" s="6">
        <v>66760</v>
      </c>
      <c r="AJ38" s="6">
        <v>0</v>
      </c>
      <c r="AK38" s="6">
        <v>0</v>
      </c>
      <c r="AL38" s="49">
        <f t="shared" si="8"/>
        <v>0</v>
      </c>
      <c r="AM38" s="6">
        <v>66760</v>
      </c>
      <c r="AN38" s="6">
        <v>0</v>
      </c>
      <c r="AO38" s="6">
        <v>0</v>
      </c>
      <c r="AP38" s="49">
        <f t="shared" si="9"/>
        <v>0</v>
      </c>
      <c r="AQ38" s="6">
        <v>-33240</v>
      </c>
      <c r="AR38" s="8">
        <v>0</v>
      </c>
      <c r="AS38" s="8">
        <v>0</v>
      </c>
      <c r="AT38" s="51">
        <f t="shared" si="10"/>
        <v>0</v>
      </c>
      <c r="AU38" s="6">
        <v>-33240</v>
      </c>
      <c r="AV38" s="8">
        <v>0</v>
      </c>
      <c r="AW38" s="8">
        <v>0</v>
      </c>
      <c r="AX38" s="51">
        <f t="shared" si="11"/>
        <v>0</v>
      </c>
      <c r="AY38" s="50">
        <f t="shared" si="13"/>
        <v>103760</v>
      </c>
      <c r="AZ38" s="50">
        <f t="shared" si="14"/>
        <v>106000</v>
      </c>
      <c r="BA38" s="50">
        <f t="shared" si="15"/>
        <v>26</v>
      </c>
      <c r="BB38" s="7">
        <f t="shared" si="16"/>
        <v>30.344905660377357</v>
      </c>
      <c r="BC38" s="10" t="s">
        <v>789</v>
      </c>
      <c r="BD38" s="10" t="s">
        <v>789</v>
      </c>
      <c r="BE38" s="10" t="s">
        <v>805</v>
      </c>
      <c r="BF38" s="10" t="s">
        <v>829</v>
      </c>
    </row>
    <row r="39" spans="1:58" x14ac:dyDescent="0.2">
      <c r="A39" s="5">
        <v>210388</v>
      </c>
      <c r="B39" s="6" t="s">
        <v>690</v>
      </c>
      <c r="C39" s="6">
        <v>0</v>
      </c>
      <c r="D39" s="6">
        <v>0</v>
      </c>
      <c r="E39" s="6">
        <v>0</v>
      </c>
      <c r="F39" s="49">
        <f t="shared" si="0"/>
        <v>0</v>
      </c>
      <c r="G39" s="6">
        <v>0</v>
      </c>
      <c r="H39" s="6">
        <v>0</v>
      </c>
      <c r="I39" s="6">
        <v>0</v>
      </c>
      <c r="J39" s="49">
        <f t="shared" si="1"/>
        <v>0</v>
      </c>
      <c r="K39" s="6">
        <v>0</v>
      </c>
      <c r="L39" s="6">
        <v>0</v>
      </c>
      <c r="M39" s="6">
        <v>0</v>
      </c>
      <c r="N39" s="49">
        <f t="shared" si="2"/>
        <v>0</v>
      </c>
      <c r="O39" s="6">
        <v>0</v>
      </c>
      <c r="P39" s="6">
        <v>0</v>
      </c>
      <c r="Q39" s="6">
        <v>0</v>
      </c>
      <c r="R39" s="49">
        <f t="shared" si="3"/>
        <v>0</v>
      </c>
      <c r="S39" s="6">
        <v>0</v>
      </c>
      <c r="T39" s="6">
        <v>0</v>
      </c>
      <c r="U39" s="6">
        <v>0</v>
      </c>
      <c r="V39" s="49">
        <f t="shared" si="4"/>
        <v>0</v>
      </c>
      <c r="W39" s="6">
        <v>0</v>
      </c>
      <c r="X39" s="6">
        <v>0</v>
      </c>
      <c r="Y39" s="6">
        <v>0</v>
      </c>
      <c r="Z39" s="49">
        <f t="shared" si="5"/>
        <v>0</v>
      </c>
      <c r="AA39" s="6">
        <v>0</v>
      </c>
      <c r="AB39" s="6">
        <v>0</v>
      </c>
      <c r="AC39" s="6">
        <v>0</v>
      </c>
      <c r="AD39" s="49">
        <f t="shared" si="6"/>
        <v>0</v>
      </c>
      <c r="AE39" s="6">
        <v>-67930</v>
      </c>
      <c r="AF39" s="6">
        <v>150370</v>
      </c>
      <c r="AG39" s="6">
        <v>21</v>
      </c>
      <c r="AH39" s="49">
        <f t="shared" si="7"/>
        <v>-13.552570326527899</v>
      </c>
      <c r="AI39" s="6">
        <v>-8680.01</v>
      </c>
      <c r="AJ39" s="6">
        <v>203675</v>
      </c>
      <c r="AK39" s="6">
        <v>27.5</v>
      </c>
      <c r="AL39" s="49">
        <f t="shared" si="8"/>
        <v>-1.3211258622805941</v>
      </c>
      <c r="AM39" s="6">
        <v>-2380.0100000000002</v>
      </c>
      <c r="AN39" s="6">
        <v>96515</v>
      </c>
      <c r="AO39" s="6">
        <v>14.5</v>
      </c>
      <c r="AP39" s="49">
        <f t="shared" si="9"/>
        <v>-0.76444397243951723</v>
      </c>
      <c r="AQ39" s="6">
        <v>-3395.01</v>
      </c>
      <c r="AR39" s="8">
        <v>0</v>
      </c>
      <c r="AS39" s="8">
        <v>0</v>
      </c>
      <c r="AT39" s="51">
        <f t="shared" si="10"/>
        <v>0</v>
      </c>
      <c r="AU39" s="6">
        <v>-3995.01</v>
      </c>
      <c r="AV39" s="8">
        <v>73200</v>
      </c>
      <c r="AW39" s="8">
        <v>10</v>
      </c>
      <c r="AX39" s="51">
        <f t="shared" si="11"/>
        <v>-1.6918758196721311</v>
      </c>
      <c r="AY39" s="50">
        <f t="shared" si="13"/>
        <v>0</v>
      </c>
      <c r="AZ39" s="50">
        <f t="shared" si="14"/>
        <v>0</v>
      </c>
      <c r="BA39" s="50">
        <f t="shared" si="15"/>
        <v>73</v>
      </c>
      <c r="BB39" s="7">
        <f t="shared" si="16"/>
        <v>0</v>
      </c>
      <c r="BC39" s="10" t="s">
        <v>789</v>
      </c>
      <c r="BD39" s="10" t="s">
        <v>789</v>
      </c>
      <c r="BE39" s="10" t="s">
        <v>805</v>
      </c>
      <c r="BF39" s="10" t="s">
        <v>829</v>
      </c>
    </row>
    <row r="40" spans="1:58" x14ac:dyDescent="0.2">
      <c r="A40" s="5">
        <v>210619</v>
      </c>
      <c r="B40" s="6" t="s">
        <v>703</v>
      </c>
      <c r="C40" s="6">
        <v>0</v>
      </c>
      <c r="D40" s="6">
        <v>0</v>
      </c>
      <c r="E40" s="6">
        <v>0</v>
      </c>
      <c r="F40" s="49">
        <f t="shared" si="0"/>
        <v>0</v>
      </c>
      <c r="G40" s="6">
        <v>0</v>
      </c>
      <c r="H40" s="6">
        <v>0</v>
      </c>
      <c r="I40" s="6">
        <v>0</v>
      </c>
      <c r="J40" s="49">
        <f t="shared" si="1"/>
        <v>0</v>
      </c>
      <c r="K40" s="6">
        <v>0</v>
      </c>
      <c r="L40" s="6">
        <v>0</v>
      </c>
      <c r="M40" s="6">
        <v>0</v>
      </c>
      <c r="N40" s="49">
        <f t="shared" si="2"/>
        <v>0</v>
      </c>
      <c r="O40" s="6">
        <v>0</v>
      </c>
      <c r="P40" s="6">
        <v>0</v>
      </c>
      <c r="Q40" s="6">
        <v>0</v>
      </c>
      <c r="R40" s="49">
        <f t="shared" si="3"/>
        <v>0</v>
      </c>
      <c r="S40" s="6">
        <v>0</v>
      </c>
      <c r="T40" s="6">
        <v>0</v>
      </c>
      <c r="U40" s="6">
        <v>0</v>
      </c>
      <c r="V40" s="49">
        <f t="shared" si="4"/>
        <v>0</v>
      </c>
      <c r="W40" s="6">
        <v>0</v>
      </c>
      <c r="X40" s="6">
        <v>0</v>
      </c>
      <c r="Y40" s="6">
        <v>0</v>
      </c>
      <c r="Z40" s="49">
        <f t="shared" si="5"/>
        <v>0</v>
      </c>
      <c r="AA40" s="6">
        <v>0</v>
      </c>
      <c r="AB40" s="6">
        <v>0</v>
      </c>
      <c r="AC40" s="6">
        <v>0</v>
      </c>
      <c r="AD40" s="49">
        <f t="shared" si="6"/>
        <v>0</v>
      </c>
      <c r="AE40" s="6">
        <v>0</v>
      </c>
      <c r="AF40" s="6">
        <v>0</v>
      </c>
      <c r="AG40" s="6">
        <v>0</v>
      </c>
      <c r="AH40" s="49">
        <f t="shared" si="7"/>
        <v>0</v>
      </c>
      <c r="AI40" s="6">
        <v>-109555</v>
      </c>
      <c r="AJ40" s="6">
        <v>1468350</v>
      </c>
      <c r="AK40" s="6">
        <v>211</v>
      </c>
      <c r="AL40" s="49">
        <f t="shared" si="8"/>
        <v>-2.3129396942145943</v>
      </c>
      <c r="AM40" s="6">
        <v>-132149.49</v>
      </c>
      <c r="AN40" s="6">
        <v>3531485.5</v>
      </c>
      <c r="AO40" s="6">
        <v>511.15</v>
      </c>
      <c r="AP40" s="49">
        <f t="shared" si="9"/>
        <v>-1.1600314343638107</v>
      </c>
      <c r="AQ40" s="6">
        <v>594724.43000000005</v>
      </c>
      <c r="AR40" s="8">
        <v>5099430</v>
      </c>
      <c r="AS40" s="8">
        <v>735.5</v>
      </c>
      <c r="AT40" s="51">
        <f t="shared" si="10"/>
        <v>3.6153957069711713</v>
      </c>
      <c r="AU40" s="6">
        <v>-1080493.25</v>
      </c>
      <c r="AV40" s="8">
        <v>4905840</v>
      </c>
      <c r="AW40" s="8">
        <v>684.5</v>
      </c>
      <c r="AX40" s="51">
        <f t="shared" si="11"/>
        <v>-6.8276361948208661</v>
      </c>
      <c r="AY40" s="50">
        <f t="shared" si="13"/>
        <v>0</v>
      </c>
      <c r="AZ40" s="50">
        <f t="shared" si="14"/>
        <v>0</v>
      </c>
      <c r="BA40" s="50">
        <f t="shared" si="15"/>
        <v>2142.15</v>
      </c>
      <c r="BB40" s="7">
        <f t="shared" si="16"/>
        <v>0</v>
      </c>
      <c r="BC40" s="10" t="s">
        <v>789</v>
      </c>
      <c r="BD40" s="10" t="s">
        <v>789</v>
      </c>
      <c r="BE40" s="10" t="s">
        <v>805</v>
      </c>
      <c r="BF40" s="10" t="s">
        <v>829</v>
      </c>
    </row>
    <row r="41" spans="1:58" x14ac:dyDescent="0.2">
      <c r="A41" s="5">
        <v>210696</v>
      </c>
      <c r="B41" s="6" t="s">
        <v>705</v>
      </c>
      <c r="C41" s="6">
        <v>0</v>
      </c>
      <c r="D41" s="6">
        <v>0</v>
      </c>
      <c r="E41" s="6">
        <v>0</v>
      </c>
      <c r="F41" s="49">
        <f t="shared" si="0"/>
        <v>0</v>
      </c>
      <c r="G41" s="6">
        <v>0</v>
      </c>
      <c r="H41" s="6">
        <v>0</v>
      </c>
      <c r="I41" s="6">
        <v>0</v>
      </c>
      <c r="J41" s="49">
        <f t="shared" si="1"/>
        <v>0</v>
      </c>
      <c r="K41" s="6">
        <v>0</v>
      </c>
      <c r="L41" s="6">
        <v>0</v>
      </c>
      <c r="M41" s="6">
        <v>0</v>
      </c>
      <c r="N41" s="49">
        <f t="shared" si="2"/>
        <v>0</v>
      </c>
      <c r="O41" s="6">
        <v>0</v>
      </c>
      <c r="P41" s="6">
        <v>0</v>
      </c>
      <c r="Q41" s="6">
        <v>0</v>
      </c>
      <c r="R41" s="49">
        <f t="shared" si="3"/>
        <v>0</v>
      </c>
      <c r="S41" s="6">
        <v>0</v>
      </c>
      <c r="T41" s="6">
        <v>0</v>
      </c>
      <c r="U41" s="6">
        <v>0</v>
      </c>
      <c r="V41" s="49">
        <f t="shared" si="4"/>
        <v>0</v>
      </c>
      <c r="W41" s="6">
        <v>0</v>
      </c>
      <c r="X41" s="6">
        <v>0</v>
      </c>
      <c r="Y41" s="6">
        <v>0</v>
      </c>
      <c r="Z41" s="49">
        <f t="shared" si="5"/>
        <v>0</v>
      </c>
      <c r="AA41" s="6">
        <v>0</v>
      </c>
      <c r="AB41" s="6">
        <v>0</v>
      </c>
      <c r="AC41" s="6">
        <v>0</v>
      </c>
      <c r="AD41" s="49">
        <f t="shared" si="6"/>
        <v>0</v>
      </c>
      <c r="AE41" s="6">
        <v>0</v>
      </c>
      <c r="AF41" s="6">
        <v>0</v>
      </c>
      <c r="AG41" s="6">
        <v>0</v>
      </c>
      <c r="AH41" s="49">
        <f t="shared" si="7"/>
        <v>0</v>
      </c>
      <c r="AI41" s="6">
        <v>238077.5</v>
      </c>
      <c r="AJ41" s="6">
        <v>1425078</v>
      </c>
      <c r="AK41" s="6">
        <v>204.1</v>
      </c>
      <c r="AL41" s="49">
        <f t="shared" si="8"/>
        <v>5.1789463453930242</v>
      </c>
      <c r="AM41" s="6">
        <v>-32830.519999999997</v>
      </c>
      <c r="AN41" s="6">
        <v>2750178</v>
      </c>
      <c r="AO41" s="6">
        <v>401.4</v>
      </c>
      <c r="AP41" s="49">
        <f t="shared" si="9"/>
        <v>-0.37006554484836979</v>
      </c>
      <c r="AQ41" s="6">
        <v>487757.5</v>
      </c>
      <c r="AR41" s="8">
        <v>3720950</v>
      </c>
      <c r="AS41" s="8">
        <v>535</v>
      </c>
      <c r="AT41" s="51">
        <f t="shared" si="10"/>
        <v>4.0636080839570541</v>
      </c>
      <c r="AU41" s="6">
        <v>10776.02</v>
      </c>
      <c r="AV41" s="8">
        <v>4759000</v>
      </c>
      <c r="AW41" s="8">
        <v>670.5</v>
      </c>
      <c r="AX41" s="51">
        <f t="shared" si="11"/>
        <v>7.0194708972473208E-2</v>
      </c>
      <c r="AY41" s="50">
        <f t="shared" si="13"/>
        <v>0</v>
      </c>
      <c r="AZ41" s="50">
        <f t="shared" si="14"/>
        <v>0</v>
      </c>
      <c r="BA41" s="50">
        <f t="shared" si="15"/>
        <v>1811</v>
      </c>
      <c r="BB41" s="7">
        <f t="shared" si="16"/>
        <v>0</v>
      </c>
      <c r="BC41" s="10" t="s">
        <v>789</v>
      </c>
      <c r="BD41" s="10" t="s">
        <v>789</v>
      </c>
      <c r="BE41" s="10" t="s">
        <v>805</v>
      </c>
      <c r="BF41" s="10" t="s">
        <v>829</v>
      </c>
    </row>
    <row r="42" spans="1:58" x14ac:dyDescent="0.2">
      <c r="A42" s="5">
        <v>211046</v>
      </c>
      <c r="B42" s="6" t="s">
        <v>709</v>
      </c>
      <c r="C42" s="6">
        <v>0</v>
      </c>
      <c r="D42" s="6">
        <v>0</v>
      </c>
      <c r="E42" s="6">
        <v>0</v>
      </c>
      <c r="F42" s="49">
        <f t="shared" si="0"/>
        <v>0</v>
      </c>
      <c r="G42" s="6">
        <v>0</v>
      </c>
      <c r="H42" s="6">
        <v>0</v>
      </c>
      <c r="I42" s="6">
        <v>0</v>
      </c>
      <c r="J42" s="49">
        <f t="shared" si="1"/>
        <v>0</v>
      </c>
      <c r="K42" s="6">
        <v>0</v>
      </c>
      <c r="L42" s="6">
        <v>0</v>
      </c>
      <c r="M42" s="6">
        <v>0</v>
      </c>
      <c r="N42" s="49">
        <f t="shared" si="2"/>
        <v>0</v>
      </c>
      <c r="O42" s="6">
        <v>0</v>
      </c>
      <c r="P42" s="6">
        <v>0</v>
      </c>
      <c r="Q42" s="6">
        <v>0</v>
      </c>
      <c r="R42" s="49">
        <f t="shared" si="3"/>
        <v>0</v>
      </c>
      <c r="S42" s="6">
        <v>0</v>
      </c>
      <c r="T42" s="6">
        <v>0</v>
      </c>
      <c r="U42" s="6">
        <v>0</v>
      </c>
      <c r="V42" s="49">
        <f t="shared" si="4"/>
        <v>0</v>
      </c>
      <c r="W42" s="6">
        <v>0</v>
      </c>
      <c r="X42" s="6">
        <v>0</v>
      </c>
      <c r="Y42" s="6">
        <v>0</v>
      </c>
      <c r="Z42" s="49">
        <f t="shared" si="5"/>
        <v>0</v>
      </c>
      <c r="AA42" s="6">
        <v>0</v>
      </c>
      <c r="AB42" s="6">
        <v>0</v>
      </c>
      <c r="AC42" s="6">
        <v>0</v>
      </c>
      <c r="AD42" s="49">
        <f t="shared" si="6"/>
        <v>0</v>
      </c>
      <c r="AE42" s="6">
        <v>0</v>
      </c>
      <c r="AF42" s="6">
        <v>0</v>
      </c>
      <c r="AG42" s="6">
        <v>0</v>
      </c>
      <c r="AH42" s="49">
        <f t="shared" si="7"/>
        <v>0</v>
      </c>
      <c r="AI42" s="6">
        <v>0</v>
      </c>
      <c r="AJ42" s="6">
        <v>0</v>
      </c>
      <c r="AK42" s="6">
        <v>0</v>
      </c>
      <c r="AL42" s="49">
        <f t="shared" si="8"/>
        <v>0</v>
      </c>
      <c r="AM42" s="6">
        <v>170600</v>
      </c>
      <c r="AN42" s="6">
        <v>747405</v>
      </c>
      <c r="AO42" s="6">
        <v>106.5</v>
      </c>
      <c r="AP42" s="49">
        <f t="shared" si="9"/>
        <v>7.0759494517697901</v>
      </c>
      <c r="AQ42" s="6">
        <v>226220.01</v>
      </c>
      <c r="AR42" s="8">
        <v>1090850</v>
      </c>
      <c r="AS42" s="8">
        <v>155</v>
      </c>
      <c r="AT42" s="51">
        <f t="shared" si="10"/>
        <v>6.4287668423706288</v>
      </c>
      <c r="AU42" s="6">
        <v>-150029.99</v>
      </c>
      <c r="AV42" s="8">
        <v>648655</v>
      </c>
      <c r="AW42" s="8">
        <v>91.5</v>
      </c>
      <c r="AX42" s="51">
        <f t="shared" si="11"/>
        <v>-7.170113064726241</v>
      </c>
      <c r="AY42" s="50">
        <f t="shared" si="13"/>
        <v>0</v>
      </c>
      <c r="AZ42" s="50">
        <f t="shared" si="14"/>
        <v>0</v>
      </c>
      <c r="BA42" s="50">
        <f t="shared" si="15"/>
        <v>353</v>
      </c>
      <c r="BB42" s="7">
        <f t="shared" si="16"/>
        <v>0</v>
      </c>
      <c r="BC42" s="10" t="s">
        <v>789</v>
      </c>
      <c r="BD42" s="10" t="s">
        <v>789</v>
      </c>
      <c r="BE42" s="10" t="s">
        <v>805</v>
      </c>
      <c r="BF42" s="10" t="s">
        <v>829</v>
      </c>
    </row>
    <row r="43" spans="1:58" x14ac:dyDescent="0.2">
      <c r="A43" s="5">
        <v>211049</v>
      </c>
      <c r="B43" s="6" t="s">
        <v>710</v>
      </c>
      <c r="C43" s="6">
        <v>0</v>
      </c>
      <c r="D43" s="6">
        <v>0</v>
      </c>
      <c r="E43" s="6">
        <v>0</v>
      </c>
      <c r="F43" s="49">
        <f t="shared" si="0"/>
        <v>0</v>
      </c>
      <c r="G43" s="6">
        <v>0</v>
      </c>
      <c r="H43" s="6">
        <v>0</v>
      </c>
      <c r="I43" s="6">
        <v>0</v>
      </c>
      <c r="J43" s="49">
        <f t="shared" si="1"/>
        <v>0</v>
      </c>
      <c r="K43" s="6">
        <v>0</v>
      </c>
      <c r="L43" s="6">
        <v>0</v>
      </c>
      <c r="M43" s="6">
        <v>0</v>
      </c>
      <c r="N43" s="49">
        <f t="shared" si="2"/>
        <v>0</v>
      </c>
      <c r="O43" s="6">
        <v>0</v>
      </c>
      <c r="P43" s="6">
        <v>0</v>
      </c>
      <c r="Q43" s="6">
        <v>0</v>
      </c>
      <c r="R43" s="49">
        <f t="shared" si="3"/>
        <v>0</v>
      </c>
      <c r="S43" s="6">
        <v>0</v>
      </c>
      <c r="T43" s="6">
        <v>0</v>
      </c>
      <c r="U43" s="6">
        <v>0</v>
      </c>
      <c r="V43" s="49">
        <f t="shared" si="4"/>
        <v>0</v>
      </c>
      <c r="W43" s="6">
        <v>0</v>
      </c>
      <c r="X43" s="6">
        <v>0</v>
      </c>
      <c r="Y43" s="6">
        <v>0</v>
      </c>
      <c r="Z43" s="49">
        <f t="shared" si="5"/>
        <v>0</v>
      </c>
      <c r="AA43" s="6">
        <v>0</v>
      </c>
      <c r="AB43" s="6">
        <v>0</v>
      </c>
      <c r="AC43" s="6">
        <v>0</v>
      </c>
      <c r="AD43" s="49">
        <f t="shared" si="6"/>
        <v>0</v>
      </c>
      <c r="AE43" s="6">
        <v>0</v>
      </c>
      <c r="AF43" s="6">
        <v>0</v>
      </c>
      <c r="AG43" s="6">
        <v>0</v>
      </c>
      <c r="AH43" s="49">
        <f t="shared" si="7"/>
        <v>0</v>
      </c>
      <c r="AI43" s="6">
        <v>0</v>
      </c>
      <c r="AJ43" s="6">
        <v>0</v>
      </c>
      <c r="AK43" s="6">
        <v>0</v>
      </c>
      <c r="AL43" s="49">
        <f t="shared" si="8"/>
        <v>0</v>
      </c>
      <c r="AM43" s="6">
        <v>30342.5</v>
      </c>
      <c r="AN43" s="6">
        <v>418467.5</v>
      </c>
      <c r="AO43" s="6">
        <v>60.25</v>
      </c>
      <c r="AP43" s="49">
        <f t="shared" si="9"/>
        <v>2.2477671503760748</v>
      </c>
      <c r="AQ43" s="6">
        <v>-24192.49</v>
      </c>
      <c r="AR43" s="8">
        <v>472617.5</v>
      </c>
      <c r="AS43" s="8">
        <v>65.25</v>
      </c>
      <c r="AT43" s="51">
        <f t="shared" si="10"/>
        <v>-1.5868375377551613</v>
      </c>
      <c r="AU43" s="6">
        <v>-86749.97</v>
      </c>
      <c r="AV43" s="8">
        <v>1054720</v>
      </c>
      <c r="AW43" s="8">
        <v>146</v>
      </c>
      <c r="AX43" s="51">
        <f t="shared" si="11"/>
        <v>-2.5497279562348303</v>
      </c>
      <c r="AY43" s="50">
        <f t="shared" si="13"/>
        <v>0</v>
      </c>
      <c r="AZ43" s="50">
        <f t="shared" si="14"/>
        <v>0</v>
      </c>
      <c r="BA43" s="50">
        <f t="shared" si="15"/>
        <v>271.5</v>
      </c>
      <c r="BB43" s="7">
        <f t="shared" si="16"/>
        <v>0</v>
      </c>
      <c r="BC43" s="10" t="s">
        <v>789</v>
      </c>
      <c r="BD43" s="10" t="s">
        <v>789</v>
      </c>
      <c r="BE43" s="10" t="s">
        <v>805</v>
      </c>
      <c r="BF43" s="10" t="s">
        <v>829</v>
      </c>
    </row>
    <row r="44" spans="1:58" x14ac:dyDescent="0.2">
      <c r="A44" s="5">
        <v>211139</v>
      </c>
      <c r="B44" s="6" t="s">
        <v>715</v>
      </c>
      <c r="C44" s="6">
        <v>0</v>
      </c>
      <c r="D44" s="6">
        <v>0</v>
      </c>
      <c r="E44" s="6">
        <v>0</v>
      </c>
      <c r="F44" s="49">
        <f t="shared" si="0"/>
        <v>0</v>
      </c>
      <c r="G44" s="6">
        <v>0</v>
      </c>
      <c r="H44" s="6">
        <v>0</v>
      </c>
      <c r="I44" s="6">
        <v>0</v>
      </c>
      <c r="J44" s="49">
        <f t="shared" si="1"/>
        <v>0</v>
      </c>
      <c r="K44" s="6">
        <v>0</v>
      </c>
      <c r="L44" s="6">
        <v>0</v>
      </c>
      <c r="M44" s="6">
        <v>0</v>
      </c>
      <c r="N44" s="49">
        <f t="shared" si="2"/>
        <v>0</v>
      </c>
      <c r="O44" s="6">
        <v>0</v>
      </c>
      <c r="P44" s="6">
        <v>0</v>
      </c>
      <c r="Q44" s="6">
        <v>0</v>
      </c>
      <c r="R44" s="49">
        <f t="shared" si="3"/>
        <v>0</v>
      </c>
      <c r="S44" s="6">
        <v>0</v>
      </c>
      <c r="T44" s="6">
        <v>0</v>
      </c>
      <c r="U44" s="6">
        <v>0</v>
      </c>
      <c r="V44" s="49">
        <f t="shared" si="4"/>
        <v>0</v>
      </c>
      <c r="W44" s="6">
        <v>0</v>
      </c>
      <c r="X44" s="6">
        <v>0</v>
      </c>
      <c r="Y44" s="6">
        <v>0</v>
      </c>
      <c r="Z44" s="49">
        <f t="shared" si="5"/>
        <v>0</v>
      </c>
      <c r="AA44" s="6">
        <v>0</v>
      </c>
      <c r="AB44" s="6">
        <v>0</v>
      </c>
      <c r="AC44" s="6">
        <v>0</v>
      </c>
      <c r="AD44" s="49">
        <f t="shared" si="6"/>
        <v>0</v>
      </c>
      <c r="AE44" s="6">
        <v>0</v>
      </c>
      <c r="AF44" s="6">
        <v>0</v>
      </c>
      <c r="AG44" s="6">
        <v>0</v>
      </c>
      <c r="AH44" s="49">
        <f t="shared" si="7"/>
        <v>0</v>
      </c>
      <c r="AI44" s="6">
        <v>0</v>
      </c>
      <c r="AJ44" s="6">
        <v>0</v>
      </c>
      <c r="AK44" s="6">
        <v>0</v>
      </c>
      <c r="AL44" s="49">
        <f t="shared" si="8"/>
        <v>0</v>
      </c>
      <c r="AM44" s="6">
        <v>-2000</v>
      </c>
      <c r="AN44" s="6">
        <v>137400</v>
      </c>
      <c r="AO44" s="6">
        <v>20</v>
      </c>
      <c r="AP44" s="49">
        <f t="shared" si="9"/>
        <v>-0.45123726346433773</v>
      </c>
      <c r="AQ44" s="6">
        <v>-7320</v>
      </c>
      <c r="AR44" s="8">
        <v>211870</v>
      </c>
      <c r="AS44" s="8">
        <v>31</v>
      </c>
      <c r="AT44" s="51">
        <f t="shared" si="10"/>
        <v>-1.071034124699108</v>
      </c>
      <c r="AU44" s="6">
        <v>-11030</v>
      </c>
      <c r="AV44" s="8">
        <v>0</v>
      </c>
      <c r="AW44" s="8">
        <v>0</v>
      </c>
      <c r="AX44" s="51">
        <f t="shared" si="11"/>
        <v>0</v>
      </c>
      <c r="AY44" s="50">
        <f t="shared" si="13"/>
        <v>0</v>
      </c>
      <c r="AZ44" s="50">
        <f t="shared" si="14"/>
        <v>0</v>
      </c>
      <c r="BA44" s="50">
        <f t="shared" si="15"/>
        <v>51</v>
      </c>
      <c r="BB44" s="7">
        <f t="shared" si="16"/>
        <v>0</v>
      </c>
      <c r="BC44" s="10" t="s">
        <v>789</v>
      </c>
      <c r="BD44" s="10" t="s">
        <v>789</v>
      </c>
      <c r="BE44" s="10" t="s">
        <v>805</v>
      </c>
      <c r="BF44" s="10" t="s">
        <v>829</v>
      </c>
    </row>
    <row r="45" spans="1:58" x14ac:dyDescent="0.2">
      <c r="A45" s="5">
        <v>207175</v>
      </c>
      <c r="B45" s="6" t="s">
        <v>733</v>
      </c>
      <c r="C45" s="6">
        <v>-2005.5</v>
      </c>
      <c r="D45" s="6">
        <v>194712.5</v>
      </c>
      <c r="E45" s="6">
        <v>28.75</v>
      </c>
      <c r="F45" s="49">
        <f t="shared" si="0"/>
        <v>-0.30899402965911277</v>
      </c>
      <c r="G45" s="6">
        <v>92194.5</v>
      </c>
      <c r="H45" s="6">
        <v>196000</v>
      </c>
      <c r="I45" s="6">
        <v>30</v>
      </c>
      <c r="J45" s="49">
        <f t="shared" si="1"/>
        <v>14.581783163265305</v>
      </c>
      <c r="K45" s="6">
        <v>106205.01</v>
      </c>
      <c r="L45" s="6">
        <v>363667.5</v>
      </c>
      <c r="M45" s="6">
        <v>53.25</v>
      </c>
      <c r="N45" s="49">
        <f t="shared" si="2"/>
        <v>8.7611631504052454</v>
      </c>
      <c r="O45" s="6">
        <v>165300.01</v>
      </c>
      <c r="P45" s="6">
        <v>287175</v>
      </c>
      <c r="Q45" s="6">
        <v>42.5</v>
      </c>
      <c r="R45" s="49">
        <f t="shared" si="3"/>
        <v>17.843824532079744</v>
      </c>
      <c r="S45" s="6">
        <v>112050.01</v>
      </c>
      <c r="T45" s="6">
        <v>165250</v>
      </c>
      <c r="U45" s="6">
        <v>25</v>
      </c>
      <c r="V45" s="49">
        <f t="shared" si="4"/>
        <v>21.019971618759453</v>
      </c>
      <c r="W45" s="6">
        <v>158912.51</v>
      </c>
      <c r="X45" s="6">
        <v>131400</v>
      </c>
      <c r="Y45" s="6">
        <v>20</v>
      </c>
      <c r="Z45" s="49">
        <f t="shared" si="5"/>
        <v>36.281394977168951</v>
      </c>
      <c r="AA45" s="6">
        <v>137999.51</v>
      </c>
      <c r="AB45" s="6">
        <v>0</v>
      </c>
      <c r="AC45" s="6">
        <v>0</v>
      </c>
      <c r="AD45" s="49">
        <f t="shared" si="6"/>
        <v>0</v>
      </c>
      <c r="AE45" s="6">
        <v>137999.51</v>
      </c>
      <c r="AF45" s="6">
        <v>0</v>
      </c>
      <c r="AG45" s="6">
        <v>0</v>
      </c>
      <c r="AH45" s="49">
        <f t="shared" si="7"/>
        <v>0</v>
      </c>
      <c r="AI45" s="6">
        <v>135599.51</v>
      </c>
      <c r="AJ45" s="6">
        <v>0</v>
      </c>
      <c r="AK45" s="6">
        <v>0</v>
      </c>
      <c r="AL45" s="49">
        <f t="shared" si="8"/>
        <v>0</v>
      </c>
      <c r="AM45" s="6">
        <v>0</v>
      </c>
      <c r="AN45" s="6">
        <v>0</v>
      </c>
      <c r="AO45" s="6">
        <v>0</v>
      </c>
      <c r="AP45" s="49">
        <f t="shared" si="9"/>
        <v>0</v>
      </c>
      <c r="AQ45" s="6">
        <v>0</v>
      </c>
      <c r="AR45" s="8">
        <v>0</v>
      </c>
      <c r="AS45" s="8">
        <v>0</v>
      </c>
      <c r="AT45" s="51">
        <f t="shared" si="10"/>
        <v>0</v>
      </c>
      <c r="AU45" s="6">
        <v>0</v>
      </c>
      <c r="AV45" s="8">
        <v>0</v>
      </c>
      <c r="AW45" s="8">
        <v>0</v>
      </c>
      <c r="AX45" s="51">
        <f t="shared" si="11"/>
        <v>0</v>
      </c>
      <c r="AY45" s="50">
        <f t="shared" si="13"/>
        <v>770656.05</v>
      </c>
      <c r="AZ45" s="50">
        <f t="shared" si="14"/>
        <v>1338205</v>
      </c>
      <c r="BA45" s="50">
        <f t="shared" si="15"/>
        <v>199.5</v>
      </c>
      <c r="BB45" s="7">
        <f t="shared" si="16"/>
        <v>17.852524501104092</v>
      </c>
      <c r="BC45" s="10" t="s">
        <v>789</v>
      </c>
      <c r="BD45" s="10" t="s">
        <v>789</v>
      </c>
      <c r="BE45" s="10" t="s">
        <v>805</v>
      </c>
      <c r="BF45" s="10" t="s">
        <v>829</v>
      </c>
    </row>
    <row r="46" spans="1:58" x14ac:dyDescent="0.2">
      <c r="A46" s="5">
        <v>148237</v>
      </c>
      <c r="B46" s="6" t="s">
        <v>735</v>
      </c>
      <c r="C46" s="6">
        <v>-34018.959999999999</v>
      </c>
      <c r="D46" s="6">
        <v>0</v>
      </c>
      <c r="E46" s="6">
        <v>0</v>
      </c>
      <c r="F46" s="49">
        <f t="shared" si="0"/>
        <v>0</v>
      </c>
      <c r="G46" s="6">
        <v>-34018.959999999999</v>
      </c>
      <c r="H46" s="6">
        <v>0</v>
      </c>
      <c r="I46" s="6">
        <v>0</v>
      </c>
      <c r="J46" s="49">
        <f t="shared" si="1"/>
        <v>0</v>
      </c>
      <c r="K46" s="6">
        <v>-34018.959999999999</v>
      </c>
      <c r="L46" s="6">
        <v>0</v>
      </c>
      <c r="M46" s="6">
        <v>0</v>
      </c>
      <c r="N46" s="49">
        <f t="shared" si="2"/>
        <v>0</v>
      </c>
      <c r="O46" s="6">
        <v>-34018.959999999999</v>
      </c>
      <c r="P46" s="6">
        <v>0</v>
      </c>
      <c r="Q46" s="6">
        <v>0</v>
      </c>
      <c r="R46" s="49">
        <f t="shared" si="3"/>
        <v>0</v>
      </c>
      <c r="S46" s="6">
        <v>-34018.959999999999</v>
      </c>
      <c r="T46" s="6">
        <v>0</v>
      </c>
      <c r="U46" s="6">
        <v>0</v>
      </c>
      <c r="V46" s="49">
        <f t="shared" si="4"/>
        <v>0</v>
      </c>
      <c r="W46" s="6">
        <v>-34018.959999999999</v>
      </c>
      <c r="X46" s="6">
        <v>0</v>
      </c>
      <c r="Y46" s="6">
        <v>0</v>
      </c>
      <c r="Z46" s="49">
        <f t="shared" si="5"/>
        <v>0</v>
      </c>
      <c r="AA46" s="6">
        <v>-34018.959999999999</v>
      </c>
      <c r="AB46" s="6">
        <v>0</v>
      </c>
      <c r="AC46" s="6">
        <v>0</v>
      </c>
      <c r="AD46" s="49">
        <f t="shared" si="6"/>
        <v>0</v>
      </c>
      <c r="AE46" s="6">
        <v>-34018.959999999999</v>
      </c>
      <c r="AF46" s="6">
        <v>0</v>
      </c>
      <c r="AG46" s="6">
        <v>0</v>
      </c>
      <c r="AH46" s="49">
        <f t="shared" si="7"/>
        <v>0</v>
      </c>
      <c r="AI46" s="12">
        <v>0</v>
      </c>
      <c r="AJ46" s="6">
        <v>0</v>
      </c>
      <c r="AK46" s="6">
        <v>0</v>
      </c>
      <c r="AL46" s="49">
        <f t="shared" si="8"/>
        <v>0</v>
      </c>
      <c r="AM46" s="6">
        <v>0</v>
      </c>
      <c r="AN46" s="6">
        <v>0</v>
      </c>
      <c r="AO46" s="6">
        <v>0</v>
      </c>
      <c r="AP46" s="49">
        <f t="shared" si="9"/>
        <v>0</v>
      </c>
      <c r="AQ46" s="6">
        <v>0</v>
      </c>
      <c r="AR46" s="8">
        <v>0</v>
      </c>
      <c r="AS46" s="8">
        <v>0</v>
      </c>
      <c r="AT46" s="51">
        <f t="shared" si="10"/>
        <v>0</v>
      </c>
      <c r="AU46" s="6">
        <v>0</v>
      </c>
      <c r="AV46" s="8">
        <v>0</v>
      </c>
      <c r="AW46" s="8">
        <v>0</v>
      </c>
      <c r="AX46" s="51">
        <f t="shared" si="11"/>
        <v>0</v>
      </c>
      <c r="AY46" s="50">
        <f t="shared" si="13"/>
        <v>-238132.71999999997</v>
      </c>
      <c r="AZ46" s="50">
        <f t="shared" si="14"/>
        <v>0</v>
      </c>
      <c r="BA46" s="50">
        <f t="shared" si="15"/>
        <v>0</v>
      </c>
      <c r="BB46" s="7">
        <f t="shared" si="16"/>
        <v>0</v>
      </c>
      <c r="BC46" s="10" t="s">
        <v>789</v>
      </c>
      <c r="BD46" s="10" t="s">
        <v>789</v>
      </c>
      <c r="BE46" s="10" t="s">
        <v>805</v>
      </c>
      <c r="BF46" s="10" t="s">
        <v>829</v>
      </c>
    </row>
    <row r="47" spans="1:58" x14ac:dyDescent="0.2">
      <c r="A47" s="5">
        <v>171661</v>
      </c>
      <c r="B47" s="6" t="s">
        <v>736</v>
      </c>
      <c r="C47" s="6">
        <v>-76257.850000000006</v>
      </c>
      <c r="D47" s="6">
        <v>0</v>
      </c>
      <c r="E47" s="6">
        <v>0</v>
      </c>
      <c r="F47" s="49">
        <f t="shared" si="0"/>
        <v>0</v>
      </c>
      <c r="G47" s="6">
        <v>-76257.850000000006</v>
      </c>
      <c r="H47" s="6">
        <v>0</v>
      </c>
      <c r="I47" s="6">
        <v>0</v>
      </c>
      <c r="J47" s="49">
        <f t="shared" si="1"/>
        <v>0</v>
      </c>
      <c r="K47" s="6">
        <v>-76257.850000000006</v>
      </c>
      <c r="L47" s="6">
        <v>0</v>
      </c>
      <c r="M47" s="6">
        <v>0</v>
      </c>
      <c r="N47" s="49">
        <f t="shared" si="2"/>
        <v>0</v>
      </c>
      <c r="O47" s="6">
        <v>-76257.850000000006</v>
      </c>
      <c r="P47" s="6">
        <v>0</v>
      </c>
      <c r="Q47" s="6">
        <v>0</v>
      </c>
      <c r="R47" s="49">
        <f t="shared" si="3"/>
        <v>0</v>
      </c>
      <c r="S47" s="6">
        <v>-76257.850000000006</v>
      </c>
      <c r="T47" s="6">
        <v>0</v>
      </c>
      <c r="U47" s="6">
        <v>0</v>
      </c>
      <c r="V47" s="49">
        <f t="shared" si="4"/>
        <v>0</v>
      </c>
      <c r="W47" s="6">
        <v>-76257.850000000006</v>
      </c>
      <c r="X47" s="6">
        <v>0</v>
      </c>
      <c r="Y47" s="6">
        <v>0</v>
      </c>
      <c r="Z47" s="49">
        <f t="shared" si="5"/>
        <v>0</v>
      </c>
      <c r="AA47" s="6">
        <v>-76257.850000000006</v>
      </c>
      <c r="AB47" s="6">
        <v>0</v>
      </c>
      <c r="AC47" s="6">
        <v>0</v>
      </c>
      <c r="AD47" s="49">
        <f t="shared" si="6"/>
        <v>0</v>
      </c>
      <c r="AE47" s="6">
        <v>-76257.850000000006</v>
      </c>
      <c r="AF47" s="6">
        <v>0</v>
      </c>
      <c r="AG47" s="6">
        <v>0</v>
      </c>
      <c r="AH47" s="49">
        <f t="shared" si="7"/>
        <v>0</v>
      </c>
      <c r="AI47" s="12">
        <v>0</v>
      </c>
      <c r="AJ47" s="6">
        <v>0</v>
      </c>
      <c r="AK47" s="6">
        <v>0</v>
      </c>
      <c r="AL47" s="49">
        <f t="shared" si="8"/>
        <v>0</v>
      </c>
      <c r="AM47" s="6">
        <v>0</v>
      </c>
      <c r="AN47" s="6">
        <v>0</v>
      </c>
      <c r="AO47" s="6">
        <v>0</v>
      </c>
      <c r="AP47" s="49">
        <f t="shared" si="9"/>
        <v>0</v>
      </c>
      <c r="AQ47" s="6">
        <v>0</v>
      </c>
      <c r="AR47" s="8">
        <v>0</v>
      </c>
      <c r="AS47" s="8">
        <v>0</v>
      </c>
      <c r="AT47" s="51">
        <f t="shared" si="10"/>
        <v>0</v>
      </c>
      <c r="AU47" s="6">
        <v>0</v>
      </c>
      <c r="AV47" s="8">
        <v>0</v>
      </c>
      <c r="AW47" s="8">
        <v>0</v>
      </c>
      <c r="AX47" s="51">
        <f t="shared" si="11"/>
        <v>0</v>
      </c>
      <c r="AY47" s="50">
        <f t="shared" si="13"/>
        <v>-533804.94999999995</v>
      </c>
      <c r="AZ47" s="50">
        <f t="shared" si="14"/>
        <v>0</v>
      </c>
      <c r="BA47" s="50">
        <f t="shared" si="15"/>
        <v>0</v>
      </c>
      <c r="BB47" s="7">
        <f t="shared" si="16"/>
        <v>0</v>
      </c>
      <c r="BC47" s="10" t="s">
        <v>789</v>
      </c>
      <c r="BD47" s="10" t="s">
        <v>789</v>
      </c>
      <c r="BE47" s="10" t="s">
        <v>805</v>
      </c>
      <c r="BF47" s="10" t="s">
        <v>829</v>
      </c>
    </row>
    <row r="48" spans="1:58" x14ac:dyDescent="0.2">
      <c r="A48" s="5">
        <v>177381</v>
      </c>
      <c r="B48" s="6" t="s">
        <v>748</v>
      </c>
      <c r="C48" s="6">
        <v>-7995.99</v>
      </c>
      <c r="D48" s="6">
        <v>0</v>
      </c>
      <c r="E48" s="6">
        <v>0</v>
      </c>
      <c r="F48" s="49">
        <f t="shared" si="0"/>
        <v>0</v>
      </c>
      <c r="G48" s="6">
        <v>-7995.99</v>
      </c>
      <c r="H48" s="6">
        <v>0</v>
      </c>
      <c r="I48" s="6">
        <v>0</v>
      </c>
      <c r="J48" s="49">
        <f t="shared" si="1"/>
        <v>0</v>
      </c>
      <c r="K48" s="6">
        <v>-7995.99</v>
      </c>
      <c r="L48" s="6">
        <v>0</v>
      </c>
      <c r="M48" s="6">
        <v>0</v>
      </c>
      <c r="N48" s="49">
        <f t="shared" si="2"/>
        <v>0</v>
      </c>
      <c r="O48" s="6">
        <v>-7995.99</v>
      </c>
      <c r="P48" s="6">
        <v>0</v>
      </c>
      <c r="Q48" s="6">
        <v>0</v>
      </c>
      <c r="R48" s="49">
        <f t="shared" si="3"/>
        <v>0</v>
      </c>
      <c r="S48" s="6">
        <v>-7995.99</v>
      </c>
      <c r="T48" s="6">
        <v>0</v>
      </c>
      <c r="U48" s="6">
        <v>0</v>
      </c>
      <c r="V48" s="49">
        <f t="shared" si="4"/>
        <v>0</v>
      </c>
      <c r="W48" s="6">
        <v>-7995.99</v>
      </c>
      <c r="X48" s="6">
        <v>0</v>
      </c>
      <c r="Y48" s="6">
        <v>0</v>
      </c>
      <c r="Z48" s="49">
        <f t="shared" si="5"/>
        <v>0</v>
      </c>
      <c r="AA48" s="6">
        <v>-7995.99</v>
      </c>
      <c r="AB48" s="6">
        <v>0</v>
      </c>
      <c r="AC48" s="6">
        <v>0</v>
      </c>
      <c r="AD48" s="49">
        <f t="shared" si="6"/>
        <v>0</v>
      </c>
      <c r="AE48" s="12">
        <v>0</v>
      </c>
      <c r="AF48" s="6">
        <v>0</v>
      </c>
      <c r="AG48" s="6">
        <v>0</v>
      </c>
      <c r="AH48" s="49">
        <f t="shared" si="7"/>
        <v>0</v>
      </c>
      <c r="AI48" s="12">
        <v>0</v>
      </c>
      <c r="AJ48" s="6">
        <v>0</v>
      </c>
      <c r="AK48" s="6">
        <v>0</v>
      </c>
      <c r="AL48" s="49">
        <f t="shared" si="8"/>
        <v>0</v>
      </c>
      <c r="AM48" s="6">
        <v>0</v>
      </c>
      <c r="AN48" s="6">
        <v>0</v>
      </c>
      <c r="AO48" s="6">
        <v>0</v>
      </c>
      <c r="AP48" s="49">
        <f t="shared" si="9"/>
        <v>0</v>
      </c>
      <c r="AQ48" s="6">
        <v>0</v>
      </c>
      <c r="AR48" s="8">
        <v>0</v>
      </c>
      <c r="AS48" s="8">
        <v>0</v>
      </c>
      <c r="AT48" s="51">
        <f t="shared" si="10"/>
        <v>0</v>
      </c>
      <c r="AU48" s="6">
        <v>0</v>
      </c>
      <c r="AV48" s="8">
        <v>0</v>
      </c>
      <c r="AW48" s="8">
        <v>0</v>
      </c>
      <c r="AX48" s="51">
        <f t="shared" si="11"/>
        <v>0</v>
      </c>
      <c r="AY48" s="50">
        <f t="shared" si="13"/>
        <v>-55971.929999999993</v>
      </c>
      <c r="AZ48" s="50">
        <f t="shared" si="14"/>
        <v>0</v>
      </c>
      <c r="BA48" s="50">
        <f t="shared" si="15"/>
        <v>0</v>
      </c>
      <c r="BB48" s="7">
        <f t="shared" si="16"/>
        <v>0</v>
      </c>
      <c r="BC48" s="10" t="s">
        <v>789</v>
      </c>
      <c r="BD48" s="10" t="s">
        <v>789</v>
      </c>
      <c r="BE48" s="10" t="s">
        <v>805</v>
      </c>
      <c r="BF48" s="10" t="s">
        <v>829</v>
      </c>
    </row>
    <row r="49" spans="1:58" x14ac:dyDescent="0.2">
      <c r="A49" s="11">
        <v>208879</v>
      </c>
      <c r="B49" s="12" t="s">
        <v>761</v>
      </c>
      <c r="C49" s="6">
        <v>0</v>
      </c>
      <c r="D49" s="6">
        <v>0</v>
      </c>
      <c r="E49" s="6">
        <v>0</v>
      </c>
      <c r="F49" s="49">
        <f t="shared" si="0"/>
        <v>0</v>
      </c>
      <c r="G49" s="6">
        <v>0</v>
      </c>
      <c r="H49" s="6">
        <v>0</v>
      </c>
      <c r="I49" s="6">
        <v>0</v>
      </c>
      <c r="J49" s="49">
        <f t="shared" si="1"/>
        <v>0</v>
      </c>
      <c r="K49" s="6">
        <v>0</v>
      </c>
      <c r="L49" s="6">
        <v>0</v>
      </c>
      <c r="M49" s="6">
        <v>0</v>
      </c>
      <c r="N49" s="49">
        <f t="shared" si="2"/>
        <v>0</v>
      </c>
      <c r="O49" s="6">
        <v>-860</v>
      </c>
      <c r="P49" s="6">
        <v>127530</v>
      </c>
      <c r="Q49" s="6">
        <v>19</v>
      </c>
      <c r="R49" s="49">
        <f t="shared" si="3"/>
        <v>-0.20904885125068612</v>
      </c>
      <c r="S49" s="6">
        <v>-5025</v>
      </c>
      <c r="T49" s="6">
        <v>0</v>
      </c>
      <c r="U49" s="6">
        <v>0</v>
      </c>
      <c r="V49" s="49">
        <f t="shared" si="4"/>
        <v>0</v>
      </c>
      <c r="W49" s="12">
        <v>0</v>
      </c>
      <c r="X49" s="6">
        <v>0</v>
      </c>
      <c r="Y49" s="6">
        <v>0</v>
      </c>
      <c r="Z49" s="49">
        <f t="shared" si="5"/>
        <v>0</v>
      </c>
      <c r="AA49" s="12">
        <v>0</v>
      </c>
      <c r="AB49" s="6">
        <v>0</v>
      </c>
      <c r="AC49" s="6">
        <v>0</v>
      </c>
      <c r="AD49" s="49">
        <f t="shared" si="6"/>
        <v>0</v>
      </c>
      <c r="AE49" s="12">
        <v>0</v>
      </c>
      <c r="AF49" s="6">
        <v>0</v>
      </c>
      <c r="AG49" s="6">
        <v>0</v>
      </c>
      <c r="AH49" s="49">
        <f t="shared" si="7"/>
        <v>0</v>
      </c>
      <c r="AI49" s="12">
        <v>0</v>
      </c>
      <c r="AJ49" s="6">
        <v>0</v>
      </c>
      <c r="AK49" s="6">
        <v>0</v>
      </c>
      <c r="AL49" s="49">
        <f t="shared" si="8"/>
        <v>0</v>
      </c>
      <c r="AM49" s="6">
        <v>0</v>
      </c>
      <c r="AN49" s="6">
        <v>0</v>
      </c>
      <c r="AO49" s="6">
        <v>0</v>
      </c>
      <c r="AP49" s="49">
        <f t="shared" si="9"/>
        <v>0</v>
      </c>
      <c r="AQ49" s="6">
        <v>0</v>
      </c>
      <c r="AR49" s="8">
        <v>0</v>
      </c>
      <c r="AS49" s="8">
        <v>0</v>
      </c>
      <c r="AT49" s="51">
        <f t="shared" si="10"/>
        <v>0</v>
      </c>
      <c r="AU49" s="6">
        <v>0</v>
      </c>
      <c r="AV49" s="8">
        <v>0</v>
      </c>
      <c r="AW49" s="8">
        <v>0</v>
      </c>
      <c r="AX49" s="51">
        <f t="shared" si="11"/>
        <v>0</v>
      </c>
      <c r="AY49" s="50">
        <f t="shared" si="13"/>
        <v>-5885</v>
      </c>
      <c r="AZ49" s="50">
        <f t="shared" si="14"/>
        <v>127530</v>
      </c>
      <c r="BA49" s="50">
        <f t="shared" si="15"/>
        <v>19</v>
      </c>
      <c r="BB49" s="7">
        <f t="shared" si="16"/>
        <v>-1.430526150709637</v>
      </c>
      <c r="BC49" s="10" t="s">
        <v>789</v>
      </c>
      <c r="BD49" s="10" t="s">
        <v>789</v>
      </c>
      <c r="BE49" s="10" t="s">
        <v>805</v>
      </c>
      <c r="BF49" s="10" t="s">
        <v>829</v>
      </c>
    </row>
    <row r="50" spans="1:58" x14ac:dyDescent="0.2">
      <c r="A50" s="5">
        <v>143236</v>
      </c>
      <c r="B50" s="6" t="s">
        <v>763</v>
      </c>
      <c r="C50" s="6">
        <v>-7460.13</v>
      </c>
      <c r="D50" s="6">
        <v>0</v>
      </c>
      <c r="E50" s="6">
        <v>0</v>
      </c>
      <c r="F50" s="49">
        <f t="shared" si="0"/>
        <v>0</v>
      </c>
      <c r="G50" s="6">
        <v>-7460.13</v>
      </c>
      <c r="H50" s="6">
        <v>0</v>
      </c>
      <c r="I50" s="6">
        <v>0</v>
      </c>
      <c r="J50" s="49">
        <f t="shared" si="1"/>
        <v>0</v>
      </c>
      <c r="K50" s="6">
        <v>-7460.13</v>
      </c>
      <c r="L50" s="6">
        <v>0</v>
      </c>
      <c r="M50" s="6">
        <v>0</v>
      </c>
      <c r="N50" s="49">
        <f t="shared" si="2"/>
        <v>0</v>
      </c>
      <c r="O50" s="6">
        <v>-7460.13</v>
      </c>
      <c r="P50" s="6">
        <v>0</v>
      </c>
      <c r="Q50" s="6">
        <v>0</v>
      </c>
      <c r="R50" s="49">
        <f t="shared" si="3"/>
        <v>0</v>
      </c>
      <c r="S50" s="12">
        <v>0</v>
      </c>
      <c r="T50" s="6">
        <v>0</v>
      </c>
      <c r="U50" s="6">
        <v>0</v>
      </c>
      <c r="V50" s="49">
        <f t="shared" si="4"/>
        <v>0</v>
      </c>
      <c r="W50" s="12">
        <v>0</v>
      </c>
      <c r="X50" s="6">
        <v>0</v>
      </c>
      <c r="Y50" s="6">
        <v>0</v>
      </c>
      <c r="Z50" s="49">
        <f t="shared" si="5"/>
        <v>0</v>
      </c>
      <c r="AA50" s="12">
        <v>0</v>
      </c>
      <c r="AB50" s="6">
        <v>0</v>
      </c>
      <c r="AC50" s="6">
        <v>0</v>
      </c>
      <c r="AD50" s="49">
        <f t="shared" si="6"/>
        <v>0</v>
      </c>
      <c r="AE50" s="12">
        <v>0</v>
      </c>
      <c r="AF50" s="6">
        <v>0</v>
      </c>
      <c r="AG50" s="6">
        <v>0</v>
      </c>
      <c r="AH50" s="49">
        <f t="shared" si="7"/>
        <v>0</v>
      </c>
      <c r="AI50" s="12">
        <v>0</v>
      </c>
      <c r="AJ50" s="6">
        <v>0</v>
      </c>
      <c r="AK50" s="6">
        <v>0</v>
      </c>
      <c r="AL50" s="49">
        <f t="shared" si="8"/>
        <v>0</v>
      </c>
      <c r="AM50" s="6">
        <v>0</v>
      </c>
      <c r="AN50" s="6">
        <v>0</v>
      </c>
      <c r="AO50" s="6">
        <v>0</v>
      </c>
      <c r="AP50" s="49">
        <f t="shared" si="9"/>
        <v>0</v>
      </c>
      <c r="AQ50" s="6">
        <v>0</v>
      </c>
      <c r="AR50" s="8">
        <v>0</v>
      </c>
      <c r="AS50" s="8">
        <v>0</v>
      </c>
      <c r="AT50" s="51">
        <f t="shared" si="10"/>
        <v>0</v>
      </c>
      <c r="AU50" s="6">
        <v>0</v>
      </c>
      <c r="AV50" s="8">
        <v>0</v>
      </c>
      <c r="AW50" s="8">
        <v>0</v>
      </c>
      <c r="AX50" s="51">
        <f t="shared" si="11"/>
        <v>0</v>
      </c>
      <c r="AY50" s="50">
        <f t="shared" si="13"/>
        <v>-29840.52</v>
      </c>
      <c r="AZ50" s="50">
        <f t="shared" si="14"/>
        <v>0</v>
      </c>
      <c r="BA50" s="50">
        <f t="shared" si="15"/>
        <v>0</v>
      </c>
      <c r="BB50" s="7">
        <f t="shared" si="16"/>
        <v>0</v>
      </c>
      <c r="BC50" s="10" t="s">
        <v>789</v>
      </c>
      <c r="BD50" s="10" t="s">
        <v>789</v>
      </c>
      <c r="BE50" s="10" t="s">
        <v>805</v>
      </c>
      <c r="BF50" s="10" t="s">
        <v>829</v>
      </c>
    </row>
    <row r="51" spans="1:58" x14ac:dyDescent="0.2">
      <c r="A51" s="11">
        <v>176790</v>
      </c>
      <c r="B51" s="12" t="s">
        <v>773</v>
      </c>
      <c r="C51" s="6">
        <v>-0.35</v>
      </c>
      <c r="D51" s="6">
        <v>0</v>
      </c>
      <c r="E51" s="6">
        <v>0</v>
      </c>
      <c r="F51" s="49">
        <f t="shared" si="0"/>
        <v>0</v>
      </c>
      <c r="G51" s="6">
        <v>-0.35</v>
      </c>
      <c r="H51" s="6">
        <v>0</v>
      </c>
      <c r="I51" s="6">
        <v>0</v>
      </c>
      <c r="J51" s="49">
        <f t="shared" si="1"/>
        <v>0</v>
      </c>
      <c r="K51" s="6">
        <v>9884.65</v>
      </c>
      <c r="L51" s="6">
        <v>9945</v>
      </c>
      <c r="M51" s="6">
        <v>1.5</v>
      </c>
      <c r="N51" s="49">
        <f t="shared" si="2"/>
        <v>29.817948717948717</v>
      </c>
      <c r="O51" s="12">
        <v>0</v>
      </c>
      <c r="P51" s="6">
        <v>0</v>
      </c>
      <c r="Q51" s="6">
        <v>0</v>
      </c>
      <c r="R51" s="49">
        <f t="shared" si="3"/>
        <v>0</v>
      </c>
      <c r="S51" s="12">
        <v>0</v>
      </c>
      <c r="T51" s="6">
        <v>0</v>
      </c>
      <c r="U51" s="6">
        <v>0</v>
      </c>
      <c r="V51" s="49">
        <f t="shared" si="4"/>
        <v>0</v>
      </c>
      <c r="W51" s="12">
        <v>0</v>
      </c>
      <c r="X51" s="6">
        <v>0</v>
      </c>
      <c r="Y51" s="6">
        <v>0</v>
      </c>
      <c r="Z51" s="49">
        <f t="shared" si="5"/>
        <v>0</v>
      </c>
      <c r="AA51" s="12">
        <v>0</v>
      </c>
      <c r="AB51" s="6">
        <v>0</v>
      </c>
      <c r="AC51" s="6">
        <v>0</v>
      </c>
      <c r="AD51" s="49">
        <f t="shared" si="6"/>
        <v>0</v>
      </c>
      <c r="AE51" s="12">
        <v>0</v>
      </c>
      <c r="AF51" s="6">
        <v>0</v>
      </c>
      <c r="AG51" s="6">
        <v>0</v>
      </c>
      <c r="AH51" s="49">
        <f t="shared" si="7"/>
        <v>0</v>
      </c>
      <c r="AI51" s="12">
        <v>0</v>
      </c>
      <c r="AJ51" s="6">
        <v>0</v>
      </c>
      <c r="AK51" s="6">
        <v>0</v>
      </c>
      <c r="AL51" s="49">
        <f t="shared" si="8"/>
        <v>0</v>
      </c>
      <c r="AM51" s="6">
        <v>0</v>
      </c>
      <c r="AN51" s="6">
        <v>0</v>
      </c>
      <c r="AO51" s="6">
        <v>0</v>
      </c>
      <c r="AP51" s="49">
        <f t="shared" si="9"/>
        <v>0</v>
      </c>
      <c r="AQ51" s="6">
        <v>0</v>
      </c>
      <c r="AR51" s="8">
        <v>0</v>
      </c>
      <c r="AS51" s="8">
        <v>0</v>
      </c>
      <c r="AT51" s="51">
        <f t="shared" si="10"/>
        <v>0</v>
      </c>
      <c r="AU51" s="6">
        <v>0</v>
      </c>
      <c r="AV51" s="8">
        <v>0</v>
      </c>
      <c r="AW51" s="8">
        <v>0</v>
      </c>
      <c r="AX51" s="51">
        <f t="shared" si="11"/>
        <v>0</v>
      </c>
      <c r="AY51" s="50">
        <f t="shared" si="13"/>
        <v>9883.9499999999989</v>
      </c>
      <c r="AZ51" s="50">
        <f t="shared" si="14"/>
        <v>9945</v>
      </c>
      <c r="BA51" s="50">
        <f t="shared" si="15"/>
        <v>1.5</v>
      </c>
      <c r="BB51" s="7">
        <f t="shared" si="16"/>
        <v>30.809698340874807</v>
      </c>
      <c r="BC51" s="10" t="s">
        <v>789</v>
      </c>
      <c r="BD51" s="10" t="s">
        <v>789</v>
      </c>
      <c r="BE51" s="10" t="s">
        <v>805</v>
      </c>
      <c r="BF51" s="10" t="s">
        <v>829</v>
      </c>
    </row>
    <row r="52" spans="1:58" x14ac:dyDescent="0.2">
      <c r="A52" s="5">
        <v>119043</v>
      </c>
      <c r="B52" s="6" t="s">
        <v>25</v>
      </c>
      <c r="C52" s="6">
        <v>-3380.67</v>
      </c>
      <c r="D52" s="6">
        <v>236700</v>
      </c>
      <c r="E52" s="6">
        <v>35</v>
      </c>
      <c r="F52" s="49">
        <f t="shared" si="0"/>
        <v>-0.42847528517110267</v>
      </c>
      <c r="G52" s="6">
        <v>-5630.67</v>
      </c>
      <c r="H52" s="6">
        <v>0</v>
      </c>
      <c r="I52" s="6">
        <v>0</v>
      </c>
      <c r="J52" s="49">
        <f t="shared" si="1"/>
        <v>0</v>
      </c>
      <c r="K52" s="6">
        <v>-35250.67</v>
      </c>
      <c r="L52" s="6">
        <v>977160</v>
      </c>
      <c r="M52" s="6">
        <v>137</v>
      </c>
      <c r="N52" s="49">
        <f t="shared" si="2"/>
        <v>-1.0822384256416553</v>
      </c>
      <c r="O52" s="6">
        <v>-44290.67</v>
      </c>
      <c r="P52" s="6">
        <v>915960</v>
      </c>
      <c r="Q52" s="6">
        <v>127</v>
      </c>
      <c r="R52" s="49">
        <f t="shared" si="3"/>
        <v>-1.4989855124677933</v>
      </c>
      <c r="S52" s="6">
        <v>244951.83</v>
      </c>
      <c r="T52" s="6">
        <v>1777250</v>
      </c>
      <c r="U52" s="6">
        <v>252.5</v>
      </c>
      <c r="V52" s="49">
        <f t="shared" si="4"/>
        <v>4.2726159684906451</v>
      </c>
      <c r="W52" s="6">
        <v>204968.08</v>
      </c>
      <c r="X52" s="6">
        <v>429637.5</v>
      </c>
      <c r="Y52" s="6">
        <v>62.75</v>
      </c>
      <c r="Z52" s="49">
        <f t="shared" si="5"/>
        <v>14.312164091821593</v>
      </c>
      <c r="AA52" s="6">
        <v>-41221.919999999998</v>
      </c>
      <c r="AB52" s="6">
        <v>758000</v>
      </c>
      <c r="AC52" s="6">
        <v>105</v>
      </c>
      <c r="AD52" s="49">
        <f t="shared" si="6"/>
        <v>-1.6858568865435355</v>
      </c>
      <c r="AE52" s="6">
        <v>-45401.919999999998</v>
      </c>
      <c r="AF52" s="6">
        <v>633300</v>
      </c>
      <c r="AG52" s="6">
        <v>84.5</v>
      </c>
      <c r="AH52" s="49">
        <f t="shared" si="7"/>
        <v>-2.150730459497868</v>
      </c>
      <c r="AI52" s="6">
        <v>-76789.42</v>
      </c>
      <c r="AJ52" s="6">
        <v>621600</v>
      </c>
      <c r="AK52" s="6">
        <v>84</v>
      </c>
      <c r="AL52" s="49">
        <f t="shared" si="8"/>
        <v>-3.8295881917631918</v>
      </c>
      <c r="AM52" s="6">
        <v>-144039.43</v>
      </c>
      <c r="AN52" s="6">
        <v>516300</v>
      </c>
      <c r="AO52" s="6">
        <v>72</v>
      </c>
      <c r="AP52" s="49">
        <f t="shared" si="9"/>
        <v>-8.648503447607979</v>
      </c>
      <c r="AQ52" s="6">
        <v>298760.57</v>
      </c>
      <c r="AR52" s="8">
        <v>458200</v>
      </c>
      <c r="AS52" s="8">
        <v>64</v>
      </c>
      <c r="AT52" s="51">
        <f t="shared" si="10"/>
        <v>20.212958686163248</v>
      </c>
      <c r="AU52" s="6">
        <v>-104531.92</v>
      </c>
      <c r="AV52" s="8">
        <v>690650</v>
      </c>
      <c r="AW52" s="8">
        <v>93.5</v>
      </c>
      <c r="AX52" s="51">
        <f t="shared" si="11"/>
        <v>-4.6919416781292984</v>
      </c>
      <c r="AY52" s="50">
        <f t="shared" si="13"/>
        <v>320145.31</v>
      </c>
      <c r="AZ52" s="50">
        <f t="shared" si="14"/>
        <v>5094707.5</v>
      </c>
      <c r="BA52" s="50">
        <f t="shared" si="15"/>
        <v>1117.25</v>
      </c>
      <c r="BB52" s="7">
        <f t="shared" si="16"/>
        <v>1.9480028264625593</v>
      </c>
      <c r="BC52" s="10" t="s">
        <v>789</v>
      </c>
      <c r="BD52" s="10" t="s">
        <v>789</v>
      </c>
      <c r="BE52" s="10" t="s">
        <v>805</v>
      </c>
      <c r="BF52" s="10" t="s">
        <v>828</v>
      </c>
    </row>
    <row r="53" spans="1:58" x14ac:dyDescent="0.2">
      <c r="A53" s="5">
        <v>122712</v>
      </c>
      <c r="B53" s="6" t="s">
        <v>58</v>
      </c>
      <c r="C53" s="6">
        <v>66000.27</v>
      </c>
      <c r="D53" s="6">
        <v>66900</v>
      </c>
      <c r="E53" s="6">
        <v>10</v>
      </c>
      <c r="F53" s="49">
        <f t="shared" si="0"/>
        <v>29.596533632286999</v>
      </c>
      <c r="G53" s="6">
        <v>58055.27</v>
      </c>
      <c r="H53" s="6">
        <v>356930</v>
      </c>
      <c r="I53" s="6">
        <v>54.5</v>
      </c>
      <c r="J53" s="49">
        <f t="shared" si="1"/>
        <v>5.0422025887428905</v>
      </c>
      <c r="K53" s="6">
        <v>243475.27</v>
      </c>
      <c r="L53" s="6">
        <v>572670</v>
      </c>
      <c r="M53" s="6">
        <v>85.5</v>
      </c>
      <c r="N53" s="49">
        <f t="shared" si="2"/>
        <v>12.754741998009324</v>
      </c>
      <c r="O53" s="6">
        <v>276945.27</v>
      </c>
      <c r="P53" s="6">
        <v>297900</v>
      </c>
      <c r="Q53" s="6">
        <v>45</v>
      </c>
      <c r="R53" s="49">
        <f t="shared" si="3"/>
        <v>28.819413796576033</v>
      </c>
      <c r="S53" s="6">
        <v>68675.27</v>
      </c>
      <c r="T53" s="6">
        <v>0</v>
      </c>
      <c r="U53" s="6">
        <v>0</v>
      </c>
      <c r="V53" s="49">
        <f t="shared" si="4"/>
        <v>0</v>
      </c>
      <c r="W53" s="6">
        <v>286650.27</v>
      </c>
      <c r="X53" s="6">
        <v>293850</v>
      </c>
      <c r="Y53" s="6">
        <v>45</v>
      </c>
      <c r="Z53" s="49">
        <f t="shared" si="5"/>
        <v>29.264958652373661</v>
      </c>
      <c r="AA53" s="6">
        <v>186650.27</v>
      </c>
      <c r="AB53" s="6">
        <v>0</v>
      </c>
      <c r="AC53" s="6">
        <v>0</v>
      </c>
      <c r="AD53" s="49">
        <f t="shared" si="6"/>
        <v>0</v>
      </c>
      <c r="AE53" s="6">
        <v>284660.27</v>
      </c>
      <c r="AF53" s="6">
        <v>297560</v>
      </c>
      <c r="AG53" s="6">
        <v>43</v>
      </c>
      <c r="AH53" s="49">
        <f t="shared" si="7"/>
        <v>28.699449186718649</v>
      </c>
      <c r="AI53" s="6">
        <v>228960.27</v>
      </c>
      <c r="AJ53" s="6">
        <v>0</v>
      </c>
      <c r="AK53" s="6">
        <v>0</v>
      </c>
      <c r="AL53" s="49">
        <f t="shared" si="8"/>
        <v>0</v>
      </c>
      <c r="AM53" s="6">
        <v>266136.27</v>
      </c>
      <c r="AN53" s="6">
        <v>273840</v>
      </c>
      <c r="AO53" s="6">
        <v>42</v>
      </c>
      <c r="AP53" s="49">
        <f t="shared" si="9"/>
        <v>30.127900854513584</v>
      </c>
      <c r="AQ53" s="6">
        <v>266136.27</v>
      </c>
      <c r="AR53" s="8">
        <v>0</v>
      </c>
      <c r="AS53" s="8">
        <v>0</v>
      </c>
      <c r="AT53" s="51">
        <f t="shared" si="10"/>
        <v>0</v>
      </c>
      <c r="AU53" s="6">
        <v>-12999.73</v>
      </c>
      <c r="AV53" s="8">
        <v>0</v>
      </c>
      <c r="AW53" s="8">
        <v>0</v>
      </c>
      <c r="AX53" s="51">
        <f t="shared" si="11"/>
        <v>0</v>
      </c>
      <c r="AY53" s="50">
        <f t="shared" si="13"/>
        <v>1186451.8900000001</v>
      </c>
      <c r="AZ53" s="50">
        <f t="shared" si="14"/>
        <v>1588250</v>
      </c>
      <c r="BA53" s="50">
        <f t="shared" si="15"/>
        <v>325</v>
      </c>
      <c r="BB53" s="7">
        <f t="shared" si="16"/>
        <v>23.157568764363297</v>
      </c>
      <c r="BC53" s="10" t="s">
        <v>789</v>
      </c>
      <c r="BD53" s="10" t="s">
        <v>789</v>
      </c>
      <c r="BE53" s="10" t="s">
        <v>805</v>
      </c>
      <c r="BF53" s="10" t="s">
        <v>828</v>
      </c>
    </row>
    <row r="54" spans="1:58" x14ac:dyDescent="0.2">
      <c r="A54" s="5">
        <v>140481</v>
      </c>
      <c r="B54" s="6" t="s">
        <v>64</v>
      </c>
      <c r="C54" s="6">
        <v>1876624.54</v>
      </c>
      <c r="D54" s="6">
        <v>1994005</v>
      </c>
      <c r="E54" s="6">
        <v>286.5</v>
      </c>
      <c r="F54" s="49">
        <f t="shared" si="0"/>
        <v>28.233999513541843</v>
      </c>
      <c r="G54" s="6">
        <v>1711427.6</v>
      </c>
      <c r="H54" s="6">
        <v>2034397.5</v>
      </c>
      <c r="I54" s="6">
        <v>301.75</v>
      </c>
      <c r="J54" s="49">
        <f t="shared" si="1"/>
        <v>26.078608334900139</v>
      </c>
      <c r="K54" s="6">
        <v>2096163.76</v>
      </c>
      <c r="L54" s="6">
        <v>3108455</v>
      </c>
      <c r="M54" s="6">
        <v>447.5</v>
      </c>
      <c r="N54" s="49">
        <f t="shared" si="2"/>
        <v>20.230279286655268</v>
      </c>
      <c r="O54" s="6">
        <v>2056996.78</v>
      </c>
      <c r="P54" s="6">
        <v>2392980</v>
      </c>
      <c r="Q54" s="6">
        <v>351</v>
      </c>
      <c r="R54" s="49">
        <f t="shared" si="3"/>
        <v>26.647485637155345</v>
      </c>
      <c r="S54" s="6">
        <v>1942268.54</v>
      </c>
      <c r="T54" s="6">
        <v>3193375</v>
      </c>
      <c r="U54" s="6">
        <v>460</v>
      </c>
      <c r="V54" s="49">
        <f t="shared" si="4"/>
        <v>18.854761730144439</v>
      </c>
      <c r="W54" s="6">
        <v>1677695.08</v>
      </c>
      <c r="X54" s="6">
        <v>3203750</v>
      </c>
      <c r="Y54" s="6">
        <v>470.9</v>
      </c>
      <c r="Z54" s="49">
        <f t="shared" si="5"/>
        <v>15.709981240733516</v>
      </c>
      <c r="AA54" s="6">
        <v>-166716.15</v>
      </c>
      <c r="AB54" s="6">
        <v>3426702.5</v>
      </c>
      <c r="AC54" s="6">
        <v>478.25</v>
      </c>
      <c r="AD54" s="49">
        <f t="shared" si="6"/>
        <v>-1.508213989980163</v>
      </c>
      <c r="AE54" s="6">
        <v>-190821.18</v>
      </c>
      <c r="AF54" s="6">
        <v>2972110</v>
      </c>
      <c r="AG54" s="6">
        <v>410.5</v>
      </c>
      <c r="AH54" s="49">
        <f t="shared" si="7"/>
        <v>-1.9261182796060712</v>
      </c>
      <c r="AI54" s="6">
        <v>-35061.919999999998</v>
      </c>
      <c r="AJ54" s="6">
        <v>3847655</v>
      </c>
      <c r="AK54" s="6">
        <v>544</v>
      </c>
      <c r="AL54" s="49">
        <f t="shared" si="8"/>
        <v>-0.28248881981362672</v>
      </c>
      <c r="AM54" s="6">
        <v>-111299.91</v>
      </c>
      <c r="AN54" s="6">
        <v>2916310</v>
      </c>
      <c r="AO54" s="6">
        <v>413</v>
      </c>
      <c r="AP54" s="49">
        <f t="shared" si="9"/>
        <v>-1.1831037201120596</v>
      </c>
      <c r="AQ54" s="6">
        <v>104925.06</v>
      </c>
      <c r="AR54" s="8">
        <v>4487342</v>
      </c>
      <c r="AS54" s="8">
        <v>623.1</v>
      </c>
      <c r="AT54" s="51">
        <f t="shared" si="10"/>
        <v>0.72485601944313582</v>
      </c>
      <c r="AU54" s="6">
        <v>-385764.6</v>
      </c>
      <c r="AV54" s="8">
        <v>5578575</v>
      </c>
      <c r="AW54" s="8">
        <v>771</v>
      </c>
      <c r="AX54" s="51">
        <f t="shared" si="11"/>
        <v>-2.1436841128782889</v>
      </c>
      <c r="AY54" s="50">
        <f t="shared" si="13"/>
        <v>11194460.15</v>
      </c>
      <c r="AZ54" s="50">
        <f t="shared" si="14"/>
        <v>19353665</v>
      </c>
      <c r="BA54" s="50">
        <f t="shared" si="15"/>
        <v>5557.5</v>
      </c>
      <c r="BB54" s="7">
        <f t="shared" si="16"/>
        <v>17.930881032093922</v>
      </c>
      <c r="BC54" s="10" t="s">
        <v>789</v>
      </c>
      <c r="BD54" s="10" t="s">
        <v>789</v>
      </c>
      <c r="BE54" s="10" t="s">
        <v>805</v>
      </c>
      <c r="BF54" s="10" t="s">
        <v>828</v>
      </c>
    </row>
    <row r="55" spans="1:58" x14ac:dyDescent="0.2">
      <c r="A55" s="5">
        <v>140927</v>
      </c>
      <c r="B55" s="6" t="s">
        <v>70</v>
      </c>
      <c r="C55" s="6">
        <v>-5484.25</v>
      </c>
      <c r="D55" s="6">
        <v>1392431.5</v>
      </c>
      <c r="E55" s="6">
        <v>203.85</v>
      </c>
      <c r="F55" s="49">
        <f t="shared" si="0"/>
        <v>-0.11815841569226207</v>
      </c>
      <c r="G55" s="6">
        <v>5970.75</v>
      </c>
      <c r="H55" s="6">
        <v>894530</v>
      </c>
      <c r="I55" s="6">
        <v>135</v>
      </c>
      <c r="J55" s="49">
        <f t="shared" si="1"/>
        <v>0.2069167607570456</v>
      </c>
      <c r="K55" s="6">
        <v>106722.49</v>
      </c>
      <c r="L55" s="6">
        <v>1970275</v>
      </c>
      <c r="M55" s="6">
        <v>286</v>
      </c>
      <c r="N55" s="49">
        <f t="shared" si="2"/>
        <v>1.6249887452259204</v>
      </c>
      <c r="O55" s="6">
        <v>70370.45</v>
      </c>
      <c r="P55" s="6">
        <v>1847390.5</v>
      </c>
      <c r="Q55" s="6">
        <v>270.55</v>
      </c>
      <c r="R55" s="49">
        <f t="shared" si="3"/>
        <v>1.1808461448729979</v>
      </c>
      <c r="S55" s="6">
        <v>300176.7</v>
      </c>
      <c r="T55" s="6">
        <v>1890577.5</v>
      </c>
      <c r="U55" s="6">
        <v>276.75</v>
      </c>
      <c r="V55" s="49">
        <f t="shared" si="4"/>
        <v>4.9220292212300212</v>
      </c>
      <c r="W55" s="6">
        <v>5429.99</v>
      </c>
      <c r="X55" s="6">
        <v>1543687.5</v>
      </c>
      <c r="Y55" s="6">
        <v>230.25</v>
      </c>
      <c r="Z55" s="49">
        <f t="shared" si="5"/>
        <v>0.10552634519616179</v>
      </c>
      <c r="AA55" s="6">
        <v>217807.06</v>
      </c>
      <c r="AB55" s="6">
        <v>2398405</v>
      </c>
      <c r="AC55" s="6">
        <v>336.3</v>
      </c>
      <c r="AD55" s="49">
        <f t="shared" si="6"/>
        <v>2.8152121347312065</v>
      </c>
      <c r="AE55" s="6">
        <v>71192.06</v>
      </c>
      <c r="AF55" s="6">
        <v>1822595</v>
      </c>
      <c r="AG55" s="6">
        <v>250</v>
      </c>
      <c r="AH55" s="49">
        <f t="shared" si="7"/>
        <v>1.1718246785489919</v>
      </c>
      <c r="AI55" s="6">
        <v>102571.49</v>
      </c>
      <c r="AJ55" s="6">
        <v>2518315</v>
      </c>
      <c r="AK55" s="6">
        <v>357</v>
      </c>
      <c r="AL55" s="49">
        <f t="shared" si="8"/>
        <v>1.2626364017209921</v>
      </c>
      <c r="AM55" s="6">
        <v>190443.49</v>
      </c>
      <c r="AN55" s="6">
        <v>943277.5</v>
      </c>
      <c r="AO55" s="6">
        <v>133.75</v>
      </c>
      <c r="AP55" s="49">
        <f t="shared" si="9"/>
        <v>6.2587607464399397</v>
      </c>
      <c r="AQ55" s="6">
        <v>136975.49</v>
      </c>
      <c r="AR55" s="8">
        <v>2438667.5</v>
      </c>
      <c r="AS55" s="8">
        <v>343.25</v>
      </c>
      <c r="AT55" s="51">
        <f t="shared" si="10"/>
        <v>1.7412132609304056</v>
      </c>
      <c r="AU55" s="6">
        <v>21026.639999999999</v>
      </c>
      <c r="AV55" s="8">
        <v>3164885</v>
      </c>
      <c r="AW55" s="8">
        <v>444.5</v>
      </c>
      <c r="AX55" s="51">
        <f t="shared" si="11"/>
        <v>0.20595561608083707</v>
      </c>
      <c r="AY55" s="50">
        <f t="shared" si="13"/>
        <v>700993.19</v>
      </c>
      <c r="AZ55" s="50">
        <f t="shared" si="14"/>
        <v>11937297</v>
      </c>
      <c r="BA55" s="50">
        <f t="shared" si="15"/>
        <v>3267.2</v>
      </c>
      <c r="BB55" s="7">
        <f t="shared" si="16"/>
        <v>1.8204111776728011</v>
      </c>
      <c r="BC55" s="10" t="s">
        <v>789</v>
      </c>
      <c r="BD55" s="10" t="s">
        <v>789</v>
      </c>
      <c r="BE55" s="10" t="s">
        <v>805</v>
      </c>
      <c r="BF55" s="10" t="s">
        <v>828</v>
      </c>
    </row>
    <row r="56" spans="1:58" x14ac:dyDescent="0.2">
      <c r="A56" s="5">
        <v>145198</v>
      </c>
      <c r="B56" s="6" t="s">
        <v>109</v>
      </c>
      <c r="C56" s="6">
        <v>187730.13</v>
      </c>
      <c r="D56" s="6">
        <v>200700</v>
      </c>
      <c r="E56" s="6">
        <v>30</v>
      </c>
      <c r="F56" s="49">
        <f t="shared" si="0"/>
        <v>28.061304932735428</v>
      </c>
      <c r="G56" s="6">
        <v>191730.13</v>
      </c>
      <c r="H56" s="6">
        <v>198200</v>
      </c>
      <c r="I56" s="6">
        <v>30</v>
      </c>
      <c r="J56" s="49">
        <f t="shared" si="1"/>
        <v>29.988062714429869</v>
      </c>
      <c r="K56" s="6">
        <v>149330.13</v>
      </c>
      <c r="L56" s="6">
        <v>203700</v>
      </c>
      <c r="M56" s="6">
        <v>30</v>
      </c>
      <c r="N56" s="49">
        <f t="shared" si="2"/>
        <v>21.992655375552282</v>
      </c>
      <c r="O56" s="6">
        <v>175070.13</v>
      </c>
      <c r="P56" s="6">
        <v>202900</v>
      </c>
      <c r="Q56" s="6">
        <v>30</v>
      </c>
      <c r="R56" s="49">
        <f t="shared" si="3"/>
        <v>26.748023804829966</v>
      </c>
      <c r="S56" s="6">
        <v>165370.13</v>
      </c>
      <c r="T56" s="6">
        <v>200900</v>
      </c>
      <c r="U56" s="6">
        <v>30</v>
      </c>
      <c r="V56" s="49">
        <f t="shared" si="4"/>
        <v>25.517541214534592</v>
      </c>
      <c r="W56" s="6">
        <v>199280.12</v>
      </c>
      <c r="X56" s="6">
        <v>148840</v>
      </c>
      <c r="Y56" s="6">
        <v>22</v>
      </c>
      <c r="Z56" s="49">
        <f t="shared" si="5"/>
        <v>40.166646062886322</v>
      </c>
      <c r="AA56" s="6">
        <v>195800.11</v>
      </c>
      <c r="AB56" s="6">
        <v>201460</v>
      </c>
      <c r="AC56" s="6">
        <v>28</v>
      </c>
      <c r="AD56" s="49">
        <f t="shared" si="6"/>
        <v>30.129074803931299</v>
      </c>
      <c r="AE56" s="6">
        <v>234300.11</v>
      </c>
      <c r="AF56" s="6">
        <v>139400</v>
      </c>
      <c r="AG56" s="6">
        <v>20</v>
      </c>
      <c r="AH56" s="49">
        <f t="shared" si="7"/>
        <v>50.423266140602578</v>
      </c>
      <c r="AI56" s="6">
        <v>129290.1</v>
      </c>
      <c r="AJ56" s="6">
        <v>205700</v>
      </c>
      <c r="AK56" s="6">
        <v>30</v>
      </c>
      <c r="AL56" s="49">
        <f t="shared" si="8"/>
        <v>19.484652892561986</v>
      </c>
      <c r="AM56" s="6">
        <v>193290.1</v>
      </c>
      <c r="AN56" s="6">
        <v>65500</v>
      </c>
      <c r="AO56" s="6">
        <v>10</v>
      </c>
      <c r="AP56" s="49">
        <f t="shared" si="9"/>
        <v>91.480810687022895</v>
      </c>
      <c r="AQ56" s="6">
        <v>65690.100000000006</v>
      </c>
      <c r="AR56" s="8">
        <v>71700</v>
      </c>
      <c r="AS56" s="8">
        <v>10</v>
      </c>
      <c r="AT56" s="51">
        <f t="shared" si="10"/>
        <v>28.401577405857743</v>
      </c>
      <c r="AU56" s="6">
        <v>123677.6</v>
      </c>
      <c r="AV56" s="8">
        <v>142400</v>
      </c>
      <c r="AW56" s="8">
        <v>20</v>
      </c>
      <c r="AX56" s="51">
        <f t="shared" si="11"/>
        <v>26.924196629213483</v>
      </c>
      <c r="AY56" s="50">
        <f t="shared" si="13"/>
        <v>1264310.8799999999</v>
      </c>
      <c r="AZ56" s="50">
        <f t="shared" si="14"/>
        <v>1356700</v>
      </c>
      <c r="BA56" s="50">
        <f t="shared" si="15"/>
        <v>290</v>
      </c>
      <c r="BB56" s="7">
        <f t="shared" si="16"/>
        <v>28.888949126557083</v>
      </c>
      <c r="BC56" s="10" t="s">
        <v>789</v>
      </c>
      <c r="BD56" s="10" t="s">
        <v>789</v>
      </c>
      <c r="BE56" s="10" t="s">
        <v>805</v>
      </c>
      <c r="BF56" s="10" t="s">
        <v>828</v>
      </c>
    </row>
    <row r="57" spans="1:58" x14ac:dyDescent="0.2">
      <c r="A57" s="5">
        <v>148557</v>
      </c>
      <c r="B57" s="6" t="s">
        <v>145</v>
      </c>
      <c r="C57" s="6">
        <v>-383695.03</v>
      </c>
      <c r="D57" s="6">
        <v>9606892</v>
      </c>
      <c r="E57" s="6">
        <v>1355.2</v>
      </c>
      <c r="F57" s="49">
        <f t="shared" si="0"/>
        <v>-1.1981867704976803</v>
      </c>
      <c r="G57" s="6">
        <v>1022617.01</v>
      </c>
      <c r="H57" s="6">
        <v>7112506</v>
      </c>
      <c r="I57" s="6">
        <v>1051.8</v>
      </c>
      <c r="J57" s="49">
        <f t="shared" si="1"/>
        <v>4.4570967405862296</v>
      </c>
      <c r="K57" s="6">
        <v>-1260304.25</v>
      </c>
      <c r="L57" s="6">
        <v>21304060.5</v>
      </c>
      <c r="M57" s="6">
        <v>3015.2499999999995</v>
      </c>
      <c r="N57" s="49">
        <f t="shared" si="2"/>
        <v>-1.7747380833808655</v>
      </c>
      <c r="O57" s="6">
        <v>-79377.009999999995</v>
      </c>
      <c r="P57" s="6">
        <v>17877022</v>
      </c>
      <c r="Q57" s="6">
        <v>2531.1</v>
      </c>
      <c r="R57" s="49">
        <f t="shared" si="3"/>
        <v>-0.13764525825386353</v>
      </c>
      <c r="S57" s="6">
        <v>-865279.53</v>
      </c>
      <c r="T57" s="6">
        <v>16052084</v>
      </c>
      <c r="U57" s="6">
        <v>2303.7999999999997</v>
      </c>
      <c r="V57" s="49">
        <f t="shared" si="4"/>
        <v>-1.6710394382436573</v>
      </c>
      <c r="W57" s="6">
        <v>-1628690.51</v>
      </c>
      <c r="X57" s="6">
        <v>13849090</v>
      </c>
      <c r="Y57" s="6">
        <v>2008.2</v>
      </c>
      <c r="Z57" s="49">
        <f t="shared" si="5"/>
        <v>-3.5280812890955291</v>
      </c>
      <c r="AA57" s="6">
        <v>-118925.06</v>
      </c>
      <c r="AB57" s="6">
        <v>18865295</v>
      </c>
      <c r="AC57" s="6">
        <v>2592</v>
      </c>
      <c r="AD57" s="49">
        <f t="shared" si="6"/>
        <v>-0.19542110844277813</v>
      </c>
      <c r="AE57" s="6">
        <v>-741299.99</v>
      </c>
      <c r="AF57" s="6">
        <v>16433540</v>
      </c>
      <c r="AG57" s="6">
        <v>2208.5</v>
      </c>
      <c r="AH57" s="49">
        <f t="shared" si="7"/>
        <v>-1.353268967002849</v>
      </c>
      <c r="AI57" s="6">
        <v>-1442113.53</v>
      </c>
      <c r="AJ57" s="6">
        <v>14548530</v>
      </c>
      <c r="AK57" s="6">
        <v>2008</v>
      </c>
      <c r="AL57" s="49">
        <f t="shared" si="8"/>
        <v>-3.0728547440875471</v>
      </c>
      <c r="AM57" s="6">
        <v>687900.08</v>
      </c>
      <c r="AN57" s="6">
        <v>13710310</v>
      </c>
      <c r="AO57" s="6">
        <v>1923.5</v>
      </c>
      <c r="AP57" s="49">
        <f t="shared" si="9"/>
        <v>1.5553917074085122</v>
      </c>
      <c r="AQ57" s="6">
        <v>912909.86</v>
      </c>
      <c r="AR57" s="8">
        <v>17039850</v>
      </c>
      <c r="AS57" s="8">
        <v>2351.5</v>
      </c>
      <c r="AT57" s="51">
        <f t="shared" si="10"/>
        <v>1.6608248112512727</v>
      </c>
      <c r="AU57" s="6">
        <v>-1076524.49</v>
      </c>
      <c r="AV57" s="8">
        <v>22387120</v>
      </c>
      <c r="AW57" s="8">
        <v>3028</v>
      </c>
      <c r="AX57" s="51">
        <f t="shared" si="11"/>
        <v>-1.4906901463877444</v>
      </c>
      <c r="AY57" s="50">
        <f t="shared" si="13"/>
        <v>-3313654.3800000004</v>
      </c>
      <c r="AZ57" s="50">
        <f t="shared" si="14"/>
        <v>104666949.5</v>
      </c>
      <c r="BA57" s="50">
        <f t="shared" si="15"/>
        <v>26376.85</v>
      </c>
      <c r="BB57" s="7">
        <f t="shared" si="16"/>
        <v>-0.9814300146389574</v>
      </c>
      <c r="BC57" s="10" t="s">
        <v>789</v>
      </c>
      <c r="BD57" s="10" t="s">
        <v>789</v>
      </c>
      <c r="BE57" s="10" t="s">
        <v>805</v>
      </c>
      <c r="BF57" s="10" t="s">
        <v>828</v>
      </c>
    </row>
    <row r="58" spans="1:58" x14ac:dyDescent="0.2">
      <c r="A58" s="5">
        <v>149305</v>
      </c>
      <c r="B58" s="6" t="s">
        <v>152</v>
      </c>
      <c r="C58" s="6">
        <v>574038.72</v>
      </c>
      <c r="D58" s="6">
        <v>0</v>
      </c>
      <c r="E58" s="6">
        <v>0</v>
      </c>
      <c r="F58" s="49">
        <f t="shared" si="0"/>
        <v>0</v>
      </c>
      <c r="G58" s="6">
        <v>601913.72</v>
      </c>
      <c r="H58" s="6">
        <v>617300</v>
      </c>
      <c r="I58" s="6">
        <v>90</v>
      </c>
      <c r="J58" s="49">
        <f t="shared" si="1"/>
        <v>30.227321108051189</v>
      </c>
      <c r="K58" s="6">
        <v>879051.22</v>
      </c>
      <c r="L58" s="6">
        <v>706050</v>
      </c>
      <c r="M58" s="6">
        <v>102.5</v>
      </c>
      <c r="N58" s="49">
        <f t="shared" si="2"/>
        <v>37.350806033567025</v>
      </c>
      <c r="O58" s="6">
        <v>684148.71</v>
      </c>
      <c r="P58" s="6">
        <v>923565</v>
      </c>
      <c r="Q58" s="6">
        <v>130</v>
      </c>
      <c r="R58" s="49">
        <f t="shared" si="3"/>
        <v>22.96385204073346</v>
      </c>
      <c r="S58" s="6">
        <v>172552.71</v>
      </c>
      <c r="T58" s="6">
        <v>0</v>
      </c>
      <c r="U58" s="6">
        <v>0</v>
      </c>
      <c r="V58" s="49">
        <f t="shared" si="4"/>
        <v>0</v>
      </c>
      <c r="W58" s="6">
        <v>844915.19999999995</v>
      </c>
      <c r="X58" s="6">
        <v>1057450</v>
      </c>
      <c r="Y58" s="6">
        <v>157.5</v>
      </c>
      <c r="Z58" s="49">
        <f t="shared" si="5"/>
        <v>23.970358882216651</v>
      </c>
      <c r="AA58" s="6">
        <v>495265.2</v>
      </c>
      <c r="AB58" s="6">
        <v>0</v>
      </c>
      <c r="AC58" s="6">
        <v>0</v>
      </c>
      <c r="AD58" s="49">
        <f t="shared" si="6"/>
        <v>0</v>
      </c>
      <c r="AE58" s="6">
        <v>443760.2</v>
      </c>
      <c r="AF58" s="6">
        <v>617500</v>
      </c>
      <c r="AG58" s="6">
        <v>85</v>
      </c>
      <c r="AH58" s="49">
        <f t="shared" si="7"/>
        <v>21.559200000000001</v>
      </c>
      <c r="AI58" s="6">
        <v>666030.19999999995</v>
      </c>
      <c r="AJ58" s="6">
        <v>636100</v>
      </c>
      <c r="AK58" s="6">
        <v>89</v>
      </c>
      <c r="AL58" s="49">
        <f t="shared" si="8"/>
        <v>32.458632604936327</v>
      </c>
      <c r="AM58" s="6">
        <v>466230.2</v>
      </c>
      <c r="AN58" s="6">
        <v>0</v>
      </c>
      <c r="AO58" s="6">
        <v>0</v>
      </c>
      <c r="AP58" s="49">
        <f t="shared" si="9"/>
        <v>0</v>
      </c>
      <c r="AQ58" s="6">
        <v>301570.2</v>
      </c>
      <c r="AR58" s="8">
        <v>309600</v>
      </c>
      <c r="AS58" s="8">
        <v>43</v>
      </c>
      <c r="AT58" s="51">
        <f t="shared" si="10"/>
        <v>30.195982558139534</v>
      </c>
      <c r="AU58" s="6">
        <v>260965.2</v>
      </c>
      <c r="AV58" s="8">
        <v>309600</v>
      </c>
      <c r="AW58" s="8">
        <v>43</v>
      </c>
      <c r="AX58" s="51">
        <f t="shared" si="11"/>
        <v>26.130236434108525</v>
      </c>
      <c r="AY58" s="50">
        <f t="shared" si="13"/>
        <v>4251885.4800000004</v>
      </c>
      <c r="AZ58" s="50">
        <f t="shared" si="14"/>
        <v>3304365</v>
      </c>
      <c r="BA58" s="50">
        <f t="shared" si="15"/>
        <v>740</v>
      </c>
      <c r="BB58" s="7">
        <f t="shared" si="16"/>
        <v>39.8891919869627</v>
      </c>
      <c r="BC58" s="10" t="s">
        <v>789</v>
      </c>
      <c r="BD58" s="10" t="s">
        <v>789</v>
      </c>
      <c r="BE58" s="10" t="s">
        <v>805</v>
      </c>
      <c r="BF58" s="10" t="s">
        <v>828</v>
      </c>
    </row>
    <row r="59" spans="1:58" x14ac:dyDescent="0.2">
      <c r="A59" s="5">
        <v>172178</v>
      </c>
      <c r="B59" s="6" t="s">
        <v>179</v>
      </c>
      <c r="C59" s="6">
        <v>2561635.5499999998</v>
      </c>
      <c r="D59" s="6">
        <v>2482750</v>
      </c>
      <c r="E59" s="6">
        <v>357.5</v>
      </c>
      <c r="F59" s="49">
        <f t="shared" si="0"/>
        <v>30.95320370556842</v>
      </c>
      <c r="G59" s="6">
        <v>1522563.54</v>
      </c>
      <c r="H59" s="6">
        <v>2560900</v>
      </c>
      <c r="I59" s="6">
        <v>380</v>
      </c>
      <c r="J59" s="49">
        <f t="shared" si="1"/>
        <v>18.430813284392208</v>
      </c>
      <c r="K59" s="6">
        <v>2274683.0499999998</v>
      </c>
      <c r="L59" s="6">
        <v>5080970</v>
      </c>
      <c r="M59" s="6">
        <v>721</v>
      </c>
      <c r="N59" s="49">
        <f t="shared" si="2"/>
        <v>13.43060311318508</v>
      </c>
      <c r="O59" s="6">
        <v>2449524.02</v>
      </c>
      <c r="P59" s="6">
        <v>5204020</v>
      </c>
      <c r="Q59" s="6">
        <v>739</v>
      </c>
      <c r="R59" s="49">
        <f t="shared" si="3"/>
        <v>14.591651188888589</v>
      </c>
      <c r="S59" s="6">
        <v>2636039.9900000002</v>
      </c>
      <c r="T59" s="6">
        <v>4337800</v>
      </c>
      <c r="U59" s="6">
        <v>625.5</v>
      </c>
      <c r="V59" s="49">
        <f t="shared" si="4"/>
        <v>18.83840649407534</v>
      </c>
      <c r="W59" s="6">
        <v>2038857.05</v>
      </c>
      <c r="X59" s="6">
        <v>5685775</v>
      </c>
      <c r="Y59" s="6">
        <v>819.9</v>
      </c>
      <c r="Z59" s="49">
        <f t="shared" si="5"/>
        <v>10.757673580118805</v>
      </c>
      <c r="AA59" s="6">
        <v>2528059.58</v>
      </c>
      <c r="AB59" s="6">
        <v>6573300</v>
      </c>
      <c r="AC59" s="6">
        <v>890.5</v>
      </c>
      <c r="AD59" s="49">
        <f t="shared" si="6"/>
        <v>11.922450972875117</v>
      </c>
      <c r="AE59" s="6">
        <v>2706209.58</v>
      </c>
      <c r="AF59" s="6">
        <v>4296600</v>
      </c>
      <c r="AG59" s="6">
        <v>581</v>
      </c>
      <c r="AH59" s="49">
        <f t="shared" si="7"/>
        <v>18.895472559698366</v>
      </c>
      <c r="AI59" s="6">
        <v>3090728.66</v>
      </c>
      <c r="AJ59" s="6">
        <v>7393270</v>
      </c>
      <c r="AK59" s="6">
        <v>1020.5</v>
      </c>
      <c r="AL59" s="49">
        <f t="shared" si="8"/>
        <v>12.959433168273309</v>
      </c>
      <c r="AM59" s="6">
        <v>3389432.62</v>
      </c>
      <c r="AN59" s="6">
        <v>4681500</v>
      </c>
      <c r="AO59" s="6">
        <v>657.5</v>
      </c>
      <c r="AP59" s="49">
        <f t="shared" si="9"/>
        <v>22.444176272562213</v>
      </c>
      <c r="AQ59" s="6">
        <v>2828658.61</v>
      </c>
      <c r="AR59" s="8">
        <v>5864000</v>
      </c>
      <c r="AS59" s="8">
        <v>799.5</v>
      </c>
      <c r="AT59" s="51">
        <f t="shared" si="10"/>
        <v>14.953686376193724</v>
      </c>
      <c r="AU59" s="6">
        <v>2601438.4900000002</v>
      </c>
      <c r="AV59" s="8">
        <v>5429550</v>
      </c>
      <c r="AW59" s="8">
        <v>738</v>
      </c>
      <c r="AX59" s="51">
        <f t="shared" si="11"/>
        <v>14.852905524398892</v>
      </c>
      <c r="AY59" s="50">
        <f t="shared" si="13"/>
        <v>16011362.780000001</v>
      </c>
      <c r="AZ59" s="50">
        <f t="shared" si="14"/>
        <v>31925515</v>
      </c>
      <c r="BA59" s="50">
        <f t="shared" si="15"/>
        <v>8329.9</v>
      </c>
      <c r="BB59" s="7">
        <f t="shared" si="16"/>
        <v>15.547196221580139</v>
      </c>
      <c r="BC59" s="10" t="s">
        <v>789</v>
      </c>
      <c r="BD59" s="10" t="s">
        <v>789</v>
      </c>
      <c r="BE59" s="10" t="s">
        <v>805</v>
      </c>
      <c r="BF59" s="10" t="s">
        <v>828</v>
      </c>
    </row>
    <row r="60" spans="1:58" x14ac:dyDescent="0.2">
      <c r="A60" s="5">
        <v>174176</v>
      </c>
      <c r="B60" s="6" t="s">
        <v>265</v>
      </c>
      <c r="C60" s="6">
        <v>320372.02</v>
      </c>
      <c r="D60" s="6">
        <v>677205</v>
      </c>
      <c r="E60" s="6">
        <v>101.5</v>
      </c>
      <c r="F60" s="49">
        <f t="shared" si="0"/>
        <v>14.192394622012538</v>
      </c>
      <c r="G60" s="6">
        <v>-13749.98</v>
      </c>
      <c r="H60" s="6">
        <v>692550</v>
      </c>
      <c r="I60" s="6">
        <v>105</v>
      </c>
      <c r="J60" s="49">
        <f t="shared" si="1"/>
        <v>-0.61547813154284881</v>
      </c>
      <c r="K60" s="6">
        <v>286567.52</v>
      </c>
      <c r="L60" s="6">
        <v>852600</v>
      </c>
      <c r="M60" s="6">
        <v>125</v>
      </c>
      <c r="N60" s="49">
        <f t="shared" si="2"/>
        <v>10.083304714989445</v>
      </c>
      <c r="O60" s="6">
        <v>179382.5</v>
      </c>
      <c r="P60" s="6">
        <v>801790</v>
      </c>
      <c r="Q60" s="6">
        <v>117.6</v>
      </c>
      <c r="R60" s="49">
        <f t="shared" si="3"/>
        <v>6.9355535738784466</v>
      </c>
      <c r="S60" s="6">
        <v>116238.02</v>
      </c>
      <c r="T60" s="6">
        <v>829750</v>
      </c>
      <c r="U60" s="6">
        <v>126</v>
      </c>
      <c r="V60" s="49">
        <f t="shared" si="4"/>
        <v>4.3427280747213022</v>
      </c>
      <c r="W60" s="6">
        <v>-47690.5</v>
      </c>
      <c r="X60" s="6">
        <v>437545</v>
      </c>
      <c r="Y60" s="6">
        <v>65.5</v>
      </c>
      <c r="Z60" s="49">
        <f t="shared" si="5"/>
        <v>-3.2698693848632709</v>
      </c>
      <c r="AA60" s="6">
        <v>220907.02</v>
      </c>
      <c r="AB60" s="6">
        <v>1067737.5</v>
      </c>
      <c r="AC60" s="6">
        <v>150.75</v>
      </c>
      <c r="AD60" s="49">
        <f t="shared" si="6"/>
        <v>6.4136715438017298</v>
      </c>
      <c r="AE60" s="6">
        <v>292664.03999999998</v>
      </c>
      <c r="AF60" s="6">
        <v>656175</v>
      </c>
      <c r="AG60" s="6">
        <v>90.5</v>
      </c>
      <c r="AH60" s="49">
        <f t="shared" si="7"/>
        <v>13.380456737912903</v>
      </c>
      <c r="AI60" s="6">
        <v>92598.54</v>
      </c>
      <c r="AJ60" s="6">
        <v>936134.5</v>
      </c>
      <c r="AK60" s="6">
        <v>134.15</v>
      </c>
      <c r="AL60" s="49">
        <f t="shared" si="8"/>
        <v>3.0663913572248429</v>
      </c>
      <c r="AM60" s="6">
        <v>206672.01</v>
      </c>
      <c r="AN60" s="6">
        <v>1057735</v>
      </c>
      <c r="AO60" s="6">
        <v>153.1</v>
      </c>
      <c r="AP60" s="49">
        <f t="shared" si="9"/>
        <v>6.0571242418942361</v>
      </c>
      <c r="AQ60" s="6">
        <v>97817.99</v>
      </c>
      <c r="AR60" s="8">
        <v>812162.5</v>
      </c>
      <c r="AS60" s="8">
        <v>115.75</v>
      </c>
      <c r="AT60" s="51">
        <f t="shared" si="10"/>
        <v>3.7336834562048855</v>
      </c>
      <c r="AU60" s="6">
        <v>-107020.28</v>
      </c>
      <c r="AV60" s="8">
        <v>848725</v>
      </c>
      <c r="AW60" s="8">
        <v>120.5</v>
      </c>
      <c r="AX60" s="51">
        <f t="shared" si="11"/>
        <v>-3.908955998703938</v>
      </c>
      <c r="AY60" s="50">
        <f t="shared" si="13"/>
        <v>1062026.6000000001</v>
      </c>
      <c r="AZ60" s="50">
        <f t="shared" si="14"/>
        <v>5359177.5</v>
      </c>
      <c r="BA60" s="50">
        <f t="shared" si="15"/>
        <v>1405.35</v>
      </c>
      <c r="BB60" s="7">
        <f t="shared" si="16"/>
        <v>6.1432607149138097</v>
      </c>
      <c r="BC60" s="10" t="s">
        <v>789</v>
      </c>
      <c r="BD60" s="10" t="s">
        <v>789</v>
      </c>
      <c r="BE60" s="10" t="s">
        <v>805</v>
      </c>
      <c r="BF60" s="10" t="s">
        <v>828</v>
      </c>
    </row>
    <row r="61" spans="1:58" x14ac:dyDescent="0.2">
      <c r="A61" s="5">
        <v>174358</v>
      </c>
      <c r="B61" s="6" t="s">
        <v>248</v>
      </c>
      <c r="C61" s="6">
        <v>165943.76</v>
      </c>
      <c r="D61" s="6">
        <v>0</v>
      </c>
      <c r="E61" s="6">
        <v>0</v>
      </c>
      <c r="F61" s="49">
        <f t="shared" si="0"/>
        <v>0</v>
      </c>
      <c r="G61" s="6">
        <v>115943.76</v>
      </c>
      <c r="H61" s="6">
        <v>0</v>
      </c>
      <c r="I61" s="6">
        <v>0</v>
      </c>
      <c r="J61" s="49">
        <f t="shared" si="1"/>
        <v>0</v>
      </c>
      <c r="K61" s="6">
        <v>943.76</v>
      </c>
      <c r="L61" s="6">
        <v>0</v>
      </c>
      <c r="M61" s="6">
        <v>0</v>
      </c>
      <c r="N61" s="49">
        <f t="shared" si="2"/>
        <v>0</v>
      </c>
      <c r="O61" s="6">
        <v>70843.759999999995</v>
      </c>
      <c r="P61" s="6">
        <v>71700</v>
      </c>
      <c r="Q61" s="6">
        <v>10</v>
      </c>
      <c r="R61" s="49">
        <f t="shared" si="3"/>
        <v>30.629798605299857</v>
      </c>
      <c r="S61" s="6">
        <v>64643.76</v>
      </c>
      <c r="T61" s="6">
        <v>70700</v>
      </c>
      <c r="U61" s="6">
        <v>10</v>
      </c>
      <c r="V61" s="49">
        <f t="shared" si="4"/>
        <v>28.344505799151346</v>
      </c>
      <c r="W61" s="6">
        <v>32043.759999999998</v>
      </c>
      <c r="X61" s="6">
        <v>0</v>
      </c>
      <c r="Y61" s="6">
        <v>0</v>
      </c>
      <c r="Z61" s="49">
        <f t="shared" si="5"/>
        <v>0</v>
      </c>
      <c r="AA61" s="6">
        <v>66743.759999999995</v>
      </c>
      <c r="AB61" s="6">
        <v>72700</v>
      </c>
      <c r="AC61" s="6">
        <v>10</v>
      </c>
      <c r="AD61" s="49">
        <f t="shared" si="6"/>
        <v>28.460200275103162</v>
      </c>
      <c r="AE61" s="6">
        <v>36743.760000000002</v>
      </c>
      <c r="AF61" s="6">
        <v>0</v>
      </c>
      <c r="AG61" s="6">
        <v>0</v>
      </c>
      <c r="AH61" s="49">
        <f t="shared" si="7"/>
        <v>0</v>
      </c>
      <c r="AI61" s="6">
        <v>-1656.24</v>
      </c>
      <c r="AJ61" s="6">
        <v>0</v>
      </c>
      <c r="AK61" s="6">
        <v>0</v>
      </c>
      <c r="AL61" s="49">
        <f t="shared" si="8"/>
        <v>0</v>
      </c>
      <c r="AM61" s="6">
        <v>125943.76</v>
      </c>
      <c r="AN61" s="6">
        <v>131200</v>
      </c>
      <c r="AO61" s="6">
        <v>20</v>
      </c>
      <c r="AP61" s="49">
        <f t="shared" si="9"/>
        <v>29.758053048780489</v>
      </c>
      <c r="AQ61" s="6">
        <v>-33541.18</v>
      </c>
      <c r="AR61" s="8">
        <v>0</v>
      </c>
      <c r="AS61" s="8">
        <v>0</v>
      </c>
      <c r="AT61" s="51">
        <f t="shared" si="10"/>
        <v>0</v>
      </c>
      <c r="AU61" s="6">
        <v>-33541.18</v>
      </c>
      <c r="AV61" s="8">
        <v>0</v>
      </c>
      <c r="AW61" s="8">
        <v>0</v>
      </c>
      <c r="AX61" s="51">
        <f t="shared" si="11"/>
        <v>0</v>
      </c>
      <c r="AY61" s="50">
        <f t="shared" si="13"/>
        <v>517106.32000000007</v>
      </c>
      <c r="AZ61" s="50">
        <f t="shared" si="14"/>
        <v>215100</v>
      </c>
      <c r="BA61" s="50">
        <f t="shared" si="15"/>
        <v>50</v>
      </c>
      <c r="BB61" s="7">
        <f t="shared" si="16"/>
        <v>74.52485318456533</v>
      </c>
      <c r="BC61" s="10" t="s">
        <v>789</v>
      </c>
      <c r="BD61" s="10" t="s">
        <v>789</v>
      </c>
      <c r="BE61" s="10" t="s">
        <v>805</v>
      </c>
      <c r="BF61" s="10" t="s">
        <v>828</v>
      </c>
    </row>
    <row r="62" spans="1:58" x14ac:dyDescent="0.2">
      <c r="A62" s="5">
        <v>176069</v>
      </c>
      <c r="B62" s="6" t="s">
        <v>291</v>
      </c>
      <c r="C62" s="6">
        <v>13.04</v>
      </c>
      <c r="D62" s="6">
        <v>0</v>
      </c>
      <c r="E62" s="6">
        <v>0</v>
      </c>
      <c r="F62" s="49">
        <f t="shared" si="0"/>
        <v>0</v>
      </c>
      <c r="G62" s="6">
        <v>-1.96</v>
      </c>
      <c r="H62" s="6">
        <v>0</v>
      </c>
      <c r="I62" s="6">
        <v>0</v>
      </c>
      <c r="J62" s="49">
        <f t="shared" si="1"/>
        <v>0</v>
      </c>
      <c r="K62" s="6">
        <v>-1.96</v>
      </c>
      <c r="L62" s="6">
        <v>0</v>
      </c>
      <c r="M62" s="6">
        <v>0</v>
      </c>
      <c r="N62" s="49">
        <f t="shared" si="2"/>
        <v>0</v>
      </c>
      <c r="O62" s="6">
        <v>-1.96</v>
      </c>
      <c r="P62" s="6">
        <v>0</v>
      </c>
      <c r="Q62" s="6">
        <v>0</v>
      </c>
      <c r="R62" s="49">
        <f t="shared" si="3"/>
        <v>0</v>
      </c>
      <c r="S62" s="6">
        <v>-1.96</v>
      </c>
      <c r="T62" s="6">
        <v>0</v>
      </c>
      <c r="U62" s="6">
        <v>0</v>
      </c>
      <c r="V62" s="49">
        <f t="shared" si="4"/>
        <v>0</v>
      </c>
      <c r="W62" s="6">
        <v>-1.96</v>
      </c>
      <c r="X62" s="6">
        <v>0</v>
      </c>
      <c r="Y62" s="6">
        <v>0</v>
      </c>
      <c r="Z62" s="49">
        <f t="shared" si="5"/>
        <v>0</v>
      </c>
      <c r="AA62" s="6">
        <v>-1.96</v>
      </c>
      <c r="AB62" s="6">
        <v>0</v>
      </c>
      <c r="AC62" s="6">
        <v>0</v>
      </c>
      <c r="AD62" s="49">
        <f t="shared" si="6"/>
        <v>0</v>
      </c>
      <c r="AE62" s="6">
        <v>-1.96</v>
      </c>
      <c r="AF62" s="6">
        <v>0</v>
      </c>
      <c r="AG62" s="6">
        <v>0</v>
      </c>
      <c r="AH62" s="49">
        <f t="shared" si="7"/>
        <v>0</v>
      </c>
      <c r="AI62" s="6">
        <v>-1.96</v>
      </c>
      <c r="AJ62" s="6">
        <v>0</v>
      </c>
      <c r="AK62" s="6">
        <v>0</v>
      </c>
      <c r="AL62" s="49">
        <f t="shared" si="8"/>
        <v>0</v>
      </c>
      <c r="AM62" s="6">
        <v>-1.96</v>
      </c>
      <c r="AN62" s="6">
        <v>0</v>
      </c>
      <c r="AO62" s="6">
        <v>0</v>
      </c>
      <c r="AP62" s="49">
        <f t="shared" si="9"/>
        <v>0</v>
      </c>
      <c r="AQ62" s="6">
        <v>0</v>
      </c>
      <c r="AR62" s="8">
        <v>0</v>
      </c>
      <c r="AS62" s="8">
        <v>0</v>
      </c>
      <c r="AT62" s="51">
        <f t="shared" si="10"/>
        <v>0</v>
      </c>
      <c r="AU62" s="6">
        <v>0</v>
      </c>
      <c r="AV62" s="8">
        <v>0</v>
      </c>
      <c r="AW62" s="8">
        <v>0</v>
      </c>
      <c r="AX62" s="51">
        <f t="shared" si="11"/>
        <v>0</v>
      </c>
      <c r="AY62" s="50">
        <f t="shared" si="13"/>
        <v>1.2799999999999976</v>
      </c>
      <c r="AZ62" s="50">
        <f t="shared" si="14"/>
        <v>0</v>
      </c>
      <c r="BA62" s="50">
        <f t="shared" si="15"/>
        <v>0</v>
      </c>
      <c r="BB62" s="7">
        <f t="shared" si="16"/>
        <v>0</v>
      </c>
      <c r="BC62" s="10" t="s">
        <v>789</v>
      </c>
      <c r="BD62" s="10" t="s">
        <v>789</v>
      </c>
      <c r="BE62" s="10" t="s">
        <v>805</v>
      </c>
      <c r="BF62" s="10" t="s">
        <v>828</v>
      </c>
    </row>
    <row r="63" spans="1:58" x14ac:dyDescent="0.2">
      <c r="A63" s="5">
        <v>176609</v>
      </c>
      <c r="B63" s="6" t="s">
        <v>307</v>
      </c>
      <c r="C63" s="6">
        <v>-10850.19</v>
      </c>
      <c r="D63" s="6">
        <v>0</v>
      </c>
      <c r="E63" s="6">
        <v>0</v>
      </c>
      <c r="F63" s="49">
        <f t="shared" si="0"/>
        <v>0</v>
      </c>
      <c r="G63" s="6">
        <v>-10850.19</v>
      </c>
      <c r="H63" s="6">
        <v>0</v>
      </c>
      <c r="I63" s="6">
        <v>0</v>
      </c>
      <c r="J63" s="49">
        <f t="shared" si="1"/>
        <v>0</v>
      </c>
      <c r="K63" s="6">
        <v>-10850.19</v>
      </c>
      <c r="L63" s="6">
        <v>0</v>
      </c>
      <c r="M63" s="6">
        <v>0</v>
      </c>
      <c r="N63" s="49">
        <f t="shared" si="2"/>
        <v>0</v>
      </c>
      <c r="O63" s="6">
        <v>-10850.19</v>
      </c>
      <c r="P63" s="6">
        <v>0</v>
      </c>
      <c r="Q63" s="6">
        <v>0</v>
      </c>
      <c r="R63" s="49">
        <f t="shared" si="3"/>
        <v>0</v>
      </c>
      <c r="S63" s="6">
        <v>-10850.19</v>
      </c>
      <c r="T63" s="6">
        <v>0</v>
      </c>
      <c r="U63" s="6">
        <v>0</v>
      </c>
      <c r="V63" s="49">
        <f t="shared" si="4"/>
        <v>0</v>
      </c>
      <c r="W63" s="6">
        <v>-10850.19</v>
      </c>
      <c r="X63" s="6">
        <v>0</v>
      </c>
      <c r="Y63" s="6">
        <v>0</v>
      </c>
      <c r="Z63" s="49">
        <f t="shared" si="5"/>
        <v>0</v>
      </c>
      <c r="AA63" s="6">
        <v>-10850.19</v>
      </c>
      <c r="AB63" s="6">
        <v>0</v>
      </c>
      <c r="AC63" s="6">
        <v>0</v>
      </c>
      <c r="AD63" s="49">
        <f t="shared" si="6"/>
        <v>0</v>
      </c>
      <c r="AE63" s="6">
        <v>-10850.19</v>
      </c>
      <c r="AF63" s="6">
        <v>0</v>
      </c>
      <c r="AG63" s="6">
        <v>0</v>
      </c>
      <c r="AH63" s="49">
        <f t="shared" si="7"/>
        <v>0</v>
      </c>
      <c r="AI63" s="6">
        <v>-10850.19</v>
      </c>
      <c r="AJ63" s="6">
        <v>0</v>
      </c>
      <c r="AK63" s="6">
        <v>0</v>
      </c>
      <c r="AL63" s="49">
        <f t="shared" si="8"/>
        <v>0</v>
      </c>
      <c r="AM63" s="6">
        <v>-10850.19</v>
      </c>
      <c r="AN63" s="6">
        <v>0</v>
      </c>
      <c r="AO63" s="6">
        <v>0</v>
      </c>
      <c r="AP63" s="49">
        <f t="shared" si="9"/>
        <v>0</v>
      </c>
      <c r="AQ63" s="6">
        <v>-10850.19</v>
      </c>
      <c r="AR63" s="8">
        <v>0</v>
      </c>
      <c r="AS63" s="8">
        <v>0</v>
      </c>
      <c r="AT63" s="51">
        <f t="shared" si="10"/>
        <v>0</v>
      </c>
      <c r="AU63" s="6">
        <v>-10850.19</v>
      </c>
      <c r="AV63" s="8">
        <v>0</v>
      </c>
      <c r="AW63" s="8">
        <v>0</v>
      </c>
      <c r="AX63" s="51">
        <f t="shared" si="11"/>
        <v>0</v>
      </c>
      <c r="AY63" s="50">
        <f t="shared" si="13"/>
        <v>-75951.33</v>
      </c>
      <c r="AZ63" s="50">
        <f t="shared" si="14"/>
        <v>0</v>
      </c>
      <c r="BA63" s="50">
        <f t="shared" si="15"/>
        <v>0</v>
      </c>
      <c r="BB63" s="7">
        <f t="shared" si="16"/>
        <v>0</v>
      </c>
      <c r="BC63" s="10" t="s">
        <v>789</v>
      </c>
      <c r="BD63" s="10" t="s">
        <v>789</v>
      </c>
      <c r="BE63" s="10" t="s">
        <v>805</v>
      </c>
      <c r="BF63" s="10" t="s">
        <v>828</v>
      </c>
    </row>
    <row r="64" spans="1:58" x14ac:dyDescent="0.2">
      <c r="A64" s="5">
        <v>176909</v>
      </c>
      <c r="B64" s="6" t="s">
        <v>266</v>
      </c>
      <c r="C64" s="6">
        <v>0</v>
      </c>
      <c r="D64" s="6">
        <v>0</v>
      </c>
      <c r="E64" s="6">
        <v>0</v>
      </c>
      <c r="F64" s="49">
        <f t="shared" si="0"/>
        <v>0</v>
      </c>
      <c r="G64" s="6">
        <v>0</v>
      </c>
      <c r="H64" s="6">
        <v>0</v>
      </c>
      <c r="I64" s="6">
        <v>0</v>
      </c>
      <c r="J64" s="49">
        <f t="shared" si="1"/>
        <v>0</v>
      </c>
      <c r="K64" s="6">
        <v>0</v>
      </c>
      <c r="L64" s="6">
        <v>0</v>
      </c>
      <c r="M64" s="6">
        <v>0</v>
      </c>
      <c r="N64" s="49">
        <f t="shared" si="2"/>
        <v>0</v>
      </c>
      <c r="O64" s="6">
        <v>0</v>
      </c>
      <c r="P64" s="6">
        <v>0</v>
      </c>
      <c r="Q64" s="6">
        <v>0</v>
      </c>
      <c r="R64" s="49">
        <f t="shared" si="3"/>
        <v>0</v>
      </c>
      <c r="S64" s="6">
        <v>0</v>
      </c>
      <c r="T64" s="6">
        <v>0</v>
      </c>
      <c r="U64" s="6">
        <v>0</v>
      </c>
      <c r="V64" s="49">
        <f t="shared" si="4"/>
        <v>0</v>
      </c>
      <c r="W64" s="6">
        <v>0</v>
      </c>
      <c r="X64" s="6">
        <v>0</v>
      </c>
      <c r="Y64" s="6">
        <v>0</v>
      </c>
      <c r="Z64" s="49">
        <f t="shared" si="5"/>
        <v>0</v>
      </c>
      <c r="AA64" s="6">
        <v>0</v>
      </c>
      <c r="AB64" s="6">
        <v>0</v>
      </c>
      <c r="AC64" s="6">
        <v>0</v>
      </c>
      <c r="AD64" s="49">
        <f t="shared" si="6"/>
        <v>0</v>
      </c>
      <c r="AE64" s="6">
        <v>0</v>
      </c>
      <c r="AF64" s="6">
        <v>0</v>
      </c>
      <c r="AG64" s="6">
        <v>0</v>
      </c>
      <c r="AH64" s="49">
        <f t="shared" si="7"/>
        <v>0</v>
      </c>
      <c r="AI64" s="6">
        <v>0</v>
      </c>
      <c r="AJ64" s="6">
        <v>0</v>
      </c>
      <c r="AK64" s="6">
        <v>0</v>
      </c>
      <c r="AL64" s="49">
        <f t="shared" si="8"/>
        <v>0</v>
      </c>
      <c r="AM64" s="6">
        <v>0</v>
      </c>
      <c r="AN64" s="6">
        <v>0</v>
      </c>
      <c r="AO64" s="6">
        <v>0</v>
      </c>
      <c r="AP64" s="49">
        <f t="shared" si="9"/>
        <v>0</v>
      </c>
      <c r="AQ64" s="6">
        <v>0</v>
      </c>
      <c r="AR64" s="8">
        <v>0</v>
      </c>
      <c r="AS64" s="8">
        <v>0</v>
      </c>
      <c r="AT64" s="51">
        <f t="shared" si="10"/>
        <v>0</v>
      </c>
      <c r="AU64" s="6">
        <v>0</v>
      </c>
      <c r="AV64" s="8">
        <v>0</v>
      </c>
      <c r="AW64" s="8">
        <v>0</v>
      </c>
      <c r="AX64" s="51">
        <f t="shared" si="11"/>
        <v>0</v>
      </c>
      <c r="AY64" s="50">
        <f t="shared" si="13"/>
        <v>0</v>
      </c>
      <c r="AZ64" s="50">
        <f t="shared" si="14"/>
        <v>0</v>
      </c>
      <c r="BA64" s="50">
        <f t="shared" si="15"/>
        <v>0</v>
      </c>
      <c r="BB64" s="7">
        <f t="shared" si="16"/>
        <v>0</v>
      </c>
      <c r="BC64" s="10" t="s">
        <v>789</v>
      </c>
      <c r="BD64" s="10" t="s">
        <v>789</v>
      </c>
      <c r="BE64" s="10" t="s">
        <v>805</v>
      </c>
      <c r="BF64" s="10" t="s">
        <v>828</v>
      </c>
    </row>
    <row r="65" spans="1:58" x14ac:dyDescent="0.2">
      <c r="A65" s="5">
        <v>177303</v>
      </c>
      <c r="B65" s="6" t="s">
        <v>332</v>
      </c>
      <c r="C65" s="6">
        <v>-123261.04</v>
      </c>
      <c r="D65" s="6">
        <v>0</v>
      </c>
      <c r="E65" s="6">
        <v>0</v>
      </c>
      <c r="F65" s="49">
        <f t="shared" si="0"/>
        <v>0</v>
      </c>
      <c r="G65" s="6">
        <v>-132371.04</v>
      </c>
      <c r="H65" s="6">
        <v>133150</v>
      </c>
      <c r="I65" s="6">
        <v>20</v>
      </c>
      <c r="J65" s="49">
        <f t="shared" si="1"/>
        <v>-30.818642433345854</v>
      </c>
      <c r="K65" s="6">
        <v>-129966.04</v>
      </c>
      <c r="L65" s="6">
        <v>211200</v>
      </c>
      <c r="M65" s="6">
        <v>30</v>
      </c>
      <c r="N65" s="49">
        <f t="shared" si="2"/>
        <v>-18.461085227272726</v>
      </c>
      <c r="O65" s="6">
        <v>-2224.04</v>
      </c>
      <c r="P65" s="6">
        <v>208700</v>
      </c>
      <c r="Q65" s="6">
        <v>30</v>
      </c>
      <c r="R65" s="49">
        <f t="shared" si="3"/>
        <v>-0.33035572592237661</v>
      </c>
      <c r="S65" s="6">
        <v>56000.959999999999</v>
      </c>
      <c r="T65" s="6">
        <v>274050</v>
      </c>
      <c r="U65" s="6">
        <v>40</v>
      </c>
      <c r="V65" s="49">
        <f t="shared" si="4"/>
        <v>6.3347190658638937</v>
      </c>
      <c r="W65" s="6">
        <v>142031.95000000001</v>
      </c>
      <c r="X65" s="6">
        <v>548700</v>
      </c>
      <c r="Y65" s="6">
        <v>80</v>
      </c>
      <c r="Z65" s="49">
        <f t="shared" si="5"/>
        <v>7.7655522143247682</v>
      </c>
      <c r="AA65" s="6">
        <v>-35002.050000000003</v>
      </c>
      <c r="AB65" s="6">
        <v>863150</v>
      </c>
      <c r="AC65" s="6">
        <v>123</v>
      </c>
      <c r="AD65" s="49">
        <f t="shared" si="6"/>
        <v>-1.2570973179632743</v>
      </c>
      <c r="AE65" s="6">
        <v>-4905.05</v>
      </c>
      <c r="AF65" s="6">
        <v>142000</v>
      </c>
      <c r="AG65" s="6">
        <v>20</v>
      </c>
      <c r="AH65" s="49">
        <f t="shared" si="7"/>
        <v>-1.0362781690140845</v>
      </c>
      <c r="AI65" s="6">
        <v>106481.95</v>
      </c>
      <c r="AJ65" s="6">
        <v>726330</v>
      </c>
      <c r="AK65" s="6">
        <v>101</v>
      </c>
      <c r="AL65" s="49">
        <f t="shared" si="8"/>
        <v>4.5446841655996586</v>
      </c>
      <c r="AM65" s="6">
        <v>-1633.05</v>
      </c>
      <c r="AN65" s="6">
        <v>69500</v>
      </c>
      <c r="AO65" s="6">
        <v>10</v>
      </c>
      <c r="AP65" s="49">
        <f t="shared" si="9"/>
        <v>-0.72841079136690645</v>
      </c>
      <c r="AQ65" s="6">
        <v>-4065.05</v>
      </c>
      <c r="AR65" s="8">
        <v>137750</v>
      </c>
      <c r="AS65" s="8">
        <v>20</v>
      </c>
      <c r="AT65" s="51">
        <f t="shared" si="10"/>
        <v>-0.91482068965517238</v>
      </c>
      <c r="AU65" s="6">
        <v>116382.61</v>
      </c>
      <c r="AV65" s="8">
        <v>332650</v>
      </c>
      <c r="AW65" s="8">
        <v>46.5</v>
      </c>
      <c r="AX65" s="51">
        <f t="shared" si="11"/>
        <v>10.845816654140989</v>
      </c>
      <c r="AY65" s="50">
        <f t="shared" si="13"/>
        <v>-224791.29999999993</v>
      </c>
      <c r="AZ65" s="50">
        <f t="shared" si="14"/>
        <v>2238950</v>
      </c>
      <c r="BA65" s="50">
        <f t="shared" si="15"/>
        <v>520.5</v>
      </c>
      <c r="BB65" s="7">
        <f t="shared" si="16"/>
        <v>-3.1124099689586631</v>
      </c>
      <c r="BC65" s="10" t="s">
        <v>789</v>
      </c>
      <c r="BD65" s="10" t="s">
        <v>789</v>
      </c>
      <c r="BE65" s="10" t="s">
        <v>805</v>
      </c>
      <c r="BF65" s="10" t="s">
        <v>828</v>
      </c>
    </row>
    <row r="66" spans="1:58" x14ac:dyDescent="0.2">
      <c r="A66" s="5">
        <v>177753</v>
      </c>
      <c r="B66" s="6" t="s">
        <v>351</v>
      </c>
      <c r="C66" s="6">
        <v>392720.6</v>
      </c>
      <c r="D66" s="6">
        <v>269990</v>
      </c>
      <c r="E66" s="6">
        <v>39.5</v>
      </c>
      <c r="F66" s="49">
        <f t="shared" si="0"/>
        <v>43.637238416237636</v>
      </c>
      <c r="G66" s="6">
        <v>245027.6</v>
      </c>
      <c r="H66" s="6">
        <v>284340</v>
      </c>
      <c r="I66" s="6">
        <v>42</v>
      </c>
      <c r="J66" s="49">
        <f t="shared" si="1"/>
        <v>26.713988886544279</v>
      </c>
      <c r="K66" s="6">
        <v>212520.1</v>
      </c>
      <c r="L66" s="6">
        <v>133500</v>
      </c>
      <c r="M66" s="6">
        <v>20</v>
      </c>
      <c r="N66" s="49">
        <f t="shared" si="2"/>
        <v>47.757325842696631</v>
      </c>
      <c r="O66" s="6">
        <v>152580.1</v>
      </c>
      <c r="P66" s="6">
        <v>0</v>
      </c>
      <c r="Q66" s="6">
        <v>0</v>
      </c>
      <c r="R66" s="49">
        <f t="shared" si="3"/>
        <v>0</v>
      </c>
      <c r="S66" s="6">
        <v>34633.1</v>
      </c>
      <c r="T66" s="6">
        <v>136000</v>
      </c>
      <c r="U66" s="6">
        <v>20</v>
      </c>
      <c r="V66" s="49">
        <f t="shared" si="4"/>
        <v>7.8943095588235295</v>
      </c>
      <c r="W66" s="6">
        <v>235340.1</v>
      </c>
      <c r="X66" s="6">
        <v>558000</v>
      </c>
      <c r="Y66" s="6">
        <v>81</v>
      </c>
      <c r="Z66" s="49">
        <f t="shared" si="5"/>
        <v>12.652693548387097</v>
      </c>
      <c r="AA66" s="6">
        <v>85490.1</v>
      </c>
      <c r="AB66" s="6">
        <v>0</v>
      </c>
      <c r="AC66" s="6">
        <v>0</v>
      </c>
      <c r="AD66" s="49">
        <f t="shared" si="6"/>
        <v>0</v>
      </c>
      <c r="AE66" s="6">
        <v>85490.1</v>
      </c>
      <c r="AF66" s="6">
        <v>0</v>
      </c>
      <c r="AG66" s="6">
        <v>0</v>
      </c>
      <c r="AH66" s="49">
        <f t="shared" si="7"/>
        <v>0</v>
      </c>
      <c r="AI66" s="6">
        <v>72170.100000000006</v>
      </c>
      <c r="AJ66" s="6">
        <v>0</v>
      </c>
      <c r="AK66" s="6">
        <v>0</v>
      </c>
      <c r="AL66" s="49">
        <f t="shared" si="8"/>
        <v>0</v>
      </c>
      <c r="AM66" s="6">
        <v>-114599.8</v>
      </c>
      <c r="AN66" s="6">
        <v>0</v>
      </c>
      <c r="AO66" s="6">
        <v>0</v>
      </c>
      <c r="AP66" s="49">
        <f t="shared" si="9"/>
        <v>0</v>
      </c>
      <c r="AQ66" s="6">
        <v>-114599.8</v>
      </c>
      <c r="AR66" s="8">
        <v>0</v>
      </c>
      <c r="AS66" s="8">
        <v>0</v>
      </c>
      <c r="AT66" s="51">
        <f t="shared" si="10"/>
        <v>0</v>
      </c>
      <c r="AU66" s="6">
        <v>-114599.8</v>
      </c>
      <c r="AV66" s="8">
        <v>0</v>
      </c>
      <c r="AW66" s="8">
        <v>0</v>
      </c>
      <c r="AX66" s="51">
        <f t="shared" si="11"/>
        <v>0</v>
      </c>
      <c r="AY66" s="50">
        <f t="shared" si="13"/>
        <v>1358311.7</v>
      </c>
      <c r="AZ66" s="50">
        <f t="shared" si="14"/>
        <v>1381830</v>
      </c>
      <c r="BA66" s="50">
        <f t="shared" si="15"/>
        <v>202.5</v>
      </c>
      <c r="BB66" s="7">
        <f t="shared" si="16"/>
        <v>30.47239001903273</v>
      </c>
      <c r="BC66" s="10" t="s">
        <v>789</v>
      </c>
      <c r="BD66" s="10" t="s">
        <v>789</v>
      </c>
      <c r="BE66" s="10" t="s">
        <v>805</v>
      </c>
      <c r="BF66" s="10" t="s">
        <v>828</v>
      </c>
    </row>
    <row r="67" spans="1:58" x14ac:dyDescent="0.2">
      <c r="A67" s="5">
        <v>178642</v>
      </c>
      <c r="B67" s="6" t="s">
        <v>383</v>
      </c>
      <c r="C67" s="6">
        <v>-6417.91</v>
      </c>
      <c r="D67" s="6">
        <v>0</v>
      </c>
      <c r="E67" s="6">
        <v>0</v>
      </c>
      <c r="F67" s="49">
        <f t="shared" ref="F67:F130" si="17">IFERROR(C67/(D67/30),0)</f>
        <v>0</v>
      </c>
      <c r="G67" s="6">
        <v>-6417.91</v>
      </c>
      <c r="H67" s="6">
        <v>0</v>
      </c>
      <c r="I67" s="6">
        <v>0</v>
      </c>
      <c r="J67" s="49">
        <f t="shared" ref="J67:J130" si="18">IFERROR(G67/(H67/31),0)</f>
        <v>0</v>
      </c>
      <c r="K67" s="6">
        <v>0</v>
      </c>
      <c r="L67" s="6">
        <v>0</v>
      </c>
      <c r="M67" s="6">
        <v>0</v>
      </c>
      <c r="N67" s="49">
        <f t="shared" ref="N67:N130" si="19">IFERROR(K67/(L67/30),0)</f>
        <v>0</v>
      </c>
      <c r="O67" s="6">
        <v>0</v>
      </c>
      <c r="P67" s="6">
        <v>0</v>
      </c>
      <c r="Q67" s="6">
        <v>0</v>
      </c>
      <c r="R67" s="49">
        <f t="shared" ref="R67:R130" si="20">IFERROR(O67/(P67/31),0)</f>
        <v>0</v>
      </c>
      <c r="S67" s="6">
        <v>0</v>
      </c>
      <c r="T67" s="6">
        <v>0</v>
      </c>
      <c r="U67" s="6">
        <v>0</v>
      </c>
      <c r="V67" s="49">
        <f t="shared" ref="V67:V130" si="21">IFERROR(S67/(T67/31),0)</f>
        <v>0</v>
      </c>
      <c r="W67" s="6">
        <v>0</v>
      </c>
      <c r="X67" s="6">
        <v>0</v>
      </c>
      <c r="Y67" s="6">
        <v>0</v>
      </c>
      <c r="Z67" s="49">
        <f t="shared" ref="Z67:Z130" si="22">IFERROR(W67/(X67/30),0)</f>
        <v>0</v>
      </c>
      <c r="AA67" s="6">
        <v>0</v>
      </c>
      <c r="AB67" s="6">
        <v>0</v>
      </c>
      <c r="AC67" s="6">
        <v>0</v>
      </c>
      <c r="AD67" s="49">
        <f t="shared" ref="AD67:AD130" si="23">IFERROR(AA67/(AB67/31),0)</f>
        <v>0</v>
      </c>
      <c r="AE67" s="6">
        <v>0</v>
      </c>
      <c r="AF67" s="6">
        <v>0</v>
      </c>
      <c r="AG67" s="6">
        <v>0</v>
      </c>
      <c r="AH67" s="49">
        <f t="shared" ref="AH67:AH130" si="24">IFERROR(AE67/(AF67/30),0)</f>
        <v>0</v>
      </c>
      <c r="AI67" s="6">
        <v>0</v>
      </c>
      <c r="AJ67" s="6">
        <v>0</v>
      </c>
      <c r="AK67" s="6">
        <v>0</v>
      </c>
      <c r="AL67" s="49">
        <f t="shared" ref="AL67:AL130" si="25">IFERROR(AI67/(AJ67/31),0)</f>
        <v>0</v>
      </c>
      <c r="AM67" s="6">
        <v>0</v>
      </c>
      <c r="AN67" s="6">
        <v>0</v>
      </c>
      <c r="AO67" s="6">
        <v>0</v>
      </c>
      <c r="AP67" s="49">
        <f t="shared" ref="AP67:AP130" si="26">IFERROR(AM67/(AN67/31),0)</f>
        <v>0</v>
      </c>
      <c r="AQ67" s="6">
        <v>0</v>
      </c>
      <c r="AR67" s="8">
        <v>0</v>
      </c>
      <c r="AS67" s="8">
        <v>0</v>
      </c>
      <c r="AT67" s="51">
        <f t="shared" ref="AT67:AT130" si="27">IFERROR(AQ67/(AR67/31),0)</f>
        <v>0</v>
      </c>
      <c r="AU67" s="6">
        <v>0</v>
      </c>
      <c r="AV67" s="8">
        <v>0</v>
      </c>
      <c r="AW67" s="8">
        <v>0</v>
      </c>
      <c r="AX67" s="51">
        <f t="shared" ref="AX67:AX130" si="28">IFERROR(AU67/(AV67/31),0)</f>
        <v>0</v>
      </c>
      <c r="AY67" s="50">
        <f t="shared" si="13"/>
        <v>-12835.82</v>
      </c>
      <c r="AZ67" s="50">
        <f t="shared" si="14"/>
        <v>0</v>
      </c>
      <c r="BA67" s="50">
        <f t="shared" si="15"/>
        <v>0</v>
      </c>
      <c r="BB67" s="7">
        <f t="shared" si="16"/>
        <v>0</v>
      </c>
      <c r="BC67" s="10" t="s">
        <v>789</v>
      </c>
      <c r="BD67" s="10" t="s">
        <v>789</v>
      </c>
      <c r="BE67" s="10" t="s">
        <v>805</v>
      </c>
      <c r="BF67" s="10" t="s">
        <v>828</v>
      </c>
    </row>
    <row r="68" spans="1:58" x14ac:dyDescent="0.2">
      <c r="A68" s="5">
        <v>178661</v>
      </c>
      <c r="B68" s="6" t="s">
        <v>385</v>
      </c>
      <c r="C68" s="6">
        <v>1795035.53</v>
      </c>
      <c r="D68" s="6">
        <v>3459240</v>
      </c>
      <c r="E68" s="6">
        <v>504.5</v>
      </c>
      <c r="F68" s="49">
        <f t="shared" si="17"/>
        <v>15.567311288028584</v>
      </c>
      <c r="G68" s="6">
        <v>1472058.46</v>
      </c>
      <c r="H68" s="6">
        <v>2689815</v>
      </c>
      <c r="I68" s="6">
        <v>401.5</v>
      </c>
      <c r="J68" s="49">
        <f t="shared" si="18"/>
        <v>16.965409241899536</v>
      </c>
      <c r="K68" s="6">
        <v>1906922.59</v>
      </c>
      <c r="L68" s="6">
        <v>4072911.5</v>
      </c>
      <c r="M68" s="6">
        <v>587.15</v>
      </c>
      <c r="N68" s="49">
        <f t="shared" si="19"/>
        <v>14.045892649521111</v>
      </c>
      <c r="O68" s="6">
        <v>1922199.54</v>
      </c>
      <c r="P68" s="6">
        <v>4292805</v>
      </c>
      <c r="Q68" s="6">
        <v>631.5</v>
      </c>
      <c r="R68" s="49">
        <f t="shared" si="20"/>
        <v>13.880943984178176</v>
      </c>
      <c r="S68" s="6">
        <v>1424157.67</v>
      </c>
      <c r="T68" s="6">
        <v>4328275</v>
      </c>
      <c r="U68" s="6">
        <v>638.5</v>
      </c>
      <c r="V68" s="49">
        <f t="shared" si="21"/>
        <v>10.200111538661474</v>
      </c>
      <c r="W68" s="6">
        <v>1323040.02</v>
      </c>
      <c r="X68" s="6">
        <v>4929720</v>
      </c>
      <c r="Y68" s="6">
        <v>731</v>
      </c>
      <c r="Z68" s="49">
        <f t="shared" si="22"/>
        <v>8.0514107494949005</v>
      </c>
      <c r="AA68" s="6">
        <v>1610091.05</v>
      </c>
      <c r="AB68" s="6">
        <v>5102800</v>
      </c>
      <c r="AC68" s="6">
        <v>719</v>
      </c>
      <c r="AD68" s="49">
        <f t="shared" si="23"/>
        <v>9.781457738888454</v>
      </c>
      <c r="AE68" s="6">
        <v>1860958.14</v>
      </c>
      <c r="AF68" s="6">
        <v>4021787.5</v>
      </c>
      <c r="AG68" s="6">
        <v>550.25</v>
      </c>
      <c r="AH68" s="49">
        <f t="shared" si="24"/>
        <v>13.881574847005217</v>
      </c>
      <c r="AI68" s="6">
        <v>1613468.79</v>
      </c>
      <c r="AJ68" s="6">
        <v>5199580</v>
      </c>
      <c r="AK68" s="6">
        <v>737</v>
      </c>
      <c r="AL68" s="49">
        <f t="shared" si="25"/>
        <v>9.6195332103746853</v>
      </c>
      <c r="AM68" s="6">
        <v>1800422.77</v>
      </c>
      <c r="AN68" s="6">
        <v>4512787.5</v>
      </c>
      <c r="AO68" s="6">
        <v>645.75</v>
      </c>
      <c r="AP68" s="49">
        <f t="shared" si="26"/>
        <v>12.367767343354856</v>
      </c>
      <c r="AQ68" s="6">
        <v>2201156.92</v>
      </c>
      <c r="AR68" s="8">
        <v>4801975</v>
      </c>
      <c r="AS68" s="8">
        <v>685.5</v>
      </c>
      <c r="AT68" s="51">
        <f t="shared" si="27"/>
        <v>14.209958302573421</v>
      </c>
      <c r="AU68" s="6">
        <v>1474385.7</v>
      </c>
      <c r="AV68" s="8">
        <v>5719051</v>
      </c>
      <c r="AW68" s="8">
        <v>802.9</v>
      </c>
      <c r="AX68" s="51">
        <f t="shared" si="28"/>
        <v>7.9918777958091294</v>
      </c>
      <c r="AY68" s="50">
        <f t="shared" ref="AY68:AY131" si="29">C68+G68+K68+O68+S68+W68+AA68</f>
        <v>11453504.859999999</v>
      </c>
      <c r="AZ68" s="50">
        <f t="shared" ref="AZ68:AZ131" si="30">D68+H68+L68+P68+T68+X68+AB68</f>
        <v>28875566.5</v>
      </c>
      <c r="BA68" s="50">
        <f t="shared" ref="BA68:BA131" si="31">E68+I68+M68+Q68+U68+Y68+AC68+AG68+AK68+AO68+AS68+AW68</f>
        <v>7634.5499999999993</v>
      </c>
      <c r="BB68" s="7">
        <f t="shared" si="16"/>
        <v>12.296162247067949</v>
      </c>
      <c r="BC68" s="10" t="s">
        <v>789</v>
      </c>
      <c r="BD68" s="10" t="s">
        <v>789</v>
      </c>
      <c r="BE68" s="10" t="s">
        <v>805</v>
      </c>
      <c r="BF68" s="10" t="s">
        <v>828</v>
      </c>
    </row>
    <row r="69" spans="1:58" x14ac:dyDescent="0.2">
      <c r="A69" s="5">
        <v>178740</v>
      </c>
      <c r="B69" s="6" t="s">
        <v>388</v>
      </c>
      <c r="C69" s="6">
        <v>-203374.69</v>
      </c>
      <c r="D69" s="6">
        <v>0</v>
      </c>
      <c r="E69" s="6">
        <v>0</v>
      </c>
      <c r="F69" s="49">
        <f t="shared" si="17"/>
        <v>0</v>
      </c>
      <c r="G69" s="6">
        <v>-203374.69</v>
      </c>
      <c r="H69" s="6">
        <v>0</v>
      </c>
      <c r="I69" s="6">
        <v>0</v>
      </c>
      <c r="J69" s="49">
        <f t="shared" si="18"/>
        <v>0</v>
      </c>
      <c r="K69" s="6">
        <v>-203374.69</v>
      </c>
      <c r="L69" s="6">
        <v>0</v>
      </c>
      <c r="M69" s="6">
        <v>0</v>
      </c>
      <c r="N69" s="49">
        <f t="shared" si="19"/>
        <v>0</v>
      </c>
      <c r="O69" s="6">
        <v>-203374.69</v>
      </c>
      <c r="P69" s="6">
        <v>0</v>
      </c>
      <c r="Q69" s="6">
        <v>0</v>
      </c>
      <c r="R69" s="49">
        <f t="shared" si="20"/>
        <v>0</v>
      </c>
      <c r="S69" s="6">
        <v>-203374.69</v>
      </c>
      <c r="T69" s="6">
        <v>0</v>
      </c>
      <c r="U69" s="6">
        <v>0</v>
      </c>
      <c r="V69" s="49">
        <f t="shared" si="21"/>
        <v>0</v>
      </c>
      <c r="W69" s="6">
        <v>-203374.69</v>
      </c>
      <c r="X69" s="6">
        <v>0</v>
      </c>
      <c r="Y69" s="6">
        <v>0</v>
      </c>
      <c r="Z69" s="49">
        <f t="shared" si="22"/>
        <v>0</v>
      </c>
      <c r="AA69" s="6">
        <v>-203374.69</v>
      </c>
      <c r="AB69" s="6">
        <v>0</v>
      </c>
      <c r="AC69" s="6">
        <v>0</v>
      </c>
      <c r="AD69" s="49">
        <f t="shared" si="23"/>
        <v>0</v>
      </c>
      <c r="AE69" s="6">
        <v>-203374.69</v>
      </c>
      <c r="AF69" s="6">
        <v>0</v>
      </c>
      <c r="AG69" s="6">
        <v>0</v>
      </c>
      <c r="AH69" s="49">
        <f t="shared" si="24"/>
        <v>0</v>
      </c>
      <c r="AI69" s="6">
        <v>-203374.69</v>
      </c>
      <c r="AJ69" s="6">
        <v>0</v>
      </c>
      <c r="AK69" s="6">
        <v>0</v>
      </c>
      <c r="AL69" s="49">
        <f t="shared" si="25"/>
        <v>0</v>
      </c>
      <c r="AM69" s="6">
        <v>-203374.69</v>
      </c>
      <c r="AN69" s="6">
        <v>0</v>
      </c>
      <c r="AO69" s="6">
        <v>0</v>
      </c>
      <c r="AP69" s="49">
        <f t="shared" si="26"/>
        <v>0</v>
      </c>
      <c r="AQ69" s="6">
        <v>0</v>
      </c>
      <c r="AR69" s="8">
        <v>0</v>
      </c>
      <c r="AS69" s="8">
        <v>0</v>
      </c>
      <c r="AT69" s="51">
        <f t="shared" si="27"/>
        <v>0</v>
      </c>
      <c r="AU69" s="6">
        <v>0</v>
      </c>
      <c r="AV69" s="8">
        <v>0</v>
      </c>
      <c r="AW69" s="8">
        <v>0</v>
      </c>
      <c r="AX69" s="51">
        <f t="shared" si="28"/>
        <v>0</v>
      </c>
      <c r="AY69" s="50">
        <f t="shared" si="29"/>
        <v>-1423622.8299999998</v>
      </c>
      <c r="AZ69" s="50">
        <f t="shared" si="30"/>
        <v>0</v>
      </c>
      <c r="BA69" s="50">
        <f t="shared" si="31"/>
        <v>0</v>
      </c>
      <c r="BB69" s="7">
        <f t="shared" si="16"/>
        <v>0</v>
      </c>
      <c r="BC69" s="10" t="s">
        <v>789</v>
      </c>
      <c r="BD69" s="10" t="s">
        <v>789</v>
      </c>
      <c r="BE69" s="10" t="s">
        <v>805</v>
      </c>
      <c r="BF69" s="10" t="s">
        <v>828</v>
      </c>
    </row>
    <row r="70" spans="1:58" x14ac:dyDescent="0.2">
      <c r="A70" s="5">
        <v>201065</v>
      </c>
      <c r="B70" s="6" t="s">
        <v>446</v>
      </c>
      <c r="C70" s="6">
        <v>593043.74</v>
      </c>
      <c r="D70" s="6">
        <v>1041215</v>
      </c>
      <c r="E70" s="6">
        <v>151</v>
      </c>
      <c r="F70" s="49">
        <f t="shared" si="17"/>
        <v>17.087068664973135</v>
      </c>
      <c r="G70" s="6">
        <v>442710.76</v>
      </c>
      <c r="H70" s="6">
        <v>1189355</v>
      </c>
      <c r="I70" s="6">
        <v>177</v>
      </c>
      <c r="J70" s="49">
        <f t="shared" si="18"/>
        <v>11.539055673032863</v>
      </c>
      <c r="K70" s="6">
        <v>672509.79</v>
      </c>
      <c r="L70" s="6">
        <v>1485325</v>
      </c>
      <c r="M70" s="6">
        <v>215</v>
      </c>
      <c r="N70" s="49">
        <f t="shared" si="19"/>
        <v>13.58308363489472</v>
      </c>
      <c r="O70" s="6">
        <v>587940.79</v>
      </c>
      <c r="P70" s="6">
        <v>577150</v>
      </c>
      <c r="Q70" s="6">
        <v>85</v>
      </c>
      <c r="R70" s="49">
        <f t="shared" si="20"/>
        <v>31.579597141124491</v>
      </c>
      <c r="S70" s="6">
        <v>463055.8</v>
      </c>
      <c r="T70" s="6">
        <v>618950</v>
      </c>
      <c r="U70" s="6">
        <v>92</v>
      </c>
      <c r="V70" s="49">
        <f t="shared" si="21"/>
        <v>23.192066887470716</v>
      </c>
      <c r="W70" s="6">
        <v>395210.8</v>
      </c>
      <c r="X70" s="6">
        <v>662100</v>
      </c>
      <c r="Y70" s="6">
        <v>100</v>
      </c>
      <c r="Z70" s="49">
        <f t="shared" si="22"/>
        <v>17.907149977344812</v>
      </c>
      <c r="AA70" s="6">
        <v>415579.81</v>
      </c>
      <c r="AB70" s="6">
        <v>455150</v>
      </c>
      <c r="AC70" s="6">
        <v>65</v>
      </c>
      <c r="AD70" s="49">
        <f t="shared" si="23"/>
        <v>28.304897528287377</v>
      </c>
      <c r="AE70" s="6">
        <v>333485.81</v>
      </c>
      <c r="AF70" s="6">
        <v>309262.5</v>
      </c>
      <c r="AG70" s="6">
        <v>41.25</v>
      </c>
      <c r="AH70" s="49">
        <f t="shared" si="24"/>
        <v>32.349781496301688</v>
      </c>
      <c r="AI70" s="6">
        <v>418375.82</v>
      </c>
      <c r="AJ70" s="6">
        <v>802612.5</v>
      </c>
      <c r="AK70" s="6">
        <v>111.25</v>
      </c>
      <c r="AL70" s="49">
        <f t="shared" si="25"/>
        <v>16.159292834337865</v>
      </c>
      <c r="AM70" s="6">
        <v>401095.84</v>
      </c>
      <c r="AN70" s="6">
        <v>551432.5</v>
      </c>
      <c r="AO70" s="6">
        <v>79.75</v>
      </c>
      <c r="AP70" s="49">
        <f t="shared" si="26"/>
        <v>22.548491501679717</v>
      </c>
      <c r="AQ70" s="6">
        <v>456952.36</v>
      </c>
      <c r="AR70" s="8">
        <v>728187.5</v>
      </c>
      <c r="AS70" s="8">
        <v>101.25</v>
      </c>
      <c r="AT70" s="51">
        <f t="shared" si="27"/>
        <v>19.453125960003433</v>
      </c>
      <c r="AU70" s="6">
        <v>305795.36</v>
      </c>
      <c r="AV70" s="8">
        <v>0</v>
      </c>
      <c r="AW70" s="8">
        <v>0</v>
      </c>
      <c r="AX70" s="51">
        <f t="shared" si="28"/>
        <v>0</v>
      </c>
      <c r="AY70" s="50">
        <f t="shared" si="29"/>
        <v>3570051.4899999998</v>
      </c>
      <c r="AZ70" s="50">
        <f t="shared" si="30"/>
        <v>6029245</v>
      </c>
      <c r="BA70" s="50">
        <f t="shared" si="31"/>
        <v>1218.5</v>
      </c>
      <c r="BB70" s="7">
        <f t="shared" si="16"/>
        <v>18.355796818672982</v>
      </c>
      <c r="BC70" s="10" t="s">
        <v>789</v>
      </c>
      <c r="BD70" s="10" t="s">
        <v>789</v>
      </c>
      <c r="BE70" s="10" t="s">
        <v>805</v>
      </c>
      <c r="BF70" s="10" t="s">
        <v>828</v>
      </c>
    </row>
    <row r="71" spans="1:58" x14ac:dyDescent="0.2">
      <c r="A71" s="5">
        <v>201986</v>
      </c>
      <c r="B71" s="6" t="s">
        <v>460</v>
      </c>
      <c r="C71" s="6">
        <v>-2459.92</v>
      </c>
      <c r="D71" s="6">
        <v>0</v>
      </c>
      <c r="E71" s="6">
        <v>0</v>
      </c>
      <c r="F71" s="49">
        <f t="shared" si="17"/>
        <v>0</v>
      </c>
      <c r="G71" s="6">
        <v>-2459.92</v>
      </c>
      <c r="H71" s="6">
        <v>0</v>
      </c>
      <c r="I71" s="6">
        <v>0</v>
      </c>
      <c r="J71" s="49">
        <f t="shared" si="18"/>
        <v>0</v>
      </c>
      <c r="K71" s="6">
        <v>63040.08</v>
      </c>
      <c r="L71" s="6">
        <v>66300</v>
      </c>
      <c r="M71" s="6">
        <v>10</v>
      </c>
      <c r="N71" s="49">
        <f t="shared" si="19"/>
        <v>28.524923076923077</v>
      </c>
      <c r="O71" s="6">
        <v>-43173.25</v>
      </c>
      <c r="P71" s="6">
        <v>0</v>
      </c>
      <c r="Q71" s="6">
        <v>0</v>
      </c>
      <c r="R71" s="49">
        <f t="shared" si="20"/>
        <v>0</v>
      </c>
      <c r="S71" s="6">
        <v>-43173.25</v>
      </c>
      <c r="T71" s="6">
        <v>0</v>
      </c>
      <c r="U71" s="6">
        <v>0</v>
      </c>
      <c r="V71" s="49">
        <f t="shared" si="21"/>
        <v>0</v>
      </c>
      <c r="W71" s="6">
        <v>-43173.25</v>
      </c>
      <c r="X71" s="6">
        <v>0</v>
      </c>
      <c r="Y71" s="6">
        <v>0</v>
      </c>
      <c r="Z71" s="49">
        <f t="shared" si="22"/>
        <v>0</v>
      </c>
      <c r="AA71" s="6">
        <v>-43173.25</v>
      </c>
      <c r="AB71" s="6">
        <v>0</v>
      </c>
      <c r="AC71" s="6">
        <v>0</v>
      </c>
      <c r="AD71" s="49">
        <f t="shared" si="23"/>
        <v>0</v>
      </c>
      <c r="AE71" s="6">
        <v>-43173.25</v>
      </c>
      <c r="AF71" s="6">
        <v>0</v>
      </c>
      <c r="AG71" s="6">
        <v>0</v>
      </c>
      <c r="AH71" s="49">
        <f t="shared" si="24"/>
        <v>0</v>
      </c>
      <c r="AI71" s="6">
        <v>-43173.25</v>
      </c>
      <c r="AJ71" s="6">
        <v>0</v>
      </c>
      <c r="AK71" s="6">
        <v>0</v>
      </c>
      <c r="AL71" s="49">
        <f t="shared" si="25"/>
        <v>0</v>
      </c>
      <c r="AM71" s="6">
        <v>-43173.25</v>
      </c>
      <c r="AN71" s="6">
        <v>0</v>
      </c>
      <c r="AO71" s="6">
        <v>0</v>
      </c>
      <c r="AP71" s="49">
        <f t="shared" si="26"/>
        <v>0</v>
      </c>
      <c r="AQ71" s="6">
        <v>-43173.25</v>
      </c>
      <c r="AR71" s="8">
        <v>0</v>
      </c>
      <c r="AS71" s="8">
        <v>0</v>
      </c>
      <c r="AT71" s="51">
        <f t="shared" si="27"/>
        <v>0</v>
      </c>
      <c r="AU71" s="6">
        <v>-43173.25</v>
      </c>
      <c r="AV71" s="8">
        <v>0</v>
      </c>
      <c r="AW71" s="8">
        <v>0</v>
      </c>
      <c r="AX71" s="51">
        <f t="shared" si="28"/>
        <v>0</v>
      </c>
      <c r="AY71" s="50">
        <f t="shared" si="29"/>
        <v>-114572.76</v>
      </c>
      <c r="AZ71" s="50">
        <f t="shared" si="30"/>
        <v>66300</v>
      </c>
      <c r="BA71" s="50">
        <f t="shared" si="31"/>
        <v>10</v>
      </c>
      <c r="BB71" s="7">
        <f t="shared" ref="BB71:BB134" si="32">IFERROR(AY71/(AZ71/31),0)</f>
        <v>-53.570973755656112</v>
      </c>
      <c r="BC71" s="10" t="s">
        <v>789</v>
      </c>
      <c r="BD71" s="10" t="s">
        <v>789</v>
      </c>
      <c r="BE71" s="10" t="s">
        <v>805</v>
      </c>
      <c r="BF71" s="10" t="s">
        <v>828</v>
      </c>
    </row>
    <row r="72" spans="1:58" x14ac:dyDescent="0.2">
      <c r="A72" s="5">
        <v>202162</v>
      </c>
      <c r="B72" s="6" t="s">
        <v>463</v>
      </c>
      <c r="C72" s="6">
        <v>292661.59999999998</v>
      </c>
      <c r="D72" s="6">
        <v>294040</v>
      </c>
      <c r="E72" s="6">
        <v>42</v>
      </c>
      <c r="F72" s="49">
        <f t="shared" si="17"/>
        <v>29.859366072643173</v>
      </c>
      <c r="G72" s="6">
        <v>114509.6</v>
      </c>
      <c r="H72" s="6">
        <v>294840</v>
      </c>
      <c r="I72" s="6">
        <v>42</v>
      </c>
      <c r="J72" s="49">
        <f t="shared" si="18"/>
        <v>12.039742233075568</v>
      </c>
      <c r="K72" s="6">
        <v>134521.60000000001</v>
      </c>
      <c r="L72" s="6">
        <v>604700</v>
      </c>
      <c r="M72" s="6">
        <v>84</v>
      </c>
      <c r="N72" s="49">
        <f t="shared" si="19"/>
        <v>6.6738018852323462</v>
      </c>
      <c r="O72" s="6">
        <v>148696.6</v>
      </c>
      <c r="P72" s="6">
        <v>312400</v>
      </c>
      <c r="Q72" s="6">
        <v>44</v>
      </c>
      <c r="R72" s="49">
        <f t="shared" si="20"/>
        <v>14.755424455825864</v>
      </c>
      <c r="S72" s="6">
        <v>-205.4</v>
      </c>
      <c r="T72" s="6">
        <v>0</v>
      </c>
      <c r="U72" s="6">
        <v>0</v>
      </c>
      <c r="V72" s="49">
        <f t="shared" si="21"/>
        <v>0</v>
      </c>
      <c r="W72" s="6">
        <v>197089.6</v>
      </c>
      <c r="X72" s="6">
        <v>307500</v>
      </c>
      <c r="Y72" s="6">
        <v>45</v>
      </c>
      <c r="Z72" s="49">
        <f t="shared" si="22"/>
        <v>19.228253658536588</v>
      </c>
      <c r="AA72" s="6">
        <v>301576.59999999998</v>
      </c>
      <c r="AB72" s="6">
        <v>311700</v>
      </c>
      <c r="AC72" s="6">
        <v>43</v>
      </c>
      <c r="AD72" s="49">
        <f t="shared" si="23"/>
        <v>29.993181264035933</v>
      </c>
      <c r="AE72" s="6">
        <v>313051.59999999998</v>
      </c>
      <c r="AF72" s="6">
        <v>326750</v>
      </c>
      <c r="AG72" s="6">
        <v>45</v>
      </c>
      <c r="AH72" s="49">
        <f t="shared" si="24"/>
        <v>28.742304514154551</v>
      </c>
      <c r="AI72" s="6">
        <v>171827.1</v>
      </c>
      <c r="AJ72" s="6">
        <v>303250</v>
      </c>
      <c r="AK72" s="6">
        <v>42.5</v>
      </c>
      <c r="AL72" s="49">
        <f t="shared" si="25"/>
        <v>17.565177576257213</v>
      </c>
      <c r="AM72" s="6">
        <v>272044.09999999998</v>
      </c>
      <c r="AN72" s="6">
        <v>279750</v>
      </c>
      <c r="AO72" s="6">
        <v>41.5</v>
      </c>
      <c r="AP72" s="49">
        <f t="shared" si="26"/>
        <v>30.146084361036639</v>
      </c>
      <c r="AQ72" s="6">
        <v>305572.09999999998</v>
      </c>
      <c r="AR72" s="8">
        <v>330500</v>
      </c>
      <c r="AS72" s="8">
        <v>45</v>
      </c>
      <c r="AT72" s="51">
        <f t="shared" si="27"/>
        <v>28.661830862329801</v>
      </c>
      <c r="AU72" s="6">
        <v>158093.1</v>
      </c>
      <c r="AV72" s="8">
        <v>297100</v>
      </c>
      <c r="AW72" s="8">
        <v>41.5</v>
      </c>
      <c r="AX72" s="51">
        <f t="shared" si="28"/>
        <v>16.495745876809156</v>
      </c>
      <c r="AY72" s="50">
        <f t="shared" si="29"/>
        <v>1188850.1999999997</v>
      </c>
      <c r="AZ72" s="50">
        <f t="shared" si="30"/>
        <v>2125180</v>
      </c>
      <c r="BA72" s="50">
        <f t="shared" si="31"/>
        <v>515.5</v>
      </c>
      <c r="BB72" s="7">
        <f t="shared" si="32"/>
        <v>17.341757498188386</v>
      </c>
      <c r="BC72" s="10" t="s">
        <v>789</v>
      </c>
      <c r="BD72" s="10" t="s">
        <v>789</v>
      </c>
      <c r="BE72" s="10" t="s">
        <v>805</v>
      </c>
      <c r="BF72" s="10" t="s">
        <v>828</v>
      </c>
    </row>
    <row r="73" spans="1:58" x14ac:dyDescent="0.2">
      <c r="A73" s="5">
        <v>202479</v>
      </c>
      <c r="B73" s="6" t="s">
        <v>475</v>
      </c>
      <c r="C73" s="6">
        <v>223390.88</v>
      </c>
      <c r="D73" s="6">
        <v>2623225.5</v>
      </c>
      <c r="E73" s="6">
        <v>375.15</v>
      </c>
      <c r="F73" s="49">
        <f t="shared" si="17"/>
        <v>2.5547656501509306</v>
      </c>
      <c r="G73" s="6">
        <v>-130106.15</v>
      </c>
      <c r="H73" s="6">
        <v>2068450</v>
      </c>
      <c r="I73" s="6">
        <v>302.5</v>
      </c>
      <c r="J73" s="49">
        <f t="shared" si="18"/>
        <v>-1.9499096666586091</v>
      </c>
      <c r="K73" s="6">
        <v>-112201.39</v>
      </c>
      <c r="L73" s="6">
        <v>2830545</v>
      </c>
      <c r="M73" s="6">
        <v>404.5</v>
      </c>
      <c r="N73" s="49">
        <f t="shared" si="19"/>
        <v>-1.1891850156065351</v>
      </c>
      <c r="O73" s="6">
        <v>168947.20000000001</v>
      </c>
      <c r="P73" s="6">
        <v>3334055</v>
      </c>
      <c r="Q73" s="6">
        <v>479.5</v>
      </c>
      <c r="R73" s="49">
        <f t="shared" si="20"/>
        <v>1.5708688668903183</v>
      </c>
      <c r="S73" s="6">
        <v>271500.90999999997</v>
      </c>
      <c r="T73" s="6">
        <v>2900172.5</v>
      </c>
      <c r="U73" s="6">
        <v>430.75</v>
      </c>
      <c r="V73" s="49">
        <f t="shared" si="21"/>
        <v>2.9020784832626334</v>
      </c>
      <c r="W73" s="6">
        <v>-567281.46</v>
      </c>
      <c r="X73" s="6">
        <v>3279391</v>
      </c>
      <c r="Y73" s="6">
        <v>481.90000000000003</v>
      </c>
      <c r="Z73" s="49">
        <f t="shared" si="22"/>
        <v>-5.1895134797893867</v>
      </c>
      <c r="AA73" s="6">
        <v>-226624.75</v>
      </c>
      <c r="AB73" s="6">
        <v>4355297.5</v>
      </c>
      <c r="AC73" s="6">
        <v>617.25</v>
      </c>
      <c r="AD73" s="49">
        <f t="shared" si="23"/>
        <v>-1.6130625405038348</v>
      </c>
      <c r="AE73" s="6">
        <v>-564129.89</v>
      </c>
      <c r="AF73" s="6">
        <v>3377015</v>
      </c>
      <c r="AG73" s="6">
        <v>462.5</v>
      </c>
      <c r="AH73" s="49">
        <f t="shared" si="24"/>
        <v>-5.0114958624702588</v>
      </c>
      <c r="AI73" s="6">
        <v>8124.52</v>
      </c>
      <c r="AJ73" s="6">
        <v>4398605</v>
      </c>
      <c r="AK73" s="6">
        <v>622.1</v>
      </c>
      <c r="AL73" s="49">
        <f t="shared" si="25"/>
        <v>5.7259090097883318E-2</v>
      </c>
      <c r="AM73" s="6">
        <v>182292.52</v>
      </c>
      <c r="AN73" s="6">
        <v>1810675</v>
      </c>
      <c r="AO73" s="6">
        <v>258</v>
      </c>
      <c r="AP73" s="49">
        <f t="shared" si="26"/>
        <v>3.1209731840335788</v>
      </c>
      <c r="AQ73" s="6">
        <v>-10652.58</v>
      </c>
      <c r="AR73" s="8">
        <v>2669020</v>
      </c>
      <c r="AS73" s="8">
        <v>377.5</v>
      </c>
      <c r="AT73" s="51">
        <f t="shared" si="27"/>
        <v>-0.1237270533753962</v>
      </c>
      <c r="AU73" s="6">
        <v>-316598.90999999997</v>
      </c>
      <c r="AV73" s="8">
        <v>4024982.5</v>
      </c>
      <c r="AW73" s="8">
        <v>565.84999999999991</v>
      </c>
      <c r="AX73" s="51">
        <f t="shared" si="28"/>
        <v>-2.4384121446490759</v>
      </c>
      <c r="AY73" s="50">
        <f t="shared" si="29"/>
        <v>-372374.75999999995</v>
      </c>
      <c r="AZ73" s="50">
        <f t="shared" si="30"/>
        <v>21391136.5</v>
      </c>
      <c r="BA73" s="50">
        <f t="shared" si="31"/>
        <v>5377.5</v>
      </c>
      <c r="BB73" s="7">
        <f t="shared" si="32"/>
        <v>-0.53964489264046345</v>
      </c>
      <c r="BC73" s="10" t="s">
        <v>789</v>
      </c>
      <c r="BD73" s="10" t="s">
        <v>789</v>
      </c>
      <c r="BE73" s="10" t="s">
        <v>805</v>
      </c>
      <c r="BF73" s="10" t="s">
        <v>828</v>
      </c>
    </row>
    <row r="74" spans="1:58" x14ac:dyDescent="0.2">
      <c r="A74" s="5">
        <v>202551</v>
      </c>
      <c r="B74" s="6" t="s">
        <v>214</v>
      </c>
      <c r="C74" s="6">
        <v>-600.07000000000005</v>
      </c>
      <c r="D74" s="6">
        <v>0</v>
      </c>
      <c r="E74" s="6">
        <v>0</v>
      </c>
      <c r="F74" s="49">
        <f t="shared" si="17"/>
        <v>0</v>
      </c>
      <c r="G74" s="6">
        <v>-600.07000000000005</v>
      </c>
      <c r="H74" s="6">
        <v>0</v>
      </c>
      <c r="I74" s="6">
        <v>0</v>
      </c>
      <c r="J74" s="49">
        <f t="shared" si="18"/>
        <v>0</v>
      </c>
      <c r="K74" s="6">
        <v>-600.07000000000005</v>
      </c>
      <c r="L74" s="6">
        <v>0</v>
      </c>
      <c r="M74" s="6">
        <v>0</v>
      </c>
      <c r="N74" s="49">
        <f t="shared" si="19"/>
        <v>0</v>
      </c>
      <c r="O74" s="6">
        <v>-600.07000000000005</v>
      </c>
      <c r="P74" s="6">
        <v>0</v>
      </c>
      <c r="Q74" s="6">
        <v>0</v>
      </c>
      <c r="R74" s="49">
        <f t="shared" si="20"/>
        <v>0</v>
      </c>
      <c r="S74" s="6">
        <v>-600.07000000000005</v>
      </c>
      <c r="T74" s="6">
        <v>0</v>
      </c>
      <c r="U74" s="6">
        <v>0</v>
      </c>
      <c r="V74" s="49">
        <f t="shared" si="21"/>
        <v>0</v>
      </c>
      <c r="W74" s="6">
        <v>-600.07000000000005</v>
      </c>
      <c r="X74" s="6">
        <v>0</v>
      </c>
      <c r="Y74" s="6">
        <v>0</v>
      </c>
      <c r="Z74" s="49">
        <f t="shared" si="22"/>
        <v>0</v>
      </c>
      <c r="AA74" s="6">
        <v>-600.07000000000005</v>
      </c>
      <c r="AB74" s="6">
        <v>0</v>
      </c>
      <c r="AC74" s="6">
        <v>0</v>
      </c>
      <c r="AD74" s="49">
        <f t="shared" si="23"/>
        <v>0</v>
      </c>
      <c r="AE74" s="6">
        <v>-600.07000000000005</v>
      </c>
      <c r="AF74" s="6">
        <v>0</v>
      </c>
      <c r="AG74" s="6">
        <v>0</v>
      </c>
      <c r="AH74" s="49">
        <f t="shared" si="24"/>
        <v>0</v>
      </c>
      <c r="AI74" s="6">
        <v>-600.07000000000005</v>
      </c>
      <c r="AJ74" s="6">
        <v>0</v>
      </c>
      <c r="AK74" s="6">
        <v>0</v>
      </c>
      <c r="AL74" s="49">
        <f t="shared" si="25"/>
        <v>0</v>
      </c>
      <c r="AM74" s="6">
        <v>-600.07000000000005</v>
      </c>
      <c r="AN74" s="6">
        <v>0</v>
      </c>
      <c r="AO74" s="6">
        <v>0</v>
      </c>
      <c r="AP74" s="49">
        <f t="shared" si="26"/>
        <v>0</v>
      </c>
      <c r="AQ74" s="6">
        <v>-600.07000000000005</v>
      </c>
      <c r="AR74" s="8">
        <v>0</v>
      </c>
      <c r="AS74" s="8">
        <v>0</v>
      </c>
      <c r="AT74" s="51">
        <f t="shared" si="27"/>
        <v>0</v>
      </c>
      <c r="AU74" s="6">
        <v>-600.07000000000005</v>
      </c>
      <c r="AV74" s="8">
        <v>0</v>
      </c>
      <c r="AW74" s="8">
        <v>0</v>
      </c>
      <c r="AX74" s="51">
        <f t="shared" si="28"/>
        <v>0</v>
      </c>
      <c r="AY74" s="50">
        <f t="shared" si="29"/>
        <v>-4200.4900000000007</v>
      </c>
      <c r="AZ74" s="50">
        <f t="shared" si="30"/>
        <v>0</v>
      </c>
      <c r="BA74" s="50">
        <f t="shared" si="31"/>
        <v>0</v>
      </c>
      <c r="BB74" s="7">
        <f t="shared" si="32"/>
        <v>0</v>
      </c>
      <c r="BC74" s="10" t="s">
        <v>789</v>
      </c>
      <c r="BD74" s="10" t="s">
        <v>789</v>
      </c>
      <c r="BE74" s="10" t="s">
        <v>805</v>
      </c>
      <c r="BF74" s="10" t="s">
        <v>828</v>
      </c>
    </row>
    <row r="75" spans="1:58" x14ac:dyDescent="0.2">
      <c r="A75" s="5">
        <v>202725</v>
      </c>
      <c r="B75" s="6" t="s">
        <v>297</v>
      </c>
      <c r="C75" s="6">
        <v>-400.21</v>
      </c>
      <c r="D75" s="6">
        <v>69200</v>
      </c>
      <c r="E75" s="6">
        <v>10</v>
      </c>
      <c r="F75" s="49">
        <f t="shared" si="17"/>
        <v>-0.1735014450867052</v>
      </c>
      <c r="G75" s="6">
        <v>-1250.21</v>
      </c>
      <c r="H75" s="6">
        <v>0</v>
      </c>
      <c r="I75" s="6">
        <v>0</v>
      </c>
      <c r="J75" s="49">
        <f t="shared" si="18"/>
        <v>0</v>
      </c>
      <c r="K75" s="6">
        <v>-1250.21</v>
      </c>
      <c r="L75" s="6">
        <v>0</v>
      </c>
      <c r="M75" s="6">
        <v>0</v>
      </c>
      <c r="N75" s="49">
        <f t="shared" si="19"/>
        <v>0</v>
      </c>
      <c r="O75" s="6">
        <v>-1250.21</v>
      </c>
      <c r="P75" s="6">
        <v>0</v>
      </c>
      <c r="Q75" s="6">
        <v>0</v>
      </c>
      <c r="R75" s="49">
        <f t="shared" si="20"/>
        <v>0</v>
      </c>
      <c r="S75" s="6">
        <v>-1250.21</v>
      </c>
      <c r="T75" s="6">
        <v>0</v>
      </c>
      <c r="U75" s="6">
        <v>0</v>
      </c>
      <c r="V75" s="49">
        <f t="shared" si="21"/>
        <v>0</v>
      </c>
      <c r="W75" s="6">
        <v>-1250.21</v>
      </c>
      <c r="X75" s="6">
        <v>0</v>
      </c>
      <c r="Y75" s="6">
        <v>0</v>
      </c>
      <c r="Z75" s="49">
        <f t="shared" si="22"/>
        <v>0</v>
      </c>
      <c r="AA75" s="6">
        <v>-1250.21</v>
      </c>
      <c r="AB75" s="6">
        <v>0</v>
      </c>
      <c r="AC75" s="6">
        <v>0</v>
      </c>
      <c r="AD75" s="49">
        <f t="shared" si="23"/>
        <v>0</v>
      </c>
      <c r="AE75" s="6">
        <v>-1250.21</v>
      </c>
      <c r="AF75" s="6">
        <v>0</v>
      </c>
      <c r="AG75" s="6">
        <v>0</v>
      </c>
      <c r="AH75" s="49">
        <f t="shared" si="24"/>
        <v>0</v>
      </c>
      <c r="AI75" s="6">
        <v>-1250.21</v>
      </c>
      <c r="AJ75" s="6">
        <v>0</v>
      </c>
      <c r="AK75" s="6">
        <v>0</v>
      </c>
      <c r="AL75" s="49">
        <f t="shared" si="25"/>
        <v>0</v>
      </c>
      <c r="AM75" s="6">
        <v>-1250.21</v>
      </c>
      <c r="AN75" s="6">
        <v>0</v>
      </c>
      <c r="AO75" s="6">
        <v>0</v>
      </c>
      <c r="AP75" s="49">
        <f t="shared" si="26"/>
        <v>0</v>
      </c>
      <c r="AQ75" s="6">
        <v>0</v>
      </c>
      <c r="AR75" s="8">
        <v>0</v>
      </c>
      <c r="AS75" s="8">
        <v>0</v>
      </c>
      <c r="AT75" s="51">
        <f t="shared" si="27"/>
        <v>0</v>
      </c>
      <c r="AU75" s="6">
        <v>0</v>
      </c>
      <c r="AV75" s="8">
        <v>0</v>
      </c>
      <c r="AW75" s="8">
        <v>0</v>
      </c>
      <c r="AX75" s="51">
        <f t="shared" si="28"/>
        <v>0</v>
      </c>
      <c r="AY75" s="50">
        <f t="shared" si="29"/>
        <v>-7901.47</v>
      </c>
      <c r="AZ75" s="50">
        <f t="shared" si="30"/>
        <v>69200</v>
      </c>
      <c r="BA75" s="50">
        <f t="shared" si="31"/>
        <v>10</v>
      </c>
      <c r="BB75" s="7">
        <f t="shared" si="32"/>
        <v>-3.539675867052023</v>
      </c>
      <c r="BC75" s="10" t="s">
        <v>789</v>
      </c>
      <c r="BD75" s="10" t="s">
        <v>789</v>
      </c>
      <c r="BE75" s="10" t="s">
        <v>805</v>
      </c>
      <c r="BF75" s="10" t="s">
        <v>828</v>
      </c>
    </row>
    <row r="76" spans="1:58" x14ac:dyDescent="0.2">
      <c r="A76" s="5">
        <v>202757</v>
      </c>
      <c r="B76" s="6" t="s">
        <v>477</v>
      </c>
      <c r="C76" s="6">
        <v>540041.99</v>
      </c>
      <c r="D76" s="6">
        <v>730990</v>
      </c>
      <c r="E76" s="6">
        <v>101</v>
      </c>
      <c r="F76" s="49">
        <f t="shared" si="17"/>
        <v>22.163449157991217</v>
      </c>
      <c r="G76" s="6">
        <v>323291.98</v>
      </c>
      <c r="H76" s="6">
        <v>313050</v>
      </c>
      <c r="I76" s="6">
        <v>45</v>
      </c>
      <c r="J76" s="49">
        <f t="shared" si="18"/>
        <v>32.014219389873823</v>
      </c>
      <c r="K76" s="6">
        <v>459492</v>
      </c>
      <c r="L76" s="6">
        <v>746460</v>
      </c>
      <c r="M76" s="6">
        <v>106</v>
      </c>
      <c r="N76" s="49">
        <f t="shared" si="19"/>
        <v>18.46684350132626</v>
      </c>
      <c r="O76" s="6">
        <v>356642.03</v>
      </c>
      <c r="P76" s="6">
        <v>598650</v>
      </c>
      <c r="Q76" s="6">
        <v>85</v>
      </c>
      <c r="R76" s="49">
        <f t="shared" si="20"/>
        <v>18.468058013864532</v>
      </c>
      <c r="S76" s="6">
        <v>320592.05</v>
      </c>
      <c r="T76" s="6">
        <v>570970</v>
      </c>
      <c r="U76" s="6">
        <v>81</v>
      </c>
      <c r="V76" s="49">
        <f t="shared" si="21"/>
        <v>17.406087097395659</v>
      </c>
      <c r="W76" s="6">
        <v>177247.06</v>
      </c>
      <c r="X76" s="6">
        <v>199230</v>
      </c>
      <c r="Y76" s="6">
        <v>29</v>
      </c>
      <c r="Z76" s="49">
        <f t="shared" si="22"/>
        <v>26.689814786929681</v>
      </c>
      <c r="AA76" s="6">
        <v>305747.06</v>
      </c>
      <c r="AB76" s="6">
        <v>576600</v>
      </c>
      <c r="AC76" s="6">
        <v>80</v>
      </c>
      <c r="AD76" s="49">
        <f t="shared" si="23"/>
        <v>16.438013978494624</v>
      </c>
      <c r="AE76" s="6">
        <v>352347.06</v>
      </c>
      <c r="AF76" s="6">
        <v>361500</v>
      </c>
      <c r="AG76" s="6">
        <v>50</v>
      </c>
      <c r="AH76" s="49">
        <f t="shared" si="24"/>
        <v>29.240419917012449</v>
      </c>
      <c r="AI76" s="6">
        <v>406437.11</v>
      </c>
      <c r="AJ76" s="6">
        <v>733370</v>
      </c>
      <c r="AK76" s="6">
        <v>101</v>
      </c>
      <c r="AL76" s="49">
        <f t="shared" si="25"/>
        <v>17.180346087241091</v>
      </c>
      <c r="AM76" s="6">
        <v>463337.11</v>
      </c>
      <c r="AN76" s="6">
        <v>429400</v>
      </c>
      <c r="AO76" s="6">
        <v>60</v>
      </c>
      <c r="AP76" s="49">
        <f t="shared" si="26"/>
        <v>33.450047531439218</v>
      </c>
      <c r="AQ76" s="6">
        <v>284833.11</v>
      </c>
      <c r="AR76" s="8">
        <v>67700</v>
      </c>
      <c r="AS76" s="8">
        <v>10</v>
      </c>
      <c r="AT76" s="51">
        <f t="shared" si="27"/>
        <v>130.42579630723779</v>
      </c>
      <c r="AU76" s="6">
        <v>241538.12</v>
      </c>
      <c r="AV76" s="8">
        <v>437700</v>
      </c>
      <c r="AW76" s="8">
        <v>60</v>
      </c>
      <c r="AX76" s="51">
        <f t="shared" si="28"/>
        <v>17.106880785926432</v>
      </c>
      <c r="AY76" s="50">
        <f t="shared" si="29"/>
        <v>2483054.17</v>
      </c>
      <c r="AZ76" s="50">
        <f t="shared" si="30"/>
        <v>3735950</v>
      </c>
      <c r="BA76" s="50">
        <f t="shared" si="31"/>
        <v>808</v>
      </c>
      <c r="BB76" s="7">
        <f t="shared" si="32"/>
        <v>20.603776621742796</v>
      </c>
      <c r="BC76" s="10" t="s">
        <v>789</v>
      </c>
      <c r="BD76" s="10" t="s">
        <v>789</v>
      </c>
      <c r="BE76" s="10" t="s">
        <v>805</v>
      </c>
      <c r="BF76" s="10" t="s">
        <v>828</v>
      </c>
    </row>
    <row r="77" spans="1:58" x14ac:dyDescent="0.2">
      <c r="A77" s="5">
        <v>203875</v>
      </c>
      <c r="B77" s="6" t="s">
        <v>867</v>
      </c>
      <c r="C77" s="6">
        <v>329681.71999999997</v>
      </c>
      <c r="D77" s="6">
        <v>0</v>
      </c>
      <c r="E77" s="6">
        <v>0</v>
      </c>
      <c r="F77" s="49">
        <f t="shared" si="17"/>
        <v>0</v>
      </c>
      <c r="G77" s="6">
        <v>159851.72</v>
      </c>
      <c r="H77" s="6">
        <v>0</v>
      </c>
      <c r="I77" s="6">
        <v>0</v>
      </c>
      <c r="J77" s="49">
        <f t="shared" si="18"/>
        <v>0</v>
      </c>
      <c r="K77" s="6">
        <v>64946.720000000001</v>
      </c>
      <c r="L77" s="6">
        <v>0</v>
      </c>
      <c r="M77" s="6">
        <v>0</v>
      </c>
      <c r="N77" s="49">
        <f t="shared" si="19"/>
        <v>0</v>
      </c>
      <c r="O77" s="6">
        <v>64.72</v>
      </c>
      <c r="P77" s="6">
        <v>0</v>
      </c>
      <c r="Q77" s="6">
        <v>0</v>
      </c>
      <c r="R77" s="49">
        <f t="shared" si="20"/>
        <v>0</v>
      </c>
      <c r="S77" s="6">
        <v>64.72</v>
      </c>
      <c r="T77" s="6">
        <v>0</v>
      </c>
      <c r="U77" s="6">
        <v>0</v>
      </c>
      <c r="V77" s="49">
        <f t="shared" si="21"/>
        <v>0</v>
      </c>
      <c r="W77" s="6">
        <v>64.72</v>
      </c>
      <c r="X77" s="6">
        <v>0</v>
      </c>
      <c r="Y77" s="6">
        <v>0</v>
      </c>
      <c r="Z77" s="49">
        <f t="shared" si="22"/>
        <v>0</v>
      </c>
      <c r="AA77" s="6">
        <v>-4.28</v>
      </c>
      <c r="AB77" s="6">
        <v>0</v>
      </c>
      <c r="AC77" s="6">
        <v>0</v>
      </c>
      <c r="AD77" s="49">
        <f t="shared" si="23"/>
        <v>0</v>
      </c>
      <c r="AE77" s="6">
        <v>-4.28</v>
      </c>
      <c r="AF77" s="6">
        <v>0</v>
      </c>
      <c r="AG77" s="6">
        <v>0</v>
      </c>
      <c r="AH77" s="49">
        <f t="shared" si="24"/>
        <v>0</v>
      </c>
      <c r="AI77" s="6">
        <v>-4.28</v>
      </c>
      <c r="AJ77" s="6">
        <v>0</v>
      </c>
      <c r="AK77" s="6">
        <v>0</v>
      </c>
      <c r="AL77" s="49">
        <f t="shared" si="25"/>
        <v>0</v>
      </c>
      <c r="AM77" s="6">
        <v>-4.28</v>
      </c>
      <c r="AN77" s="6">
        <v>0</v>
      </c>
      <c r="AO77" s="6">
        <v>0</v>
      </c>
      <c r="AP77" s="49">
        <f t="shared" si="26"/>
        <v>0</v>
      </c>
      <c r="AQ77" s="6">
        <v>0</v>
      </c>
      <c r="AR77" s="8">
        <v>0</v>
      </c>
      <c r="AS77" s="8">
        <v>0</v>
      </c>
      <c r="AT77" s="51">
        <f t="shared" si="27"/>
        <v>0</v>
      </c>
      <c r="AU77" s="6">
        <v>0</v>
      </c>
      <c r="AV77" s="8">
        <v>0</v>
      </c>
      <c r="AW77" s="8">
        <v>0</v>
      </c>
      <c r="AX77" s="51">
        <f t="shared" si="28"/>
        <v>0</v>
      </c>
      <c r="AY77" s="50">
        <f t="shared" si="29"/>
        <v>554670.0399999998</v>
      </c>
      <c r="AZ77" s="50">
        <f t="shared" si="30"/>
        <v>0</v>
      </c>
      <c r="BA77" s="50">
        <f t="shared" si="31"/>
        <v>0</v>
      </c>
      <c r="BB77" s="7">
        <f t="shared" si="32"/>
        <v>0</v>
      </c>
      <c r="BC77" s="10" t="s">
        <v>789</v>
      </c>
      <c r="BD77" s="10" t="s">
        <v>789</v>
      </c>
      <c r="BE77" s="10" t="s">
        <v>805</v>
      </c>
      <c r="BF77" s="10" t="s">
        <v>828</v>
      </c>
    </row>
    <row r="78" spans="1:58" x14ac:dyDescent="0.2">
      <c r="A78" s="5">
        <v>204868</v>
      </c>
      <c r="B78" s="6" t="s">
        <v>541</v>
      </c>
      <c r="C78" s="6">
        <v>94320</v>
      </c>
      <c r="D78" s="6">
        <v>137800</v>
      </c>
      <c r="E78" s="6">
        <v>20</v>
      </c>
      <c r="F78" s="49">
        <f t="shared" si="17"/>
        <v>20.534107402031932</v>
      </c>
      <c r="G78" s="6">
        <v>-2700</v>
      </c>
      <c r="H78" s="6">
        <v>131800</v>
      </c>
      <c r="I78" s="6">
        <v>20</v>
      </c>
      <c r="J78" s="49">
        <f t="shared" si="18"/>
        <v>-0.63505311077389981</v>
      </c>
      <c r="K78" s="6">
        <v>65000</v>
      </c>
      <c r="L78" s="6">
        <v>68100</v>
      </c>
      <c r="M78" s="6">
        <v>10</v>
      </c>
      <c r="N78" s="49">
        <f t="shared" si="19"/>
        <v>28.634361233480178</v>
      </c>
      <c r="O78" s="6">
        <v>65000</v>
      </c>
      <c r="P78" s="6">
        <v>0</v>
      </c>
      <c r="Q78" s="6">
        <v>0</v>
      </c>
      <c r="R78" s="49">
        <f t="shared" si="20"/>
        <v>0</v>
      </c>
      <c r="S78" s="6">
        <v>64200</v>
      </c>
      <c r="T78" s="6">
        <v>66700</v>
      </c>
      <c r="U78" s="6">
        <v>10</v>
      </c>
      <c r="V78" s="49">
        <f t="shared" si="21"/>
        <v>29.838080959520241</v>
      </c>
      <c r="W78" s="6">
        <v>63000</v>
      </c>
      <c r="X78" s="6">
        <v>0</v>
      </c>
      <c r="Y78" s="6">
        <v>0</v>
      </c>
      <c r="Z78" s="49">
        <f t="shared" si="22"/>
        <v>0</v>
      </c>
      <c r="AA78" s="6">
        <v>0</v>
      </c>
      <c r="AB78" s="6">
        <v>0</v>
      </c>
      <c r="AC78" s="6">
        <v>0</v>
      </c>
      <c r="AD78" s="49">
        <f t="shared" si="23"/>
        <v>0</v>
      </c>
      <c r="AE78" s="6">
        <v>69900</v>
      </c>
      <c r="AF78" s="6">
        <v>72700</v>
      </c>
      <c r="AG78" s="6">
        <v>10</v>
      </c>
      <c r="AH78" s="49">
        <f t="shared" si="24"/>
        <v>28.844566712517192</v>
      </c>
      <c r="AI78" s="6">
        <v>69900</v>
      </c>
      <c r="AJ78" s="6">
        <v>0</v>
      </c>
      <c r="AK78" s="6">
        <v>0</v>
      </c>
      <c r="AL78" s="49">
        <f t="shared" si="25"/>
        <v>0</v>
      </c>
      <c r="AM78" s="6">
        <v>69900</v>
      </c>
      <c r="AN78" s="6">
        <v>0</v>
      </c>
      <c r="AO78" s="6">
        <v>0</v>
      </c>
      <c r="AP78" s="49">
        <f t="shared" si="26"/>
        <v>0</v>
      </c>
      <c r="AQ78" s="6">
        <v>0</v>
      </c>
      <c r="AR78" s="8">
        <v>0</v>
      </c>
      <c r="AS78" s="8">
        <v>0</v>
      </c>
      <c r="AT78" s="51">
        <f t="shared" si="27"/>
        <v>0</v>
      </c>
      <c r="AU78" s="6">
        <v>0</v>
      </c>
      <c r="AV78" s="8">
        <v>0</v>
      </c>
      <c r="AW78" s="8">
        <v>0</v>
      </c>
      <c r="AX78" s="51">
        <f t="shared" si="28"/>
        <v>0</v>
      </c>
      <c r="AY78" s="50">
        <f t="shared" si="29"/>
        <v>348820</v>
      </c>
      <c r="AZ78" s="50">
        <f t="shared" si="30"/>
        <v>404400</v>
      </c>
      <c r="BA78" s="50">
        <f t="shared" si="31"/>
        <v>70</v>
      </c>
      <c r="BB78" s="7">
        <f t="shared" si="32"/>
        <v>26.739416419386743</v>
      </c>
      <c r="BC78" s="10" t="s">
        <v>789</v>
      </c>
      <c r="BD78" s="10" t="s">
        <v>789</v>
      </c>
      <c r="BE78" s="10" t="s">
        <v>805</v>
      </c>
      <c r="BF78" s="10" t="s">
        <v>828</v>
      </c>
    </row>
    <row r="79" spans="1:58" x14ac:dyDescent="0.2">
      <c r="A79" s="5">
        <v>205650</v>
      </c>
      <c r="B79" s="6" t="s">
        <v>557</v>
      </c>
      <c r="C79" s="6">
        <v>517130.01</v>
      </c>
      <c r="D79" s="6">
        <v>752157.5</v>
      </c>
      <c r="E79" s="6">
        <v>109.25</v>
      </c>
      <c r="F79" s="49">
        <f t="shared" si="17"/>
        <v>20.625866656916934</v>
      </c>
      <c r="G79" s="6">
        <v>500477.51</v>
      </c>
      <c r="H79" s="6">
        <v>644102.5</v>
      </c>
      <c r="I79" s="6">
        <v>97.25</v>
      </c>
      <c r="J79" s="49">
        <f t="shared" si="18"/>
        <v>24.087474912766215</v>
      </c>
      <c r="K79" s="6">
        <v>301992.51</v>
      </c>
      <c r="L79" s="6">
        <v>346500</v>
      </c>
      <c r="M79" s="6">
        <v>51.5</v>
      </c>
      <c r="N79" s="49">
        <f t="shared" si="19"/>
        <v>26.146537662337664</v>
      </c>
      <c r="O79" s="6">
        <v>400982.52</v>
      </c>
      <c r="P79" s="6">
        <v>626680</v>
      </c>
      <c r="Q79" s="6">
        <v>93.5</v>
      </c>
      <c r="R79" s="49">
        <f t="shared" si="20"/>
        <v>19.835415395417119</v>
      </c>
      <c r="S79" s="6">
        <v>398052.52</v>
      </c>
      <c r="T79" s="6">
        <v>575900</v>
      </c>
      <c r="U79" s="6">
        <v>85</v>
      </c>
      <c r="V79" s="49">
        <f t="shared" si="21"/>
        <v>21.426685396770274</v>
      </c>
      <c r="W79" s="6">
        <v>284535.02</v>
      </c>
      <c r="X79" s="6">
        <v>676550</v>
      </c>
      <c r="Y79" s="6">
        <v>100</v>
      </c>
      <c r="Z79" s="49">
        <f t="shared" si="22"/>
        <v>12.617028453181582</v>
      </c>
      <c r="AA79" s="6">
        <v>290060.01</v>
      </c>
      <c r="AB79" s="6">
        <v>1249405</v>
      </c>
      <c r="AC79" s="6">
        <v>174</v>
      </c>
      <c r="AD79" s="49">
        <f t="shared" si="23"/>
        <v>7.1969139790540293</v>
      </c>
      <c r="AE79" s="6">
        <v>445922.51</v>
      </c>
      <c r="AF79" s="6">
        <v>840100</v>
      </c>
      <c r="AG79" s="6">
        <v>115.6</v>
      </c>
      <c r="AH79" s="49">
        <f t="shared" si="24"/>
        <v>15.923908225211285</v>
      </c>
      <c r="AI79" s="6">
        <v>450685.48</v>
      </c>
      <c r="AJ79" s="6">
        <v>714730</v>
      </c>
      <c r="AK79" s="6">
        <v>101</v>
      </c>
      <c r="AL79" s="49">
        <f t="shared" si="25"/>
        <v>19.547591230254781</v>
      </c>
      <c r="AM79" s="6">
        <v>331941.48</v>
      </c>
      <c r="AN79" s="6">
        <v>533140</v>
      </c>
      <c r="AO79" s="6">
        <v>76</v>
      </c>
      <c r="AP79" s="49">
        <f t="shared" si="26"/>
        <v>19.301095171999847</v>
      </c>
      <c r="AQ79" s="6">
        <v>399640.49</v>
      </c>
      <c r="AR79" s="8">
        <v>723955</v>
      </c>
      <c r="AS79" s="8">
        <v>100.6</v>
      </c>
      <c r="AT79" s="51">
        <f t="shared" si="27"/>
        <v>17.11274207651028</v>
      </c>
      <c r="AU79" s="6">
        <v>421215.73</v>
      </c>
      <c r="AV79" s="8">
        <v>868390</v>
      </c>
      <c r="AW79" s="8">
        <v>122</v>
      </c>
      <c r="AX79" s="51">
        <f t="shared" si="28"/>
        <v>15.036662824307049</v>
      </c>
      <c r="AY79" s="50">
        <f t="shared" si="29"/>
        <v>2693230.1000000006</v>
      </c>
      <c r="AZ79" s="50">
        <f t="shared" si="30"/>
        <v>4871295</v>
      </c>
      <c r="BA79" s="50">
        <f t="shared" si="31"/>
        <v>1225.7</v>
      </c>
      <c r="BB79" s="7">
        <f t="shared" si="32"/>
        <v>17.139206945996907</v>
      </c>
      <c r="BC79" s="10" t="s">
        <v>789</v>
      </c>
      <c r="BD79" s="10" t="s">
        <v>789</v>
      </c>
      <c r="BE79" s="10" t="s">
        <v>805</v>
      </c>
      <c r="BF79" s="10" t="s">
        <v>828</v>
      </c>
    </row>
    <row r="80" spans="1:58" x14ac:dyDescent="0.2">
      <c r="A80" s="5">
        <v>205739</v>
      </c>
      <c r="B80" s="6" t="s">
        <v>560</v>
      </c>
      <c r="C80" s="6">
        <v>65300</v>
      </c>
      <c r="D80" s="6">
        <v>73570</v>
      </c>
      <c r="E80" s="6">
        <v>11</v>
      </c>
      <c r="F80" s="49">
        <f t="shared" si="17"/>
        <v>26.62770150876716</v>
      </c>
      <c r="G80" s="6">
        <v>19230</v>
      </c>
      <c r="H80" s="6">
        <v>7070</v>
      </c>
      <c r="I80" s="6">
        <v>1</v>
      </c>
      <c r="J80" s="49">
        <f t="shared" si="18"/>
        <v>84.318246110325319</v>
      </c>
      <c r="K80" s="6">
        <v>25230</v>
      </c>
      <c r="L80" s="6">
        <v>66300</v>
      </c>
      <c r="M80" s="6">
        <v>10</v>
      </c>
      <c r="N80" s="49">
        <f t="shared" si="19"/>
        <v>11.416289592760181</v>
      </c>
      <c r="O80" s="6">
        <v>44397.5</v>
      </c>
      <c r="P80" s="6">
        <v>101667.5</v>
      </c>
      <c r="Q80" s="6">
        <v>14.75</v>
      </c>
      <c r="R80" s="49">
        <f t="shared" si="20"/>
        <v>13.537487397644282</v>
      </c>
      <c r="S80" s="6">
        <v>64687.5</v>
      </c>
      <c r="T80" s="6">
        <v>65700</v>
      </c>
      <c r="U80" s="6">
        <v>10</v>
      </c>
      <c r="V80" s="49">
        <f t="shared" si="21"/>
        <v>30.522260273972602</v>
      </c>
      <c r="W80" s="6">
        <v>48827.5</v>
      </c>
      <c r="X80" s="6">
        <v>52560</v>
      </c>
      <c r="Y80" s="6">
        <v>8</v>
      </c>
      <c r="Z80" s="49">
        <f t="shared" si="22"/>
        <v>27.869577625570777</v>
      </c>
      <c r="AA80" s="6">
        <v>46427.5</v>
      </c>
      <c r="AB80" s="6">
        <v>69700</v>
      </c>
      <c r="AC80" s="6">
        <v>10</v>
      </c>
      <c r="AD80" s="49">
        <f t="shared" si="23"/>
        <v>20.649246771879483</v>
      </c>
      <c r="AE80" s="6">
        <v>36427.5</v>
      </c>
      <c r="AF80" s="6">
        <v>0</v>
      </c>
      <c r="AG80" s="6">
        <v>0</v>
      </c>
      <c r="AH80" s="49">
        <f t="shared" si="24"/>
        <v>0</v>
      </c>
      <c r="AI80" s="6">
        <v>35467.5</v>
      </c>
      <c r="AJ80" s="6">
        <v>0</v>
      </c>
      <c r="AK80" s="6">
        <v>0</v>
      </c>
      <c r="AL80" s="49">
        <f t="shared" si="25"/>
        <v>0</v>
      </c>
      <c r="AM80" s="6">
        <v>35467.5</v>
      </c>
      <c r="AN80" s="6">
        <v>0</v>
      </c>
      <c r="AO80" s="6">
        <v>0</v>
      </c>
      <c r="AP80" s="49">
        <f t="shared" si="26"/>
        <v>0</v>
      </c>
      <c r="AQ80" s="6">
        <v>-65998.259999999995</v>
      </c>
      <c r="AR80" s="8">
        <v>0</v>
      </c>
      <c r="AS80" s="8">
        <v>0</v>
      </c>
      <c r="AT80" s="51">
        <f t="shared" si="27"/>
        <v>0</v>
      </c>
      <c r="AU80" s="6">
        <v>-65998.259999999995</v>
      </c>
      <c r="AV80" s="8">
        <v>0</v>
      </c>
      <c r="AW80" s="8">
        <v>0</v>
      </c>
      <c r="AX80" s="51">
        <f t="shared" si="28"/>
        <v>0</v>
      </c>
      <c r="AY80" s="50">
        <f t="shared" si="29"/>
        <v>314100</v>
      </c>
      <c r="AZ80" s="50">
        <f t="shared" si="30"/>
        <v>436567.5</v>
      </c>
      <c r="BA80" s="50">
        <f t="shared" si="31"/>
        <v>64.75</v>
      </c>
      <c r="BB80" s="7">
        <f t="shared" si="32"/>
        <v>22.303767458640419</v>
      </c>
      <c r="BC80" s="10" t="s">
        <v>789</v>
      </c>
      <c r="BD80" s="10" t="s">
        <v>789</v>
      </c>
      <c r="BE80" s="10" t="s">
        <v>805</v>
      </c>
      <c r="BF80" s="10" t="s">
        <v>828</v>
      </c>
    </row>
    <row r="81" spans="1:58" x14ac:dyDescent="0.2">
      <c r="A81" s="5">
        <v>206582</v>
      </c>
      <c r="B81" s="6" t="s">
        <v>324</v>
      </c>
      <c r="C81" s="6">
        <v>-1562.5</v>
      </c>
      <c r="D81" s="6">
        <v>113711.5</v>
      </c>
      <c r="E81" s="6">
        <v>16.45</v>
      </c>
      <c r="F81" s="49">
        <f t="shared" si="17"/>
        <v>-0.41222743521983268</v>
      </c>
      <c r="G81" s="6">
        <v>50924.5</v>
      </c>
      <c r="H81" s="6">
        <v>261125</v>
      </c>
      <c r="I81" s="6">
        <v>37.5</v>
      </c>
      <c r="J81" s="49">
        <f t="shared" si="18"/>
        <v>6.0456084250837723</v>
      </c>
      <c r="K81" s="6">
        <v>137586.75</v>
      </c>
      <c r="L81" s="6">
        <v>213450</v>
      </c>
      <c r="M81" s="6">
        <v>30</v>
      </c>
      <c r="N81" s="49">
        <f t="shared" si="19"/>
        <v>19.337561489810259</v>
      </c>
      <c r="O81" s="6">
        <v>67311.75</v>
      </c>
      <c r="P81" s="6">
        <v>159275</v>
      </c>
      <c r="Q81" s="6">
        <v>22.5</v>
      </c>
      <c r="R81" s="49">
        <f t="shared" si="20"/>
        <v>13.101015539161827</v>
      </c>
      <c r="S81" s="6">
        <v>-8000.25</v>
      </c>
      <c r="T81" s="6">
        <v>206600</v>
      </c>
      <c r="U81" s="6">
        <v>30</v>
      </c>
      <c r="V81" s="49">
        <f t="shared" si="21"/>
        <v>-1.200424733785092</v>
      </c>
      <c r="W81" s="6">
        <v>45537.25</v>
      </c>
      <c r="X81" s="6">
        <v>408700</v>
      </c>
      <c r="Y81" s="6">
        <v>60</v>
      </c>
      <c r="Z81" s="49">
        <f t="shared" si="22"/>
        <v>3.3425923660386592</v>
      </c>
      <c r="AA81" s="6">
        <v>86299.23</v>
      </c>
      <c r="AB81" s="6">
        <v>429700</v>
      </c>
      <c r="AC81" s="6">
        <v>60</v>
      </c>
      <c r="AD81" s="49">
        <f t="shared" si="23"/>
        <v>6.2259160577146844</v>
      </c>
      <c r="AE81" s="6">
        <v>153029.22</v>
      </c>
      <c r="AF81" s="6">
        <v>433045</v>
      </c>
      <c r="AG81" s="6">
        <v>58.5</v>
      </c>
      <c r="AH81" s="49">
        <f t="shared" si="24"/>
        <v>10.601384613608285</v>
      </c>
      <c r="AI81" s="6">
        <v>261711.72</v>
      </c>
      <c r="AJ81" s="6">
        <v>291300</v>
      </c>
      <c r="AK81" s="6">
        <v>40</v>
      </c>
      <c r="AL81" s="49">
        <f t="shared" si="25"/>
        <v>27.85123007209063</v>
      </c>
      <c r="AM81" s="6">
        <v>94811.73</v>
      </c>
      <c r="AN81" s="6">
        <v>426300</v>
      </c>
      <c r="AO81" s="6">
        <v>60</v>
      </c>
      <c r="AP81" s="49">
        <f t="shared" si="26"/>
        <v>6.8945897959183666</v>
      </c>
      <c r="AQ81" s="6">
        <v>208300.73</v>
      </c>
      <c r="AR81" s="8">
        <v>294800</v>
      </c>
      <c r="AS81" s="8">
        <v>40</v>
      </c>
      <c r="AT81" s="51">
        <f t="shared" si="27"/>
        <v>21.904079477611941</v>
      </c>
      <c r="AU81" s="6">
        <v>247321.47</v>
      </c>
      <c r="AV81" s="8">
        <v>453200</v>
      </c>
      <c r="AW81" s="8">
        <v>60</v>
      </c>
      <c r="AX81" s="51">
        <f t="shared" si="28"/>
        <v>16.917399757281554</v>
      </c>
      <c r="AY81" s="50">
        <f t="shared" si="29"/>
        <v>378096.73</v>
      </c>
      <c r="AZ81" s="50">
        <f t="shared" si="30"/>
        <v>1792561.5</v>
      </c>
      <c r="BA81" s="50">
        <f t="shared" si="31"/>
        <v>514.95000000000005</v>
      </c>
      <c r="BB81" s="7">
        <f t="shared" si="32"/>
        <v>6.5386870297058151</v>
      </c>
      <c r="BC81" s="10" t="s">
        <v>789</v>
      </c>
      <c r="BD81" s="10" t="s">
        <v>789</v>
      </c>
      <c r="BE81" s="10" t="s">
        <v>805</v>
      </c>
      <c r="BF81" s="10" t="s">
        <v>828</v>
      </c>
    </row>
    <row r="82" spans="1:58" x14ac:dyDescent="0.2">
      <c r="A82" s="5">
        <v>207292</v>
      </c>
      <c r="B82" s="6" t="s">
        <v>590</v>
      </c>
      <c r="C82" s="6">
        <v>-282.36</v>
      </c>
      <c r="D82" s="6">
        <v>33450</v>
      </c>
      <c r="E82" s="6">
        <v>5</v>
      </c>
      <c r="F82" s="49">
        <f t="shared" si="17"/>
        <v>-0.253237668161435</v>
      </c>
      <c r="G82" s="6">
        <v>-1382.36</v>
      </c>
      <c r="H82" s="6">
        <v>83125</v>
      </c>
      <c r="I82" s="6">
        <v>12.5</v>
      </c>
      <c r="J82" s="49">
        <f t="shared" si="18"/>
        <v>-0.51552673684210526</v>
      </c>
      <c r="K82" s="6">
        <v>-737.36</v>
      </c>
      <c r="L82" s="6">
        <v>77110</v>
      </c>
      <c r="M82" s="6">
        <v>11</v>
      </c>
      <c r="N82" s="49">
        <f t="shared" si="19"/>
        <v>-0.28687329788613669</v>
      </c>
      <c r="O82" s="6">
        <v>49067.64</v>
      </c>
      <c r="P82" s="6">
        <v>151475</v>
      </c>
      <c r="Q82" s="6">
        <v>22.5</v>
      </c>
      <c r="R82" s="49">
        <f t="shared" si="20"/>
        <v>10.041900247565605</v>
      </c>
      <c r="S82" s="6">
        <v>57182.64</v>
      </c>
      <c r="T82" s="6">
        <v>65700</v>
      </c>
      <c r="U82" s="6">
        <v>10</v>
      </c>
      <c r="V82" s="49">
        <f t="shared" si="21"/>
        <v>26.981154337899543</v>
      </c>
      <c r="W82" s="6">
        <v>-1217.3599999999999</v>
      </c>
      <c r="X82" s="6">
        <v>0</v>
      </c>
      <c r="Y82" s="6">
        <v>0</v>
      </c>
      <c r="Z82" s="49">
        <f t="shared" si="22"/>
        <v>0</v>
      </c>
      <c r="AA82" s="6">
        <v>-1217.3599999999999</v>
      </c>
      <c r="AB82" s="6">
        <v>0</v>
      </c>
      <c r="AC82" s="6">
        <v>0</v>
      </c>
      <c r="AD82" s="49">
        <f t="shared" si="23"/>
        <v>0</v>
      </c>
      <c r="AE82" s="6">
        <v>-1217.3599999999999</v>
      </c>
      <c r="AF82" s="6">
        <v>0</v>
      </c>
      <c r="AG82" s="6">
        <v>0</v>
      </c>
      <c r="AH82" s="49">
        <f t="shared" si="24"/>
        <v>0</v>
      </c>
      <c r="AI82" s="6">
        <v>-1217.3599999999999</v>
      </c>
      <c r="AJ82" s="6">
        <v>0</v>
      </c>
      <c r="AK82" s="6">
        <v>0</v>
      </c>
      <c r="AL82" s="49">
        <f t="shared" si="25"/>
        <v>0</v>
      </c>
      <c r="AM82" s="6">
        <v>-1217.3599999999999</v>
      </c>
      <c r="AN82" s="6">
        <v>0</v>
      </c>
      <c r="AO82" s="6">
        <v>0</v>
      </c>
      <c r="AP82" s="49">
        <f t="shared" si="26"/>
        <v>0</v>
      </c>
      <c r="AQ82" s="6">
        <v>-1217.3599999999999</v>
      </c>
      <c r="AR82" s="8">
        <v>0</v>
      </c>
      <c r="AS82" s="8">
        <v>0</v>
      </c>
      <c r="AT82" s="51">
        <f t="shared" si="27"/>
        <v>0</v>
      </c>
      <c r="AU82" s="6">
        <v>-1217.3599999999999</v>
      </c>
      <c r="AV82" s="8">
        <v>0</v>
      </c>
      <c r="AW82" s="8">
        <v>0</v>
      </c>
      <c r="AX82" s="51">
        <f t="shared" si="28"/>
        <v>0</v>
      </c>
      <c r="AY82" s="50">
        <f t="shared" si="29"/>
        <v>101413.48</v>
      </c>
      <c r="AZ82" s="50">
        <f t="shared" si="30"/>
        <v>410860</v>
      </c>
      <c r="BA82" s="50">
        <f t="shared" si="31"/>
        <v>61</v>
      </c>
      <c r="BB82" s="7">
        <f t="shared" si="32"/>
        <v>7.651798374142043</v>
      </c>
      <c r="BC82" s="10" t="s">
        <v>789</v>
      </c>
      <c r="BD82" s="10" t="s">
        <v>789</v>
      </c>
      <c r="BE82" s="10" t="s">
        <v>805</v>
      </c>
      <c r="BF82" s="10" t="s">
        <v>828</v>
      </c>
    </row>
    <row r="83" spans="1:58" x14ac:dyDescent="0.2">
      <c r="A83" s="5">
        <v>207701</v>
      </c>
      <c r="B83" s="6" t="s">
        <v>601</v>
      </c>
      <c r="C83" s="6">
        <v>53717.49</v>
      </c>
      <c r="D83" s="6">
        <v>983555</v>
      </c>
      <c r="E83" s="6">
        <v>142</v>
      </c>
      <c r="F83" s="49">
        <f t="shared" si="17"/>
        <v>1.6384693281006146</v>
      </c>
      <c r="G83" s="6">
        <v>160664.99</v>
      </c>
      <c r="H83" s="6">
        <v>1358725</v>
      </c>
      <c r="I83" s="6">
        <v>202.5</v>
      </c>
      <c r="J83" s="49">
        <f t="shared" si="18"/>
        <v>3.6656532337301515</v>
      </c>
      <c r="K83" s="6">
        <v>-61460.01</v>
      </c>
      <c r="L83" s="6">
        <v>448300</v>
      </c>
      <c r="M83" s="6">
        <v>64.5</v>
      </c>
      <c r="N83" s="49">
        <f t="shared" si="19"/>
        <v>-4.1128715146107515</v>
      </c>
      <c r="O83" s="6">
        <v>-65775.009999999995</v>
      </c>
      <c r="P83" s="6">
        <v>0</v>
      </c>
      <c r="Q83" s="6">
        <v>0</v>
      </c>
      <c r="R83" s="49">
        <f t="shared" si="20"/>
        <v>0</v>
      </c>
      <c r="S83" s="6">
        <v>-76095.009999999995</v>
      </c>
      <c r="T83" s="6">
        <v>0</v>
      </c>
      <c r="U83" s="6">
        <v>0</v>
      </c>
      <c r="V83" s="49">
        <f t="shared" si="21"/>
        <v>0</v>
      </c>
      <c r="W83" s="6">
        <v>-21600</v>
      </c>
      <c r="X83" s="6">
        <v>0</v>
      </c>
      <c r="Y83" s="6">
        <v>0</v>
      </c>
      <c r="Z83" s="49">
        <f t="shared" si="22"/>
        <v>0</v>
      </c>
      <c r="AA83" s="6">
        <v>-21600</v>
      </c>
      <c r="AB83" s="6">
        <v>0</v>
      </c>
      <c r="AC83" s="6">
        <v>0</v>
      </c>
      <c r="AD83" s="49">
        <f t="shared" si="23"/>
        <v>0</v>
      </c>
      <c r="AE83" s="6">
        <v>-21600</v>
      </c>
      <c r="AF83" s="6">
        <v>0</v>
      </c>
      <c r="AG83" s="6">
        <v>0</v>
      </c>
      <c r="AH83" s="49">
        <f t="shared" si="24"/>
        <v>0</v>
      </c>
      <c r="AI83" s="6">
        <v>-21600</v>
      </c>
      <c r="AJ83" s="6">
        <v>0</v>
      </c>
      <c r="AK83" s="6">
        <v>0</v>
      </c>
      <c r="AL83" s="49">
        <f t="shared" si="25"/>
        <v>0</v>
      </c>
      <c r="AM83" s="6">
        <v>-21600</v>
      </c>
      <c r="AN83" s="6">
        <v>0</v>
      </c>
      <c r="AO83" s="6">
        <v>0</v>
      </c>
      <c r="AP83" s="49">
        <f t="shared" si="26"/>
        <v>0</v>
      </c>
      <c r="AQ83" s="6">
        <v>-21600</v>
      </c>
      <c r="AR83" s="8">
        <v>0</v>
      </c>
      <c r="AS83" s="8">
        <v>0</v>
      </c>
      <c r="AT83" s="51">
        <f t="shared" si="27"/>
        <v>0</v>
      </c>
      <c r="AU83" s="6">
        <v>-21600</v>
      </c>
      <c r="AV83" s="8">
        <v>0</v>
      </c>
      <c r="AW83" s="8">
        <v>0</v>
      </c>
      <c r="AX83" s="51">
        <f t="shared" si="28"/>
        <v>0</v>
      </c>
      <c r="AY83" s="50">
        <f t="shared" si="29"/>
        <v>-32147.550000000017</v>
      </c>
      <c r="AZ83" s="50">
        <f t="shared" si="30"/>
        <v>2790580</v>
      </c>
      <c r="BA83" s="50">
        <f t="shared" si="31"/>
        <v>409</v>
      </c>
      <c r="BB83" s="7">
        <f t="shared" si="32"/>
        <v>-0.35712075984204023</v>
      </c>
      <c r="BC83" s="10" t="s">
        <v>789</v>
      </c>
      <c r="BD83" s="10" t="s">
        <v>789</v>
      </c>
      <c r="BE83" s="10" t="s">
        <v>805</v>
      </c>
      <c r="BF83" s="10" t="s">
        <v>828</v>
      </c>
    </row>
    <row r="84" spans="1:58" x14ac:dyDescent="0.2">
      <c r="A84" s="5">
        <v>208736</v>
      </c>
      <c r="B84" s="6" t="s">
        <v>629</v>
      </c>
      <c r="C84" s="6">
        <v>0</v>
      </c>
      <c r="D84" s="6">
        <v>0</v>
      </c>
      <c r="E84" s="6">
        <v>0</v>
      </c>
      <c r="F84" s="49">
        <f t="shared" si="17"/>
        <v>0</v>
      </c>
      <c r="G84" s="6">
        <v>0</v>
      </c>
      <c r="H84" s="6">
        <v>0</v>
      </c>
      <c r="I84" s="6">
        <v>0</v>
      </c>
      <c r="J84" s="49">
        <f t="shared" si="18"/>
        <v>0</v>
      </c>
      <c r="K84" s="6">
        <v>144350</v>
      </c>
      <c r="L84" s="6">
        <v>414550</v>
      </c>
      <c r="M84" s="6">
        <v>55</v>
      </c>
      <c r="N84" s="49">
        <f t="shared" si="19"/>
        <v>10.446267036545651</v>
      </c>
      <c r="O84" s="6">
        <v>145200.01</v>
      </c>
      <c r="P84" s="6">
        <v>535430</v>
      </c>
      <c r="Q84" s="6">
        <v>79</v>
      </c>
      <c r="R84" s="49">
        <f t="shared" si="20"/>
        <v>8.4067017350540709</v>
      </c>
      <c r="S84" s="6">
        <v>198678</v>
      </c>
      <c r="T84" s="6">
        <v>591672</v>
      </c>
      <c r="U84" s="6">
        <v>86.6</v>
      </c>
      <c r="V84" s="49">
        <f t="shared" si="21"/>
        <v>10.409514055084573</v>
      </c>
      <c r="W84" s="6">
        <v>246966.5</v>
      </c>
      <c r="X84" s="6">
        <v>574235</v>
      </c>
      <c r="Y84" s="6">
        <v>85.5</v>
      </c>
      <c r="Z84" s="49">
        <f t="shared" si="22"/>
        <v>12.902374463416544</v>
      </c>
      <c r="AA84" s="6">
        <v>317284.5</v>
      </c>
      <c r="AB84" s="6">
        <v>560125</v>
      </c>
      <c r="AC84" s="6">
        <v>77.5</v>
      </c>
      <c r="AD84" s="49">
        <f t="shared" si="23"/>
        <v>17.560043740236555</v>
      </c>
      <c r="AE84" s="6">
        <v>332534.51</v>
      </c>
      <c r="AF84" s="6">
        <v>1113150</v>
      </c>
      <c r="AG84" s="6">
        <v>145</v>
      </c>
      <c r="AH84" s="49">
        <f t="shared" si="24"/>
        <v>8.9619865247271253</v>
      </c>
      <c r="AI84" s="6">
        <v>448162.01</v>
      </c>
      <c r="AJ84" s="6">
        <v>554050</v>
      </c>
      <c r="AK84" s="6">
        <v>80</v>
      </c>
      <c r="AL84" s="49">
        <f t="shared" si="25"/>
        <v>25.075394477032759</v>
      </c>
      <c r="AM84" s="6">
        <v>398100.03</v>
      </c>
      <c r="AN84" s="6">
        <v>505900</v>
      </c>
      <c r="AO84" s="6">
        <v>70</v>
      </c>
      <c r="AP84" s="49">
        <f t="shared" si="26"/>
        <v>24.394348547143704</v>
      </c>
      <c r="AQ84" s="6">
        <v>459475.03</v>
      </c>
      <c r="AR84" s="8">
        <v>672900</v>
      </c>
      <c r="AS84" s="8">
        <v>95</v>
      </c>
      <c r="AT84" s="51">
        <f t="shared" si="27"/>
        <v>21.167671169564571</v>
      </c>
      <c r="AU84" s="6">
        <v>466786.77</v>
      </c>
      <c r="AV84" s="8">
        <v>709000</v>
      </c>
      <c r="AW84" s="8">
        <v>100</v>
      </c>
      <c r="AX84" s="51">
        <f t="shared" si="28"/>
        <v>20.409576685472498</v>
      </c>
      <c r="AY84" s="50">
        <f t="shared" si="29"/>
        <v>1052479.01</v>
      </c>
      <c r="AZ84" s="50">
        <f t="shared" si="30"/>
        <v>2676012</v>
      </c>
      <c r="BA84" s="50">
        <f t="shared" si="31"/>
        <v>873.6</v>
      </c>
      <c r="BB84" s="7">
        <f t="shared" si="32"/>
        <v>12.192340434198352</v>
      </c>
      <c r="BC84" s="10" t="s">
        <v>789</v>
      </c>
      <c r="BD84" s="10" t="s">
        <v>789</v>
      </c>
      <c r="BE84" s="10" t="s">
        <v>805</v>
      </c>
      <c r="BF84" s="10" t="s">
        <v>828</v>
      </c>
    </row>
    <row r="85" spans="1:58" x14ac:dyDescent="0.2">
      <c r="A85" s="5">
        <v>209586</v>
      </c>
      <c r="B85" s="6" t="s">
        <v>662</v>
      </c>
      <c r="C85" s="6">
        <v>0</v>
      </c>
      <c r="D85" s="6">
        <v>0</v>
      </c>
      <c r="E85" s="6">
        <v>0</v>
      </c>
      <c r="F85" s="49">
        <f t="shared" si="17"/>
        <v>0</v>
      </c>
      <c r="G85" s="6">
        <v>0</v>
      </c>
      <c r="H85" s="6">
        <v>0</v>
      </c>
      <c r="I85" s="6">
        <v>0</v>
      </c>
      <c r="J85" s="49">
        <f t="shared" si="18"/>
        <v>0</v>
      </c>
      <c r="K85" s="6">
        <v>0</v>
      </c>
      <c r="L85" s="6">
        <v>0</v>
      </c>
      <c r="M85" s="6">
        <v>0</v>
      </c>
      <c r="N85" s="49">
        <f t="shared" si="19"/>
        <v>0</v>
      </c>
      <c r="O85" s="6">
        <v>0</v>
      </c>
      <c r="P85" s="6">
        <v>0</v>
      </c>
      <c r="Q85" s="6">
        <v>0</v>
      </c>
      <c r="R85" s="49">
        <f t="shared" si="20"/>
        <v>0</v>
      </c>
      <c r="S85" s="6">
        <v>0</v>
      </c>
      <c r="T85" s="6">
        <v>0</v>
      </c>
      <c r="U85" s="6">
        <v>0</v>
      </c>
      <c r="V85" s="49">
        <f t="shared" si="21"/>
        <v>0</v>
      </c>
      <c r="W85" s="6">
        <v>173883.25</v>
      </c>
      <c r="X85" s="6">
        <v>1033452.5</v>
      </c>
      <c r="Y85" s="6">
        <v>150.25</v>
      </c>
      <c r="Z85" s="49">
        <f t="shared" si="22"/>
        <v>5.0476412800781851</v>
      </c>
      <c r="AA85" s="6">
        <v>4570.25</v>
      </c>
      <c r="AB85" s="6">
        <v>1456900</v>
      </c>
      <c r="AC85" s="6">
        <v>200</v>
      </c>
      <c r="AD85" s="49">
        <f t="shared" si="23"/>
        <v>9.7246036104056563E-2</v>
      </c>
      <c r="AE85" s="6">
        <v>-62689.74</v>
      </c>
      <c r="AF85" s="6">
        <v>1340010</v>
      </c>
      <c r="AG85" s="6">
        <v>179</v>
      </c>
      <c r="AH85" s="49">
        <f t="shared" si="24"/>
        <v>-1.4034911679763584</v>
      </c>
      <c r="AI85" s="6">
        <v>55977.16</v>
      </c>
      <c r="AJ85" s="6">
        <v>1860180</v>
      </c>
      <c r="AK85" s="6">
        <v>259</v>
      </c>
      <c r="AL85" s="49">
        <f t="shared" si="25"/>
        <v>0.93286238966121571</v>
      </c>
      <c r="AM85" s="6">
        <v>70927.14</v>
      </c>
      <c r="AN85" s="6">
        <v>1317885</v>
      </c>
      <c r="AO85" s="6">
        <v>190.3</v>
      </c>
      <c r="AP85" s="49">
        <f t="shared" si="26"/>
        <v>1.6683863463048747</v>
      </c>
      <c r="AQ85" s="6">
        <v>136728.66</v>
      </c>
      <c r="AR85" s="8">
        <v>1605387.5</v>
      </c>
      <c r="AS85" s="8">
        <v>221.15</v>
      </c>
      <c r="AT85" s="51">
        <f t="shared" si="27"/>
        <v>2.640227645973324</v>
      </c>
      <c r="AU85" s="6">
        <v>22158.39</v>
      </c>
      <c r="AV85" s="8">
        <v>1157250</v>
      </c>
      <c r="AW85" s="8">
        <v>160.5</v>
      </c>
      <c r="AX85" s="51">
        <f t="shared" si="28"/>
        <v>0.59357104342190536</v>
      </c>
      <c r="AY85" s="50">
        <f t="shared" si="29"/>
        <v>178453.5</v>
      </c>
      <c r="AZ85" s="50">
        <f t="shared" si="30"/>
        <v>2490352.5</v>
      </c>
      <c r="BA85" s="50">
        <f t="shared" si="31"/>
        <v>1360.2</v>
      </c>
      <c r="BB85" s="7">
        <f t="shared" si="32"/>
        <v>2.2213957662620052</v>
      </c>
      <c r="BC85" s="10" t="s">
        <v>789</v>
      </c>
      <c r="BD85" s="10" t="s">
        <v>789</v>
      </c>
      <c r="BE85" s="10" t="s">
        <v>805</v>
      </c>
      <c r="BF85" s="10" t="s">
        <v>828</v>
      </c>
    </row>
    <row r="86" spans="1:58" x14ac:dyDescent="0.2">
      <c r="A86" s="5">
        <v>210786</v>
      </c>
      <c r="B86" s="6" t="s">
        <v>706</v>
      </c>
      <c r="C86" s="6">
        <v>0</v>
      </c>
      <c r="D86" s="6">
        <v>0</v>
      </c>
      <c r="E86" s="6">
        <v>0</v>
      </c>
      <c r="F86" s="49">
        <f t="shared" si="17"/>
        <v>0</v>
      </c>
      <c r="G86" s="6">
        <v>0</v>
      </c>
      <c r="H86" s="6">
        <v>0</v>
      </c>
      <c r="I86" s="6">
        <v>0</v>
      </c>
      <c r="J86" s="49">
        <f t="shared" si="18"/>
        <v>0</v>
      </c>
      <c r="K86" s="6">
        <v>0</v>
      </c>
      <c r="L86" s="6">
        <v>0</v>
      </c>
      <c r="M86" s="6">
        <v>0</v>
      </c>
      <c r="N86" s="49">
        <f t="shared" si="19"/>
        <v>0</v>
      </c>
      <c r="O86" s="6">
        <v>0</v>
      </c>
      <c r="P86" s="6">
        <v>0</v>
      </c>
      <c r="Q86" s="6">
        <v>0</v>
      </c>
      <c r="R86" s="49">
        <f t="shared" si="20"/>
        <v>0</v>
      </c>
      <c r="S86" s="6">
        <v>0</v>
      </c>
      <c r="T86" s="6">
        <v>0</v>
      </c>
      <c r="U86" s="6">
        <v>0</v>
      </c>
      <c r="V86" s="49">
        <f t="shared" si="21"/>
        <v>0</v>
      </c>
      <c r="W86" s="6">
        <v>0</v>
      </c>
      <c r="X86" s="6">
        <v>0</v>
      </c>
      <c r="Y86" s="6">
        <v>0</v>
      </c>
      <c r="Z86" s="49">
        <f t="shared" si="22"/>
        <v>0</v>
      </c>
      <c r="AA86" s="6">
        <v>0</v>
      </c>
      <c r="AB86" s="6">
        <v>0</v>
      </c>
      <c r="AC86" s="6">
        <v>0</v>
      </c>
      <c r="AD86" s="49">
        <f t="shared" si="23"/>
        <v>0</v>
      </c>
      <c r="AE86" s="6">
        <v>0</v>
      </c>
      <c r="AF86" s="6">
        <v>0</v>
      </c>
      <c r="AG86" s="6">
        <v>0</v>
      </c>
      <c r="AH86" s="49">
        <f t="shared" si="24"/>
        <v>0</v>
      </c>
      <c r="AI86" s="6">
        <v>101739</v>
      </c>
      <c r="AJ86" s="6">
        <v>492317</v>
      </c>
      <c r="AK86" s="6">
        <v>68.599999999999994</v>
      </c>
      <c r="AL86" s="49">
        <f t="shared" si="25"/>
        <v>6.4062565379623289</v>
      </c>
      <c r="AM86" s="6">
        <v>95236.5</v>
      </c>
      <c r="AN86" s="6">
        <v>104550</v>
      </c>
      <c r="AO86" s="6">
        <v>15</v>
      </c>
      <c r="AP86" s="49">
        <f t="shared" si="26"/>
        <v>28.238464849354376</v>
      </c>
      <c r="AQ86" s="6">
        <v>204716.5</v>
      </c>
      <c r="AR86" s="8">
        <v>347500</v>
      </c>
      <c r="AS86" s="8">
        <v>50</v>
      </c>
      <c r="AT86" s="51">
        <f t="shared" si="27"/>
        <v>18.262479136690647</v>
      </c>
      <c r="AU86" s="6">
        <v>31241.5</v>
      </c>
      <c r="AV86" s="8">
        <v>43520</v>
      </c>
      <c r="AW86" s="8">
        <v>6</v>
      </c>
      <c r="AX86" s="51">
        <f t="shared" si="28"/>
        <v>22.253825827205883</v>
      </c>
      <c r="AY86" s="50">
        <f t="shared" si="29"/>
        <v>0</v>
      </c>
      <c r="AZ86" s="50">
        <f t="shared" si="30"/>
        <v>0</v>
      </c>
      <c r="BA86" s="50">
        <f t="shared" si="31"/>
        <v>139.6</v>
      </c>
      <c r="BB86" s="7">
        <f t="shared" si="32"/>
        <v>0</v>
      </c>
      <c r="BC86" s="10" t="s">
        <v>789</v>
      </c>
      <c r="BD86" s="10" t="s">
        <v>789</v>
      </c>
      <c r="BE86" s="10" t="s">
        <v>805</v>
      </c>
      <c r="BF86" s="10" t="s">
        <v>828</v>
      </c>
    </row>
    <row r="87" spans="1:58" x14ac:dyDescent="0.2">
      <c r="A87" s="5">
        <v>179502</v>
      </c>
      <c r="B87" s="6" t="s">
        <v>728</v>
      </c>
      <c r="C87" s="6">
        <v>-1166.67</v>
      </c>
      <c r="D87" s="6">
        <v>0</v>
      </c>
      <c r="E87" s="6">
        <v>0</v>
      </c>
      <c r="F87" s="49">
        <f t="shared" si="17"/>
        <v>0</v>
      </c>
      <c r="G87" s="6">
        <v>-1166.67</v>
      </c>
      <c r="H87" s="6">
        <v>0</v>
      </c>
      <c r="I87" s="6">
        <v>0</v>
      </c>
      <c r="J87" s="49">
        <f t="shared" si="18"/>
        <v>0</v>
      </c>
      <c r="K87" s="6">
        <v>-1166.67</v>
      </c>
      <c r="L87" s="6">
        <v>0</v>
      </c>
      <c r="M87" s="6">
        <v>0</v>
      </c>
      <c r="N87" s="49">
        <f t="shared" si="19"/>
        <v>0</v>
      </c>
      <c r="O87" s="6">
        <v>-1166.67</v>
      </c>
      <c r="P87" s="6">
        <v>0</v>
      </c>
      <c r="Q87" s="6">
        <v>0</v>
      </c>
      <c r="R87" s="49">
        <f t="shared" si="20"/>
        <v>0</v>
      </c>
      <c r="S87" s="6">
        <v>-1166.67</v>
      </c>
      <c r="T87" s="6">
        <v>0</v>
      </c>
      <c r="U87" s="6">
        <v>0</v>
      </c>
      <c r="V87" s="49">
        <f t="shared" si="21"/>
        <v>0</v>
      </c>
      <c r="W87" s="6">
        <v>-1166.67</v>
      </c>
      <c r="X87" s="6">
        <v>0</v>
      </c>
      <c r="Y87" s="6">
        <v>0</v>
      </c>
      <c r="Z87" s="49">
        <f t="shared" si="22"/>
        <v>0</v>
      </c>
      <c r="AA87" s="6">
        <v>-1166.67</v>
      </c>
      <c r="AB87" s="6">
        <v>0</v>
      </c>
      <c r="AC87" s="6">
        <v>0</v>
      </c>
      <c r="AD87" s="49">
        <f t="shared" si="23"/>
        <v>0</v>
      </c>
      <c r="AE87" s="6">
        <v>-1166.67</v>
      </c>
      <c r="AF87" s="6">
        <v>0</v>
      </c>
      <c r="AG87" s="6">
        <v>0</v>
      </c>
      <c r="AH87" s="49">
        <f t="shared" si="24"/>
        <v>0</v>
      </c>
      <c r="AI87" s="6">
        <v>0</v>
      </c>
      <c r="AJ87" s="6">
        <v>0</v>
      </c>
      <c r="AK87" s="6">
        <v>0</v>
      </c>
      <c r="AL87" s="49">
        <f t="shared" si="25"/>
        <v>0</v>
      </c>
      <c r="AM87" s="6">
        <v>0</v>
      </c>
      <c r="AN87" s="6">
        <v>0</v>
      </c>
      <c r="AO87" s="6">
        <v>0</v>
      </c>
      <c r="AP87" s="49">
        <f t="shared" si="26"/>
        <v>0</v>
      </c>
      <c r="AQ87" s="6">
        <v>0</v>
      </c>
      <c r="AR87" s="8">
        <v>0</v>
      </c>
      <c r="AS87" s="8">
        <v>0</v>
      </c>
      <c r="AT87" s="51">
        <f t="shared" si="27"/>
        <v>0</v>
      </c>
      <c r="AU87" s="6">
        <v>0</v>
      </c>
      <c r="AV87" s="8">
        <v>0</v>
      </c>
      <c r="AW87" s="8">
        <v>0</v>
      </c>
      <c r="AX87" s="51">
        <f t="shared" si="28"/>
        <v>0</v>
      </c>
      <c r="AY87" s="50">
        <f t="shared" si="29"/>
        <v>-8166.6900000000005</v>
      </c>
      <c r="AZ87" s="50">
        <f t="shared" si="30"/>
        <v>0</v>
      </c>
      <c r="BA87" s="50">
        <f t="shared" si="31"/>
        <v>0</v>
      </c>
      <c r="BB87" s="7">
        <f t="shared" si="32"/>
        <v>0</v>
      </c>
      <c r="BC87" s="10" t="s">
        <v>789</v>
      </c>
      <c r="BD87" s="10" t="s">
        <v>789</v>
      </c>
      <c r="BE87" s="10" t="s">
        <v>805</v>
      </c>
      <c r="BF87" s="10" t="s">
        <v>828</v>
      </c>
    </row>
    <row r="88" spans="1:58" x14ac:dyDescent="0.2">
      <c r="A88" s="5">
        <v>202313</v>
      </c>
      <c r="B88" s="6" t="s">
        <v>751</v>
      </c>
      <c r="C88" s="6">
        <v>-49969.49</v>
      </c>
      <c r="D88" s="6">
        <v>0</v>
      </c>
      <c r="E88" s="6">
        <v>0</v>
      </c>
      <c r="F88" s="49">
        <f t="shared" si="17"/>
        <v>0</v>
      </c>
      <c r="G88" s="6">
        <v>-49969.49</v>
      </c>
      <c r="H88" s="6">
        <v>0</v>
      </c>
      <c r="I88" s="6">
        <v>0</v>
      </c>
      <c r="J88" s="49">
        <f t="shared" si="18"/>
        <v>0</v>
      </c>
      <c r="K88" s="6">
        <v>-49969.49</v>
      </c>
      <c r="L88" s="6">
        <v>0</v>
      </c>
      <c r="M88" s="6">
        <v>0</v>
      </c>
      <c r="N88" s="49">
        <f t="shared" si="19"/>
        <v>0</v>
      </c>
      <c r="O88" s="6">
        <v>-49969.49</v>
      </c>
      <c r="P88" s="6">
        <v>0</v>
      </c>
      <c r="Q88" s="6">
        <v>0</v>
      </c>
      <c r="R88" s="49">
        <f t="shared" si="20"/>
        <v>0</v>
      </c>
      <c r="S88" s="6">
        <v>-49969.49</v>
      </c>
      <c r="T88" s="6">
        <v>0</v>
      </c>
      <c r="U88" s="6">
        <v>0</v>
      </c>
      <c r="V88" s="49">
        <f t="shared" si="21"/>
        <v>0</v>
      </c>
      <c r="W88" s="6">
        <v>-49969.49</v>
      </c>
      <c r="X88" s="6">
        <v>0</v>
      </c>
      <c r="Y88" s="6">
        <v>0</v>
      </c>
      <c r="Z88" s="49">
        <f t="shared" si="22"/>
        <v>0</v>
      </c>
      <c r="AA88" s="6">
        <v>-49969.49</v>
      </c>
      <c r="AB88" s="6">
        <v>0</v>
      </c>
      <c r="AC88" s="6">
        <v>0</v>
      </c>
      <c r="AD88" s="49">
        <f t="shared" si="23"/>
        <v>0</v>
      </c>
      <c r="AE88" s="12">
        <v>0</v>
      </c>
      <c r="AF88" s="6">
        <v>0</v>
      </c>
      <c r="AG88" s="6">
        <v>0</v>
      </c>
      <c r="AH88" s="49">
        <f t="shared" si="24"/>
        <v>0</v>
      </c>
      <c r="AI88" s="12">
        <v>0</v>
      </c>
      <c r="AJ88" s="6">
        <v>0</v>
      </c>
      <c r="AK88" s="6">
        <v>0</v>
      </c>
      <c r="AL88" s="49">
        <f t="shared" si="25"/>
        <v>0</v>
      </c>
      <c r="AM88" s="6">
        <v>0</v>
      </c>
      <c r="AN88" s="6">
        <v>0</v>
      </c>
      <c r="AO88" s="6">
        <v>0</v>
      </c>
      <c r="AP88" s="49">
        <f t="shared" si="26"/>
        <v>0</v>
      </c>
      <c r="AQ88" s="6">
        <v>0</v>
      </c>
      <c r="AR88" s="8">
        <v>0</v>
      </c>
      <c r="AS88" s="8">
        <v>0</v>
      </c>
      <c r="AT88" s="51">
        <f t="shared" si="27"/>
        <v>0</v>
      </c>
      <c r="AU88" s="6">
        <v>0</v>
      </c>
      <c r="AV88" s="8">
        <v>0</v>
      </c>
      <c r="AW88" s="8">
        <v>0</v>
      </c>
      <c r="AX88" s="51">
        <f t="shared" si="28"/>
        <v>0</v>
      </c>
      <c r="AY88" s="50">
        <f t="shared" si="29"/>
        <v>-349786.43</v>
      </c>
      <c r="AZ88" s="50">
        <f t="shared" si="30"/>
        <v>0</v>
      </c>
      <c r="BA88" s="50">
        <f t="shared" si="31"/>
        <v>0</v>
      </c>
      <c r="BB88" s="7">
        <f t="shared" si="32"/>
        <v>0</v>
      </c>
      <c r="BC88" s="10" t="s">
        <v>789</v>
      </c>
      <c r="BD88" s="10" t="s">
        <v>789</v>
      </c>
      <c r="BE88" s="10" t="s">
        <v>805</v>
      </c>
      <c r="BF88" s="10" t="s">
        <v>828</v>
      </c>
    </row>
    <row r="89" spans="1:58" x14ac:dyDescent="0.2">
      <c r="A89" s="11">
        <v>175393</v>
      </c>
      <c r="B89" s="12" t="s">
        <v>780</v>
      </c>
      <c r="C89" s="6">
        <v>900</v>
      </c>
      <c r="D89" s="6">
        <v>0</v>
      </c>
      <c r="E89" s="6">
        <v>0</v>
      </c>
      <c r="F89" s="49">
        <f t="shared" si="17"/>
        <v>0</v>
      </c>
      <c r="G89" s="12">
        <v>0</v>
      </c>
      <c r="H89" s="6">
        <v>0</v>
      </c>
      <c r="I89" s="6">
        <v>0</v>
      </c>
      <c r="J89" s="49">
        <f t="shared" si="18"/>
        <v>0</v>
      </c>
      <c r="K89" s="12">
        <v>0</v>
      </c>
      <c r="L89" s="6">
        <v>0</v>
      </c>
      <c r="M89" s="6">
        <v>0</v>
      </c>
      <c r="N89" s="49">
        <f t="shared" si="19"/>
        <v>0</v>
      </c>
      <c r="O89" s="12">
        <v>0</v>
      </c>
      <c r="P89" s="6">
        <v>0</v>
      </c>
      <c r="Q89" s="6">
        <v>0</v>
      </c>
      <c r="R89" s="49">
        <f t="shared" si="20"/>
        <v>0</v>
      </c>
      <c r="S89" s="12">
        <v>0</v>
      </c>
      <c r="T89" s="6">
        <v>0</v>
      </c>
      <c r="U89" s="6">
        <v>0</v>
      </c>
      <c r="V89" s="49">
        <f t="shared" si="21"/>
        <v>0</v>
      </c>
      <c r="W89" s="12">
        <v>0</v>
      </c>
      <c r="X89" s="6">
        <v>0</v>
      </c>
      <c r="Y89" s="6">
        <v>0</v>
      </c>
      <c r="Z89" s="49">
        <f t="shared" si="22"/>
        <v>0</v>
      </c>
      <c r="AA89" s="12">
        <v>0</v>
      </c>
      <c r="AB89" s="6">
        <v>0</v>
      </c>
      <c r="AC89" s="6">
        <v>0</v>
      </c>
      <c r="AD89" s="49">
        <f t="shared" si="23"/>
        <v>0</v>
      </c>
      <c r="AE89" s="12">
        <v>0</v>
      </c>
      <c r="AF89" s="6">
        <v>0</v>
      </c>
      <c r="AG89" s="6">
        <v>0</v>
      </c>
      <c r="AH89" s="49">
        <f t="shared" si="24"/>
        <v>0</v>
      </c>
      <c r="AI89" s="12">
        <v>0</v>
      </c>
      <c r="AJ89" s="6">
        <v>0</v>
      </c>
      <c r="AK89" s="6">
        <v>0</v>
      </c>
      <c r="AL89" s="49">
        <f t="shared" si="25"/>
        <v>0</v>
      </c>
      <c r="AM89" s="6">
        <v>0</v>
      </c>
      <c r="AN89" s="6">
        <v>0</v>
      </c>
      <c r="AO89" s="6">
        <v>0</v>
      </c>
      <c r="AP89" s="49">
        <f t="shared" si="26"/>
        <v>0</v>
      </c>
      <c r="AQ89" s="6">
        <v>0</v>
      </c>
      <c r="AR89" s="8">
        <v>0</v>
      </c>
      <c r="AS89" s="8">
        <v>0</v>
      </c>
      <c r="AT89" s="51">
        <f t="shared" si="27"/>
        <v>0</v>
      </c>
      <c r="AU89" s="6">
        <v>0</v>
      </c>
      <c r="AV89" s="8">
        <v>0</v>
      </c>
      <c r="AW89" s="8">
        <v>0</v>
      </c>
      <c r="AX89" s="51">
        <f t="shared" si="28"/>
        <v>0</v>
      </c>
      <c r="AY89" s="50">
        <f t="shared" si="29"/>
        <v>900</v>
      </c>
      <c r="AZ89" s="50">
        <f t="shared" si="30"/>
        <v>0</v>
      </c>
      <c r="BA89" s="50">
        <f t="shared" si="31"/>
        <v>0</v>
      </c>
      <c r="BB89" s="7">
        <f t="shared" si="32"/>
        <v>0</v>
      </c>
      <c r="BC89" s="10" t="s">
        <v>789</v>
      </c>
      <c r="BD89" s="10" t="s">
        <v>789</v>
      </c>
      <c r="BE89" s="10" t="s">
        <v>805</v>
      </c>
      <c r="BF89" s="10" t="s">
        <v>828</v>
      </c>
    </row>
    <row r="90" spans="1:58" x14ac:dyDescent="0.2">
      <c r="A90" s="5">
        <v>211350</v>
      </c>
      <c r="B90" s="6" t="s">
        <v>854</v>
      </c>
      <c r="C90" s="6">
        <v>0</v>
      </c>
      <c r="D90" s="6">
        <v>0</v>
      </c>
      <c r="E90" s="6">
        <v>0</v>
      </c>
      <c r="F90" s="49">
        <f t="shared" si="17"/>
        <v>0</v>
      </c>
      <c r="G90" s="6">
        <v>0</v>
      </c>
      <c r="H90" s="6">
        <v>0</v>
      </c>
      <c r="I90" s="6">
        <v>0</v>
      </c>
      <c r="J90" s="49">
        <f t="shared" si="18"/>
        <v>0</v>
      </c>
      <c r="K90" s="6">
        <v>0</v>
      </c>
      <c r="L90" s="6">
        <v>0</v>
      </c>
      <c r="M90" s="6">
        <v>0</v>
      </c>
      <c r="N90" s="49">
        <f t="shared" si="19"/>
        <v>0</v>
      </c>
      <c r="O90" s="6">
        <v>0</v>
      </c>
      <c r="P90" s="6">
        <v>0</v>
      </c>
      <c r="Q90" s="6">
        <v>0</v>
      </c>
      <c r="R90" s="49">
        <f t="shared" si="20"/>
        <v>0</v>
      </c>
      <c r="S90" s="12">
        <v>0</v>
      </c>
      <c r="T90" s="6">
        <v>0</v>
      </c>
      <c r="U90" s="6">
        <v>0</v>
      </c>
      <c r="V90" s="49">
        <f t="shared" si="21"/>
        <v>0</v>
      </c>
      <c r="W90" s="12">
        <v>0</v>
      </c>
      <c r="X90" s="6">
        <v>0</v>
      </c>
      <c r="Y90" s="6">
        <v>0</v>
      </c>
      <c r="Z90" s="49">
        <f t="shared" si="22"/>
        <v>0</v>
      </c>
      <c r="AA90" s="12">
        <v>0</v>
      </c>
      <c r="AB90" s="6">
        <v>0</v>
      </c>
      <c r="AC90" s="6">
        <v>0</v>
      </c>
      <c r="AD90" s="49">
        <f t="shared" si="23"/>
        <v>0</v>
      </c>
      <c r="AE90" s="12">
        <v>0</v>
      </c>
      <c r="AF90" s="6">
        <v>0</v>
      </c>
      <c r="AG90" s="6">
        <v>0</v>
      </c>
      <c r="AH90" s="49">
        <f t="shared" si="24"/>
        <v>0</v>
      </c>
      <c r="AI90" s="12">
        <v>0</v>
      </c>
      <c r="AJ90" s="6">
        <v>0</v>
      </c>
      <c r="AK90" s="6">
        <v>0</v>
      </c>
      <c r="AL90" s="49">
        <f t="shared" si="25"/>
        <v>0</v>
      </c>
      <c r="AM90" s="6">
        <v>0</v>
      </c>
      <c r="AN90" s="6">
        <v>0</v>
      </c>
      <c r="AO90" s="6">
        <v>0</v>
      </c>
      <c r="AP90" s="49">
        <f t="shared" si="26"/>
        <v>0</v>
      </c>
      <c r="AQ90" s="6">
        <v>-39320</v>
      </c>
      <c r="AR90" s="8">
        <v>856550</v>
      </c>
      <c r="AS90" s="8">
        <v>123.5</v>
      </c>
      <c r="AT90" s="51">
        <f t="shared" si="27"/>
        <v>-1.4230576148502714</v>
      </c>
      <c r="AU90" s="6">
        <v>-73638.19</v>
      </c>
      <c r="AV90" s="8">
        <v>844000</v>
      </c>
      <c r="AW90" s="8">
        <v>118</v>
      </c>
      <c r="AX90" s="51">
        <f t="shared" si="28"/>
        <v>-2.7047202488151663</v>
      </c>
      <c r="AY90" s="50">
        <f t="shared" si="29"/>
        <v>0</v>
      </c>
      <c r="AZ90" s="50">
        <f t="shared" si="30"/>
        <v>0</v>
      </c>
      <c r="BA90" s="50">
        <f t="shared" si="31"/>
        <v>241.5</v>
      </c>
      <c r="BB90" s="7">
        <f t="shared" si="32"/>
        <v>0</v>
      </c>
      <c r="BC90" s="10" t="s">
        <v>789</v>
      </c>
      <c r="BD90" s="10" t="s">
        <v>789</v>
      </c>
      <c r="BE90" s="10" t="s">
        <v>862</v>
      </c>
      <c r="BF90" s="10"/>
    </row>
    <row r="91" spans="1:58" x14ac:dyDescent="0.2">
      <c r="A91" s="5">
        <v>211449</v>
      </c>
      <c r="B91" s="6" t="s">
        <v>858</v>
      </c>
      <c r="C91" s="6">
        <v>0</v>
      </c>
      <c r="D91" s="6">
        <v>0</v>
      </c>
      <c r="E91" s="6">
        <v>0</v>
      </c>
      <c r="F91" s="49">
        <f t="shared" si="17"/>
        <v>0</v>
      </c>
      <c r="G91" s="6">
        <v>0</v>
      </c>
      <c r="H91" s="6">
        <v>0</v>
      </c>
      <c r="I91" s="6">
        <v>0</v>
      </c>
      <c r="J91" s="49">
        <f t="shared" si="18"/>
        <v>0</v>
      </c>
      <c r="K91" s="6">
        <v>0</v>
      </c>
      <c r="L91" s="6">
        <v>0</v>
      </c>
      <c r="M91" s="6">
        <v>0</v>
      </c>
      <c r="N91" s="49">
        <f t="shared" si="19"/>
        <v>0</v>
      </c>
      <c r="O91" s="6">
        <v>0</v>
      </c>
      <c r="P91" s="6">
        <v>0</v>
      </c>
      <c r="Q91" s="6">
        <v>0</v>
      </c>
      <c r="R91" s="49">
        <f t="shared" si="20"/>
        <v>0</v>
      </c>
      <c r="S91" s="12">
        <v>0</v>
      </c>
      <c r="T91" s="6">
        <v>0</v>
      </c>
      <c r="U91" s="6">
        <v>0</v>
      </c>
      <c r="V91" s="49">
        <f t="shared" si="21"/>
        <v>0</v>
      </c>
      <c r="W91" s="12">
        <v>0</v>
      </c>
      <c r="X91" s="6">
        <v>0</v>
      </c>
      <c r="Y91" s="6">
        <v>0</v>
      </c>
      <c r="Z91" s="49">
        <f t="shared" si="22"/>
        <v>0</v>
      </c>
      <c r="AA91" s="12">
        <v>0</v>
      </c>
      <c r="AB91" s="6">
        <v>0</v>
      </c>
      <c r="AC91" s="6">
        <v>0</v>
      </c>
      <c r="AD91" s="49">
        <f t="shared" si="23"/>
        <v>0</v>
      </c>
      <c r="AE91" s="12">
        <v>0</v>
      </c>
      <c r="AF91" s="6">
        <v>0</v>
      </c>
      <c r="AG91" s="6">
        <v>0</v>
      </c>
      <c r="AH91" s="49">
        <f t="shared" si="24"/>
        <v>0</v>
      </c>
      <c r="AI91" s="12">
        <v>0</v>
      </c>
      <c r="AJ91" s="6">
        <v>0</v>
      </c>
      <c r="AK91" s="6">
        <v>0</v>
      </c>
      <c r="AL91" s="49">
        <f t="shared" si="25"/>
        <v>0</v>
      </c>
      <c r="AM91" s="6">
        <v>0</v>
      </c>
      <c r="AN91" s="6">
        <v>0</v>
      </c>
      <c r="AO91" s="6">
        <v>0</v>
      </c>
      <c r="AP91" s="49">
        <f t="shared" si="26"/>
        <v>0</v>
      </c>
      <c r="AQ91" s="6">
        <v>368910</v>
      </c>
      <c r="AR91" s="8">
        <v>663050</v>
      </c>
      <c r="AS91" s="8">
        <v>96.5</v>
      </c>
      <c r="AT91" s="51">
        <f t="shared" si="27"/>
        <v>17.247884774903852</v>
      </c>
      <c r="AU91" s="6">
        <v>176345.63</v>
      </c>
      <c r="AV91" s="8">
        <v>1895350</v>
      </c>
      <c r="AW91" s="8">
        <v>265</v>
      </c>
      <c r="AX91" s="51">
        <f t="shared" si="28"/>
        <v>2.8842770622840113</v>
      </c>
      <c r="AY91" s="50">
        <f t="shared" si="29"/>
        <v>0</v>
      </c>
      <c r="AZ91" s="50">
        <f t="shared" si="30"/>
        <v>0</v>
      </c>
      <c r="BA91" s="50">
        <f t="shared" si="31"/>
        <v>361.5</v>
      </c>
      <c r="BB91" s="7">
        <f t="shared" si="32"/>
        <v>0</v>
      </c>
      <c r="BC91" s="10" t="s">
        <v>789</v>
      </c>
      <c r="BD91" s="10" t="s">
        <v>789</v>
      </c>
      <c r="BE91" s="10" t="s">
        <v>862</v>
      </c>
      <c r="BF91" s="10"/>
    </row>
    <row r="92" spans="1:58" x14ac:dyDescent="0.2">
      <c r="A92" s="5">
        <v>119023</v>
      </c>
      <c r="B92" s="6" t="s">
        <v>22</v>
      </c>
      <c r="C92" s="6">
        <v>242536.67</v>
      </c>
      <c r="D92" s="6">
        <v>4192220</v>
      </c>
      <c r="E92" s="6">
        <v>608.5</v>
      </c>
      <c r="F92" s="49">
        <f t="shared" si="17"/>
        <v>1.7356198147997961</v>
      </c>
      <c r="G92" s="6">
        <v>-16352.36</v>
      </c>
      <c r="H92" s="6">
        <v>4252715</v>
      </c>
      <c r="I92" s="6">
        <v>629</v>
      </c>
      <c r="J92" s="49">
        <f t="shared" si="18"/>
        <v>-0.11919988995265379</v>
      </c>
      <c r="K92" s="6">
        <v>-317222.86</v>
      </c>
      <c r="L92" s="6">
        <v>8645970</v>
      </c>
      <c r="M92" s="6">
        <v>1245</v>
      </c>
      <c r="N92" s="49">
        <f t="shared" si="19"/>
        <v>-1.1007077054396441</v>
      </c>
      <c r="O92" s="6">
        <v>614264.13</v>
      </c>
      <c r="P92" s="6">
        <v>7659655</v>
      </c>
      <c r="Q92" s="6">
        <v>1107</v>
      </c>
      <c r="R92" s="49">
        <f t="shared" si="20"/>
        <v>2.4860372993300612</v>
      </c>
      <c r="S92" s="6">
        <v>-349761.86</v>
      </c>
      <c r="T92" s="6">
        <v>2966500</v>
      </c>
      <c r="U92" s="6">
        <v>440</v>
      </c>
      <c r="V92" s="49">
        <f t="shared" si="21"/>
        <v>-3.6550202797909992</v>
      </c>
      <c r="W92" s="6">
        <v>-714607.39</v>
      </c>
      <c r="X92" s="6">
        <v>7707145</v>
      </c>
      <c r="Y92" s="6">
        <v>1135.5</v>
      </c>
      <c r="Z92" s="49">
        <f t="shared" si="22"/>
        <v>-2.7816035250407252</v>
      </c>
      <c r="AA92" s="6">
        <v>79106.61</v>
      </c>
      <c r="AB92" s="6">
        <v>9051210</v>
      </c>
      <c r="AC92" s="6">
        <v>1264</v>
      </c>
      <c r="AD92" s="49">
        <f t="shared" si="23"/>
        <v>0.27093669354705063</v>
      </c>
      <c r="AE92" s="6">
        <v>-93911.42</v>
      </c>
      <c r="AF92" s="6">
        <v>5590350</v>
      </c>
      <c r="AG92" s="6">
        <v>772.5</v>
      </c>
      <c r="AH92" s="49">
        <f t="shared" si="24"/>
        <v>-0.50396533311867775</v>
      </c>
      <c r="AI92" s="6">
        <v>-594306.43000000005</v>
      </c>
      <c r="AJ92" s="6">
        <v>9184760</v>
      </c>
      <c r="AK92" s="6">
        <v>1275.5</v>
      </c>
      <c r="AL92" s="49">
        <f t="shared" si="25"/>
        <v>-2.0058770539458846</v>
      </c>
      <c r="AM92" s="6">
        <v>758045.56</v>
      </c>
      <c r="AN92" s="6">
        <v>6302100</v>
      </c>
      <c r="AO92" s="6">
        <v>882.5</v>
      </c>
      <c r="AP92" s="49">
        <f t="shared" si="26"/>
        <v>3.7288225131305439</v>
      </c>
      <c r="AQ92" s="6">
        <v>401936.59</v>
      </c>
      <c r="AR92" s="8">
        <v>9497866</v>
      </c>
      <c r="AS92" s="8">
        <v>1328.4</v>
      </c>
      <c r="AT92" s="51">
        <f t="shared" si="27"/>
        <v>1.3118772458992369</v>
      </c>
      <c r="AU92" s="6">
        <v>-947394.94</v>
      </c>
      <c r="AV92" s="8">
        <v>11646500</v>
      </c>
      <c r="AW92" s="8">
        <v>1601.5</v>
      </c>
      <c r="AX92" s="51">
        <f t="shared" si="28"/>
        <v>-2.5217226754819042</v>
      </c>
      <c r="AY92" s="50">
        <f t="shared" si="29"/>
        <v>-462037.05999999994</v>
      </c>
      <c r="AZ92" s="50">
        <f t="shared" si="30"/>
        <v>44475415</v>
      </c>
      <c r="BA92" s="50">
        <f t="shared" si="31"/>
        <v>12289.4</v>
      </c>
      <c r="BB92" s="7">
        <f t="shared" si="32"/>
        <v>-0.32204643531712968</v>
      </c>
      <c r="BC92" s="10" t="s">
        <v>785</v>
      </c>
      <c r="BD92" s="10" t="s">
        <v>789</v>
      </c>
      <c r="BE92" s="10" t="s">
        <v>805</v>
      </c>
      <c r="BF92" s="10" t="s">
        <v>830</v>
      </c>
    </row>
    <row r="93" spans="1:58" x14ac:dyDescent="0.2">
      <c r="A93" s="5">
        <v>119047</v>
      </c>
      <c r="B93" s="6" t="s">
        <v>29</v>
      </c>
      <c r="C93" s="6">
        <v>210182.63</v>
      </c>
      <c r="D93" s="6">
        <v>2991650</v>
      </c>
      <c r="E93" s="6">
        <v>420.5</v>
      </c>
      <c r="F93" s="49">
        <f t="shared" si="17"/>
        <v>2.1076927113800075</v>
      </c>
      <c r="G93" s="6">
        <v>16072.64</v>
      </c>
      <c r="H93" s="6">
        <v>3210300</v>
      </c>
      <c r="I93" s="6">
        <v>462</v>
      </c>
      <c r="J93" s="49">
        <f t="shared" si="18"/>
        <v>0.15520413668504501</v>
      </c>
      <c r="K93" s="6">
        <v>-251732.85</v>
      </c>
      <c r="L93" s="6">
        <v>3883470</v>
      </c>
      <c r="M93" s="6">
        <v>546</v>
      </c>
      <c r="N93" s="49">
        <f t="shared" si="19"/>
        <v>-1.9446488578513546</v>
      </c>
      <c r="O93" s="6">
        <v>-83934.83</v>
      </c>
      <c r="P93" s="6">
        <v>4352209</v>
      </c>
      <c r="Q93" s="6">
        <v>602.29999999999995</v>
      </c>
      <c r="R93" s="49">
        <f t="shared" si="20"/>
        <v>-0.59785266056846076</v>
      </c>
      <c r="S93" s="6">
        <v>83142.17</v>
      </c>
      <c r="T93" s="6">
        <v>3672205</v>
      </c>
      <c r="U93" s="6">
        <v>516</v>
      </c>
      <c r="V93" s="49">
        <f t="shared" si="21"/>
        <v>0.70186911406089803</v>
      </c>
      <c r="W93" s="6">
        <v>-412454.33</v>
      </c>
      <c r="X93" s="6">
        <v>3260140</v>
      </c>
      <c r="Y93" s="6">
        <v>463</v>
      </c>
      <c r="Z93" s="49">
        <f t="shared" si="22"/>
        <v>-3.795428999981596</v>
      </c>
      <c r="AA93" s="6">
        <v>255106.16</v>
      </c>
      <c r="AB93" s="6">
        <v>4851265</v>
      </c>
      <c r="AC93" s="6">
        <v>645.5</v>
      </c>
      <c r="AD93" s="49">
        <f t="shared" si="23"/>
        <v>1.6301502721455128</v>
      </c>
      <c r="AE93" s="6">
        <v>-206982.86</v>
      </c>
      <c r="AF93" s="6">
        <v>3267355</v>
      </c>
      <c r="AG93" s="6">
        <v>433.5</v>
      </c>
      <c r="AH93" s="49">
        <f t="shared" si="24"/>
        <v>-1.9004625453922208</v>
      </c>
      <c r="AI93" s="6">
        <v>39384.14</v>
      </c>
      <c r="AJ93" s="6">
        <v>2514925</v>
      </c>
      <c r="AK93" s="6">
        <v>348</v>
      </c>
      <c r="AL93" s="49">
        <f t="shared" si="25"/>
        <v>0.48546510929749398</v>
      </c>
      <c r="AM93" s="6">
        <v>-69654.850000000006</v>
      </c>
      <c r="AN93" s="6">
        <v>3893575</v>
      </c>
      <c r="AO93" s="6">
        <v>541.5</v>
      </c>
      <c r="AP93" s="49">
        <f t="shared" si="26"/>
        <v>-0.55458039205614384</v>
      </c>
      <c r="AQ93" s="6">
        <v>564443.18000000005</v>
      </c>
      <c r="AR93" s="8">
        <v>3709475</v>
      </c>
      <c r="AS93" s="8">
        <v>505</v>
      </c>
      <c r="AT93" s="51">
        <f t="shared" si="27"/>
        <v>4.7170390904373267</v>
      </c>
      <c r="AU93" s="6">
        <v>-415940.54</v>
      </c>
      <c r="AV93" s="8">
        <v>4657525</v>
      </c>
      <c r="AW93" s="8">
        <v>633</v>
      </c>
      <c r="AX93" s="51">
        <f t="shared" si="28"/>
        <v>-2.7684567962598159</v>
      </c>
      <c r="AY93" s="50">
        <f t="shared" si="29"/>
        <v>-183618.41</v>
      </c>
      <c r="AZ93" s="50">
        <f t="shared" si="30"/>
        <v>26221239</v>
      </c>
      <c r="BA93" s="50">
        <f t="shared" si="31"/>
        <v>6116.3</v>
      </c>
      <c r="BB93" s="7">
        <f t="shared" si="32"/>
        <v>-0.21708244640918761</v>
      </c>
      <c r="BC93" s="10" t="s">
        <v>785</v>
      </c>
      <c r="BD93" s="10" t="s">
        <v>789</v>
      </c>
      <c r="BE93" s="10" t="s">
        <v>805</v>
      </c>
      <c r="BF93" s="10" t="s">
        <v>830</v>
      </c>
    </row>
    <row r="94" spans="1:58" x14ac:dyDescent="0.2">
      <c r="A94" s="5">
        <v>119349</v>
      </c>
      <c r="B94" s="6" t="s">
        <v>49</v>
      </c>
      <c r="C94" s="6">
        <v>12971.13</v>
      </c>
      <c r="D94" s="6">
        <v>331750</v>
      </c>
      <c r="E94" s="6">
        <v>46.5</v>
      </c>
      <c r="F94" s="49">
        <f t="shared" si="17"/>
        <v>1.1729733232856066</v>
      </c>
      <c r="G94" s="6">
        <v>-5433.87</v>
      </c>
      <c r="H94" s="6">
        <v>143500</v>
      </c>
      <c r="I94" s="6">
        <v>20.5</v>
      </c>
      <c r="J94" s="49">
        <f t="shared" si="18"/>
        <v>-1.1738673867595819</v>
      </c>
      <c r="K94" s="6">
        <v>-32001.37</v>
      </c>
      <c r="L94" s="6">
        <v>641850</v>
      </c>
      <c r="M94" s="6">
        <v>88.5</v>
      </c>
      <c r="N94" s="49">
        <f t="shared" si="19"/>
        <v>-1.4957405935966346</v>
      </c>
      <c r="O94" s="6">
        <v>-8656.3700000000008</v>
      </c>
      <c r="P94" s="6">
        <v>341640</v>
      </c>
      <c r="Q94" s="6">
        <v>46.5</v>
      </c>
      <c r="R94" s="49">
        <f t="shared" si="20"/>
        <v>-0.78546853412949313</v>
      </c>
      <c r="S94" s="6">
        <v>-3136.37</v>
      </c>
      <c r="T94" s="6">
        <v>287200</v>
      </c>
      <c r="U94" s="6">
        <v>40</v>
      </c>
      <c r="V94" s="49">
        <f t="shared" si="21"/>
        <v>-0.33853575905292482</v>
      </c>
      <c r="W94" s="6">
        <v>-28613.87</v>
      </c>
      <c r="X94" s="6">
        <v>453520</v>
      </c>
      <c r="Y94" s="6">
        <v>64</v>
      </c>
      <c r="Z94" s="49">
        <f t="shared" si="22"/>
        <v>-1.8927855441876873</v>
      </c>
      <c r="AA94" s="6">
        <v>-16528.87</v>
      </c>
      <c r="AB94" s="6">
        <v>155760</v>
      </c>
      <c r="AC94" s="6">
        <v>22</v>
      </c>
      <c r="AD94" s="49">
        <f t="shared" si="23"/>
        <v>-3.289644131997945</v>
      </c>
      <c r="AE94" s="6">
        <v>-13848.87</v>
      </c>
      <c r="AF94" s="6">
        <v>160160</v>
      </c>
      <c r="AG94" s="6">
        <v>22</v>
      </c>
      <c r="AH94" s="49">
        <f t="shared" si="24"/>
        <v>-2.5940690559440558</v>
      </c>
      <c r="AI94" s="6">
        <v>-24058.87</v>
      </c>
      <c r="AJ94" s="6">
        <v>158400</v>
      </c>
      <c r="AK94" s="6">
        <v>22</v>
      </c>
      <c r="AL94" s="49">
        <f t="shared" si="25"/>
        <v>-4.7084909722222221</v>
      </c>
      <c r="AM94" s="6">
        <v>-11778.87</v>
      </c>
      <c r="AN94" s="6">
        <v>312400</v>
      </c>
      <c r="AO94" s="6">
        <v>44</v>
      </c>
      <c r="AP94" s="49">
        <f t="shared" si="26"/>
        <v>-1.1688379321382842</v>
      </c>
      <c r="AQ94" s="6">
        <v>-15073.87</v>
      </c>
      <c r="AR94" s="8">
        <v>151200</v>
      </c>
      <c r="AS94" s="8">
        <v>21</v>
      </c>
      <c r="AT94" s="51">
        <f t="shared" si="27"/>
        <v>-3.0905421296296298</v>
      </c>
      <c r="AU94" s="6">
        <v>-33543.870000000003</v>
      </c>
      <c r="AV94" s="8">
        <v>148800</v>
      </c>
      <c r="AW94" s="8">
        <v>21</v>
      </c>
      <c r="AX94" s="51">
        <f t="shared" si="28"/>
        <v>-6.9883062500000008</v>
      </c>
      <c r="AY94" s="50">
        <f t="shared" si="29"/>
        <v>-81399.59</v>
      </c>
      <c r="AZ94" s="50">
        <f t="shared" si="30"/>
        <v>2355220</v>
      </c>
      <c r="BA94" s="50">
        <f t="shared" si="31"/>
        <v>458</v>
      </c>
      <c r="BB94" s="7">
        <f t="shared" si="32"/>
        <v>-1.0714019454658164</v>
      </c>
      <c r="BC94" s="10" t="s">
        <v>785</v>
      </c>
      <c r="BD94" s="10" t="s">
        <v>789</v>
      </c>
      <c r="BE94" s="10" t="s">
        <v>805</v>
      </c>
      <c r="BF94" s="10" t="s">
        <v>830</v>
      </c>
    </row>
    <row r="95" spans="1:58" x14ac:dyDescent="0.2">
      <c r="A95" s="5">
        <v>119467</v>
      </c>
      <c r="B95" s="6" t="s">
        <v>50</v>
      </c>
      <c r="C95" s="6">
        <v>-2258.75</v>
      </c>
      <c r="D95" s="6">
        <v>156000</v>
      </c>
      <c r="E95" s="6">
        <v>22</v>
      </c>
      <c r="F95" s="49">
        <f t="shared" si="17"/>
        <v>-0.43437500000000001</v>
      </c>
      <c r="G95" s="6">
        <v>-3338.75</v>
      </c>
      <c r="H95" s="6">
        <v>140900</v>
      </c>
      <c r="I95" s="6">
        <v>21</v>
      </c>
      <c r="J95" s="49">
        <f t="shared" si="18"/>
        <v>-0.73457239176721079</v>
      </c>
      <c r="K95" s="6">
        <v>112077.5</v>
      </c>
      <c r="L95" s="6">
        <v>394097.5</v>
      </c>
      <c r="M95" s="6">
        <v>57.25</v>
      </c>
      <c r="N95" s="49">
        <f t="shared" si="19"/>
        <v>8.5317085239058859</v>
      </c>
      <c r="O95" s="6">
        <v>29977.5</v>
      </c>
      <c r="P95" s="6">
        <v>238700</v>
      </c>
      <c r="Q95" s="6">
        <v>35</v>
      </c>
      <c r="R95" s="49">
        <f t="shared" si="20"/>
        <v>3.8931818181818181</v>
      </c>
      <c r="S95" s="6">
        <v>-3832.5</v>
      </c>
      <c r="T95" s="6">
        <v>380370</v>
      </c>
      <c r="U95" s="6">
        <v>57</v>
      </c>
      <c r="V95" s="49">
        <f t="shared" si="21"/>
        <v>-0.31234718826405866</v>
      </c>
      <c r="W95" s="6">
        <v>-25487.5</v>
      </c>
      <c r="X95" s="6">
        <v>392920</v>
      </c>
      <c r="Y95" s="6">
        <v>59</v>
      </c>
      <c r="Z95" s="49">
        <f t="shared" si="22"/>
        <v>-1.9460068207268655</v>
      </c>
      <c r="AA95" s="6">
        <v>-7707.48</v>
      </c>
      <c r="AB95" s="6">
        <v>266790</v>
      </c>
      <c r="AC95" s="6">
        <v>38</v>
      </c>
      <c r="AD95" s="49">
        <f t="shared" si="23"/>
        <v>-0.89558034409085796</v>
      </c>
      <c r="AE95" s="6">
        <v>-9032.48</v>
      </c>
      <c r="AF95" s="6">
        <v>220930</v>
      </c>
      <c r="AG95" s="6">
        <v>31</v>
      </c>
      <c r="AH95" s="49">
        <f t="shared" si="24"/>
        <v>-1.2265169963336804</v>
      </c>
      <c r="AI95" s="6">
        <v>52347.51</v>
      </c>
      <c r="AJ95" s="6">
        <v>353350</v>
      </c>
      <c r="AK95" s="6">
        <v>51</v>
      </c>
      <c r="AL95" s="49">
        <f t="shared" si="25"/>
        <v>4.592536606763832</v>
      </c>
      <c r="AM95" s="6">
        <v>-802.49</v>
      </c>
      <c r="AN95" s="6">
        <v>34250</v>
      </c>
      <c r="AO95" s="6">
        <v>5</v>
      </c>
      <c r="AP95" s="49">
        <f t="shared" si="26"/>
        <v>-0.72634131386861323</v>
      </c>
      <c r="AQ95" s="6">
        <v>-5472.49</v>
      </c>
      <c r="AR95" s="8">
        <v>199150</v>
      </c>
      <c r="AS95" s="8">
        <v>29</v>
      </c>
      <c r="AT95" s="51">
        <f t="shared" si="27"/>
        <v>-0.85185633944263117</v>
      </c>
      <c r="AU95" s="6">
        <v>-6667.49</v>
      </c>
      <c r="AV95" s="8">
        <v>187050</v>
      </c>
      <c r="AW95" s="8">
        <v>27</v>
      </c>
      <c r="AX95" s="51">
        <f t="shared" si="28"/>
        <v>-1.1050103715584068</v>
      </c>
      <c r="AY95" s="50">
        <f t="shared" si="29"/>
        <v>99430.02</v>
      </c>
      <c r="AZ95" s="50">
        <f t="shared" si="30"/>
        <v>1969777.5</v>
      </c>
      <c r="BA95" s="50">
        <f t="shared" si="31"/>
        <v>432.25</v>
      </c>
      <c r="BB95" s="7">
        <f t="shared" si="32"/>
        <v>1.5648115688193209</v>
      </c>
      <c r="BC95" s="10" t="s">
        <v>785</v>
      </c>
      <c r="BD95" s="10" t="s">
        <v>789</v>
      </c>
      <c r="BE95" s="10" t="s">
        <v>805</v>
      </c>
      <c r="BF95" s="10" t="s">
        <v>830</v>
      </c>
    </row>
    <row r="96" spans="1:58" x14ac:dyDescent="0.2">
      <c r="A96" s="5">
        <v>119523</v>
      </c>
      <c r="B96" s="6" t="s">
        <v>51</v>
      </c>
      <c r="C96" s="6">
        <v>50994.66</v>
      </c>
      <c r="D96" s="6">
        <v>307550</v>
      </c>
      <c r="E96" s="6">
        <v>44.5</v>
      </c>
      <c r="F96" s="49">
        <f t="shared" si="17"/>
        <v>4.9742799544789476</v>
      </c>
      <c r="G96" s="6">
        <v>-3582.34</v>
      </c>
      <c r="H96" s="6">
        <v>240775</v>
      </c>
      <c r="I96" s="6">
        <v>35.5</v>
      </c>
      <c r="J96" s="49">
        <f t="shared" si="18"/>
        <v>-0.46122952964385838</v>
      </c>
      <c r="K96" s="6">
        <v>-26807.83</v>
      </c>
      <c r="L96" s="6">
        <v>728400</v>
      </c>
      <c r="M96" s="6">
        <v>103.5</v>
      </c>
      <c r="N96" s="49">
        <f t="shared" si="19"/>
        <v>-1.1041116144975289</v>
      </c>
      <c r="O96" s="6">
        <v>-5663.83</v>
      </c>
      <c r="P96" s="6">
        <v>748070</v>
      </c>
      <c r="Q96" s="6">
        <v>105</v>
      </c>
      <c r="R96" s="49">
        <f t="shared" si="20"/>
        <v>-0.23470895771786063</v>
      </c>
      <c r="S96" s="6">
        <v>-27002.799999999999</v>
      </c>
      <c r="T96" s="6">
        <v>502685</v>
      </c>
      <c r="U96" s="6">
        <v>72</v>
      </c>
      <c r="V96" s="49">
        <f t="shared" si="21"/>
        <v>-1.665231307876702</v>
      </c>
      <c r="W96" s="6">
        <v>87229.2</v>
      </c>
      <c r="X96" s="6">
        <v>701730</v>
      </c>
      <c r="Y96" s="6">
        <v>101</v>
      </c>
      <c r="Z96" s="49">
        <f t="shared" si="22"/>
        <v>3.7291778889316403</v>
      </c>
      <c r="AA96" s="6">
        <v>-17669.79</v>
      </c>
      <c r="AB96" s="6">
        <v>613655</v>
      </c>
      <c r="AC96" s="6">
        <v>83.5</v>
      </c>
      <c r="AD96" s="49">
        <f t="shared" si="23"/>
        <v>-0.89262450399654525</v>
      </c>
      <c r="AE96" s="6">
        <v>17178.21</v>
      </c>
      <c r="AF96" s="6">
        <v>483390</v>
      </c>
      <c r="AG96" s="6">
        <v>68</v>
      </c>
      <c r="AH96" s="49">
        <f t="shared" si="24"/>
        <v>1.0661087320796871</v>
      </c>
      <c r="AI96" s="6">
        <v>-36193.81</v>
      </c>
      <c r="AJ96" s="6">
        <v>732190</v>
      </c>
      <c r="AK96" s="6">
        <v>100.5</v>
      </c>
      <c r="AL96" s="49">
        <f t="shared" si="25"/>
        <v>-1.5324002103279204</v>
      </c>
      <c r="AM96" s="6">
        <v>29061.19</v>
      </c>
      <c r="AN96" s="6">
        <v>487325</v>
      </c>
      <c r="AO96" s="6">
        <v>67.5</v>
      </c>
      <c r="AP96" s="49">
        <f t="shared" si="26"/>
        <v>1.8486572410608935</v>
      </c>
      <c r="AQ96" s="6">
        <v>10963.18</v>
      </c>
      <c r="AR96" s="8">
        <v>660887.5</v>
      </c>
      <c r="AS96" s="8">
        <v>91.25</v>
      </c>
      <c r="AT96" s="51">
        <f t="shared" si="27"/>
        <v>0.51424573773902515</v>
      </c>
      <c r="AU96" s="6">
        <v>-99752.99</v>
      </c>
      <c r="AV96" s="8">
        <v>809400</v>
      </c>
      <c r="AW96" s="8">
        <v>112</v>
      </c>
      <c r="AX96" s="51">
        <f t="shared" si="28"/>
        <v>-3.8205370521373863</v>
      </c>
      <c r="AY96" s="50">
        <f t="shared" si="29"/>
        <v>57497.27</v>
      </c>
      <c r="AZ96" s="50">
        <f t="shared" si="30"/>
        <v>3842865</v>
      </c>
      <c r="BA96" s="50">
        <f t="shared" si="31"/>
        <v>984.25</v>
      </c>
      <c r="BB96" s="7">
        <f t="shared" si="32"/>
        <v>0.46382461262625668</v>
      </c>
      <c r="BC96" s="10" t="s">
        <v>785</v>
      </c>
      <c r="BD96" s="10" t="s">
        <v>789</v>
      </c>
      <c r="BE96" s="10" t="s">
        <v>805</v>
      </c>
      <c r="BF96" s="10" t="s">
        <v>830</v>
      </c>
    </row>
    <row r="97" spans="1:58" x14ac:dyDescent="0.2">
      <c r="A97" s="5">
        <v>119615</v>
      </c>
      <c r="B97" s="6" t="s">
        <v>52</v>
      </c>
      <c r="C97" s="6">
        <v>-7560.06</v>
      </c>
      <c r="D97" s="6">
        <v>0</v>
      </c>
      <c r="E97" s="6">
        <v>0</v>
      </c>
      <c r="F97" s="49">
        <f t="shared" si="17"/>
        <v>0</v>
      </c>
      <c r="G97" s="6">
        <v>-7560.06</v>
      </c>
      <c r="H97" s="6">
        <v>0</v>
      </c>
      <c r="I97" s="6">
        <v>0</v>
      </c>
      <c r="J97" s="49">
        <f t="shared" si="18"/>
        <v>0</v>
      </c>
      <c r="K97" s="6">
        <v>-7560.06</v>
      </c>
      <c r="L97" s="6">
        <v>0</v>
      </c>
      <c r="M97" s="6">
        <v>0</v>
      </c>
      <c r="N97" s="49">
        <f t="shared" si="19"/>
        <v>0</v>
      </c>
      <c r="O97" s="6">
        <v>-7560.06</v>
      </c>
      <c r="P97" s="6">
        <v>0</v>
      </c>
      <c r="Q97" s="6">
        <v>0</v>
      </c>
      <c r="R97" s="49">
        <f t="shared" si="20"/>
        <v>0</v>
      </c>
      <c r="S97" s="6">
        <v>-7560.06</v>
      </c>
      <c r="T97" s="6">
        <v>0</v>
      </c>
      <c r="U97" s="6">
        <v>0</v>
      </c>
      <c r="V97" s="49">
        <f t="shared" si="21"/>
        <v>0</v>
      </c>
      <c r="W97" s="6">
        <v>-7560.06</v>
      </c>
      <c r="X97" s="6">
        <v>0</v>
      </c>
      <c r="Y97" s="6">
        <v>0</v>
      </c>
      <c r="Z97" s="49">
        <f t="shared" si="22"/>
        <v>0</v>
      </c>
      <c r="AA97" s="6">
        <v>-7560.06</v>
      </c>
      <c r="AB97" s="6">
        <v>0</v>
      </c>
      <c r="AC97" s="6">
        <v>0</v>
      </c>
      <c r="AD97" s="49">
        <f t="shared" si="23"/>
        <v>0</v>
      </c>
      <c r="AE97" s="6">
        <v>-7560.06</v>
      </c>
      <c r="AF97" s="6">
        <v>0</v>
      </c>
      <c r="AG97" s="6">
        <v>0</v>
      </c>
      <c r="AH97" s="49">
        <f t="shared" si="24"/>
        <v>0</v>
      </c>
      <c r="AI97" s="6">
        <v>-7560.06</v>
      </c>
      <c r="AJ97" s="6">
        <v>0</v>
      </c>
      <c r="AK97" s="6">
        <v>0</v>
      </c>
      <c r="AL97" s="49">
        <f t="shared" si="25"/>
        <v>0</v>
      </c>
      <c r="AM97" s="6">
        <v>-7560.06</v>
      </c>
      <c r="AN97" s="6">
        <v>0</v>
      </c>
      <c r="AO97" s="6">
        <v>0</v>
      </c>
      <c r="AP97" s="49">
        <f t="shared" si="26"/>
        <v>0</v>
      </c>
      <c r="AQ97" s="6">
        <v>-7560.06</v>
      </c>
      <c r="AR97" s="8">
        <v>0</v>
      </c>
      <c r="AS97" s="8">
        <v>0</v>
      </c>
      <c r="AT97" s="51">
        <f t="shared" si="27"/>
        <v>0</v>
      </c>
      <c r="AU97" s="6">
        <v>-7560.06</v>
      </c>
      <c r="AV97" s="8">
        <v>0</v>
      </c>
      <c r="AW97" s="8">
        <v>0</v>
      </c>
      <c r="AX97" s="51">
        <f t="shared" si="28"/>
        <v>0</v>
      </c>
      <c r="AY97" s="50">
        <f t="shared" si="29"/>
        <v>-52920.42</v>
      </c>
      <c r="AZ97" s="50">
        <f t="shared" si="30"/>
        <v>0</v>
      </c>
      <c r="BA97" s="50">
        <f t="shared" si="31"/>
        <v>0</v>
      </c>
      <c r="BB97" s="7">
        <f t="shared" si="32"/>
        <v>0</v>
      </c>
      <c r="BC97" s="10" t="s">
        <v>785</v>
      </c>
      <c r="BD97" s="10" t="s">
        <v>789</v>
      </c>
      <c r="BE97" s="10" t="s">
        <v>805</v>
      </c>
      <c r="BF97" s="10" t="s">
        <v>830</v>
      </c>
    </row>
    <row r="98" spans="1:58" x14ac:dyDescent="0.2">
      <c r="A98" s="5">
        <v>129599</v>
      </c>
      <c r="B98" s="6" t="s">
        <v>61</v>
      </c>
      <c r="C98" s="6">
        <v>356054.57</v>
      </c>
      <c r="D98" s="6">
        <v>1335735</v>
      </c>
      <c r="E98" s="6">
        <v>188.5</v>
      </c>
      <c r="F98" s="49">
        <f t="shared" si="17"/>
        <v>7.996823546586711</v>
      </c>
      <c r="G98" s="6">
        <v>401274.58</v>
      </c>
      <c r="H98" s="6">
        <v>951625</v>
      </c>
      <c r="I98" s="6">
        <v>140</v>
      </c>
      <c r="J98" s="49">
        <f t="shared" si="18"/>
        <v>13.071863370550375</v>
      </c>
      <c r="K98" s="6">
        <v>465734.55</v>
      </c>
      <c r="L98" s="6">
        <v>1216190</v>
      </c>
      <c r="M98" s="6">
        <v>171.5</v>
      </c>
      <c r="N98" s="49">
        <f t="shared" si="19"/>
        <v>11.488366538123156</v>
      </c>
      <c r="O98" s="6">
        <v>330303.53000000003</v>
      </c>
      <c r="P98" s="6">
        <v>853710</v>
      </c>
      <c r="Q98" s="6">
        <v>120</v>
      </c>
      <c r="R98" s="49">
        <f t="shared" si="20"/>
        <v>11.994013693174498</v>
      </c>
      <c r="S98" s="6">
        <v>335790.04</v>
      </c>
      <c r="T98" s="6">
        <v>854085</v>
      </c>
      <c r="U98" s="6">
        <v>119.5</v>
      </c>
      <c r="V98" s="49">
        <f t="shared" si="21"/>
        <v>12.187886732585163</v>
      </c>
      <c r="W98" s="6">
        <v>247727.52</v>
      </c>
      <c r="X98" s="6">
        <v>871220</v>
      </c>
      <c r="Y98" s="6">
        <v>124</v>
      </c>
      <c r="Z98" s="49">
        <f t="shared" si="22"/>
        <v>8.5303661532104407</v>
      </c>
      <c r="AA98" s="6">
        <v>432889.54</v>
      </c>
      <c r="AB98" s="6">
        <v>1161650</v>
      </c>
      <c r="AC98" s="6">
        <v>160</v>
      </c>
      <c r="AD98" s="49">
        <f t="shared" si="23"/>
        <v>11.552167813024576</v>
      </c>
      <c r="AE98" s="6">
        <v>253579.53</v>
      </c>
      <c r="AF98" s="6">
        <v>642795</v>
      </c>
      <c r="AG98" s="6">
        <v>86.5</v>
      </c>
      <c r="AH98" s="49">
        <f t="shared" si="24"/>
        <v>11.834855436025482</v>
      </c>
      <c r="AI98" s="6">
        <v>405520.55</v>
      </c>
      <c r="AJ98" s="6">
        <v>925619</v>
      </c>
      <c r="AK98" s="6">
        <v>127.7</v>
      </c>
      <c r="AL98" s="49">
        <f t="shared" si="25"/>
        <v>13.581329953252904</v>
      </c>
      <c r="AM98" s="6">
        <v>437105.52</v>
      </c>
      <c r="AN98" s="6">
        <v>672375</v>
      </c>
      <c r="AO98" s="6">
        <v>95.5</v>
      </c>
      <c r="AP98" s="49">
        <f t="shared" si="26"/>
        <v>20.152847919687677</v>
      </c>
      <c r="AQ98" s="6">
        <v>512348.03</v>
      </c>
      <c r="AR98" s="8">
        <v>1199787.5</v>
      </c>
      <c r="AS98" s="8">
        <v>167.25</v>
      </c>
      <c r="AT98" s="51">
        <f t="shared" si="27"/>
        <v>13.238001671129265</v>
      </c>
      <c r="AU98" s="6">
        <v>336426.22</v>
      </c>
      <c r="AV98" s="8">
        <v>966750</v>
      </c>
      <c r="AW98" s="8">
        <v>134</v>
      </c>
      <c r="AX98" s="51">
        <f t="shared" si="28"/>
        <v>10.787910855960693</v>
      </c>
      <c r="AY98" s="50">
        <f t="shared" si="29"/>
        <v>2569774.33</v>
      </c>
      <c r="AZ98" s="50">
        <f t="shared" si="30"/>
        <v>7244215</v>
      </c>
      <c r="BA98" s="50">
        <f t="shared" si="31"/>
        <v>1634.45</v>
      </c>
      <c r="BB98" s="7">
        <f t="shared" si="32"/>
        <v>10.996775251700841</v>
      </c>
      <c r="BC98" s="10" t="s">
        <v>785</v>
      </c>
      <c r="BD98" s="10" t="s">
        <v>789</v>
      </c>
      <c r="BE98" s="10" t="s">
        <v>805</v>
      </c>
      <c r="BF98" s="10" t="s">
        <v>830</v>
      </c>
    </row>
    <row r="99" spans="1:58" x14ac:dyDescent="0.2">
      <c r="A99" s="5">
        <v>143531</v>
      </c>
      <c r="B99" s="6" t="s">
        <v>99</v>
      </c>
      <c r="C99" s="6">
        <v>254994.27</v>
      </c>
      <c r="D99" s="6">
        <v>948075</v>
      </c>
      <c r="E99" s="6">
        <v>137</v>
      </c>
      <c r="F99" s="49">
        <f t="shared" si="17"/>
        <v>8.0688005695751919</v>
      </c>
      <c r="G99" s="6">
        <v>-39349.730000000003</v>
      </c>
      <c r="H99" s="6">
        <v>1159825</v>
      </c>
      <c r="I99" s="6">
        <v>171.5</v>
      </c>
      <c r="J99" s="49">
        <f t="shared" si="18"/>
        <v>-1.0517462806888971</v>
      </c>
      <c r="K99" s="6">
        <v>-112911.24</v>
      </c>
      <c r="L99" s="6">
        <v>2223220</v>
      </c>
      <c r="M99" s="6">
        <v>318</v>
      </c>
      <c r="N99" s="49">
        <f t="shared" si="19"/>
        <v>-1.5236176356815792</v>
      </c>
      <c r="O99" s="6">
        <v>-14037.26</v>
      </c>
      <c r="P99" s="6">
        <v>773030</v>
      </c>
      <c r="Q99" s="6">
        <v>108.5</v>
      </c>
      <c r="R99" s="49">
        <f t="shared" si="20"/>
        <v>-0.56292130965163056</v>
      </c>
      <c r="S99" s="6">
        <v>-62555.26</v>
      </c>
      <c r="T99" s="6">
        <v>946505</v>
      </c>
      <c r="U99" s="6">
        <v>138.5</v>
      </c>
      <c r="V99" s="49">
        <f t="shared" si="21"/>
        <v>-2.0488143855552798</v>
      </c>
      <c r="W99" s="6">
        <v>-76564.759999999995</v>
      </c>
      <c r="X99" s="6">
        <v>82875</v>
      </c>
      <c r="Y99" s="6">
        <v>12.5</v>
      </c>
      <c r="Z99" s="49">
        <f t="shared" si="22"/>
        <v>-27.715750226244342</v>
      </c>
      <c r="AA99" s="6">
        <v>-14383.76</v>
      </c>
      <c r="AB99" s="6">
        <v>468540</v>
      </c>
      <c r="AC99" s="6">
        <v>68</v>
      </c>
      <c r="AD99" s="49">
        <f t="shared" si="23"/>
        <v>-0.9516723438767235</v>
      </c>
      <c r="AE99" s="6">
        <v>-24499.759999999998</v>
      </c>
      <c r="AF99" s="6">
        <v>594965</v>
      </c>
      <c r="AG99" s="6">
        <v>80.5</v>
      </c>
      <c r="AH99" s="49">
        <f t="shared" si="24"/>
        <v>-1.2353546847293537</v>
      </c>
      <c r="AI99" s="6">
        <v>-63329.760000000002</v>
      </c>
      <c r="AJ99" s="6">
        <v>760790</v>
      </c>
      <c r="AK99" s="6">
        <v>108.5</v>
      </c>
      <c r="AL99" s="49">
        <f t="shared" si="25"/>
        <v>-2.5805052116878509</v>
      </c>
      <c r="AM99" s="6">
        <v>-6225.76</v>
      </c>
      <c r="AN99" s="6">
        <v>1039925</v>
      </c>
      <c r="AO99" s="6">
        <v>150.5</v>
      </c>
      <c r="AP99" s="49">
        <f t="shared" si="26"/>
        <v>-0.18558892227804891</v>
      </c>
      <c r="AQ99" s="6">
        <v>-414035.76</v>
      </c>
      <c r="AR99" s="8">
        <v>722925</v>
      </c>
      <c r="AS99" s="8">
        <v>105.5</v>
      </c>
      <c r="AT99" s="51">
        <f t="shared" si="27"/>
        <v>-17.754412366428053</v>
      </c>
      <c r="AU99" s="6">
        <v>-500321.76</v>
      </c>
      <c r="AV99" s="8">
        <v>419200</v>
      </c>
      <c r="AW99" s="8">
        <v>57</v>
      </c>
      <c r="AX99" s="51">
        <f t="shared" si="28"/>
        <v>-36.998985114503817</v>
      </c>
      <c r="AY99" s="50">
        <f t="shared" si="29"/>
        <v>-64807.74000000002</v>
      </c>
      <c r="AZ99" s="50">
        <f t="shared" si="30"/>
        <v>6602070</v>
      </c>
      <c r="BA99" s="50">
        <f t="shared" si="31"/>
        <v>1456</v>
      </c>
      <c r="BB99" s="7">
        <f t="shared" si="32"/>
        <v>-0.30430454993661088</v>
      </c>
      <c r="BC99" s="10" t="s">
        <v>785</v>
      </c>
      <c r="BD99" s="10" t="s">
        <v>789</v>
      </c>
      <c r="BE99" s="10" t="s">
        <v>805</v>
      </c>
      <c r="BF99" s="10" t="s">
        <v>830</v>
      </c>
    </row>
    <row r="100" spans="1:58" x14ac:dyDescent="0.2">
      <c r="A100" s="5">
        <v>144996</v>
      </c>
      <c r="B100" s="6" t="s">
        <v>107</v>
      </c>
      <c r="C100" s="6">
        <v>314327.98</v>
      </c>
      <c r="D100" s="6">
        <v>430250</v>
      </c>
      <c r="E100" s="6">
        <v>63</v>
      </c>
      <c r="F100" s="49">
        <f t="shared" si="17"/>
        <v>21.917116560139455</v>
      </c>
      <c r="G100" s="6">
        <v>331638.98</v>
      </c>
      <c r="H100" s="6">
        <v>369450</v>
      </c>
      <c r="I100" s="6">
        <v>55</v>
      </c>
      <c r="J100" s="49">
        <f t="shared" si="18"/>
        <v>27.82733354987143</v>
      </c>
      <c r="K100" s="6">
        <v>217368.98</v>
      </c>
      <c r="L100" s="6">
        <v>586660</v>
      </c>
      <c r="M100" s="6">
        <v>84</v>
      </c>
      <c r="N100" s="49">
        <f t="shared" si="19"/>
        <v>11.115585518017252</v>
      </c>
      <c r="O100" s="6">
        <v>339708.98</v>
      </c>
      <c r="P100" s="6">
        <v>670725</v>
      </c>
      <c r="Q100" s="6">
        <v>95.5</v>
      </c>
      <c r="R100" s="49">
        <f t="shared" si="20"/>
        <v>15.700888411793208</v>
      </c>
      <c r="S100" s="6">
        <v>128438.98</v>
      </c>
      <c r="T100" s="6">
        <v>392175</v>
      </c>
      <c r="U100" s="6">
        <v>57.5</v>
      </c>
      <c r="V100" s="49">
        <f t="shared" si="21"/>
        <v>10.152631809778796</v>
      </c>
      <c r="W100" s="6">
        <v>355953.98</v>
      </c>
      <c r="X100" s="6">
        <v>606680</v>
      </c>
      <c r="Y100" s="6">
        <v>86</v>
      </c>
      <c r="Z100" s="49">
        <f t="shared" si="22"/>
        <v>17.601733038834308</v>
      </c>
      <c r="AA100" s="6">
        <v>231713.98</v>
      </c>
      <c r="AB100" s="6">
        <v>325640</v>
      </c>
      <c r="AC100" s="6">
        <v>43</v>
      </c>
      <c r="AD100" s="49">
        <f t="shared" si="23"/>
        <v>22.058510563812803</v>
      </c>
      <c r="AE100" s="6">
        <v>388893.97</v>
      </c>
      <c r="AF100" s="6">
        <v>828160</v>
      </c>
      <c r="AG100" s="6">
        <v>112</v>
      </c>
      <c r="AH100" s="49">
        <f t="shared" si="24"/>
        <v>14.087638982805254</v>
      </c>
      <c r="AI100" s="6">
        <v>210393.97</v>
      </c>
      <c r="AJ100" s="6">
        <v>623160</v>
      </c>
      <c r="AK100" s="6">
        <v>84</v>
      </c>
      <c r="AL100" s="49">
        <f t="shared" si="25"/>
        <v>10.466353857757237</v>
      </c>
      <c r="AM100" s="6">
        <v>257884.97</v>
      </c>
      <c r="AN100" s="6">
        <v>923760</v>
      </c>
      <c r="AO100" s="6">
        <v>127</v>
      </c>
      <c r="AP100" s="49">
        <f t="shared" si="26"/>
        <v>8.6542327769117513</v>
      </c>
      <c r="AQ100" s="6">
        <v>341299.97</v>
      </c>
      <c r="AR100" s="8">
        <v>1022775</v>
      </c>
      <c r="AS100" s="8">
        <v>138.5</v>
      </c>
      <c r="AT100" s="51">
        <f t="shared" si="27"/>
        <v>10.344698560289407</v>
      </c>
      <c r="AU100" s="6">
        <v>344125.58</v>
      </c>
      <c r="AV100" s="8">
        <v>937200</v>
      </c>
      <c r="AW100" s="8">
        <v>126</v>
      </c>
      <c r="AX100" s="51">
        <f t="shared" si="28"/>
        <v>11.38272831839522</v>
      </c>
      <c r="AY100" s="50">
        <f t="shared" si="29"/>
        <v>1919151.8599999999</v>
      </c>
      <c r="AZ100" s="50">
        <f t="shared" si="30"/>
        <v>3381580</v>
      </c>
      <c r="BA100" s="50">
        <f t="shared" si="31"/>
        <v>1071.5</v>
      </c>
      <c r="BB100" s="7">
        <f t="shared" si="32"/>
        <v>17.593464492929339</v>
      </c>
      <c r="BC100" s="10" t="s">
        <v>785</v>
      </c>
      <c r="BD100" s="10" t="s">
        <v>789</v>
      </c>
      <c r="BE100" s="10" t="s">
        <v>805</v>
      </c>
      <c r="BF100" s="10" t="s">
        <v>830</v>
      </c>
    </row>
    <row r="101" spans="1:58" x14ac:dyDescent="0.2">
      <c r="A101" s="5">
        <v>147976</v>
      </c>
      <c r="B101" s="6" t="s">
        <v>139</v>
      </c>
      <c r="C101" s="6">
        <v>-91619.38</v>
      </c>
      <c r="D101" s="6">
        <v>0</v>
      </c>
      <c r="E101" s="6">
        <v>0</v>
      </c>
      <c r="F101" s="49">
        <f t="shared" si="17"/>
        <v>0</v>
      </c>
      <c r="G101" s="6">
        <v>-91619.38</v>
      </c>
      <c r="H101" s="6">
        <v>0</v>
      </c>
      <c r="I101" s="6">
        <v>0</v>
      </c>
      <c r="J101" s="49">
        <f t="shared" si="18"/>
        <v>0</v>
      </c>
      <c r="K101" s="6">
        <v>-5253.38</v>
      </c>
      <c r="L101" s="6">
        <v>297140</v>
      </c>
      <c r="M101" s="6">
        <v>41.5</v>
      </c>
      <c r="N101" s="49">
        <f t="shared" si="19"/>
        <v>-0.53039442686948912</v>
      </c>
      <c r="O101" s="6">
        <v>-4193.38</v>
      </c>
      <c r="P101" s="6">
        <v>304220</v>
      </c>
      <c r="Q101" s="6">
        <v>41</v>
      </c>
      <c r="R101" s="49">
        <f t="shared" si="20"/>
        <v>-0.42730517388731837</v>
      </c>
      <c r="S101" s="6">
        <v>67184.62</v>
      </c>
      <c r="T101" s="6">
        <v>108450</v>
      </c>
      <c r="U101" s="6">
        <v>15</v>
      </c>
      <c r="V101" s="49">
        <f t="shared" si="21"/>
        <v>19.204455693868141</v>
      </c>
      <c r="W101" s="6">
        <v>-111969.88</v>
      </c>
      <c r="X101" s="6">
        <v>235975</v>
      </c>
      <c r="Y101" s="6">
        <v>32.5</v>
      </c>
      <c r="Z101" s="49">
        <f t="shared" si="22"/>
        <v>-14.234967263481302</v>
      </c>
      <c r="AA101" s="6">
        <v>-14968.88</v>
      </c>
      <c r="AB101" s="6">
        <v>535040</v>
      </c>
      <c r="AC101" s="6">
        <v>73</v>
      </c>
      <c r="AD101" s="49">
        <f t="shared" si="23"/>
        <v>-0.86729081937799035</v>
      </c>
      <c r="AE101" s="6">
        <v>-5621.88</v>
      </c>
      <c r="AF101" s="6">
        <v>159180</v>
      </c>
      <c r="AG101" s="6">
        <v>21</v>
      </c>
      <c r="AH101" s="49">
        <f t="shared" si="24"/>
        <v>-1.0595326045985676</v>
      </c>
      <c r="AI101" s="6">
        <v>-16613.88</v>
      </c>
      <c r="AJ101" s="6">
        <v>195650</v>
      </c>
      <c r="AK101" s="6">
        <v>26</v>
      </c>
      <c r="AL101" s="49">
        <f t="shared" si="25"/>
        <v>-2.6324062356248406</v>
      </c>
      <c r="AM101" s="6">
        <v>-6043.88</v>
      </c>
      <c r="AN101" s="6">
        <v>155400</v>
      </c>
      <c r="AO101" s="6">
        <v>21</v>
      </c>
      <c r="AP101" s="49">
        <f t="shared" si="26"/>
        <v>-1.2056646074646076</v>
      </c>
      <c r="AQ101" s="6">
        <v>-15274.88</v>
      </c>
      <c r="AR101" s="8">
        <v>315000</v>
      </c>
      <c r="AS101" s="8">
        <v>42</v>
      </c>
      <c r="AT101" s="51">
        <f t="shared" si="27"/>
        <v>-1.5032421587301585</v>
      </c>
      <c r="AU101" s="6">
        <v>-37787.879999999997</v>
      </c>
      <c r="AV101" s="8">
        <v>306600</v>
      </c>
      <c r="AW101" s="8">
        <v>42</v>
      </c>
      <c r="AX101" s="51">
        <f t="shared" si="28"/>
        <v>-3.8206923679060663</v>
      </c>
      <c r="AY101" s="50">
        <f t="shared" si="29"/>
        <v>-252439.66000000003</v>
      </c>
      <c r="AZ101" s="50">
        <f t="shared" si="30"/>
        <v>1480825</v>
      </c>
      <c r="BA101" s="50">
        <f t="shared" si="31"/>
        <v>355</v>
      </c>
      <c r="BB101" s="7">
        <f t="shared" si="32"/>
        <v>-5.2846416423277569</v>
      </c>
      <c r="BC101" s="10" t="s">
        <v>785</v>
      </c>
      <c r="BD101" s="10" t="s">
        <v>789</v>
      </c>
      <c r="BE101" s="10" t="s">
        <v>805</v>
      </c>
      <c r="BF101" s="10" t="s">
        <v>830</v>
      </c>
    </row>
    <row r="102" spans="1:58" x14ac:dyDescent="0.2">
      <c r="A102" s="5">
        <v>149589</v>
      </c>
      <c r="B102" s="6" t="s">
        <v>158</v>
      </c>
      <c r="C102" s="6">
        <v>-400.99</v>
      </c>
      <c r="D102" s="6">
        <v>74500</v>
      </c>
      <c r="E102" s="6">
        <v>10</v>
      </c>
      <c r="F102" s="49">
        <f t="shared" si="17"/>
        <v>-0.1614724832214765</v>
      </c>
      <c r="G102" s="6">
        <v>64499.02</v>
      </c>
      <c r="H102" s="6">
        <v>351550</v>
      </c>
      <c r="I102" s="6">
        <v>51</v>
      </c>
      <c r="J102" s="49">
        <f t="shared" si="18"/>
        <v>5.6875824775992037</v>
      </c>
      <c r="K102" s="6">
        <v>-7332.49</v>
      </c>
      <c r="L102" s="6">
        <v>259250</v>
      </c>
      <c r="M102" s="6">
        <v>37.5</v>
      </c>
      <c r="N102" s="49">
        <f t="shared" si="19"/>
        <v>-0.84850414657666351</v>
      </c>
      <c r="O102" s="6">
        <v>-2960.49</v>
      </c>
      <c r="P102" s="6">
        <v>255990</v>
      </c>
      <c r="Q102" s="6">
        <v>37</v>
      </c>
      <c r="R102" s="49">
        <f t="shared" si="20"/>
        <v>-0.35851084026719793</v>
      </c>
      <c r="S102" s="6">
        <v>-3140</v>
      </c>
      <c r="T102" s="6">
        <v>281302.5</v>
      </c>
      <c r="U102" s="6">
        <v>41.75</v>
      </c>
      <c r="V102" s="49">
        <f t="shared" si="21"/>
        <v>-0.34603318491659335</v>
      </c>
      <c r="W102" s="6">
        <v>-13336.26</v>
      </c>
      <c r="X102" s="6">
        <v>219075</v>
      </c>
      <c r="Y102" s="6">
        <v>32.5</v>
      </c>
      <c r="Z102" s="49">
        <f t="shared" si="22"/>
        <v>-1.8262595001711743</v>
      </c>
      <c r="AA102" s="6">
        <v>29360</v>
      </c>
      <c r="AB102" s="6">
        <v>349607.5</v>
      </c>
      <c r="AC102" s="6">
        <v>50.25</v>
      </c>
      <c r="AD102" s="49">
        <f t="shared" si="23"/>
        <v>2.6033766438076986</v>
      </c>
      <c r="AE102" s="6">
        <v>18605</v>
      </c>
      <c r="AF102" s="6">
        <v>457757.5</v>
      </c>
      <c r="AG102" s="6">
        <v>62.75</v>
      </c>
      <c r="AH102" s="49">
        <f t="shared" si="24"/>
        <v>1.2193137196004433</v>
      </c>
      <c r="AI102" s="6">
        <v>95431.51</v>
      </c>
      <c r="AJ102" s="6">
        <v>1144235</v>
      </c>
      <c r="AK102" s="6">
        <v>163.5</v>
      </c>
      <c r="AL102" s="49">
        <f t="shared" si="25"/>
        <v>2.5854626103903482</v>
      </c>
      <c r="AM102" s="6">
        <v>-18473.48</v>
      </c>
      <c r="AN102" s="6">
        <v>804987.5</v>
      </c>
      <c r="AO102" s="6">
        <v>114.25</v>
      </c>
      <c r="AP102" s="49">
        <f t="shared" si="26"/>
        <v>-0.71141213994006114</v>
      </c>
      <c r="AQ102" s="6">
        <v>69406.53</v>
      </c>
      <c r="AR102" s="8">
        <v>891925</v>
      </c>
      <c r="AS102" s="8">
        <v>125.5</v>
      </c>
      <c r="AT102" s="51">
        <f t="shared" si="27"/>
        <v>2.4123131765563248</v>
      </c>
      <c r="AU102" s="6">
        <v>-52582.85</v>
      </c>
      <c r="AV102" s="8">
        <v>1452450</v>
      </c>
      <c r="AW102" s="8">
        <v>200</v>
      </c>
      <c r="AX102" s="51">
        <f t="shared" si="28"/>
        <v>-1.1222887879100829</v>
      </c>
      <c r="AY102" s="50">
        <f t="shared" si="29"/>
        <v>66688.790000000008</v>
      </c>
      <c r="AZ102" s="50">
        <f t="shared" si="30"/>
        <v>1791275</v>
      </c>
      <c r="BA102" s="50">
        <f t="shared" si="31"/>
        <v>926</v>
      </c>
      <c r="BB102" s="7">
        <f t="shared" si="32"/>
        <v>1.1541234539643552</v>
      </c>
      <c r="BC102" s="10" t="s">
        <v>785</v>
      </c>
      <c r="BD102" s="10" t="s">
        <v>789</v>
      </c>
      <c r="BE102" s="10" t="s">
        <v>805</v>
      </c>
      <c r="BF102" s="10" t="s">
        <v>830</v>
      </c>
    </row>
    <row r="103" spans="1:58" x14ac:dyDescent="0.2">
      <c r="A103" s="5">
        <v>170015</v>
      </c>
      <c r="B103" s="6" t="s">
        <v>174</v>
      </c>
      <c r="C103" s="6">
        <v>-1480.5</v>
      </c>
      <c r="D103" s="6">
        <v>156750</v>
      </c>
      <c r="E103" s="6">
        <v>22</v>
      </c>
      <c r="F103" s="49">
        <f t="shared" si="17"/>
        <v>-0.28334928229665074</v>
      </c>
      <c r="G103" s="6">
        <v>-6976.5</v>
      </c>
      <c r="H103" s="6">
        <v>327400</v>
      </c>
      <c r="I103" s="6">
        <v>47.5</v>
      </c>
      <c r="J103" s="49">
        <f t="shared" si="18"/>
        <v>-0.66057269395235185</v>
      </c>
      <c r="K103" s="6">
        <v>-6449</v>
      </c>
      <c r="L103" s="6">
        <v>175830</v>
      </c>
      <c r="M103" s="6">
        <v>24</v>
      </c>
      <c r="N103" s="49">
        <f t="shared" si="19"/>
        <v>-1.1003241767616447</v>
      </c>
      <c r="O103" s="6">
        <v>-2267</v>
      </c>
      <c r="P103" s="6">
        <v>209300</v>
      </c>
      <c r="Q103" s="6">
        <v>30</v>
      </c>
      <c r="R103" s="49">
        <f t="shared" si="20"/>
        <v>-0.33577161968466313</v>
      </c>
      <c r="S103" s="6">
        <v>29477.99</v>
      </c>
      <c r="T103" s="6">
        <v>261077.5</v>
      </c>
      <c r="U103" s="6">
        <v>36.75</v>
      </c>
      <c r="V103" s="49">
        <f t="shared" si="21"/>
        <v>3.5001778782162383</v>
      </c>
      <c r="W103" s="6">
        <v>-12741.76</v>
      </c>
      <c r="X103" s="6">
        <v>208100</v>
      </c>
      <c r="Y103" s="6">
        <v>30</v>
      </c>
      <c r="Z103" s="49">
        <f t="shared" si="22"/>
        <v>-1.8368707352234501</v>
      </c>
      <c r="AA103" s="6">
        <v>-12427.77</v>
      </c>
      <c r="AB103" s="6">
        <v>403900</v>
      </c>
      <c r="AC103" s="6">
        <v>55</v>
      </c>
      <c r="AD103" s="49">
        <f t="shared" si="23"/>
        <v>-0.953852116860609</v>
      </c>
      <c r="AE103" s="6">
        <v>-8078.77</v>
      </c>
      <c r="AF103" s="6">
        <v>231730</v>
      </c>
      <c r="AG103" s="6">
        <v>31</v>
      </c>
      <c r="AH103" s="49">
        <f t="shared" si="24"/>
        <v>-1.0458857290812584</v>
      </c>
      <c r="AI103" s="6">
        <v>-31654.27</v>
      </c>
      <c r="AJ103" s="6">
        <v>412115</v>
      </c>
      <c r="AK103" s="6">
        <v>55.5</v>
      </c>
      <c r="AL103" s="49">
        <f t="shared" si="25"/>
        <v>-2.3810887009693893</v>
      </c>
      <c r="AM103" s="6">
        <v>79826.73</v>
      </c>
      <c r="AN103" s="6">
        <v>387750</v>
      </c>
      <c r="AO103" s="6">
        <v>54</v>
      </c>
      <c r="AP103" s="49">
        <f t="shared" si="26"/>
        <v>6.3820209671179882</v>
      </c>
      <c r="AQ103" s="6">
        <v>-13485.27</v>
      </c>
      <c r="AR103" s="8">
        <v>262700</v>
      </c>
      <c r="AS103" s="8">
        <v>36</v>
      </c>
      <c r="AT103" s="51">
        <f t="shared" si="27"/>
        <v>-1.591333726684431</v>
      </c>
      <c r="AU103" s="6">
        <v>8214.4699999999993</v>
      </c>
      <c r="AV103" s="8">
        <v>503400</v>
      </c>
      <c r="AW103" s="8">
        <v>69</v>
      </c>
      <c r="AX103" s="51">
        <f t="shared" si="28"/>
        <v>0.50585731029002778</v>
      </c>
      <c r="AY103" s="50">
        <f t="shared" si="29"/>
        <v>-12864.539999999999</v>
      </c>
      <c r="AZ103" s="50">
        <f t="shared" si="30"/>
        <v>1742357.5</v>
      </c>
      <c r="BA103" s="50">
        <f t="shared" si="31"/>
        <v>490.75</v>
      </c>
      <c r="BB103" s="7">
        <f t="shared" si="32"/>
        <v>-0.22888571375277461</v>
      </c>
      <c r="BC103" s="10" t="s">
        <v>785</v>
      </c>
      <c r="BD103" s="10" t="s">
        <v>789</v>
      </c>
      <c r="BE103" s="10" t="s">
        <v>805</v>
      </c>
      <c r="BF103" s="10" t="s">
        <v>830</v>
      </c>
    </row>
    <row r="104" spans="1:58" x14ac:dyDescent="0.2">
      <c r="A104" s="5">
        <v>170708</v>
      </c>
      <c r="B104" s="6" t="s">
        <v>187</v>
      </c>
      <c r="C104" s="6">
        <v>-4473.38</v>
      </c>
      <c r="D104" s="6">
        <v>651110</v>
      </c>
      <c r="E104" s="6">
        <v>93</v>
      </c>
      <c r="F104" s="49">
        <f t="shared" si="17"/>
        <v>-0.20611171691419267</v>
      </c>
      <c r="G104" s="6">
        <v>245529.61</v>
      </c>
      <c r="H104" s="6">
        <v>828290</v>
      </c>
      <c r="I104" s="6">
        <v>124.5</v>
      </c>
      <c r="J104" s="49">
        <f t="shared" si="18"/>
        <v>9.189315227758394</v>
      </c>
      <c r="K104" s="6">
        <v>191200.08</v>
      </c>
      <c r="L104" s="6">
        <v>2106875</v>
      </c>
      <c r="M104" s="6">
        <v>302</v>
      </c>
      <c r="N104" s="49">
        <f t="shared" si="19"/>
        <v>2.7225167131415007</v>
      </c>
      <c r="O104" s="6">
        <v>255716.08</v>
      </c>
      <c r="P104" s="6">
        <v>1239135</v>
      </c>
      <c r="Q104" s="6">
        <v>182</v>
      </c>
      <c r="R104" s="49">
        <f t="shared" si="20"/>
        <v>6.3973646777792572</v>
      </c>
      <c r="S104" s="6">
        <v>183030.08</v>
      </c>
      <c r="T104" s="6">
        <v>1163050</v>
      </c>
      <c r="U104" s="6">
        <v>169.5</v>
      </c>
      <c r="V104" s="49">
        <f t="shared" si="21"/>
        <v>4.8784940286316152</v>
      </c>
      <c r="W104" s="6">
        <v>160364.57999999999</v>
      </c>
      <c r="X104" s="6">
        <v>585150</v>
      </c>
      <c r="Y104" s="6">
        <v>83</v>
      </c>
      <c r="Z104" s="49">
        <f t="shared" si="22"/>
        <v>8.221716482953088</v>
      </c>
      <c r="AA104" s="6">
        <v>260001.08</v>
      </c>
      <c r="AB104" s="6">
        <v>1242050</v>
      </c>
      <c r="AC104" s="6">
        <v>169.5</v>
      </c>
      <c r="AD104" s="49">
        <f t="shared" si="23"/>
        <v>6.4892987238839011</v>
      </c>
      <c r="AE104" s="6">
        <v>359148.08</v>
      </c>
      <c r="AF104" s="6">
        <v>1008775</v>
      </c>
      <c r="AG104" s="6">
        <v>140</v>
      </c>
      <c r="AH104" s="49">
        <f t="shared" si="24"/>
        <v>10.680719089985377</v>
      </c>
      <c r="AI104" s="6">
        <v>38405.58</v>
      </c>
      <c r="AJ104" s="6">
        <v>188900</v>
      </c>
      <c r="AK104" s="6">
        <v>25</v>
      </c>
      <c r="AL104" s="49">
        <f t="shared" si="25"/>
        <v>6.3026626786659605</v>
      </c>
      <c r="AM104" s="6">
        <v>260328.58</v>
      </c>
      <c r="AN104" s="6">
        <v>1162400</v>
      </c>
      <c r="AO104" s="6">
        <v>168</v>
      </c>
      <c r="AP104" s="49">
        <f t="shared" si="26"/>
        <v>6.9426926875430146</v>
      </c>
      <c r="AQ104" s="6">
        <v>-32446.42</v>
      </c>
      <c r="AR104" s="8">
        <v>604800</v>
      </c>
      <c r="AS104" s="8">
        <v>84</v>
      </c>
      <c r="AT104" s="51">
        <f t="shared" si="27"/>
        <v>-1.6630936177248679</v>
      </c>
      <c r="AU104" s="6">
        <v>402645.2</v>
      </c>
      <c r="AV104" s="8">
        <v>1919175</v>
      </c>
      <c r="AW104" s="8">
        <v>264.5</v>
      </c>
      <c r="AX104" s="51">
        <f t="shared" si="28"/>
        <v>6.5038369090885411</v>
      </c>
      <c r="AY104" s="50">
        <f t="shared" si="29"/>
        <v>1291368.1299999999</v>
      </c>
      <c r="AZ104" s="50">
        <f t="shared" si="30"/>
        <v>7815660</v>
      </c>
      <c r="BA104" s="50">
        <f t="shared" si="31"/>
        <v>1805</v>
      </c>
      <c r="BB104" s="7">
        <f t="shared" si="32"/>
        <v>5.1220769621503486</v>
      </c>
      <c r="BC104" s="10" t="s">
        <v>785</v>
      </c>
      <c r="BD104" s="10" t="s">
        <v>789</v>
      </c>
      <c r="BE104" s="10" t="s">
        <v>805</v>
      </c>
      <c r="BF104" s="10" t="s">
        <v>830</v>
      </c>
    </row>
    <row r="105" spans="1:58" x14ac:dyDescent="0.2">
      <c r="A105" s="5">
        <v>171469</v>
      </c>
      <c r="B105" s="6" t="s">
        <v>194</v>
      </c>
      <c r="C105" s="6">
        <v>171761.14</v>
      </c>
      <c r="D105" s="6">
        <v>1664425</v>
      </c>
      <c r="E105" s="6">
        <v>228.5</v>
      </c>
      <c r="F105" s="49">
        <f t="shared" si="17"/>
        <v>3.0958644576956007</v>
      </c>
      <c r="G105" s="6">
        <v>671126.7</v>
      </c>
      <c r="H105" s="6">
        <v>6335887.5</v>
      </c>
      <c r="I105" s="6">
        <v>898.25</v>
      </c>
      <c r="J105" s="49">
        <f t="shared" si="18"/>
        <v>3.2836643169563851</v>
      </c>
      <c r="K105" s="6">
        <v>13416.41</v>
      </c>
      <c r="L105" s="6">
        <v>8410365</v>
      </c>
      <c r="M105" s="6">
        <v>1164.5</v>
      </c>
      <c r="N105" s="49">
        <f t="shared" si="19"/>
        <v>4.7856698252691766E-2</v>
      </c>
      <c r="O105" s="6">
        <v>817598.93</v>
      </c>
      <c r="P105" s="6">
        <v>5630610</v>
      </c>
      <c r="Q105" s="6">
        <v>766</v>
      </c>
      <c r="R105" s="49">
        <f t="shared" si="20"/>
        <v>4.5013891620978903</v>
      </c>
      <c r="S105" s="6">
        <v>-240592.57</v>
      </c>
      <c r="T105" s="6">
        <v>6117975</v>
      </c>
      <c r="U105" s="6">
        <v>850</v>
      </c>
      <c r="V105" s="49">
        <f t="shared" si="21"/>
        <v>-1.2190912303499115</v>
      </c>
      <c r="W105" s="6">
        <v>186329.93</v>
      </c>
      <c r="X105" s="6">
        <v>5187200</v>
      </c>
      <c r="Y105" s="6">
        <v>725</v>
      </c>
      <c r="Z105" s="49">
        <f t="shared" si="22"/>
        <v>1.0776330004626773</v>
      </c>
      <c r="AA105" s="6">
        <v>559972.39</v>
      </c>
      <c r="AB105" s="6">
        <v>8524208</v>
      </c>
      <c r="AC105" s="6">
        <v>1141.5999999999999</v>
      </c>
      <c r="AD105" s="49">
        <f t="shared" si="23"/>
        <v>2.0364524293635258</v>
      </c>
      <c r="AE105" s="6">
        <v>320542.39</v>
      </c>
      <c r="AF105" s="6">
        <v>4619215</v>
      </c>
      <c r="AG105" s="6">
        <v>625.5</v>
      </c>
      <c r="AH105" s="49">
        <f t="shared" si="24"/>
        <v>2.0817978162956261</v>
      </c>
      <c r="AI105" s="6">
        <v>1194957.6200000001</v>
      </c>
      <c r="AJ105" s="6">
        <v>8838617.5</v>
      </c>
      <c r="AK105" s="6">
        <v>1202.25</v>
      </c>
      <c r="AL105" s="49">
        <f t="shared" si="25"/>
        <v>4.1911176968570034</v>
      </c>
      <c r="AM105" s="6">
        <v>1381956.09</v>
      </c>
      <c r="AN105" s="6">
        <v>6629750</v>
      </c>
      <c r="AO105" s="6">
        <v>910.5</v>
      </c>
      <c r="AP105" s="49">
        <f t="shared" si="26"/>
        <v>6.4618784705305634</v>
      </c>
      <c r="AQ105" s="6">
        <v>104226.58</v>
      </c>
      <c r="AR105" s="8">
        <v>7254800</v>
      </c>
      <c r="AS105" s="8">
        <v>990</v>
      </c>
      <c r="AT105" s="51">
        <f t="shared" si="27"/>
        <v>0.44536361856977447</v>
      </c>
      <c r="AU105" s="6">
        <v>455261.88</v>
      </c>
      <c r="AV105" s="8">
        <v>10253125</v>
      </c>
      <c r="AW105" s="8">
        <v>1388.5</v>
      </c>
      <c r="AX105" s="51">
        <f t="shared" si="28"/>
        <v>1.3764699328253582</v>
      </c>
      <c r="AY105" s="50">
        <f t="shared" si="29"/>
        <v>2179612.9300000002</v>
      </c>
      <c r="AZ105" s="50">
        <f t="shared" si="30"/>
        <v>41870670.5</v>
      </c>
      <c r="BA105" s="50">
        <f t="shared" si="31"/>
        <v>10890.6</v>
      </c>
      <c r="BB105" s="7">
        <f t="shared" si="32"/>
        <v>1.6137310442640274</v>
      </c>
      <c r="BC105" s="10" t="s">
        <v>785</v>
      </c>
      <c r="BD105" s="10" t="s">
        <v>789</v>
      </c>
      <c r="BE105" s="10" t="s">
        <v>805</v>
      </c>
      <c r="BF105" s="10" t="s">
        <v>830</v>
      </c>
    </row>
    <row r="106" spans="1:58" x14ac:dyDescent="0.2">
      <c r="A106" s="5">
        <v>171479</v>
      </c>
      <c r="B106" s="6" t="s">
        <v>195</v>
      </c>
      <c r="C106" s="6">
        <v>140802.12</v>
      </c>
      <c r="D106" s="6">
        <v>2547275</v>
      </c>
      <c r="E106" s="6">
        <v>370.5</v>
      </c>
      <c r="F106" s="49">
        <f t="shared" si="17"/>
        <v>1.6582675996898646</v>
      </c>
      <c r="G106" s="6">
        <v>9639.1</v>
      </c>
      <c r="H106" s="6">
        <v>3666300</v>
      </c>
      <c r="I106" s="6">
        <v>548.5</v>
      </c>
      <c r="J106" s="49">
        <f t="shared" si="18"/>
        <v>8.1502359326841786E-2</v>
      </c>
      <c r="K106" s="6">
        <v>-118677.14</v>
      </c>
      <c r="L106" s="6">
        <v>4679627.5</v>
      </c>
      <c r="M106" s="6">
        <v>680.25</v>
      </c>
      <c r="N106" s="49">
        <f t="shared" si="19"/>
        <v>-0.76081145347573065</v>
      </c>
      <c r="O106" s="6">
        <v>188768.81</v>
      </c>
      <c r="P106" s="6">
        <v>4317725</v>
      </c>
      <c r="Q106" s="6">
        <v>629.5</v>
      </c>
      <c r="R106" s="49">
        <f t="shared" si="20"/>
        <v>1.3553047287634115</v>
      </c>
      <c r="S106" s="6">
        <v>438805.31</v>
      </c>
      <c r="T106" s="6">
        <v>3931890</v>
      </c>
      <c r="U106" s="6">
        <v>580.5</v>
      </c>
      <c r="V106" s="49">
        <f t="shared" si="21"/>
        <v>3.4596503488144381</v>
      </c>
      <c r="W106" s="6">
        <v>489975.3</v>
      </c>
      <c r="X106" s="6">
        <v>3201702</v>
      </c>
      <c r="Y106" s="6">
        <v>480.4</v>
      </c>
      <c r="Z106" s="49">
        <f t="shared" si="22"/>
        <v>4.5910765586553657</v>
      </c>
      <c r="AA106" s="6">
        <v>575543.27</v>
      </c>
      <c r="AB106" s="6">
        <v>3658836</v>
      </c>
      <c r="AC106" s="6">
        <v>507.2</v>
      </c>
      <c r="AD106" s="49">
        <f t="shared" si="23"/>
        <v>4.8763708922728428</v>
      </c>
      <c r="AE106" s="6">
        <v>-38434.730000000003</v>
      </c>
      <c r="AF106" s="6">
        <v>1015795</v>
      </c>
      <c r="AG106" s="6">
        <v>141.5</v>
      </c>
      <c r="AH106" s="49">
        <f t="shared" si="24"/>
        <v>-1.1351127934278078</v>
      </c>
      <c r="AI106" s="6">
        <v>420797.28</v>
      </c>
      <c r="AJ106" s="6">
        <v>4825300</v>
      </c>
      <c r="AK106" s="6">
        <v>685.5</v>
      </c>
      <c r="AL106" s="49">
        <f t="shared" si="25"/>
        <v>2.70339992953806</v>
      </c>
      <c r="AM106" s="6">
        <v>421419.28</v>
      </c>
      <c r="AN106" s="6">
        <v>1441550</v>
      </c>
      <c r="AO106" s="6">
        <v>200.5</v>
      </c>
      <c r="AP106" s="49">
        <f t="shared" si="26"/>
        <v>9.0624658735389012</v>
      </c>
      <c r="AQ106" s="6">
        <v>318315.26</v>
      </c>
      <c r="AR106" s="8">
        <v>1924475</v>
      </c>
      <c r="AS106" s="8">
        <v>268.5</v>
      </c>
      <c r="AT106" s="51">
        <f t="shared" si="27"/>
        <v>5.1275142883123976</v>
      </c>
      <c r="AU106" s="6">
        <v>-207110.31</v>
      </c>
      <c r="AV106" s="8">
        <v>2951025</v>
      </c>
      <c r="AW106" s="8">
        <v>412</v>
      </c>
      <c r="AX106" s="51">
        <f t="shared" si="28"/>
        <v>-2.175657478333799</v>
      </c>
      <c r="AY106" s="50">
        <f t="shared" si="29"/>
        <v>1724856.77</v>
      </c>
      <c r="AZ106" s="50">
        <f t="shared" si="30"/>
        <v>26003355.5</v>
      </c>
      <c r="BA106" s="50">
        <f t="shared" si="31"/>
        <v>5504.85</v>
      </c>
      <c r="BB106" s="7">
        <f t="shared" si="32"/>
        <v>2.0562946143623657</v>
      </c>
      <c r="BC106" s="10" t="s">
        <v>785</v>
      </c>
      <c r="BD106" s="10" t="s">
        <v>789</v>
      </c>
      <c r="BE106" s="10" t="s">
        <v>805</v>
      </c>
      <c r="BF106" s="10" t="s">
        <v>830</v>
      </c>
    </row>
    <row r="107" spans="1:58" x14ac:dyDescent="0.2">
      <c r="A107" s="5">
        <v>171487</v>
      </c>
      <c r="B107" s="6" t="s">
        <v>196</v>
      </c>
      <c r="C107" s="6">
        <v>-947.57</v>
      </c>
      <c r="D107" s="6">
        <v>139000</v>
      </c>
      <c r="E107" s="6">
        <v>20</v>
      </c>
      <c r="F107" s="49">
        <f t="shared" si="17"/>
        <v>-0.20451151079136692</v>
      </c>
      <c r="G107" s="6">
        <v>-947.57</v>
      </c>
      <c r="H107" s="6">
        <v>0</v>
      </c>
      <c r="I107" s="6">
        <v>0</v>
      </c>
      <c r="J107" s="49">
        <f t="shared" si="18"/>
        <v>0</v>
      </c>
      <c r="K107" s="6">
        <v>137765.4</v>
      </c>
      <c r="L107" s="6">
        <v>393420</v>
      </c>
      <c r="M107" s="6">
        <v>59</v>
      </c>
      <c r="N107" s="49">
        <f t="shared" si="19"/>
        <v>10.505215799908495</v>
      </c>
      <c r="O107" s="6">
        <v>138896.95999999999</v>
      </c>
      <c r="P107" s="6">
        <v>140280</v>
      </c>
      <c r="Q107" s="6">
        <v>21</v>
      </c>
      <c r="R107" s="49">
        <f t="shared" si="20"/>
        <v>30.694366695181067</v>
      </c>
      <c r="S107" s="6">
        <v>136475.07</v>
      </c>
      <c r="T107" s="6">
        <v>0</v>
      </c>
      <c r="U107" s="6">
        <v>0</v>
      </c>
      <c r="V107" s="49">
        <f t="shared" si="21"/>
        <v>0</v>
      </c>
      <c r="W107" s="6">
        <v>-1524.93</v>
      </c>
      <c r="X107" s="6">
        <v>0</v>
      </c>
      <c r="Y107" s="6">
        <v>0</v>
      </c>
      <c r="Z107" s="49">
        <f t="shared" si="22"/>
        <v>0</v>
      </c>
      <c r="AA107" s="6">
        <v>140855.07</v>
      </c>
      <c r="AB107" s="6">
        <v>142380</v>
      </c>
      <c r="AC107" s="6">
        <v>21</v>
      </c>
      <c r="AD107" s="49">
        <f t="shared" si="23"/>
        <v>30.667981247366203</v>
      </c>
      <c r="AE107" s="6">
        <v>327598.19</v>
      </c>
      <c r="AF107" s="6">
        <v>331040</v>
      </c>
      <c r="AG107" s="6">
        <v>43</v>
      </c>
      <c r="AH107" s="49">
        <f t="shared" si="24"/>
        <v>29.688091167230549</v>
      </c>
      <c r="AI107" s="6">
        <v>387571.59</v>
      </c>
      <c r="AJ107" s="6">
        <v>621700</v>
      </c>
      <c r="AK107" s="6">
        <v>86</v>
      </c>
      <c r="AL107" s="49">
        <f t="shared" si="25"/>
        <v>19.325589979089592</v>
      </c>
      <c r="AM107" s="6">
        <v>117571.59</v>
      </c>
      <c r="AN107" s="6">
        <v>0</v>
      </c>
      <c r="AO107" s="6">
        <v>0</v>
      </c>
      <c r="AP107" s="49">
        <f t="shared" si="26"/>
        <v>0</v>
      </c>
      <c r="AQ107" s="6">
        <v>17571.59</v>
      </c>
      <c r="AR107" s="8">
        <v>0</v>
      </c>
      <c r="AS107" s="8">
        <v>0</v>
      </c>
      <c r="AT107" s="51">
        <f t="shared" si="27"/>
        <v>0</v>
      </c>
      <c r="AU107" s="6">
        <v>-11252.64</v>
      </c>
      <c r="AV107" s="8">
        <v>70875</v>
      </c>
      <c r="AW107" s="8">
        <v>10.5</v>
      </c>
      <c r="AX107" s="51">
        <f t="shared" si="28"/>
        <v>-4.9217896296296288</v>
      </c>
      <c r="AY107" s="50">
        <f t="shared" si="29"/>
        <v>550572.42999999993</v>
      </c>
      <c r="AZ107" s="50">
        <f t="shared" si="30"/>
        <v>815080</v>
      </c>
      <c r="BA107" s="50">
        <f t="shared" si="31"/>
        <v>260.5</v>
      </c>
      <c r="BB107" s="7">
        <f t="shared" si="32"/>
        <v>20.939963353290473</v>
      </c>
      <c r="BC107" s="10" t="s">
        <v>785</v>
      </c>
      <c r="BD107" s="10" t="s">
        <v>789</v>
      </c>
      <c r="BE107" s="10" t="s">
        <v>805</v>
      </c>
      <c r="BF107" s="10" t="s">
        <v>830</v>
      </c>
    </row>
    <row r="108" spans="1:58" x14ac:dyDescent="0.2">
      <c r="A108" s="5">
        <v>172253</v>
      </c>
      <c r="B108" s="6" t="s">
        <v>214</v>
      </c>
      <c r="C108" s="6">
        <v>68215.009999999995</v>
      </c>
      <c r="D108" s="6">
        <v>630800</v>
      </c>
      <c r="E108" s="6">
        <v>91.5</v>
      </c>
      <c r="F108" s="49">
        <f t="shared" si="17"/>
        <v>3.2442141724793907</v>
      </c>
      <c r="G108" s="6">
        <v>114612.01</v>
      </c>
      <c r="H108" s="6">
        <v>570500</v>
      </c>
      <c r="I108" s="6">
        <v>87</v>
      </c>
      <c r="J108" s="49">
        <f t="shared" si="18"/>
        <v>6.2278217528483779</v>
      </c>
      <c r="K108" s="6">
        <v>164737.5</v>
      </c>
      <c r="L108" s="6">
        <v>768020</v>
      </c>
      <c r="M108" s="6">
        <v>112</v>
      </c>
      <c r="N108" s="49">
        <f t="shared" si="19"/>
        <v>6.4348910184630608</v>
      </c>
      <c r="O108" s="6">
        <v>92197.5</v>
      </c>
      <c r="P108" s="6">
        <v>667540</v>
      </c>
      <c r="Q108" s="6">
        <v>98.5</v>
      </c>
      <c r="R108" s="49">
        <f t="shared" si="20"/>
        <v>4.2815748868981638</v>
      </c>
      <c r="S108" s="6">
        <v>-31823.5</v>
      </c>
      <c r="T108" s="6">
        <v>285940</v>
      </c>
      <c r="U108" s="6">
        <v>43</v>
      </c>
      <c r="V108" s="49">
        <f t="shared" si="21"/>
        <v>-3.450124151919983</v>
      </c>
      <c r="W108" s="6">
        <v>-19706</v>
      </c>
      <c r="X108" s="6">
        <v>677005</v>
      </c>
      <c r="Y108" s="6">
        <v>101</v>
      </c>
      <c r="Z108" s="49">
        <f t="shared" si="22"/>
        <v>-0.87322841042532928</v>
      </c>
      <c r="AA108" s="6">
        <v>121025.01</v>
      </c>
      <c r="AB108" s="6">
        <v>741895</v>
      </c>
      <c r="AC108" s="6">
        <v>101.5</v>
      </c>
      <c r="AD108" s="49">
        <f t="shared" si="23"/>
        <v>5.0570165724260168</v>
      </c>
      <c r="AE108" s="6">
        <v>-26470.99</v>
      </c>
      <c r="AF108" s="6">
        <v>612000</v>
      </c>
      <c r="AG108" s="6">
        <v>85</v>
      </c>
      <c r="AH108" s="49">
        <f t="shared" si="24"/>
        <v>-1.2975975490196079</v>
      </c>
      <c r="AI108" s="6">
        <v>78239.509999999995</v>
      </c>
      <c r="AJ108" s="6">
        <v>1065770</v>
      </c>
      <c r="AK108" s="6">
        <v>151</v>
      </c>
      <c r="AL108" s="49">
        <f t="shared" si="25"/>
        <v>2.2757488107190103</v>
      </c>
      <c r="AM108" s="6">
        <v>-30232.49</v>
      </c>
      <c r="AN108" s="6">
        <v>938650</v>
      </c>
      <c r="AO108" s="6">
        <v>132</v>
      </c>
      <c r="AP108" s="49">
        <f t="shared" si="26"/>
        <v>-0.99846288819048645</v>
      </c>
      <c r="AQ108" s="6">
        <v>339872.52</v>
      </c>
      <c r="AR108" s="8">
        <v>731050</v>
      </c>
      <c r="AS108" s="8">
        <v>104.5</v>
      </c>
      <c r="AT108" s="51">
        <f t="shared" si="27"/>
        <v>14.412212735107039</v>
      </c>
      <c r="AU108" s="6">
        <v>-35595.1</v>
      </c>
      <c r="AV108" s="8">
        <v>952200</v>
      </c>
      <c r="AW108" s="8">
        <v>134.5</v>
      </c>
      <c r="AX108" s="51">
        <f t="shared" si="28"/>
        <v>-1.1588406847300987</v>
      </c>
      <c r="AY108" s="50">
        <f t="shared" si="29"/>
        <v>509257.53</v>
      </c>
      <c r="AZ108" s="50">
        <f t="shared" si="30"/>
        <v>4341700</v>
      </c>
      <c r="BA108" s="50">
        <f t="shared" si="31"/>
        <v>1241.5</v>
      </c>
      <c r="BB108" s="7">
        <f t="shared" si="32"/>
        <v>3.6361294953589609</v>
      </c>
      <c r="BC108" s="10" t="s">
        <v>785</v>
      </c>
      <c r="BD108" s="10" t="s">
        <v>789</v>
      </c>
      <c r="BE108" s="10" t="s">
        <v>805</v>
      </c>
      <c r="BF108" s="10" t="s">
        <v>830</v>
      </c>
    </row>
    <row r="109" spans="1:58" x14ac:dyDescent="0.2">
      <c r="A109" s="5">
        <v>173099</v>
      </c>
      <c r="B109" s="6" t="s">
        <v>245</v>
      </c>
      <c r="C109" s="6">
        <v>136217.99</v>
      </c>
      <c r="D109" s="6">
        <v>146550</v>
      </c>
      <c r="E109" s="6">
        <v>21.5</v>
      </c>
      <c r="F109" s="49">
        <f t="shared" si="17"/>
        <v>27.884951893551687</v>
      </c>
      <c r="G109" s="6">
        <v>-1750.76</v>
      </c>
      <c r="H109" s="6">
        <v>133750</v>
      </c>
      <c r="I109" s="6">
        <v>20</v>
      </c>
      <c r="J109" s="49">
        <f t="shared" si="18"/>
        <v>-0.40578362616822428</v>
      </c>
      <c r="K109" s="6">
        <v>134911.19</v>
      </c>
      <c r="L109" s="6">
        <v>448660</v>
      </c>
      <c r="M109" s="6">
        <v>66</v>
      </c>
      <c r="N109" s="49">
        <f t="shared" si="19"/>
        <v>9.0209416930415003</v>
      </c>
      <c r="O109" s="6">
        <v>91873.84</v>
      </c>
      <c r="P109" s="6">
        <v>325865</v>
      </c>
      <c r="Q109" s="6">
        <v>46.5</v>
      </c>
      <c r="R109" s="49">
        <f t="shared" si="20"/>
        <v>8.7400888097831935</v>
      </c>
      <c r="S109" s="6">
        <v>147121.01</v>
      </c>
      <c r="T109" s="6">
        <v>154630</v>
      </c>
      <c r="U109" s="6">
        <v>23.5</v>
      </c>
      <c r="V109" s="49">
        <f t="shared" si="21"/>
        <v>29.494608484770097</v>
      </c>
      <c r="W109" s="6">
        <v>-11015.56</v>
      </c>
      <c r="X109" s="6">
        <v>155840</v>
      </c>
      <c r="Y109" s="6">
        <v>23</v>
      </c>
      <c r="Z109" s="49">
        <f t="shared" si="22"/>
        <v>-2.1205518480492809</v>
      </c>
      <c r="AA109" s="6">
        <v>-253.38</v>
      </c>
      <c r="AB109" s="6">
        <v>278020</v>
      </c>
      <c r="AC109" s="6">
        <v>39</v>
      </c>
      <c r="AD109" s="49">
        <f t="shared" si="23"/>
        <v>-2.8252571757427524E-2</v>
      </c>
      <c r="AE109" s="6">
        <v>-959</v>
      </c>
      <c r="AF109" s="6">
        <v>156560</v>
      </c>
      <c r="AG109" s="6">
        <v>22</v>
      </c>
      <c r="AH109" s="49">
        <f t="shared" si="24"/>
        <v>-0.18376341338783853</v>
      </c>
      <c r="AI109" s="6">
        <v>-10744.18</v>
      </c>
      <c r="AJ109" s="6">
        <v>0</v>
      </c>
      <c r="AK109" s="6">
        <v>0</v>
      </c>
      <c r="AL109" s="49">
        <f t="shared" si="25"/>
        <v>0</v>
      </c>
      <c r="AM109" s="6">
        <v>-1443.41</v>
      </c>
      <c r="AN109" s="6">
        <v>81875</v>
      </c>
      <c r="AO109" s="6">
        <v>12.5</v>
      </c>
      <c r="AP109" s="49">
        <f t="shared" si="26"/>
        <v>-0.54651248854961842</v>
      </c>
      <c r="AQ109" s="6">
        <v>-177</v>
      </c>
      <c r="AR109" s="8">
        <v>282950</v>
      </c>
      <c r="AS109" s="8">
        <v>40</v>
      </c>
      <c r="AT109" s="51">
        <f t="shared" si="27"/>
        <v>-1.9392118748895563E-2</v>
      </c>
      <c r="AU109" s="6">
        <v>64686.21</v>
      </c>
      <c r="AV109" s="8">
        <v>231375</v>
      </c>
      <c r="AW109" s="8">
        <v>32.5</v>
      </c>
      <c r="AX109" s="51">
        <f t="shared" si="28"/>
        <v>8.6667639546191246</v>
      </c>
      <c r="AY109" s="50">
        <f t="shared" si="29"/>
        <v>497104.33</v>
      </c>
      <c r="AZ109" s="50">
        <f t="shared" si="30"/>
        <v>1643315</v>
      </c>
      <c r="BA109" s="50">
        <f t="shared" si="31"/>
        <v>346.5</v>
      </c>
      <c r="BB109" s="7">
        <f t="shared" si="32"/>
        <v>9.3775290981948078</v>
      </c>
      <c r="BC109" s="10" t="s">
        <v>785</v>
      </c>
      <c r="BD109" s="10" t="s">
        <v>789</v>
      </c>
      <c r="BE109" s="10" t="s">
        <v>805</v>
      </c>
      <c r="BF109" s="10" t="s">
        <v>830</v>
      </c>
    </row>
    <row r="110" spans="1:58" x14ac:dyDescent="0.2">
      <c r="A110" s="5">
        <v>175392</v>
      </c>
      <c r="B110" s="6" t="s">
        <v>282</v>
      </c>
      <c r="C110" s="6">
        <v>-3808.24</v>
      </c>
      <c r="D110" s="6">
        <v>594320</v>
      </c>
      <c r="E110" s="6">
        <v>83.5</v>
      </c>
      <c r="F110" s="49">
        <f t="shared" si="17"/>
        <v>-0.19223179431955847</v>
      </c>
      <c r="G110" s="6">
        <v>-37781.22</v>
      </c>
      <c r="H110" s="6">
        <v>713340</v>
      </c>
      <c r="I110" s="6">
        <v>104.5</v>
      </c>
      <c r="J110" s="49">
        <f t="shared" si="18"/>
        <v>-1.6418787955252754</v>
      </c>
      <c r="K110" s="6">
        <v>-31926.22</v>
      </c>
      <c r="L110" s="6">
        <v>957720</v>
      </c>
      <c r="M110" s="6">
        <v>137</v>
      </c>
      <c r="N110" s="49">
        <f t="shared" si="19"/>
        <v>-1.000069540157875</v>
      </c>
      <c r="O110" s="6">
        <v>-58978.21</v>
      </c>
      <c r="P110" s="6">
        <v>782920</v>
      </c>
      <c r="Q110" s="6">
        <v>111</v>
      </c>
      <c r="R110" s="49">
        <f t="shared" si="20"/>
        <v>-2.3352635135135134</v>
      </c>
      <c r="S110" s="6">
        <v>-101860.21</v>
      </c>
      <c r="T110" s="6">
        <v>288000</v>
      </c>
      <c r="U110" s="6">
        <v>42</v>
      </c>
      <c r="V110" s="49">
        <f t="shared" si="21"/>
        <v>-10.96411982638889</v>
      </c>
      <c r="W110" s="6">
        <v>-56542.720000000001</v>
      </c>
      <c r="X110" s="6">
        <v>770400</v>
      </c>
      <c r="Y110" s="6">
        <v>111.5</v>
      </c>
      <c r="Z110" s="49">
        <f t="shared" si="22"/>
        <v>-2.2018193146417446</v>
      </c>
      <c r="AA110" s="6">
        <v>-15619.71</v>
      </c>
      <c r="AB110" s="6">
        <v>452300</v>
      </c>
      <c r="AC110" s="6">
        <v>62</v>
      </c>
      <c r="AD110" s="49">
        <f t="shared" si="23"/>
        <v>-1.0705527525978333</v>
      </c>
      <c r="AE110" s="6">
        <v>-13856.71</v>
      </c>
      <c r="AF110" s="6">
        <v>669700</v>
      </c>
      <c r="AG110" s="6">
        <v>92</v>
      </c>
      <c r="AH110" s="49">
        <f t="shared" si="24"/>
        <v>-0.62072763924145136</v>
      </c>
      <c r="AI110" s="6">
        <v>-23458.71</v>
      </c>
      <c r="AJ110" s="6">
        <v>318870</v>
      </c>
      <c r="AK110" s="6">
        <v>45</v>
      </c>
      <c r="AL110" s="49">
        <f t="shared" si="25"/>
        <v>-2.2806159563458461</v>
      </c>
      <c r="AM110" s="6">
        <v>-34706.71</v>
      </c>
      <c r="AN110" s="6">
        <v>909900</v>
      </c>
      <c r="AO110" s="6">
        <v>127</v>
      </c>
      <c r="AP110" s="49">
        <f t="shared" si="26"/>
        <v>-1.1824464336740301</v>
      </c>
      <c r="AQ110" s="6">
        <v>301093.3</v>
      </c>
      <c r="AR110" s="8">
        <v>1043200</v>
      </c>
      <c r="AS110" s="8">
        <v>146</v>
      </c>
      <c r="AT110" s="51">
        <f t="shared" si="27"/>
        <v>8.9473660851227006</v>
      </c>
      <c r="AU110" s="6">
        <v>-125815.08</v>
      </c>
      <c r="AV110" s="8">
        <v>779825</v>
      </c>
      <c r="AW110" s="8">
        <v>104.5</v>
      </c>
      <c r="AX110" s="51">
        <f t="shared" si="28"/>
        <v>-5.0014650466450812</v>
      </c>
      <c r="AY110" s="50">
        <f t="shared" si="29"/>
        <v>-306516.52999999997</v>
      </c>
      <c r="AZ110" s="50">
        <f t="shared" si="30"/>
        <v>4559000</v>
      </c>
      <c r="BA110" s="50">
        <f t="shared" si="31"/>
        <v>1166</v>
      </c>
      <c r="BB110" s="7">
        <f t="shared" si="32"/>
        <v>-2.0842317240622941</v>
      </c>
      <c r="BC110" s="10" t="s">
        <v>785</v>
      </c>
      <c r="BD110" s="10" t="s">
        <v>789</v>
      </c>
      <c r="BE110" s="10" t="s">
        <v>805</v>
      </c>
      <c r="BF110" s="10" t="s">
        <v>830</v>
      </c>
    </row>
    <row r="111" spans="1:58" x14ac:dyDescent="0.2">
      <c r="A111" s="5">
        <v>176843</v>
      </c>
      <c r="B111" s="6" t="s">
        <v>316</v>
      </c>
      <c r="C111" s="6">
        <v>137402.42000000001</v>
      </c>
      <c r="D111" s="6">
        <v>190760</v>
      </c>
      <c r="E111" s="6">
        <v>26.5</v>
      </c>
      <c r="F111" s="49">
        <f t="shared" si="17"/>
        <v>21.608684210526317</v>
      </c>
      <c r="G111" s="6">
        <v>137402.42000000001</v>
      </c>
      <c r="H111" s="6">
        <v>0</v>
      </c>
      <c r="I111" s="6">
        <v>0</v>
      </c>
      <c r="J111" s="49">
        <f t="shared" si="18"/>
        <v>0</v>
      </c>
      <c r="K111" s="6">
        <v>143332.42000000001</v>
      </c>
      <c r="L111" s="6">
        <v>145320</v>
      </c>
      <c r="M111" s="6">
        <v>21</v>
      </c>
      <c r="N111" s="49">
        <f t="shared" si="19"/>
        <v>29.58968208092486</v>
      </c>
      <c r="O111" s="6">
        <v>144887.42000000001</v>
      </c>
      <c r="P111" s="6">
        <v>148420</v>
      </c>
      <c r="Q111" s="6">
        <v>20.5</v>
      </c>
      <c r="R111" s="49">
        <f t="shared" si="20"/>
        <v>30.262161568521766</v>
      </c>
      <c r="S111" s="6">
        <v>-4212.58</v>
      </c>
      <c r="T111" s="6">
        <v>0</v>
      </c>
      <c r="U111" s="6">
        <v>0</v>
      </c>
      <c r="V111" s="49">
        <f t="shared" si="21"/>
        <v>0</v>
      </c>
      <c r="W111" s="6">
        <v>-4212.58</v>
      </c>
      <c r="X111" s="6">
        <v>0</v>
      </c>
      <c r="Y111" s="6">
        <v>0</v>
      </c>
      <c r="Z111" s="49">
        <f t="shared" si="22"/>
        <v>0</v>
      </c>
      <c r="AA111" s="6">
        <v>-4212.58</v>
      </c>
      <c r="AB111" s="6">
        <v>0</v>
      </c>
      <c r="AC111" s="6">
        <v>0</v>
      </c>
      <c r="AD111" s="49">
        <f t="shared" si="23"/>
        <v>0</v>
      </c>
      <c r="AE111" s="6">
        <v>-4212.58</v>
      </c>
      <c r="AF111" s="6">
        <v>0</v>
      </c>
      <c r="AG111" s="6">
        <v>0</v>
      </c>
      <c r="AH111" s="49">
        <f t="shared" si="24"/>
        <v>0</v>
      </c>
      <c r="AI111" s="6">
        <v>-4212.58</v>
      </c>
      <c r="AJ111" s="6">
        <v>0</v>
      </c>
      <c r="AK111" s="6">
        <v>0</v>
      </c>
      <c r="AL111" s="49">
        <f t="shared" si="25"/>
        <v>0</v>
      </c>
      <c r="AM111" s="6">
        <v>-4212.58</v>
      </c>
      <c r="AN111" s="6">
        <v>0</v>
      </c>
      <c r="AO111" s="6">
        <v>0</v>
      </c>
      <c r="AP111" s="49">
        <f t="shared" si="26"/>
        <v>0</v>
      </c>
      <c r="AQ111" s="6">
        <v>-4212.58</v>
      </c>
      <c r="AR111" s="8">
        <v>0</v>
      </c>
      <c r="AS111" s="8">
        <v>0</v>
      </c>
      <c r="AT111" s="51">
        <f t="shared" si="27"/>
        <v>0</v>
      </c>
      <c r="AU111" s="6">
        <v>-4212.58</v>
      </c>
      <c r="AV111" s="8">
        <v>0</v>
      </c>
      <c r="AW111" s="8">
        <v>0</v>
      </c>
      <c r="AX111" s="51">
        <f t="shared" si="28"/>
        <v>0</v>
      </c>
      <c r="AY111" s="50">
        <f t="shared" si="29"/>
        <v>550386.94000000018</v>
      </c>
      <c r="AZ111" s="50">
        <f t="shared" si="30"/>
        <v>484500</v>
      </c>
      <c r="BA111" s="50">
        <f t="shared" si="31"/>
        <v>68</v>
      </c>
      <c r="BB111" s="7">
        <f t="shared" si="32"/>
        <v>35.215676243550064</v>
      </c>
      <c r="BC111" s="10" t="s">
        <v>785</v>
      </c>
      <c r="BD111" s="10" t="s">
        <v>789</v>
      </c>
      <c r="BE111" s="10" t="s">
        <v>805</v>
      </c>
      <c r="BF111" s="10" t="s">
        <v>830</v>
      </c>
    </row>
    <row r="112" spans="1:58" x14ac:dyDescent="0.2">
      <c r="A112" s="5">
        <v>177245</v>
      </c>
      <c r="B112" s="6" t="s">
        <v>327</v>
      </c>
      <c r="C112" s="6">
        <v>-104494.5</v>
      </c>
      <c r="D112" s="6">
        <v>596360</v>
      </c>
      <c r="E112" s="6">
        <v>83</v>
      </c>
      <c r="F112" s="49">
        <f t="shared" si="17"/>
        <v>-5.2566151317995837</v>
      </c>
      <c r="G112" s="6">
        <v>-180544.5</v>
      </c>
      <c r="H112" s="6">
        <v>857660</v>
      </c>
      <c r="I112" s="6">
        <v>125.5</v>
      </c>
      <c r="J112" s="49">
        <f t="shared" si="18"/>
        <v>-6.5257555441550261</v>
      </c>
      <c r="K112" s="6">
        <v>-72511.990000000005</v>
      </c>
      <c r="L112" s="6">
        <v>1281140</v>
      </c>
      <c r="M112" s="6">
        <v>178</v>
      </c>
      <c r="N112" s="49">
        <f t="shared" si="19"/>
        <v>-1.6979874955118099</v>
      </c>
      <c r="O112" s="6">
        <v>-178212.99</v>
      </c>
      <c r="P112" s="6">
        <v>213000</v>
      </c>
      <c r="Q112" s="6">
        <v>30</v>
      </c>
      <c r="R112" s="49">
        <f t="shared" si="20"/>
        <v>-25.937101830985913</v>
      </c>
      <c r="S112" s="6">
        <v>-128382.99</v>
      </c>
      <c r="T112" s="6">
        <v>282000</v>
      </c>
      <c r="U112" s="6">
        <v>41</v>
      </c>
      <c r="V112" s="49">
        <f t="shared" si="21"/>
        <v>-14.113023723404257</v>
      </c>
      <c r="W112" s="6">
        <v>-81720.490000000005</v>
      </c>
      <c r="X112" s="6">
        <v>290500</v>
      </c>
      <c r="Y112" s="6">
        <v>41.5</v>
      </c>
      <c r="Z112" s="49">
        <f t="shared" si="22"/>
        <v>-8.439293287435456</v>
      </c>
      <c r="AA112" s="6">
        <v>-71490.490000000005</v>
      </c>
      <c r="AB112" s="6">
        <v>324160</v>
      </c>
      <c r="AC112" s="6">
        <v>42</v>
      </c>
      <c r="AD112" s="49">
        <f t="shared" si="23"/>
        <v>-6.8367632959032587</v>
      </c>
      <c r="AE112" s="6">
        <v>-81390.490000000005</v>
      </c>
      <c r="AF112" s="6">
        <v>306600</v>
      </c>
      <c r="AG112" s="6">
        <v>42</v>
      </c>
      <c r="AH112" s="49">
        <f t="shared" si="24"/>
        <v>-7.9638444227005873</v>
      </c>
      <c r="AI112" s="6">
        <v>-30760.49</v>
      </c>
      <c r="AJ112" s="6">
        <v>310800</v>
      </c>
      <c r="AK112" s="6">
        <v>42</v>
      </c>
      <c r="AL112" s="49">
        <f t="shared" si="25"/>
        <v>-3.0681312419562419</v>
      </c>
      <c r="AM112" s="6">
        <v>-49460.49</v>
      </c>
      <c r="AN112" s="6">
        <v>291500</v>
      </c>
      <c r="AO112" s="6">
        <v>42</v>
      </c>
      <c r="AP112" s="49">
        <f t="shared" si="26"/>
        <v>-5.259949193825042</v>
      </c>
      <c r="AQ112" s="6">
        <v>-11435.49</v>
      </c>
      <c r="AR112" s="8">
        <v>374900</v>
      </c>
      <c r="AS112" s="8">
        <v>52</v>
      </c>
      <c r="AT112" s="51">
        <f t="shared" si="27"/>
        <v>-0.94558599626567075</v>
      </c>
      <c r="AU112" s="6">
        <v>-63495.49</v>
      </c>
      <c r="AV112" s="8">
        <v>306600</v>
      </c>
      <c r="AW112" s="8">
        <v>42</v>
      </c>
      <c r="AX112" s="51">
        <f t="shared" si="28"/>
        <v>-6.4199614807566858</v>
      </c>
      <c r="AY112" s="50">
        <f t="shared" si="29"/>
        <v>-817357.95</v>
      </c>
      <c r="AZ112" s="50">
        <f t="shared" si="30"/>
        <v>3844820</v>
      </c>
      <c r="BA112" s="50">
        <f t="shared" si="31"/>
        <v>761</v>
      </c>
      <c r="BB112" s="7">
        <f t="shared" si="32"/>
        <v>-6.5901905550845026</v>
      </c>
      <c r="BC112" s="10" t="s">
        <v>785</v>
      </c>
      <c r="BD112" s="10" t="s">
        <v>789</v>
      </c>
      <c r="BE112" s="10" t="s">
        <v>805</v>
      </c>
      <c r="BF112" s="10" t="s">
        <v>830</v>
      </c>
    </row>
    <row r="113" spans="1:58" x14ac:dyDescent="0.2">
      <c r="A113" s="5">
        <v>177298</v>
      </c>
      <c r="B113" s="6" t="s">
        <v>329</v>
      </c>
      <c r="C113" s="6">
        <v>297032.13</v>
      </c>
      <c r="D113" s="6">
        <v>299040</v>
      </c>
      <c r="E113" s="6">
        <v>42</v>
      </c>
      <c r="F113" s="49">
        <f t="shared" si="17"/>
        <v>29.798568418940611</v>
      </c>
      <c r="G113" s="6">
        <v>280887.13</v>
      </c>
      <c r="H113" s="6">
        <v>287180</v>
      </c>
      <c r="I113" s="6">
        <v>41.5</v>
      </c>
      <c r="J113" s="49">
        <f t="shared" si="18"/>
        <v>30.32070837105648</v>
      </c>
      <c r="K113" s="6">
        <v>423167.13</v>
      </c>
      <c r="L113" s="6">
        <v>750820</v>
      </c>
      <c r="M113" s="6">
        <v>103.5</v>
      </c>
      <c r="N113" s="49">
        <f t="shared" si="19"/>
        <v>16.908198902533233</v>
      </c>
      <c r="O113" s="6">
        <v>146967.13</v>
      </c>
      <c r="P113" s="6">
        <v>149100</v>
      </c>
      <c r="Q113" s="6">
        <v>21</v>
      </c>
      <c r="R113" s="49">
        <f t="shared" si="20"/>
        <v>30.556546143527832</v>
      </c>
      <c r="S113" s="6">
        <v>111087.13</v>
      </c>
      <c r="T113" s="6">
        <v>298200</v>
      </c>
      <c r="U113" s="6">
        <v>42</v>
      </c>
      <c r="V113" s="49">
        <f t="shared" si="21"/>
        <v>11.548293192488263</v>
      </c>
      <c r="W113" s="6">
        <v>264602.12</v>
      </c>
      <c r="X113" s="6">
        <v>508600</v>
      </c>
      <c r="Y113" s="6">
        <v>72</v>
      </c>
      <c r="Z113" s="49">
        <f t="shared" si="22"/>
        <v>15.60767518678726</v>
      </c>
      <c r="AA113" s="6">
        <v>312502.12</v>
      </c>
      <c r="AB113" s="6">
        <v>323400</v>
      </c>
      <c r="AC113" s="6">
        <v>42</v>
      </c>
      <c r="AD113" s="49">
        <f t="shared" si="23"/>
        <v>29.955367099567098</v>
      </c>
      <c r="AE113" s="6">
        <v>137502.12</v>
      </c>
      <c r="AF113" s="6">
        <v>0</v>
      </c>
      <c r="AG113" s="6">
        <v>0</v>
      </c>
      <c r="AH113" s="49">
        <f t="shared" si="24"/>
        <v>0</v>
      </c>
      <c r="AI113" s="6">
        <v>140322.12</v>
      </c>
      <c r="AJ113" s="6">
        <v>310800</v>
      </c>
      <c r="AK113" s="6">
        <v>42</v>
      </c>
      <c r="AL113" s="49">
        <f t="shared" si="25"/>
        <v>13.99609305019305</v>
      </c>
      <c r="AM113" s="6">
        <v>275442.12</v>
      </c>
      <c r="AN113" s="6">
        <v>599800</v>
      </c>
      <c r="AO113" s="6">
        <v>84</v>
      </c>
      <c r="AP113" s="49">
        <f t="shared" si="26"/>
        <v>14.235921507169056</v>
      </c>
      <c r="AQ113" s="6">
        <v>-3057.88</v>
      </c>
      <c r="AR113" s="8">
        <v>72500</v>
      </c>
      <c r="AS113" s="8">
        <v>10</v>
      </c>
      <c r="AT113" s="51">
        <f t="shared" si="27"/>
        <v>-1.3075073103448278</v>
      </c>
      <c r="AU113" s="6">
        <v>-28387.88</v>
      </c>
      <c r="AV113" s="8">
        <v>0</v>
      </c>
      <c r="AW113" s="8">
        <v>0</v>
      </c>
      <c r="AX113" s="51">
        <f t="shared" si="28"/>
        <v>0</v>
      </c>
      <c r="AY113" s="50">
        <f t="shared" si="29"/>
        <v>1836244.8900000001</v>
      </c>
      <c r="AZ113" s="50">
        <f t="shared" si="30"/>
        <v>2616340</v>
      </c>
      <c r="BA113" s="50">
        <f t="shared" si="31"/>
        <v>500</v>
      </c>
      <c r="BB113" s="7">
        <f t="shared" si="32"/>
        <v>21.756954979092935</v>
      </c>
      <c r="BC113" s="10" t="s">
        <v>785</v>
      </c>
      <c r="BD113" s="10" t="s">
        <v>789</v>
      </c>
      <c r="BE113" s="10" t="s">
        <v>805</v>
      </c>
      <c r="BF113" s="10" t="s">
        <v>830</v>
      </c>
    </row>
    <row r="114" spans="1:58" x14ac:dyDescent="0.2">
      <c r="A114" s="5">
        <v>177740</v>
      </c>
      <c r="B114" s="6" t="s">
        <v>350</v>
      </c>
      <c r="C114" s="6">
        <v>-6418.11</v>
      </c>
      <c r="D114" s="6">
        <v>366175</v>
      </c>
      <c r="E114" s="6">
        <v>54</v>
      </c>
      <c r="F114" s="49">
        <f t="shared" si="17"/>
        <v>-0.52582317198061035</v>
      </c>
      <c r="G114" s="6">
        <v>128092.89</v>
      </c>
      <c r="H114" s="6">
        <v>497375</v>
      </c>
      <c r="I114" s="6">
        <v>76</v>
      </c>
      <c r="J114" s="49">
        <f t="shared" si="18"/>
        <v>7.9836734656948982</v>
      </c>
      <c r="K114" s="6">
        <v>-26044.12</v>
      </c>
      <c r="L114" s="6">
        <v>750730</v>
      </c>
      <c r="M114" s="6">
        <v>110</v>
      </c>
      <c r="N114" s="49">
        <f t="shared" si="19"/>
        <v>-1.0407518015797956</v>
      </c>
      <c r="O114" s="6">
        <v>108778.88</v>
      </c>
      <c r="P114" s="6">
        <v>1109315</v>
      </c>
      <c r="Q114" s="6">
        <v>161.5</v>
      </c>
      <c r="R114" s="49">
        <f t="shared" si="20"/>
        <v>3.0398446608943361</v>
      </c>
      <c r="S114" s="6">
        <v>134030.87</v>
      </c>
      <c r="T114" s="6">
        <v>694765</v>
      </c>
      <c r="U114" s="6">
        <v>100.5</v>
      </c>
      <c r="V114" s="49">
        <f t="shared" si="21"/>
        <v>5.9803774945485166</v>
      </c>
      <c r="W114" s="6">
        <v>-47215.63</v>
      </c>
      <c r="X114" s="6">
        <v>299235</v>
      </c>
      <c r="Y114" s="6">
        <v>44.5</v>
      </c>
      <c r="Z114" s="49">
        <f t="shared" si="22"/>
        <v>-4.7336337661035639</v>
      </c>
      <c r="AA114" s="6">
        <v>73180.36</v>
      </c>
      <c r="AB114" s="6">
        <v>578295</v>
      </c>
      <c r="AC114" s="6">
        <v>81.5</v>
      </c>
      <c r="AD114" s="49">
        <f t="shared" si="23"/>
        <v>3.9228960305726321</v>
      </c>
      <c r="AE114" s="6">
        <v>144142.35999999999</v>
      </c>
      <c r="AF114" s="6">
        <v>632510</v>
      </c>
      <c r="AG114" s="6">
        <v>87</v>
      </c>
      <c r="AH114" s="49">
        <f t="shared" si="24"/>
        <v>6.836683688795433</v>
      </c>
      <c r="AI114" s="6">
        <v>291801.86</v>
      </c>
      <c r="AJ114" s="6">
        <v>708235</v>
      </c>
      <c r="AK114" s="6">
        <v>101</v>
      </c>
      <c r="AL114" s="49">
        <f t="shared" si="25"/>
        <v>12.772395687871963</v>
      </c>
      <c r="AM114" s="6">
        <v>-14021.14</v>
      </c>
      <c r="AN114" s="6">
        <v>430175</v>
      </c>
      <c r="AO114" s="6">
        <v>59.5</v>
      </c>
      <c r="AP114" s="49">
        <f t="shared" si="26"/>
        <v>-1.0104151566223047</v>
      </c>
      <c r="AQ114" s="6">
        <v>42668.86</v>
      </c>
      <c r="AR114" s="8">
        <v>717700</v>
      </c>
      <c r="AS114" s="8">
        <v>102.5</v>
      </c>
      <c r="AT114" s="51">
        <f t="shared" si="27"/>
        <v>1.8430188936881706</v>
      </c>
      <c r="AU114" s="6">
        <v>256699.88</v>
      </c>
      <c r="AV114" s="8">
        <v>1092875</v>
      </c>
      <c r="AW114" s="8">
        <v>151.5</v>
      </c>
      <c r="AX114" s="51">
        <f t="shared" si="28"/>
        <v>7.2814331739677458</v>
      </c>
      <c r="AY114" s="50">
        <f t="shared" si="29"/>
        <v>364405.14</v>
      </c>
      <c r="AZ114" s="50">
        <f t="shared" si="30"/>
        <v>4295890</v>
      </c>
      <c r="BA114" s="50">
        <f t="shared" si="31"/>
        <v>1129.5</v>
      </c>
      <c r="BB114" s="7">
        <f t="shared" si="32"/>
        <v>2.6296202509840803</v>
      </c>
      <c r="BC114" s="10" t="s">
        <v>785</v>
      </c>
      <c r="BD114" s="10" t="s">
        <v>789</v>
      </c>
      <c r="BE114" s="10" t="s">
        <v>805</v>
      </c>
      <c r="BF114" s="10" t="s">
        <v>830</v>
      </c>
    </row>
    <row r="115" spans="1:58" x14ac:dyDescent="0.2">
      <c r="A115" s="5">
        <v>177829</v>
      </c>
      <c r="B115" s="6" t="s">
        <v>178</v>
      </c>
      <c r="C115" s="6">
        <v>-66229.02</v>
      </c>
      <c r="D115" s="6">
        <v>718600</v>
      </c>
      <c r="E115" s="6">
        <v>103</v>
      </c>
      <c r="F115" s="49">
        <f t="shared" si="17"/>
        <v>-2.7649187308655723</v>
      </c>
      <c r="G115" s="6">
        <v>-95444.01</v>
      </c>
      <c r="H115" s="6">
        <v>959525</v>
      </c>
      <c r="I115" s="6">
        <v>142</v>
      </c>
      <c r="J115" s="49">
        <f t="shared" si="18"/>
        <v>-3.0835718819207418</v>
      </c>
      <c r="K115" s="6">
        <v>-134398.01999999999</v>
      </c>
      <c r="L115" s="6">
        <v>1781085</v>
      </c>
      <c r="M115" s="6">
        <v>255</v>
      </c>
      <c r="N115" s="49">
        <f t="shared" si="19"/>
        <v>-2.2637552952273472</v>
      </c>
      <c r="O115" s="6">
        <v>-128369.04</v>
      </c>
      <c r="P115" s="6">
        <v>1528575</v>
      </c>
      <c r="Q115" s="6">
        <v>213.5</v>
      </c>
      <c r="R115" s="49">
        <f t="shared" si="20"/>
        <v>-2.6033660369952409</v>
      </c>
      <c r="S115" s="6">
        <v>-118485.03</v>
      </c>
      <c r="T115" s="6">
        <v>1138145</v>
      </c>
      <c r="U115" s="6">
        <v>161.5</v>
      </c>
      <c r="V115" s="49">
        <f t="shared" si="21"/>
        <v>-3.2272126398657468</v>
      </c>
      <c r="W115" s="6">
        <v>-160558.75</v>
      </c>
      <c r="X115" s="6">
        <v>1214910</v>
      </c>
      <c r="Y115" s="6">
        <v>175.5</v>
      </c>
      <c r="Z115" s="49">
        <f t="shared" si="22"/>
        <v>-3.9647072622663408</v>
      </c>
      <c r="AA115" s="6">
        <v>-81614.759999999995</v>
      </c>
      <c r="AB115" s="6">
        <v>1277690</v>
      </c>
      <c r="AC115" s="6">
        <v>172</v>
      </c>
      <c r="AD115" s="49">
        <f t="shared" si="23"/>
        <v>-1.980181076787014</v>
      </c>
      <c r="AE115" s="6">
        <v>-117513.25</v>
      </c>
      <c r="AF115" s="6">
        <v>1072470</v>
      </c>
      <c r="AG115" s="6">
        <v>146.5</v>
      </c>
      <c r="AH115" s="49">
        <f t="shared" si="24"/>
        <v>-3.2871758650591625</v>
      </c>
      <c r="AI115" s="6">
        <v>-149581.76000000001</v>
      </c>
      <c r="AJ115" s="6">
        <v>1420460</v>
      </c>
      <c r="AK115" s="6">
        <v>198</v>
      </c>
      <c r="AL115" s="49">
        <f t="shared" si="25"/>
        <v>-3.2644597947143885</v>
      </c>
      <c r="AM115" s="6">
        <v>-86902.78</v>
      </c>
      <c r="AN115" s="6">
        <v>1615325</v>
      </c>
      <c r="AO115" s="6">
        <v>230.5</v>
      </c>
      <c r="AP115" s="49">
        <f t="shared" si="26"/>
        <v>-1.6677672790305356</v>
      </c>
      <c r="AQ115" s="6">
        <v>-78033.78</v>
      </c>
      <c r="AR115" s="8">
        <v>1452175</v>
      </c>
      <c r="AS115" s="8">
        <v>202</v>
      </c>
      <c r="AT115" s="51">
        <f t="shared" si="27"/>
        <v>-1.6658096854717923</v>
      </c>
      <c r="AU115" s="6">
        <v>-302479.15000000002</v>
      </c>
      <c r="AV115" s="8">
        <v>1893825</v>
      </c>
      <c r="AW115" s="8">
        <v>257.5</v>
      </c>
      <c r="AX115" s="51">
        <f t="shared" si="28"/>
        <v>-4.9512777843781768</v>
      </c>
      <c r="AY115" s="50">
        <f t="shared" si="29"/>
        <v>-785098.63</v>
      </c>
      <c r="AZ115" s="50">
        <f t="shared" si="30"/>
        <v>8618530</v>
      </c>
      <c r="BA115" s="50">
        <f t="shared" si="31"/>
        <v>2257</v>
      </c>
      <c r="BB115" s="7">
        <f t="shared" si="32"/>
        <v>-2.8239221224501159</v>
      </c>
      <c r="BC115" s="10" t="s">
        <v>785</v>
      </c>
      <c r="BD115" s="10" t="s">
        <v>789</v>
      </c>
      <c r="BE115" s="10" t="s">
        <v>805</v>
      </c>
      <c r="BF115" s="10" t="s">
        <v>830</v>
      </c>
    </row>
    <row r="116" spans="1:58" x14ac:dyDescent="0.2">
      <c r="A116" s="5">
        <v>178662</v>
      </c>
      <c r="B116" s="6" t="s">
        <v>386</v>
      </c>
      <c r="C116" s="6">
        <v>280964.8</v>
      </c>
      <c r="D116" s="6">
        <v>579020</v>
      </c>
      <c r="E116" s="6">
        <v>83.5</v>
      </c>
      <c r="F116" s="49">
        <f t="shared" si="17"/>
        <v>14.557258816621186</v>
      </c>
      <c r="G116" s="6">
        <v>281784.81</v>
      </c>
      <c r="H116" s="6">
        <v>928065</v>
      </c>
      <c r="I116" s="6">
        <v>137</v>
      </c>
      <c r="J116" s="49">
        <f t="shared" si="18"/>
        <v>9.4124108871684626</v>
      </c>
      <c r="K116" s="6">
        <v>331458.83</v>
      </c>
      <c r="L116" s="6">
        <v>1165760</v>
      </c>
      <c r="M116" s="6">
        <v>167.5</v>
      </c>
      <c r="N116" s="49">
        <f t="shared" si="19"/>
        <v>8.5298559737853434</v>
      </c>
      <c r="O116" s="6">
        <v>277883.82</v>
      </c>
      <c r="P116" s="6">
        <v>909840</v>
      </c>
      <c r="Q116" s="6">
        <v>128</v>
      </c>
      <c r="R116" s="49">
        <f t="shared" si="20"/>
        <v>9.4680365998417315</v>
      </c>
      <c r="S116" s="6">
        <v>-47416.18</v>
      </c>
      <c r="T116" s="6">
        <v>378625</v>
      </c>
      <c r="U116" s="6">
        <v>54.5</v>
      </c>
      <c r="V116" s="49">
        <f t="shared" si="21"/>
        <v>-3.8822095212941568</v>
      </c>
      <c r="W116" s="6">
        <v>214163.32</v>
      </c>
      <c r="X116" s="6">
        <v>590100</v>
      </c>
      <c r="Y116" s="6">
        <v>85</v>
      </c>
      <c r="Z116" s="49">
        <f t="shared" si="22"/>
        <v>10.887814946619217</v>
      </c>
      <c r="AA116" s="6">
        <v>388804.32</v>
      </c>
      <c r="AB116" s="6">
        <v>947300</v>
      </c>
      <c r="AC116" s="6">
        <v>127</v>
      </c>
      <c r="AD116" s="49">
        <f t="shared" si="23"/>
        <v>12.72346027657553</v>
      </c>
      <c r="AE116" s="6">
        <v>388804.32</v>
      </c>
      <c r="AF116" s="6">
        <v>0</v>
      </c>
      <c r="AG116" s="6">
        <v>0</v>
      </c>
      <c r="AH116" s="49">
        <f t="shared" si="24"/>
        <v>0</v>
      </c>
      <c r="AI116" s="6">
        <v>305265.32</v>
      </c>
      <c r="AJ116" s="6">
        <v>603020</v>
      </c>
      <c r="AK116" s="6">
        <v>84</v>
      </c>
      <c r="AL116" s="49">
        <f t="shared" si="25"/>
        <v>15.693053165732481</v>
      </c>
      <c r="AM116" s="6">
        <v>290172.32</v>
      </c>
      <c r="AN116" s="6">
        <v>383475</v>
      </c>
      <c r="AO116" s="6">
        <v>54.5</v>
      </c>
      <c r="AP116" s="49">
        <f t="shared" si="26"/>
        <v>23.457440302496902</v>
      </c>
      <c r="AQ116" s="6">
        <v>-19400.68</v>
      </c>
      <c r="AR116" s="8">
        <v>171500</v>
      </c>
      <c r="AS116" s="8">
        <v>25</v>
      </c>
      <c r="AT116" s="51">
        <f t="shared" si="27"/>
        <v>-3.506828454810496</v>
      </c>
      <c r="AU116" s="6">
        <v>-63068.18</v>
      </c>
      <c r="AV116" s="8">
        <v>0</v>
      </c>
      <c r="AW116" s="8">
        <v>0</v>
      </c>
      <c r="AX116" s="51">
        <f t="shared" si="28"/>
        <v>0</v>
      </c>
      <c r="AY116" s="50">
        <f t="shared" si="29"/>
        <v>1727643.7200000002</v>
      </c>
      <c r="AZ116" s="50">
        <f t="shared" si="30"/>
        <v>5498710</v>
      </c>
      <c r="BA116" s="50">
        <f t="shared" si="31"/>
        <v>946</v>
      </c>
      <c r="BB116" s="7">
        <f t="shared" si="32"/>
        <v>9.7399126922496375</v>
      </c>
      <c r="BC116" s="10" t="s">
        <v>785</v>
      </c>
      <c r="BD116" s="10" t="s">
        <v>789</v>
      </c>
      <c r="BE116" s="10" t="s">
        <v>805</v>
      </c>
      <c r="BF116" s="10" t="s">
        <v>830</v>
      </c>
    </row>
    <row r="117" spans="1:58" x14ac:dyDescent="0.2">
      <c r="A117" s="5">
        <v>178844</v>
      </c>
      <c r="B117" s="6" t="s">
        <v>389</v>
      </c>
      <c r="C117" s="6">
        <v>188742.26</v>
      </c>
      <c r="D117" s="6">
        <v>444860</v>
      </c>
      <c r="E117" s="6">
        <v>63</v>
      </c>
      <c r="F117" s="49">
        <f t="shared" si="17"/>
        <v>12.728201681427866</v>
      </c>
      <c r="G117" s="6">
        <v>80712.259999999995</v>
      </c>
      <c r="H117" s="6">
        <v>149740</v>
      </c>
      <c r="I117" s="6">
        <v>22</v>
      </c>
      <c r="J117" s="49">
        <f t="shared" si="18"/>
        <v>16.709496861226125</v>
      </c>
      <c r="K117" s="6">
        <v>141292.26</v>
      </c>
      <c r="L117" s="6">
        <v>221840</v>
      </c>
      <c r="M117" s="6">
        <v>31</v>
      </c>
      <c r="N117" s="49">
        <f t="shared" si="19"/>
        <v>19.107319689866571</v>
      </c>
      <c r="O117" s="6">
        <v>145872.26</v>
      </c>
      <c r="P117" s="6">
        <v>149100</v>
      </c>
      <c r="Q117" s="6">
        <v>21</v>
      </c>
      <c r="R117" s="49">
        <f t="shared" si="20"/>
        <v>30.328907176391684</v>
      </c>
      <c r="S117" s="6">
        <v>103772.26</v>
      </c>
      <c r="T117" s="6">
        <v>0</v>
      </c>
      <c r="U117" s="6">
        <v>0</v>
      </c>
      <c r="V117" s="49">
        <f t="shared" si="21"/>
        <v>0</v>
      </c>
      <c r="W117" s="6">
        <v>-27.74</v>
      </c>
      <c r="X117" s="6">
        <v>0</v>
      </c>
      <c r="Y117" s="6">
        <v>0</v>
      </c>
      <c r="Z117" s="49">
        <f t="shared" si="22"/>
        <v>0</v>
      </c>
      <c r="AA117" s="6">
        <v>-27.74</v>
      </c>
      <c r="AB117" s="6">
        <v>0</v>
      </c>
      <c r="AC117" s="6">
        <v>0</v>
      </c>
      <c r="AD117" s="49">
        <f t="shared" si="23"/>
        <v>0</v>
      </c>
      <c r="AE117" s="6">
        <v>-27.74</v>
      </c>
      <c r="AF117" s="6">
        <v>0</v>
      </c>
      <c r="AG117" s="6">
        <v>0</v>
      </c>
      <c r="AH117" s="49">
        <f t="shared" si="24"/>
        <v>0</v>
      </c>
      <c r="AI117" s="6">
        <v>-27.74</v>
      </c>
      <c r="AJ117" s="6">
        <v>0</v>
      </c>
      <c r="AK117" s="6">
        <v>0</v>
      </c>
      <c r="AL117" s="49">
        <f t="shared" si="25"/>
        <v>0</v>
      </c>
      <c r="AM117" s="6">
        <v>-27.74</v>
      </c>
      <c r="AN117" s="6">
        <v>0</v>
      </c>
      <c r="AO117" s="6">
        <v>0</v>
      </c>
      <c r="AP117" s="49">
        <f t="shared" si="26"/>
        <v>0</v>
      </c>
      <c r="AQ117" s="6">
        <v>-27.74</v>
      </c>
      <c r="AR117" s="8">
        <v>0</v>
      </c>
      <c r="AS117" s="8">
        <v>0</v>
      </c>
      <c r="AT117" s="51">
        <f t="shared" si="27"/>
        <v>0</v>
      </c>
      <c r="AU117" s="6">
        <v>-27.74</v>
      </c>
      <c r="AV117" s="8">
        <v>0</v>
      </c>
      <c r="AW117" s="8">
        <v>0</v>
      </c>
      <c r="AX117" s="51">
        <f t="shared" si="28"/>
        <v>0</v>
      </c>
      <c r="AY117" s="50">
        <f t="shared" si="29"/>
        <v>660335.82000000007</v>
      </c>
      <c r="AZ117" s="50">
        <f t="shared" si="30"/>
        <v>965540</v>
      </c>
      <c r="BA117" s="50">
        <f t="shared" si="31"/>
        <v>137</v>
      </c>
      <c r="BB117" s="7">
        <f t="shared" si="32"/>
        <v>21.200996768647599</v>
      </c>
      <c r="BC117" s="10" t="s">
        <v>785</v>
      </c>
      <c r="BD117" s="10" t="s">
        <v>789</v>
      </c>
      <c r="BE117" s="10" t="s">
        <v>805</v>
      </c>
      <c r="BF117" s="10" t="s">
        <v>830</v>
      </c>
    </row>
    <row r="118" spans="1:58" x14ac:dyDescent="0.2">
      <c r="A118" s="5">
        <v>179023</v>
      </c>
      <c r="B118" s="6" t="s">
        <v>393</v>
      </c>
      <c r="C118" s="6">
        <v>298968.64</v>
      </c>
      <c r="D118" s="6">
        <v>303760</v>
      </c>
      <c r="E118" s="6">
        <v>43</v>
      </c>
      <c r="F118" s="49">
        <f t="shared" si="17"/>
        <v>29.526794838030025</v>
      </c>
      <c r="G118" s="6">
        <v>260393.64</v>
      </c>
      <c r="H118" s="6">
        <v>560970</v>
      </c>
      <c r="I118" s="6">
        <v>83.5</v>
      </c>
      <c r="J118" s="49">
        <f t="shared" si="18"/>
        <v>14.389722872880904</v>
      </c>
      <c r="K118" s="6">
        <v>207591.14</v>
      </c>
      <c r="L118" s="6">
        <v>867360</v>
      </c>
      <c r="M118" s="6">
        <v>125</v>
      </c>
      <c r="N118" s="49">
        <f t="shared" si="19"/>
        <v>7.180103071389043</v>
      </c>
      <c r="O118" s="6">
        <v>285936.14</v>
      </c>
      <c r="P118" s="6">
        <v>577730</v>
      </c>
      <c r="Q118" s="6">
        <v>83.5</v>
      </c>
      <c r="R118" s="49">
        <f t="shared" si="20"/>
        <v>15.342842400429266</v>
      </c>
      <c r="S118" s="6">
        <v>261886.14</v>
      </c>
      <c r="T118" s="6">
        <v>286200</v>
      </c>
      <c r="U118" s="6">
        <v>42</v>
      </c>
      <c r="V118" s="49">
        <f t="shared" si="21"/>
        <v>28.366423270440254</v>
      </c>
      <c r="W118" s="6">
        <v>106548.64</v>
      </c>
      <c r="X118" s="6">
        <v>292000</v>
      </c>
      <c r="Y118" s="6">
        <v>43</v>
      </c>
      <c r="Z118" s="49">
        <f t="shared" si="22"/>
        <v>10.946778082191781</v>
      </c>
      <c r="AA118" s="6">
        <v>246948.64</v>
      </c>
      <c r="AB118" s="6">
        <v>310900</v>
      </c>
      <c r="AC118" s="6">
        <v>42</v>
      </c>
      <c r="AD118" s="49">
        <f t="shared" si="23"/>
        <v>24.623376777098745</v>
      </c>
      <c r="AE118" s="6">
        <v>187648.64000000001</v>
      </c>
      <c r="AF118" s="6">
        <v>300300</v>
      </c>
      <c r="AG118" s="6">
        <v>42</v>
      </c>
      <c r="AH118" s="49">
        <f t="shared" si="24"/>
        <v>18.746117882117883</v>
      </c>
      <c r="AI118" s="6">
        <v>284691.14</v>
      </c>
      <c r="AJ118" s="6">
        <v>721210</v>
      </c>
      <c r="AK118" s="6">
        <v>101.5</v>
      </c>
      <c r="AL118" s="49">
        <f t="shared" si="25"/>
        <v>12.236970286047059</v>
      </c>
      <c r="AM118" s="6">
        <v>292611.14</v>
      </c>
      <c r="AN118" s="6">
        <v>300600</v>
      </c>
      <c r="AO118" s="6">
        <v>42</v>
      </c>
      <c r="AP118" s="49">
        <f t="shared" si="26"/>
        <v>30.176132202262146</v>
      </c>
      <c r="AQ118" s="6">
        <v>-342017.86</v>
      </c>
      <c r="AR118" s="8">
        <v>292400</v>
      </c>
      <c r="AS118" s="8">
        <v>42</v>
      </c>
      <c r="AT118" s="51">
        <f t="shared" si="27"/>
        <v>-36.260443433652533</v>
      </c>
      <c r="AU118" s="6">
        <v>-69717.86</v>
      </c>
      <c r="AV118" s="8">
        <v>580800</v>
      </c>
      <c r="AW118" s="8">
        <v>83</v>
      </c>
      <c r="AX118" s="51">
        <f t="shared" si="28"/>
        <v>-3.7211667699724518</v>
      </c>
      <c r="AY118" s="50">
        <f t="shared" si="29"/>
        <v>1668272.98</v>
      </c>
      <c r="AZ118" s="50">
        <f t="shared" si="30"/>
        <v>3198920</v>
      </c>
      <c r="BA118" s="50">
        <f t="shared" si="31"/>
        <v>772.5</v>
      </c>
      <c r="BB118" s="7">
        <f t="shared" si="32"/>
        <v>16.166850805896988</v>
      </c>
      <c r="BC118" s="10" t="s">
        <v>785</v>
      </c>
      <c r="BD118" s="10" t="s">
        <v>789</v>
      </c>
      <c r="BE118" s="10" t="s">
        <v>805</v>
      </c>
      <c r="BF118" s="10" t="s">
        <v>830</v>
      </c>
    </row>
    <row r="119" spans="1:58" x14ac:dyDescent="0.2">
      <c r="A119" s="5">
        <v>179473</v>
      </c>
      <c r="B119" s="6" t="s">
        <v>409</v>
      </c>
      <c r="C119" s="6">
        <v>273502.2</v>
      </c>
      <c r="D119" s="6">
        <v>379780</v>
      </c>
      <c r="E119" s="6">
        <v>56.5</v>
      </c>
      <c r="F119" s="49">
        <f t="shared" si="17"/>
        <v>21.604786981936911</v>
      </c>
      <c r="G119" s="6">
        <v>68600.2</v>
      </c>
      <c r="H119" s="6">
        <v>69700</v>
      </c>
      <c r="I119" s="6">
        <v>10</v>
      </c>
      <c r="J119" s="49">
        <f t="shared" si="18"/>
        <v>30.510849354375893</v>
      </c>
      <c r="K119" s="6">
        <v>60380.2</v>
      </c>
      <c r="L119" s="6">
        <v>349440</v>
      </c>
      <c r="M119" s="6">
        <v>51.5</v>
      </c>
      <c r="N119" s="49">
        <f t="shared" si="19"/>
        <v>5.1837396978021975</v>
      </c>
      <c r="O119" s="6">
        <v>75540.2</v>
      </c>
      <c r="P119" s="6">
        <v>225740</v>
      </c>
      <c r="Q119" s="6">
        <v>33</v>
      </c>
      <c r="R119" s="49">
        <f t="shared" si="20"/>
        <v>10.373643129263755</v>
      </c>
      <c r="S119" s="6">
        <v>57950.2</v>
      </c>
      <c r="T119" s="6">
        <v>133500</v>
      </c>
      <c r="U119" s="6">
        <v>20</v>
      </c>
      <c r="V119" s="49">
        <f t="shared" si="21"/>
        <v>13.456600749063671</v>
      </c>
      <c r="W119" s="6">
        <v>127202.7</v>
      </c>
      <c r="X119" s="6">
        <v>206550</v>
      </c>
      <c r="Y119" s="6">
        <v>30.5</v>
      </c>
      <c r="Z119" s="49">
        <f t="shared" si="22"/>
        <v>18.475337690631807</v>
      </c>
      <c r="AA119" s="6">
        <v>-0.3</v>
      </c>
      <c r="AB119" s="6">
        <v>0</v>
      </c>
      <c r="AC119" s="6">
        <v>0</v>
      </c>
      <c r="AD119" s="49">
        <f t="shared" si="23"/>
        <v>0</v>
      </c>
      <c r="AE119" s="6">
        <v>-4000.3</v>
      </c>
      <c r="AF119" s="6">
        <v>147000</v>
      </c>
      <c r="AG119" s="6">
        <v>20</v>
      </c>
      <c r="AH119" s="49">
        <f t="shared" si="24"/>
        <v>-0.81638775510204087</v>
      </c>
      <c r="AI119" s="6">
        <v>-12500.3</v>
      </c>
      <c r="AJ119" s="6">
        <v>0</v>
      </c>
      <c r="AK119" s="6">
        <v>0</v>
      </c>
      <c r="AL119" s="49">
        <f t="shared" si="25"/>
        <v>0</v>
      </c>
      <c r="AM119" s="6">
        <v>-14200.3</v>
      </c>
      <c r="AN119" s="6">
        <v>68000</v>
      </c>
      <c r="AO119" s="6">
        <v>10</v>
      </c>
      <c r="AP119" s="49">
        <f t="shared" si="26"/>
        <v>-6.4736661764705881</v>
      </c>
      <c r="AQ119" s="6">
        <v>-15200.3</v>
      </c>
      <c r="AR119" s="8">
        <v>0</v>
      </c>
      <c r="AS119" s="8">
        <v>0</v>
      </c>
      <c r="AT119" s="51">
        <f t="shared" si="27"/>
        <v>0</v>
      </c>
      <c r="AU119" s="6">
        <v>-15200.3</v>
      </c>
      <c r="AV119" s="8">
        <v>0</v>
      </c>
      <c r="AW119" s="8">
        <v>0</v>
      </c>
      <c r="AX119" s="51">
        <f t="shared" si="28"/>
        <v>0</v>
      </c>
      <c r="AY119" s="50">
        <f t="shared" si="29"/>
        <v>663175.39999999991</v>
      </c>
      <c r="AZ119" s="50">
        <f t="shared" si="30"/>
        <v>1364710</v>
      </c>
      <c r="BA119" s="50">
        <f t="shared" si="31"/>
        <v>231.5</v>
      </c>
      <c r="BB119" s="7">
        <f t="shared" si="32"/>
        <v>15.064326780048505</v>
      </c>
      <c r="BC119" s="10" t="s">
        <v>785</v>
      </c>
      <c r="BD119" s="10" t="s">
        <v>789</v>
      </c>
      <c r="BE119" s="10" t="s">
        <v>805</v>
      </c>
      <c r="BF119" s="10" t="s">
        <v>830</v>
      </c>
    </row>
    <row r="120" spans="1:58" x14ac:dyDescent="0.2">
      <c r="A120" s="5">
        <v>202146</v>
      </c>
      <c r="B120" s="6" t="s">
        <v>462</v>
      </c>
      <c r="C120" s="6">
        <v>-1180.29</v>
      </c>
      <c r="D120" s="6">
        <v>168600</v>
      </c>
      <c r="E120" s="6">
        <v>24</v>
      </c>
      <c r="F120" s="49">
        <f t="shared" si="17"/>
        <v>-0.21001601423487543</v>
      </c>
      <c r="G120" s="6">
        <v>34279.699999999997</v>
      </c>
      <c r="H120" s="6">
        <v>99100</v>
      </c>
      <c r="I120" s="6">
        <v>14</v>
      </c>
      <c r="J120" s="49">
        <f t="shared" si="18"/>
        <v>10.723215943491422</v>
      </c>
      <c r="K120" s="6">
        <v>9983.9500000000007</v>
      </c>
      <c r="L120" s="6">
        <v>241866.5</v>
      </c>
      <c r="M120" s="6">
        <v>33.65</v>
      </c>
      <c r="N120" s="49">
        <f t="shared" si="19"/>
        <v>1.2383628985411375</v>
      </c>
      <c r="O120" s="6">
        <v>-1379.05</v>
      </c>
      <c r="P120" s="6">
        <v>134862.5</v>
      </c>
      <c r="Q120" s="6">
        <v>18.75</v>
      </c>
      <c r="R120" s="49">
        <f t="shared" si="20"/>
        <v>-0.31699360459727499</v>
      </c>
      <c r="S120" s="6">
        <v>79420.95</v>
      </c>
      <c r="T120" s="6">
        <v>173250</v>
      </c>
      <c r="U120" s="6">
        <v>25</v>
      </c>
      <c r="V120" s="49">
        <f t="shared" si="21"/>
        <v>14.210963636363635</v>
      </c>
      <c r="W120" s="6">
        <v>-9257.7999999999993</v>
      </c>
      <c r="X120" s="6">
        <v>124140</v>
      </c>
      <c r="Y120" s="6">
        <v>18</v>
      </c>
      <c r="Z120" s="49">
        <f t="shared" si="22"/>
        <v>-2.2372643789270179</v>
      </c>
      <c r="AA120" s="6">
        <v>32482.2</v>
      </c>
      <c r="AB120" s="6">
        <v>175750</v>
      </c>
      <c r="AC120" s="6">
        <v>25</v>
      </c>
      <c r="AD120" s="49">
        <f t="shared" si="23"/>
        <v>5.7294349928876249</v>
      </c>
      <c r="AE120" s="6">
        <v>-6055.3</v>
      </c>
      <c r="AF120" s="6">
        <v>177462.5</v>
      </c>
      <c r="AG120" s="6">
        <v>23.75</v>
      </c>
      <c r="AH120" s="49">
        <f t="shared" si="24"/>
        <v>-1.0236472494188913</v>
      </c>
      <c r="AI120" s="6">
        <v>-10861.54</v>
      </c>
      <c r="AJ120" s="6">
        <v>122625</v>
      </c>
      <c r="AK120" s="6">
        <v>17.5</v>
      </c>
      <c r="AL120" s="49">
        <f t="shared" si="25"/>
        <v>-2.7458327420998985</v>
      </c>
      <c r="AM120" s="6">
        <v>-1936.54</v>
      </c>
      <c r="AN120" s="6">
        <v>67500</v>
      </c>
      <c r="AO120" s="6">
        <v>10</v>
      </c>
      <c r="AP120" s="49">
        <f t="shared" si="26"/>
        <v>-0.8893739259259259</v>
      </c>
      <c r="AQ120" s="6">
        <v>-5174.04</v>
      </c>
      <c r="AR120" s="8">
        <v>96562.5</v>
      </c>
      <c r="AS120" s="8">
        <v>13.75</v>
      </c>
      <c r="AT120" s="51">
        <f t="shared" si="27"/>
        <v>-1.6610510291262135</v>
      </c>
      <c r="AU120" s="6">
        <v>-20310.04</v>
      </c>
      <c r="AV120" s="8">
        <v>210500</v>
      </c>
      <c r="AW120" s="8">
        <v>30</v>
      </c>
      <c r="AX120" s="51">
        <f t="shared" si="28"/>
        <v>-2.9910272684085513</v>
      </c>
      <c r="AY120" s="50">
        <f t="shared" si="29"/>
        <v>144349.66</v>
      </c>
      <c r="AZ120" s="50">
        <f t="shared" si="30"/>
        <v>1117569</v>
      </c>
      <c r="BA120" s="50">
        <f t="shared" si="31"/>
        <v>253.4</v>
      </c>
      <c r="BB120" s="7">
        <f t="shared" si="32"/>
        <v>4.004083380981398</v>
      </c>
      <c r="BC120" s="10" t="s">
        <v>785</v>
      </c>
      <c r="BD120" s="10" t="s">
        <v>789</v>
      </c>
      <c r="BE120" s="10" t="s">
        <v>805</v>
      </c>
      <c r="BF120" s="10" t="s">
        <v>830</v>
      </c>
    </row>
    <row r="121" spans="1:58" x14ac:dyDescent="0.2">
      <c r="A121" s="5">
        <v>202314</v>
      </c>
      <c r="B121" s="6" t="s">
        <v>469</v>
      </c>
      <c r="C121" s="6">
        <v>86510.48</v>
      </c>
      <c r="D121" s="6">
        <v>0</v>
      </c>
      <c r="E121" s="6">
        <v>0</v>
      </c>
      <c r="F121" s="49">
        <f t="shared" si="17"/>
        <v>0</v>
      </c>
      <c r="G121" s="6">
        <v>136110.48000000001</v>
      </c>
      <c r="H121" s="6">
        <v>138400</v>
      </c>
      <c r="I121" s="6">
        <v>20</v>
      </c>
      <c r="J121" s="49">
        <f t="shared" si="18"/>
        <v>30.487173988439306</v>
      </c>
      <c r="K121" s="6">
        <v>13205.48</v>
      </c>
      <c r="L121" s="6">
        <v>145140</v>
      </c>
      <c r="M121" s="6">
        <v>20.5</v>
      </c>
      <c r="N121" s="49">
        <f t="shared" si="19"/>
        <v>2.7295328648201735</v>
      </c>
      <c r="O121" s="6">
        <v>118825.48</v>
      </c>
      <c r="P121" s="6">
        <v>120700</v>
      </c>
      <c r="Q121" s="6">
        <v>17</v>
      </c>
      <c r="R121" s="49">
        <f t="shared" si="20"/>
        <v>30.518557415078707</v>
      </c>
      <c r="S121" s="6">
        <v>-1704.52</v>
      </c>
      <c r="T121" s="6">
        <v>0</v>
      </c>
      <c r="U121" s="6">
        <v>0</v>
      </c>
      <c r="V121" s="49">
        <f t="shared" si="21"/>
        <v>0</v>
      </c>
      <c r="W121" s="6">
        <v>-1704.52</v>
      </c>
      <c r="X121" s="6">
        <v>0</v>
      </c>
      <c r="Y121" s="6">
        <v>0</v>
      </c>
      <c r="Z121" s="49">
        <f t="shared" si="22"/>
        <v>0</v>
      </c>
      <c r="AA121" s="6">
        <v>-1704.52</v>
      </c>
      <c r="AB121" s="6">
        <v>0</v>
      </c>
      <c r="AC121" s="6">
        <v>0</v>
      </c>
      <c r="AD121" s="49">
        <f t="shared" si="23"/>
        <v>0</v>
      </c>
      <c r="AE121" s="6">
        <v>-1704.52</v>
      </c>
      <c r="AF121" s="6">
        <v>0</v>
      </c>
      <c r="AG121" s="6">
        <v>0</v>
      </c>
      <c r="AH121" s="49">
        <f t="shared" si="24"/>
        <v>0</v>
      </c>
      <c r="AI121" s="6">
        <v>-1704.52</v>
      </c>
      <c r="AJ121" s="6">
        <v>0</v>
      </c>
      <c r="AK121" s="6">
        <v>0</v>
      </c>
      <c r="AL121" s="49">
        <f t="shared" si="25"/>
        <v>0</v>
      </c>
      <c r="AM121" s="6">
        <v>-1704.52</v>
      </c>
      <c r="AN121" s="6">
        <v>0</v>
      </c>
      <c r="AO121" s="6">
        <v>0</v>
      </c>
      <c r="AP121" s="49">
        <f t="shared" si="26"/>
        <v>0</v>
      </c>
      <c r="AQ121" s="6">
        <v>-1704.52</v>
      </c>
      <c r="AR121" s="8">
        <v>0</v>
      </c>
      <c r="AS121" s="8">
        <v>0</v>
      </c>
      <c r="AT121" s="51">
        <f t="shared" si="27"/>
        <v>0</v>
      </c>
      <c r="AU121" s="6">
        <v>-1704.52</v>
      </c>
      <c r="AV121" s="8">
        <v>0</v>
      </c>
      <c r="AW121" s="8">
        <v>0</v>
      </c>
      <c r="AX121" s="51">
        <f t="shared" si="28"/>
        <v>0</v>
      </c>
      <c r="AY121" s="50">
        <f t="shared" si="29"/>
        <v>349538.36</v>
      </c>
      <c r="AZ121" s="50">
        <f t="shared" si="30"/>
        <v>404240</v>
      </c>
      <c r="BA121" s="50">
        <f t="shared" si="31"/>
        <v>57.5</v>
      </c>
      <c r="BB121" s="7">
        <f t="shared" si="32"/>
        <v>26.805088957055215</v>
      </c>
      <c r="BC121" s="10" t="s">
        <v>785</v>
      </c>
      <c r="BD121" s="10" t="s">
        <v>789</v>
      </c>
      <c r="BE121" s="10" t="s">
        <v>805</v>
      </c>
      <c r="BF121" s="10" t="s">
        <v>830</v>
      </c>
    </row>
    <row r="122" spans="1:58" x14ac:dyDescent="0.2">
      <c r="A122" s="5">
        <v>202865</v>
      </c>
      <c r="B122" s="6" t="s">
        <v>486</v>
      </c>
      <c r="C122" s="6">
        <v>-102561.29</v>
      </c>
      <c r="D122" s="6">
        <v>3154050</v>
      </c>
      <c r="E122" s="6">
        <v>443.5</v>
      </c>
      <c r="F122" s="49">
        <f t="shared" si="17"/>
        <v>-0.97551995053978213</v>
      </c>
      <c r="G122" s="6">
        <v>-114508.76</v>
      </c>
      <c r="H122" s="6">
        <v>4280775</v>
      </c>
      <c r="I122" s="6">
        <v>616</v>
      </c>
      <c r="J122" s="49">
        <f t="shared" si="18"/>
        <v>-0.82923572483954411</v>
      </c>
      <c r="K122" s="6">
        <v>-242046.76</v>
      </c>
      <c r="L122" s="6">
        <v>7747290</v>
      </c>
      <c r="M122" s="6">
        <v>1076.5</v>
      </c>
      <c r="N122" s="49">
        <f t="shared" si="19"/>
        <v>-0.93728294668200107</v>
      </c>
      <c r="O122" s="6">
        <v>-72647.31</v>
      </c>
      <c r="P122" s="6">
        <v>5444135</v>
      </c>
      <c r="Q122" s="6">
        <v>750</v>
      </c>
      <c r="R122" s="49">
        <f t="shared" si="20"/>
        <v>-0.41366839911207198</v>
      </c>
      <c r="S122" s="6">
        <v>-223686.31</v>
      </c>
      <c r="T122" s="6">
        <v>4647115</v>
      </c>
      <c r="U122" s="6">
        <v>650.5</v>
      </c>
      <c r="V122" s="49">
        <f t="shared" si="21"/>
        <v>-1.4921678525278586</v>
      </c>
      <c r="W122" s="6">
        <v>-666945.32999999996</v>
      </c>
      <c r="X122" s="6">
        <v>4387380</v>
      </c>
      <c r="Y122" s="6">
        <v>613.5</v>
      </c>
      <c r="Z122" s="49">
        <f t="shared" si="22"/>
        <v>-4.5604346785553105</v>
      </c>
      <c r="AA122" s="6">
        <v>395382.66</v>
      </c>
      <c r="AB122" s="6">
        <v>2800715</v>
      </c>
      <c r="AC122" s="6">
        <v>380.5</v>
      </c>
      <c r="AD122" s="49">
        <f t="shared" si="23"/>
        <v>4.3763333505908308</v>
      </c>
      <c r="AE122" s="6">
        <v>-114465.34</v>
      </c>
      <c r="AF122" s="6">
        <v>4320325</v>
      </c>
      <c r="AG122" s="6">
        <v>575</v>
      </c>
      <c r="AH122" s="49">
        <f t="shared" si="24"/>
        <v>-0.79483839757425645</v>
      </c>
      <c r="AI122" s="6">
        <v>-625183.88</v>
      </c>
      <c r="AJ122" s="6">
        <v>8155535</v>
      </c>
      <c r="AK122" s="6">
        <v>1102</v>
      </c>
      <c r="AL122" s="49">
        <f t="shared" si="25"/>
        <v>-2.3763861328533324</v>
      </c>
      <c r="AM122" s="6">
        <v>-24358.89</v>
      </c>
      <c r="AN122" s="6">
        <v>3892950</v>
      </c>
      <c r="AO122" s="6">
        <v>545</v>
      </c>
      <c r="AP122" s="49">
        <f t="shared" si="26"/>
        <v>-0.19397258891072322</v>
      </c>
      <c r="AQ122" s="6">
        <v>-215438.9</v>
      </c>
      <c r="AR122" s="8">
        <v>4517725</v>
      </c>
      <c r="AS122" s="8">
        <v>612.5</v>
      </c>
      <c r="AT122" s="51">
        <f t="shared" si="27"/>
        <v>-1.4783117387623195</v>
      </c>
      <c r="AU122" s="6">
        <v>-390419.26</v>
      </c>
      <c r="AV122" s="8">
        <v>5606325</v>
      </c>
      <c r="AW122" s="8">
        <v>753.5</v>
      </c>
      <c r="AX122" s="51">
        <f t="shared" si="28"/>
        <v>-2.158811174878374</v>
      </c>
      <c r="AY122" s="50">
        <f t="shared" si="29"/>
        <v>-1027013.0999999999</v>
      </c>
      <c r="AZ122" s="50">
        <f t="shared" si="30"/>
        <v>32461460</v>
      </c>
      <c r="BA122" s="50">
        <f t="shared" si="31"/>
        <v>8118.5</v>
      </c>
      <c r="BB122" s="7">
        <f t="shared" si="32"/>
        <v>-0.98077554429159985</v>
      </c>
      <c r="BC122" s="10" t="s">
        <v>785</v>
      </c>
      <c r="BD122" s="10" t="s">
        <v>789</v>
      </c>
      <c r="BE122" s="10" t="s">
        <v>805</v>
      </c>
      <c r="BF122" s="10" t="s">
        <v>830</v>
      </c>
    </row>
    <row r="123" spans="1:58" x14ac:dyDescent="0.2">
      <c r="A123" s="5">
        <v>204013</v>
      </c>
      <c r="B123" s="6" t="s">
        <v>521</v>
      </c>
      <c r="C123" s="6">
        <v>-24379.02</v>
      </c>
      <c r="D123" s="6">
        <v>1213670</v>
      </c>
      <c r="E123" s="6">
        <v>176</v>
      </c>
      <c r="F123" s="49">
        <f t="shared" si="17"/>
        <v>-0.60261075910255679</v>
      </c>
      <c r="G123" s="6">
        <v>220730.98</v>
      </c>
      <c r="H123" s="6">
        <v>1537855</v>
      </c>
      <c r="I123" s="6">
        <v>229</v>
      </c>
      <c r="J123" s="49">
        <f t="shared" si="18"/>
        <v>4.4494834558524703</v>
      </c>
      <c r="K123" s="6">
        <v>223687.47</v>
      </c>
      <c r="L123" s="6">
        <v>1595770</v>
      </c>
      <c r="M123" s="6">
        <v>230.5</v>
      </c>
      <c r="N123" s="49">
        <f t="shared" si="19"/>
        <v>4.2052577125776267</v>
      </c>
      <c r="O123" s="6">
        <v>346081.48</v>
      </c>
      <c r="P123" s="6">
        <v>1552555</v>
      </c>
      <c r="Q123" s="6">
        <v>223.5</v>
      </c>
      <c r="R123" s="49">
        <f t="shared" si="20"/>
        <v>6.9102388514416555</v>
      </c>
      <c r="S123" s="6">
        <v>-59981.51</v>
      </c>
      <c r="T123" s="6">
        <v>424000</v>
      </c>
      <c r="U123" s="6">
        <v>62</v>
      </c>
      <c r="V123" s="49">
        <f t="shared" si="21"/>
        <v>-4.3854405896226414</v>
      </c>
      <c r="W123" s="6">
        <v>-75735.509999999995</v>
      </c>
      <c r="X123" s="6">
        <v>645750</v>
      </c>
      <c r="Y123" s="6">
        <v>95.5</v>
      </c>
      <c r="Z123" s="49">
        <f t="shared" si="22"/>
        <v>-3.5184905923344947</v>
      </c>
      <c r="AA123" s="6">
        <v>-22779.52</v>
      </c>
      <c r="AB123" s="6">
        <v>733350</v>
      </c>
      <c r="AC123" s="6">
        <v>104.5</v>
      </c>
      <c r="AD123" s="49">
        <f t="shared" si="23"/>
        <v>-0.96293055157837315</v>
      </c>
      <c r="AE123" s="6">
        <v>-30241.53</v>
      </c>
      <c r="AF123" s="6">
        <v>694400</v>
      </c>
      <c r="AG123" s="6">
        <v>95</v>
      </c>
      <c r="AH123" s="49">
        <f t="shared" si="24"/>
        <v>-1.3065177131336405</v>
      </c>
      <c r="AI123" s="6">
        <v>-68041.03</v>
      </c>
      <c r="AJ123" s="6">
        <v>748100</v>
      </c>
      <c r="AK123" s="6">
        <v>104</v>
      </c>
      <c r="AL123" s="49">
        <f t="shared" si="25"/>
        <v>-2.8195053201443656</v>
      </c>
      <c r="AM123" s="6">
        <v>260665.97</v>
      </c>
      <c r="AN123" s="6">
        <v>1023260</v>
      </c>
      <c r="AO123" s="6">
        <v>146.19999999999999</v>
      </c>
      <c r="AP123" s="49">
        <f t="shared" si="26"/>
        <v>7.8969617399292451</v>
      </c>
      <c r="AQ123" s="6">
        <v>-11739.03</v>
      </c>
      <c r="AR123" s="8">
        <v>359900</v>
      </c>
      <c r="AS123" s="8">
        <v>52</v>
      </c>
      <c r="AT123" s="51">
        <f t="shared" si="27"/>
        <v>-1.0111417893859405</v>
      </c>
      <c r="AU123" s="6">
        <v>-125773.03</v>
      </c>
      <c r="AV123" s="8">
        <v>754375</v>
      </c>
      <c r="AW123" s="8">
        <v>106</v>
      </c>
      <c r="AX123" s="51">
        <f t="shared" si="28"/>
        <v>-5.1684691698425853</v>
      </c>
      <c r="AY123" s="50">
        <f t="shared" si="29"/>
        <v>607624.37</v>
      </c>
      <c r="AZ123" s="50">
        <f t="shared" si="30"/>
        <v>7702950</v>
      </c>
      <c r="BA123" s="50">
        <f t="shared" si="31"/>
        <v>1624.2</v>
      </c>
      <c r="BB123" s="7">
        <f t="shared" si="32"/>
        <v>2.4453430789502724</v>
      </c>
      <c r="BC123" s="10" t="s">
        <v>785</v>
      </c>
      <c r="BD123" s="10" t="s">
        <v>789</v>
      </c>
      <c r="BE123" s="10" t="s">
        <v>805</v>
      </c>
      <c r="BF123" s="10" t="s">
        <v>830</v>
      </c>
    </row>
    <row r="124" spans="1:58" x14ac:dyDescent="0.2">
      <c r="A124" s="5">
        <v>205091</v>
      </c>
      <c r="B124" s="6" t="s">
        <v>543</v>
      </c>
      <c r="C124" s="6">
        <v>-1540.49</v>
      </c>
      <c r="D124" s="6">
        <v>147600</v>
      </c>
      <c r="E124" s="6">
        <v>20.5</v>
      </c>
      <c r="F124" s="49">
        <f t="shared" si="17"/>
        <v>-0.31310772357723576</v>
      </c>
      <c r="G124" s="6">
        <v>-9885.49</v>
      </c>
      <c r="H124" s="6">
        <v>425700</v>
      </c>
      <c r="I124" s="6">
        <v>60.5</v>
      </c>
      <c r="J124" s="49">
        <f t="shared" si="18"/>
        <v>-0.7198735964294104</v>
      </c>
      <c r="K124" s="6">
        <v>-15107.99</v>
      </c>
      <c r="L124" s="6">
        <v>458880</v>
      </c>
      <c r="M124" s="6">
        <v>63.5</v>
      </c>
      <c r="N124" s="49">
        <f t="shared" si="19"/>
        <v>-0.98770855125523016</v>
      </c>
      <c r="O124" s="6">
        <v>-6017.99</v>
      </c>
      <c r="P124" s="6">
        <v>375480</v>
      </c>
      <c r="Q124" s="6">
        <v>51</v>
      </c>
      <c r="R124" s="49">
        <f t="shared" si="20"/>
        <v>-0.49685120379247893</v>
      </c>
      <c r="S124" s="6">
        <v>-19617.990000000002</v>
      </c>
      <c r="T124" s="6">
        <v>307300</v>
      </c>
      <c r="U124" s="6">
        <v>42.5</v>
      </c>
      <c r="V124" s="49">
        <f t="shared" si="21"/>
        <v>-1.9790357630979503</v>
      </c>
      <c r="W124" s="6">
        <v>-16470.490000000002</v>
      </c>
      <c r="X124" s="6">
        <v>150780</v>
      </c>
      <c r="Y124" s="6">
        <v>21</v>
      </c>
      <c r="Z124" s="49">
        <f t="shared" si="22"/>
        <v>-3.2770573020294473</v>
      </c>
      <c r="AA124" s="6">
        <v>-7295.49</v>
      </c>
      <c r="AB124" s="6">
        <v>259305</v>
      </c>
      <c r="AC124" s="6">
        <v>33.5</v>
      </c>
      <c r="AD124" s="49">
        <f t="shared" si="23"/>
        <v>-0.87217828425984834</v>
      </c>
      <c r="AE124" s="6">
        <v>-9450.48</v>
      </c>
      <c r="AF124" s="6">
        <v>253975</v>
      </c>
      <c r="AG124" s="6">
        <v>32.5</v>
      </c>
      <c r="AH124" s="49">
        <f t="shared" si="24"/>
        <v>-1.1163082980608325</v>
      </c>
      <c r="AI124" s="6">
        <v>-12062.98</v>
      </c>
      <c r="AJ124" s="6">
        <v>171075</v>
      </c>
      <c r="AK124" s="6">
        <v>22.5</v>
      </c>
      <c r="AL124" s="49">
        <f t="shared" si="25"/>
        <v>-2.1858972965073797</v>
      </c>
      <c r="AM124" s="6">
        <v>-3789.98</v>
      </c>
      <c r="AN124" s="6">
        <v>196660</v>
      </c>
      <c r="AO124" s="6">
        <v>26.8</v>
      </c>
      <c r="AP124" s="49">
        <f t="shared" si="26"/>
        <v>-0.5974238787755517</v>
      </c>
      <c r="AQ124" s="6">
        <v>35750.019999999997</v>
      </c>
      <c r="AR124" s="8">
        <v>101700</v>
      </c>
      <c r="AS124" s="8">
        <v>14</v>
      </c>
      <c r="AT124" s="51">
        <f t="shared" si="27"/>
        <v>10.897252900688299</v>
      </c>
      <c r="AU124" s="6">
        <v>-21136.98</v>
      </c>
      <c r="AV124" s="8">
        <v>98500</v>
      </c>
      <c r="AW124" s="8">
        <v>13</v>
      </c>
      <c r="AX124" s="51">
        <f t="shared" si="28"/>
        <v>-6.6522475126903551</v>
      </c>
      <c r="AY124" s="50">
        <f t="shared" si="29"/>
        <v>-75935.930000000008</v>
      </c>
      <c r="AZ124" s="50">
        <f t="shared" si="30"/>
        <v>2125045</v>
      </c>
      <c r="BA124" s="50">
        <f t="shared" si="31"/>
        <v>401.3</v>
      </c>
      <c r="BB124" s="7">
        <f t="shared" si="32"/>
        <v>-1.1077477559298745</v>
      </c>
      <c r="BC124" s="10" t="s">
        <v>785</v>
      </c>
      <c r="BD124" s="10" t="s">
        <v>789</v>
      </c>
      <c r="BE124" s="10" t="s">
        <v>805</v>
      </c>
      <c r="BF124" s="10" t="s">
        <v>830</v>
      </c>
    </row>
    <row r="125" spans="1:58" x14ac:dyDescent="0.2">
      <c r="A125" s="5">
        <v>205761</v>
      </c>
      <c r="B125" s="6" t="s">
        <v>562</v>
      </c>
      <c r="C125" s="6">
        <v>-258665</v>
      </c>
      <c r="D125" s="6">
        <v>0</v>
      </c>
      <c r="E125" s="6">
        <v>0</v>
      </c>
      <c r="F125" s="49">
        <f t="shared" si="17"/>
        <v>0</v>
      </c>
      <c r="G125" s="6">
        <v>-258665</v>
      </c>
      <c r="H125" s="6">
        <v>0</v>
      </c>
      <c r="I125" s="6">
        <v>0</v>
      </c>
      <c r="J125" s="49">
        <f t="shared" si="18"/>
        <v>0</v>
      </c>
      <c r="K125" s="6">
        <v>-258665</v>
      </c>
      <c r="L125" s="6">
        <v>0</v>
      </c>
      <c r="M125" s="6">
        <v>0</v>
      </c>
      <c r="N125" s="49">
        <f t="shared" si="19"/>
        <v>0</v>
      </c>
      <c r="O125" s="6">
        <v>-258665</v>
      </c>
      <c r="P125" s="6">
        <v>0</v>
      </c>
      <c r="Q125" s="6">
        <v>0</v>
      </c>
      <c r="R125" s="49">
        <f t="shared" si="20"/>
        <v>0</v>
      </c>
      <c r="S125" s="6">
        <v>-258665</v>
      </c>
      <c r="T125" s="6">
        <v>0</v>
      </c>
      <c r="U125" s="6">
        <v>0</v>
      </c>
      <c r="V125" s="49">
        <f t="shared" si="21"/>
        <v>0</v>
      </c>
      <c r="W125" s="6">
        <v>-258665</v>
      </c>
      <c r="X125" s="6">
        <v>0</v>
      </c>
      <c r="Y125" s="6">
        <v>0</v>
      </c>
      <c r="Z125" s="49">
        <f t="shared" si="22"/>
        <v>0</v>
      </c>
      <c r="AA125" s="6">
        <v>-258665</v>
      </c>
      <c r="AB125" s="6">
        <v>0</v>
      </c>
      <c r="AC125" s="6">
        <v>0</v>
      </c>
      <c r="AD125" s="49">
        <f t="shared" si="23"/>
        <v>0</v>
      </c>
      <c r="AE125" s="6">
        <v>-258665</v>
      </c>
      <c r="AF125" s="6">
        <v>0</v>
      </c>
      <c r="AG125" s="6">
        <v>0</v>
      </c>
      <c r="AH125" s="49">
        <f t="shared" si="24"/>
        <v>0</v>
      </c>
      <c r="AI125" s="6">
        <v>-258665</v>
      </c>
      <c r="AJ125" s="6">
        <v>0</v>
      </c>
      <c r="AK125" s="6">
        <v>0</v>
      </c>
      <c r="AL125" s="49">
        <f t="shared" si="25"/>
        <v>0</v>
      </c>
      <c r="AM125" s="6">
        <v>-258665</v>
      </c>
      <c r="AN125" s="6">
        <v>0</v>
      </c>
      <c r="AO125" s="6">
        <v>0</v>
      </c>
      <c r="AP125" s="49">
        <f t="shared" si="26"/>
        <v>0</v>
      </c>
      <c r="AQ125" s="6">
        <v>-258665</v>
      </c>
      <c r="AR125" s="8">
        <v>0</v>
      </c>
      <c r="AS125" s="8">
        <v>0</v>
      </c>
      <c r="AT125" s="51">
        <f t="shared" si="27"/>
        <v>0</v>
      </c>
      <c r="AU125" s="6">
        <v>0</v>
      </c>
      <c r="AV125" s="8">
        <v>0</v>
      </c>
      <c r="AW125" s="8">
        <v>0</v>
      </c>
      <c r="AX125" s="51">
        <f t="shared" si="28"/>
        <v>0</v>
      </c>
      <c r="AY125" s="50">
        <f t="shared" si="29"/>
        <v>-1810655</v>
      </c>
      <c r="AZ125" s="50">
        <f t="shared" si="30"/>
        <v>0</v>
      </c>
      <c r="BA125" s="50">
        <f t="shared" si="31"/>
        <v>0</v>
      </c>
      <c r="BB125" s="7">
        <f t="shared" si="32"/>
        <v>0</v>
      </c>
      <c r="BC125" s="10" t="s">
        <v>785</v>
      </c>
      <c r="BD125" s="10" t="s">
        <v>789</v>
      </c>
      <c r="BE125" s="10" t="s">
        <v>805</v>
      </c>
      <c r="BF125" s="10" t="s">
        <v>830</v>
      </c>
    </row>
    <row r="126" spans="1:58" x14ac:dyDescent="0.2">
      <c r="A126" s="5">
        <v>206547</v>
      </c>
      <c r="B126" s="6" t="s">
        <v>576</v>
      </c>
      <c r="C126" s="6">
        <v>-15955</v>
      </c>
      <c r="D126" s="6">
        <v>248875</v>
      </c>
      <c r="E126" s="6">
        <v>37.5</v>
      </c>
      <c r="F126" s="49">
        <f t="shared" si="17"/>
        <v>-1.9232546459065796</v>
      </c>
      <c r="G126" s="6">
        <v>-15205</v>
      </c>
      <c r="H126" s="6">
        <v>163000</v>
      </c>
      <c r="I126" s="6">
        <v>25</v>
      </c>
      <c r="J126" s="49">
        <f t="shared" si="18"/>
        <v>-2.8917484662576687</v>
      </c>
      <c r="K126" s="6">
        <v>-2392.5</v>
      </c>
      <c r="L126" s="6">
        <v>338000</v>
      </c>
      <c r="M126" s="6">
        <v>50</v>
      </c>
      <c r="N126" s="49">
        <f t="shared" si="19"/>
        <v>-0.21235207100591716</v>
      </c>
      <c r="O126" s="6">
        <v>-13392.5</v>
      </c>
      <c r="P126" s="6">
        <v>336000</v>
      </c>
      <c r="Q126" s="6">
        <v>50</v>
      </c>
      <c r="R126" s="49">
        <f t="shared" si="20"/>
        <v>-1.2356175595238097</v>
      </c>
      <c r="S126" s="6">
        <v>61607.5</v>
      </c>
      <c r="T126" s="6">
        <v>163750</v>
      </c>
      <c r="U126" s="6">
        <v>25</v>
      </c>
      <c r="V126" s="49">
        <f t="shared" si="21"/>
        <v>11.663099236641221</v>
      </c>
      <c r="W126" s="6">
        <v>-8955</v>
      </c>
      <c r="X126" s="6">
        <v>81875</v>
      </c>
      <c r="Y126" s="6">
        <v>12.5</v>
      </c>
      <c r="Z126" s="49">
        <f t="shared" si="22"/>
        <v>-3.2812213740458018</v>
      </c>
      <c r="AA126" s="6">
        <v>96795</v>
      </c>
      <c r="AB126" s="6">
        <v>171250</v>
      </c>
      <c r="AC126" s="6">
        <v>25</v>
      </c>
      <c r="AD126" s="49">
        <f t="shared" si="23"/>
        <v>17.522014598540146</v>
      </c>
      <c r="AE126" s="6">
        <v>31795</v>
      </c>
      <c r="AF126" s="6">
        <v>0</v>
      </c>
      <c r="AG126" s="6">
        <v>0</v>
      </c>
      <c r="AH126" s="49">
        <f t="shared" si="24"/>
        <v>0</v>
      </c>
      <c r="AI126" s="6">
        <v>-25040</v>
      </c>
      <c r="AJ126" s="6">
        <v>292300</v>
      </c>
      <c r="AK126" s="6">
        <v>42</v>
      </c>
      <c r="AL126" s="49">
        <f t="shared" si="25"/>
        <v>-2.6556277796784125</v>
      </c>
      <c r="AM126" s="6">
        <v>3460</v>
      </c>
      <c r="AN126" s="6">
        <v>85625</v>
      </c>
      <c r="AO126" s="6">
        <v>12.5</v>
      </c>
      <c r="AP126" s="49">
        <f t="shared" si="26"/>
        <v>1.2526715328467153</v>
      </c>
      <c r="AQ126" s="6">
        <v>-8290</v>
      </c>
      <c r="AR126" s="8">
        <v>84375</v>
      </c>
      <c r="AS126" s="8">
        <v>12.5</v>
      </c>
      <c r="AT126" s="51">
        <f t="shared" si="27"/>
        <v>-3.0458074074074073</v>
      </c>
      <c r="AU126" s="6">
        <v>-20470</v>
      </c>
      <c r="AV126" s="8">
        <v>0</v>
      </c>
      <c r="AW126" s="8">
        <v>0</v>
      </c>
      <c r="AX126" s="51">
        <f t="shared" si="28"/>
        <v>0</v>
      </c>
      <c r="AY126" s="50">
        <f t="shared" si="29"/>
        <v>102502.5</v>
      </c>
      <c r="AZ126" s="50">
        <f t="shared" si="30"/>
        <v>1502750</v>
      </c>
      <c r="BA126" s="50">
        <f t="shared" si="31"/>
        <v>292</v>
      </c>
      <c r="BB126" s="7">
        <f t="shared" si="32"/>
        <v>2.1145084012643487</v>
      </c>
      <c r="BC126" s="10" t="s">
        <v>785</v>
      </c>
      <c r="BD126" s="10" t="s">
        <v>789</v>
      </c>
      <c r="BE126" s="10" t="s">
        <v>805</v>
      </c>
      <c r="BF126" s="10" t="s">
        <v>830</v>
      </c>
    </row>
    <row r="127" spans="1:58" x14ac:dyDescent="0.2">
      <c r="A127" s="5">
        <v>206986</v>
      </c>
      <c r="B127" s="6" t="s">
        <v>518</v>
      </c>
      <c r="C127" s="6">
        <v>-2125</v>
      </c>
      <c r="D127" s="6">
        <v>254750</v>
      </c>
      <c r="E127" s="6">
        <v>37.5</v>
      </c>
      <c r="F127" s="49">
        <f t="shared" si="17"/>
        <v>-0.25024533856722281</v>
      </c>
      <c r="G127" s="6">
        <v>8115</v>
      </c>
      <c r="H127" s="6">
        <v>427375</v>
      </c>
      <c r="I127" s="6">
        <v>65</v>
      </c>
      <c r="J127" s="49">
        <f t="shared" si="18"/>
        <v>0.58862825387540219</v>
      </c>
      <c r="K127" s="6">
        <v>202407.49</v>
      </c>
      <c r="L127" s="6">
        <v>558345</v>
      </c>
      <c r="M127" s="6">
        <v>80</v>
      </c>
      <c r="N127" s="49">
        <f t="shared" si="19"/>
        <v>10.875399081213228</v>
      </c>
      <c r="O127" s="6">
        <v>-10727.51</v>
      </c>
      <c r="P127" s="6">
        <v>143220</v>
      </c>
      <c r="Q127" s="6">
        <v>21</v>
      </c>
      <c r="R127" s="49">
        <f t="shared" si="20"/>
        <v>-2.3219718614718614</v>
      </c>
      <c r="S127" s="6">
        <v>-15519.51</v>
      </c>
      <c r="T127" s="6">
        <v>271780</v>
      </c>
      <c r="U127" s="6">
        <v>41</v>
      </c>
      <c r="V127" s="49">
        <f t="shared" si="21"/>
        <v>-1.7701994628007947</v>
      </c>
      <c r="W127" s="6">
        <v>-31459.51</v>
      </c>
      <c r="X127" s="6">
        <v>195345</v>
      </c>
      <c r="Y127" s="6">
        <v>29</v>
      </c>
      <c r="Z127" s="49">
        <f t="shared" si="22"/>
        <v>-4.8313767949013284</v>
      </c>
      <c r="AA127" s="6">
        <v>133965.5</v>
      </c>
      <c r="AB127" s="6">
        <v>492565</v>
      </c>
      <c r="AC127" s="6">
        <v>70.5</v>
      </c>
      <c r="AD127" s="49">
        <f t="shared" si="23"/>
        <v>8.4312334412717096</v>
      </c>
      <c r="AE127" s="6">
        <v>-9114.5</v>
      </c>
      <c r="AF127" s="6">
        <v>242705</v>
      </c>
      <c r="AG127" s="6">
        <v>33.5</v>
      </c>
      <c r="AH127" s="49">
        <f t="shared" si="24"/>
        <v>-1.1266146144496405</v>
      </c>
      <c r="AI127" s="6">
        <v>101923.01</v>
      </c>
      <c r="AJ127" s="6">
        <v>708580</v>
      </c>
      <c r="AK127" s="6">
        <v>101.5</v>
      </c>
      <c r="AL127" s="49">
        <f t="shared" si="25"/>
        <v>4.4590777470433824</v>
      </c>
      <c r="AM127" s="6">
        <v>8288.02</v>
      </c>
      <c r="AN127" s="6">
        <v>376525</v>
      </c>
      <c r="AO127" s="6">
        <v>55.5</v>
      </c>
      <c r="AP127" s="49">
        <f t="shared" si="26"/>
        <v>0.68236802337162217</v>
      </c>
      <c r="AQ127" s="6">
        <v>-17266.98</v>
      </c>
      <c r="AR127" s="8">
        <v>310275</v>
      </c>
      <c r="AS127" s="8">
        <v>44.5</v>
      </c>
      <c r="AT127" s="51">
        <f t="shared" si="27"/>
        <v>-1.7251676093787769</v>
      </c>
      <c r="AU127" s="6">
        <v>-60768.84</v>
      </c>
      <c r="AV127" s="8">
        <v>498775</v>
      </c>
      <c r="AW127" s="8">
        <v>71.5</v>
      </c>
      <c r="AX127" s="51">
        <f t="shared" si="28"/>
        <v>-3.7769215377675303</v>
      </c>
      <c r="AY127" s="50">
        <f t="shared" si="29"/>
        <v>284656.45999999996</v>
      </c>
      <c r="AZ127" s="50">
        <f t="shared" si="30"/>
        <v>2343380</v>
      </c>
      <c r="BA127" s="50">
        <f t="shared" si="31"/>
        <v>650.5</v>
      </c>
      <c r="BB127" s="7">
        <f t="shared" si="32"/>
        <v>3.7656505816384875</v>
      </c>
      <c r="BC127" s="10" t="s">
        <v>785</v>
      </c>
      <c r="BD127" s="10" t="s">
        <v>789</v>
      </c>
      <c r="BE127" s="10" t="s">
        <v>805</v>
      </c>
      <c r="BF127" s="10" t="s">
        <v>830</v>
      </c>
    </row>
    <row r="128" spans="1:58" x14ac:dyDescent="0.2">
      <c r="A128" s="5">
        <v>208759</v>
      </c>
      <c r="B128" s="6" t="s">
        <v>631</v>
      </c>
      <c r="C128" s="6">
        <v>0</v>
      </c>
      <c r="D128" s="6">
        <v>0</v>
      </c>
      <c r="E128" s="6">
        <v>0</v>
      </c>
      <c r="F128" s="49">
        <f t="shared" si="17"/>
        <v>0</v>
      </c>
      <c r="G128" s="6">
        <v>0</v>
      </c>
      <c r="H128" s="6">
        <v>0</v>
      </c>
      <c r="I128" s="6">
        <v>0</v>
      </c>
      <c r="J128" s="49">
        <f t="shared" si="18"/>
        <v>0</v>
      </c>
      <c r="K128" s="6">
        <v>0</v>
      </c>
      <c r="L128" s="6">
        <v>0</v>
      </c>
      <c r="M128" s="6">
        <v>0</v>
      </c>
      <c r="N128" s="49">
        <f t="shared" si="19"/>
        <v>0</v>
      </c>
      <c r="O128" s="6">
        <v>0</v>
      </c>
      <c r="P128" s="6">
        <v>0</v>
      </c>
      <c r="Q128" s="6">
        <v>0</v>
      </c>
      <c r="R128" s="49">
        <f t="shared" si="20"/>
        <v>0</v>
      </c>
      <c r="S128" s="6">
        <v>0</v>
      </c>
      <c r="T128" s="6">
        <v>0</v>
      </c>
      <c r="U128" s="6">
        <v>0</v>
      </c>
      <c r="V128" s="49">
        <f t="shared" si="21"/>
        <v>0</v>
      </c>
      <c r="W128" s="6">
        <v>-625</v>
      </c>
      <c r="X128" s="6">
        <v>82875</v>
      </c>
      <c r="Y128" s="6">
        <v>12.5</v>
      </c>
      <c r="Z128" s="49">
        <f t="shared" si="22"/>
        <v>-0.22624434389140272</v>
      </c>
      <c r="AA128" s="6">
        <v>-600</v>
      </c>
      <c r="AB128" s="6">
        <v>36650</v>
      </c>
      <c r="AC128" s="6">
        <v>5</v>
      </c>
      <c r="AD128" s="49">
        <f t="shared" si="23"/>
        <v>-0.50750341064120053</v>
      </c>
      <c r="AE128" s="6">
        <v>-950</v>
      </c>
      <c r="AF128" s="6">
        <v>0</v>
      </c>
      <c r="AG128" s="6">
        <v>0</v>
      </c>
      <c r="AH128" s="49">
        <f t="shared" si="24"/>
        <v>0</v>
      </c>
      <c r="AI128" s="6">
        <v>-2200</v>
      </c>
      <c r="AJ128" s="6">
        <v>0</v>
      </c>
      <c r="AK128" s="6">
        <v>0</v>
      </c>
      <c r="AL128" s="49">
        <f t="shared" si="25"/>
        <v>0</v>
      </c>
      <c r="AM128" s="6">
        <v>-2200</v>
      </c>
      <c r="AN128" s="6">
        <v>0</v>
      </c>
      <c r="AO128" s="6">
        <v>0</v>
      </c>
      <c r="AP128" s="49">
        <f t="shared" si="26"/>
        <v>0</v>
      </c>
      <c r="AQ128" s="6">
        <v>-2200</v>
      </c>
      <c r="AR128" s="8">
        <v>0</v>
      </c>
      <c r="AS128" s="8">
        <v>0</v>
      </c>
      <c r="AT128" s="51">
        <f t="shared" si="27"/>
        <v>0</v>
      </c>
      <c r="AU128" s="6">
        <v>-2200</v>
      </c>
      <c r="AV128" s="8">
        <v>0</v>
      </c>
      <c r="AW128" s="8">
        <v>0</v>
      </c>
      <c r="AX128" s="51">
        <f t="shared" si="28"/>
        <v>0</v>
      </c>
      <c r="AY128" s="50">
        <f t="shared" si="29"/>
        <v>-1225</v>
      </c>
      <c r="AZ128" s="50">
        <f t="shared" si="30"/>
        <v>119525</v>
      </c>
      <c r="BA128" s="50">
        <f t="shared" si="31"/>
        <v>17.5</v>
      </c>
      <c r="BB128" s="7">
        <f t="shared" si="32"/>
        <v>-0.31771595900439242</v>
      </c>
      <c r="BC128" s="10" t="s">
        <v>785</v>
      </c>
      <c r="BD128" s="10" t="s">
        <v>789</v>
      </c>
      <c r="BE128" s="10" t="s">
        <v>805</v>
      </c>
      <c r="BF128" s="10" t="s">
        <v>830</v>
      </c>
    </row>
    <row r="129" spans="1:58" x14ac:dyDescent="0.2">
      <c r="A129" s="5">
        <v>208863</v>
      </c>
      <c r="B129" s="6" t="s">
        <v>636</v>
      </c>
      <c r="C129" s="6">
        <v>0</v>
      </c>
      <c r="D129" s="6">
        <v>0</v>
      </c>
      <c r="E129" s="6">
        <v>0</v>
      </c>
      <c r="F129" s="49">
        <f t="shared" si="17"/>
        <v>0</v>
      </c>
      <c r="G129" s="6">
        <v>0</v>
      </c>
      <c r="H129" s="6">
        <v>0</v>
      </c>
      <c r="I129" s="6">
        <v>0</v>
      </c>
      <c r="J129" s="49">
        <f t="shared" si="18"/>
        <v>0</v>
      </c>
      <c r="K129" s="6">
        <v>0</v>
      </c>
      <c r="L129" s="6">
        <v>0</v>
      </c>
      <c r="M129" s="6">
        <v>0</v>
      </c>
      <c r="N129" s="49">
        <f t="shared" si="19"/>
        <v>0</v>
      </c>
      <c r="O129" s="6">
        <v>4700</v>
      </c>
      <c r="P129" s="6">
        <v>51175</v>
      </c>
      <c r="Q129" s="6">
        <v>7.5</v>
      </c>
      <c r="R129" s="49">
        <f t="shared" si="20"/>
        <v>2.8470933072789451</v>
      </c>
      <c r="S129" s="6">
        <v>32000</v>
      </c>
      <c r="T129" s="6">
        <v>135500</v>
      </c>
      <c r="U129" s="6">
        <v>20</v>
      </c>
      <c r="V129" s="49">
        <f t="shared" si="21"/>
        <v>7.3210332103321036</v>
      </c>
      <c r="W129" s="6">
        <v>42550</v>
      </c>
      <c r="X129" s="6">
        <v>166750</v>
      </c>
      <c r="Y129" s="6">
        <v>25</v>
      </c>
      <c r="Z129" s="49">
        <f t="shared" si="22"/>
        <v>7.6551724137931041</v>
      </c>
      <c r="AA129" s="6">
        <v>30200</v>
      </c>
      <c r="AB129" s="6">
        <v>102450</v>
      </c>
      <c r="AC129" s="6">
        <v>15</v>
      </c>
      <c r="AD129" s="49">
        <f t="shared" si="23"/>
        <v>9.1381161542215708</v>
      </c>
      <c r="AE129" s="6">
        <v>35899.5</v>
      </c>
      <c r="AF129" s="6">
        <v>188287.5</v>
      </c>
      <c r="AG129" s="6">
        <v>26.25</v>
      </c>
      <c r="AH129" s="49">
        <f t="shared" si="24"/>
        <v>5.719896434973113</v>
      </c>
      <c r="AI129" s="6">
        <v>-12175.5</v>
      </c>
      <c r="AJ129" s="6">
        <v>238862.5</v>
      </c>
      <c r="AK129" s="6">
        <v>33.75</v>
      </c>
      <c r="AL129" s="49">
        <f t="shared" si="25"/>
        <v>-1.5801580407137998</v>
      </c>
      <c r="AM129" s="6">
        <v>41049.5</v>
      </c>
      <c r="AN129" s="6">
        <v>134350</v>
      </c>
      <c r="AO129" s="6">
        <v>20</v>
      </c>
      <c r="AP129" s="49">
        <f t="shared" si="26"/>
        <v>9.471786378861184</v>
      </c>
      <c r="AQ129" s="6">
        <v>84849.5</v>
      </c>
      <c r="AR129" s="8">
        <v>106250</v>
      </c>
      <c r="AS129" s="8">
        <v>15</v>
      </c>
      <c r="AT129" s="51">
        <f t="shared" si="27"/>
        <v>24.756089411764705</v>
      </c>
      <c r="AU129" s="6">
        <v>31499.5</v>
      </c>
      <c r="AV129" s="8">
        <v>34250</v>
      </c>
      <c r="AW129" s="8">
        <v>5</v>
      </c>
      <c r="AX129" s="51">
        <f t="shared" si="28"/>
        <v>28.510496350364967</v>
      </c>
      <c r="AY129" s="50">
        <f t="shared" si="29"/>
        <v>109450</v>
      </c>
      <c r="AZ129" s="50">
        <f t="shared" si="30"/>
        <v>455875</v>
      </c>
      <c r="BA129" s="50">
        <f t="shared" si="31"/>
        <v>167.5</v>
      </c>
      <c r="BB129" s="7">
        <f t="shared" si="32"/>
        <v>7.4427200438716756</v>
      </c>
      <c r="BC129" s="10" t="s">
        <v>785</v>
      </c>
      <c r="BD129" s="10" t="s">
        <v>789</v>
      </c>
      <c r="BE129" s="10" t="s">
        <v>805</v>
      </c>
      <c r="BF129" s="10" t="s">
        <v>830</v>
      </c>
    </row>
    <row r="130" spans="1:58" x14ac:dyDescent="0.2">
      <c r="A130" s="5">
        <v>210018</v>
      </c>
      <c r="B130" s="6" t="s">
        <v>679</v>
      </c>
      <c r="C130" s="6">
        <v>0</v>
      </c>
      <c r="D130" s="6">
        <v>0</v>
      </c>
      <c r="E130" s="6">
        <v>0</v>
      </c>
      <c r="F130" s="49">
        <f t="shared" si="17"/>
        <v>0</v>
      </c>
      <c r="G130" s="6">
        <v>0</v>
      </c>
      <c r="H130" s="6">
        <v>0</v>
      </c>
      <c r="I130" s="6">
        <v>0</v>
      </c>
      <c r="J130" s="49">
        <f t="shared" si="18"/>
        <v>0</v>
      </c>
      <c r="K130" s="6">
        <v>0</v>
      </c>
      <c r="L130" s="6">
        <v>0</v>
      </c>
      <c r="M130" s="6">
        <v>0</v>
      </c>
      <c r="N130" s="49">
        <f t="shared" si="19"/>
        <v>0</v>
      </c>
      <c r="O130" s="6">
        <v>0</v>
      </c>
      <c r="P130" s="6">
        <v>0</v>
      </c>
      <c r="Q130" s="6">
        <v>0</v>
      </c>
      <c r="R130" s="49">
        <f t="shared" si="20"/>
        <v>0</v>
      </c>
      <c r="S130" s="6">
        <v>0</v>
      </c>
      <c r="T130" s="6">
        <v>0</v>
      </c>
      <c r="U130" s="6">
        <v>0</v>
      </c>
      <c r="V130" s="49">
        <f t="shared" si="21"/>
        <v>0</v>
      </c>
      <c r="W130" s="6">
        <v>0</v>
      </c>
      <c r="X130" s="6">
        <v>0</v>
      </c>
      <c r="Y130" s="6">
        <v>0</v>
      </c>
      <c r="Z130" s="49">
        <f t="shared" si="22"/>
        <v>0</v>
      </c>
      <c r="AA130" s="6">
        <v>-6650</v>
      </c>
      <c r="AB130" s="6">
        <v>230800</v>
      </c>
      <c r="AC130" s="6">
        <v>35</v>
      </c>
      <c r="AD130" s="49">
        <f t="shared" si="23"/>
        <v>-0.89319757365684582</v>
      </c>
      <c r="AE130" s="6">
        <v>-10150</v>
      </c>
      <c r="AF130" s="6">
        <v>0</v>
      </c>
      <c r="AG130" s="6">
        <v>0</v>
      </c>
      <c r="AH130" s="49">
        <f t="shared" si="24"/>
        <v>0</v>
      </c>
      <c r="AI130" s="6">
        <v>-2875</v>
      </c>
      <c r="AJ130" s="6">
        <v>86875</v>
      </c>
      <c r="AK130" s="6">
        <v>12.5</v>
      </c>
      <c r="AL130" s="49">
        <f t="shared" si="25"/>
        <v>-1.0258992805755396</v>
      </c>
      <c r="AM130" s="6">
        <v>-3025</v>
      </c>
      <c r="AN130" s="6">
        <v>180125</v>
      </c>
      <c r="AO130" s="6">
        <v>27.5</v>
      </c>
      <c r="AP130" s="49">
        <f t="shared" si="26"/>
        <v>-0.52061068702290081</v>
      </c>
      <c r="AQ130" s="6">
        <v>-4590</v>
      </c>
      <c r="AR130" s="8">
        <v>117300</v>
      </c>
      <c r="AS130" s="8">
        <v>17</v>
      </c>
      <c r="AT130" s="51">
        <f t="shared" si="27"/>
        <v>-1.2130434782608694</v>
      </c>
      <c r="AU130" s="6">
        <v>101587.5</v>
      </c>
      <c r="AV130" s="8">
        <v>114400</v>
      </c>
      <c r="AW130" s="8">
        <v>16</v>
      </c>
      <c r="AX130" s="51">
        <f t="shared" si="28"/>
        <v>27.528081293706293</v>
      </c>
      <c r="AY130" s="50">
        <f t="shared" si="29"/>
        <v>-6650</v>
      </c>
      <c r="AZ130" s="50">
        <f t="shared" si="30"/>
        <v>230800</v>
      </c>
      <c r="BA130" s="50">
        <f t="shared" si="31"/>
        <v>108</v>
      </c>
      <c r="BB130" s="7">
        <f t="shared" si="32"/>
        <v>-0.89319757365684582</v>
      </c>
      <c r="BC130" s="10" t="s">
        <v>785</v>
      </c>
      <c r="BD130" s="10" t="s">
        <v>789</v>
      </c>
      <c r="BE130" s="10" t="s">
        <v>805</v>
      </c>
      <c r="BF130" s="10" t="s">
        <v>830</v>
      </c>
    </row>
    <row r="131" spans="1:58" x14ac:dyDescent="0.2">
      <c r="A131" s="5">
        <v>210440</v>
      </c>
      <c r="B131" s="6" t="s">
        <v>692</v>
      </c>
      <c r="C131" s="6">
        <v>0</v>
      </c>
      <c r="D131" s="6">
        <v>0</v>
      </c>
      <c r="E131" s="6">
        <v>0</v>
      </c>
      <c r="F131" s="49">
        <f t="shared" ref="F131:F194" si="33">IFERROR(C131/(D131/30),0)</f>
        <v>0</v>
      </c>
      <c r="G131" s="6">
        <v>0</v>
      </c>
      <c r="H131" s="6">
        <v>0</v>
      </c>
      <c r="I131" s="6">
        <v>0</v>
      </c>
      <c r="J131" s="49">
        <f t="shared" ref="J131:J194" si="34">IFERROR(G131/(H131/31),0)</f>
        <v>0</v>
      </c>
      <c r="K131" s="6">
        <v>0</v>
      </c>
      <c r="L131" s="6">
        <v>0</v>
      </c>
      <c r="M131" s="6">
        <v>0</v>
      </c>
      <c r="N131" s="49">
        <f t="shared" ref="N131:N194" si="35">IFERROR(K131/(L131/30),0)</f>
        <v>0</v>
      </c>
      <c r="O131" s="6">
        <v>0</v>
      </c>
      <c r="P131" s="6">
        <v>0</v>
      </c>
      <c r="Q131" s="6">
        <v>0</v>
      </c>
      <c r="R131" s="49">
        <f t="shared" ref="R131:R194" si="36">IFERROR(O131/(P131/31),0)</f>
        <v>0</v>
      </c>
      <c r="S131" s="6">
        <v>0</v>
      </c>
      <c r="T131" s="6">
        <v>0</v>
      </c>
      <c r="U131" s="6">
        <v>0</v>
      </c>
      <c r="V131" s="49">
        <f t="shared" ref="V131:V194" si="37">IFERROR(S131/(T131/31),0)</f>
        <v>0</v>
      </c>
      <c r="W131" s="6">
        <v>0</v>
      </c>
      <c r="X131" s="6">
        <v>0</v>
      </c>
      <c r="Y131" s="6">
        <v>0</v>
      </c>
      <c r="Z131" s="49">
        <f t="shared" ref="Z131:Z194" si="38">IFERROR(W131/(X131/30),0)</f>
        <v>0</v>
      </c>
      <c r="AA131" s="6">
        <v>0</v>
      </c>
      <c r="AB131" s="6">
        <v>0</v>
      </c>
      <c r="AC131" s="6">
        <v>0</v>
      </c>
      <c r="AD131" s="49">
        <f t="shared" ref="AD131:AD194" si="39">IFERROR(AA131/(AB131/31),0)</f>
        <v>0</v>
      </c>
      <c r="AE131" s="6">
        <v>-65520</v>
      </c>
      <c r="AF131" s="6">
        <v>616320</v>
      </c>
      <c r="AG131" s="6">
        <v>84</v>
      </c>
      <c r="AH131" s="49">
        <f t="shared" ref="AH131:AH194" si="40">IFERROR(AE131/(AF131/30),0)</f>
        <v>-3.1892523364485981</v>
      </c>
      <c r="AI131" s="6">
        <v>-45400</v>
      </c>
      <c r="AJ131" s="6">
        <v>414775</v>
      </c>
      <c r="AK131" s="6">
        <v>55</v>
      </c>
      <c r="AL131" s="49">
        <f t="shared" ref="AL131:AL194" si="41">IFERROR(AI131/(AJ131/31),0)</f>
        <v>-3.3931649689590744</v>
      </c>
      <c r="AM131" s="6">
        <v>12470</v>
      </c>
      <c r="AN131" s="6">
        <v>616615</v>
      </c>
      <c r="AO131" s="6">
        <v>88.3</v>
      </c>
      <c r="AP131" s="49">
        <f t="shared" ref="AP131:AP194" si="42">IFERROR(AM131/(AN131/31),0)</f>
        <v>0.62692279623427916</v>
      </c>
      <c r="AQ131" s="6">
        <v>-337000</v>
      </c>
      <c r="AR131" s="8">
        <v>601200</v>
      </c>
      <c r="AS131" s="8">
        <v>84</v>
      </c>
      <c r="AT131" s="51">
        <f t="shared" ref="AT131:AT194" si="43">IFERROR(AQ131/(AR131/31),0)</f>
        <v>-17.376912840984698</v>
      </c>
      <c r="AU131" s="6">
        <v>-478896.5</v>
      </c>
      <c r="AV131" s="8">
        <v>150720</v>
      </c>
      <c r="AW131" s="8">
        <v>19.2</v>
      </c>
      <c r="AX131" s="51">
        <f t="shared" ref="AX131:AX194" si="44">IFERROR(AU131/(AV131/31),0)</f>
        <v>-98.499147425690026</v>
      </c>
      <c r="AY131" s="50">
        <f t="shared" si="29"/>
        <v>0</v>
      </c>
      <c r="AZ131" s="50">
        <f t="shared" si="30"/>
        <v>0</v>
      </c>
      <c r="BA131" s="50">
        <f t="shared" si="31"/>
        <v>330.5</v>
      </c>
      <c r="BB131" s="7">
        <f t="shared" si="32"/>
        <v>0</v>
      </c>
      <c r="BC131" s="10" t="s">
        <v>785</v>
      </c>
      <c r="BD131" s="10" t="s">
        <v>789</v>
      </c>
      <c r="BE131" s="10" t="s">
        <v>805</v>
      </c>
      <c r="BF131" s="10" t="s">
        <v>830</v>
      </c>
    </row>
    <row r="132" spans="1:58" x14ac:dyDescent="0.2">
      <c r="A132" s="5">
        <v>211106</v>
      </c>
      <c r="B132" s="6" t="s">
        <v>713</v>
      </c>
      <c r="C132" s="6">
        <v>0</v>
      </c>
      <c r="D132" s="6">
        <v>0</v>
      </c>
      <c r="E132" s="6">
        <v>0</v>
      </c>
      <c r="F132" s="49">
        <f t="shared" si="33"/>
        <v>0</v>
      </c>
      <c r="G132" s="6">
        <v>0</v>
      </c>
      <c r="H132" s="6">
        <v>0</v>
      </c>
      <c r="I132" s="6">
        <v>0</v>
      </c>
      <c r="J132" s="49">
        <f t="shared" si="34"/>
        <v>0</v>
      </c>
      <c r="K132" s="6">
        <v>0</v>
      </c>
      <c r="L132" s="6">
        <v>0</v>
      </c>
      <c r="M132" s="6">
        <v>0</v>
      </c>
      <c r="N132" s="49">
        <f t="shared" si="35"/>
        <v>0</v>
      </c>
      <c r="O132" s="6">
        <v>0</v>
      </c>
      <c r="P132" s="6">
        <v>0</v>
      </c>
      <c r="Q132" s="6">
        <v>0</v>
      </c>
      <c r="R132" s="49">
        <f t="shared" si="36"/>
        <v>0</v>
      </c>
      <c r="S132" s="6">
        <v>0</v>
      </c>
      <c r="T132" s="6">
        <v>0</v>
      </c>
      <c r="U132" s="6">
        <v>0</v>
      </c>
      <c r="V132" s="49">
        <f t="shared" si="37"/>
        <v>0</v>
      </c>
      <c r="W132" s="6">
        <v>0</v>
      </c>
      <c r="X132" s="6">
        <v>0</v>
      </c>
      <c r="Y132" s="6">
        <v>0</v>
      </c>
      <c r="Z132" s="49">
        <f t="shared" si="38"/>
        <v>0</v>
      </c>
      <c r="AA132" s="6">
        <v>0</v>
      </c>
      <c r="AB132" s="6">
        <v>0</v>
      </c>
      <c r="AC132" s="6">
        <v>0</v>
      </c>
      <c r="AD132" s="49">
        <f t="shared" si="39"/>
        <v>0</v>
      </c>
      <c r="AE132" s="6">
        <v>0</v>
      </c>
      <c r="AF132" s="6">
        <v>0</v>
      </c>
      <c r="AG132" s="6">
        <v>0</v>
      </c>
      <c r="AH132" s="49">
        <f t="shared" si="40"/>
        <v>0</v>
      </c>
      <c r="AI132" s="6">
        <v>0</v>
      </c>
      <c r="AJ132" s="6">
        <v>0</v>
      </c>
      <c r="AK132" s="6">
        <v>0</v>
      </c>
      <c r="AL132" s="49">
        <f t="shared" si="41"/>
        <v>0</v>
      </c>
      <c r="AM132" s="6">
        <v>-1051.57</v>
      </c>
      <c r="AN132" s="6">
        <v>85625</v>
      </c>
      <c r="AO132" s="6">
        <v>12.5</v>
      </c>
      <c r="AP132" s="49">
        <f t="shared" si="42"/>
        <v>-0.38071439416058395</v>
      </c>
      <c r="AQ132" s="6">
        <v>-1201.57</v>
      </c>
      <c r="AR132" s="8">
        <v>171250</v>
      </c>
      <c r="AS132" s="8">
        <v>25</v>
      </c>
      <c r="AT132" s="51">
        <f t="shared" si="43"/>
        <v>-0.2175104817518248</v>
      </c>
      <c r="AU132" s="6">
        <v>-27638.720000000001</v>
      </c>
      <c r="AV132" s="8">
        <v>293100</v>
      </c>
      <c r="AW132" s="8">
        <v>42</v>
      </c>
      <c r="AX132" s="51">
        <f t="shared" si="44"/>
        <v>-2.9232354827703859</v>
      </c>
      <c r="AY132" s="50">
        <f t="shared" ref="AY132:AY195" si="45">C132+G132+K132+O132+S132+W132+AA132</f>
        <v>0</v>
      </c>
      <c r="AZ132" s="50">
        <f t="shared" ref="AZ132:AZ195" si="46">D132+H132+L132+P132+T132+X132+AB132</f>
        <v>0</v>
      </c>
      <c r="BA132" s="50">
        <f t="shared" ref="BA132:BA195" si="47">E132+I132+M132+Q132+U132+Y132+AC132+AG132+AK132+AO132+AS132+AW132</f>
        <v>79.5</v>
      </c>
      <c r="BB132" s="7">
        <f t="shared" si="32"/>
        <v>0</v>
      </c>
      <c r="BC132" s="10" t="s">
        <v>785</v>
      </c>
      <c r="BD132" s="10" t="s">
        <v>789</v>
      </c>
      <c r="BE132" s="10" t="s">
        <v>805</v>
      </c>
      <c r="BF132" s="10" t="s">
        <v>830</v>
      </c>
    </row>
    <row r="133" spans="1:58" x14ac:dyDescent="0.2">
      <c r="A133" s="5">
        <v>211135</v>
      </c>
      <c r="B133" s="6" t="s">
        <v>714</v>
      </c>
      <c r="C133" s="6">
        <v>0</v>
      </c>
      <c r="D133" s="6">
        <v>0</v>
      </c>
      <c r="E133" s="6">
        <v>0</v>
      </c>
      <c r="F133" s="49">
        <f t="shared" si="33"/>
        <v>0</v>
      </c>
      <c r="G133" s="6">
        <v>0</v>
      </c>
      <c r="H133" s="6">
        <v>0</v>
      </c>
      <c r="I133" s="6">
        <v>0</v>
      </c>
      <c r="J133" s="49">
        <f t="shared" si="34"/>
        <v>0</v>
      </c>
      <c r="K133" s="6">
        <v>0</v>
      </c>
      <c r="L133" s="6">
        <v>0</v>
      </c>
      <c r="M133" s="6">
        <v>0</v>
      </c>
      <c r="N133" s="49">
        <f t="shared" si="35"/>
        <v>0</v>
      </c>
      <c r="O133" s="6">
        <v>0</v>
      </c>
      <c r="P133" s="6">
        <v>0</v>
      </c>
      <c r="Q133" s="6">
        <v>0</v>
      </c>
      <c r="R133" s="49">
        <f t="shared" si="36"/>
        <v>0</v>
      </c>
      <c r="S133" s="6">
        <v>0</v>
      </c>
      <c r="T133" s="6">
        <v>0</v>
      </c>
      <c r="U133" s="6">
        <v>0</v>
      </c>
      <c r="V133" s="49">
        <f t="shared" si="37"/>
        <v>0</v>
      </c>
      <c r="W133" s="6">
        <v>0</v>
      </c>
      <c r="X133" s="6">
        <v>0</v>
      </c>
      <c r="Y133" s="6">
        <v>0</v>
      </c>
      <c r="Z133" s="49">
        <f t="shared" si="38"/>
        <v>0</v>
      </c>
      <c r="AA133" s="6">
        <v>0</v>
      </c>
      <c r="AB133" s="6">
        <v>0</v>
      </c>
      <c r="AC133" s="6">
        <v>0</v>
      </c>
      <c r="AD133" s="49">
        <f t="shared" si="39"/>
        <v>0</v>
      </c>
      <c r="AE133" s="6">
        <v>0</v>
      </c>
      <c r="AF133" s="6">
        <v>0</v>
      </c>
      <c r="AG133" s="6">
        <v>0</v>
      </c>
      <c r="AH133" s="49">
        <f t="shared" si="40"/>
        <v>0</v>
      </c>
      <c r="AI133" s="6">
        <v>0</v>
      </c>
      <c r="AJ133" s="6">
        <v>0</v>
      </c>
      <c r="AK133" s="6">
        <v>0</v>
      </c>
      <c r="AL133" s="49">
        <f t="shared" si="41"/>
        <v>0</v>
      </c>
      <c r="AM133" s="6">
        <v>40639</v>
      </c>
      <c r="AN133" s="6">
        <v>1001795</v>
      </c>
      <c r="AO133" s="6">
        <v>144.1</v>
      </c>
      <c r="AP133" s="49">
        <f t="shared" si="42"/>
        <v>1.2575516947079992</v>
      </c>
      <c r="AQ133" s="6">
        <v>-37586</v>
      </c>
      <c r="AR133" s="8">
        <v>1042750</v>
      </c>
      <c r="AS133" s="8">
        <v>153</v>
      </c>
      <c r="AT133" s="51">
        <f t="shared" si="43"/>
        <v>-1.1173972668424839</v>
      </c>
      <c r="AU133" s="6">
        <v>225637.3</v>
      </c>
      <c r="AV133" s="8">
        <v>782950</v>
      </c>
      <c r="AW133" s="8">
        <v>113</v>
      </c>
      <c r="AX133" s="51">
        <f t="shared" si="44"/>
        <v>8.9338480107286529</v>
      </c>
      <c r="AY133" s="50">
        <f t="shared" si="45"/>
        <v>0</v>
      </c>
      <c r="AZ133" s="50">
        <f t="shared" si="46"/>
        <v>0</v>
      </c>
      <c r="BA133" s="50">
        <f t="shared" si="47"/>
        <v>410.1</v>
      </c>
      <c r="BB133" s="7">
        <f t="shared" si="32"/>
        <v>0</v>
      </c>
      <c r="BC133" s="10" t="s">
        <v>785</v>
      </c>
      <c r="BD133" s="10" t="s">
        <v>789</v>
      </c>
      <c r="BE133" s="10" t="s">
        <v>805</v>
      </c>
      <c r="BF133" s="10" t="s">
        <v>830</v>
      </c>
    </row>
    <row r="134" spans="1:58" x14ac:dyDescent="0.2">
      <c r="A134" s="5">
        <v>202411</v>
      </c>
      <c r="B134" s="6" t="s">
        <v>731</v>
      </c>
      <c r="C134" s="6">
        <v>-86958.1</v>
      </c>
      <c r="D134" s="6">
        <v>0</v>
      </c>
      <c r="E134" s="6">
        <v>0</v>
      </c>
      <c r="F134" s="49">
        <f t="shared" si="33"/>
        <v>0</v>
      </c>
      <c r="G134" s="6">
        <v>-86958.1</v>
      </c>
      <c r="H134" s="6">
        <v>0</v>
      </c>
      <c r="I134" s="6">
        <v>0</v>
      </c>
      <c r="J134" s="49">
        <f t="shared" si="34"/>
        <v>0</v>
      </c>
      <c r="K134" s="6">
        <v>-86958.1</v>
      </c>
      <c r="L134" s="6">
        <v>0</v>
      </c>
      <c r="M134" s="6">
        <v>0</v>
      </c>
      <c r="N134" s="49">
        <f t="shared" si="35"/>
        <v>0</v>
      </c>
      <c r="O134" s="6">
        <v>-86958.1</v>
      </c>
      <c r="P134" s="6">
        <v>0</v>
      </c>
      <c r="Q134" s="6">
        <v>0</v>
      </c>
      <c r="R134" s="49">
        <f t="shared" si="36"/>
        <v>0</v>
      </c>
      <c r="S134" s="6">
        <v>-86958.1</v>
      </c>
      <c r="T134" s="6">
        <v>0</v>
      </c>
      <c r="U134" s="6">
        <v>0</v>
      </c>
      <c r="V134" s="49">
        <f t="shared" si="37"/>
        <v>0</v>
      </c>
      <c r="W134" s="6">
        <v>-86958.1</v>
      </c>
      <c r="X134" s="6">
        <v>0</v>
      </c>
      <c r="Y134" s="6">
        <v>0</v>
      </c>
      <c r="Z134" s="49">
        <f t="shared" si="38"/>
        <v>0</v>
      </c>
      <c r="AA134" s="6">
        <v>-86958.1</v>
      </c>
      <c r="AB134" s="6">
        <v>0</v>
      </c>
      <c r="AC134" s="6">
        <v>0</v>
      </c>
      <c r="AD134" s="49">
        <f t="shared" si="39"/>
        <v>0</v>
      </c>
      <c r="AE134" s="6">
        <v>-86958.1</v>
      </c>
      <c r="AF134" s="6">
        <v>0</v>
      </c>
      <c r="AG134" s="6">
        <v>0</v>
      </c>
      <c r="AH134" s="49">
        <f t="shared" si="40"/>
        <v>0</v>
      </c>
      <c r="AI134" s="6">
        <v>0</v>
      </c>
      <c r="AJ134" s="6">
        <v>0</v>
      </c>
      <c r="AK134" s="6">
        <v>0</v>
      </c>
      <c r="AL134" s="49">
        <f t="shared" si="41"/>
        <v>0</v>
      </c>
      <c r="AM134" s="6">
        <v>0</v>
      </c>
      <c r="AN134" s="6">
        <v>0</v>
      </c>
      <c r="AO134" s="6">
        <v>0</v>
      </c>
      <c r="AP134" s="49">
        <f t="shared" si="42"/>
        <v>0</v>
      </c>
      <c r="AQ134" s="6">
        <v>0</v>
      </c>
      <c r="AR134" s="8">
        <v>0</v>
      </c>
      <c r="AS134" s="8">
        <v>0</v>
      </c>
      <c r="AT134" s="51">
        <f t="shared" si="43"/>
        <v>0</v>
      </c>
      <c r="AU134" s="6">
        <v>-86958.1</v>
      </c>
      <c r="AV134" s="8">
        <v>0</v>
      </c>
      <c r="AW134" s="8">
        <v>0</v>
      </c>
      <c r="AX134" s="51">
        <f t="shared" si="44"/>
        <v>0</v>
      </c>
      <c r="AY134" s="50">
        <f t="shared" si="45"/>
        <v>-608706.69999999995</v>
      </c>
      <c r="AZ134" s="50">
        <f t="shared" si="46"/>
        <v>0</v>
      </c>
      <c r="BA134" s="50">
        <f t="shared" si="47"/>
        <v>0</v>
      </c>
      <c r="BB134" s="7">
        <f t="shared" si="32"/>
        <v>0</v>
      </c>
      <c r="BC134" s="10" t="s">
        <v>785</v>
      </c>
      <c r="BD134" s="10" t="s">
        <v>789</v>
      </c>
      <c r="BE134" s="10" t="s">
        <v>805</v>
      </c>
      <c r="BF134" s="10" t="s">
        <v>830</v>
      </c>
    </row>
    <row r="135" spans="1:58" x14ac:dyDescent="0.2">
      <c r="A135" s="11">
        <v>119526</v>
      </c>
      <c r="B135" s="12" t="s">
        <v>754</v>
      </c>
      <c r="C135" s="6">
        <v>-575914.43000000005</v>
      </c>
      <c r="D135" s="6">
        <v>0</v>
      </c>
      <c r="E135" s="6">
        <v>0</v>
      </c>
      <c r="F135" s="49">
        <f t="shared" si="33"/>
        <v>0</v>
      </c>
      <c r="G135" s="6">
        <v>-575914.43000000005</v>
      </c>
      <c r="H135" s="6">
        <v>0</v>
      </c>
      <c r="I135" s="6">
        <v>0</v>
      </c>
      <c r="J135" s="49">
        <f t="shared" si="34"/>
        <v>0</v>
      </c>
      <c r="K135" s="6">
        <v>-575914.43000000005</v>
      </c>
      <c r="L135" s="6">
        <v>0</v>
      </c>
      <c r="M135" s="6">
        <v>0</v>
      </c>
      <c r="N135" s="49">
        <f t="shared" si="35"/>
        <v>0</v>
      </c>
      <c r="O135" s="6">
        <v>-575914.43000000005</v>
      </c>
      <c r="P135" s="6">
        <v>0</v>
      </c>
      <c r="Q135" s="6">
        <v>0</v>
      </c>
      <c r="R135" s="49">
        <f t="shared" si="36"/>
        <v>0</v>
      </c>
      <c r="S135" s="6">
        <v>-575914.43000000005</v>
      </c>
      <c r="T135" s="6">
        <v>0</v>
      </c>
      <c r="U135" s="6">
        <v>0</v>
      </c>
      <c r="V135" s="49">
        <f t="shared" si="37"/>
        <v>0</v>
      </c>
      <c r="W135" s="12">
        <v>0</v>
      </c>
      <c r="X135" s="6">
        <v>0</v>
      </c>
      <c r="Y135" s="6">
        <v>0</v>
      </c>
      <c r="Z135" s="49">
        <f t="shared" si="38"/>
        <v>0</v>
      </c>
      <c r="AA135" s="12">
        <v>0</v>
      </c>
      <c r="AB135" s="6">
        <v>0</v>
      </c>
      <c r="AC135" s="6">
        <v>0</v>
      </c>
      <c r="AD135" s="49">
        <f t="shared" si="39"/>
        <v>0</v>
      </c>
      <c r="AE135" s="12">
        <v>0</v>
      </c>
      <c r="AF135" s="6">
        <v>0</v>
      </c>
      <c r="AG135" s="6">
        <v>0</v>
      </c>
      <c r="AH135" s="49">
        <f t="shared" si="40"/>
        <v>0</v>
      </c>
      <c r="AI135" s="12">
        <v>0</v>
      </c>
      <c r="AJ135" s="6">
        <v>0</v>
      </c>
      <c r="AK135" s="6">
        <v>0</v>
      </c>
      <c r="AL135" s="49">
        <f t="shared" si="41"/>
        <v>0</v>
      </c>
      <c r="AM135" s="6">
        <v>0</v>
      </c>
      <c r="AN135" s="6">
        <v>0</v>
      </c>
      <c r="AO135" s="6">
        <v>0</v>
      </c>
      <c r="AP135" s="49">
        <f t="shared" si="42"/>
        <v>0</v>
      </c>
      <c r="AQ135" s="6">
        <v>0</v>
      </c>
      <c r="AR135" s="8">
        <v>0</v>
      </c>
      <c r="AS135" s="8">
        <v>0</v>
      </c>
      <c r="AT135" s="51">
        <f t="shared" si="43"/>
        <v>0</v>
      </c>
      <c r="AU135" s="6">
        <v>0</v>
      </c>
      <c r="AV135" s="8">
        <v>0</v>
      </c>
      <c r="AW135" s="8">
        <v>0</v>
      </c>
      <c r="AX135" s="51">
        <f t="shared" si="44"/>
        <v>0</v>
      </c>
      <c r="AY135" s="50">
        <f t="shared" si="45"/>
        <v>-2879572.1500000004</v>
      </c>
      <c r="AZ135" s="50">
        <f t="shared" si="46"/>
        <v>0</v>
      </c>
      <c r="BA135" s="50">
        <f t="shared" si="47"/>
        <v>0</v>
      </c>
      <c r="BB135" s="7">
        <f t="shared" ref="BB135:BB198" si="48">IFERROR(AY135/(AZ135/31),0)</f>
        <v>0</v>
      </c>
      <c r="BC135" s="10" t="s">
        <v>785</v>
      </c>
      <c r="BD135" s="10" t="s">
        <v>789</v>
      </c>
      <c r="BE135" s="10" t="s">
        <v>805</v>
      </c>
      <c r="BF135" s="10" t="s">
        <v>830</v>
      </c>
    </row>
    <row r="136" spans="1:58" x14ac:dyDescent="0.2">
      <c r="A136" s="5">
        <v>201063</v>
      </c>
      <c r="B136" s="6" t="s">
        <v>767</v>
      </c>
      <c r="C136" s="6">
        <v>-348359</v>
      </c>
      <c r="D136" s="6">
        <v>0</v>
      </c>
      <c r="E136" s="6">
        <v>0</v>
      </c>
      <c r="F136" s="49">
        <f t="shared" si="33"/>
        <v>0</v>
      </c>
      <c r="G136" s="6">
        <v>-348359</v>
      </c>
      <c r="H136" s="6">
        <v>0</v>
      </c>
      <c r="I136" s="6">
        <v>0</v>
      </c>
      <c r="J136" s="49">
        <f t="shared" si="34"/>
        <v>0</v>
      </c>
      <c r="K136" s="6">
        <v>-348359</v>
      </c>
      <c r="L136" s="6">
        <v>0</v>
      </c>
      <c r="M136" s="6">
        <v>0</v>
      </c>
      <c r="N136" s="49">
        <f t="shared" si="35"/>
        <v>0</v>
      </c>
      <c r="O136" s="6">
        <v>-348359</v>
      </c>
      <c r="P136" s="6">
        <v>0</v>
      </c>
      <c r="Q136" s="6">
        <v>0</v>
      </c>
      <c r="R136" s="49">
        <f t="shared" si="36"/>
        <v>0</v>
      </c>
      <c r="S136" s="12">
        <v>0</v>
      </c>
      <c r="T136" s="6">
        <v>0</v>
      </c>
      <c r="U136" s="6">
        <v>0</v>
      </c>
      <c r="V136" s="49">
        <f t="shared" si="37"/>
        <v>0</v>
      </c>
      <c r="W136" s="12">
        <v>0</v>
      </c>
      <c r="X136" s="6">
        <v>0</v>
      </c>
      <c r="Y136" s="6">
        <v>0</v>
      </c>
      <c r="Z136" s="49">
        <f t="shared" si="38"/>
        <v>0</v>
      </c>
      <c r="AA136" s="12">
        <v>0</v>
      </c>
      <c r="AB136" s="6">
        <v>0</v>
      </c>
      <c r="AC136" s="6">
        <v>0</v>
      </c>
      <c r="AD136" s="49">
        <f t="shared" si="39"/>
        <v>0</v>
      </c>
      <c r="AE136" s="12">
        <v>0</v>
      </c>
      <c r="AF136" s="6">
        <v>0</v>
      </c>
      <c r="AG136" s="6">
        <v>0</v>
      </c>
      <c r="AH136" s="49">
        <f t="shared" si="40"/>
        <v>0</v>
      </c>
      <c r="AI136" s="12">
        <v>0</v>
      </c>
      <c r="AJ136" s="6">
        <v>0</v>
      </c>
      <c r="AK136" s="6">
        <v>0</v>
      </c>
      <c r="AL136" s="49">
        <f t="shared" si="41"/>
        <v>0</v>
      </c>
      <c r="AM136" s="6">
        <v>0</v>
      </c>
      <c r="AN136" s="6">
        <v>0</v>
      </c>
      <c r="AO136" s="6">
        <v>0</v>
      </c>
      <c r="AP136" s="49">
        <f t="shared" si="42"/>
        <v>0</v>
      </c>
      <c r="AQ136" s="6">
        <v>0</v>
      </c>
      <c r="AR136" s="8">
        <v>0</v>
      </c>
      <c r="AS136" s="8">
        <v>0</v>
      </c>
      <c r="AT136" s="51">
        <f t="shared" si="43"/>
        <v>0</v>
      </c>
      <c r="AU136" s="6">
        <v>0</v>
      </c>
      <c r="AV136" s="8">
        <v>0</v>
      </c>
      <c r="AW136" s="8">
        <v>0</v>
      </c>
      <c r="AX136" s="51">
        <f t="shared" si="44"/>
        <v>0</v>
      </c>
      <c r="AY136" s="50">
        <f t="shared" si="45"/>
        <v>-1393436</v>
      </c>
      <c r="AZ136" s="50">
        <f t="shared" si="46"/>
        <v>0</v>
      </c>
      <c r="BA136" s="50">
        <f t="shared" si="47"/>
        <v>0</v>
      </c>
      <c r="BB136" s="7">
        <f t="shared" si="48"/>
        <v>0</v>
      </c>
      <c r="BC136" s="10" t="s">
        <v>785</v>
      </c>
      <c r="BD136" s="10" t="s">
        <v>789</v>
      </c>
      <c r="BE136" s="10" t="s">
        <v>805</v>
      </c>
      <c r="BF136" s="10" t="s">
        <v>830</v>
      </c>
    </row>
    <row r="137" spans="1:58" x14ac:dyDescent="0.2">
      <c r="A137" s="5">
        <v>211134</v>
      </c>
      <c r="B137" s="6" t="s">
        <v>852</v>
      </c>
      <c r="C137" s="6">
        <v>0</v>
      </c>
      <c r="D137" s="6">
        <v>0</v>
      </c>
      <c r="E137" s="6">
        <v>0</v>
      </c>
      <c r="F137" s="49">
        <f t="shared" si="33"/>
        <v>0</v>
      </c>
      <c r="G137" s="6">
        <v>0</v>
      </c>
      <c r="H137" s="6">
        <v>0</v>
      </c>
      <c r="I137" s="6">
        <v>0</v>
      </c>
      <c r="J137" s="49">
        <f t="shared" si="34"/>
        <v>0</v>
      </c>
      <c r="K137" s="6">
        <v>0</v>
      </c>
      <c r="L137" s="6">
        <v>0</v>
      </c>
      <c r="M137" s="6">
        <v>0</v>
      </c>
      <c r="N137" s="49">
        <f t="shared" si="35"/>
        <v>0</v>
      </c>
      <c r="O137" s="6">
        <v>0</v>
      </c>
      <c r="P137" s="6">
        <v>0</v>
      </c>
      <c r="Q137" s="6">
        <v>0</v>
      </c>
      <c r="R137" s="49">
        <f t="shared" si="36"/>
        <v>0</v>
      </c>
      <c r="S137" s="12">
        <v>0</v>
      </c>
      <c r="T137" s="6">
        <v>0</v>
      </c>
      <c r="U137" s="6">
        <v>0</v>
      </c>
      <c r="V137" s="49">
        <f t="shared" si="37"/>
        <v>0</v>
      </c>
      <c r="W137" s="12">
        <v>0</v>
      </c>
      <c r="X137" s="6">
        <v>0</v>
      </c>
      <c r="Y137" s="6">
        <v>0</v>
      </c>
      <c r="Z137" s="49">
        <f t="shared" si="38"/>
        <v>0</v>
      </c>
      <c r="AA137" s="12">
        <v>0</v>
      </c>
      <c r="AB137" s="6">
        <v>0</v>
      </c>
      <c r="AC137" s="6">
        <v>0</v>
      </c>
      <c r="AD137" s="49">
        <f t="shared" si="39"/>
        <v>0</v>
      </c>
      <c r="AE137" s="12">
        <v>0</v>
      </c>
      <c r="AF137" s="6">
        <v>0</v>
      </c>
      <c r="AG137" s="6">
        <v>0</v>
      </c>
      <c r="AH137" s="49">
        <f t="shared" si="40"/>
        <v>0</v>
      </c>
      <c r="AI137" s="12">
        <v>0</v>
      </c>
      <c r="AJ137" s="6">
        <v>0</v>
      </c>
      <c r="AK137" s="6">
        <v>0</v>
      </c>
      <c r="AL137" s="49">
        <f t="shared" si="41"/>
        <v>0</v>
      </c>
      <c r="AM137" s="6">
        <v>0</v>
      </c>
      <c r="AN137" s="6">
        <v>0</v>
      </c>
      <c r="AO137" s="6">
        <v>0</v>
      </c>
      <c r="AP137" s="49">
        <f t="shared" si="42"/>
        <v>0</v>
      </c>
      <c r="AQ137" s="6">
        <v>23750</v>
      </c>
      <c r="AR137" s="8">
        <v>90625</v>
      </c>
      <c r="AS137" s="8">
        <v>12.5</v>
      </c>
      <c r="AT137" s="51">
        <f t="shared" si="43"/>
        <v>8.1241379310344826</v>
      </c>
      <c r="AU137" s="6">
        <v>-3750</v>
      </c>
      <c r="AV137" s="8">
        <v>180250</v>
      </c>
      <c r="AW137" s="8">
        <v>25</v>
      </c>
      <c r="AX137" s="51">
        <f t="shared" si="44"/>
        <v>-0.64493758668515944</v>
      </c>
      <c r="AY137" s="50">
        <f t="shared" si="45"/>
        <v>0</v>
      </c>
      <c r="AZ137" s="50">
        <f t="shared" si="46"/>
        <v>0</v>
      </c>
      <c r="BA137" s="50">
        <f t="shared" si="47"/>
        <v>37.5</v>
      </c>
      <c r="BB137" s="7">
        <f t="shared" si="48"/>
        <v>0</v>
      </c>
      <c r="BC137" s="10" t="s">
        <v>785</v>
      </c>
      <c r="BD137" s="10" t="s">
        <v>789</v>
      </c>
      <c r="BE137" s="10" t="s">
        <v>862</v>
      </c>
      <c r="BF137" s="10"/>
    </row>
    <row r="138" spans="1:58" x14ac:dyDescent="0.2">
      <c r="A138" s="5">
        <v>119074</v>
      </c>
      <c r="B138" s="6" t="s">
        <v>868</v>
      </c>
      <c r="C138" s="6">
        <v>-10123.799999999999</v>
      </c>
      <c r="D138" s="6">
        <v>460285</v>
      </c>
      <c r="E138" s="6">
        <v>70.5</v>
      </c>
      <c r="F138" s="49">
        <f t="shared" si="33"/>
        <v>-0.65983901278555668</v>
      </c>
      <c r="G138" s="6">
        <v>52986.19</v>
      </c>
      <c r="H138" s="6">
        <v>331220</v>
      </c>
      <c r="I138" s="6">
        <v>52</v>
      </c>
      <c r="J138" s="49">
        <f t="shared" si="34"/>
        <v>4.9591567236278005</v>
      </c>
      <c r="K138" s="6">
        <v>675596.21</v>
      </c>
      <c r="L138" s="6">
        <v>1293295</v>
      </c>
      <c r="M138" s="6">
        <v>191.5</v>
      </c>
      <c r="N138" s="49">
        <f t="shared" si="35"/>
        <v>15.671510598896615</v>
      </c>
      <c r="O138" s="6">
        <v>298971.21000000002</v>
      </c>
      <c r="P138" s="6">
        <v>0</v>
      </c>
      <c r="Q138" s="6">
        <v>0</v>
      </c>
      <c r="R138" s="49">
        <f t="shared" si="36"/>
        <v>0</v>
      </c>
      <c r="S138" s="6">
        <v>30571.21</v>
      </c>
      <c r="T138" s="6">
        <v>340367.5</v>
      </c>
      <c r="U138" s="6">
        <v>50.75</v>
      </c>
      <c r="V138" s="49">
        <f t="shared" si="37"/>
        <v>2.7843654579241552</v>
      </c>
      <c r="W138" s="6">
        <v>-35232.53</v>
      </c>
      <c r="X138" s="6">
        <v>116880</v>
      </c>
      <c r="Y138" s="6">
        <v>17</v>
      </c>
      <c r="Z138" s="49">
        <f t="shared" si="38"/>
        <v>-9.043257186858316</v>
      </c>
      <c r="AA138" s="6">
        <v>264857.46999999997</v>
      </c>
      <c r="AB138" s="6">
        <v>421080</v>
      </c>
      <c r="AC138" s="6">
        <v>62</v>
      </c>
      <c r="AD138" s="49">
        <f t="shared" si="39"/>
        <v>19.498863802602827</v>
      </c>
      <c r="AE138" s="6">
        <v>13157.47</v>
      </c>
      <c r="AF138" s="6">
        <v>13780</v>
      </c>
      <c r="AG138" s="6">
        <v>2</v>
      </c>
      <c r="AH138" s="49">
        <f t="shared" si="40"/>
        <v>28.644709724238027</v>
      </c>
      <c r="AI138" s="6">
        <v>-13617.53</v>
      </c>
      <c r="AJ138" s="6">
        <v>103610</v>
      </c>
      <c r="AK138" s="6">
        <v>14</v>
      </c>
      <c r="AL138" s="49">
        <f t="shared" si="41"/>
        <v>-4.0743502557668174</v>
      </c>
      <c r="AM138" s="6">
        <v>390077.49</v>
      </c>
      <c r="AN138" s="6">
        <v>683290</v>
      </c>
      <c r="AO138" s="6">
        <v>101</v>
      </c>
      <c r="AP138" s="49">
        <f t="shared" si="42"/>
        <v>17.69732059594023</v>
      </c>
      <c r="AQ138" s="6">
        <v>457657.5</v>
      </c>
      <c r="AR138" s="8">
        <v>385045</v>
      </c>
      <c r="AS138" s="8">
        <v>55.5</v>
      </c>
      <c r="AT138" s="51">
        <f t="shared" si="43"/>
        <v>36.846037476139152</v>
      </c>
      <c r="AU138" s="6">
        <v>338255</v>
      </c>
      <c r="AV138" s="8">
        <v>376390</v>
      </c>
      <c r="AW138" s="8">
        <v>51</v>
      </c>
      <c r="AX138" s="51">
        <f t="shared" si="44"/>
        <v>27.859148755280426</v>
      </c>
      <c r="AY138" s="50">
        <f t="shared" si="45"/>
        <v>1277625.96</v>
      </c>
      <c r="AZ138" s="50">
        <f t="shared" si="46"/>
        <v>2963127.5</v>
      </c>
      <c r="BA138" s="50">
        <f t="shared" si="47"/>
        <v>667.25</v>
      </c>
      <c r="BB138" s="7">
        <f t="shared" si="48"/>
        <v>13.366419352525329</v>
      </c>
      <c r="BC138" s="10" t="s">
        <v>791</v>
      </c>
      <c r="BD138" s="10" t="s">
        <v>789</v>
      </c>
      <c r="BE138" s="10" t="s">
        <v>805</v>
      </c>
      <c r="BF138" s="10" t="s">
        <v>831</v>
      </c>
    </row>
    <row r="139" spans="1:58" x14ac:dyDescent="0.2">
      <c r="A139" s="5">
        <v>146791</v>
      </c>
      <c r="B139" s="6" t="s">
        <v>124</v>
      </c>
      <c r="C139" s="6">
        <v>498759.01</v>
      </c>
      <c r="D139" s="6">
        <v>235200</v>
      </c>
      <c r="E139" s="6">
        <v>35</v>
      </c>
      <c r="F139" s="49">
        <f t="shared" si="33"/>
        <v>63.617220663265307</v>
      </c>
      <c r="G139" s="6">
        <v>490099.01</v>
      </c>
      <c r="H139" s="6">
        <v>269640</v>
      </c>
      <c r="I139" s="6">
        <v>42</v>
      </c>
      <c r="J139" s="49">
        <f t="shared" si="34"/>
        <v>56.345754747070167</v>
      </c>
      <c r="K139" s="6">
        <v>286634.01</v>
      </c>
      <c r="L139" s="6">
        <v>0</v>
      </c>
      <c r="M139" s="6">
        <v>0</v>
      </c>
      <c r="N139" s="49">
        <f t="shared" si="35"/>
        <v>0</v>
      </c>
      <c r="O139" s="6">
        <v>266954.01</v>
      </c>
      <c r="P139" s="6">
        <v>274680</v>
      </c>
      <c r="Q139" s="6">
        <v>42</v>
      </c>
      <c r="R139" s="49">
        <f t="shared" si="36"/>
        <v>30.128055591961559</v>
      </c>
      <c r="S139" s="6">
        <v>258054.01</v>
      </c>
      <c r="T139" s="6">
        <v>270480</v>
      </c>
      <c r="U139" s="6">
        <v>42</v>
      </c>
      <c r="V139" s="49">
        <f t="shared" si="37"/>
        <v>29.575844091984617</v>
      </c>
      <c r="W139" s="6">
        <v>-8925.99</v>
      </c>
      <c r="X139" s="6">
        <v>0</v>
      </c>
      <c r="Y139" s="6">
        <v>0</v>
      </c>
      <c r="Z139" s="49">
        <f t="shared" si="38"/>
        <v>0</v>
      </c>
      <c r="AA139" s="6">
        <v>292874.01</v>
      </c>
      <c r="AB139" s="6">
        <v>310620</v>
      </c>
      <c r="AC139" s="6">
        <v>48</v>
      </c>
      <c r="AD139" s="49">
        <f t="shared" si="39"/>
        <v>29.228943113772456</v>
      </c>
      <c r="AE139" s="6">
        <v>292874.01</v>
      </c>
      <c r="AF139" s="6">
        <v>0</v>
      </c>
      <c r="AG139" s="6">
        <v>0</v>
      </c>
      <c r="AH139" s="49">
        <f t="shared" si="40"/>
        <v>0</v>
      </c>
      <c r="AI139" s="6">
        <v>192874.01</v>
      </c>
      <c r="AJ139" s="6">
        <v>0</v>
      </c>
      <c r="AK139" s="6">
        <v>0</v>
      </c>
      <c r="AL139" s="49">
        <f t="shared" si="41"/>
        <v>0</v>
      </c>
      <c r="AM139" s="6">
        <v>-125.99</v>
      </c>
      <c r="AN139" s="6">
        <v>0</v>
      </c>
      <c r="AO139" s="6">
        <v>0</v>
      </c>
      <c r="AP139" s="49">
        <f t="shared" si="42"/>
        <v>0</v>
      </c>
      <c r="AQ139" s="6">
        <v>271194.01</v>
      </c>
      <c r="AR139" s="8">
        <v>295680</v>
      </c>
      <c r="AS139" s="8">
        <v>42</v>
      </c>
      <c r="AT139" s="51">
        <f t="shared" si="43"/>
        <v>28.432813548430737</v>
      </c>
      <c r="AU139" s="6">
        <v>351601.51</v>
      </c>
      <c r="AV139" s="8">
        <v>390555</v>
      </c>
      <c r="AW139" s="8">
        <v>54.5</v>
      </c>
      <c r="AX139" s="51">
        <f t="shared" si="44"/>
        <v>27.908096964576053</v>
      </c>
      <c r="AY139" s="50">
        <f t="shared" si="45"/>
        <v>2084448.07</v>
      </c>
      <c r="AZ139" s="50">
        <f t="shared" si="46"/>
        <v>1360620</v>
      </c>
      <c r="BA139" s="50">
        <f t="shared" si="47"/>
        <v>305.5</v>
      </c>
      <c r="BB139" s="7">
        <f t="shared" si="48"/>
        <v>47.491503998177301</v>
      </c>
      <c r="BC139" s="10" t="s">
        <v>791</v>
      </c>
      <c r="BD139" s="10" t="s">
        <v>789</v>
      </c>
      <c r="BE139" s="10" t="s">
        <v>805</v>
      </c>
      <c r="BF139" s="10" t="s">
        <v>831</v>
      </c>
    </row>
    <row r="140" spans="1:58" x14ac:dyDescent="0.2">
      <c r="A140" s="5">
        <v>149403</v>
      </c>
      <c r="B140" s="6" t="s">
        <v>153</v>
      </c>
      <c r="C140" s="6">
        <v>151894.20000000001</v>
      </c>
      <c r="D140" s="6">
        <v>326000</v>
      </c>
      <c r="E140" s="6">
        <v>50</v>
      </c>
      <c r="F140" s="49">
        <f t="shared" si="33"/>
        <v>13.977993865030676</v>
      </c>
      <c r="G140" s="6">
        <v>-3855.8</v>
      </c>
      <c r="H140" s="6">
        <v>0</v>
      </c>
      <c r="I140" s="6">
        <v>0</v>
      </c>
      <c r="J140" s="49">
        <f t="shared" si="34"/>
        <v>0</v>
      </c>
      <c r="K140" s="6">
        <v>-13360.8</v>
      </c>
      <c r="L140" s="6">
        <v>448810</v>
      </c>
      <c r="M140" s="6">
        <v>67</v>
      </c>
      <c r="N140" s="49">
        <f t="shared" si="35"/>
        <v>-0.89308170495309813</v>
      </c>
      <c r="O140" s="6">
        <v>-23925.8</v>
      </c>
      <c r="P140" s="6">
        <v>280560</v>
      </c>
      <c r="Q140" s="6">
        <v>42</v>
      </c>
      <c r="R140" s="49">
        <f t="shared" si="36"/>
        <v>-2.6436405759908754</v>
      </c>
      <c r="S140" s="6">
        <v>-27325.8</v>
      </c>
      <c r="T140" s="6">
        <v>270480</v>
      </c>
      <c r="U140" s="6">
        <v>42</v>
      </c>
      <c r="V140" s="49">
        <f t="shared" si="37"/>
        <v>-3.131838952972493</v>
      </c>
      <c r="W140" s="6">
        <v>-14678.3</v>
      </c>
      <c r="X140" s="6">
        <v>267260</v>
      </c>
      <c r="Y140" s="6">
        <v>41.5</v>
      </c>
      <c r="Z140" s="49">
        <f t="shared" si="38"/>
        <v>-1.6476427448926139</v>
      </c>
      <c r="AA140" s="6">
        <v>-22128.29</v>
      </c>
      <c r="AB140" s="6">
        <v>569900</v>
      </c>
      <c r="AC140" s="6">
        <v>85</v>
      </c>
      <c r="AD140" s="49">
        <f t="shared" si="39"/>
        <v>-1.203679575364099</v>
      </c>
      <c r="AE140" s="6">
        <v>-17328.29</v>
      </c>
      <c r="AF140" s="6">
        <v>13780</v>
      </c>
      <c r="AG140" s="6">
        <v>2</v>
      </c>
      <c r="AH140" s="49">
        <f t="shared" si="40"/>
        <v>-37.724869375907119</v>
      </c>
      <c r="AI140" s="6">
        <v>-25593.29</v>
      </c>
      <c r="AJ140" s="6">
        <v>0</v>
      </c>
      <c r="AK140" s="6">
        <v>0</v>
      </c>
      <c r="AL140" s="49">
        <f t="shared" si="41"/>
        <v>0</v>
      </c>
      <c r="AM140" s="6">
        <v>-25593.29</v>
      </c>
      <c r="AN140" s="6">
        <v>0</v>
      </c>
      <c r="AO140" s="6">
        <v>0</v>
      </c>
      <c r="AP140" s="49">
        <f t="shared" si="42"/>
        <v>0</v>
      </c>
      <c r="AQ140" s="6">
        <v>-25593.29</v>
      </c>
      <c r="AR140" s="8">
        <v>0</v>
      </c>
      <c r="AS140" s="8">
        <v>0</v>
      </c>
      <c r="AT140" s="51">
        <f t="shared" si="43"/>
        <v>0</v>
      </c>
      <c r="AU140" s="6">
        <v>-25593.29</v>
      </c>
      <c r="AV140" s="8">
        <v>0</v>
      </c>
      <c r="AW140" s="8">
        <v>0</v>
      </c>
      <c r="AX140" s="51">
        <f t="shared" si="44"/>
        <v>0</v>
      </c>
      <c r="AY140" s="50">
        <f t="shared" si="45"/>
        <v>46619.410000000025</v>
      </c>
      <c r="AZ140" s="50">
        <f t="shared" si="46"/>
        <v>2163010</v>
      </c>
      <c r="BA140" s="50">
        <f t="shared" si="47"/>
        <v>329.5</v>
      </c>
      <c r="BB140" s="7">
        <f t="shared" si="48"/>
        <v>0.66814379498939014</v>
      </c>
      <c r="BC140" s="10" t="s">
        <v>791</v>
      </c>
      <c r="BD140" s="10" t="s">
        <v>789</v>
      </c>
      <c r="BE140" s="10" t="s">
        <v>805</v>
      </c>
      <c r="BF140" s="10" t="s">
        <v>831</v>
      </c>
    </row>
    <row r="141" spans="1:58" x14ac:dyDescent="0.2">
      <c r="A141" s="5">
        <v>174713</v>
      </c>
      <c r="B141" s="6" t="s">
        <v>273</v>
      </c>
      <c r="C141" s="6">
        <v>234081.39</v>
      </c>
      <c r="D141" s="6">
        <v>0</v>
      </c>
      <c r="E141" s="6">
        <v>0</v>
      </c>
      <c r="F141" s="49">
        <f t="shared" si="33"/>
        <v>0</v>
      </c>
      <c r="G141" s="6">
        <v>261561.39</v>
      </c>
      <c r="H141" s="6">
        <v>272440</v>
      </c>
      <c r="I141" s="6">
        <v>41.5</v>
      </c>
      <c r="J141" s="49">
        <f t="shared" si="34"/>
        <v>29.762160806049042</v>
      </c>
      <c r="K141" s="6">
        <v>314383.89</v>
      </c>
      <c r="L141" s="6">
        <v>376845</v>
      </c>
      <c r="M141" s="6">
        <v>54</v>
      </c>
      <c r="N141" s="49">
        <f t="shared" si="35"/>
        <v>25.027575528400273</v>
      </c>
      <c r="O141" s="6">
        <v>123448.89</v>
      </c>
      <c r="P141" s="6">
        <v>91275</v>
      </c>
      <c r="Q141" s="6">
        <v>12.5</v>
      </c>
      <c r="R141" s="49">
        <f t="shared" si="36"/>
        <v>41.927314050944943</v>
      </c>
      <c r="S141" s="6">
        <v>171368.89</v>
      </c>
      <c r="T141" s="6">
        <v>285680</v>
      </c>
      <c r="U141" s="6">
        <v>42</v>
      </c>
      <c r="V141" s="49">
        <f t="shared" si="37"/>
        <v>18.595756055726689</v>
      </c>
      <c r="W141" s="6">
        <v>180028.89</v>
      </c>
      <c r="X141" s="6">
        <v>278010</v>
      </c>
      <c r="Y141" s="6">
        <v>41.5</v>
      </c>
      <c r="Z141" s="49">
        <f t="shared" si="38"/>
        <v>19.426879248947881</v>
      </c>
      <c r="AA141" s="6">
        <v>245588.89</v>
      </c>
      <c r="AB141" s="6">
        <v>276480</v>
      </c>
      <c r="AC141" s="6">
        <v>42</v>
      </c>
      <c r="AD141" s="49">
        <f t="shared" si="39"/>
        <v>27.536370044849541</v>
      </c>
      <c r="AE141" s="6">
        <v>186608.89</v>
      </c>
      <c r="AF141" s="6">
        <v>301810</v>
      </c>
      <c r="AG141" s="6">
        <v>41.5</v>
      </c>
      <c r="AH141" s="49">
        <f t="shared" si="40"/>
        <v>18.548976839733609</v>
      </c>
      <c r="AI141" s="6">
        <v>438903.9</v>
      </c>
      <c r="AJ141" s="6">
        <v>698935</v>
      </c>
      <c r="AK141" s="6">
        <v>101.5</v>
      </c>
      <c r="AL141" s="49">
        <f t="shared" si="41"/>
        <v>19.466790044853958</v>
      </c>
      <c r="AM141" s="6">
        <v>448103.9</v>
      </c>
      <c r="AN141" s="6">
        <v>279040</v>
      </c>
      <c r="AO141" s="6">
        <v>41</v>
      </c>
      <c r="AP141" s="49">
        <f t="shared" si="42"/>
        <v>49.782184991399085</v>
      </c>
      <c r="AQ141" s="6">
        <v>349903.9</v>
      </c>
      <c r="AR141" s="8">
        <v>326800</v>
      </c>
      <c r="AS141" s="8">
        <v>45</v>
      </c>
      <c r="AT141" s="51">
        <f t="shared" si="43"/>
        <v>33.191618421052631</v>
      </c>
      <c r="AU141" s="6">
        <v>445403.9</v>
      </c>
      <c r="AV141" s="8">
        <v>708500</v>
      </c>
      <c r="AW141" s="8">
        <v>100</v>
      </c>
      <c r="AX141" s="51">
        <f t="shared" si="44"/>
        <v>19.488385179957657</v>
      </c>
      <c r="AY141" s="50">
        <f t="shared" si="45"/>
        <v>1530462.2300000004</v>
      </c>
      <c r="AZ141" s="50">
        <f t="shared" si="46"/>
        <v>1580730</v>
      </c>
      <c r="BA141" s="50">
        <f t="shared" si="47"/>
        <v>562.5</v>
      </c>
      <c r="BB141" s="7">
        <f t="shared" si="48"/>
        <v>30.014189096177091</v>
      </c>
      <c r="BC141" s="10" t="s">
        <v>791</v>
      </c>
      <c r="BD141" s="10" t="s">
        <v>789</v>
      </c>
      <c r="BE141" s="10" t="s">
        <v>805</v>
      </c>
      <c r="BF141" s="10" t="s">
        <v>831</v>
      </c>
    </row>
    <row r="142" spans="1:58" x14ac:dyDescent="0.2">
      <c r="A142" s="5">
        <v>175313</v>
      </c>
      <c r="B142" s="6" t="s">
        <v>279</v>
      </c>
      <c r="C142" s="6">
        <v>52285.35</v>
      </c>
      <c r="D142" s="6">
        <v>0</v>
      </c>
      <c r="E142" s="6">
        <v>0</v>
      </c>
      <c r="F142" s="49">
        <f t="shared" si="33"/>
        <v>0</v>
      </c>
      <c r="G142" s="6">
        <v>52285.35</v>
      </c>
      <c r="H142" s="6">
        <v>0</v>
      </c>
      <c r="I142" s="6">
        <v>0</v>
      </c>
      <c r="J142" s="49">
        <f t="shared" si="34"/>
        <v>0</v>
      </c>
      <c r="K142" s="6">
        <v>52285.35</v>
      </c>
      <c r="L142" s="6">
        <v>0</v>
      </c>
      <c r="M142" s="6">
        <v>0</v>
      </c>
      <c r="N142" s="49">
        <f t="shared" si="35"/>
        <v>0</v>
      </c>
      <c r="O142" s="6">
        <v>52285.35</v>
      </c>
      <c r="P142" s="6">
        <v>0</v>
      </c>
      <c r="Q142" s="6">
        <v>0</v>
      </c>
      <c r="R142" s="49">
        <f t="shared" si="36"/>
        <v>0</v>
      </c>
      <c r="S142" s="6">
        <v>52285.35</v>
      </c>
      <c r="T142" s="6">
        <v>0</v>
      </c>
      <c r="U142" s="6">
        <v>0</v>
      </c>
      <c r="V142" s="49">
        <f t="shared" si="37"/>
        <v>0</v>
      </c>
      <c r="W142" s="6">
        <v>52285.35</v>
      </c>
      <c r="X142" s="6">
        <v>0</v>
      </c>
      <c r="Y142" s="6">
        <v>0</v>
      </c>
      <c r="Z142" s="49">
        <f t="shared" si="38"/>
        <v>0</v>
      </c>
      <c r="AA142" s="6">
        <v>52285.35</v>
      </c>
      <c r="AB142" s="6">
        <v>0</v>
      </c>
      <c r="AC142" s="6">
        <v>0</v>
      </c>
      <c r="AD142" s="49">
        <f t="shared" si="39"/>
        <v>0</v>
      </c>
      <c r="AE142" s="6">
        <v>52285.35</v>
      </c>
      <c r="AF142" s="6">
        <v>0</v>
      </c>
      <c r="AG142" s="6">
        <v>0</v>
      </c>
      <c r="AH142" s="49">
        <f t="shared" si="40"/>
        <v>0</v>
      </c>
      <c r="AI142" s="6">
        <v>52285.35</v>
      </c>
      <c r="AJ142" s="6">
        <v>0</v>
      </c>
      <c r="AK142" s="6">
        <v>0</v>
      </c>
      <c r="AL142" s="49">
        <f t="shared" si="41"/>
        <v>0</v>
      </c>
      <c r="AM142" s="6">
        <v>-89262.93</v>
      </c>
      <c r="AN142" s="6">
        <v>0</v>
      </c>
      <c r="AO142" s="6">
        <v>0</v>
      </c>
      <c r="AP142" s="49">
        <f t="shared" si="42"/>
        <v>0</v>
      </c>
      <c r="AQ142" s="6">
        <v>-89262.93</v>
      </c>
      <c r="AR142" s="8">
        <v>0</v>
      </c>
      <c r="AS142" s="8">
        <v>0</v>
      </c>
      <c r="AT142" s="51">
        <f t="shared" si="43"/>
        <v>0</v>
      </c>
      <c r="AU142" s="6">
        <v>-89262.93</v>
      </c>
      <c r="AV142" s="8">
        <v>0</v>
      </c>
      <c r="AW142" s="8">
        <v>0</v>
      </c>
      <c r="AX142" s="51">
        <f t="shared" si="44"/>
        <v>0</v>
      </c>
      <c r="AY142" s="50">
        <f t="shared" si="45"/>
        <v>365997.44999999995</v>
      </c>
      <c r="AZ142" s="50">
        <f t="shared" si="46"/>
        <v>0</v>
      </c>
      <c r="BA142" s="50">
        <f t="shared" si="47"/>
        <v>0</v>
      </c>
      <c r="BB142" s="7">
        <f t="shared" si="48"/>
        <v>0</v>
      </c>
      <c r="BC142" s="10" t="s">
        <v>791</v>
      </c>
      <c r="BD142" s="10" t="s">
        <v>789</v>
      </c>
      <c r="BE142" s="10" t="s">
        <v>805</v>
      </c>
      <c r="BF142" s="10" t="s">
        <v>831</v>
      </c>
    </row>
    <row r="143" spans="1:58" x14ac:dyDescent="0.2">
      <c r="A143" s="5">
        <v>179892</v>
      </c>
      <c r="B143" s="6" t="s">
        <v>429</v>
      </c>
      <c r="C143" s="6">
        <v>-32646.46</v>
      </c>
      <c r="D143" s="6">
        <v>0</v>
      </c>
      <c r="E143" s="6">
        <v>0</v>
      </c>
      <c r="F143" s="49">
        <f t="shared" si="33"/>
        <v>0</v>
      </c>
      <c r="G143" s="6">
        <v>-32646.46</v>
      </c>
      <c r="H143" s="6">
        <v>0</v>
      </c>
      <c r="I143" s="6">
        <v>0</v>
      </c>
      <c r="J143" s="49">
        <f t="shared" si="34"/>
        <v>0</v>
      </c>
      <c r="K143" s="6">
        <v>-32646.46</v>
      </c>
      <c r="L143" s="6">
        <v>0</v>
      </c>
      <c r="M143" s="6">
        <v>0</v>
      </c>
      <c r="N143" s="49">
        <f t="shared" si="35"/>
        <v>0</v>
      </c>
      <c r="O143" s="6">
        <v>323858.55</v>
      </c>
      <c r="P143" s="6">
        <v>672590</v>
      </c>
      <c r="Q143" s="6">
        <v>101</v>
      </c>
      <c r="R143" s="49">
        <f t="shared" si="36"/>
        <v>14.926797974992192</v>
      </c>
      <c r="S143" s="6">
        <v>-11486.45</v>
      </c>
      <c r="T143" s="6">
        <v>6490</v>
      </c>
      <c r="U143" s="6">
        <v>1</v>
      </c>
      <c r="V143" s="49">
        <f t="shared" si="37"/>
        <v>-54.865939907550086</v>
      </c>
      <c r="W143" s="6">
        <v>299018.55</v>
      </c>
      <c r="X143" s="6">
        <v>330990</v>
      </c>
      <c r="Y143" s="6">
        <v>51</v>
      </c>
      <c r="Z143" s="49">
        <f t="shared" si="38"/>
        <v>27.102197951599745</v>
      </c>
      <c r="AA143" s="6">
        <v>134068.54999999999</v>
      </c>
      <c r="AB143" s="6">
        <v>35950</v>
      </c>
      <c r="AC143" s="6">
        <v>5</v>
      </c>
      <c r="AD143" s="49">
        <f t="shared" si="39"/>
        <v>115.60848539638386</v>
      </c>
      <c r="AE143" s="6">
        <v>96993.55</v>
      </c>
      <c r="AF143" s="6">
        <v>86125</v>
      </c>
      <c r="AG143" s="6">
        <v>12.5</v>
      </c>
      <c r="AH143" s="49">
        <f t="shared" si="40"/>
        <v>33.785851959361395</v>
      </c>
      <c r="AI143" s="6">
        <v>-7786.45</v>
      </c>
      <c r="AJ143" s="6">
        <v>0</v>
      </c>
      <c r="AK143" s="6">
        <v>0</v>
      </c>
      <c r="AL143" s="49">
        <f t="shared" si="41"/>
        <v>0</v>
      </c>
      <c r="AM143" s="6">
        <v>-21077.360000000001</v>
      </c>
      <c r="AN143" s="6">
        <v>378500</v>
      </c>
      <c r="AO143" s="6">
        <v>55</v>
      </c>
      <c r="AP143" s="49">
        <f t="shared" si="42"/>
        <v>-1.7262831175693527</v>
      </c>
      <c r="AQ143" s="6">
        <v>383687.64</v>
      </c>
      <c r="AR143" s="8">
        <v>682380</v>
      </c>
      <c r="AS143" s="8">
        <v>102</v>
      </c>
      <c r="AT143" s="51">
        <f t="shared" si="43"/>
        <v>17.43063518860459</v>
      </c>
      <c r="AU143" s="6">
        <v>279517.64</v>
      </c>
      <c r="AV143" s="8">
        <v>705890</v>
      </c>
      <c r="AW143" s="8">
        <v>101</v>
      </c>
      <c r="AX143" s="51">
        <f t="shared" si="44"/>
        <v>12.275350040374564</v>
      </c>
      <c r="AY143" s="50">
        <f t="shared" si="45"/>
        <v>647519.81999999995</v>
      </c>
      <c r="AZ143" s="50">
        <f t="shared" si="46"/>
        <v>1046020</v>
      </c>
      <c r="BA143" s="50">
        <f t="shared" si="47"/>
        <v>428.5</v>
      </c>
      <c r="BB143" s="7">
        <f t="shared" si="48"/>
        <v>19.18999103267624</v>
      </c>
      <c r="BC143" s="10" t="s">
        <v>791</v>
      </c>
      <c r="BD143" s="10" t="s">
        <v>789</v>
      </c>
      <c r="BE143" s="10" t="s">
        <v>805</v>
      </c>
      <c r="BF143" s="10" t="s">
        <v>831</v>
      </c>
    </row>
    <row r="144" spans="1:58" x14ac:dyDescent="0.2">
      <c r="A144" s="5">
        <v>179894</v>
      </c>
      <c r="B144" s="6" t="s">
        <v>431</v>
      </c>
      <c r="C144" s="6">
        <v>671667.49</v>
      </c>
      <c r="D144" s="6">
        <v>1466955</v>
      </c>
      <c r="E144" s="6">
        <v>221.5</v>
      </c>
      <c r="F144" s="49">
        <f t="shared" si="33"/>
        <v>13.735952841089194</v>
      </c>
      <c r="G144" s="6">
        <v>873402.49</v>
      </c>
      <c r="H144" s="6">
        <v>1540365</v>
      </c>
      <c r="I144" s="6">
        <v>240.5</v>
      </c>
      <c r="J144" s="49">
        <f t="shared" si="34"/>
        <v>17.577312643431913</v>
      </c>
      <c r="K144" s="6">
        <v>1469874.99</v>
      </c>
      <c r="L144" s="6">
        <v>1905195</v>
      </c>
      <c r="M144" s="6">
        <v>281.5</v>
      </c>
      <c r="N144" s="49">
        <f t="shared" si="35"/>
        <v>23.145268437089118</v>
      </c>
      <c r="O144" s="6">
        <v>2381730.5099999998</v>
      </c>
      <c r="P144" s="6">
        <v>2734255</v>
      </c>
      <c r="Q144" s="6">
        <v>404.5</v>
      </c>
      <c r="R144" s="49">
        <f t="shared" si="36"/>
        <v>27.003204093985378</v>
      </c>
      <c r="S144" s="6">
        <v>2688315.49</v>
      </c>
      <c r="T144" s="6">
        <v>2102545</v>
      </c>
      <c r="U144" s="6">
        <v>320.5</v>
      </c>
      <c r="V144" s="49">
        <f t="shared" si="37"/>
        <v>39.636621423084883</v>
      </c>
      <c r="W144" s="6">
        <v>2789929.55</v>
      </c>
      <c r="X144" s="6">
        <v>2183895</v>
      </c>
      <c r="Y144" s="6">
        <v>335.5</v>
      </c>
      <c r="Z144" s="49">
        <f t="shared" si="38"/>
        <v>38.325050654907855</v>
      </c>
      <c r="AA144" s="6">
        <v>2329663.56</v>
      </c>
      <c r="AB144" s="6">
        <v>1921928</v>
      </c>
      <c r="AC144" s="6">
        <v>271.2</v>
      </c>
      <c r="AD144" s="49">
        <f t="shared" si="39"/>
        <v>37.576626366856615</v>
      </c>
      <c r="AE144" s="6">
        <v>2886286.56</v>
      </c>
      <c r="AF144" s="6">
        <v>1382400</v>
      </c>
      <c r="AG144" s="6">
        <v>200</v>
      </c>
      <c r="AH144" s="49">
        <f t="shared" si="40"/>
        <v>62.636427083333338</v>
      </c>
      <c r="AI144" s="6">
        <v>2763697.12</v>
      </c>
      <c r="AJ144" s="6">
        <v>3037115</v>
      </c>
      <c r="AK144" s="6">
        <v>441.5</v>
      </c>
      <c r="AL144" s="49">
        <f t="shared" si="41"/>
        <v>28.209208647021928</v>
      </c>
      <c r="AM144" s="6">
        <v>1814590.15</v>
      </c>
      <c r="AN144" s="6">
        <v>1211895</v>
      </c>
      <c r="AO144" s="6">
        <v>180.5</v>
      </c>
      <c r="AP144" s="49">
        <f t="shared" si="42"/>
        <v>46.416805622599313</v>
      </c>
      <c r="AQ144" s="6">
        <v>2307563.09</v>
      </c>
      <c r="AR144" s="8">
        <v>2757105</v>
      </c>
      <c r="AS144" s="8">
        <v>404.5</v>
      </c>
      <c r="AT144" s="51">
        <f t="shared" si="43"/>
        <v>25.94549565214237</v>
      </c>
      <c r="AU144" s="6">
        <v>2480955.06</v>
      </c>
      <c r="AV144" s="8">
        <v>6318957.5</v>
      </c>
      <c r="AW144" s="8">
        <v>891.75</v>
      </c>
      <c r="AX144" s="51">
        <f t="shared" si="44"/>
        <v>12.171249270152552</v>
      </c>
      <c r="AY144" s="50">
        <f t="shared" si="45"/>
        <v>13204584.08</v>
      </c>
      <c r="AZ144" s="50">
        <f t="shared" si="46"/>
        <v>13855138</v>
      </c>
      <c r="BA144" s="50">
        <f t="shared" si="47"/>
        <v>4193.45</v>
      </c>
      <c r="BB144" s="7">
        <f t="shared" si="48"/>
        <v>29.544426513831908</v>
      </c>
      <c r="BC144" s="10" t="s">
        <v>791</v>
      </c>
      <c r="BD144" s="10" t="s">
        <v>789</v>
      </c>
      <c r="BE144" s="10" t="s">
        <v>805</v>
      </c>
      <c r="BF144" s="10" t="s">
        <v>831</v>
      </c>
    </row>
    <row r="145" spans="1:58" x14ac:dyDescent="0.2">
      <c r="A145" s="5">
        <v>201143</v>
      </c>
      <c r="B145" s="6" t="s">
        <v>447</v>
      </c>
      <c r="C145" s="6">
        <v>-479.45</v>
      </c>
      <c r="D145" s="6">
        <v>0</v>
      </c>
      <c r="E145" s="6">
        <v>0</v>
      </c>
      <c r="F145" s="49">
        <f t="shared" si="33"/>
        <v>0</v>
      </c>
      <c r="G145" s="6">
        <v>-479.45</v>
      </c>
      <c r="H145" s="6">
        <v>0</v>
      </c>
      <c r="I145" s="6">
        <v>0</v>
      </c>
      <c r="J145" s="49">
        <f t="shared" si="34"/>
        <v>0</v>
      </c>
      <c r="K145" s="6">
        <v>-479.45</v>
      </c>
      <c r="L145" s="6">
        <v>0</v>
      </c>
      <c r="M145" s="6">
        <v>0</v>
      </c>
      <c r="N145" s="49">
        <f t="shared" si="35"/>
        <v>0</v>
      </c>
      <c r="O145" s="6">
        <v>-479.45</v>
      </c>
      <c r="P145" s="6">
        <v>0</v>
      </c>
      <c r="Q145" s="6">
        <v>0</v>
      </c>
      <c r="R145" s="49">
        <f t="shared" si="36"/>
        <v>0</v>
      </c>
      <c r="S145" s="6">
        <v>-479.45</v>
      </c>
      <c r="T145" s="6">
        <v>0</v>
      </c>
      <c r="U145" s="6">
        <v>0</v>
      </c>
      <c r="V145" s="49">
        <f t="shared" si="37"/>
        <v>0</v>
      </c>
      <c r="W145" s="6">
        <v>-479.45</v>
      </c>
      <c r="X145" s="6">
        <v>0</v>
      </c>
      <c r="Y145" s="6">
        <v>0</v>
      </c>
      <c r="Z145" s="49">
        <f t="shared" si="38"/>
        <v>0</v>
      </c>
      <c r="AA145" s="6">
        <v>166520.54999999999</v>
      </c>
      <c r="AB145" s="6">
        <v>172250</v>
      </c>
      <c r="AC145" s="6">
        <v>25</v>
      </c>
      <c r="AD145" s="49">
        <f t="shared" si="39"/>
        <v>29.968865312046443</v>
      </c>
      <c r="AE145" s="6">
        <v>166520.54999999999</v>
      </c>
      <c r="AF145" s="6">
        <v>0</v>
      </c>
      <c r="AG145" s="6">
        <v>0</v>
      </c>
      <c r="AH145" s="49">
        <f t="shared" si="40"/>
        <v>0</v>
      </c>
      <c r="AI145" s="6">
        <v>116520.55</v>
      </c>
      <c r="AJ145" s="6">
        <v>0</v>
      </c>
      <c r="AK145" s="6">
        <v>0</v>
      </c>
      <c r="AL145" s="49">
        <f t="shared" si="41"/>
        <v>0</v>
      </c>
      <c r="AM145" s="6">
        <v>116520.55</v>
      </c>
      <c r="AN145" s="6">
        <v>0</v>
      </c>
      <c r="AO145" s="6">
        <v>0</v>
      </c>
      <c r="AP145" s="49">
        <f t="shared" si="42"/>
        <v>0</v>
      </c>
      <c r="AQ145" s="6">
        <v>96520.55</v>
      </c>
      <c r="AR145" s="8">
        <v>0</v>
      </c>
      <c r="AS145" s="8">
        <v>0</v>
      </c>
      <c r="AT145" s="51">
        <f t="shared" si="43"/>
        <v>0</v>
      </c>
      <c r="AU145" s="6">
        <v>0</v>
      </c>
      <c r="AV145" s="8">
        <v>0</v>
      </c>
      <c r="AW145" s="8">
        <v>0</v>
      </c>
      <c r="AX145" s="51">
        <f t="shared" si="44"/>
        <v>0</v>
      </c>
      <c r="AY145" s="50">
        <f t="shared" si="45"/>
        <v>163643.84999999998</v>
      </c>
      <c r="AZ145" s="50">
        <f t="shared" si="46"/>
        <v>172250</v>
      </c>
      <c r="BA145" s="50">
        <f t="shared" si="47"/>
        <v>25</v>
      </c>
      <c r="BB145" s="7">
        <f t="shared" si="48"/>
        <v>29.451142815674888</v>
      </c>
      <c r="BC145" s="10" t="s">
        <v>791</v>
      </c>
      <c r="BD145" s="10" t="s">
        <v>789</v>
      </c>
      <c r="BE145" s="10" t="s">
        <v>805</v>
      </c>
      <c r="BF145" s="10" t="s">
        <v>831</v>
      </c>
    </row>
    <row r="146" spans="1:58" x14ac:dyDescent="0.2">
      <c r="A146" s="5">
        <v>201144</v>
      </c>
      <c r="B146" s="6" t="s">
        <v>448</v>
      </c>
      <c r="C146" s="6">
        <v>-17719.57</v>
      </c>
      <c r="D146" s="6">
        <v>0</v>
      </c>
      <c r="E146" s="6">
        <v>0</v>
      </c>
      <c r="F146" s="49">
        <f t="shared" si="33"/>
        <v>0</v>
      </c>
      <c r="G146" s="6">
        <v>-17719.57</v>
      </c>
      <c r="H146" s="6">
        <v>0</v>
      </c>
      <c r="I146" s="6">
        <v>0</v>
      </c>
      <c r="J146" s="49">
        <f t="shared" si="34"/>
        <v>0</v>
      </c>
      <c r="K146" s="6">
        <v>-17719.57</v>
      </c>
      <c r="L146" s="6">
        <v>0</v>
      </c>
      <c r="M146" s="6">
        <v>0</v>
      </c>
      <c r="N146" s="49">
        <f t="shared" si="35"/>
        <v>0</v>
      </c>
      <c r="O146" s="6">
        <v>-17719.57</v>
      </c>
      <c r="P146" s="6">
        <v>0</v>
      </c>
      <c r="Q146" s="6">
        <v>0</v>
      </c>
      <c r="R146" s="49">
        <f t="shared" si="36"/>
        <v>0</v>
      </c>
      <c r="S146" s="6">
        <v>-17719.57</v>
      </c>
      <c r="T146" s="6">
        <v>0</v>
      </c>
      <c r="U146" s="6">
        <v>0</v>
      </c>
      <c r="V146" s="49">
        <f t="shared" si="37"/>
        <v>0</v>
      </c>
      <c r="W146" s="6">
        <v>-17719.57</v>
      </c>
      <c r="X146" s="6">
        <v>0</v>
      </c>
      <c r="Y146" s="6">
        <v>0</v>
      </c>
      <c r="Z146" s="49">
        <f t="shared" si="38"/>
        <v>0</v>
      </c>
      <c r="AA146" s="6">
        <v>-17719.57</v>
      </c>
      <c r="AB146" s="6">
        <v>0</v>
      </c>
      <c r="AC146" s="6">
        <v>0</v>
      </c>
      <c r="AD146" s="49">
        <f t="shared" si="39"/>
        <v>0</v>
      </c>
      <c r="AE146" s="6">
        <v>-17719.57</v>
      </c>
      <c r="AF146" s="6">
        <v>0</v>
      </c>
      <c r="AG146" s="6">
        <v>0</v>
      </c>
      <c r="AH146" s="49">
        <f t="shared" si="40"/>
        <v>0</v>
      </c>
      <c r="AI146" s="6">
        <v>-17719.57</v>
      </c>
      <c r="AJ146" s="6">
        <v>0</v>
      </c>
      <c r="AK146" s="6">
        <v>0</v>
      </c>
      <c r="AL146" s="49">
        <f t="shared" si="41"/>
        <v>0</v>
      </c>
      <c r="AM146" s="6">
        <v>-17719.57</v>
      </c>
      <c r="AN146" s="6">
        <v>0</v>
      </c>
      <c r="AO146" s="6">
        <v>0</v>
      </c>
      <c r="AP146" s="49">
        <f t="shared" si="42"/>
        <v>0</v>
      </c>
      <c r="AQ146" s="6">
        <v>-17719.57</v>
      </c>
      <c r="AR146" s="8">
        <v>0</v>
      </c>
      <c r="AS146" s="8">
        <v>0</v>
      </c>
      <c r="AT146" s="51">
        <f t="shared" si="43"/>
        <v>0</v>
      </c>
      <c r="AU146" s="6">
        <v>-17719.57</v>
      </c>
      <c r="AV146" s="8">
        <v>0</v>
      </c>
      <c r="AW146" s="8">
        <v>0</v>
      </c>
      <c r="AX146" s="51">
        <f t="shared" si="44"/>
        <v>0</v>
      </c>
      <c r="AY146" s="50">
        <f t="shared" si="45"/>
        <v>-124036.99000000002</v>
      </c>
      <c r="AZ146" s="50">
        <f t="shared" si="46"/>
        <v>0</v>
      </c>
      <c r="BA146" s="50">
        <f t="shared" si="47"/>
        <v>0</v>
      </c>
      <c r="BB146" s="7">
        <f t="shared" si="48"/>
        <v>0</v>
      </c>
      <c r="BC146" s="10" t="s">
        <v>791</v>
      </c>
      <c r="BD146" s="10" t="s">
        <v>789</v>
      </c>
      <c r="BE146" s="10" t="s">
        <v>805</v>
      </c>
      <c r="BF146" s="10" t="s">
        <v>831</v>
      </c>
    </row>
    <row r="147" spans="1:58" x14ac:dyDescent="0.2">
      <c r="A147" s="5">
        <v>202758</v>
      </c>
      <c r="B147" s="6" t="s">
        <v>478</v>
      </c>
      <c r="C147" s="6">
        <v>101756.32</v>
      </c>
      <c r="D147" s="6">
        <v>306340</v>
      </c>
      <c r="E147" s="6">
        <v>42</v>
      </c>
      <c r="F147" s="49">
        <f t="shared" si="33"/>
        <v>9.9650375399882485</v>
      </c>
      <c r="G147" s="6">
        <v>-643.67999999999995</v>
      </c>
      <c r="H147" s="6">
        <v>0</v>
      </c>
      <c r="I147" s="6">
        <v>0</v>
      </c>
      <c r="J147" s="49">
        <f t="shared" si="34"/>
        <v>0</v>
      </c>
      <c r="K147" s="6">
        <v>602991.31999999995</v>
      </c>
      <c r="L147" s="6">
        <v>1100560</v>
      </c>
      <c r="M147" s="6">
        <v>167</v>
      </c>
      <c r="N147" s="49">
        <f t="shared" si="35"/>
        <v>16.436849967289376</v>
      </c>
      <c r="O147" s="6">
        <v>623018.81000000006</v>
      </c>
      <c r="P147" s="6">
        <v>1026460</v>
      </c>
      <c r="Q147" s="6">
        <v>150.5</v>
      </c>
      <c r="R147" s="49">
        <f t="shared" si="36"/>
        <v>18.815719180484386</v>
      </c>
      <c r="S147" s="6">
        <v>509158.82</v>
      </c>
      <c r="T147" s="6">
        <v>679190</v>
      </c>
      <c r="U147" s="6">
        <v>101</v>
      </c>
      <c r="V147" s="49">
        <f t="shared" si="37"/>
        <v>23.239334236369793</v>
      </c>
      <c r="W147" s="6">
        <v>505283.81</v>
      </c>
      <c r="X147" s="6">
        <v>723745</v>
      </c>
      <c r="Y147" s="6">
        <v>110.5</v>
      </c>
      <c r="Z147" s="49">
        <f t="shared" si="38"/>
        <v>20.944551326779461</v>
      </c>
      <c r="AA147" s="6">
        <v>532763.81000000006</v>
      </c>
      <c r="AB147" s="6">
        <v>552480</v>
      </c>
      <c r="AC147" s="6">
        <v>82</v>
      </c>
      <c r="AD147" s="49">
        <f t="shared" si="39"/>
        <v>29.89371218867652</v>
      </c>
      <c r="AE147" s="6">
        <v>532808.81000000006</v>
      </c>
      <c r="AF147" s="6">
        <v>299880</v>
      </c>
      <c r="AG147" s="6">
        <v>42</v>
      </c>
      <c r="AH147" s="49">
        <f t="shared" si="40"/>
        <v>53.302201880752307</v>
      </c>
      <c r="AI147" s="6">
        <v>425434.81</v>
      </c>
      <c r="AJ147" s="6">
        <v>777480</v>
      </c>
      <c r="AK147" s="6">
        <v>115</v>
      </c>
      <c r="AL147" s="49">
        <f t="shared" si="41"/>
        <v>16.963110446570973</v>
      </c>
      <c r="AM147" s="6">
        <v>293516.81</v>
      </c>
      <c r="AN147" s="6">
        <v>308300</v>
      </c>
      <c r="AO147" s="6">
        <v>45</v>
      </c>
      <c r="AP147" s="49">
        <f t="shared" si="42"/>
        <v>29.513529386960752</v>
      </c>
      <c r="AQ147" s="6">
        <v>473161.81</v>
      </c>
      <c r="AR147" s="8">
        <v>429860</v>
      </c>
      <c r="AS147" s="8">
        <v>64</v>
      </c>
      <c r="AT147" s="51">
        <f t="shared" si="43"/>
        <v>34.122775112827433</v>
      </c>
      <c r="AU147" s="6">
        <v>442144.3</v>
      </c>
      <c r="AV147" s="8">
        <v>979765</v>
      </c>
      <c r="AW147" s="8">
        <v>138.5</v>
      </c>
      <c r="AX147" s="51">
        <f t="shared" si="44"/>
        <v>13.989551882339132</v>
      </c>
      <c r="AY147" s="50">
        <f t="shared" si="45"/>
        <v>2874329.21</v>
      </c>
      <c r="AZ147" s="50">
        <f t="shared" si="46"/>
        <v>4388775</v>
      </c>
      <c r="BA147" s="50">
        <f t="shared" si="47"/>
        <v>1057.5</v>
      </c>
      <c r="BB147" s="7">
        <f t="shared" si="48"/>
        <v>20.302750883788757</v>
      </c>
      <c r="BC147" s="10" t="s">
        <v>791</v>
      </c>
      <c r="BD147" s="10" t="s">
        <v>789</v>
      </c>
      <c r="BE147" s="10" t="s">
        <v>805</v>
      </c>
      <c r="BF147" s="10" t="s">
        <v>831</v>
      </c>
    </row>
    <row r="148" spans="1:58" x14ac:dyDescent="0.2">
      <c r="A148" s="5">
        <v>202849</v>
      </c>
      <c r="B148" s="6" t="s">
        <v>482</v>
      </c>
      <c r="C148" s="6">
        <v>-29076.46</v>
      </c>
      <c r="D148" s="6">
        <v>0</v>
      </c>
      <c r="E148" s="6">
        <v>0</v>
      </c>
      <c r="F148" s="49">
        <f t="shared" si="33"/>
        <v>0</v>
      </c>
      <c r="G148" s="6">
        <v>-29076.46</v>
      </c>
      <c r="H148" s="6">
        <v>0</v>
      </c>
      <c r="I148" s="6">
        <v>0</v>
      </c>
      <c r="J148" s="49">
        <f t="shared" si="34"/>
        <v>0</v>
      </c>
      <c r="K148" s="6">
        <v>-29076.46</v>
      </c>
      <c r="L148" s="6">
        <v>0</v>
      </c>
      <c r="M148" s="6">
        <v>0</v>
      </c>
      <c r="N148" s="49">
        <f t="shared" si="35"/>
        <v>0</v>
      </c>
      <c r="O148" s="6">
        <v>-29076.46</v>
      </c>
      <c r="P148" s="6">
        <v>0</v>
      </c>
      <c r="Q148" s="6">
        <v>0</v>
      </c>
      <c r="R148" s="49">
        <f t="shared" si="36"/>
        <v>0</v>
      </c>
      <c r="S148" s="6">
        <v>-29076.46</v>
      </c>
      <c r="T148" s="6">
        <v>0</v>
      </c>
      <c r="U148" s="6">
        <v>0</v>
      </c>
      <c r="V148" s="49">
        <f t="shared" si="37"/>
        <v>0</v>
      </c>
      <c r="W148" s="6">
        <v>-29076.46</v>
      </c>
      <c r="X148" s="6">
        <v>0</v>
      </c>
      <c r="Y148" s="6">
        <v>0</v>
      </c>
      <c r="Z148" s="49">
        <f t="shared" si="38"/>
        <v>0</v>
      </c>
      <c r="AA148" s="6">
        <v>-10060.459999999999</v>
      </c>
      <c r="AB148" s="6">
        <v>360355</v>
      </c>
      <c r="AC148" s="6">
        <v>54.5</v>
      </c>
      <c r="AD148" s="49">
        <f t="shared" si="39"/>
        <v>-0.86546394527618586</v>
      </c>
      <c r="AE148" s="6">
        <v>79925.05</v>
      </c>
      <c r="AF148" s="6">
        <v>716890</v>
      </c>
      <c r="AG148" s="6">
        <v>101</v>
      </c>
      <c r="AH148" s="49">
        <f t="shared" si="40"/>
        <v>3.3446574788321781</v>
      </c>
      <c r="AI148" s="6">
        <v>-19052.439999999999</v>
      </c>
      <c r="AJ148" s="6">
        <v>232180</v>
      </c>
      <c r="AK148" s="6">
        <v>34</v>
      </c>
      <c r="AL148" s="49">
        <f t="shared" si="41"/>
        <v>-2.5438265139116201</v>
      </c>
      <c r="AM148" s="6">
        <v>-14822.44</v>
      </c>
      <c r="AN148" s="6">
        <v>217800</v>
      </c>
      <c r="AO148" s="6">
        <v>33</v>
      </c>
      <c r="AP148" s="49">
        <f t="shared" si="42"/>
        <v>-2.1097136822773188</v>
      </c>
      <c r="AQ148" s="6">
        <v>-13662.44</v>
      </c>
      <c r="AR148" s="8">
        <v>345780</v>
      </c>
      <c r="AS148" s="8">
        <v>52</v>
      </c>
      <c r="AT148" s="51">
        <f t="shared" si="43"/>
        <v>-1.2248702643299207</v>
      </c>
      <c r="AU148" s="6">
        <v>-62667.44</v>
      </c>
      <c r="AV148" s="8">
        <v>574480</v>
      </c>
      <c r="AW148" s="8">
        <v>82</v>
      </c>
      <c r="AX148" s="51">
        <f t="shared" si="44"/>
        <v>-3.381650605765214</v>
      </c>
      <c r="AY148" s="50">
        <f t="shared" si="45"/>
        <v>-184519.21999999997</v>
      </c>
      <c r="AZ148" s="50">
        <f t="shared" si="46"/>
        <v>360355</v>
      </c>
      <c r="BA148" s="50">
        <f t="shared" si="47"/>
        <v>356.5</v>
      </c>
      <c r="BB148" s="7">
        <f t="shared" si="48"/>
        <v>-15.873502018842528</v>
      </c>
      <c r="BC148" s="10" t="s">
        <v>791</v>
      </c>
      <c r="BD148" s="10" t="s">
        <v>789</v>
      </c>
      <c r="BE148" s="10" t="s">
        <v>805</v>
      </c>
      <c r="BF148" s="10" t="s">
        <v>831</v>
      </c>
    </row>
    <row r="149" spans="1:58" x14ac:dyDescent="0.2">
      <c r="A149" s="5">
        <v>202947</v>
      </c>
      <c r="B149" s="6" t="s">
        <v>491</v>
      </c>
      <c r="C149" s="6">
        <v>304769.99</v>
      </c>
      <c r="D149" s="6">
        <v>270580</v>
      </c>
      <c r="E149" s="6">
        <v>41.5</v>
      </c>
      <c r="F149" s="49">
        <f t="shared" si="33"/>
        <v>33.790744696577718</v>
      </c>
      <c r="G149" s="6">
        <v>264769.99</v>
      </c>
      <c r="H149" s="6">
        <v>0</v>
      </c>
      <c r="I149" s="6">
        <v>0</v>
      </c>
      <c r="J149" s="49">
        <f t="shared" si="34"/>
        <v>0</v>
      </c>
      <c r="K149" s="6">
        <v>83144.990000000005</v>
      </c>
      <c r="L149" s="6">
        <v>84125</v>
      </c>
      <c r="M149" s="6">
        <v>12.5</v>
      </c>
      <c r="N149" s="49">
        <f t="shared" si="35"/>
        <v>29.650516493313525</v>
      </c>
      <c r="O149" s="6">
        <v>163894.99</v>
      </c>
      <c r="P149" s="6">
        <v>168250</v>
      </c>
      <c r="Q149" s="6">
        <v>25</v>
      </c>
      <c r="R149" s="49">
        <f t="shared" si="36"/>
        <v>30.197591025260031</v>
      </c>
      <c r="S149" s="6">
        <v>16894.990000000002</v>
      </c>
      <c r="T149" s="6">
        <v>0</v>
      </c>
      <c r="U149" s="6">
        <v>0</v>
      </c>
      <c r="V149" s="49">
        <f t="shared" si="37"/>
        <v>0</v>
      </c>
      <c r="W149" s="6">
        <v>-895.01</v>
      </c>
      <c r="X149" s="6">
        <v>82375</v>
      </c>
      <c r="Y149" s="6">
        <v>12.5</v>
      </c>
      <c r="Z149" s="49">
        <f t="shared" si="38"/>
        <v>-0.3259520485584218</v>
      </c>
      <c r="AA149" s="6">
        <v>42292.49</v>
      </c>
      <c r="AB149" s="6">
        <v>44937.5</v>
      </c>
      <c r="AC149" s="6">
        <v>6.25</v>
      </c>
      <c r="AD149" s="49">
        <f t="shared" si="39"/>
        <v>29.175347760778859</v>
      </c>
      <c r="AE149" s="6">
        <v>-57.51</v>
      </c>
      <c r="AF149" s="6">
        <v>0</v>
      </c>
      <c r="AG149" s="6">
        <v>0</v>
      </c>
      <c r="AH149" s="49">
        <f t="shared" si="40"/>
        <v>0</v>
      </c>
      <c r="AI149" s="6">
        <v>-2557.5100000000002</v>
      </c>
      <c r="AJ149" s="6">
        <v>0</v>
      </c>
      <c r="AK149" s="6">
        <v>0</v>
      </c>
      <c r="AL149" s="49">
        <f t="shared" si="41"/>
        <v>0</v>
      </c>
      <c r="AM149" s="6">
        <v>-2557.5100000000002</v>
      </c>
      <c r="AN149" s="6">
        <v>0</v>
      </c>
      <c r="AO149" s="6">
        <v>0</v>
      </c>
      <c r="AP149" s="49">
        <f t="shared" si="42"/>
        <v>0</v>
      </c>
      <c r="AQ149" s="6">
        <v>-2557.5100000000002</v>
      </c>
      <c r="AR149" s="8">
        <v>0</v>
      </c>
      <c r="AS149" s="8">
        <v>0</v>
      </c>
      <c r="AT149" s="51">
        <f t="shared" si="43"/>
        <v>0</v>
      </c>
      <c r="AU149" s="6">
        <v>-2557.5100000000002</v>
      </c>
      <c r="AV149" s="8">
        <v>0</v>
      </c>
      <c r="AW149" s="8">
        <v>0</v>
      </c>
      <c r="AX149" s="51">
        <f t="shared" si="44"/>
        <v>0</v>
      </c>
      <c r="AY149" s="50">
        <f t="shared" si="45"/>
        <v>874872.42999999993</v>
      </c>
      <c r="AZ149" s="50">
        <f t="shared" si="46"/>
        <v>650267.5</v>
      </c>
      <c r="BA149" s="50">
        <f t="shared" si="47"/>
        <v>97.75</v>
      </c>
      <c r="BB149" s="7">
        <f t="shared" si="48"/>
        <v>41.70752087410181</v>
      </c>
      <c r="BC149" s="10" t="s">
        <v>791</v>
      </c>
      <c r="BD149" s="10" t="s">
        <v>789</v>
      </c>
      <c r="BE149" s="10" t="s">
        <v>805</v>
      </c>
      <c r="BF149" s="10" t="s">
        <v>831</v>
      </c>
    </row>
    <row r="150" spans="1:58" x14ac:dyDescent="0.2">
      <c r="A150" s="5">
        <v>206531</v>
      </c>
      <c r="B150" s="6" t="s">
        <v>574</v>
      </c>
      <c r="C150" s="6">
        <v>213180</v>
      </c>
      <c r="D150" s="6">
        <v>0</v>
      </c>
      <c r="E150" s="6">
        <v>0</v>
      </c>
      <c r="F150" s="49">
        <f t="shared" si="33"/>
        <v>0</v>
      </c>
      <c r="G150" s="6">
        <v>256055</v>
      </c>
      <c r="H150" s="6">
        <v>263940</v>
      </c>
      <c r="I150" s="6">
        <v>41.5</v>
      </c>
      <c r="J150" s="49">
        <f t="shared" si="34"/>
        <v>30.073899371069182</v>
      </c>
      <c r="K150" s="6">
        <v>256055</v>
      </c>
      <c r="L150" s="6">
        <v>0</v>
      </c>
      <c r="M150" s="6">
        <v>0</v>
      </c>
      <c r="N150" s="49">
        <f t="shared" si="35"/>
        <v>0</v>
      </c>
      <c r="O150" s="6">
        <v>132500</v>
      </c>
      <c r="P150" s="6">
        <v>176870</v>
      </c>
      <c r="Q150" s="6">
        <v>23</v>
      </c>
      <c r="R150" s="49">
        <f t="shared" si="36"/>
        <v>23.223271329224858</v>
      </c>
      <c r="S150" s="6">
        <v>130200</v>
      </c>
      <c r="T150" s="6">
        <v>0</v>
      </c>
      <c r="U150" s="6">
        <v>0</v>
      </c>
      <c r="V150" s="49">
        <f t="shared" si="37"/>
        <v>0</v>
      </c>
      <c r="W150" s="6">
        <v>80200</v>
      </c>
      <c r="X150" s="6">
        <v>0</v>
      </c>
      <c r="Y150" s="6">
        <v>0</v>
      </c>
      <c r="Z150" s="49">
        <f t="shared" si="38"/>
        <v>0</v>
      </c>
      <c r="AA150" s="6">
        <v>60200</v>
      </c>
      <c r="AB150" s="6">
        <v>0</v>
      </c>
      <c r="AC150" s="6">
        <v>0</v>
      </c>
      <c r="AD150" s="49">
        <f t="shared" si="39"/>
        <v>0</v>
      </c>
      <c r="AE150" s="6">
        <v>60200</v>
      </c>
      <c r="AF150" s="6">
        <v>0</v>
      </c>
      <c r="AG150" s="6">
        <v>0</v>
      </c>
      <c r="AH150" s="49">
        <f t="shared" si="40"/>
        <v>0</v>
      </c>
      <c r="AI150" s="6">
        <v>60200</v>
      </c>
      <c r="AJ150" s="6">
        <v>0</v>
      </c>
      <c r="AK150" s="6">
        <v>0</v>
      </c>
      <c r="AL150" s="49">
        <f t="shared" si="41"/>
        <v>0</v>
      </c>
      <c r="AM150" s="6">
        <v>-15406.16</v>
      </c>
      <c r="AN150" s="6">
        <v>0</v>
      </c>
      <c r="AO150" s="6">
        <v>0</v>
      </c>
      <c r="AP150" s="49">
        <f t="shared" si="42"/>
        <v>0</v>
      </c>
      <c r="AQ150" s="6">
        <v>-15406.16</v>
      </c>
      <c r="AR150" s="8">
        <v>0</v>
      </c>
      <c r="AS150" s="8">
        <v>0</v>
      </c>
      <c r="AT150" s="51">
        <f t="shared" si="43"/>
        <v>0</v>
      </c>
      <c r="AU150" s="6">
        <v>-15406.16</v>
      </c>
      <c r="AV150" s="8">
        <v>0</v>
      </c>
      <c r="AW150" s="8">
        <v>0</v>
      </c>
      <c r="AX150" s="51">
        <f t="shared" si="44"/>
        <v>0</v>
      </c>
      <c r="AY150" s="50">
        <f t="shared" si="45"/>
        <v>1128390</v>
      </c>
      <c r="AZ150" s="50">
        <f t="shared" si="46"/>
        <v>440810</v>
      </c>
      <c r="BA150" s="50">
        <f t="shared" si="47"/>
        <v>64.5</v>
      </c>
      <c r="BB150" s="7">
        <f t="shared" si="48"/>
        <v>79.354120823030328</v>
      </c>
      <c r="BC150" s="10" t="s">
        <v>791</v>
      </c>
      <c r="BD150" s="10" t="s">
        <v>789</v>
      </c>
      <c r="BE150" s="10" t="s">
        <v>805</v>
      </c>
      <c r="BF150" s="10" t="s">
        <v>831</v>
      </c>
    </row>
    <row r="151" spans="1:58" x14ac:dyDescent="0.2">
      <c r="A151" s="5">
        <v>208026</v>
      </c>
      <c r="B151" s="6" t="s">
        <v>612</v>
      </c>
      <c r="C151" s="6">
        <v>133140</v>
      </c>
      <c r="D151" s="6">
        <v>273840</v>
      </c>
      <c r="E151" s="6">
        <v>42</v>
      </c>
      <c r="F151" s="49">
        <f t="shared" si="33"/>
        <v>14.585889570552148</v>
      </c>
      <c r="G151" s="6">
        <v>-290995.56</v>
      </c>
      <c r="H151" s="6">
        <v>355065</v>
      </c>
      <c r="I151" s="6">
        <v>54</v>
      </c>
      <c r="J151" s="49">
        <f t="shared" si="34"/>
        <v>-25.406228042752737</v>
      </c>
      <c r="K151" s="6">
        <v>131401.95000000001</v>
      </c>
      <c r="L151" s="6">
        <v>906965</v>
      </c>
      <c r="M151" s="6">
        <v>135.5</v>
      </c>
      <c r="N151" s="49">
        <f t="shared" si="35"/>
        <v>4.3464284729840736</v>
      </c>
      <c r="O151" s="6">
        <v>29586.97</v>
      </c>
      <c r="P151" s="6">
        <v>433730</v>
      </c>
      <c r="Q151" s="6">
        <v>62</v>
      </c>
      <c r="R151" s="49">
        <f t="shared" si="36"/>
        <v>2.1146705784704771</v>
      </c>
      <c r="S151" s="6">
        <v>46554.48</v>
      </c>
      <c r="T151" s="6">
        <v>1046032.5</v>
      </c>
      <c r="U151" s="6">
        <v>151.75</v>
      </c>
      <c r="V151" s="49">
        <f t="shared" si="37"/>
        <v>1.3796788149507784</v>
      </c>
      <c r="W151" s="6">
        <v>92270.76</v>
      </c>
      <c r="X151" s="6">
        <v>1056525</v>
      </c>
      <c r="Y151" s="6">
        <v>157.5</v>
      </c>
      <c r="Z151" s="49">
        <f t="shared" si="38"/>
        <v>2.6200258394264213</v>
      </c>
      <c r="AA151" s="6">
        <v>81138.27</v>
      </c>
      <c r="AB151" s="6">
        <v>780300</v>
      </c>
      <c r="AC151" s="6">
        <v>107.5</v>
      </c>
      <c r="AD151" s="49">
        <f t="shared" si="39"/>
        <v>3.2234863129565552</v>
      </c>
      <c r="AE151" s="6">
        <v>-11831.74</v>
      </c>
      <c r="AF151" s="6">
        <v>364290</v>
      </c>
      <c r="AG151" s="6">
        <v>51</v>
      </c>
      <c r="AH151" s="49">
        <f t="shared" si="40"/>
        <v>-0.974367125092646</v>
      </c>
      <c r="AI151" s="6">
        <v>-2966.49</v>
      </c>
      <c r="AJ151" s="6">
        <v>1118397.5</v>
      </c>
      <c r="AK151" s="6">
        <v>161.25</v>
      </c>
      <c r="AL151" s="49">
        <f t="shared" si="41"/>
        <v>-8.2225854403286849E-2</v>
      </c>
      <c r="AM151" s="6">
        <v>-11786.49</v>
      </c>
      <c r="AN151" s="6">
        <v>339660</v>
      </c>
      <c r="AO151" s="6">
        <v>51.5</v>
      </c>
      <c r="AP151" s="49">
        <f t="shared" si="42"/>
        <v>-1.075726285108638</v>
      </c>
      <c r="AQ151" s="6">
        <v>-29652.48</v>
      </c>
      <c r="AR151" s="8">
        <v>712740</v>
      </c>
      <c r="AS151" s="8">
        <v>103.5</v>
      </c>
      <c r="AT151" s="51">
        <f t="shared" si="43"/>
        <v>-1.289708561326711</v>
      </c>
      <c r="AU151" s="6">
        <v>30914.639999999999</v>
      </c>
      <c r="AV151" s="8">
        <v>1073090</v>
      </c>
      <c r="AW151" s="8">
        <v>151</v>
      </c>
      <c r="AX151" s="51">
        <f t="shared" si="44"/>
        <v>0.89307871660345362</v>
      </c>
      <c r="AY151" s="50">
        <f t="shared" si="45"/>
        <v>223096.87</v>
      </c>
      <c r="AZ151" s="50">
        <f t="shared" si="46"/>
        <v>4852457.5</v>
      </c>
      <c r="BA151" s="50">
        <f t="shared" si="47"/>
        <v>1228.5</v>
      </c>
      <c r="BB151" s="7">
        <f t="shared" si="48"/>
        <v>1.4252578142106347</v>
      </c>
      <c r="BC151" s="10" t="s">
        <v>791</v>
      </c>
      <c r="BD151" s="10" t="s">
        <v>789</v>
      </c>
      <c r="BE151" s="10" t="s">
        <v>805</v>
      </c>
      <c r="BF151" s="10" t="s">
        <v>831</v>
      </c>
    </row>
    <row r="152" spans="1:58" x14ac:dyDescent="0.2">
      <c r="A152" s="5">
        <v>208516</v>
      </c>
      <c r="B152" s="6" t="s">
        <v>625</v>
      </c>
      <c r="C152" s="6">
        <v>0</v>
      </c>
      <c r="D152" s="6">
        <v>0</v>
      </c>
      <c r="E152" s="6">
        <v>0</v>
      </c>
      <c r="F152" s="49">
        <f t="shared" si="33"/>
        <v>0</v>
      </c>
      <c r="G152" s="6">
        <v>0</v>
      </c>
      <c r="H152" s="6">
        <v>0</v>
      </c>
      <c r="I152" s="6">
        <v>0</v>
      </c>
      <c r="J152" s="49">
        <f t="shared" si="34"/>
        <v>0</v>
      </c>
      <c r="K152" s="6">
        <v>-23947.5</v>
      </c>
      <c r="L152" s="6">
        <v>681920</v>
      </c>
      <c r="M152" s="6">
        <v>103.5</v>
      </c>
      <c r="N152" s="49">
        <f t="shared" si="35"/>
        <v>-1.0535326724542469</v>
      </c>
      <c r="O152" s="6">
        <v>-70367.5</v>
      </c>
      <c r="P152" s="6">
        <v>273880</v>
      </c>
      <c r="Q152" s="6">
        <v>41</v>
      </c>
      <c r="R152" s="49">
        <f t="shared" si="36"/>
        <v>-7.964774718854974</v>
      </c>
      <c r="S152" s="6">
        <v>-27157.5</v>
      </c>
      <c r="T152" s="6">
        <v>98100</v>
      </c>
      <c r="U152" s="6">
        <v>15</v>
      </c>
      <c r="V152" s="49">
        <f t="shared" si="37"/>
        <v>-8.5818807339449545</v>
      </c>
      <c r="W152" s="6">
        <v>-7102.5</v>
      </c>
      <c r="X152" s="6">
        <v>97850</v>
      </c>
      <c r="Y152" s="6">
        <v>15</v>
      </c>
      <c r="Z152" s="49">
        <f t="shared" si="38"/>
        <v>-2.1775677056719469</v>
      </c>
      <c r="AA152" s="6">
        <v>-17965</v>
      </c>
      <c r="AB152" s="6">
        <v>468507.5</v>
      </c>
      <c r="AC152" s="6">
        <v>69.25</v>
      </c>
      <c r="AD152" s="49">
        <f t="shared" si="39"/>
        <v>-1.1887002876154598</v>
      </c>
      <c r="AE152" s="6">
        <v>-3790</v>
      </c>
      <c r="AF152" s="6">
        <v>107850</v>
      </c>
      <c r="AG152" s="6">
        <v>15</v>
      </c>
      <c r="AH152" s="49">
        <f t="shared" si="40"/>
        <v>-1.0542420027816413</v>
      </c>
      <c r="AI152" s="6">
        <v>72646.25</v>
      </c>
      <c r="AJ152" s="6">
        <v>449400</v>
      </c>
      <c r="AK152" s="6">
        <v>66</v>
      </c>
      <c r="AL152" s="49">
        <f t="shared" si="41"/>
        <v>5.0112010458388969</v>
      </c>
      <c r="AM152" s="6">
        <v>-15273.75</v>
      </c>
      <c r="AN152" s="6">
        <v>407915</v>
      </c>
      <c r="AO152" s="6">
        <v>61</v>
      </c>
      <c r="AP152" s="49">
        <f t="shared" si="42"/>
        <v>-1.1607473370677714</v>
      </c>
      <c r="AQ152" s="6">
        <v>-39173.75</v>
      </c>
      <c r="AR152" s="8">
        <v>709000</v>
      </c>
      <c r="AS152" s="8">
        <v>100</v>
      </c>
      <c r="AT152" s="51">
        <f t="shared" si="43"/>
        <v>-1.7128155853314526</v>
      </c>
      <c r="AU152" s="6">
        <v>-69446.23</v>
      </c>
      <c r="AV152" s="8">
        <v>536955</v>
      </c>
      <c r="AW152" s="8">
        <v>79.5</v>
      </c>
      <c r="AX152" s="51">
        <f t="shared" si="44"/>
        <v>-4.0093362199811899</v>
      </c>
      <c r="AY152" s="50">
        <f t="shared" si="45"/>
        <v>-146540</v>
      </c>
      <c r="AZ152" s="50">
        <f t="shared" si="46"/>
        <v>1620257.5</v>
      </c>
      <c r="BA152" s="50">
        <f t="shared" si="47"/>
        <v>565.25</v>
      </c>
      <c r="BB152" s="7">
        <f t="shared" si="48"/>
        <v>-2.8037148416223965</v>
      </c>
      <c r="BC152" s="10" t="s">
        <v>791</v>
      </c>
      <c r="BD152" s="10" t="s">
        <v>789</v>
      </c>
      <c r="BE152" s="10" t="s">
        <v>805</v>
      </c>
      <c r="BF152" s="10" t="s">
        <v>831</v>
      </c>
    </row>
    <row r="153" spans="1:58" x14ac:dyDescent="0.2">
      <c r="A153" s="5">
        <v>210479</v>
      </c>
      <c r="B153" s="6" t="s">
        <v>695</v>
      </c>
      <c r="C153" s="6">
        <v>0</v>
      </c>
      <c r="D153" s="6">
        <v>0</v>
      </c>
      <c r="E153" s="6">
        <v>0</v>
      </c>
      <c r="F153" s="49">
        <f t="shared" si="33"/>
        <v>0</v>
      </c>
      <c r="G153" s="6">
        <v>0</v>
      </c>
      <c r="H153" s="6">
        <v>0</v>
      </c>
      <c r="I153" s="6">
        <v>0</v>
      </c>
      <c r="J153" s="49">
        <f t="shared" si="34"/>
        <v>0</v>
      </c>
      <c r="K153" s="6">
        <v>0</v>
      </c>
      <c r="L153" s="6">
        <v>0</v>
      </c>
      <c r="M153" s="6">
        <v>0</v>
      </c>
      <c r="N153" s="49">
        <f t="shared" si="35"/>
        <v>0</v>
      </c>
      <c r="O153" s="6">
        <v>0</v>
      </c>
      <c r="P153" s="6">
        <v>0</v>
      </c>
      <c r="Q153" s="6">
        <v>0</v>
      </c>
      <c r="R153" s="49">
        <f t="shared" si="36"/>
        <v>0</v>
      </c>
      <c r="S153" s="6">
        <v>0</v>
      </c>
      <c r="T153" s="6">
        <v>0</v>
      </c>
      <c r="U153" s="6">
        <v>0</v>
      </c>
      <c r="V153" s="49">
        <f t="shared" si="37"/>
        <v>0</v>
      </c>
      <c r="W153" s="6">
        <v>0</v>
      </c>
      <c r="X153" s="6">
        <v>0</v>
      </c>
      <c r="Y153" s="6">
        <v>0</v>
      </c>
      <c r="Z153" s="49">
        <f t="shared" si="38"/>
        <v>0</v>
      </c>
      <c r="AA153" s="6">
        <v>0</v>
      </c>
      <c r="AB153" s="6">
        <v>0</v>
      </c>
      <c r="AC153" s="6">
        <v>0</v>
      </c>
      <c r="AD153" s="49">
        <f t="shared" si="39"/>
        <v>0</v>
      </c>
      <c r="AE153" s="6">
        <v>-163910</v>
      </c>
      <c r="AF153" s="6">
        <v>351390</v>
      </c>
      <c r="AG153" s="6">
        <v>51</v>
      </c>
      <c r="AH153" s="49">
        <f t="shared" si="40"/>
        <v>-13.993852983864082</v>
      </c>
      <c r="AI153" s="6">
        <v>-135032.5</v>
      </c>
      <c r="AJ153" s="6">
        <v>482725</v>
      </c>
      <c r="AK153" s="6">
        <v>67.5</v>
      </c>
      <c r="AL153" s="49">
        <f t="shared" si="41"/>
        <v>-8.6716194520689829</v>
      </c>
      <c r="AM153" s="6">
        <v>20534.990000000002</v>
      </c>
      <c r="AN153" s="6">
        <v>709740</v>
      </c>
      <c r="AO153" s="6">
        <v>101</v>
      </c>
      <c r="AP153" s="49">
        <f t="shared" si="42"/>
        <v>0.89692660692648019</v>
      </c>
      <c r="AQ153" s="6">
        <v>-13315.01</v>
      </c>
      <c r="AR153" s="8">
        <v>207700</v>
      </c>
      <c r="AS153" s="8">
        <v>30</v>
      </c>
      <c r="AT153" s="51">
        <f t="shared" si="43"/>
        <v>-1.9873149253731344</v>
      </c>
      <c r="AU153" s="6">
        <v>-62750.01</v>
      </c>
      <c r="AV153" s="8">
        <v>563680</v>
      </c>
      <c r="AW153" s="8">
        <v>82</v>
      </c>
      <c r="AX153" s="51">
        <f t="shared" si="44"/>
        <v>-3.4509833770933862</v>
      </c>
      <c r="AY153" s="50">
        <f t="shared" si="45"/>
        <v>0</v>
      </c>
      <c r="AZ153" s="50">
        <f t="shared" si="46"/>
        <v>0</v>
      </c>
      <c r="BA153" s="50">
        <f t="shared" si="47"/>
        <v>331.5</v>
      </c>
      <c r="BB153" s="7">
        <f t="shared" si="48"/>
        <v>0</v>
      </c>
      <c r="BC153" s="10" t="s">
        <v>791</v>
      </c>
      <c r="BD153" s="10" t="s">
        <v>789</v>
      </c>
      <c r="BE153" s="10" t="s">
        <v>805</v>
      </c>
      <c r="BF153" s="10" t="s">
        <v>831</v>
      </c>
    </row>
    <row r="154" spans="1:58" x14ac:dyDescent="0.2">
      <c r="A154" s="5">
        <v>210791</v>
      </c>
      <c r="B154" s="6" t="s">
        <v>707</v>
      </c>
      <c r="C154" s="6">
        <v>0</v>
      </c>
      <c r="D154" s="6">
        <v>0</v>
      </c>
      <c r="E154" s="6">
        <v>0</v>
      </c>
      <c r="F154" s="49">
        <f t="shared" si="33"/>
        <v>0</v>
      </c>
      <c r="G154" s="6">
        <v>0</v>
      </c>
      <c r="H154" s="6">
        <v>0</v>
      </c>
      <c r="I154" s="6">
        <v>0</v>
      </c>
      <c r="J154" s="49">
        <f t="shared" si="34"/>
        <v>0</v>
      </c>
      <c r="K154" s="6">
        <v>0</v>
      </c>
      <c r="L154" s="6">
        <v>0</v>
      </c>
      <c r="M154" s="6">
        <v>0</v>
      </c>
      <c r="N154" s="49">
        <f t="shared" si="35"/>
        <v>0</v>
      </c>
      <c r="O154" s="6">
        <v>0</v>
      </c>
      <c r="P154" s="6">
        <v>0</v>
      </c>
      <c r="Q154" s="6">
        <v>0</v>
      </c>
      <c r="R154" s="49">
        <f t="shared" si="36"/>
        <v>0</v>
      </c>
      <c r="S154" s="6">
        <v>0</v>
      </c>
      <c r="T154" s="6">
        <v>0</v>
      </c>
      <c r="U154" s="6">
        <v>0</v>
      </c>
      <c r="V154" s="49">
        <f t="shared" si="37"/>
        <v>0</v>
      </c>
      <c r="W154" s="6">
        <v>0</v>
      </c>
      <c r="X154" s="6">
        <v>0</v>
      </c>
      <c r="Y154" s="6">
        <v>0</v>
      </c>
      <c r="Z154" s="49">
        <f t="shared" si="38"/>
        <v>0</v>
      </c>
      <c r="AA154" s="6">
        <v>0</v>
      </c>
      <c r="AB154" s="6">
        <v>0</v>
      </c>
      <c r="AC154" s="6">
        <v>0</v>
      </c>
      <c r="AD154" s="49">
        <f t="shared" si="39"/>
        <v>0</v>
      </c>
      <c r="AE154" s="6">
        <v>0</v>
      </c>
      <c r="AF154" s="6">
        <v>0</v>
      </c>
      <c r="AG154" s="6">
        <v>0</v>
      </c>
      <c r="AH154" s="49">
        <f t="shared" si="40"/>
        <v>0</v>
      </c>
      <c r="AI154" s="6">
        <v>-34000</v>
      </c>
      <c r="AJ154" s="6">
        <v>0</v>
      </c>
      <c r="AK154" s="6">
        <v>0</v>
      </c>
      <c r="AL154" s="49">
        <f t="shared" si="41"/>
        <v>0</v>
      </c>
      <c r="AM154" s="6">
        <v>-2150</v>
      </c>
      <c r="AN154" s="6">
        <v>32450</v>
      </c>
      <c r="AO154" s="6">
        <v>5</v>
      </c>
      <c r="AP154" s="49">
        <f t="shared" si="42"/>
        <v>-2.0539291217257318</v>
      </c>
      <c r="AQ154" s="6">
        <v>102050</v>
      </c>
      <c r="AR154" s="8">
        <v>107040</v>
      </c>
      <c r="AS154" s="8">
        <v>16</v>
      </c>
      <c r="AT154" s="51">
        <f t="shared" si="43"/>
        <v>29.554839312406575</v>
      </c>
      <c r="AU154" s="6">
        <v>113410</v>
      </c>
      <c r="AV154" s="8">
        <v>67900</v>
      </c>
      <c r="AW154" s="8">
        <v>10</v>
      </c>
      <c r="AX154" s="51">
        <f t="shared" si="44"/>
        <v>51.777761413843884</v>
      </c>
      <c r="AY154" s="50">
        <f t="shared" si="45"/>
        <v>0</v>
      </c>
      <c r="AZ154" s="50">
        <f t="shared" si="46"/>
        <v>0</v>
      </c>
      <c r="BA154" s="50">
        <f t="shared" si="47"/>
        <v>31</v>
      </c>
      <c r="BB154" s="7">
        <f t="shared" si="48"/>
        <v>0</v>
      </c>
      <c r="BC154" s="10" t="s">
        <v>791</v>
      </c>
      <c r="BD154" s="10" t="s">
        <v>789</v>
      </c>
      <c r="BE154" s="10" t="s">
        <v>805</v>
      </c>
      <c r="BF154" s="10" t="s">
        <v>831</v>
      </c>
    </row>
    <row r="155" spans="1:58" x14ac:dyDescent="0.2">
      <c r="A155" s="5">
        <v>172232</v>
      </c>
      <c r="B155" s="6" t="s">
        <v>722</v>
      </c>
      <c r="C155" s="6">
        <v>-0.71</v>
      </c>
      <c r="D155" s="6">
        <v>0</v>
      </c>
      <c r="E155" s="6">
        <v>0</v>
      </c>
      <c r="F155" s="49">
        <f t="shared" si="33"/>
        <v>0</v>
      </c>
      <c r="G155" s="6">
        <v>-0.71</v>
      </c>
      <c r="H155" s="6">
        <v>0</v>
      </c>
      <c r="I155" s="6">
        <v>0</v>
      </c>
      <c r="J155" s="49">
        <f t="shared" si="34"/>
        <v>0</v>
      </c>
      <c r="K155" s="6">
        <v>-0.71</v>
      </c>
      <c r="L155" s="6">
        <v>0</v>
      </c>
      <c r="M155" s="6">
        <v>0</v>
      </c>
      <c r="N155" s="49">
        <f t="shared" si="35"/>
        <v>0</v>
      </c>
      <c r="O155" s="6">
        <v>-0.71</v>
      </c>
      <c r="P155" s="6">
        <v>0</v>
      </c>
      <c r="Q155" s="6">
        <v>0</v>
      </c>
      <c r="R155" s="49">
        <f t="shared" si="36"/>
        <v>0</v>
      </c>
      <c r="S155" s="6">
        <v>-0.71</v>
      </c>
      <c r="T155" s="6">
        <v>0</v>
      </c>
      <c r="U155" s="6">
        <v>0</v>
      </c>
      <c r="V155" s="49">
        <f t="shared" si="37"/>
        <v>0</v>
      </c>
      <c r="W155" s="6">
        <v>-0.71</v>
      </c>
      <c r="X155" s="6">
        <v>0</v>
      </c>
      <c r="Y155" s="6">
        <v>0</v>
      </c>
      <c r="Z155" s="49">
        <f t="shared" si="38"/>
        <v>0</v>
      </c>
      <c r="AA155" s="6">
        <v>-0.71</v>
      </c>
      <c r="AB155" s="6">
        <v>0</v>
      </c>
      <c r="AC155" s="6">
        <v>0</v>
      </c>
      <c r="AD155" s="49">
        <f t="shared" si="39"/>
        <v>0</v>
      </c>
      <c r="AE155" s="6">
        <v>-0.71</v>
      </c>
      <c r="AF155" s="6">
        <v>0</v>
      </c>
      <c r="AG155" s="6">
        <v>0</v>
      </c>
      <c r="AH155" s="49">
        <f t="shared" si="40"/>
        <v>0</v>
      </c>
      <c r="AI155" s="6">
        <v>0</v>
      </c>
      <c r="AJ155" s="6">
        <v>0</v>
      </c>
      <c r="AK155" s="6">
        <v>0</v>
      </c>
      <c r="AL155" s="49">
        <f t="shared" si="41"/>
        <v>0</v>
      </c>
      <c r="AM155" s="6">
        <v>0</v>
      </c>
      <c r="AN155" s="6">
        <v>0</v>
      </c>
      <c r="AO155" s="6">
        <v>0</v>
      </c>
      <c r="AP155" s="49">
        <f t="shared" si="42"/>
        <v>0</v>
      </c>
      <c r="AQ155" s="6">
        <v>0</v>
      </c>
      <c r="AR155" s="8">
        <v>0</v>
      </c>
      <c r="AS155" s="8">
        <v>0</v>
      </c>
      <c r="AT155" s="51">
        <f t="shared" si="43"/>
        <v>0</v>
      </c>
      <c r="AU155" s="6">
        <v>0</v>
      </c>
      <c r="AV155" s="8">
        <v>0</v>
      </c>
      <c r="AW155" s="8">
        <v>0</v>
      </c>
      <c r="AX155" s="51">
        <f t="shared" si="44"/>
        <v>0</v>
      </c>
      <c r="AY155" s="50">
        <f t="shared" si="45"/>
        <v>-4.97</v>
      </c>
      <c r="AZ155" s="50">
        <f t="shared" si="46"/>
        <v>0</v>
      </c>
      <c r="BA155" s="50">
        <f t="shared" si="47"/>
        <v>0</v>
      </c>
      <c r="BB155" s="7">
        <f t="shared" si="48"/>
        <v>0</v>
      </c>
      <c r="BC155" s="10" t="s">
        <v>791</v>
      </c>
      <c r="BD155" s="10" t="s">
        <v>789</v>
      </c>
      <c r="BE155" s="10" t="s">
        <v>805</v>
      </c>
      <c r="BF155" s="10" t="s">
        <v>831</v>
      </c>
    </row>
    <row r="156" spans="1:58" x14ac:dyDescent="0.2">
      <c r="A156" s="11">
        <v>174446</v>
      </c>
      <c r="B156" s="12" t="s">
        <v>756</v>
      </c>
      <c r="C156" s="6">
        <v>-6826.56</v>
      </c>
      <c r="D156" s="6">
        <v>0</v>
      </c>
      <c r="E156" s="6">
        <v>0</v>
      </c>
      <c r="F156" s="49">
        <f t="shared" si="33"/>
        <v>0</v>
      </c>
      <c r="G156" s="6">
        <v>-6826.56</v>
      </c>
      <c r="H156" s="6">
        <v>0</v>
      </c>
      <c r="I156" s="6">
        <v>0</v>
      </c>
      <c r="J156" s="49">
        <f t="shared" si="34"/>
        <v>0</v>
      </c>
      <c r="K156" s="6">
        <v>-6826.56</v>
      </c>
      <c r="L156" s="6">
        <v>0</v>
      </c>
      <c r="M156" s="6">
        <v>0</v>
      </c>
      <c r="N156" s="49">
        <f t="shared" si="35"/>
        <v>0</v>
      </c>
      <c r="O156" s="6">
        <v>-6826.56</v>
      </c>
      <c r="P156" s="6">
        <v>0</v>
      </c>
      <c r="Q156" s="6">
        <v>0</v>
      </c>
      <c r="R156" s="49">
        <f t="shared" si="36"/>
        <v>0</v>
      </c>
      <c r="S156" s="6">
        <v>-6826.56</v>
      </c>
      <c r="T156" s="6">
        <v>0</v>
      </c>
      <c r="U156" s="6">
        <v>0</v>
      </c>
      <c r="V156" s="49">
        <f t="shared" si="37"/>
        <v>0</v>
      </c>
      <c r="W156" s="12">
        <v>0</v>
      </c>
      <c r="X156" s="6">
        <v>0</v>
      </c>
      <c r="Y156" s="6">
        <v>0</v>
      </c>
      <c r="Z156" s="49">
        <f t="shared" si="38"/>
        <v>0</v>
      </c>
      <c r="AA156" s="12">
        <v>0</v>
      </c>
      <c r="AB156" s="6">
        <v>0</v>
      </c>
      <c r="AC156" s="6">
        <v>0</v>
      </c>
      <c r="AD156" s="49">
        <f t="shared" si="39"/>
        <v>0</v>
      </c>
      <c r="AE156" s="12">
        <v>0</v>
      </c>
      <c r="AF156" s="6">
        <v>0</v>
      </c>
      <c r="AG156" s="6">
        <v>0</v>
      </c>
      <c r="AH156" s="49">
        <f t="shared" si="40"/>
        <v>0</v>
      </c>
      <c r="AI156" s="12">
        <v>0</v>
      </c>
      <c r="AJ156" s="6">
        <v>0</v>
      </c>
      <c r="AK156" s="6">
        <v>0</v>
      </c>
      <c r="AL156" s="49">
        <f t="shared" si="41"/>
        <v>0</v>
      </c>
      <c r="AM156" s="6">
        <v>0</v>
      </c>
      <c r="AN156" s="6">
        <v>0</v>
      </c>
      <c r="AO156" s="6">
        <v>0</v>
      </c>
      <c r="AP156" s="49">
        <f t="shared" si="42"/>
        <v>0</v>
      </c>
      <c r="AQ156" s="6">
        <v>0</v>
      </c>
      <c r="AR156" s="8">
        <v>0</v>
      </c>
      <c r="AS156" s="8">
        <v>0</v>
      </c>
      <c r="AT156" s="51">
        <f t="shared" si="43"/>
        <v>0</v>
      </c>
      <c r="AU156" s="6">
        <v>0</v>
      </c>
      <c r="AV156" s="8">
        <v>0</v>
      </c>
      <c r="AW156" s="8">
        <v>0</v>
      </c>
      <c r="AX156" s="51">
        <f t="shared" si="44"/>
        <v>0</v>
      </c>
      <c r="AY156" s="50">
        <f t="shared" si="45"/>
        <v>-34132.800000000003</v>
      </c>
      <c r="AZ156" s="50">
        <f t="shared" si="46"/>
        <v>0</v>
      </c>
      <c r="BA156" s="50">
        <f t="shared" si="47"/>
        <v>0</v>
      </c>
      <c r="BB156" s="7">
        <f t="shared" si="48"/>
        <v>0</v>
      </c>
      <c r="BC156" s="10" t="s">
        <v>791</v>
      </c>
      <c r="BD156" s="10" t="s">
        <v>789</v>
      </c>
      <c r="BE156" s="10" t="s">
        <v>805</v>
      </c>
      <c r="BF156" s="10" t="s">
        <v>831</v>
      </c>
    </row>
    <row r="157" spans="1:58" x14ac:dyDescent="0.2">
      <c r="A157" s="11">
        <v>202552</v>
      </c>
      <c r="B157" s="12" t="s">
        <v>757</v>
      </c>
      <c r="C157" s="6">
        <v>-30136</v>
      </c>
      <c r="D157" s="6">
        <v>0</v>
      </c>
      <c r="E157" s="6">
        <v>0</v>
      </c>
      <c r="F157" s="49">
        <f t="shared" si="33"/>
        <v>0</v>
      </c>
      <c r="G157" s="6">
        <v>-30136</v>
      </c>
      <c r="H157" s="6">
        <v>0</v>
      </c>
      <c r="I157" s="6">
        <v>0</v>
      </c>
      <c r="J157" s="49">
        <f t="shared" si="34"/>
        <v>0</v>
      </c>
      <c r="K157" s="6">
        <v>-30136</v>
      </c>
      <c r="L157" s="6">
        <v>0</v>
      </c>
      <c r="M157" s="6">
        <v>0</v>
      </c>
      <c r="N157" s="49">
        <f t="shared" si="35"/>
        <v>0</v>
      </c>
      <c r="O157" s="6">
        <v>-30136</v>
      </c>
      <c r="P157" s="6">
        <v>0</v>
      </c>
      <c r="Q157" s="6">
        <v>0</v>
      </c>
      <c r="R157" s="49">
        <f t="shared" si="36"/>
        <v>0</v>
      </c>
      <c r="S157" s="6">
        <v>-30136</v>
      </c>
      <c r="T157" s="6">
        <v>0</v>
      </c>
      <c r="U157" s="6">
        <v>0</v>
      </c>
      <c r="V157" s="49">
        <f t="shared" si="37"/>
        <v>0</v>
      </c>
      <c r="W157" s="12">
        <v>0</v>
      </c>
      <c r="X157" s="6">
        <v>0</v>
      </c>
      <c r="Y157" s="6">
        <v>0</v>
      </c>
      <c r="Z157" s="49">
        <f t="shared" si="38"/>
        <v>0</v>
      </c>
      <c r="AA157" s="12">
        <v>0</v>
      </c>
      <c r="AB157" s="6">
        <v>0</v>
      </c>
      <c r="AC157" s="6">
        <v>0</v>
      </c>
      <c r="AD157" s="49">
        <f t="shared" si="39"/>
        <v>0</v>
      </c>
      <c r="AE157" s="12">
        <v>0</v>
      </c>
      <c r="AF157" s="6">
        <v>0</v>
      </c>
      <c r="AG157" s="6">
        <v>0</v>
      </c>
      <c r="AH157" s="49">
        <f t="shared" si="40"/>
        <v>0</v>
      </c>
      <c r="AI157" s="12">
        <v>0</v>
      </c>
      <c r="AJ157" s="6">
        <v>0</v>
      </c>
      <c r="AK157" s="6">
        <v>0</v>
      </c>
      <c r="AL157" s="49">
        <f t="shared" si="41"/>
        <v>0</v>
      </c>
      <c r="AM157" s="6">
        <v>0</v>
      </c>
      <c r="AN157" s="6">
        <v>0</v>
      </c>
      <c r="AO157" s="6">
        <v>0</v>
      </c>
      <c r="AP157" s="49">
        <f t="shared" si="42"/>
        <v>0</v>
      </c>
      <c r="AQ157" s="6">
        <v>0</v>
      </c>
      <c r="AR157" s="8">
        <v>0</v>
      </c>
      <c r="AS157" s="8">
        <v>0</v>
      </c>
      <c r="AT157" s="51">
        <f t="shared" si="43"/>
        <v>0</v>
      </c>
      <c r="AU157" s="6">
        <v>0</v>
      </c>
      <c r="AV157" s="8">
        <v>0</v>
      </c>
      <c r="AW157" s="8">
        <v>0</v>
      </c>
      <c r="AX157" s="51">
        <f t="shared" si="44"/>
        <v>0</v>
      </c>
      <c r="AY157" s="50">
        <f t="shared" si="45"/>
        <v>-150680</v>
      </c>
      <c r="AZ157" s="50">
        <f t="shared" si="46"/>
        <v>0</v>
      </c>
      <c r="BA157" s="50">
        <f t="shared" si="47"/>
        <v>0</v>
      </c>
      <c r="BB157" s="7">
        <f t="shared" si="48"/>
        <v>0</v>
      </c>
      <c r="BC157" s="10" t="s">
        <v>791</v>
      </c>
      <c r="BD157" s="10" t="s">
        <v>789</v>
      </c>
      <c r="BE157" s="10" t="s">
        <v>805</v>
      </c>
      <c r="BF157" s="10" t="s">
        <v>831</v>
      </c>
    </row>
    <row r="158" spans="1:58" x14ac:dyDescent="0.2">
      <c r="A158" s="5">
        <v>211436</v>
      </c>
      <c r="B158" s="6" t="s">
        <v>857</v>
      </c>
      <c r="C158" s="6">
        <v>0</v>
      </c>
      <c r="D158" s="6">
        <v>0</v>
      </c>
      <c r="E158" s="6">
        <v>0</v>
      </c>
      <c r="F158" s="49">
        <f t="shared" si="33"/>
        <v>0</v>
      </c>
      <c r="G158" s="6">
        <v>0</v>
      </c>
      <c r="H158" s="6">
        <v>0</v>
      </c>
      <c r="I158" s="6">
        <v>0</v>
      </c>
      <c r="J158" s="49">
        <f t="shared" si="34"/>
        <v>0</v>
      </c>
      <c r="K158" s="6">
        <v>0</v>
      </c>
      <c r="L158" s="6">
        <v>0</v>
      </c>
      <c r="M158" s="6">
        <v>0</v>
      </c>
      <c r="N158" s="49">
        <f t="shared" si="35"/>
        <v>0</v>
      </c>
      <c r="O158" s="6">
        <v>0</v>
      </c>
      <c r="P158" s="6">
        <v>0</v>
      </c>
      <c r="Q158" s="6">
        <v>0</v>
      </c>
      <c r="R158" s="49">
        <f t="shared" si="36"/>
        <v>0</v>
      </c>
      <c r="S158" s="12">
        <v>0</v>
      </c>
      <c r="T158" s="6">
        <v>0</v>
      </c>
      <c r="U158" s="6">
        <v>0</v>
      </c>
      <c r="V158" s="49">
        <f t="shared" si="37"/>
        <v>0</v>
      </c>
      <c r="W158" s="12">
        <v>0</v>
      </c>
      <c r="X158" s="6">
        <v>0</v>
      </c>
      <c r="Y158" s="6">
        <v>0</v>
      </c>
      <c r="Z158" s="49">
        <f t="shared" si="38"/>
        <v>0</v>
      </c>
      <c r="AA158" s="12">
        <v>0</v>
      </c>
      <c r="AB158" s="6">
        <v>0</v>
      </c>
      <c r="AC158" s="6">
        <v>0</v>
      </c>
      <c r="AD158" s="49">
        <f t="shared" si="39"/>
        <v>0</v>
      </c>
      <c r="AE158" s="12">
        <v>0</v>
      </c>
      <c r="AF158" s="6">
        <v>0</v>
      </c>
      <c r="AG158" s="6">
        <v>0</v>
      </c>
      <c r="AH158" s="49">
        <f t="shared" si="40"/>
        <v>0</v>
      </c>
      <c r="AI158" s="12">
        <v>0</v>
      </c>
      <c r="AJ158" s="6">
        <v>0</v>
      </c>
      <c r="AK158" s="6">
        <v>0</v>
      </c>
      <c r="AL158" s="49">
        <f t="shared" si="41"/>
        <v>0</v>
      </c>
      <c r="AM158" s="6">
        <v>0</v>
      </c>
      <c r="AN158" s="6">
        <v>0</v>
      </c>
      <c r="AO158" s="6">
        <v>0</v>
      </c>
      <c r="AP158" s="49">
        <f t="shared" si="42"/>
        <v>0</v>
      </c>
      <c r="AQ158" s="6">
        <v>-8560</v>
      </c>
      <c r="AR158" s="8">
        <v>141800</v>
      </c>
      <c r="AS158" s="8">
        <v>20</v>
      </c>
      <c r="AT158" s="51">
        <f t="shared" si="43"/>
        <v>-1.8713681241184768</v>
      </c>
      <c r="AU158" s="6">
        <v>-11680.01</v>
      </c>
      <c r="AV158" s="8">
        <v>208500</v>
      </c>
      <c r="AW158" s="8">
        <v>30</v>
      </c>
      <c r="AX158" s="51">
        <f t="shared" si="44"/>
        <v>-1.736596211031175</v>
      </c>
      <c r="AY158" s="50">
        <f t="shared" si="45"/>
        <v>0</v>
      </c>
      <c r="AZ158" s="50">
        <f t="shared" si="46"/>
        <v>0</v>
      </c>
      <c r="BA158" s="50">
        <f t="shared" si="47"/>
        <v>50</v>
      </c>
      <c r="BB158" s="7">
        <f t="shared" si="48"/>
        <v>0</v>
      </c>
      <c r="BC158" s="10" t="s">
        <v>787</v>
      </c>
      <c r="BD158" s="10" t="s">
        <v>803</v>
      </c>
      <c r="BE158" s="10" t="s">
        <v>862</v>
      </c>
      <c r="BF158" s="10"/>
    </row>
    <row r="159" spans="1:58" x14ac:dyDescent="0.2">
      <c r="A159" s="5">
        <v>147770</v>
      </c>
      <c r="B159" s="6" t="s">
        <v>133</v>
      </c>
      <c r="C159" s="6">
        <v>374683.81</v>
      </c>
      <c r="D159" s="6">
        <v>232433</v>
      </c>
      <c r="E159" s="6">
        <v>34.85</v>
      </c>
      <c r="F159" s="49">
        <f t="shared" si="33"/>
        <v>48.360234131986424</v>
      </c>
      <c r="G159" s="6">
        <v>354683.81</v>
      </c>
      <c r="H159" s="6">
        <v>0</v>
      </c>
      <c r="I159" s="6">
        <v>0</v>
      </c>
      <c r="J159" s="49">
        <f t="shared" si="34"/>
        <v>0</v>
      </c>
      <c r="K159" s="6">
        <v>354683.81</v>
      </c>
      <c r="L159" s="6">
        <v>0</v>
      </c>
      <c r="M159" s="6">
        <v>0</v>
      </c>
      <c r="N159" s="49">
        <f t="shared" si="35"/>
        <v>0</v>
      </c>
      <c r="O159" s="6">
        <v>354683.81</v>
      </c>
      <c r="P159" s="6">
        <v>0</v>
      </c>
      <c r="Q159" s="6">
        <v>0</v>
      </c>
      <c r="R159" s="49">
        <f t="shared" si="36"/>
        <v>0</v>
      </c>
      <c r="S159" s="6">
        <v>249643.8</v>
      </c>
      <c r="T159" s="6">
        <v>336280</v>
      </c>
      <c r="U159" s="6">
        <v>52</v>
      </c>
      <c r="V159" s="49">
        <f t="shared" si="37"/>
        <v>23.013434637801829</v>
      </c>
      <c r="W159" s="6">
        <v>331593.8</v>
      </c>
      <c r="X159" s="6">
        <v>326950</v>
      </c>
      <c r="Y159" s="6">
        <v>50</v>
      </c>
      <c r="Z159" s="49">
        <f t="shared" si="38"/>
        <v>30.426101850435845</v>
      </c>
      <c r="AA159" s="6">
        <v>320693.8</v>
      </c>
      <c r="AB159" s="6">
        <v>274200</v>
      </c>
      <c r="AC159" s="6">
        <v>40</v>
      </c>
      <c r="AD159" s="49">
        <f t="shared" si="39"/>
        <v>36.256410649161189</v>
      </c>
      <c r="AE159" s="6">
        <v>373393.8</v>
      </c>
      <c r="AF159" s="6">
        <v>209700</v>
      </c>
      <c r="AG159" s="6">
        <v>30</v>
      </c>
      <c r="AH159" s="49">
        <f t="shared" si="40"/>
        <v>53.418283261802571</v>
      </c>
      <c r="AI159" s="6">
        <v>358143.8</v>
      </c>
      <c r="AJ159" s="6">
        <v>0</v>
      </c>
      <c r="AK159" s="6">
        <v>0</v>
      </c>
      <c r="AL159" s="49">
        <f t="shared" si="41"/>
        <v>0</v>
      </c>
      <c r="AM159" s="6">
        <v>121489.78</v>
      </c>
      <c r="AN159" s="6">
        <v>195304</v>
      </c>
      <c r="AO159" s="6">
        <v>29.6</v>
      </c>
      <c r="AP159" s="49">
        <f t="shared" si="42"/>
        <v>19.283697108098146</v>
      </c>
      <c r="AQ159" s="6">
        <v>198879.78</v>
      </c>
      <c r="AR159" s="8">
        <v>276620</v>
      </c>
      <c r="AS159" s="8">
        <v>40</v>
      </c>
      <c r="AT159" s="51">
        <f t="shared" si="43"/>
        <v>22.287879329043452</v>
      </c>
      <c r="AU159" s="6">
        <v>242292.9</v>
      </c>
      <c r="AV159" s="8">
        <v>270450</v>
      </c>
      <c r="AW159" s="8">
        <v>38.5</v>
      </c>
      <c r="AX159" s="51">
        <f t="shared" si="44"/>
        <v>27.772526899611758</v>
      </c>
      <c r="AY159" s="50">
        <f t="shared" si="45"/>
        <v>2340666.64</v>
      </c>
      <c r="AZ159" s="50">
        <f t="shared" si="46"/>
        <v>1169863</v>
      </c>
      <c r="BA159" s="50">
        <f t="shared" si="47"/>
        <v>314.95</v>
      </c>
      <c r="BB159" s="7">
        <f t="shared" si="48"/>
        <v>62.024925858839886</v>
      </c>
      <c r="BC159" s="10" t="s">
        <v>803</v>
      </c>
      <c r="BD159" s="10" t="s">
        <v>803</v>
      </c>
      <c r="BE159" s="10" t="s">
        <v>805</v>
      </c>
      <c r="BF159" s="10" t="s">
        <v>833</v>
      </c>
    </row>
    <row r="160" spans="1:58" x14ac:dyDescent="0.2">
      <c r="A160" s="5">
        <v>148282</v>
      </c>
      <c r="B160" s="6" t="s">
        <v>143</v>
      </c>
      <c r="C160" s="6">
        <v>102965.89</v>
      </c>
      <c r="D160" s="6">
        <v>221700</v>
      </c>
      <c r="E160" s="6">
        <v>33.5</v>
      </c>
      <c r="F160" s="49">
        <f t="shared" si="33"/>
        <v>13.933138024357239</v>
      </c>
      <c r="G160" s="6">
        <v>88320.89</v>
      </c>
      <c r="H160" s="6">
        <v>298050</v>
      </c>
      <c r="I160" s="6">
        <v>46.5</v>
      </c>
      <c r="J160" s="49">
        <f t="shared" si="34"/>
        <v>9.186202281496394</v>
      </c>
      <c r="K160" s="6">
        <v>120020.89</v>
      </c>
      <c r="L160" s="6">
        <v>398600</v>
      </c>
      <c r="M160" s="6">
        <v>60</v>
      </c>
      <c r="N160" s="49">
        <f t="shared" si="35"/>
        <v>9.0331828901154037</v>
      </c>
      <c r="O160" s="6">
        <v>75460.899999999994</v>
      </c>
      <c r="P160" s="6">
        <v>227120</v>
      </c>
      <c r="Q160" s="6">
        <v>34</v>
      </c>
      <c r="R160" s="49">
        <f t="shared" si="36"/>
        <v>10.299788217682282</v>
      </c>
      <c r="S160" s="6">
        <v>62080.9</v>
      </c>
      <c r="T160" s="6">
        <v>247720</v>
      </c>
      <c r="U160" s="6">
        <v>38</v>
      </c>
      <c r="V160" s="49">
        <f t="shared" si="37"/>
        <v>7.7688838204424355</v>
      </c>
      <c r="W160" s="6">
        <v>65977.149999999994</v>
      </c>
      <c r="X160" s="6">
        <v>223850</v>
      </c>
      <c r="Y160" s="6">
        <v>33.75</v>
      </c>
      <c r="Z160" s="49">
        <f t="shared" si="38"/>
        <v>8.8421465266919803</v>
      </c>
      <c r="AA160" s="6">
        <v>66094.64</v>
      </c>
      <c r="AB160" s="6">
        <v>436080</v>
      </c>
      <c r="AC160" s="6">
        <v>62</v>
      </c>
      <c r="AD160" s="49">
        <f t="shared" si="39"/>
        <v>4.6985274261603376</v>
      </c>
      <c r="AE160" s="6">
        <v>52834.63</v>
      </c>
      <c r="AF160" s="6">
        <v>297380</v>
      </c>
      <c r="AG160" s="6">
        <v>42</v>
      </c>
      <c r="AH160" s="49">
        <f t="shared" si="40"/>
        <v>5.3300117694532245</v>
      </c>
      <c r="AI160" s="6">
        <v>63814.63</v>
      </c>
      <c r="AJ160" s="6">
        <v>342770</v>
      </c>
      <c r="AK160" s="6">
        <v>50</v>
      </c>
      <c r="AL160" s="49">
        <f t="shared" si="41"/>
        <v>5.771373019809201</v>
      </c>
      <c r="AM160" s="6">
        <v>65664.63</v>
      </c>
      <c r="AN160" s="6">
        <v>197060</v>
      </c>
      <c r="AO160" s="6">
        <v>29</v>
      </c>
      <c r="AP160" s="49">
        <f t="shared" si="42"/>
        <v>10.329866690348117</v>
      </c>
      <c r="AQ160" s="6">
        <v>94379.63</v>
      </c>
      <c r="AR160" s="8">
        <v>268225</v>
      </c>
      <c r="AS160" s="8">
        <v>39</v>
      </c>
      <c r="AT160" s="51">
        <f t="shared" si="43"/>
        <v>10.907889011091434</v>
      </c>
      <c r="AU160" s="6">
        <v>59910.89</v>
      </c>
      <c r="AV160" s="8">
        <v>556150</v>
      </c>
      <c r="AW160" s="8">
        <v>79</v>
      </c>
      <c r="AX160" s="51">
        <f t="shared" si="44"/>
        <v>3.3394544457430548</v>
      </c>
      <c r="AY160" s="50">
        <f t="shared" si="45"/>
        <v>580921.26</v>
      </c>
      <c r="AZ160" s="50">
        <f t="shared" si="46"/>
        <v>2053120</v>
      </c>
      <c r="BA160" s="50">
        <f t="shared" si="47"/>
        <v>546.75</v>
      </c>
      <c r="BB160" s="7">
        <f t="shared" si="48"/>
        <v>8.7713134449033667</v>
      </c>
      <c r="BC160" s="10" t="s">
        <v>803</v>
      </c>
      <c r="BD160" s="10" t="s">
        <v>803</v>
      </c>
      <c r="BE160" s="10" t="s">
        <v>805</v>
      </c>
      <c r="BF160" s="10" t="s">
        <v>833</v>
      </c>
    </row>
    <row r="161" spans="1:58" x14ac:dyDescent="0.2">
      <c r="A161" s="5">
        <v>148383</v>
      </c>
      <c r="B161" s="6" t="s">
        <v>144</v>
      </c>
      <c r="C161" s="6">
        <v>0</v>
      </c>
      <c r="D161" s="6">
        <v>0</v>
      </c>
      <c r="E161" s="6">
        <v>0</v>
      </c>
      <c r="F161" s="49">
        <f t="shared" si="33"/>
        <v>0</v>
      </c>
      <c r="G161" s="6">
        <v>0</v>
      </c>
      <c r="H161" s="6">
        <v>0</v>
      </c>
      <c r="I161" s="6">
        <v>0</v>
      </c>
      <c r="J161" s="49">
        <f t="shared" si="34"/>
        <v>0</v>
      </c>
      <c r="K161" s="6">
        <v>0</v>
      </c>
      <c r="L161" s="6">
        <v>0</v>
      </c>
      <c r="M161" s="6">
        <v>0</v>
      </c>
      <c r="N161" s="49">
        <f t="shared" si="35"/>
        <v>0</v>
      </c>
      <c r="O161" s="6">
        <v>0</v>
      </c>
      <c r="P161" s="6">
        <v>0</v>
      </c>
      <c r="Q161" s="6">
        <v>0</v>
      </c>
      <c r="R161" s="49">
        <f t="shared" si="36"/>
        <v>0</v>
      </c>
      <c r="S161" s="6">
        <v>0</v>
      </c>
      <c r="T161" s="6">
        <v>0</v>
      </c>
      <c r="U161" s="6">
        <v>0</v>
      </c>
      <c r="V161" s="49">
        <f t="shared" si="37"/>
        <v>0</v>
      </c>
      <c r="W161" s="6">
        <v>0</v>
      </c>
      <c r="X161" s="6">
        <v>0</v>
      </c>
      <c r="Y161" s="6">
        <v>0</v>
      </c>
      <c r="Z161" s="49">
        <f t="shared" si="38"/>
        <v>0</v>
      </c>
      <c r="AA161" s="6">
        <v>0</v>
      </c>
      <c r="AB161" s="6">
        <v>0</v>
      </c>
      <c r="AC161" s="6">
        <v>0</v>
      </c>
      <c r="AD161" s="49">
        <f t="shared" si="39"/>
        <v>0</v>
      </c>
      <c r="AE161" s="6">
        <v>0</v>
      </c>
      <c r="AF161" s="6">
        <v>0</v>
      </c>
      <c r="AG161" s="6">
        <v>0</v>
      </c>
      <c r="AH161" s="49">
        <f t="shared" si="40"/>
        <v>0</v>
      </c>
      <c r="AI161" s="6">
        <v>0</v>
      </c>
      <c r="AJ161" s="6">
        <v>0</v>
      </c>
      <c r="AK161" s="6">
        <v>0</v>
      </c>
      <c r="AL161" s="49">
        <f t="shared" si="41"/>
        <v>0</v>
      </c>
      <c r="AM161" s="6">
        <v>0</v>
      </c>
      <c r="AN161" s="6">
        <v>0</v>
      </c>
      <c r="AO161" s="6">
        <v>0</v>
      </c>
      <c r="AP161" s="49">
        <f t="shared" si="42"/>
        <v>0</v>
      </c>
      <c r="AQ161" s="6">
        <v>0</v>
      </c>
      <c r="AR161" s="8">
        <v>0</v>
      </c>
      <c r="AS161" s="8">
        <v>0</v>
      </c>
      <c r="AT161" s="51">
        <f t="shared" si="43"/>
        <v>0</v>
      </c>
      <c r="AU161" s="6">
        <v>0</v>
      </c>
      <c r="AV161" s="8">
        <v>0</v>
      </c>
      <c r="AW161" s="8">
        <v>0</v>
      </c>
      <c r="AX161" s="51">
        <f t="shared" si="44"/>
        <v>0</v>
      </c>
      <c r="AY161" s="50">
        <f t="shared" si="45"/>
        <v>0</v>
      </c>
      <c r="AZ161" s="50">
        <f t="shared" si="46"/>
        <v>0</v>
      </c>
      <c r="BA161" s="50">
        <f t="shared" si="47"/>
        <v>0</v>
      </c>
      <c r="BB161" s="7">
        <f t="shared" si="48"/>
        <v>0</v>
      </c>
      <c r="BC161" s="10" t="s">
        <v>803</v>
      </c>
      <c r="BD161" s="10" t="s">
        <v>803</v>
      </c>
      <c r="BE161" s="10" t="s">
        <v>805</v>
      </c>
      <c r="BF161" s="10" t="s">
        <v>833</v>
      </c>
    </row>
    <row r="162" spans="1:58" x14ac:dyDescent="0.2">
      <c r="A162" s="5">
        <v>149719</v>
      </c>
      <c r="B162" s="6" t="s">
        <v>159</v>
      </c>
      <c r="C162" s="6">
        <v>0</v>
      </c>
      <c r="D162" s="6">
        <v>0</v>
      </c>
      <c r="E162" s="6">
        <v>0</v>
      </c>
      <c r="F162" s="49">
        <f t="shared" si="33"/>
        <v>0</v>
      </c>
      <c r="G162" s="6">
        <v>0</v>
      </c>
      <c r="H162" s="6">
        <v>0</v>
      </c>
      <c r="I162" s="6">
        <v>0</v>
      </c>
      <c r="J162" s="49">
        <f t="shared" si="34"/>
        <v>0</v>
      </c>
      <c r="K162" s="6">
        <v>0</v>
      </c>
      <c r="L162" s="6">
        <v>0</v>
      </c>
      <c r="M162" s="6">
        <v>0</v>
      </c>
      <c r="N162" s="49">
        <f t="shared" si="35"/>
        <v>0</v>
      </c>
      <c r="O162" s="6">
        <v>0</v>
      </c>
      <c r="P162" s="6">
        <v>0</v>
      </c>
      <c r="Q162" s="6">
        <v>0</v>
      </c>
      <c r="R162" s="49">
        <f t="shared" si="36"/>
        <v>0</v>
      </c>
      <c r="S162" s="6">
        <v>0</v>
      </c>
      <c r="T162" s="6">
        <v>0</v>
      </c>
      <c r="U162" s="6">
        <v>0</v>
      </c>
      <c r="V162" s="49">
        <f t="shared" si="37"/>
        <v>0</v>
      </c>
      <c r="W162" s="6">
        <v>0</v>
      </c>
      <c r="X162" s="6">
        <v>0</v>
      </c>
      <c r="Y162" s="6">
        <v>0</v>
      </c>
      <c r="Z162" s="49">
        <f t="shared" si="38"/>
        <v>0</v>
      </c>
      <c r="AA162" s="6">
        <v>0</v>
      </c>
      <c r="AB162" s="6">
        <v>0</v>
      </c>
      <c r="AC162" s="6">
        <v>0</v>
      </c>
      <c r="AD162" s="49">
        <f t="shared" si="39"/>
        <v>0</v>
      </c>
      <c r="AE162" s="6">
        <v>0</v>
      </c>
      <c r="AF162" s="6">
        <v>0</v>
      </c>
      <c r="AG162" s="6">
        <v>0</v>
      </c>
      <c r="AH162" s="49">
        <f t="shared" si="40"/>
        <v>0</v>
      </c>
      <c r="AI162" s="6">
        <v>0</v>
      </c>
      <c r="AJ162" s="6">
        <v>0</v>
      </c>
      <c r="AK162" s="6">
        <v>0</v>
      </c>
      <c r="AL162" s="49">
        <f t="shared" si="41"/>
        <v>0</v>
      </c>
      <c r="AM162" s="6">
        <v>0</v>
      </c>
      <c r="AN162" s="6">
        <v>0</v>
      </c>
      <c r="AO162" s="6">
        <v>0</v>
      </c>
      <c r="AP162" s="49">
        <f t="shared" si="42"/>
        <v>0</v>
      </c>
      <c r="AQ162" s="6">
        <v>0</v>
      </c>
      <c r="AR162" s="8">
        <v>0</v>
      </c>
      <c r="AS162" s="8">
        <v>0</v>
      </c>
      <c r="AT162" s="51">
        <f t="shared" si="43"/>
        <v>0</v>
      </c>
      <c r="AU162" s="6">
        <v>0</v>
      </c>
      <c r="AV162" s="8">
        <v>0</v>
      </c>
      <c r="AW162" s="8">
        <v>0</v>
      </c>
      <c r="AX162" s="51">
        <f t="shared" si="44"/>
        <v>0</v>
      </c>
      <c r="AY162" s="50">
        <f t="shared" si="45"/>
        <v>0</v>
      </c>
      <c r="AZ162" s="50">
        <f t="shared" si="46"/>
        <v>0</v>
      </c>
      <c r="BA162" s="50">
        <f t="shared" si="47"/>
        <v>0</v>
      </c>
      <c r="BB162" s="7">
        <f t="shared" si="48"/>
        <v>0</v>
      </c>
      <c r="BC162" s="10" t="s">
        <v>803</v>
      </c>
      <c r="BD162" s="10" t="s">
        <v>803</v>
      </c>
      <c r="BE162" s="10" t="s">
        <v>805</v>
      </c>
      <c r="BF162" s="10" t="s">
        <v>833</v>
      </c>
    </row>
    <row r="163" spans="1:58" x14ac:dyDescent="0.2">
      <c r="A163" s="5">
        <v>149982</v>
      </c>
      <c r="B163" s="6" t="s">
        <v>172</v>
      </c>
      <c r="C163" s="6">
        <v>130954.74</v>
      </c>
      <c r="D163" s="6">
        <v>303200</v>
      </c>
      <c r="E163" s="6">
        <v>46</v>
      </c>
      <c r="F163" s="49">
        <f t="shared" si="33"/>
        <v>12.957263192612139</v>
      </c>
      <c r="G163" s="6">
        <v>54703.74</v>
      </c>
      <c r="H163" s="6">
        <v>300975</v>
      </c>
      <c r="I163" s="6">
        <v>46.95</v>
      </c>
      <c r="J163" s="49">
        <f t="shared" si="34"/>
        <v>5.6344079740842261</v>
      </c>
      <c r="K163" s="6">
        <v>119696.49</v>
      </c>
      <c r="L163" s="6">
        <v>400200</v>
      </c>
      <c r="M163" s="6">
        <v>60</v>
      </c>
      <c r="N163" s="49">
        <f t="shared" si="35"/>
        <v>8.9727503748125947</v>
      </c>
      <c r="O163" s="6">
        <v>85711.51</v>
      </c>
      <c r="P163" s="6">
        <v>290490</v>
      </c>
      <c r="Q163" s="6">
        <v>44</v>
      </c>
      <c r="R163" s="49">
        <f t="shared" si="36"/>
        <v>9.1468099073978451</v>
      </c>
      <c r="S163" s="6">
        <v>109873.5</v>
      </c>
      <c r="T163" s="6">
        <v>320140</v>
      </c>
      <c r="U163" s="6">
        <v>48.5</v>
      </c>
      <c r="V163" s="49">
        <f t="shared" si="37"/>
        <v>10.639340600987067</v>
      </c>
      <c r="W163" s="6">
        <v>9823.49</v>
      </c>
      <c r="X163" s="6">
        <v>476490</v>
      </c>
      <c r="Y163" s="6">
        <v>73.5</v>
      </c>
      <c r="Z163" s="49">
        <f t="shared" si="38"/>
        <v>0.61849083926210413</v>
      </c>
      <c r="AA163" s="6">
        <v>-6226.53</v>
      </c>
      <c r="AB163" s="6">
        <v>565225</v>
      </c>
      <c r="AC163" s="6">
        <v>82.5</v>
      </c>
      <c r="AD163" s="49">
        <f t="shared" si="39"/>
        <v>-0.34149662523773716</v>
      </c>
      <c r="AE163" s="6">
        <v>42473.46</v>
      </c>
      <c r="AF163" s="6">
        <v>470450</v>
      </c>
      <c r="AG163" s="6">
        <v>67.5</v>
      </c>
      <c r="AH163" s="49">
        <f t="shared" si="40"/>
        <v>2.7084786906153684</v>
      </c>
      <c r="AI163" s="6">
        <v>-28721.56</v>
      </c>
      <c r="AJ163" s="6">
        <v>352800</v>
      </c>
      <c r="AK163" s="6">
        <v>52</v>
      </c>
      <c r="AL163" s="49">
        <f t="shared" si="41"/>
        <v>-2.5237198412698416</v>
      </c>
      <c r="AM163" s="6">
        <v>-15321.56</v>
      </c>
      <c r="AN163" s="6">
        <v>362410</v>
      </c>
      <c r="AO163" s="6">
        <v>54</v>
      </c>
      <c r="AP163" s="49">
        <f t="shared" si="42"/>
        <v>-1.3105829309345769</v>
      </c>
      <c r="AQ163" s="6">
        <v>-8501.56</v>
      </c>
      <c r="AR163" s="8">
        <v>187670</v>
      </c>
      <c r="AS163" s="8">
        <v>27.5</v>
      </c>
      <c r="AT163" s="51">
        <f t="shared" si="43"/>
        <v>-1.404318005008792</v>
      </c>
      <c r="AU163" s="6">
        <v>-39387.550000000003</v>
      </c>
      <c r="AV163" s="8">
        <v>144330</v>
      </c>
      <c r="AW163" s="8">
        <v>20.5</v>
      </c>
      <c r="AX163" s="51">
        <f t="shared" si="44"/>
        <v>-8.4598770179449883</v>
      </c>
      <c r="AY163" s="50">
        <f t="shared" si="45"/>
        <v>504536.94</v>
      </c>
      <c r="AZ163" s="50">
        <f t="shared" si="46"/>
        <v>2656720</v>
      </c>
      <c r="BA163" s="50">
        <f t="shared" si="47"/>
        <v>622.95000000000005</v>
      </c>
      <c r="BB163" s="7">
        <f t="shared" si="48"/>
        <v>5.8872011879309829</v>
      </c>
      <c r="BC163" s="10" t="s">
        <v>803</v>
      </c>
      <c r="BD163" s="10" t="s">
        <v>803</v>
      </c>
      <c r="BE163" s="10" t="s">
        <v>805</v>
      </c>
      <c r="BF163" s="10" t="s">
        <v>833</v>
      </c>
    </row>
    <row r="164" spans="1:58" x14ac:dyDescent="0.2">
      <c r="A164" s="5">
        <v>170691</v>
      </c>
      <c r="B164" s="6" t="s">
        <v>185</v>
      </c>
      <c r="C164" s="6">
        <v>352603.45</v>
      </c>
      <c r="D164" s="6">
        <v>203880</v>
      </c>
      <c r="E164" s="6">
        <v>30.8</v>
      </c>
      <c r="F164" s="49">
        <f t="shared" si="33"/>
        <v>51.883968510888756</v>
      </c>
      <c r="G164" s="6">
        <v>226403.45</v>
      </c>
      <c r="H164" s="6">
        <v>130000</v>
      </c>
      <c r="I164" s="6">
        <v>20</v>
      </c>
      <c r="J164" s="49">
        <f t="shared" si="34"/>
        <v>53.988515</v>
      </c>
      <c r="K164" s="6">
        <v>539017.46</v>
      </c>
      <c r="L164" s="6">
        <v>611370</v>
      </c>
      <c r="M164" s="6">
        <v>91</v>
      </c>
      <c r="N164" s="49">
        <f t="shared" si="35"/>
        <v>26.449652092840669</v>
      </c>
      <c r="O164" s="6">
        <v>706997.46</v>
      </c>
      <c r="P164" s="6">
        <v>715020</v>
      </c>
      <c r="Q164" s="6">
        <v>104.5</v>
      </c>
      <c r="R164" s="49">
        <f t="shared" si="36"/>
        <v>30.652179323655282</v>
      </c>
      <c r="S164" s="6">
        <v>292325.46000000002</v>
      </c>
      <c r="T164" s="6">
        <v>155700</v>
      </c>
      <c r="U164" s="6">
        <v>22.5</v>
      </c>
      <c r="V164" s="49">
        <f t="shared" si="37"/>
        <v>58.202243159922929</v>
      </c>
      <c r="W164" s="6">
        <v>429808.45</v>
      </c>
      <c r="X164" s="6">
        <v>458722</v>
      </c>
      <c r="Y164" s="6">
        <v>69.8</v>
      </c>
      <c r="Z164" s="49">
        <f t="shared" si="38"/>
        <v>28.109080227240028</v>
      </c>
      <c r="AA164" s="6">
        <v>539458.44999999995</v>
      </c>
      <c r="AB164" s="6">
        <v>308050</v>
      </c>
      <c r="AC164" s="6">
        <v>45</v>
      </c>
      <c r="AD164" s="49">
        <f t="shared" si="39"/>
        <v>54.287329816588205</v>
      </c>
      <c r="AE164" s="6">
        <v>434410.45</v>
      </c>
      <c r="AF164" s="6">
        <v>461890</v>
      </c>
      <c r="AG164" s="6">
        <v>66</v>
      </c>
      <c r="AH164" s="49">
        <f t="shared" si="40"/>
        <v>28.215188681287753</v>
      </c>
      <c r="AI164" s="6">
        <v>590295.21</v>
      </c>
      <c r="AJ164" s="6">
        <v>587790</v>
      </c>
      <c r="AK164" s="6">
        <v>84.75</v>
      </c>
      <c r="AL164" s="49">
        <f t="shared" si="41"/>
        <v>31.132124585311075</v>
      </c>
      <c r="AM164" s="6">
        <v>677040.21</v>
      </c>
      <c r="AN164" s="6">
        <v>474561</v>
      </c>
      <c r="AO164" s="6">
        <v>69.650000000000006</v>
      </c>
      <c r="AP164" s="49">
        <f t="shared" si="42"/>
        <v>44.226656868137077</v>
      </c>
      <c r="AQ164" s="6">
        <v>654400.21</v>
      </c>
      <c r="AR164" s="8">
        <v>684900</v>
      </c>
      <c r="AS164" s="8">
        <v>100</v>
      </c>
      <c r="AT164" s="51">
        <f t="shared" si="43"/>
        <v>29.619516002336109</v>
      </c>
      <c r="AU164" s="6">
        <v>515009.46</v>
      </c>
      <c r="AV164" s="8">
        <v>485750</v>
      </c>
      <c r="AW164" s="8">
        <v>70</v>
      </c>
      <c r="AX164" s="51">
        <f t="shared" si="44"/>
        <v>32.86730470406588</v>
      </c>
      <c r="AY164" s="50">
        <f t="shared" si="45"/>
        <v>3086614.1799999997</v>
      </c>
      <c r="AZ164" s="50">
        <f t="shared" si="46"/>
        <v>2582742</v>
      </c>
      <c r="BA164" s="50">
        <f t="shared" si="47"/>
        <v>774</v>
      </c>
      <c r="BB164" s="7">
        <f t="shared" si="48"/>
        <v>37.047850532496078</v>
      </c>
      <c r="BC164" s="10" t="s">
        <v>803</v>
      </c>
      <c r="BD164" s="10" t="s">
        <v>803</v>
      </c>
      <c r="BE164" s="10" t="s">
        <v>805</v>
      </c>
      <c r="BF164" s="10" t="s">
        <v>833</v>
      </c>
    </row>
    <row r="165" spans="1:58" x14ac:dyDescent="0.2">
      <c r="A165" s="5">
        <v>175160</v>
      </c>
      <c r="B165" s="6" t="s">
        <v>869</v>
      </c>
      <c r="C165" s="6">
        <v>409675.11</v>
      </c>
      <c r="D165" s="6">
        <v>491950</v>
      </c>
      <c r="E165" s="6">
        <v>72.5</v>
      </c>
      <c r="F165" s="49">
        <f t="shared" si="33"/>
        <v>24.982728529322088</v>
      </c>
      <c r="G165" s="6">
        <v>475475.16</v>
      </c>
      <c r="H165" s="6">
        <v>422900</v>
      </c>
      <c r="I165" s="6">
        <v>65</v>
      </c>
      <c r="J165" s="49">
        <f t="shared" si="34"/>
        <v>34.853937006384484</v>
      </c>
      <c r="K165" s="6">
        <v>546712.59</v>
      </c>
      <c r="L165" s="6">
        <v>606700</v>
      </c>
      <c r="M165" s="6">
        <v>90</v>
      </c>
      <c r="N165" s="49">
        <f t="shared" si="35"/>
        <v>27.033752596011208</v>
      </c>
      <c r="O165" s="6">
        <v>509812.59</v>
      </c>
      <c r="P165" s="6">
        <v>376260</v>
      </c>
      <c r="Q165" s="6">
        <v>56.5</v>
      </c>
      <c r="R165" s="49">
        <f t="shared" si="36"/>
        <v>42.00337609631638</v>
      </c>
      <c r="S165" s="6">
        <v>477977.59</v>
      </c>
      <c r="T165" s="6">
        <v>512350</v>
      </c>
      <c r="U165" s="6">
        <v>77.5</v>
      </c>
      <c r="V165" s="49">
        <f t="shared" si="37"/>
        <v>28.920279672099156</v>
      </c>
      <c r="W165" s="6">
        <v>498792.58</v>
      </c>
      <c r="X165" s="6">
        <v>609000</v>
      </c>
      <c r="Y165" s="6">
        <v>93</v>
      </c>
      <c r="Z165" s="49">
        <f t="shared" si="38"/>
        <v>24.571063054187192</v>
      </c>
      <c r="AA165" s="6">
        <v>528216.36</v>
      </c>
      <c r="AB165" s="6">
        <v>723350</v>
      </c>
      <c r="AC165" s="6">
        <v>105.75</v>
      </c>
      <c r="AD165" s="49">
        <f t="shared" si="39"/>
        <v>22.637322402709614</v>
      </c>
      <c r="AE165" s="6">
        <v>695126.33</v>
      </c>
      <c r="AF165" s="6">
        <v>780300</v>
      </c>
      <c r="AG165" s="6">
        <v>112</v>
      </c>
      <c r="AH165" s="49">
        <f t="shared" si="40"/>
        <v>26.725349096501343</v>
      </c>
      <c r="AI165" s="6">
        <v>670025.1</v>
      </c>
      <c r="AJ165" s="6">
        <v>586925</v>
      </c>
      <c r="AK165" s="6">
        <v>86</v>
      </c>
      <c r="AL165" s="49">
        <f t="shared" si="41"/>
        <v>35.389152106316814</v>
      </c>
      <c r="AM165" s="6">
        <v>665860.36</v>
      </c>
      <c r="AN165" s="6">
        <v>841775</v>
      </c>
      <c r="AO165" s="6">
        <v>123.75</v>
      </c>
      <c r="AP165" s="49">
        <f t="shared" si="42"/>
        <v>24.521601568114995</v>
      </c>
      <c r="AQ165" s="6">
        <v>542372.36</v>
      </c>
      <c r="AR165" s="8">
        <v>409500</v>
      </c>
      <c r="AS165" s="8">
        <v>60</v>
      </c>
      <c r="AT165" s="51">
        <f t="shared" si="43"/>
        <v>41.058713455433455</v>
      </c>
      <c r="AU165" s="6">
        <v>522897.87</v>
      </c>
      <c r="AV165" s="8">
        <v>820100</v>
      </c>
      <c r="AW165" s="8">
        <v>118</v>
      </c>
      <c r="AX165" s="51">
        <f t="shared" si="44"/>
        <v>19.765679758566026</v>
      </c>
      <c r="AY165" s="50">
        <f t="shared" si="45"/>
        <v>3446661.98</v>
      </c>
      <c r="AZ165" s="50">
        <f t="shared" si="46"/>
        <v>3742510</v>
      </c>
      <c r="BA165" s="50">
        <f t="shared" si="47"/>
        <v>1060</v>
      </c>
      <c r="BB165" s="7">
        <f t="shared" si="48"/>
        <v>28.549428426376952</v>
      </c>
      <c r="BC165" s="10" t="s">
        <v>803</v>
      </c>
      <c r="BD165" s="10" t="s">
        <v>803</v>
      </c>
      <c r="BE165" s="10" t="s">
        <v>805</v>
      </c>
      <c r="BF165" s="10" t="s">
        <v>833</v>
      </c>
    </row>
    <row r="166" spans="1:58" x14ac:dyDescent="0.2">
      <c r="A166" s="5">
        <v>176303</v>
      </c>
      <c r="B166" s="6" t="s">
        <v>300</v>
      </c>
      <c r="C166" s="6">
        <v>326336.87</v>
      </c>
      <c r="D166" s="6">
        <v>274390</v>
      </c>
      <c r="E166" s="6">
        <v>41</v>
      </c>
      <c r="F166" s="49">
        <f t="shared" si="33"/>
        <v>35.679529501803998</v>
      </c>
      <c r="G166" s="6">
        <v>439221.85</v>
      </c>
      <c r="H166" s="6">
        <v>970050</v>
      </c>
      <c r="I166" s="6">
        <v>151.5</v>
      </c>
      <c r="J166" s="49">
        <f t="shared" si="34"/>
        <v>14.036263440028865</v>
      </c>
      <c r="K166" s="6">
        <v>550484.81999999995</v>
      </c>
      <c r="L166" s="6">
        <v>1056845</v>
      </c>
      <c r="M166" s="6">
        <v>157</v>
      </c>
      <c r="N166" s="49">
        <f t="shared" si="35"/>
        <v>15.626269320477459</v>
      </c>
      <c r="O166" s="6">
        <v>265724.56</v>
      </c>
      <c r="P166" s="6">
        <v>806815</v>
      </c>
      <c r="Q166" s="6">
        <v>120.75</v>
      </c>
      <c r="R166" s="49">
        <f t="shared" si="36"/>
        <v>10.209851527301797</v>
      </c>
      <c r="S166" s="6">
        <v>259987.09</v>
      </c>
      <c r="T166" s="6">
        <v>772900</v>
      </c>
      <c r="U166" s="6">
        <v>120</v>
      </c>
      <c r="V166" s="49">
        <f t="shared" si="37"/>
        <v>10.427739410014231</v>
      </c>
      <c r="W166" s="6">
        <v>481931.3</v>
      </c>
      <c r="X166" s="6">
        <v>782120</v>
      </c>
      <c r="Y166" s="6">
        <v>120.5</v>
      </c>
      <c r="Z166" s="49">
        <f t="shared" si="38"/>
        <v>18.485576382140845</v>
      </c>
      <c r="AA166" s="6">
        <v>462901.28</v>
      </c>
      <c r="AB166" s="6">
        <v>836495</v>
      </c>
      <c r="AC166" s="6">
        <v>116.75</v>
      </c>
      <c r="AD166" s="49">
        <f t="shared" si="39"/>
        <v>17.15484214490224</v>
      </c>
      <c r="AE166" s="6">
        <v>507331.3</v>
      </c>
      <c r="AF166" s="6">
        <v>469380</v>
      </c>
      <c r="AG166" s="6">
        <v>67</v>
      </c>
      <c r="AH166" s="49">
        <f t="shared" si="40"/>
        <v>32.425623162469641</v>
      </c>
      <c r="AI166" s="6">
        <v>176886.05</v>
      </c>
      <c r="AJ166" s="6">
        <v>624480</v>
      </c>
      <c r="AK166" s="6">
        <v>92</v>
      </c>
      <c r="AL166" s="49">
        <f t="shared" si="41"/>
        <v>8.7808537503202668</v>
      </c>
      <c r="AM166" s="6">
        <v>522877.05</v>
      </c>
      <c r="AN166" s="6">
        <v>815300</v>
      </c>
      <c r="AO166" s="6">
        <v>120</v>
      </c>
      <c r="AP166" s="49">
        <f t="shared" si="42"/>
        <v>19.881256653992395</v>
      </c>
      <c r="AQ166" s="6">
        <v>-45007</v>
      </c>
      <c r="AR166" s="8">
        <v>1048910</v>
      </c>
      <c r="AS166" s="8">
        <v>154.5</v>
      </c>
      <c r="AT166" s="51">
        <f t="shared" si="43"/>
        <v>-1.3301589268860055</v>
      </c>
      <c r="AU166" s="6">
        <v>208514.17</v>
      </c>
      <c r="AV166" s="8">
        <v>1279175</v>
      </c>
      <c r="AW166" s="8">
        <v>181.75</v>
      </c>
      <c r="AX166" s="51">
        <f t="shared" si="44"/>
        <v>5.0532095061269962</v>
      </c>
      <c r="AY166" s="50">
        <f t="shared" si="45"/>
        <v>2786587.7700000005</v>
      </c>
      <c r="AZ166" s="50">
        <f t="shared" si="46"/>
        <v>5499615</v>
      </c>
      <c r="BA166" s="50">
        <f t="shared" si="47"/>
        <v>1442.75</v>
      </c>
      <c r="BB166" s="7">
        <f t="shared" si="48"/>
        <v>15.70732148886786</v>
      </c>
      <c r="BC166" s="10" t="s">
        <v>803</v>
      </c>
      <c r="BD166" s="10" t="s">
        <v>803</v>
      </c>
      <c r="BE166" s="10" t="s">
        <v>805</v>
      </c>
      <c r="BF166" s="10" t="s">
        <v>833</v>
      </c>
    </row>
    <row r="167" spans="1:58" x14ac:dyDescent="0.2">
      <c r="A167" s="5">
        <v>178512</v>
      </c>
      <c r="B167" s="6" t="s">
        <v>378</v>
      </c>
      <c r="C167" s="6">
        <v>-119756.16</v>
      </c>
      <c r="D167" s="6">
        <v>0</v>
      </c>
      <c r="E167" s="6">
        <v>0</v>
      </c>
      <c r="F167" s="49">
        <f t="shared" si="33"/>
        <v>0</v>
      </c>
      <c r="G167" s="6">
        <v>-11286.16</v>
      </c>
      <c r="H167" s="6">
        <v>110500</v>
      </c>
      <c r="I167" s="6">
        <v>17</v>
      </c>
      <c r="J167" s="49">
        <f t="shared" si="34"/>
        <v>-3.1662530316742079</v>
      </c>
      <c r="K167" s="6">
        <v>-12986.16</v>
      </c>
      <c r="L167" s="6">
        <v>0</v>
      </c>
      <c r="M167" s="6">
        <v>0</v>
      </c>
      <c r="N167" s="49">
        <f t="shared" si="35"/>
        <v>0</v>
      </c>
      <c r="O167" s="6">
        <v>-12986.16</v>
      </c>
      <c r="P167" s="6">
        <v>0</v>
      </c>
      <c r="Q167" s="6">
        <v>0</v>
      </c>
      <c r="R167" s="49">
        <f t="shared" si="36"/>
        <v>0</v>
      </c>
      <c r="S167" s="6">
        <v>-13666.16</v>
      </c>
      <c r="T167" s="6">
        <v>0</v>
      </c>
      <c r="U167" s="6">
        <v>0</v>
      </c>
      <c r="V167" s="49">
        <f t="shared" si="37"/>
        <v>0</v>
      </c>
      <c r="W167" s="6">
        <v>-13666.16</v>
      </c>
      <c r="X167" s="6">
        <v>0</v>
      </c>
      <c r="Y167" s="6">
        <v>0</v>
      </c>
      <c r="Z167" s="49">
        <f t="shared" si="38"/>
        <v>0</v>
      </c>
      <c r="AA167" s="6">
        <v>-13666.16</v>
      </c>
      <c r="AB167" s="6">
        <v>0</v>
      </c>
      <c r="AC167" s="6">
        <v>0</v>
      </c>
      <c r="AD167" s="49">
        <f t="shared" si="39"/>
        <v>0</v>
      </c>
      <c r="AE167" s="6">
        <v>-13666.16</v>
      </c>
      <c r="AF167" s="6">
        <v>0</v>
      </c>
      <c r="AG167" s="6">
        <v>0</v>
      </c>
      <c r="AH167" s="49">
        <f t="shared" si="40"/>
        <v>0</v>
      </c>
      <c r="AI167" s="6">
        <v>-13666.16</v>
      </c>
      <c r="AJ167" s="6">
        <v>0</v>
      </c>
      <c r="AK167" s="6">
        <v>0</v>
      </c>
      <c r="AL167" s="49">
        <f t="shared" si="41"/>
        <v>0</v>
      </c>
      <c r="AM167" s="6">
        <v>-13666.16</v>
      </c>
      <c r="AN167" s="6">
        <v>0</v>
      </c>
      <c r="AO167" s="6">
        <v>0</v>
      </c>
      <c r="AP167" s="49">
        <f t="shared" si="42"/>
        <v>0</v>
      </c>
      <c r="AQ167" s="6">
        <v>-13666.16</v>
      </c>
      <c r="AR167" s="8">
        <v>0</v>
      </c>
      <c r="AS167" s="8">
        <v>0</v>
      </c>
      <c r="AT167" s="51">
        <f t="shared" si="43"/>
        <v>0</v>
      </c>
      <c r="AU167" s="6">
        <v>-13666.16</v>
      </c>
      <c r="AV167" s="8">
        <v>0</v>
      </c>
      <c r="AW167" s="8">
        <v>0</v>
      </c>
      <c r="AX167" s="51">
        <f t="shared" si="44"/>
        <v>0</v>
      </c>
      <c r="AY167" s="50">
        <f t="shared" si="45"/>
        <v>-198013.12000000002</v>
      </c>
      <c r="AZ167" s="50">
        <f t="shared" si="46"/>
        <v>110500</v>
      </c>
      <c r="BA167" s="50">
        <f t="shared" si="47"/>
        <v>17</v>
      </c>
      <c r="BB167" s="7">
        <f t="shared" si="48"/>
        <v>-55.551192036199105</v>
      </c>
      <c r="BC167" s="10" t="s">
        <v>803</v>
      </c>
      <c r="BD167" s="10" t="s">
        <v>803</v>
      </c>
      <c r="BE167" s="10" t="s">
        <v>805</v>
      </c>
      <c r="BF167" s="10" t="s">
        <v>833</v>
      </c>
    </row>
    <row r="168" spans="1:58" x14ac:dyDescent="0.2">
      <c r="A168" s="5">
        <v>179395</v>
      </c>
      <c r="B168" s="6" t="s">
        <v>159</v>
      </c>
      <c r="C168" s="6">
        <v>12349.13</v>
      </c>
      <c r="D168" s="6">
        <v>0</v>
      </c>
      <c r="E168" s="6">
        <v>0</v>
      </c>
      <c r="F168" s="49">
        <f t="shared" si="33"/>
        <v>0</v>
      </c>
      <c r="G168" s="6">
        <v>105509.14</v>
      </c>
      <c r="H168" s="6">
        <v>170920</v>
      </c>
      <c r="I168" s="6">
        <v>26.5</v>
      </c>
      <c r="J168" s="49">
        <f t="shared" si="34"/>
        <v>19.136340627194006</v>
      </c>
      <c r="K168" s="6">
        <v>115984.14</v>
      </c>
      <c r="L168" s="6">
        <v>81900</v>
      </c>
      <c r="M168" s="6">
        <v>12.5</v>
      </c>
      <c r="N168" s="49">
        <f t="shared" si="35"/>
        <v>42.485032967032964</v>
      </c>
      <c r="O168" s="6">
        <v>85984.14</v>
      </c>
      <c r="P168" s="6">
        <v>0</v>
      </c>
      <c r="Q168" s="6">
        <v>0</v>
      </c>
      <c r="R168" s="49">
        <f t="shared" si="36"/>
        <v>0</v>
      </c>
      <c r="S168" s="6">
        <v>46436.639999999999</v>
      </c>
      <c r="T168" s="6">
        <v>49910</v>
      </c>
      <c r="U168" s="6">
        <v>7.75</v>
      </c>
      <c r="V168" s="49">
        <f t="shared" si="37"/>
        <v>28.84263354037267</v>
      </c>
      <c r="W168" s="6">
        <v>82531.64</v>
      </c>
      <c r="X168" s="6">
        <v>80500</v>
      </c>
      <c r="Y168" s="6">
        <v>12.5</v>
      </c>
      <c r="Z168" s="49">
        <f t="shared" si="38"/>
        <v>30.757132919254655</v>
      </c>
      <c r="AA168" s="6">
        <v>141256.64000000001</v>
      </c>
      <c r="AB168" s="6">
        <v>208325</v>
      </c>
      <c r="AC168" s="6">
        <v>30</v>
      </c>
      <c r="AD168" s="49">
        <f t="shared" si="39"/>
        <v>21.019828825153009</v>
      </c>
      <c r="AE168" s="6">
        <v>120931.64</v>
      </c>
      <c r="AF168" s="6">
        <v>101730</v>
      </c>
      <c r="AG168" s="6">
        <v>14.5</v>
      </c>
      <c r="AH168" s="49">
        <f t="shared" si="40"/>
        <v>35.662530227071663</v>
      </c>
      <c r="AI168" s="6">
        <v>94809.14</v>
      </c>
      <c r="AJ168" s="6">
        <v>133335</v>
      </c>
      <c r="AK168" s="6">
        <v>19</v>
      </c>
      <c r="AL168" s="49">
        <f t="shared" si="41"/>
        <v>22.042849514381071</v>
      </c>
      <c r="AM168" s="6">
        <v>101504.14</v>
      </c>
      <c r="AN168" s="6">
        <v>105370</v>
      </c>
      <c r="AO168" s="6">
        <v>15.5</v>
      </c>
      <c r="AP168" s="49">
        <f t="shared" si="42"/>
        <v>29.86265863148904</v>
      </c>
      <c r="AQ168" s="6">
        <v>115304.14</v>
      </c>
      <c r="AR168" s="8">
        <v>67000</v>
      </c>
      <c r="AS168" s="8">
        <v>10</v>
      </c>
      <c r="AT168" s="51">
        <f t="shared" si="43"/>
        <v>53.349676716417903</v>
      </c>
      <c r="AU168" s="6">
        <v>102679.14</v>
      </c>
      <c r="AV168" s="8">
        <v>50250</v>
      </c>
      <c r="AW168" s="8">
        <v>7.5</v>
      </c>
      <c r="AX168" s="51">
        <f t="shared" si="44"/>
        <v>63.344345074626865</v>
      </c>
      <c r="AY168" s="50">
        <f t="shared" si="45"/>
        <v>590051.47</v>
      </c>
      <c r="AZ168" s="50">
        <f t="shared" si="46"/>
        <v>591555</v>
      </c>
      <c r="BA168" s="50">
        <f t="shared" si="47"/>
        <v>155.75</v>
      </c>
      <c r="BB168" s="7">
        <f t="shared" si="48"/>
        <v>30.921208628107276</v>
      </c>
      <c r="BC168" s="10" t="s">
        <v>803</v>
      </c>
      <c r="BD168" s="10" t="s">
        <v>803</v>
      </c>
      <c r="BE168" s="10" t="s">
        <v>805</v>
      </c>
      <c r="BF168" s="10" t="s">
        <v>833</v>
      </c>
    </row>
    <row r="169" spans="1:58" x14ac:dyDescent="0.2">
      <c r="A169" s="5">
        <v>179910</v>
      </c>
      <c r="B169" s="6" t="s">
        <v>436</v>
      </c>
      <c r="C169" s="6">
        <v>-8538.01</v>
      </c>
      <c r="D169" s="6">
        <v>0</v>
      </c>
      <c r="E169" s="6">
        <v>0</v>
      </c>
      <c r="F169" s="49">
        <f t="shared" si="33"/>
        <v>0</v>
      </c>
      <c r="G169" s="6">
        <v>-8538.01</v>
      </c>
      <c r="H169" s="6">
        <v>0</v>
      </c>
      <c r="I169" s="6">
        <v>0</v>
      </c>
      <c r="J169" s="49">
        <f t="shared" si="34"/>
        <v>0</v>
      </c>
      <c r="K169" s="6">
        <v>-8538.01</v>
      </c>
      <c r="L169" s="6">
        <v>0</v>
      </c>
      <c r="M169" s="6">
        <v>0</v>
      </c>
      <c r="N169" s="49">
        <f t="shared" si="35"/>
        <v>0</v>
      </c>
      <c r="O169" s="6">
        <v>-8538.01</v>
      </c>
      <c r="P169" s="6">
        <v>0</v>
      </c>
      <c r="Q169" s="6">
        <v>0</v>
      </c>
      <c r="R169" s="49">
        <f t="shared" si="36"/>
        <v>0</v>
      </c>
      <c r="S169" s="6">
        <v>-8538.01</v>
      </c>
      <c r="T169" s="6">
        <v>0</v>
      </c>
      <c r="U169" s="6">
        <v>0</v>
      </c>
      <c r="V169" s="49">
        <f t="shared" si="37"/>
        <v>0</v>
      </c>
      <c r="W169" s="6">
        <v>-8538.01</v>
      </c>
      <c r="X169" s="6">
        <v>0</v>
      </c>
      <c r="Y169" s="6">
        <v>0</v>
      </c>
      <c r="Z169" s="49">
        <f t="shared" si="38"/>
        <v>0</v>
      </c>
      <c r="AA169" s="6">
        <v>-8538.01</v>
      </c>
      <c r="AB169" s="6">
        <v>0</v>
      </c>
      <c r="AC169" s="6">
        <v>0</v>
      </c>
      <c r="AD169" s="49">
        <f t="shared" si="39"/>
        <v>0</v>
      </c>
      <c r="AE169" s="6">
        <v>-8538.01</v>
      </c>
      <c r="AF169" s="6">
        <v>0</v>
      </c>
      <c r="AG169" s="6">
        <v>0</v>
      </c>
      <c r="AH169" s="49">
        <f t="shared" si="40"/>
        <v>0</v>
      </c>
      <c r="AI169" s="6">
        <v>-8538.01</v>
      </c>
      <c r="AJ169" s="6">
        <v>0</v>
      </c>
      <c r="AK169" s="6">
        <v>0</v>
      </c>
      <c r="AL169" s="49">
        <f t="shared" si="41"/>
        <v>0</v>
      </c>
      <c r="AM169" s="6">
        <v>-8538.01</v>
      </c>
      <c r="AN169" s="6">
        <v>0</v>
      </c>
      <c r="AO169" s="6">
        <v>0</v>
      </c>
      <c r="AP169" s="49">
        <f t="shared" si="42"/>
        <v>0</v>
      </c>
      <c r="AQ169" s="6">
        <v>-8538.01</v>
      </c>
      <c r="AR169" s="8">
        <v>0</v>
      </c>
      <c r="AS169" s="8">
        <v>0</v>
      </c>
      <c r="AT169" s="51">
        <f t="shared" si="43"/>
        <v>0</v>
      </c>
      <c r="AU169" s="6">
        <v>0</v>
      </c>
      <c r="AV169" s="8">
        <v>0</v>
      </c>
      <c r="AW169" s="8">
        <v>0</v>
      </c>
      <c r="AX169" s="51">
        <f t="shared" si="44"/>
        <v>0</v>
      </c>
      <c r="AY169" s="50">
        <f t="shared" si="45"/>
        <v>-59766.070000000007</v>
      </c>
      <c r="AZ169" s="50">
        <f t="shared" si="46"/>
        <v>0</v>
      </c>
      <c r="BA169" s="50">
        <f t="shared" si="47"/>
        <v>0</v>
      </c>
      <c r="BB169" s="7">
        <f t="shared" si="48"/>
        <v>0</v>
      </c>
      <c r="BC169" s="10" t="s">
        <v>803</v>
      </c>
      <c r="BD169" s="10" t="s">
        <v>803</v>
      </c>
      <c r="BE169" s="10" t="s">
        <v>805</v>
      </c>
      <c r="BF169" s="10" t="s">
        <v>833</v>
      </c>
    </row>
    <row r="170" spans="1:58" x14ac:dyDescent="0.2">
      <c r="A170" s="5">
        <v>201417</v>
      </c>
      <c r="B170" s="6" t="s">
        <v>453</v>
      </c>
      <c r="C170" s="6">
        <v>83344.7</v>
      </c>
      <c r="D170" s="6">
        <v>0</v>
      </c>
      <c r="E170" s="6">
        <v>0</v>
      </c>
      <c r="F170" s="49">
        <f t="shared" si="33"/>
        <v>0</v>
      </c>
      <c r="G170" s="6">
        <v>83344.7</v>
      </c>
      <c r="H170" s="6">
        <v>0</v>
      </c>
      <c r="I170" s="6">
        <v>0</v>
      </c>
      <c r="J170" s="49">
        <f t="shared" si="34"/>
        <v>0</v>
      </c>
      <c r="K170" s="6">
        <v>83344.7</v>
      </c>
      <c r="L170" s="6">
        <v>0</v>
      </c>
      <c r="M170" s="6">
        <v>0</v>
      </c>
      <c r="N170" s="49">
        <f t="shared" si="35"/>
        <v>0</v>
      </c>
      <c r="O170" s="6">
        <v>73344.7</v>
      </c>
      <c r="P170" s="6">
        <v>0</v>
      </c>
      <c r="Q170" s="6">
        <v>0</v>
      </c>
      <c r="R170" s="49">
        <f t="shared" si="36"/>
        <v>0</v>
      </c>
      <c r="S170" s="6">
        <v>73344.7</v>
      </c>
      <c r="T170" s="6">
        <v>0</v>
      </c>
      <c r="U170" s="6">
        <v>0</v>
      </c>
      <c r="V170" s="49">
        <f t="shared" si="37"/>
        <v>0</v>
      </c>
      <c r="W170" s="6">
        <v>73344.7</v>
      </c>
      <c r="X170" s="6">
        <v>0</v>
      </c>
      <c r="Y170" s="6">
        <v>0</v>
      </c>
      <c r="Z170" s="49">
        <f t="shared" si="38"/>
        <v>0</v>
      </c>
      <c r="AA170" s="6">
        <v>73344.7</v>
      </c>
      <c r="AB170" s="6">
        <v>0</v>
      </c>
      <c r="AC170" s="6">
        <v>0</v>
      </c>
      <c r="AD170" s="49">
        <f t="shared" si="39"/>
        <v>0</v>
      </c>
      <c r="AE170" s="6">
        <v>73344.7</v>
      </c>
      <c r="AF170" s="6">
        <v>0</v>
      </c>
      <c r="AG170" s="6">
        <v>0</v>
      </c>
      <c r="AH170" s="49">
        <f t="shared" si="40"/>
        <v>0</v>
      </c>
      <c r="AI170" s="6">
        <v>0</v>
      </c>
      <c r="AJ170" s="6">
        <v>0</v>
      </c>
      <c r="AK170" s="6">
        <v>0</v>
      </c>
      <c r="AL170" s="49">
        <f t="shared" si="41"/>
        <v>0</v>
      </c>
      <c r="AM170" s="6">
        <v>-753.69</v>
      </c>
      <c r="AN170" s="6">
        <v>0</v>
      </c>
      <c r="AO170" s="6">
        <v>0</v>
      </c>
      <c r="AP170" s="49">
        <f t="shared" si="42"/>
        <v>0</v>
      </c>
      <c r="AQ170" s="6">
        <v>-753.69</v>
      </c>
      <c r="AR170" s="8">
        <v>0</v>
      </c>
      <c r="AS170" s="8">
        <v>0</v>
      </c>
      <c r="AT170" s="51">
        <f t="shared" si="43"/>
        <v>0</v>
      </c>
      <c r="AU170" s="6">
        <v>-753.69</v>
      </c>
      <c r="AV170" s="8">
        <v>0</v>
      </c>
      <c r="AW170" s="8">
        <v>0</v>
      </c>
      <c r="AX170" s="51">
        <f t="shared" si="44"/>
        <v>0</v>
      </c>
      <c r="AY170" s="50">
        <f t="shared" si="45"/>
        <v>543412.9</v>
      </c>
      <c r="AZ170" s="50">
        <f t="shared" si="46"/>
        <v>0</v>
      </c>
      <c r="BA170" s="50">
        <f t="shared" si="47"/>
        <v>0</v>
      </c>
      <c r="BB170" s="7">
        <f t="shared" si="48"/>
        <v>0</v>
      </c>
      <c r="BC170" s="10" t="s">
        <v>803</v>
      </c>
      <c r="BD170" s="10" t="s">
        <v>803</v>
      </c>
      <c r="BE170" s="10" t="s">
        <v>805</v>
      </c>
      <c r="BF170" s="10" t="s">
        <v>833</v>
      </c>
    </row>
    <row r="171" spans="1:58" x14ac:dyDescent="0.2">
      <c r="A171" s="5">
        <v>202412</v>
      </c>
      <c r="B171" s="6" t="s">
        <v>144</v>
      </c>
      <c r="C171" s="6">
        <v>230647.27</v>
      </c>
      <c r="D171" s="6">
        <v>266600</v>
      </c>
      <c r="E171" s="6">
        <v>40</v>
      </c>
      <c r="F171" s="49">
        <f t="shared" si="33"/>
        <v>25.954306451612904</v>
      </c>
      <c r="G171" s="6">
        <v>212797.27</v>
      </c>
      <c r="H171" s="6">
        <v>207750</v>
      </c>
      <c r="I171" s="6">
        <v>32.5</v>
      </c>
      <c r="J171" s="49">
        <f t="shared" si="34"/>
        <v>31.753142575210585</v>
      </c>
      <c r="K171" s="6">
        <v>242809.77</v>
      </c>
      <c r="L171" s="6">
        <v>532800</v>
      </c>
      <c r="M171" s="6">
        <v>80</v>
      </c>
      <c r="N171" s="49">
        <f t="shared" si="35"/>
        <v>13.671721283783784</v>
      </c>
      <c r="O171" s="6">
        <v>321399.77</v>
      </c>
      <c r="P171" s="6">
        <v>499490</v>
      </c>
      <c r="Q171" s="6">
        <v>74.5</v>
      </c>
      <c r="R171" s="49">
        <f t="shared" si="36"/>
        <v>19.947131814450742</v>
      </c>
      <c r="S171" s="6">
        <v>168979.77</v>
      </c>
      <c r="T171" s="6">
        <v>78280</v>
      </c>
      <c r="U171" s="6">
        <v>12</v>
      </c>
      <c r="V171" s="49">
        <f t="shared" si="37"/>
        <v>66.91840661727133</v>
      </c>
      <c r="W171" s="6">
        <v>27717.27</v>
      </c>
      <c r="X171" s="6">
        <v>64400</v>
      </c>
      <c r="Y171" s="6">
        <v>10</v>
      </c>
      <c r="Z171" s="49">
        <f t="shared" si="38"/>
        <v>12.911771739130437</v>
      </c>
      <c r="AA171" s="6">
        <v>252117.27</v>
      </c>
      <c r="AB171" s="6">
        <v>341000</v>
      </c>
      <c r="AC171" s="6">
        <v>50</v>
      </c>
      <c r="AD171" s="49">
        <f t="shared" si="39"/>
        <v>22.919751818181819</v>
      </c>
      <c r="AE171" s="6">
        <v>218917.28</v>
      </c>
      <c r="AF171" s="6">
        <v>190350</v>
      </c>
      <c r="AG171" s="6">
        <v>27.5</v>
      </c>
      <c r="AH171" s="49">
        <f t="shared" si="40"/>
        <v>34.502329393223008</v>
      </c>
      <c r="AI171" s="6">
        <v>312142.26</v>
      </c>
      <c r="AJ171" s="6">
        <v>388500</v>
      </c>
      <c r="AK171" s="6">
        <v>57.5</v>
      </c>
      <c r="AL171" s="49">
        <f t="shared" si="41"/>
        <v>24.907104401544402</v>
      </c>
      <c r="AM171" s="6">
        <v>317312.26</v>
      </c>
      <c r="AN171" s="6">
        <v>148120</v>
      </c>
      <c r="AO171" s="6">
        <v>23</v>
      </c>
      <c r="AP171" s="49">
        <f t="shared" si="42"/>
        <v>66.41020834458547</v>
      </c>
      <c r="AQ171" s="6">
        <v>281512.26</v>
      </c>
      <c r="AR171" s="8">
        <v>73400</v>
      </c>
      <c r="AS171" s="8">
        <v>10</v>
      </c>
      <c r="AT171" s="51">
        <f t="shared" si="43"/>
        <v>118.89482370572209</v>
      </c>
      <c r="AU171" s="6">
        <v>19145.88</v>
      </c>
      <c r="AV171" s="8">
        <v>91200</v>
      </c>
      <c r="AW171" s="8">
        <v>13</v>
      </c>
      <c r="AX171" s="51">
        <f t="shared" si="44"/>
        <v>6.5079197368421058</v>
      </c>
      <c r="AY171" s="50">
        <f t="shared" si="45"/>
        <v>1456468.39</v>
      </c>
      <c r="AZ171" s="50">
        <f t="shared" si="46"/>
        <v>1990320</v>
      </c>
      <c r="BA171" s="50">
        <f t="shared" si="47"/>
        <v>430</v>
      </c>
      <c r="BB171" s="7">
        <f t="shared" si="48"/>
        <v>22.685055714658947</v>
      </c>
      <c r="BC171" s="10" t="s">
        <v>803</v>
      </c>
      <c r="BD171" s="10" t="s">
        <v>803</v>
      </c>
      <c r="BE171" s="10" t="s">
        <v>805</v>
      </c>
      <c r="BF171" s="10" t="s">
        <v>833</v>
      </c>
    </row>
    <row r="172" spans="1:58" x14ac:dyDescent="0.2">
      <c r="A172" s="5">
        <v>202452</v>
      </c>
      <c r="B172" s="6" t="s">
        <v>473</v>
      </c>
      <c r="C172" s="6">
        <v>20843.28</v>
      </c>
      <c r="D172" s="6">
        <v>386900</v>
      </c>
      <c r="E172" s="6">
        <v>57.5</v>
      </c>
      <c r="F172" s="49">
        <f t="shared" si="33"/>
        <v>1.6161757560093046</v>
      </c>
      <c r="G172" s="6">
        <v>35893.279999999999</v>
      </c>
      <c r="H172" s="6">
        <v>379050</v>
      </c>
      <c r="I172" s="6">
        <v>58.5</v>
      </c>
      <c r="J172" s="49">
        <f t="shared" si="34"/>
        <v>2.9354746867167916</v>
      </c>
      <c r="K172" s="6">
        <v>-22011.74</v>
      </c>
      <c r="L172" s="6">
        <v>538920</v>
      </c>
      <c r="M172" s="6">
        <v>81</v>
      </c>
      <c r="N172" s="49">
        <f t="shared" si="35"/>
        <v>-1.225325094633712</v>
      </c>
      <c r="O172" s="6">
        <v>-2926.71</v>
      </c>
      <c r="P172" s="6">
        <v>396075</v>
      </c>
      <c r="Q172" s="6">
        <v>58.75</v>
      </c>
      <c r="R172" s="49">
        <f t="shared" si="36"/>
        <v>-0.22906775231963644</v>
      </c>
      <c r="S172" s="6">
        <v>52420.79</v>
      </c>
      <c r="T172" s="6">
        <v>408540</v>
      </c>
      <c r="U172" s="6">
        <v>62.25</v>
      </c>
      <c r="V172" s="49">
        <f t="shared" si="37"/>
        <v>3.9776875948499537</v>
      </c>
      <c r="W172" s="6">
        <v>60560.800000000003</v>
      </c>
      <c r="X172" s="6">
        <v>398660</v>
      </c>
      <c r="Y172" s="6">
        <v>61.5</v>
      </c>
      <c r="Z172" s="49">
        <f t="shared" si="38"/>
        <v>4.5573270456027695</v>
      </c>
      <c r="AA172" s="6">
        <v>5585.79</v>
      </c>
      <c r="AB172" s="6">
        <v>338825</v>
      </c>
      <c r="AC172" s="6">
        <v>48.75</v>
      </c>
      <c r="AD172" s="49">
        <f t="shared" si="39"/>
        <v>0.5110587766546153</v>
      </c>
      <c r="AE172" s="6">
        <v>76700.789999999994</v>
      </c>
      <c r="AF172" s="6">
        <v>437750</v>
      </c>
      <c r="AG172" s="6">
        <v>62.5</v>
      </c>
      <c r="AH172" s="49">
        <f t="shared" si="40"/>
        <v>5.2564790405482578</v>
      </c>
      <c r="AI172" s="6">
        <v>-25752.94</v>
      </c>
      <c r="AJ172" s="6">
        <v>430450</v>
      </c>
      <c r="AK172" s="6">
        <v>61</v>
      </c>
      <c r="AL172" s="49">
        <f t="shared" si="41"/>
        <v>-1.8546663724009755</v>
      </c>
      <c r="AM172" s="6">
        <v>-13932.95</v>
      </c>
      <c r="AN172" s="6">
        <v>393530</v>
      </c>
      <c r="AO172" s="6">
        <v>59.5</v>
      </c>
      <c r="AP172" s="49">
        <f t="shared" si="42"/>
        <v>-1.0975566030544051</v>
      </c>
      <c r="AQ172" s="6">
        <v>22242.04</v>
      </c>
      <c r="AR172" s="8">
        <v>461200</v>
      </c>
      <c r="AS172" s="8">
        <v>67.5</v>
      </c>
      <c r="AT172" s="51">
        <f t="shared" si="43"/>
        <v>1.4950200346921076</v>
      </c>
      <c r="AU172" s="6">
        <v>52409.54</v>
      </c>
      <c r="AV172" s="8">
        <v>624600</v>
      </c>
      <c r="AW172" s="8">
        <v>88</v>
      </c>
      <c r="AX172" s="51">
        <f t="shared" si="44"/>
        <v>2.6011779378802435</v>
      </c>
      <c r="AY172" s="50">
        <f t="shared" si="45"/>
        <v>150365.49000000002</v>
      </c>
      <c r="AZ172" s="50">
        <f t="shared" si="46"/>
        <v>2846970</v>
      </c>
      <c r="BA172" s="50">
        <f t="shared" si="47"/>
        <v>766.75</v>
      </c>
      <c r="BB172" s="7">
        <f t="shared" si="48"/>
        <v>1.6372951559025914</v>
      </c>
      <c r="BC172" s="10" t="s">
        <v>803</v>
      </c>
      <c r="BD172" s="10" t="s">
        <v>803</v>
      </c>
      <c r="BE172" s="10" t="s">
        <v>805</v>
      </c>
      <c r="BF172" s="10" t="s">
        <v>833</v>
      </c>
    </row>
    <row r="173" spans="1:58" x14ac:dyDescent="0.2">
      <c r="A173" s="5">
        <v>203971</v>
      </c>
      <c r="B173" s="6" t="s">
        <v>520</v>
      </c>
      <c r="C173" s="6">
        <v>63963.05</v>
      </c>
      <c r="D173" s="6">
        <v>269780</v>
      </c>
      <c r="E173" s="6">
        <v>40.799999999999997</v>
      </c>
      <c r="F173" s="49">
        <f t="shared" si="33"/>
        <v>7.1128011713247838</v>
      </c>
      <c r="G173" s="6">
        <v>-5696.96</v>
      </c>
      <c r="H173" s="6">
        <v>192200</v>
      </c>
      <c r="I173" s="6">
        <v>30</v>
      </c>
      <c r="J173" s="49">
        <f t="shared" si="34"/>
        <v>-0.9188645161290323</v>
      </c>
      <c r="K173" s="6">
        <v>51549.53</v>
      </c>
      <c r="L173" s="6">
        <v>420820</v>
      </c>
      <c r="M173" s="6">
        <v>63.5</v>
      </c>
      <c r="N173" s="49">
        <f t="shared" si="35"/>
        <v>3.6749344137636042</v>
      </c>
      <c r="O173" s="6">
        <v>-4220.47</v>
      </c>
      <c r="P173" s="6">
        <v>187040</v>
      </c>
      <c r="Q173" s="6">
        <v>28</v>
      </c>
      <c r="R173" s="49">
        <f t="shared" si="36"/>
        <v>-0.69950048118049613</v>
      </c>
      <c r="S173" s="6">
        <v>-19312.47</v>
      </c>
      <c r="T173" s="6">
        <v>128800</v>
      </c>
      <c r="U173" s="6">
        <v>20</v>
      </c>
      <c r="V173" s="49">
        <f t="shared" si="37"/>
        <v>-4.6481876552795036</v>
      </c>
      <c r="W173" s="6">
        <v>40177.519999999997</v>
      </c>
      <c r="X173" s="6">
        <v>437100</v>
      </c>
      <c r="Y173" s="6">
        <v>65</v>
      </c>
      <c r="Z173" s="49">
        <f t="shared" si="38"/>
        <v>2.7575511324639668</v>
      </c>
      <c r="AA173" s="6">
        <v>151432.51999999999</v>
      </c>
      <c r="AB173" s="6">
        <v>370560</v>
      </c>
      <c r="AC173" s="6">
        <v>51.5</v>
      </c>
      <c r="AD173" s="49">
        <f t="shared" si="39"/>
        <v>12.668415695164075</v>
      </c>
      <c r="AE173" s="6">
        <v>82630.009999999995</v>
      </c>
      <c r="AF173" s="6">
        <v>256710</v>
      </c>
      <c r="AG173" s="6">
        <v>36.5</v>
      </c>
      <c r="AH173" s="49">
        <f t="shared" si="40"/>
        <v>9.6564228117330835</v>
      </c>
      <c r="AI173" s="6">
        <v>-45752.49</v>
      </c>
      <c r="AJ173" s="6">
        <v>345830</v>
      </c>
      <c r="AK173" s="6">
        <v>50.5</v>
      </c>
      <c r="AL173" s="49">
        <f t="shared" si="41"/>
        <v>-4.1012265853164847</v>
      </c>
      <c r="AM173" s="6">
        <v>-15547.47</v>
      </c>
      <c r="AN173" s="6">
        <v>418140</v>
      </c>
      <c r="AO173" s="6">
        <v>61</v>
      </c>
      <c r="AP173" s="49">
        <f t="shared" si="42"/>
        <v>-1.152655976467212</v>
      </c>
      <c r="AQ173" s="6">
        <v>58197.53</v>
      </c>
      <c r="AR173" s="8">
        <v>214180</v>
      </c>
      <c r="AS173" s="8">
        <v>31</v>
      </c>
      <c r="AT173" s="51">
        <f t="shared" si="43"/>
        <v>8.4233982164534495</v>
      </c>
      <c r="AU173" s="6">
        <v>32118.65</v>
      </c>
      <c r="AV173" s="8">
        <v>286650</v>
      </c>
      <c r="AW173" s="8">
        <v>41.5</v>
      </c>
      <c r="AX173" s="51">
        <f t="shared" si="44"/>
        <v>3.4734978196406772</v>
      </c>
      <c r="AY173" s="50">
        <f t="shared" si="45"/>
        <v>277892.71999999997</v>
      </c>
      <c r="AZ173" s="50">
        <f t="shared" si="46"/>
        <v>2006300</v>
      </c>
      <c r="BA173" s="50">
        <f t="shared" si="47"/>
        <v>519.29999999999995</v>
      </c>
      <c r="BB173" s="7">
        <f t="shared" si="48"/>
        <v>4.2938116532921295</v>
      </c>
      <c r="BC173" s="10" t="s">
        <v>803</v>
      </c>
      <c r="BD173" s="10" t="s">
        <v>803</v>
      </c>
      <c r="BE173" s="10" t="s">
        <v>805</v>
      </c>
      <c r="BF173" s="10" t="s">
        <v>833</v>
      </c>
    </row>
    <row r="174" spans="1:58" x14ac:dyDescent="0.2">
      <c r="A174" s="5">
        <v>206928</v>
      </c>
      <c r="B174" s="6" t="s">
        <v>581</v>
      </c>
      <c r="C174" s="6">
        <v>267236.01</v>
      </c>
      <c r="D174" s="6">
        <v>317080</v>
      </c>
      <c r="E174" s="6">
        <v>46</v>
      </c>
      <c r="F174" s="49">
        <f t="shared" si="33"/>
        <v>25.284093288759934</v>
      </c>
      <c r="G174" s="6">
        <v>255911.02</v>
      </c>
      <c r="H174" s="6">
        <v>306600</v>
      </c>
      <c r="I174" s="6">
        <v>47.5</v>
      </c>
      <c r="J174" s="49">
        <f t="shared" si="34"/>
        <v>25.874891128506196</v>
      </c>
      <c r="K174" s="6">
        <v>327006.03999999998</v>
      </c>
      <c r="L174" s="6">
        <v>341720</v>
      </c>
      <c r="M174" s="6">
        <v>51.5</v>
      </c>
      <c r="N174" s="49">
        <f t="shared" si="35"/>
        <v>28.708244176518786</v>
      </c>
      <c r="O174" s="6">
        <v>354243.52</v>
      </c>
      <c r="P174" s="6">
        <v>331680</v>
      </c>
      <c r="Q174" s="6">
        <v>50</v>
      </c>
      <c r="R174" s="49">
        <f t="shared" si="36"/>
        <v>33.108867342016403</v>
      </c>
      <c r="S174" s="6">
        <v>276103.52</v>
      </c>
      <c r="T174" s="6">
        <v>191980</v>
      </c>
      <c r="U174" s="6">
        <v>29.5</v>
      </c>
      <c r="V174" s="49">
        <f t="shared" si="37"/>
        <v>44.583858318574855</v>
      </c>
      <c r="W174" s="6">
        <v>263541.02</v>
      </c>
      <c r="X174" s="6">
        <v>282720</v>
      </c>
      <c r="Y174" s="6">
        <v>43</v>
      </c>
      <c r="Z174" s="49">
        <f t="shared" si="38"/>
        <v>27.964879032258068</v>
      </c>
      <c r="AA174" s="6">
        <v>314521.02</v>
      </c>
      <c r="AB174" s="6">
        <v>248040</v>
      </c>
      <c r="AC174" s="6">
        <v>36</v>
      </c>
      <c r="AD174" s="49">
        <f t="shared" si="39"/>
        <v>39.308787373004357</v>
      </c>
      <c r="AE174" s="6">
        <v>308457.27</v>
      </c>
      <c r="AF174" s="6">
        <v>357555</v>
      </c>
      <c r="AG174" s="6">
        <v>50.75</v>
      </c>
      <c r="AH174" s="49">
        <f t="shared" si="40"/>
        <v>25.880544531610521</v>
      </c>
      <c r="AI174" s="6">
        <v>358118.52</v>
      </c>
      <c r="AJ174" s="6">
        <v>339580</v>
      </c>
      <c r="AK174" s="6">
        <v>50</v>
      </c>
      <c r="AL174" s="49">
        <f t="shared" si="41"/>
        <v>32.692367395017378</v>
      </c>
      <c r="AM174" s="6">
        <v>339658.52</v>
      </c>
      <c r="AN174" s="6">
        <v>234730</v>
      </c>
      <c r="AO174" s="6">
        <v>34.5</v>
      </c>
      <c r="AP174" s="49">
        <f t="shared" si="42"/>
        <v>44.857556000511231</v>
      </c>
      <c r="AQ174" s="6">
        <v>253843.52</v>
      </c>
      <c r="AR174" s="8">
        <v>361850</v>
      </c>
      <c r="AS174" s="8">
        <v>52.5</v>
      </c>
      <c r="AT174" s="51">
        <f t="shared" si="43"/>
        <v>21.746992179079729</v>
      </c>
      <c r="AU174" s="6">
        <v>427345.86</v>
      </c>
      <c r="AV174" s="8">
        <v>545800</v>
      </c>
      <c r="AW174" s="8">
        <v>77</v>
      </c>
      <c r="AX174" s="51">
        <f t="shared" si="44"/>
        <v>24.272117368999631</v>
      </c>
      <c r="AY174" s="50">
        <f t="shared" si="45"/>
        <v>2058562.1500000001</v>
      </c>
      <c r="AZ174" s="50">
        <f t="shared" si="46"/>
        <v>2019820</v>
      </c>
      <c r="BA174" s="50">
        <f t="shared" si="47"/>
        <v>568.25</v>
      </c>
      <c r="BB174" s="7">
        <f t="shared" si="48"/>
        <v>31.594610732639545</v>
      </c>
      <c r="BC174" s="10" t="s">
        <v>803</v>
      </c>
      <c r="BD174" s="10" t="s">
        <v>803</v>
      </c>
      <c r="BE174" s="10" t="s">
        <v>805</v>
      </c>
      <c r="BF174" s="10" t="s">
        <v>833</v>
      </c>
    </row>
    <row r="175" spans="1:58" x14ac:dyDescent="0.2">
      <c r="A175" s="5">
        <v>207857</v>
      </c>
      <c r="B175" s="6" t="s">
        <v>175</v>
      </c>
      <c r="C175" s="6">
        <v>103571.5</v>
      </c>
      <c r="D175" s="6">
        <v>2184059</v>
      </c>
      <c r="E175" s="6">
        <v>321.2</v>
      </c>
      <c r="F175" s="49">
        <f t="shared" si="33"/>
        <v>1.4226470072465993</v>
      </c>
      <c r="G175" s="6">
        <v>13290.49</v>
      </c>
      <c r="H175" s="6">
        <v>1650250</v>
      </c>
      <c r="I175" s="6">
        <v>251.8</v>
      </c>
      <c r="J175" s="49">
        <f t="shared" si="34"/>
        <v>0.24966228753219211</v>
      </c>
      <c r="K175" s="6">
        <v>-175569.01</v>
      </c>
      <c r="L175" s="6">
        <v>2477530</v>
      </c>
      <c r="M175" s="6">
        <v>366.5</v>
      </c>
      <c r="N175" s="49">
        <f t="shared" si="35"/>
        <v>-2.12593603306519</v>
      </c>
      <c r="O175" s="6">
        <v>57644.51</v>
      </c>
      <c r="P175" s="6">
        <v>1852420</v>
      </c>
      <c r="Q175" s="6">
        <v>271.5</v>
      </c>
      <c r="R175" s="49">
        <f t="shared" si="36"/>
        <v>0.96467313568197277</v>
      </c>
      <c r="S175" s="6">
        <v>46770.75</v>
      </c>
      <c r="T175" s="6">
        <v>2045188</v>
      </c>
      <c r="U175" s="6">
        <v>304.20000000000005</v>
      </c>
      <c r="V175" s="49">
        <f t="shared" si="37"/>
        <v>0.70892908133628785</v>
      </c>
      <c r="W175" s="6">
        <v>-30819.18</v>
      </c>
      <c r="X175" s="6">
        <v>3337980</v>
      </c>
      <c r="Y175" s="6">
        <v>501.5</v>
      </c>
      <c r="Z175" s="49">
        <f t="shared" si="38"/>
        <v>-0.27698650081785992</v>
      </c>
      <c r="AA175" s="6">
        <v>-141023.18</v>
      </c>
      <c r="AB175" s="6">
        <v>3604940</v>
      </c>
      <c r="AC175" s="6">
        <v>505</v>
      </c>
      <c r="AD175" s="49">
        <f t="shared" si="39"/>
        <v>-1.2127021753482721</v>
      </c>
      <c r="AE175" s="6">
        <v>428464.68</v>
      </c>
      <c r="AF175" s="6">
        <v>4127600</v>
      </c>
      <c r="AG175" s="6">
        <v>577.5</v>
      </c>
      <c r="AH175" s="49">
        <f t="shared" si="40"/>
        <v>3.1141439092935363</v>
      </c>
      <c r="AI175" s="6">
        <v>-652662.92000000004</v>
      </c>
      <c r="AJ175" s="6">
        <v>5002971</v>
      </c>
      <c r="AK175" s="6">
        <v>718.15000000000009</v>
      </c>
      <c r="AL175" s="49">
        <f t="shared" si="41"/>
        <v>-4.0441070955638168</v>
      </c>
      <c r="AM175" s="6">
        <v>-25969.38</v>
      </c>
      <c r="AN175" s="6">
        <v>2426279</v>
      </c>
      <c r="AO175" s="6">
        <v>342.34999999999997</v>
      </c>
      <c r="AP175" s="49">
        <f t="shared" si="42"/>
        <v>-0.33180470176760385</v>
      </c>
      <c r="AQ175" s="6">
        <v>-218343.25</v>
      </c>
      <c r="AR175" s="8">
        <v>2897650</v>
      </c>
      <c r="AS175" s="8">
        <v>407.5</v>
      </c>
      <c r="AT175" s="51">
        <f t="shared" si="43"/>
        <v>-2.3359069418321745</v>
      </c>
      <c r="AU175" s="6">
        <v>-925470.78</v>
      </c>
      <c r="AV175" s="8">
        <v>10686880</v>
      </c>
      <c r="AW175" s="8">
        <v>1500.7</v>
      </c>
      <c r="AX175" s="51">
        <f t="shared" si="44"/>
        <v>-2.6845622089889658</v>
      </c>
      <c r="AY175" s="50">
        <f t="shared" si="45"/>
        <v>-126134.12</v>
      </c>
      <c r="AZ175" s="50">
        <f t="shared" si="46"/>
        <v>17152367</v>
      </c>
      <c r="BA175" s="50">
        <f t="shared" si="47"/>
        <v>6067.9</v>
      </c>
      <c r="BB175" s="7">
        <f t="shared" si="48"/>
        <v>-0.22796607138828129</v>
      </c>
      <c r="BC175" s="10" t="s">
        <v>803</v>
      </c>
      <c r="BD175" s="10" t="s">
        <v>803</v>
      </c>
      <c r="BE175" s="10" t="s">
        <v>805</v>
      </c>
      <c r="BF175" s="10" t="s">
        <v>833</v>
      </c>
    </row>
    <row r="176" spans="1:58" x14ac:dyDescent="0.2">
      <c r="A176" s="5">
        <v>207985</v>
      </c>
      <c r="B176" s="6" t="s">
        <v>608</v>
      </c>
      <c r="C176" s="6">
        <v>96800</v>
      </c>
      <c r="D176" s="6">
        <v>198000</v>
      </c>
      <c r="E176" s="6">
        <v>30</v>
      </c>
      <c r="F176" s="49">
        <f t="shared" si="33"/>
        <v>14.666666666666666</v>
      </c>
      <c r="G176" s="6">
        <v>85500</v>
      </c>
      <c r="H176" s="6">
        <v>323200</v>
      </c>
      <c r="I176" s="6">
        <v>50</v>
      </c>
      <c r="J176" s="49">
        <f t="shared" si="34"/>
        <v>8.2008044554455441</v>
      </c>
      <c r="K176" s="6">
        <v>109424.99</v>
      </c>
      <c r="L176" s="6">
        <v>235900</v>
      </c>
      <c r="M176" s="6">
        <v>35</v>
      </c>
      <c r="N176" s="49">
        <f t="shared" si="35"/>
        <v>13.915852903772786</v>
      </c>
      <c r="O176" s="6">
        <v>89124.98</v>
      </c>
      <c r="P176" s="6">
        <v>367800</v>
      </c>
      <c r="Q176" s="6">
        <v>55</v>
      </c>
      <c r="R176" s="49">
        <f t="shared" si="36"/>
        <v>7.5118933659597609</v>
      </c>
      <c r="S176" s="6">
        <v>118874.96</v>
      </c>
      <c r="T176" s="6">
        <v>357230</v>
      </c>
      <c r="U176" s="6">
        <v>54.5</v>
      </c>
      <c r="V176" s="49">
        <f t="shared" si="37"/>
        <v>10.315829465610392</v>
      </c>
      <c r="W176" s="6">
        <v>70012.460000000006</v>
      </c>
      <c r="X176" s="6">
        <v>325200</v>
      </c>
      <c r="Y176" s="6">
        <v>50</v>
      </c>
      <c r="Z176" s="49">
        <f t="shared" si="38"/>
        <v>6.4587140221402217</v>
      </c>
      <c r="AA176" s="6">
        <v>32957.46</v>
      </c>
      <c r="AB176" s="6">
        <v>245150</v>
      </c>
      <c r="AC176" s="6">
        <v>35</v>
      </c>
      <c r="AD176" s="49">
        <f t="shared" si="39"/>
        <v>4.1675760146848866</v>
      </c>
      <c r="AE176" s="6">
        <v>99782.46</v>
      </c>
      <c r="AF176" s="6">
        <v>71400</v>
      </c>
      <c r="AG176" s="6">
        <v>10</v>
      </c>
      <c r="AH176" s="49">
        <f t="shared" si="40"/>
        <v>41.925403361344543</v>
      </c>
      <c r="AI176" s="6">
        <v>70497.45</v>
      </c>
      <c r="AJ176" s="6">
        <v>206450</v>
      </c>
      <c r="AK176" s="6">
        <v>30</v>
      </c>
      <c r="AL176" s="49">
        <f t="shared" si="41"/>
        <v>10.585715427464276</v>
      </c>
      <c r="AM176" s="6">
        <v>152397.45000000001</v>
      </c>
      <c r="AN176" s="6">
        <v>264600</v>
      </c>
      <c r="AO176" s="6">
        <v>40</v>
      </c>
      <c r="AP176" s="49">
        <f t="shared" si="42"/>
        <v>17.854576530612245</v>
      </c>
      <c r="AQ176" s="6">
        <v>51797.440000000002</v>
      </c>
      <c r="AR176" s="8">
        <v>204400</v>
      </c>
      <c r="AS176" s="8">
        <v>30</v>
      </c>
      <c r="AT176" s="51">
        <f t="shared" si="43"/>
        <v>7.8557761252446179</v>
      </c>
      <c r="AU176" s="6">
        <v>41144.94</v>
      </c>
      <c r="AV176" s="8">
        <v>153800</v>
      </c>
      <c r="AW176" s="8">
        <v>22</v>
      </c>
      <c r="AX176" s="51">
        <f t="shared" si="44"/>
        <v>8.2931933680104049</v>
      </c>
      <c r="AY176" s="50">
        <f t="shared" si="45"/>
        <v>602694.85</v>
      </c>
      <c r="AZ176" s="50">
        <f t="shared" si="46"/>
        <v>2052480</v>
      </c>
      <c r="BA176" s="50">
        <f t="shared" si="47"/>
        <v>441.5</v>
      </c>
      <c r="BB176" s="7">
        <f t="shared" si="48"/>
        <v>9.1029098212893675</v>
      </c>
      <c r="BC176" s="10" t="s">
        <v>803</v>
      </c>
      <c r="BD176" s="10" t="s">
        <v>803</v>
      </c>
      <c r="BE176" s="10" t="s">
        <v>805</v>
      </c>
      <c r="BF176" s="10" t="s">
        <v>833</v>
      </c>
    </row>
    <row r="177" spans="1:58" x14ac:dyDescent="0.2">
      <c r="A177" s="5">
        <v>208631</v>
      </c>
      <c r="B177" s="6" t="s">
        <v>627</v>
      </c>
      <c r="C177" s="6">
        <v>0</v>
      </c>
      <c r="D177" s="6">
        <v>0</v>
      </c>
      <c r="E177" s="6">
        <v>0</v>
      </c>
      <c r="F177" s="49">
        <f t="shared" si="33"/>
        <v>0</v>
      </c>
      <c r="G177" s="6">
        <v>0</v>
      </c>
      <c r="H177" s="6">
        <v>0</v>
      </c>
      <c r="I177" s="6">
        <v>0</v>
      </c>
      <c r="J177" s="49">
        <f t="shared" si="34"/>
        <v>0</v>
      </c>
      <c r="K177" s="6">
        <v>-1050</v>
      </c>
      <c r="L177" s="6">
        <v>51600</v>
      </c>
      <c r="M177" s="6">
        <v>7.5</v>
      </c>
      <c r="N177" s="49">
        <f t="shared" si="35"/>
        <v>-0.61046511627906974</v>
      </c>
      <c r="O177" s="6">
        <v>-1350</v>
      </c>
      <c r="P177" s="6">
        <v>100200</v>
      </c>
      <c r="Q177" s="6">
        <v>15</v>
      </c>
      <c r="R177" s="49">
        <f t="shared" si="36"/>
        <v>-0.41766467065868262</v>
      </c>
      <c r="S177" s="6">
        <v>-6925</v>
      </c>
      <c r="T177" s="6">
        <v>80750</v>
      </c>
      <c r="U177" s="6">
        <v>12.5</v>
      </c>
      <c r="V177" s="49">
        <f t="shared" si="37"/>
        <v>-2.6585139318885447</v>
      </c>
      <c r="W177" s="6">
        <v>-3310</v>
      </c>
      <c r="X177" s="6">
        <v>25760</v>
      </c>
      <c r="Y177" s="6">
        <v>4</v>
      </c>
      <c r="Z177" s="49">
        <f t="shared" si="38"/>
        <v>-3.8548136645962736</v>
      </c>
      <c r="AA177" s="6">
        <v>-1575</v>
      </c>
      <c r="AB177" s="6">
        <v>49300</v>
      </c>
      <c r="AC177" s="6">
        <v>7.5</v>
      </c>
      <c r="AD177" s="49">
        <f t="shared" si="39"/>
        <v>-0.99036511156186613</v>
      </c>
      <c r="AE177" s="6">
        <v>-3450</v>
      </c>
      <c r="AF177" s="6">
        <v>69150</v>
      </c>
      <c r="AG177" s="6">
        <v>10</v>
      </c>
      <c r="AH177" s="49">
        <f t="shared" si="40"/>
        <v>-1.4967462039045554</v>
      </c>
      <c r="AI177" s="6">
        <v>-3575</v>
      </c>
      <c r="AJ177" s="6">
        <v>83700</v>
      </c>
      <c r="AK177" s="6">
        <v>12.5</v>
      </c>
      <c r="AL177" s="49">
        <f t="shared" si="41"/>
        <v>-1.3240740740740742</v>
      </c>
      <c r="AM177" s="6">
        <v>-3450</v>
      </c>
      <c r="AN177" s="6">
        <v>64400</v>
      </c>
      <c r="AO177" s="6">
        <v>10</v>
      </c>
      <c r="AP177" s="49">
        <f t="shared" si="42"/>
        <v>-1.6607142857142856</v>
      </c>
      <c r="AQ177" s="6">
        <v>-875</v>
      </c>
      <c r="AR177" s="8">
        <v>16750</v>
      </c>
      <c r="AS177" s="8">
        <v>2.5</v>
      </c>
      <c r="AT177" s="51">
        <f t="shared" si="43"/>
        <v>-1.6194029850746268</v>
      </c>
      <c r="AU177" s="6">
        <v>-3025</v>
      </c>
      <c r="AV177" s="8">
        <v>51000</v>
      </c>
      <c r="AW177" s="8">
        <v>7.5</v>
      </c>
      <c r="AX177" s="51">
        <f t="shared" si="44"/>
        <v>-1.8387254901960783</v>
      </c>
      <c r="AY177" s="50">
        <f t="shared" si="45"/>
        <v>-14210</v>
      </c>
      <c r="AZ177" s="50">
        <f t="shared" si="46"/>
        <v>307610</v>
      </c>
      <c r="BA177" s="50">
        <f t="shared" si="47"/>
        <v>89</v>
      </c>
      <c r="BB177" s="7">
        <f t="shared" si="48"/>
        <v>-1.4320405708527033</v>
      </c>
      <c r="BC177" s="10" t="s">
        <v>803</v>
      </c>
      <c r="BD177" s="10" t="s">
        <v>803</v>
      </c>
      <c r="BE177" s="10" t="s">
        <v>805</v>
      </c>
      <c r="BF177" s="10" t="s">
        <v>833</v>
      </c>
    </row>
    <row r="178" spans="1:58" x14ac:dyDescent="0.2">
      <c r="A178" s="5">
        <v>209765</v>
      </c>
      <c r="B178" s="6" t="s">
        <v>672</v>
      </c>
      <c r="C178" s="6">
        <v>0</v>
      </c>
      <c r="D178" s="6">
        <v>0</v>
      </c>
      <c r="E178" s="6">
        <v>0</v>
      </c>
      <c r="F178" s="49">
        <f t="shared" si="33"/>
        <v>0</v>
      </c>
      <c r="G178" s="6">
        <v>0</v>
      </c>
      <c r="H178" s="6">
        <v>0</v>
      </c>
      <c r="I178" s="6">
        <v>0</v>
      </c>
      <c r="J178" s="49">
        <f t="shared" si="34"/>
        <v>0</v>
      </c>
      <c r="K178" s="6">
        <v>0</v>
      </c>
      <c r="L178" s="6">
        <v>0</v>
      </c>
      <c r="M178" s="6">
        <v>0</v>
      </c>
      <c r="N178" s="49">
        <f t="shared" si="35"/>
        <v>0</v>
      </c>
      <c r="O178" s="6">
        <v>0</v>
      </c>
      <c r="P178" s="6">
        <v>0</v>
      </c>
      <c r="Q178" s="6">
        <v>0</v>
      </c>
      <c r="R178" s="49">
        <f t="shared" si="36"/>
        <v>0</v>
      </c>
      <c r="S178" s="6">
        <v>0</v>
      </c>
      <c r="T178" s="6">
        <v>0</v>
      </c>
      <c r="U178" s="6">
        <v>0</v>
      </c>
      <c r="V178" s="49">
        <f t="shared" si="37"/>
        <v>0</v>
      </c>
      <c r="W178" s="6">
        <v>0</v>
      </c>
      <c r="X178" s="6">
        <v>0</v>
      </c>
      <c r="Y178" s="6">
        <v>0</v>
      </c>
      <c r="Z178" s="49">
        <f t="shared" si="38"/>
        <v>0</v>
      </c>
      <c r="AA178" s="6">
        <v>192725</v>
      </c>
      <c r="AB178" s="6">
        <v>275825</v>
      </c>
      <c r="AC178" s="6">
        <v>36.25</v>
      </c>
      <c r="AD178" s="49">
        <f t="shared" si="39"/>
        <v>21.660382488896946</v>
      </c>
      <c r="AE178" s="6">
        <v>178797.75</v>
      </c>
      <c r="AF178" s="6">
        <v>172020</v>
      </c>
      <c r="AG178" s="6">
        <v>23</v>
      </c>
      <c r="AH178" s="49">
        <f t="shared" si="40"/>
        <v>31.182028252528777</v>
      </c>
      <c r="AI178" s="6">
        <v>148177.97</v>
      </c>
      <c r="AJ178" s="6">
        <v>105100</v>
      </c>
      <c r="AK178" s="6">
        <v>15</v>
      </c>
      <c r="AL178" s="49">
        <f t="shared" si="41"/>
        <v>43.706156707897236</v>
      </c>
      <c r="AM178" s="6">
        <v>49703.74</v>
      </c>
      <c r="AN178" s="6">
        <v>50800</v>
      </c>
      <c r="AO178" s="6">
        <v>7.5</v>
      </c>
      <c r="AP178" s="49">
        <f t="shared" si="42"/>
        <v>30.331022440944881</v>
      </c>
      <c r="AQ178" s="6">
        <v>64403.74</v>
      </c>
      <c r="AR178" s="8">
        <v>68700</v>
      </c>
      <c r="AS178" s="8">
        <v>10</v>
      </c>
      <c r="AT178" s="51">
        <f t="shared" si="43"/>
        <v>29.061367394468704</v>
      </c>
      <c r="AU178" s="6">
        <v>75928.740000000005</v>
      </c>
      <c r="AV178" s="8">
        <v>153750</v>
      </c>
      <c r="AW178" s="8">
        <v>22.5</v>
      </c>
      <c r="AX178" s="51">
        <f t="shared" si="44"/>
        <v>15.309209365853659</v>
      </c>
      <c r="AY178" s="50">
        <f t="shared" si="45"/>
        <v>192725</v>
      </c>
      <c r="AZ178" s="50">
        <f t="shared" si="46"/>
        <v>275825</v>
      </c>
      <c r="BA178" s="50">
        <f t="shared" si="47"/>
        <v>114.25</v>
      </c>
      <c r="BB178" s="7">
        <f t="shared" si="48"/>
        <v>21.660382488896946</v>
      </c>
      <c r="BC178" s="10" t="s">
        <v>803</v>
      </c>
      <c r="BD178" s="10" t="s">
        <v>803</v>
      </c>
      <c r="BE178" s="10" t="s">
        <v>805</v>
      </c>
      <c r="BF178" s="10" t="s">
        <v>833</v>
      </c>
    </row>
    <row r="179" spans="1:58" x14ac:dyDescent="0.2">
      <c r="A179" s="5">
        <v>211256</v>
      </c>
      <c r="B179" s="6" t="s">
        <v>718</v>
      </c>
      <c r="C179" s="6">
        <v>0</v>
      </c>
      <c r="D179" s="6">
        <v>0</v>
      </c>
      <c r="E179" s="6">
        <v>0</v>
      </c>
      <c r="F179" s="49">
        <f t="shared" si="33"/>
        <v>0</v>
      </c>
      <c r="G179" s="6">
        <v>0</v>
      </c>
      <c r="H179" s="6">
        <v>0</v>
      </c>
      <c r="I179" s="6">
        <v>0</v>
      </c>
      <c r="J179" s="49">
        <f t="shared" si="34"/>
        <v>0</v>
      </c>
      <c r="K179" s="6">
        <v>0</v>
      </c>
      <c r="L179" s="6">
        <v>0</v>
      </c>
      <c r="M179" s="6">
        <v>0</v>
      </c>
      <c r="N179" s="49">
        <f t="shared" si="35"/>
        <v>0</v>
      </c>
      <c r="O179" s="6">
        <v>0</v>
      </c>
      <c r="P179" s="6">
        <v>0</v>
      </c>
      <c r="Q179" s="6">
        <v>0</v>
      </c>
      <c r="R179" s="49">
        <f t="shared" si="36"/>
        <v>0</v>
      </c>
      <c r="S179" s="6">
        <v>0</v>
      </c>
      <c r="T179" s="6">
        <v>0</v>
      </c>
      <c r="U179" s="6">
        <v>0</v>
      </c>
      <c r="V179" s="49">
        <f t="shared" si="37"/>
        <v>0</v>
      </c>
      <c r="W179" s="6">
        <v>0</v>
      </c>
      <c r="X179" s="6">
        <v>0</v>
      </c>
      <c r="Y179" s="6">
        <v>0</v>
      </c>
      <c r="Z179" s="49">
        <f t="shared" si="38"/>
        <v>0</v>
      </c>
      <c r="AA179" s="6">
        <v>0</v>
      </c>
      <c r="AB179" s="6">
        <v>0</v>
      </c>
      <c r="AC179" s="6">
        <v>0</v>
      </c>
      <c r="AD179" s="49">
        <f t="shared" si="39"/>
        <v>0</v>
      </c>
      <c r="AE179" s="6">
        <v>0</v>
      </c>
      <c r="AF179" s="6">
        <v>0</v>
      </c>
      <c r="AG179" s="6">
        <v>0</v>
      </c>
      <c r="AH179" s="49">
        <f t="shared" si="40"/>
        <v>0</v>
      </c>
      <c r="AI179" s="6">
        <v>0</v>
      </c>
      <c r="AJ179" s="6">
        <v>0</v>
      </c>
      <c r="AK179" s="6">
        <v>0</v>
      </c>
      <c r="AL179" s="49">
        <f t="shared" si="41"/>
        <v>0</v>
      </c>
      <c r="AM179" s="6">
        <v>47100</v>
      </c>
      <c r="AN179" s="6">
        <v>103850</v>
      </c>
      <c r="AO179" s="6">
        <v>15</v>
      </c>
      <c r="AP179" s="49">
        <f t="shared" si="42"/>
        <v>14.059701492537313</v>
      </c>
      <c r="AQ179" s="6">
        <v>-17275</v>
      </c>
      <c r="AR179" s="8">
        <v>355200</v>
      </c>
      <c r="AS179" s="8">
        <v>50</v>
      </c>
      <c r="AT179" s="51">
        <f t="shared" si="43"/>
        <v>-1.5076717342342343</v>
      </c>
      <c r="AU179" s="6">
        <v>63930.5</v>
      </c>
      <c r="AV179" s="8">
        <v>710855</v>
      </c>
      <c r="AW179" s="8">
        <v>100</v>
      </c>
      <c r="AX179" s="51">
        <f t="shared" si="44"/>
        <v>2.7879743407586641</v>
      </c>
      <c r="AY179" s="50">
        <f t="shared" si="45"/>
        <v>0</v>
      </c>
      <c r="AZ179" s="50">
        <f t="shared" si="46"/>
        <v>0</v>
      </c>
      <c r="BA179" s="50">
        <f t="shared" si="47"/>
        <v>165</v>
      </c>
      <c r="BB179" s="7">
        <f t="shared" si="48"/>
        <v>0</v>
      </c>
      <c r="BC179" s="10" t="s">
        <v>803</v>
      </c>
      <c r="BD179" s="10" t="s">
        <v>803</v>
      </c>
      <c r="BE179" s="10" t="s">
        <v>805</v>
      </c>
      <c r="BF179" s="10" t="s">
        <v>833</v>
      </c>
    </row>
    <row r="180" spans="1:58" x14ac:dyDescent="0.2">
      <c r="A180" s="5">
        <v>173370</v>
      </c>
      <c r="B180" s="6" t="s">
        <v>723</v>
      </c>
      <c r="C180" s="6">
        <v>-9833.5300000000007</v>
      </c>
      <c r="D180" s="6">
        <v>0</v>
      </c>
      <c r="E180" s="6">
        <v>0</v>
      </c>
      <c r="F180" s="49">
        <f t="shared" si="33"/>
        <v>0</v>
      </c>
      <c r="G180" s="6">
        <v>-9833.5300000000007</v>
      </c>
      <c r="H180" s="6">
        <v>0</v>
      </c>
      <c r="I180" s="6">
        <v>0</v>
      </c>
      <c r="J180" s="49">
        <f t="shared" si="34"/>
        <v>0</v>
      </c>
      <c r="K180" s="6">
        <v>-9833.5300000000007</v>
      </c>
      <c r="L180" s="6">
        <v>0</v>
      </c>
      <c r="M180" s="6">
        <v>0</v>
      </c>
      <c r="N180" s="49">
        <f t="shared" si="35"/>
        <v>0</v>
      </c>
      <c r="O180" s="6">
        <v>-9833.5300000000007</v>
      </c>
      <c r="P180" s="6">
        <v>0</v>
      </c>
      <c r="Q180" s="6">
        <v>0</v>
      </c>
      <c r="R180" s="49">
        <f t="shared" si="36"/>
        <v>0</v>
      </c>
      <c r="S180" s="6">
        <v>-9833.5300000000007</v>
      </c>
      <c r="T180" s="6">
        <v>0</v>
      </c>
      <c r="U180" s="6">
        <v>0</v>
      </c>
      <c r="V180" s="49">
        <f t="shared" si="37"/>
        <v>0</v>
      </c>
      <c r="W180" s="6">
        <v>-9833.5300000000007</v>
      </c>
      <c r="X180" s="6">
        <v>0</v>
      </c>
      <c r="Y180" s="6">
        <v>0</v>
      </c>
      <c r="Z180" s="49">
        <f t="shared" si="38"/>
        <v>0</v>
      </c>
      <c r="AA180" s="6">
        <v>-9833.5300000000007</v>
      </c>
      <c r="AB180" s="6">
        <v>0</v>
      </c>
      <c r="AC180" s="6">
        <v>0</v>
      </c>
      <c r="AD180" s="49">
        <f t="shared" si="39"/>
        <v>0</v>
      </c>
      <c r="AE180" s="6">
        <v>-9833.5300000000007</v>
      </c>
      <c r="AF180" s="6">
        <v>0</v>
      </c>
      <c r="AG180" s="6">
        <v>0</v>
      </c>
      <c r="AH180" s="49">
        <f t="shared" si="40"/>
        <v>0</v>
      </c>
      <c r="AI180" s="6">
        <v>0</v>
      </c>
      <c r="AJ180" s="6">
        <v>0</v>
      </c>
      <c r="AK180" s="6">
        <v>0</v>
      </c>
      <c r="AL180" s="49">
        <f t="shared" si="41"/>
        <v>0</v>
      </c>
      <c r="AM180" s="6">
        <v>0</v>
      </c>
      <c r="AN180" s="6">
        <v>0</v>
      </c>
      <c r="AO180" s="6">
        <v>0</v>
      </c>
      <c r="AP180" s="49">
        <f t="shared" si="42"/>
        <v>0</v>
      </c>
      <c r="AQ180" s="6">
        <v>0</v>
      </c>
      <c r="AR180" s="8">
        <v>0</v>
      </c>
      <c r="AS180" s="8">
        <v>0</v>
      </c>
      <c r="AT180" s="51">
        <f t="shared" si="43"/>
        <v>0</v>
      </c>
      <c r="AU180" s="6">
        <v>0</v>
      </c>
      <c r="AV180" s="8">
        <v>0</v>
      </c>
      <c r="AW180" s="8">
        <v>0</v>
      </c>
      <c r="AX180" s="51">
        <f t="shared" si="44"/>
        <v>0</v>
      </c>
      <c r="AY180" s="50">
        <f t="shared" si="45"/>
        <v>-68834.710000000006</v>
      </c>
      <c r="AZ180" s="50">
        <f t="shared" si="46"/>
        <v>0</v>
      </c>
      <c r="BA180" s="50">
        <f t="shared" si="47"/>
        <v>0</v>
      </c>
      <c r="BB180" s="7">
        <f t="shared" si="48"/>
        <v>0</v>
      </c>
      <c r="BC180" s="10" t="s">
        <v>803</v>
      </c>
      <c r="BD180" s="10" t="s">
        <v>803</v>
      </c>
      <c r="BE180" s="10" t="s">
        <v>805</v>
      </c>
      <c r="BF180" s="10" t="s">
        <v>833</v>
      </c>
    </row>
    <row r="181" spans="1:58" x14ac:dyDescent="0.2">
      <c r="A181" s="5">
        <v>174693</v>
      </c>
      <c r="B181" s="6" t="s">
        <v>870</v>
      </c>
      <c r="C181" s="6">
        <v>44112.41</v>
      </c>
      <c r="D181" s="6">
        <v>346625</v>
      </c>
      <c r="E181" s="6">
        <v>47.75</v>
      </c>
      <c r="F181" s="49">
        <f t="shared" si="33"/>
        <v>3.8178789758384428</v>
      </c>
      <c r="G181" s="6">
        <v>40.409999999999997</v>
      </c>
      <c r="H181" s="6">
        <v>0</v>
      </c>
      <c r="I181" s="6">
        <v>0</v>
      </c>
      <c r="J181" s="49">
        <f t="shared" si="34"/>
        <v>0</v>
      </c>
      <c r="K181" s="6">
        <v>40.409999999999997</v>
      </c>
      <c r="L181" s="6">
        <v>0</v>
      </c>
      <c r="M181" s="6">
        <v>0</v>
      </c>
      <c r="N181" s="49">
        <f t="shared" si="35"/>
        <v>0</v>
      </c>
      <c r="O181" s="6">
        <v>40.409999999999997</v>
      </c>
      <c r="P181" s="6">
        <v>0</v>
      </c>
      <c r="Q181" s="6">
        <v>0</v>
      </c>
      <c r="R181" s="49">
        <f t="shared" si="36"/>
        <v>0</v>
      </c>
      <c r="S181" s="6">
        <v>-1669.59</v>
      </c>
      <c r="T181" s="6">
        <v>0</v>
      </c>
      <c r="U181" s="6">
        <v>0</v>
      </c>
      <c r="V181" s="49">
        <f t="shared" si="37"/>
        <v>0</v>
      </c>
      <c r="W181" s="6">
        <v>-23269.59</v>
      </c>
      <c r="X181" s="6">
        <v>0</v>
      </c>
      <c r="Y181" s="6">
        <v>0</v>
      </c>
      <c r="Z181" s="49">
        <f t="shared" si="38"/>
        <v>0</v>
      </c>
      <c r="AA181" s="6">
        <v>-23269.59</v>
      </c>
      <c r="AB181" s="6">
        <v>0</v>
      </c>
      <c r="AC181" s="6">
        <v>0</v>
      </c>
      <c r="AD181" s="49">
        <f t="shared" si="39"/>
        <v>0</v>
      </c>
      <c r="AE181" s="6">
        <v>-23269.59</v>
      </c>
      <c r="AF181" s="6">
        <v>0</v>
      </c>
      <c r="AG181" s="6">
        <v>0</v>
      </c>
      <c r="AH181" s="49">
        <f t="shared" si="40"/>
        <v>0</v>
      </c>
      <c r="AI181" s="12">
        <v>0</v>
      </c>
      <c r="AJ181" s="6">
        <v>0</v>
      </c>
      <c r="AK181" s="6">
        <v>0</v>
      </c>
      <c r="AL181" s="49">
        <f t="shared" si="41"/>
        <v>0</v>
      </c>
      <c r="AM181" s="6">
        <v>0</v>
      </c>
      <c r="AN181" s="6">
        <v>0</v>
      </c>
      <c r="AO181" s="6">
        <v>0</v>
      </c>
      <c r="AP181" s="49">
        <f t="shared" si="42"/>
        <v>0</v>
      </c>
      <c r="AQ181" s="6">
        <v>0</v>
      </c>
      <c r="AR181" s="8">
        <v>0</v>
      </c>
      <c r="AS181" s="8">
        <v>0</v>
      </c>
      <c r="AT181" s="51">
        <f t="shared" si="43"/>
        <v>0</v>
      </c>
      <c r="AU181" s="6">
        <v>0</v>
      </c>
      <c r="AV181" s="8">
        <v>0</v>
      </c>
      <c r="AW181" s="8">
        <v>0</v>
      </c>
      <c r="AX181" s="51">
        <f t="shared" si="44"/>
        <v>0</v>
      </c>
      <c r="AY181" s="50">
        <f t="shared" si="45"/>
        <v>-3975.1299999999828</v>
      </c>
      <c r="AZ181" s="50">
        <f t="shared" si="46"/>
        <v>346625</v>
      </c>
      <c r="BA181" s="50">
        <f t="shared" si="47"/>
        <v>47.75</v>
      </c>
      <c r="BB181" s="7">
        <f t="shared" si="48"/>
        <v>-0.35551108546700172</v>
      </c>
      <c r="BC181" s="10" t="s">
        <v>803</v>
      </c>
      <c r="BD181" s="10" t="s">
        <v>803</v>
      </c>
      <c r="BE181" s="10" t="s">
        <v>805</v>
      </c>
      <c r="BF181" s="10" t="s">
        <v>833</v>
      </c>
    </row>
    <row r="182" spans="1:58" x14ac:dyDescent="0.2">
      <c r="A182" s="11">
        <v>204434</v>
      </c>
      <c r="B182" s="12" t="s">
        <v>758</v>
      </c>
      <c r="C182" s="6">
        <v>-7770</v>
      </c>
      <c r="D182" s="6">
        <v>0</v>
      </c>
      <c r="E182" s="6">
        <v>0</v>
      </c>
      <c r="F182" s="49">
        <f t="shared" si="33"/>
        <v>0</v>
      </c>
      <c r="G182" s="6">
        <v>-7770</v>
      </c>
      <c r="H182" s="6">
        <v>0</v>
      </c>
      <c r="I182" s="6">
        <v>0</v>
      </c>
      <c r="J182" s="49">
        <f t="shared" si="34"/>
        <v>0</v>
      </c>
      <c r="K182" s="6">
        <v>-7770</v>
      </c>
      <c r="L182" s="6">
        <v>0</v>
      </c>
      <c r="M182" s="6">
        <v>0</v>
      </c>
      <c r="N182" s="49">
        <f t="shared" si="35"/>
        <v>0</v>
      </c>
      <c r="O182" s="6">
        <v>-7770</v>
      </c>
      <c r="P182" s="6">
        <v>0</v>
      </c>
      <c r="Q182" s="6">
        <v>0</v>
      </c>
      <c r="R182" s="49">
        <f t="shared" si="36"/>
        <v>0</v>
      </c>
      <c r="S182" s="6">
        <v>-7770</v>
      </c>
      <c r="T182" s="6">
        <v>0</v>
      </c>
      <c r="U182" s="6">
        <v>0</v>
      </c>
      <c r="V182" s="49">
        <f t="shared" si="37"/>
        <v>0</v>
      </c>
      <c r="W182" s="12">
        <v>0</v>
      </c>
      <c r="X182" s="6">
        <v>0</v>
      </c>
      <c r="Y182" s="6">
        <v>0</v>
      </c>
      <c r="Z182" s="49">
        <f t="shared" si="38"/>
        <v>0</v>
      </c>
      <c r="AA182" s="12">
        <v>0</v>
      </c>
      <c r="AB182" s="6">
        <v>0</v>
      </c>
      <c r="AC182" s="6">
        <v>0</v>
      </c>
      <c r="AD182" s="49">
        <f t="shared" si="39"/>
        <v>0</v>
      </c>
      <c r="AE182" s="12">
        <v>0</v>
      </c>
      <c r="AF182" s="6">
        <v>0</v>
      </c>
      <c r="AG182" s="6">
        <v>0</v>
      </c>
      <c r="AH182" s="49">
        <f t="shared" si="40"/>
        <v>0</v>
      </c>
      <c r="AI182" s="12">
        <v>0</v>
      </c>
      <c r="AJ182" s="6">
        <v>0</v>
      </c>
      <c r="AK182" s="6">
        <v>0</v>
      </c>
      <c r="AL182" s="49">
        <f t="shared" si="41"/>
        <v>0</v>
      </c>
      <c r="AM182" s="6">
        <v>0</v>
      </c>
      <c r="AN182" s="6">
        <v>0</v>
      </c>
      <c r="AO182" s="6">
        <v>0</v>
      </c>
      <c r="AP182" s="49">
        <f t="shared" si="42"/>
        <v>0</v>
      </c>
      <c r="AQ182" s="6">
        <v>0</v>
      </c>
      <c r="AR182" s="8">
        <v>0</v>
      </c>
      <c r="AS182" s="8">
        <v>0</v>
      </c>
      <c r="AT182" s="51">
        <f t="shared" si="43"/>
        <v>0</v>
      </c>
      <c r="AU182" s="6">
        <v>0</v>
      </c>
      <c r="AV182" s="8">
        <v>0</v>
      </c>
      <c r="AW182" s="8">
        <v>0</v>
      </c>
      <c r="AX182" s="51">
        <f t="shared" si="44"/>
        <v>0</v>
      </c>
      <c r="AY182" s="50">
        <f t="shared" si="45"/>
        <v>-38850</v>
      </c>
      <c r="AZ182" s="50">
        <f t="shared" si="46"/>
        <v>0</v>
      </c>
      <c r="BA182" s="50">
        <f t="shared" si="47"/>
        <v>0</v>
      </c>
      <c r="BB182" s="7">
        <f t="shared" si="48"/>
        <v>0</v>
      </c>
      <c r="BC182" s="10" t="s">
        <v>803</v>
      </c>
      <c r="BD182" s="10" t="s">
        <v>803</v>
      </c>
      <c r="BE182" s="10" t="s">
        <v>805</v>
      </c>
      <c r="BF182" s="10" t="s">
        <v>833</v>
      </c>
    </row>
    <row r="183" spans="1:58" x14ac:dyDescent="0.2">
      <c r="A183" s="5">
        <v>119071</v>
      </c>
      <c r="B183" s="6" t="s">
        <v>31</v>
      </c>
      <c r="C183" s="6">
        <v>485696.25</v>
      </c>
      <c r="D183" s="6">
        <v>1029075</v>
      </c>
      <c r="E183" s="6">
        <v>151.5</v>
      </c>
      <c r="F183" s="49">
        <f t="shared" si="33"/>
        <v>14.15920851249909</v>
      </c>
      <c r="G183" s="6">
        <v>271479.28000000003</v>
      </c>
      <c r="H183" s="6">
        <v>1042570</v>
      </c>
      <c r="I183" s="6">
        <v>161.5</v>
      </c>
      <c r="J183" s="49">
        <f t="shared" si="34"/>
        <v>8.0722231408922198</v>
      </c>
      <c r="K183" s="6">
        <v>761946.5</v>
      </c>
      <c r="L183" s="6">
        <v>2145012</v>
      </c>
      <c r="M183" s="6">
        <v>321.55</v>
      </c>
      <c r="N183" s="49">
        <f t="shared" si="35"/>
        <v>10.656534788616568</v>
      </c>
      <c r="O183" s="6">
        <v>575365.52</v>
      </c>
      <c r="P183" s="6">
        <v>1454195</v>
      </c>
      <c r="Q183" s="6">
        <v>216</v>
      </c>
      <c r="R183" s="49">
        <f t="shared" si="36"/>
        <v>12.26543284772675</v>
      </c>
      <c r="S183" s="6">
        <v>822526.52</v>
      </c>
      <c r="T183" s="6">
        <v>1356350</v>
      </c>
      <c r="U183" s="6">
        <v>203.5</v>
      </c>
      <c r="V183" s="49">
        <f t="shared" si="37"/>
        <v>18.799220053820918</v>
      </c>
      <c r="W183" s="6">
        <v>741696.11</v>
      </c>
      <c r="X183" s="6">
        <v>1338475</v>
      </c>
      <c r="Y183" s="6">
        <v>205.75</v>
      </c>
      <c r="Z183" s="49">
        <f t="shared" si="38"/>
        <v>16.624055959207304</v>
      </c>
      <c r="AA183" s="6">
        <v>490163.09</v>
      </c>
      <c r="AB183" s="6">
        <v>856900</v>
      </c>
      <c r="AC183" s="6">
        <v>122</v>
      </c>
      <c r="AD183" s="49">
        <f t="shared" si="39"/>
        <v>17.732589321974562</v>
      </c>
      <c r="AE183" s="6">
        <v>-20215.93</v>
      </c>
      <c r="AF183" s="6">
        <v>513360</v>
      </c>
      <c r="AG183" s="6">
        <v>72.150000000000006</v>
      </c>
      <c r="AH183" s="49">
        <f t="shared" si="40"/>
        <v>-1.1813890836839644</v>
      </c>
      <c r="AI183" s="6">
        <v>605326.59</v>
      </c>
      <c r="AJ183" s="6">
        <v>2266000</v>
      </c>
      <c r="AK183" s="6">
        <v>334.35</v>
      </c>
      <c r="AL183" s="49">
        <f t="shared" si="41"/>
        <v>8.2811669417475713</v>
      </c>
      <c r="AM183" s="6">
        <v>256055.07</v>
      </c>
      <c r="AN183" s="6">
        <v>800825</v>
      </c>
      <c r="AO183" s="6">
        <v>116.25</v>
      </c>
      <c r="AP183" s="49">
        <f t="shared" si="42"/>
        <v>9.911912302937596</v>
      </c>
      <c r="AQ183" s="6">
        <v>29012.080000000002</v>
      </c>
      <c r="AR183" s="8">
        <v>1187075</v>
      </c>
      <c r="AS183" s="8">
        <v>170</v>
      </c>
      <c r="AT183" s="51">
        <f t="shared" si="43"/>
        <v>0.75763913821788853</v>
      </c>
      <c r="AU183" s="6">
        <v>542384.12</v>
      </c>
      <c r="AV183" s="8">
        <v>2445475</v>
      </c>
      <c r="AW183" s="8">
        <v>350.75</v>
      </c>
      <c r="AX183" s="51">
        <f t="shared" si="44"/>
        <v>6.8755181386029296</v>
      </c>
      <c r="AY183" s="50">
        <f t="shared" si="45"/>
        <v>4148873.27</v>
      </c>
      <c r="AZ183" s="50">
        <f t="shared" si="46"/>
        <v>9222577</v>
      </c>
      <c r="BA183" s="50">
        <f t="shared" si="47"/>
        <v>2425.3000000000002</v>
      </c>
      <c r="BB183" s="7">
        <f t="shared" si="48"/>
        <v>13.945676069714571</v>
      </c>
      <c r="BC183" s="10" t="s">
        <v>803</v>
      </c>
      <c r="BD183" s="10" t="s">
        <v>803</v>
      </c>
      <c r="BE183" s="10" t="s">
        <v>805</v>
      </c>
      <c r="BF183" s="10" t="s">
        <v>832</v>
      </c>
    </row>
    <row r="184" spans="1:58" x14ac:dyDescent="0.2">
      <c r="A184" s="5">
        <v>141512</v>
      </c>
      <c r="B184" s="6" t="s">
        <v>80</v>
      </c>
      <c r="C184" s="6">
        <v>405146.63</v>
      </c>
      <c r="D184" s="6">
        <v>3077575</v>
      </c>
      <c r="E184" s="6">
        <v>454.5</v>
      </c>
      <c r="F184" s="49">
        <f t="shared" si="33"/>
        <v>3.9493428754782585</v>
      </c>
      <c r="G184" s="6">
        <v>186809.64</v>
      </c>
      <c r="H184" s="6">
        <v>2986678</v>
      </c>
      <c r="I184" s="6">
        <v>456.15</v>
      </c>
      <c r="J184" s="49">
        <f t="shared" si="34"/>
        <v>1.9389766288833281</v>
      </c>
      <c r="K184" s="6">
        <v>521988.88</v>
      </c>
      <c r="L184" s="6">
        <v>4443750</v>
      </c>
      <c r="M184" s="6">
        <v>659</v>
      </c>
      <c r="N184" s="49">
        <f t="shared" si="35"/>
        <v>3.5239755611814347</v>
      </c>
      <c r="O184" s="6">
        <v>564374.85</v>
      </c>
      <c r="P184" s="6">
        <v>3606477</v>
      </c>
      <c r="Q184" s="6">
        <v>531.5</v>
      </c>
      <c r="R184" s="49">
        <f t="shared" si="36"/>
        <v>4.8511664846330644</v>
      </c>
      <c r="S184" s="6">
        <v>801130.84</v>
      </c>
      <c r="T184" s="6">
        <v>3097745</v>
      </c>
      <c r="U184" s="6">
        <v>471.75</v>
      </c>
      <c r="V184" s="49">
        <f t="shared" si="37"/>
        <v>8.0171402229686421</v>
      </c>
      <c r="W184" s="6">
        <v>-132117.63</v>
      </c>
      <c r="X184" s="6">
        <v>1344435</v>
      </c>
      <c r="Y184" s="6">
        <v>201.35</v>
      </c>
      <c r="Z184" s="49">
        <f t="shared" si="38"/>
        <v>-2.9481000569012261</v>
      </c>
      <c r="AA184" s="6">
        <v>117032.03</v>
      </c>
      <c r="AB184" s="6">
        <v>3469529</v>
      </c>
      <c r="AC184" s="6">
        <v>491.6</v>
      </c>
      <c r="AD184" s="49">
        <f t="shared" si="39"/>
        <v>1.0456730380406101</v>
      </c>
      <c r="AE184" s="6">
        <v>579967.92000000004</v>
      </c>
      <c r="AF184" s="6">
        <v>3113635</v>
      </c>
      <c r="AG184" s="6">
        <v>436.1</v>
      </c>
      <c r="AH184" s="49">
        <f t="shared" si="40"/>
        <v>5.5880145232180398</v>
      </c>
      <c r="AI184" s="6">
        <v>566833.88</v>
      </c>
      <c r="AJ184" s="6">
        <v>4532810</v>
      </c>
      <c r="AK184" s="6">
        <v>660.2</v>
      </c>
      <c r="AL184" s="49">
        <f t="shared" si="41"/>
        <v>3.8765909623390344</v>
      </c>
      <c r="AM184" s="6">
        <v>509374.89</v>
      </c>
      <c r="AN184" s="6">
        <v>1856985</v>
      </c>
      <c r="AO184" s="6">
        <v>260.85000000000002</v>
      </c>
      <c r="AP184" s="49">
        <f t="shared" si="42"/>
        <v>8.5033651806557398</v>
      </c>
      <c r="AQ184" s="6">
        <v>-150619.42000000001</v>
      </c>
      <c r="AR184" s="8">
        <v>2809800</v>
      </c>
      <c r="AS184" s="8">
        <v>406.5</v>
      </c>
      <c r="AT184" s="51">
        <f t="shared" si="43"/>
        <v>-1.6617560039860491</v>
      </c>
      <c r="AU184" s="6">
        <v>123041.19</v>
      </c>
      <c r="AV184" s="8">
        <v>7650340</v>
      </c>
      <c r="AW184" s="8">
        <v>1082.6000000000001</v>
      </c>
      <c r="AX184" s="51">
        <f t="shared" si="44"/>
        <v>0.49857612733551715</v>
      </c>
      <c r="AY184" s="50">
        <f t="shared" si="45"/>
        <v>2464365.2399999998</v>
      </c>
      <c r="AZ184" s="50">
        <f t="shared" si="46"/>
        <v>22026189</v>
      </c>
      <c r="BA184" s="50">
        <f t="shared" si="47"/>
        <v>6112.1</v>
      </c>
      <c r="BB184" s="7">
        <f t="shared" si="48"/>
        <v>3.4683858583071268</v>
      </c>
      <c r="BC184" s="10" t="s">
        <v>803</v>
      </c>
      <c r="BD184" s="10" t="s">
        <v>803</v>
      </c>
      <c r="BE184" s="10" t="s">
        <v>805</v>
      </c>
      <c r="BF184" s="10" t="s">
        <v>832</v>
      </c>
    </row>
    <row r="185" spans="1:58" x14ac:dyDescent="0.2">
      <c r="A185" s="5">
        <v>145956</v>
      </c>
      <c r="B185" s="6" t="s">
        <v>117</v>
      </c>
      <c r="C185" s="6">
        <v>-980.3</v>
      </c>
      <c r="D185" s="6">
        <v>67600</v>
      </c>
      <c r="E185" s="6">
        <v>10</v>
      </c>
      <c r="F185" s="49">
        <f t="shared" si="33"/>
        <v>-0.43504437869822482</v>
      </c>
      <c r="G185" s="6">
        <v>-1160.3</v>
      </c>
      <c r="H185" s="6">
        <v>39360</v>
      </c>
      <c r="I185" s="6">
        <v>6</v>
      </c>
      <c r="J185" s="49">
        <f t="shared" si="34"/>
        <v>-0.91385416666666663</v>
      </c>
      <c r="K185" s="6">
        <v>-1760.3</v>
      </c>
      <c r="L185" s="6">
        <v>0</v>
      </c>
      <c r="M185" s="6">
        <v>0</v>
      </c>
      <c r="N185" s="49">
        <f t="shared" si="35"/>
        <v>0</v>
      </c>
      <c r="O185" s="6">
        <v>-1800.3</v>
      </c>
      <c r="P185" s="6">
        <v>133400</v>
      </c>
      <c r="Q185" s="6">
        <v>20</v>
      </c>
      <c r="R185" s="49">
        <f t="shared" si="36"/>
        <v>-0.41836056971514246</v>
      </c>
      <c r="S185" s="6">
        <v>-4325.3</v>
      </c>
      <c r="T185" s="6">
        <v>48750</v>
      </c>
      <c r="U185" s="6">
        <v>7.5</v>
      </c>
      <c r="V185" s="49">
        <f t="shared" si="37"/>
        <v>-2.7504471794871796</v>
      </c>
      <c r="W185" s="6">
        <v>-2350.3000000000002</v>
      </c>
      <c r="X185" s="6">
        <v>49250</v>
      </c>
      <c r="Y185" s="6">
        <v>7.5</v>
      </c>
      <c r="Z185" s="49">
        <f t="shared" si="38"/>
        <v>-1.4316548223350254</v>
      </c>
      <c r="AA185" s="6">
        <v>-1725.3</v>
      </c>
      <c r="AB185" s="6">
        <v>50500</v>
      </c>
      <c r="AC185" s="6">
        <v>7.5</v>
      </c>
      <c r="AD185" s="49">
        <f t="shared" si="39"/>
        <v>-1.0590950495049505</v>
      </c>
      <c r="AE185" s="6">
        <v>15674.7</v>
      </c>
      <c r="AF185" s="6">
        <v>34500</v>
      </c>
      <c r="AG185" s="6">
        <v>5</v>
      </c>
      <c r="AH185" s="49">
        <f t="shared" si="40"/>
        <v>13.630173913043478</v>
      </c>
      <c r="AI185" s="6">
        <v>20212.2</v>
      </c>
      <c r="AJ185" s="6">
        <v>59325</v>
      </c>
      <c r="AK185" s="6">
        <v>8.75</v>
      </c>
      <c r="AL185" s="49">
        <f t="shared" si="41"/>
        <v>10.561790139064476</v>
      </c>
      <c r="AM185" s="6">
        <v>-2637.8</v>
      </c>
      <c r="AN185" s="6">
        <v>67000</v>
      </c>
      <c r="AO185" s="6">
        <v>10</v>
      </c>
      <c r="AP185" s="49">
        <f t="shared" si="42"/>
        <v>-1.2204746268656717</v>
      </c>
      <c r="AQ185" s="6">
        <v>-2112.8000000000002</v>
      </c>
      <c r="AR185" s="8">
        <v>51250</v>
      </c>
      <c r="AS185" s="8">
        <v>7.5</v>
      </c>
      <c r="AT185" s="51">
        <f t="shared" si="43"/>
        <v>-1.2779863414634147</v>
      </c>
      <c r="AU185" s="6">
        <v>12257.2</v>
      </c>
      <c r="AV185" s="8">
        <v>92950</v>
      </c>
      <c r="AW185" s="8">
        <v>13.5</v>
      </c>
      <c r="AX185" s="51">
        <f t="shared" si="44"/>
        <v>4.0879311457772998</v>
      </c>
      <c r="AY185" s="50">
        <f t="shared" si="45"/>
        <v>-14102.099999999999</v>
      </c>
      <c r="AZ185" s="50">
        <f t="shared" si="46"/>
        <v>388860</v>
      </c>
      <c r="BA185" s="50">
        <f t="shared" si="47"/>
        <v>103.25</v>
      </c>
      <c r="BB185" s="7">
        <f t="shared" si="48"/>
        <v>-1.124222342231137</v>
      </c>
      <c r="BC185" s="10" t="s">
        <v>803</v>
      </c>
      <c r="BD185" s="10" t="s">
        <v>803</v>
      </c>
      <c r="BE185" s="10" t="s">
        <v>805</v>
      </c>
      <c r="BF185" s="10" t="s">
        <v>832</v>
      </c>
    </row>
    <row r="186" spans="1:58" x14ac:dyDescent="0.2">
      <c r="A186" s="5">
        <v>146845</v>
      </c>
      <c r="B186" s="6" t="s">
        <v>125</v>
      </c>
      <c r="C186" s="6">
        <v>571374.66</v>
      </c>
      <c r="D186" s="6">
        <v>1056020</v>
      </c>
      <c r="E186" s="6">
        <v>157</v>
      </c>
      <c r="F186" s="49">
        <f t="shared" si="33"/>
        <v>16.231927236226589</v>
      </c>
      <c r="G186" s="6">
        <v>349661.16</v>
      </c>
      <c r="H186" s="6">
        <v>1018880</v>
      </c>
      <c r="I186" s="6">
        <v>157.5</v>
      </c>
      <c r="J186" s="49">
        <f t="shared" si="34"/>
        <v>10.638638465766332</v>
      </c>
      <c r="K186" s="6">
        <v>501290.19</v>
      </c>
      <c r="L186" s="6">
        <v>1356305</v>
      </c>
      <c r="M186" s="6">
        <v>203.5</v>
      </c>
      <c r="N186" s="49">
        <f t="shared" si="35"/>
        <v>11.087996947589223</v>
      </c>
      <c r="O186" s="6">
        <v>516966.71</v>
      </c>
      <c r="P186" s="6">
        <v>1210630</v>
      </c>
      <c r="Q186" s="6">
        <v>181.5</v>
      </c>
      <c r="R186" s="49">
        <f t="shared" si="36"/>
        <v>13.237709300116469</v>
      </c>
      <c r="S186" s="6">
        <v>572715.71</v>
      </c>
      <c r="T186" s="6">
        <v>1064549</v>
      </c>
      <c r="U186" s="6">
        <v>162.35000000000002</v>
      </c>
      <c r="V186" s="49">
        <f t="shared" si="37"/>
        <v>16.677660690113843</v>
      </c>
      <c r="W186" s="6">
        <v>557965.48</v>
      </c>
      <c r="X186" s="6">
        <v>979620</v>
      </c>
      <c r="Y186" s="6">
        <v>150.69999999999999</v>
      </c>
      <c r="Z186" s="49">
        <f t="shared" si="38"/>
        <v>17.087201567954921</v>
      </c>
      <c r="AA186" s="6">
        <v>473293.51</v>
      </c>
      <c r="AB186" s="6">
        <v>708300</v>
      </c>
      <c r="AC186" s="6">
        <v>101.5</v>
      </c>
      <c r="AD186" s="49">
        <f t="shared" si="39"/>
        <v>20.714526062402939</v>
      </c>
      <c r="AE186" s="6">
        <v>352149</v>
      </c>
      <c r="AF186" s="6">
        <v>555400</v>
      </c>
      <c r="AG186" s="6">
        <v>79</v>
      </c>
      <c r="AH186" s="49">
        <f t="shared" si="40"/>
        <v>19.021371984155564</v>
      </c>
      <c r="AI186" s="6">
        <v>401824.5</v>
      </c>
      <c r="AJ186" s="6">
        <v>684820</v>
      </c>
      <c r="AK186" s="6">
        <v>100</v>
      </c>
      <c r="AL186" s="49">
        <f t="shared" si="41"/>
        <v>18.189538126807044</v>
      </c>
      <c r="AM186" s="6">
        <v>511129.49</v>
      </c>
      <c r="AN186" s="6">
        <v>697850</v>
      </c>
      <c r="AO186" s="6">
        <v>104</v>
      </c>
      <c r="AP186" s="49">
        <f t="shared" si="42"/>
        <v>22.705472795013257</v>
      </c>
      <c r="AQ186" s="6">
        <v>577704.01</v>
      </c>
      <c r="AR186" s="8">
        <v>606525</v>
      </c>
      <c r="AS186" s="8">
        <v>89</v>
      </c>
      <c r="AT186" s="51">
        <f t="shared" si="43"/>
        <v>29.526935097481552</v>
      </c>
      <c r="AU186" s="6">
        <v>564561.06000000006</v>
      </c>
      <c r="AV186" s="8">
        <v>770025</v>
      </c>
      <c r="AW186" s="8">
        <v>111.25</v>
      </c>
      <c r="AX186" s="51">
        <f t="shared" si="44"/>
        <v>22.728343703126523</v>
      </c>
      <c r="AY186" s="50">
        <f t="shared" si="45"/>
        <v>3543267.42</v>
      </c>
      <c r="AZ186" s="50">
        <f t="shared" si="46"/>
        <v>7394304</v>
      </c>
      <c r="BA186" s="50">
        <f t="shared" si="47"/>
        <v>1597.3</v>
      </c>
      <c r="BB186" s="7">
        <f t="shared" si="48"/>
        <v>14.854851791324782</v>
      </c>
      <c r="BC186" s="10" t="s">
        <v>803</v>
      </c>
      <c r="BD186" s="10" t="s">
        <v>803</v>
      </c>
      <c r="BE186" s="10" t="s">
        <v>805</v>
      </c>
      <c r="BF186" s="10" t="s">
        <v>832</v>
      </c>
    </row>
    <row r="187" spans="1:58" x14ac:dyDescent="0.2">
      <c r="A187" s="5">
        <v>149583</v>
      </c>
      <c r="B187" s="6" t="s">
        <v>157</v>
      </c>
      <c r="C187" s="6">
        <v>40961.919999999998</v>
      </c>
      <c r="D187" s="6">
        <v>339570</v>
      </c>
      <c r="E187" s="6">
        <v>50.5</v>
      </c>
      <c r="F187" s="49">
        <f t="shared" si="33"/>
        <v>3.618863857231204</v>
      </c>
      <c r="G187" s="6">
        <v>-8678.07</v>
      </c>
      <c r="H187" s="6">
        <v>353040</v>
      </c>
      <c r="I187" s="6">
        <v>54.5</v>
      </c>
      <c r="J187" s="49">
        <f t="shared" si="34"/>
        <v>-0.76201045207341944</v>
      </c>
      <c r="K187" s="6">
        <v>-13208.07</v>
      </c>
      <c r="L187" s="6">
        <v>436240</v>
      </c>
      <c r="M187" s="6">
        <v>66</v>
      </c>
      <c r="N187" s="49">
        <f t="shared" si="35"/>
        <v>-0.90831216761415734</v>
      </c>
      <c r="O187" s="6">
        <v>-53.07</v>
      </c>
      <c r="P187" s="6">
        <v>280980</v>
      </c>
      <c r="Q187" s="6">
        <v>42</v>
      </c>
      <c r="R187" s="49">
        <f t="shared" si="36"/>
        <v>-5.8551142430066198E-3</v>
      </c>
      <c r="S187" s="6">
        <v>-8668.06</v>
      </c>
      <c r="T187" s="6">
        <v>204850</v>
      </c>
      <c r="U187" s="6">
        <v>31.5</v>
      </c>
      <c r="V187" s="49">
        <f t="shared" si="37"/>
        <v>-1.3117396143519648</v>
      </c>
      <c r="W187" s="6">
        <v>-14425.56</v>
      </c>
      <c r="X187" s="6">
        <v>131000</v>
      </c>
      <c r="Y187" s="6">
        <v>20</v>
      </c>
      <c r="Z187" s="49">
        <f t="shared" si="38"/>
        <v>-3.3035633587786255</v>
      </c>
      <c r="AA187" s="6">
        <v>-6155.56</v>
      </c>
      <c r="AB187" s="6">
        <v>140800</v>
      </c>
      <c r="AC187" s="6">
        <v>20</v>
      </c>
      <c r="AD187" s="49">
        <f t="shared" si="39"/>
        <v>-1.3552724431818182</v>
      </c>
      <c r="AE187" s="6">
        <v>-7855.56</v>
      </c>
      <c r="AF187" s="6">
        <v>141000</v>
      </c>
      <c r="AG187" s="6">
        <v>20</v>
      </c>
      <c r="AH187" s="49">
        <f t="shared" si="40"/>
        <v>-1.6713957446808512</v>
      </c>
      <c r="AI187" s="6">
        <v>-28755.56</v>
      </c>
      <c r="AJ187" s="6">
        <v>345000</v>
      </c>
      <c r="AK187" s="6">
        <v>50</v>
      </c>
      <c r="AL187" s="49">
        <f t="shared" si="41"/>
        <v>-2.5838329275362319</v>
      </c>
      <c r="AM187" s="6">
        <v>-14055.56</v>
      </c>
      <c r="AN187" s="6">
        <v>336500</v>
      </c>
      <c r="AO187" s="6">
        <v>50</v>
      </c>
      <c r="AP187" s="49">
        <f t="shared" si="42"/>
        <v>-1.2948658543833582</v>
      </c>
      <c r="AQ187" s="6">
        <v>43529.440000000002</v>
      </c>
      <c r="AR187" s="8">
        <v>199250</v>
      </c>
      <c r="AS187" s="8">
        <v>29</v>
      </c>
      <c r="AT187" s="51">
        <f t="shared" si="43"/>
        <v>6.7724599247176922</v>
      </c>
      <c r="AU187" s="6">
        <v>-85823.05</v>
      </c>
      <c r="AV187" s="8">
        <v>708575</v>
      </c>
      <c r="AW187" s="8">
        <v>101</v>
      </c>
      <c r="AX187" s="51">
        <f t="shared" si="44"/>
        <v>-3.7547395124016512</v>
      </c>
      <c r="AY187" s="50">
        <f t="shared" si="45"/>
        <v>-10226.470000000001</v>
      </c>
      <c r="AZ187" s="50">
        <f t="shared" si="46"/>
        <v>1886480</v>
      </c>
      <c r="BA187" s="50">
        <f t="shared" si="47"/>
        <v>534.5</v>
      </c>
      <c r="BB187" s="7">
        <f t="shared" si="48"/>
        <v>-0.16804873096984863</v>
      </c>
      <c r="BC187" s="10" t="s">
        <v>803</v>
      </c>
      <c r="BD187" s="10" t="s">
        <v>803</v>
      </c>
      <c r="BE187" s="10" t="s">
        <v>805</v>
      </c>
      <c r="BF187" s="10" t="s">
        <v>832</v>
      </c>
    </row>
    <row r="188" spans="1:58" x14ac:dyDescent="0.2">
      <c r="A188" s="5">
        <v>149961</v>
      </c>
      <c r="B188" s="6" t="s">
        <v>170</v>
      </c>
      <c r="C188" s="6">
        <v>0</v>
      </c>
      <c r="D188" s="6">
        <v>0</v>
      </c>
      <c r="E188" s="6">
        <v>0</v>
      </c>
      <c r="F188" s="49">
        <f t="shared" si="33"/>
        <v>0</v>
      </c>
      <c r="G188" s="6">
        <v>0</v>
      </c>
      <c r="H188" s="6">
        <v>0</v>
      </c>
      <c r="I188" s="6">
        <v>0</v>
      </c>
      <c r="J188" s="49">
        <f t="shared" si="34"/>
        <v>0</v>
      </c>
      <c r="K188" s="6">
        <v>0</v>
      </c>
      <c r="L188" s="6">
        <v>0</v>
      </c>
      <c r="M188" s="6">
        <v>0</v>
      </c>
      <c r="N188" s="49">
        <f t="shared" si="35"/>
        <v>0</v>
      </c>
      <c r="O188" s="6">
        <v>0</v>
      </c>
      <c r="P188" s="6">
        <v>0</v>
      </c>
      <c r="Q188" s="6">
        <v>0</v>
      </c>
      <c r="R188" s="49">
        <f t="shared" si="36"/>
        <v>0</v>
      </c>
      <c r="S188" s="6">
        <v>0</v>
      </c>
      <c r="T188" s="6">
        <v>0</v>
      </c>
      <c r="U188" s="6">
        <v>0</v>
      </c>
      <c r="V188" s="49">
        <f t="shared" si="37"/>
        <v>0</v>
      </c>
      <c r="W188" s="6">
        <v>0</v>
      </c>
      <c r="X188" s="6">
        <v>0</v>
      </c>
      <c r="Y188" s="6">
        <v>0</v>
      </c>
      <c r="Z188" s="49">
        <f t="shared" si="38"/>
        <v>0</v>
      </c>
      <c r="AA188" s="6">
        <v>0</v>
      </c>
      <c r="AB188" s="6">
        <v>0</v>
      </c>
      <c r="AC188" s="6">
        <v>0</v>
      </c>
      <c r="AD188" s="49">
        <f t="shared" si="39"/>
        <v>0</v>
      </c>
      <c r="AE188" s="6">
        <v>0</v>
      </c>
      <c r="AF188" s="6">
        <v>0</v>
      </c>
      <c r="AG188" s="6">
        <v>0</v>
      </c>
      <c r="AH188" s="49">
        <f t="shared" si="40"/>
        <v>0</v>
      </c>
      <c r="AI188" s="6">
        <v>0</v>
      </c>
      <c r="AJ188" s="6">
        <v>0</v>
      </c>
      <c r="AK188" s="6">
        <v>0</v>
      </c>
      <c r="AL188" s="49">
        <f t="shared" si="41"/>
        <v>0</v>
      </c>
      <c r="AM188" s="6">
        <v>0</v>
      </c>
      <c r="AN188" s="6">
        <v>0</v>
      </c>
      <c r="AO188" s="6">
        <v>0</v>
      </c>
      <c r="AP188" s="49">
        <f t="shared" si="42"/>
        <v>0</v>
      </c>
      <c r="AQ188" s="6">
        <v>0</v>
      </c>
      <c r="AR188" s="8">
        <v>0</v>
      </c>
      <c r="AS188" s="8">
        <v>0</v>
      </c>
      <c r="AT188" s="51">
        <f t="shared" si="43"/>
        <v>0</v>
      </c>
      <c r="AU188" s="6">
        <v>0</v>
      </c>
      <c r="AV188" s="8">
        <v>0</v>
      </c>
      <c r="AW188" s="8">
        <v>0</v>
      </c>
      <c r="AX188" s="51">
        <f t="shared" si="44"/>
        <v>0</v>
      </c>
      <c r="AY188" s="50">
        <f t="shared" si="45"/>
        <v>0</v>
      </c>
      <c r="AZ188" s="50">
        <f t="shared" si="46"/>
        <v>0</v>
      </c>
      <c r="BA188" s="50">
        <f t="shared" si="47"/>
        <v>0</v>
      </c>
      <c r="BB188" s="7">
        <f t="shared" si="48"/>
        <v>0</v>
      </c>
      <c r="BC188" s="10" t="s">
        <v>803</v>
      </c>
      <c r="BD188" s="10" t="s">
        <v>803</v>
      </c>
      <c r="BE188" s="10" t="s">
        <v>805</v>
      </c>
      <c r="BF188" s="10" t="s">
        <v>832</v>
      </c>
    </row>
    <row r="189" spans="1:58" x14ac:dyDescent="0.2">
      <c r="A189" s="5">
        <v>173141</v>
      </c>
      <c r="B189" s="6" t="s">
        <v>247</v>
      </c>
      <c r="C189" s="6">
        <v>-5622.95</v>
      </c>
      <c r="D189" s="6">
        <v>268600</v>
      </c>
      <c r="E189" s="6">
        <v>40</v>
      </c>
      <c r="F189" s="49">
        <f t="shared" si="33"/>
        <v>-0.62802866716306771</v>
      </c>
      <c r="G189" s="6">
        <v>-8222.9500000000007</v>
      </c>
      <c r="H189" s="6">
        <v>323800</v>
      </c>
      <c r="I189" s="6">
        <v>50</v>
      </c>
      <c r="J189" s="49">
        <f t="shared" si="34"/>
        <v>-0.7872496911673873</v>
      </c>
      <c r="K189" s="6">
        <v>51827.05</v>
      </c>
      <c r="L189" s="6">
        <v>400000</v>
      </c>
      <c r="M189" s="6">
        <v>60</v>
      </c>
      <c r="N189" s="49">
        <f t="shared" si="35"/>
        <v>3.8870287500000003</v>
      </c>
      <c r="O189" s="6">
        <v>-6422.95</v>
      </c>
      <c r="P189" s="6">
        <v>71800</v>
      </c>
      <c r="Q189" s="6">
        <v>10</v>
      </c>
      <c r="R189" s="49">
        <f t="shared" si="36"/>
        <v>-2.7731399721448469</v>
      </c>
      <c r="S189" s="6">
        <v>-6822.95</v>
      </c>
      <c r="T189" s="6">
        <v>65000</v>
      </c>
      <c r="U189" s="6">
        <v>10</v>
      </c>
      <c r="V189" s="49">
        <f t="shared" si="37"/>
        <v>-3.2540223076923072</v>
      </c>
      <c r="W189" s="6">
        <v>-3822.95</v>
      </c>
      <c r="X189" s="6">
        <v>65000</v>
      </c>
      <c r="Y189" s="6">
        <v>10</v>
      </c>
      <c r="Z189" s="49">
        <f t="shared" si="38"/>
        <v>-1.7644384615384616</v>
      </c>
      <c r="AA189" s="6">
        <v>-6022.95</v>
      </c>
      <c r="AB189" s="6">
        <v>139000</v>
      </c>
      <c r="AC189" s="6">
        <v>20</v>
      </c>
      <c r="AD189" s="49">
        <f t="shared" si="39"/>
        <v>-1.3432478417266187</v>
      </c>
      <c r="AE189" s="6">
        <v>-3622.95</v>
      </c>
      <c r="AF189" s="6">
        <v>69000</v>
      </c>
      <c r="AG189" s="6">
        <v>10</v>
      </c>
      <c r="AH189" s="49">
        <f t="shared" si="40"/>
        <v>-1.575195652173913</v>
      </c>
      <c r="AI189" s="6">
        <v>-8147.95</v>
      </c>
      <c r="AJ189" s="6">
        <v>120750</v>
      </c>
      <c r="AK189" s="6">
        <v>17.5</v>
      </c>
      <c r="AL189" s="49">
        <f t="shared" si="41"/>
        <v>-2.0918132505175984</v>
      </c>
      <c r="AM189" s="6">
        <v>-4199.95</v>
      </c>
      <c r="AN189" s="6">
        <v>133000</v>
      </c>
      <c r="AO189" s="6">
        <v>20</v>
      </c>
      <c r="AP189" s="49">
        <f t="shared" si="42"/>
        <v>-0.97893571428571435</v>
      </c>
      <c r="AQ189" s="6">
        <v>-3249.95</v>
      </c>
      <c r="AR189" s="8">
        <v>69000</v>
      </c>
      <c r="AS189" s="8">
        <v>10</v>
      </c>
      <c r="AT189" s="51">
        <f t="shared" si="43"/>
        <v>-1.4601224637681158</v>
      </c>
      <c r="AU189" s="6">
        <v>-26449.96</v>
      </c>
      <c r="AV189" s="8">
        <v>202000</v>
      </c>
      <c r="AW189" s="8">
        <v>30</v>
      </c>
      <c r="AX189" s="51">
        <f t="shared" si="44"/>
        <v>-4.0591522772277226</v>
      </c>
      <c r="AY189" s="50">
        <f t="shared" si="45"/>
        <v>14889.349999999999</v>
      </c>
      <c r="AZ189" s="50">
        <f t="shared" si="46"/>
        <v>1333200</v>
      </c>
      <c r="BA189" s="50">
        <f t="shared" si="47"/>
        <v>287.5</v>
      </c>
      <c r="BB189" s="7">
        <f t="shared" si="48"/>
        <v>0.34621200870087004</v>
      </c>
      <c r="BC189" s="10" t="s">
        <v>803</v>
      </c>
      <c r="BD189" s="10" t="s">
        <v>803</v>
      </c>
      <c r="BE189" s="10" t="s">
        <v>805</v>
      </c>
      <c r="BF189" s="10" t="s">
        <v>832</v>
      </c>
    </row>
    <row r="190" spans="1:58" x14ac:dyDescent="0.2">
      <c r="A190" s="5">
        <v>176821</v>
      </c>
      <c r="B190" s="6" t="s">
        <v>314</v>
      </c>
      <c r="C190" s="6">
        <v>96714.27</v>
      </c>
      <c r="D190" s="6">
        <v>116200</v>
      </c>
      <c r="E190" s="6">
        <v>17.5</v>
      </c>
      <c r="F190" s="49">
        <f t="shared" si="33"/>
        <v>24.969260757314974</v>
      </c>
      <c r="G190" s="6">
        <v>77514.28</v>
      </c>
      <c r="H190" s="6">
        <v>99150</v>
      </c>
      <c r="I190" s="6">
        <v>15</v>
      </c>
      <c r="J190" s="49">
        <f t="shared" si="34"/>
        <v>24.235427937468479</v>
      </c>
      <c r="K190" s="6">
        <v>135689.28</v>
      </c>
      <c r="L190" s="6">
        <v>156250</v>
      </c>
      <c r="M190" s="6">
        <v>22.5</v>
      </c>
      <c r="N190" s="49">
        <f t="shared" si="35"/>
        <v>26.052341760000001</v>
      </c>
      <c r="O190" s="6">
        <v>104114.28</v>
      </c>
      <c r="P190" s="6">
        <v>84925</v>
      </c>
      <c r="Q190" s="6">
        <v>12.5</v>
      </c>
      <c r="R190" s="49">
        <f t="shared" si="36"/>
        <v>38.004623844568734</v>
      </c>
      <c r="S190" s="6">
        <v>84554.28</v>
      </c>
      <c r="T190" s="6">
        <v>92625</v>
      </c>
      <c r="U190" s="6">
        <v>14.25</v>
      </c>
      <c r="V190" s="49">
        <f t="shared" si="37"/>
        <v>28.298868340080972</v>
      </c>
      <c r="W190" s="6">
        <v>242333.05</v>
      </c>
      <c r="X190" s="6">
        <v>425050</v>
      </c>
      <c r="Y190" s="6">
        <v>64.5</v>
      </c>
      <c r="Z190" s="49">
        <f t="shared" si="38"/>
        <v>17.103850135278201</v>
      </c>
      <c r="AA190" s="6">
        <v>282805.53000000003</v>
      </c>
      <c r="AB190" s="6">
        <v>308125</v>
      </c>
      <c r="AC190" s="6">
        <v>43</v>
      </c>
      <c r="AD190" s="49">
        <f t="shared" si="39"/>
        <v>28.452645614604467</v>
      </c>
      <c r="AE190" s="6">
        <v>316355.53000000003</v>
      </c>
      <c r="AF190" s="6">
        <v>383550</v>
      </c>
      <c r="AG190" s="6">
        <v>53.75</v>
      </c>
      <c r="AH190" s="49">
        <f t="shared" si="40"/>
        <v>24.744272976143922</v>
      </c>
      <c r="AI190" s="6">
        <v>212196.78</v>
      </c>
      <c r="AJ190" s="6">
        <v>34300</v>
      </c>
      <c r="AK190" s="6">
        <v>5</v>
      </c>
      <c r="AL190" s="49">
        <f t="shared" si="41"/>
        <v>191.78134635568512</v>
      </c>
      <c r="AM190" s="6">
        <v>112196.78</v>
      </c>
      <c r="AN190" s="6">
        <v>0</v>
      </c>
      <c r="AO190" s="6">
        <v>0</v>
      </c>
      <c r="AP190" s="49">
        <f t="shared" si="42"/>
        <v>0</v>
      </c>
      <c r="AQ190" s="6">
        <v>333096.77</v>
      </c>
      <c r="AR190" s="8">
        <v>388500</v>
      </c>
      <c r="AS190" s="8">
        <v>57.5</v>
      </c>
      <c r="AT190" s="51">
        <f t="shared" si="43"/>
        <v>26.579150244530247</v>
      </c>
      <c r="AU190" s="6">
        <v>160314.26999999999</v>
      </c>
      <c r="AV190" s="8">
        <v>211750</v>
      </c>
      <c r="AW190" s="8">
        <v>30</v>
      </c>
      <c r="AX190" s="51">
        <f t="shared" si="44"/>
        <v>23.469857709563161</v>
      </c>
      <c r="AY190" s="50">
        <f t="shared" si="45"/>
        <v>1023724.97</v>
      </c>
      <c r="AZ190" s="50">
        <f t="shared" si="46"/>
        <v>1282325</v>
      </c>
      <c r="BA190" s="50">
        <f t="shared" si="47"/>
        <v>335.5</v>
      </c>
      <c r="BB190" s="7">
        <f t="shared" si="48"/>
        <v>24.74838599419024</v>
      </c>
      <c r="BC190" s="10" t="s">
        <v>803</v>
      </c>
      <c r="BD190" s="10" t="s">
        <v>803</v>
      </c>
      <c r="BE190" s="10" t="s">
        <v>805</v>
      </c>
      <c r="BF190" s="10" t="s">
        <v>832</v>
      </c>
    </row>
    <row r="191" spans="1:58" x14ac:dyDescent="0.2">
      <c r="A191" s="5">
        <v>202870</v>
      </c>
      <c r="B191" s="6" t="s">
        <v>488</v>
      </c>
      <c r="C191" s="6">
        <v>125105.03</v>
      </c>
      <c r="D191" s="6">
        <v>270950</v>
      </c>
      <c r="E191" s="6">
        <v>41</v>
      </c>
      <c r="F191" s="49">
        <f t="shared" si="33"/>
        <v>13.851821000184536</v>
      </c>
      <c r="G191" s="6">
        <v>49920.03</v>
      </c>
      <c r="H191" s="6">
        <v>415980</v>
      </c>
      <c r="I191" s="6">
        <v>64.5</v>
      </c>
      <c r="J191" s="49">
        <f t="shared" si="34"/>
        <v>3.7201810904370403</v>
      </c>
      <c r="K191" s="6">
        <v>24794.79</v>
      </c>
      <c r="L191" s="6">
        <v>540418</v>
      </c>
      <c r="M191" s="6">
        <v>79.349999999999994</v>
      </c>
      <c r="N191" s="49">
        <f t="shared" si="35"/>
        <v>1.3764228800669112</v>
      </c>
      <c r="O191" s="6">
        <v>32579.78</v>
      </c>
      <c r="P191" s="6">
        <v>419480</v>
      </c>
      <c r="Q191" s="6">
        <v>62</v>
      </c>
      <c r="R191" s="49">
        <f t="shared" si="36"/>
        <v>2.4076789835033852</v>
      </c>
      <c r="S191" s="6">
        <v>-16146.74</v>
      </c>
      <c r="T191" s="6">
        <v>630370</v>
      </c>
      <c r="U191" s="6">
        <v>88</v>
      </c>
      <c r="V191" s="49">
        <f t="shared" si="37"/>
        <v>-0.79405577676602634</v>
      </c>
      <c r="W191" s="6">
        <v>66058.25</v>
      </c>
      <c r="X191" s="6">
        <v>675390</v>
      </c>
      <c r="Y191" s="6">
        <v>101</v>
      </c>
      <c r="Z191" s="49">
        <f t="shared" si="38"/>
        <v>2.9342268911295695</v>
      </c>
      <c r="AA191" s="6">
        <v>142792.22</v>
      </c>
      <c r="AB191" s="6">
        <v>869630</v>
      </c>
      <c r="AC191" s="6">
        <v>119.5</v>
      </c>
      <c r="AD191" s="49">
        <f t="shared" si="39"/>
        <v>5.0901634258247759</v>
      </c>
      <c r="AE191" s="6">
        <v>120344.22</v>
      </c>
      <c r="AF191" s="6">
        <v>501775</v>
      </c>
      <c r="AG191" s="6">
        <v>71.25</v>
      </c>
      <c r="AH191" s="49">
        <f t="shared" si="40"/>
        <v>7.1951105575208016</v>
      </c>
      <c r="AI191" s="6">
        <v>196820.46</v>
      </c>
      <c r="AJ191" s="6">
        <v>747225</v>
      </c>
      <c r="AK191" s="6">
        <v>104.5</v>
      </c>
      <c r="AL191" s="49">
        <f t="shared" si="41"/>
        <v>8.1654578741342974</v>
      </c>
      <c r="AM191" s="6">
        <v>298814.44</v>
      </c>
      <c r="AN191" s="6">
        <v>1012580</v>
      </c>
      <c r="AO191" s="6">
        <v>150</v>
      </c>
      <c r="AP191" s="49">
        <f t="shared" si="42"/>
        <v>9.1481637401489273</v>
      </c>
      <c r="AQ191" s="6">
        <v>350579.44</v>
      </c>
      <c r="AR191" s="8">
        <v>806950</v>
      </c>
      <c r="AS191" s="8">
        <v>114</v>
      </c>
      <c r="AT191" s="51">
        <f t="shared" si="43"/>
        <v>13.467950480203235</v>
      </c>
      <c r="AU191" s="6">
        <v>271048.59000000003</v>
      </c>
      <c r="AV191" s="8">
        <v>1499200</v>
      </c>
      <c r="AW191" s="8">
        <v>211.5</v>
      </c>
      <c r="AX191" s="51">
        <f t="shared" si="44"/>
        <v>5.6046600120064038</v>
      </c>
      <c r="AY191" s="50">
        <f t="shared" si="45"/>
        <v>425103.35999999999</v>
      </c>
      <c r="AZ191" s="50">
        <f t="shared" si="46"/>
        <v>3822218</v>
      </c>
      <c r="BA191" s="50">
        <f t="shared" si="47"/>
        <v>1206.5999999999999</v>
      </c>
      <c r="BB191" s="7">
        <f t="shared" si="48"/>
        <v>3.4477897806980131</v>
      </c>
      <c r="BC191" s="10" t="s">
        <v>803</v>
      </c>
      <c r="BD191" s="10" t="s">
        <v>803</v>
      </c>
      <c r="BE191" s="10" t="s">
        <v>805</v>
      </c>
      <c r="BF191" s="10" t="s">
        <v>832</v>
      </c>
    </row>
    <row r="192" spans="1:58" x14ac:dyDescent="0.2">
      <c r="A192" s="5">
        <v>203154</v>
      </c>
      <c r="B192" s="6" t="s">
        <v>497</v>
      </c>
      <c r="C192" s="6">
        <v>1007682.85</v>
      </c>
      <c r="D192" s="6">
        <v>808245</v>
      </c>
      <c r="E192" s="6">
        <v>117.25</v>
      </c>
      <c r="F192" s="49">
        <f t="shared" si="33"/>
        <v>37.4026260601674</v>
      </c>
      <c r="G192" s="6">
        <v>331463.34999999998</v>
      </c>
      <c r="H192" s="6">
        <v>341057</v>
      </c>
      <c r="I192" s="6">
        <v>52.35</v>
      </c>
      <c r="J192" s="49">
        <f t="shared" si="34"/>
        <v>30.127995760239489</v>
      </c>
      <c r="K192" s="6">
        <v>685592.61</v>
      </c>
      <c r="L192" s="6">
        <v>1687067</v>
      </c>
      <c r="M192" s="6">
        <v>250.55</v>
      </c>
      <c r="N192" s="49">
        <f t="shared" si="35"/>
        <v>12.191441300197324</v>
      </c>
      <c r="O192" s="6">
        <v>823390.57</v>
      </c>
      <c r="P192" s="6">
        <v>1035060</v>
      </c>
      <c r="Q192" s="6">
        <v>151</v>
      </c>
      <c r="R192" s="49">
        <f t="shared" si="36"/>
        <v>24.660510182984559</v>
      </c>
      <c r="S192" s="6">
        <v>565254.06999999995</v>
      </c>
      <c r="T192" s="6">
        <v>54250</v>
      </c>
      <c r="U192" s="6">
        <v>8.25</v>
      </c>
      <c r="V192" s="49">
        <f t="shared" si="37"/>
        <v>323.00232571428569</v>
      </c>
      <c r="W192" s="6">
        <v>814921.32</v>
      </c>
      <c r="X192" s="6">
        <v>910000</v>
      </c>
      <c r="Y192" s="6">
        <v>140</v>
      </c>
      <c r="Z192" s="49">
        <f t="shared" si="38"/>
        <v>26.865538021978022</v>
      </c>
      <c r="AA192" s="6">
        <v>572629.30000000005</v>
      </c>
      <c r="AB192" s="6">
        <v>372600</v>
      </c>
      <c r="AC192" s="6">
        <v>53</v>
      </c>
      <c r="AD192" s="49">
        <f t="shared" si="39"/>
        <v>47.64226596886742</v>
      </c>
      <c r="AE192" s="6">
        <v>952816.34</v>
      </c>
      <c r="AF192" s="6">
        <v>1098550</v>
      </c>
      <c r="AG192" s="6">
        <v>155</v>
      </c>
      <c r="AH192" s="49">
        <f t="shared" si="40"/>
        <v>26.020199535751669</v>
      </c>
      <c r="AI192" s="6">
        <v>931461.61</v>
      </c>
      <c r="AJ192" s="6">
        <v>1084892</v>
      </c>
      <c r="AK192" s="6">
        <v>155.75</v>
      </c>
      <c r="AL192" s="49">
        <f t="shared" si="41"/>
        <v>26.615838175597201</v>
      </c>
      <c r="AM192" s="6">
        <v>1012450.59</v>
      </c>
      <c r="AN192" s="6">
        <v>1048725</v>
      </c>
      <c r="AO192" s="6">
        <v>153.5</v>
      </c>
      <c r="AP192" s="49">
        <f t="shared" si="42"/>
        <v>29.927739197597084</v>
      </c>
      <c r="AQ192" s="6">
        <v>949912.6</v>
      </c>
      <c r="AR192" s="8">
        <v>1265190</v>
      </c>
      <c r="AS192" s="8">
        <v>183.5</v>
      </c>
      <c r="AT192" s="51">
        <f t="shared" si="43"/>
        <v>23.274994743872462</v>
      </c>
      <c r="AU192" s="6">
        <v>1019121.72</v>
      </c>
      <c r="AV192" s="8">
        <v>1424400</v>
      </c>
      <c r="AW192" s="8">
        <v>204.25</v>
      </c>
      <c r="AX192" s="51">
        <f t="shared" si="44"/>
        <v>22.179706065711876</v>
      </c>
      <c r="AY192" s="50">
        <f t="shared" si="45"/>
        <v>4800934.0699999994</v>
      </c>
      <c r="AZ192" s="50">
        <f t="shared" si="46"/>
        <v>5208279</v>
      </c>
      <c r="BA192" s="50">
        <f t="shared" si="47"/>
        <v>1624.4</v>
      </c>
      <c r="BB192" s="7">
        <f t="shared" si="48"/>
        <v>28.575457683814555</v>
      </c>
      <c r="BC192" s="10" t="s">
        <v>803</v>
      </c>
      <c r="BD192" s="10" t="s">
        <v>803</v>
      </c>
      <c r="BE192" s="10" t="s">
        <v>805</v>
      </c>
      <c r="BF192" s="10" t="s">
        <v>832</v>
      </c>
    </row>
    <row r="193" spans="1:58" x14ac:dyDescent="0.2">
      <c r="A193" s="5">
        <v>204445</v>
      </c>
      <c r="B193" s="6" t="s">
        <v>529</v>
      </c>
      <c r="C193" s="6">
        <v>68799.98</v>
      </c>
      <c r="D193" s="6">
        <v>461740</v>
      </c>
      <c r="E193" s="6">
        <v>69</v>
      </c>
      <c r="F193" s="49">
        <f t="shared" si="33"/>
        <v>4.4700467795729191</v>
      </c>
      <c r="G193" s="6">
        <v>-18365.02</v>
      </c>
      <c r="H193" s="6">
        <v>547140</v>
      </c>
      <c r="I193" s="6">
        <v>82.5</v>
      </c>
      <c r="J193" s="49">
        <f t="shared" si="34"/>
        <v>-1.0405300654311511</v>
      </c>
      <c r="K193" s="6">
        <v>-14232.52</v>
      </c>
      <c r="L193" s="6">
        <v>236450</v>
      </c>
      <c r="M193" s="6">
        <v>35</v>
      </c>
      <c r="N193" s="49">
        <f t="shared" si="35"/>
        <v>-1.8057754282089236</v>
      </c>
      <c r="O193" s="6">
        <v>-5537.01</v>
      </c>
      <c r="P193" s="6">
        <v>259530</v>
      </c>
      <c r="Q193" s="6">
        <v>38.75</v>
      </c>
      <c r="R193" s="49">
        <f t="shared" si="36"/>
        <v>-0.66137752860940935</v>
      </c>
      <c r="S193" s="6">
        <v>-14743.51</v>
      </c>
      <c r="T193" s="6">
        <v>278000</v>
      </c>
      <c r="U193" s="6">
        <v>42.5</v>
      </c>
      <c r="V193" s="49">
        <f t="shared" si="37"/>
        <v>-1.6440604676258992</v>
      </c>
      <c r="W193" s="6">
        <v>42206.73</v>
      </c>
      <c r="X193" s="6">
        <v>283130</v>
      </c>
      <c r="Y193" s="6">
        <v>43.5</v>
      </c>
      <c r="Z193" s="49">
        <f t="shared" si="38"/>
        <v>4.4721573128951375</v>
      </c>
      <c r="AA193" s="6">
        <v>-8703.2800000000007</v>
      </c>
      <c r="AB193" s="6">
        <v>223550</v>
      </c>
      <c r="AC193" s="6">
        <v>32.5</v>
      </c>
      <c r="AD193" s="49">
        <f t="shared" si="39"/>
        <v>-1.2068963542831583</v>
      </c>
      <c r="AE193" s="6">
        <v>-13278.28</v>
      </c>
      <c r="AF193" s="6">
        <v>261500</v>
      </c>
      <c r="AG193" s="6">
        <v>37.5</v>
      </c>
      <c r="AH193" s="49">
        <f t="shared" si="40"/>
        <v>-1.5233208413001913</v>
      </c>
      <c r="AI193" s="6">
        <v>57266.69</v>
      </c>
      <c r="AJ193" s="6">
        <v>551950</v>
      </c>
      <c r="AK193" s="6">
        <v>80</v>
      </c>
      <c r="AL193" s="49">
        <f t="shared" si="41"/>
        <v>3.2163554488631214</v>
      </c>
      <c r="AM193" s="6">
        <v>83024.7</v>
      </c>
      <c r="AN193" s="6">
        <v>473450</v>
      </c>
      <c r="AO193" s="6">
        <v>70</v>
      </c>
      <c r="AP193" s="49">
        <f t="shared" si="42"/>
        <v>5.4361932622240996</v>
      </c>
      <c r="AQ193" s="6">
        <v>17984.689999999999</v>
      </c>
      <c r="AR193" s="8">
        <v>347650</v>
      </c>
      <c r="AS193" s="8">
        <v>51</v>
      </c>
      <c r="AT193" s="51">
        <f t="shared" si="43"/>
        <v>1.6036973680425715</v>
      </c>
      <c r="AU193" s="6">
        <v>55434.68</v>
      </c>
      <c r="AV193" s="8">
        <v>696660</v>
      </c>
      <c r="AW193" s="8">
        <v>100</v>
      </c>
      <c r="AX193" s="51">
        <f t="shared" si="44"/>
        <v>2.4667342462607298</v>
      </c>
      <c r="AY193" s="50">
        <f t="shared" si="45"/>
        <v>49425.369999999988</v>
      </c>
      <c r="AZ193" s="50">
        <f t="shared" si="46"/>
        <v>2289540</v>
      </c>
      <c r="BA193" s="50">
        <f t="shared" si="47"/>
        <v>682.25</v>
      </c>
      <c r="BB193" s="7">
        <f t="shared" si="48"/>
        <v>0.66921148789713203</v>
      </c>
      <c r="BC193" s="10" t="s">
        <v>803</v>
      </c>
      <c r="BD193" s="10" t="s">
        <v>803</v>
      </c>
      <c r="BE193" s="10" t="s">
        <v>805</v>
      </c>
      <c r="BF193" s="10" t="s">
        <v>832</v>
      </c>
    </row>
    <row r="194" spans="1:58" x14ac:dyDescent="0.2">
      <c r="A194" s="5">
        <v>204705</v>
      </c>
      <c r="B194" s="6" t="s">
        <v>537</v>
      </c>
      <c r="C194" s="6">
        <v>159682.5</v>
      </c>
      <c r="D194" s="6">
        <v>0</v>
      </c>
      <c r="E194" s="6">
        <v>0</v>
      </c>
      <c r="F194" s="49">
        <f t="shared" si="33"/>
        <v>0</v>
      </c>
      <c r="G194" s="6">
        <v>159682.5</v>
      </c>
      <c r="H194" s="6">
        <v>0</v>
      </c>
      <c r="I194" s="6">
        <v>0</v>
      </c>
      <c r="J194" s="49">
        <f t="shared" si="34"/>
        <v>0</v>
      </c>
      <c r="K194" s="6">
        <v>159682.5</v>
      </c>
      <c r="L194" s="6">
        <v>0</v>
      </c>
      <c r="M194" s="6">
        <v>0</v>
      </c>
      <c r="N194" s="49">
        <f t="shared" si="35"/>
        <v>0</v>
      </c>
      <c r="O194" s="6">
        <v>159682.5</v>
      </c>
      <c r="P194" s="6">
        <v>0</v>
      </c>
      <c r="Q194" s="6">
        <v>0</v>
      </c>
      <c r="R194" s="49">
        <f t="shared" si="36"/>
        <v>0</v>
      </c>
      <c r="S194" s="6">
        <v>159682.5</v>
      </c>
      <c r="T194" s="6">
        <v>0</v>
      </c>
      <c r="U194" s="6">
        <v>0</v>
      </c>
      <c r="V194" s="49">
        <f t="shared" si="37"/>
        <v>0</v>
      </c>
      <c r="W194" s="6">
        <v>159682.5</v>
      </c>
      <c r="X194" s="6">
        <v>0</v>
      </c>
      <c r="Y194" s="6">
        <v>0</v>
      </c>
      <c r="Z194" s="49">
        <f t="shared" si="38"/>
        <v>0</v>
      </c>
      <c r="AA194" s="6">
        <v>159682.5</v>
      </c>
      <c r="AB194" s="6">
        <v>0</v>
      </c>
      <c r="AC194" s="6">
        <v>0</v>
      </c>
      <c r="AD194" s="49">
        <f t="shared" si="39"/>
        <v>0</v>
      </c>
      <c r="AE194" s="6">
        <v>159682.5</v>
      </c>
      <c r="AF194" s="6">
        <v>0</v>
      </c>
      <c r="AG194" s="6">
        <v>0</v>
      </c>
      <c r="AH194" s="49">
        <f t="shared" si="40"/>
        <v>0</v>
      </c>
      <c r="AI194" s="6">
        <v>159682.5</v>
      </c>
      <c r="AJ194" s="6">
        <v>0</v>
      </c>
      <c r="AK194" s="6">
        <v>0</v>
      </c>
      <c r="AL194" s="49">
        <f t="shared" si="41"/>
        <v>0</v>
      </c>
      <c r="AM194" s="6">
        <v>159682.5</v>
      </c>
      <c r="AN194" s="6">
        <v>0</v>
      </c>
      <c r="AO194" s="6">
        <v>0</v>
      </c>
      <c r="AP194" s="49">
        <f t="shared" si="42"/>
        <v>0</v>
      </c>
      <c r="AQ194" s="6">
        <v>159682.5</v>
      </c>
      <c r="AR194" s="8">
        <v>0</v>
      </c>
      <c r="AS194" s="8">
        <v>0</v>
      </c>
      <c r="AT194" s="51">
        <f t="shared" si="43"/>
        <v>0</v>
      </c>
      <c r="AU194" s="6">
        <v>0</v>
      </c>
      <c r="AV194" s="8">
        <v>0</v>
      </c>
      <c r="AW194" s="8">
        <v>0</v>
      </c>
      <c r="AX194" s="51">
        <f t="shared" si="44"/>
        <v>0</v>
      </c>
      <c r="AY194" s="50">
        <f t="shared" si="45"/>
        <v>1117777.5</v>
      </c>
      <c r="AZ194" s="50">
        <f t="shared" si="46"/>
        <v>0</v>
      </c>
      <c r="BA194" s="50">
        <f t="shared" si="47"/>
        <v>0</v>
      </c>
      <c r="BB194" s="7">
        <f t="shared" si="48"/>
        <v>0</v>
      </c>
      <c r="BC194" s="10" t="s">
        <v>803</v>
      </c>
      <c r="BD194" s="10" t="s">
        <v>803</v>
      </c>
      <c r="BE194" s="10" t="s">
        <v>805</v>
      </c>
      <c r="BF194" s="10" t="s">
        <v>832</v>
      </c>
    </row>
    <row r="195" spans="1:58" x14ac:dyDescent="0.2">
      <c r="A195" s="5">
        <v>206545</v>
      </c>
      <c r="B195" s="6" t="s">
        <v>575</v>
      </c>
      <c r="C195" s="6">
        <v>24750</v>
      </c>
      <c r="D195" s="6">
        <v>33000</v>
      </c>
      <c r="E195" s="6">
        <v>5</v>
      </c>
      <c r="F195" s="49">
        <f t="shared" ref="F195:F258" si="49">IFERROR(C195/(D195/30),0)</f>
        <v>22.5</v>
      </c>
      <c r="G195" s="6">
        <v>63400</v>
      </c>
      <c r="H195" s="6">
        <v>65200</v>
      </c>
      <c r="I195" s="6">
        <v>10</v>
      </c>
      <c r="J195" s="49">
        <f t="shared" ref="J195:J258" si="50">IFERROR(G195/(H195/31),0)</f>
        <v>30.144171779141107</v>
      </c>
      <c r="K195" s="6">
        <v>31600</v>
      </c>
      <c r="L195" s="6">
        <v>33400</v>
      </c>
      <c r="M195" s="6">
        <v>5</v>
      </c>
      <c r="N195" s="49">
        <f t="shared" ref="N195:N258" si="51">IFERROR(K195/(L195/30),0)</f>
        <v>28.383233532934135</v>
      </c>
      <c r="O195" s="6">
        <v>-2420</v>
      </c>
      <c r="P195" s="6">
        <v>86760</v>
      </c>
      <c r="Q195" s="6">
        <v>12</v>
      </c>
      <c r="R195" s="49">
        <f t="shared" ref="R195:R258" si="52">IFERROR(O195/(P195/31),0)</f>
        <v>-0.86468418626094978</v>
      </c>
      <c r="S195" s="6">
        <v>-4500</v>
      </c>
      <c r="T195" s="6">
        <v>0</v>
      </c>
      <c r="U195" s="6">
        <v>0</v>
      </c>
      <c r="V195" s="49">
        <f t="shared" ref="V195:V258" si="53">IFERROR(S195/(T195/31),0)</f>
        <v>0</v>
      </c>
      <c r="W195" s="6">
        <v>27250</v>
      </c>
      <c r="X195" s="6">
        <v>32200</v>
      </c>
      <c r="Y195" s="6">
        <v>5</v>
      </c>
      <c r="Z195" s="49">
        <f t="shared" ref="Z195:Z258" si="54">IFERROR(W195/(X195/30),0)</f>
        <v>25.388198757763977</v>
      </c>
      <c r="AA195" s="6">
        <v>-1100</v>
      </c>
      <c r="AB195" s="6">
        <v>32200</v>
      </c>
      <c r="AC195" s="6">
        <v>5</v>
      </c>
      <c r="AD195" s="49">
        <f t="shared" ref="AD195:AD258" si="55">IFERROR(AA195/(AB195/31),0)</f>
        <v>-1.0590062111801242</v>
      </c>
      <c r="AE195" s="6">
        <v>-1100</v>
      </c>
      <c r="AF195" s="6">
        <v>0</v>
      </c>
      <c r="AG195" s="6">
        <v>0</v>
      </c>
      <c r="AH195" s="49">
        <f t="shared" ref="AH195:AH258" si="56">IFERROR(AE195/(AF195/30),0)</f>
        <v>0</v>
      </c>
      <c r="AI195" s="6">
        <v>-2200</v>
      </c>
      <c r="AJ195" s="6">
        <v>0</v>
      </c>
      <c r="AK195" s="6">
        <v>0</v>
      </c>
      <c r="AL195" s="49">
        <f t="shared" ref="AL195:AL258" si="57">IFERROR(AI195/(AJ195/31),0)</f>
        <v>0</v>
      </c>
      <c r="AM195" s="6">
        <v>14275</v>
      </c>
      <c r="AN195" s="6">
        <v>16850</v>
      </c>
      <c r="AO195" s="6">
        <v>2.5</v>
      </c>
      <c r="AP195" s="49">
        <f t="shared" ref="AP195:AP258" si="58">IFERROR(AM195/(AN195/31),0)</f>
        <v>26.262611275964392</v>
      </c>
      <c r="AQ195" s="6">
        <v>15750</v>
      </c>
      <c r="AR195" s="8">
        <v>16750</v>
      </c>
      <c r="AS195" s="8">
        <v>2.5</v>
      </c>
      <c r="AT195" s="51">
        <f t="shared" ref="AT195:AT258" si="59">IFERROR(AQ195/(AR195/31),0)</f>
        <v>29.149253731343283</v>
      </c>
      <c r="AU195" s="6">
        <v>-150</v>
      </c>
      <c r="AV195" s="8">
        <v>0</v>
      </c>
      <c r="AW195" s="8">
        <v>0</v>
      </c>
      <c r="AX195" s="51">
        <f t="shared" ref="AX195:AX258" si="60">IFERROR(AU195/(AV195/31),0)</f>
        <v>0</v>
      </c>
      <c r="AY195" s="50">
        <f t="shared" si="45"/>
        <v>138980</v>
      </c>
      <c r="AZ195" s="50">
        <f t="shared" si="46"/>
        <v>282760</v>
      </c>
      <c r="BA195" s="50">
        <f t="shared" si="47"/>
        <v>47</v>
      </c>
      <c r="BB195" s="7">
        <f t="shared" si="48"/>
        <v>15.236879332295938</v>
      </c>
      <c r="BC195" s="10" t="s">
        <v>803</v>
      </c>
      <c r="BD195" s="10" t="s">
        <v>803</v>
      </c>
      <c r="BE195" s="10" t="s">
        <v>805</v>
      </c>
      <c r="BF195" s="10" t="s">
        <v>832</v>
      </c>
    </row>
    <row r="196" spans="1:58" x14ac:dyDescent="0.2">
      <c r="A196" s="5">
        <v>208315</v>
      </c>
      <c r="B196" s="6" t="s">
        <v>623</v>
      </c>
      <c r="C196" s="6">
        <v>0</v>
      </c>
      <c r="D196" s="6">
        <v>0</v>
      </c>
      <c r="E196" s="6">
        <v>0</v>
      </c>
      <c r="F196" s="49">
        <f t="shared" si="49"/>
        <v>0</v>
      </c>
      <c r="G196" s="6">
        <v>230576.5</v>
      </c>
      <c r="H196" s="6">
        <v>380266</v>
      </c>
      <c r="I196" s="6">
        <v>59.35</v>
      </c>
      <c r="J196" s="49">
        <f t="shared" si="50"/>
        <v>18.797030236729029</v>
      </c>
      <c r="K196" s="6">
        <v>300024.51</v>
      </c>
      <c r="L196" s="6">
        <v>394625</v>
      </c>
      <c r="M196" s="6">
        <v>58.75</v>
      </c>
      <c r="N196" s="49">
        <f t="shared" si="51"/>
        <v>22.808325118783657</v>
      </c>
      <c r="O196" s="6">
        <v>152764.51</v>
      </c>
      <c r="P196" s="6">
        <v>175620</v>
      </c>
      <c r="Q196" s="6">
        <v>26.5</v>
      </c>
      <c r="R196" s="49">
        <f t="shared" si="52"/>
        <v>26.965606479899787</v>
      </c>
      <c r="S196" s="6">
        <v>153350.51</v>
      </c>
      <c r="T196" s="6">
        <v>258600</v>
      </c>
      <c r="U196" s="6">
        <v>40</v>
      </c>
      <c r="V196" s="49">
        <f t="shared" si="53"/>
        <v>18.383085112142307</v>
      </c>
      <c r="W196" s="6">
        <v>205808.01</v>
      </c>
      <c r="X196" s="6">
        <v>64400</v>
      </c>
      <c r="Y196" s="6">
        <v>10</v>
      </c>
      <c r="Z196" s="49">
        <f t="shared" si="54"/>
        <v>95.873296583850944</v>
      </c>
      <c r="AA196" s="6">
        <v>117708.01</v>
      </c>
      <c r="AB196" s="6">
        <v>123600</v>
      </c>
      <c r="AC196" s="6">
        <v>15</v>
      </c>
      <c r="AD196" s="49">
        <f t="shared" si="55"/>
        <v>29.522235517799352</v>
      </c>
      <c r="AE196" s="6">
        <v>116208.01</v>
      </c>
      <c r="AF196" s="6">
        <v>0</v>
      </c>
      <c r="AG196" s="6">
        <v>0</v>
      </c>
      <c r="AH196" s="49">
        <f t="shared" si="56"/>
        <v>0</v>
      </c>
      <c r="AI196" s="6">
        <v>113808.01</v>
      </c>
      <c r="AJ196" s="6">
        <v>0</v>
      </c>
      <c r="AK196" s="6">
        <v>0</v>
      </c>
      <c r="AL196" s="49">
        <f t="shared" si="57"/>
        <v>0</v>
      </c>
      <c r="AM196" s="6">
        <v>113808.01</v>
      </c>
      <c r="AN196" s="6">
        <v>0</v>
      </c>
      <c r="AO196" s="6">
        <v>0</v>
      </c>
      <c r="AP196" s="49">
        <f t="shared" si="58"/>
        <v>0</v>
      </c>
      <c r="AQ196" s="6">
        <v>113808.01</v>
      </c>
      <c r="AR196" s="8">
        <v>0</v>
      </c>
      <c r="AS196" s="8">
        <v>0</v>
      </c>
      <c r="AT196" s="51">
        <f t="shared" si="59"/>
        <v>0</v>
      </c>
      <c r="AU196" s="6">
        <v>113808.01</v>
      </c>
      <c r="AV196" s="8">
        <v>0</v>
      </c>
      <c r="AW196" s="8">
        <v>0</v>
      </c>
      <c r="AX196" s="51">
        <f t="shared" si="60"/>
        <v>0</v>
      </c>
      <c r="AY196" s="50">
        <f t="shared" ref="AY196:AY259" si="61">C196+G196+K196+O196+S196+W196+AA196</f>
        <v>1160232.05</v>
      </c>
      <c r="AZ196" s="50">
        <f t="shared" ref="AZ196:AZ259" si="62">D196+H196+L196+P196+T196+X196+AB196</f>
        <v>1397111</v>
      </c>
      <c r="BA196" s="50">
        <f t="shared" ref="BA196:BA259" si="63">E196+I196+M196+Q196+U196+Y196+AC196+AG196+AK196+AO196+AS196+AW196</f>
        <v>209.6</v>
      </c>
      <c r="BB196" s="7">
        <f t="shared" si="48"/>
        <v>25.743977071256332</v>
      </c>
      <c r="BC196" s="10" t="s">
        <v>803</v>
      </c>
      <c r="BD196" s="10" t="s">
        <v>803</v>
      </c>
      <c r="BE196" s="10" t="s">
        <v>805</v>
      </c>
      <c r="BF196" s="10" t="s">
        <v>832</v>
      </c>
    </row>
    <row r="197" spans="1:58" x14ac:dyDescent="0.2">
      <c r="A197" s="5">
        <v>208835</v>
      </c>
      <c r="B197" s="6" t="s">
        <v>634</v>
      </c>
      <c r="C197" s="6">
        <v>0</v>
      </c>
      <c r="D197" s="6">
        <v>0</v>
      </c>
      <c r="E197" s="6">
        <v>0</v>
      </c>
      <c r="F197" s="49">
        <f t="shared" si="49"/>
        <v>0</v>
      </c>
      <c r="G197" s="6">
        <v>0</v>
      </c>
      <c r="H197" s="6">
        <v>0</v>
      </c>
      <c r="I197" s="6">
        <v>0</v>
      </c>
      <c r="J197" s="49">
        <f t="shared" si="50"/>
        <v>0</v>
      </c>
      <c r="K197" s="6">
        <v>0</v>
      </c>
      <c r="L197" s="6">
        <v>0</v>
      </c>
      <c r="M197" s="6">
        <v>0</v>
      </c>
      <c r="N197" s="49">
        <f t="shared" si="51"/>
        <v>0</v>
      </c>
      <c r="O197" s="6">
        <v>130880</v>
      </c>
      <c r="P197" s="6">
        <v>671980</v>
      </c>
      <c r="Q197" s="6">
        <v>100</v>
      </c>
      <c r="R197" s="49">
        <f t="shared" si="52"/>
        <v>6.0377987440102387</v>
      </c>
      <c r="S197" s="6">
        <v>89428.53</v>
      </c>
      <c r="T197" s="6">
        <v>358545</v>
      </c>
      <c r="U197" s="6">
        <v>54.1</v>
      </c>
      <c r="V197" s="49">
        <f t="shared" si="53"/>
        <v>7.7320404133372387</v>
      </c>
      <c r="W197" s="6">
        <v>-2200.4699999999998</v>
      </c>
      <c r="X197" s="6">
        <v>420350</v>
      </c>
      <c r="Y197" s="6">
        <v>62.5</v>
      </c>
      <c r="Z197" s="49">
        <f t="shared" si="54"/>
        <v>-0.15704555727370048</v>
      </c>
      <c r="AA197" s="6">
        <v>115037</v>
      </c>
      <c r="AB197" s="6">
        <v>573000</v>
      </c>
      <c r="AC197" s="6">
        <v>82.5</v>
      </c>
      <c r="AD197" s="49">
        <f t="shared" si="55"/>
        <v>6.2236422338568937</v>
      </c>
      <c r="AE197" s="6">
        <v>74317</v>
      </c>
      <c r="AF197" s="6">
        <v>307800</v>
      </c>
      <c r="AG197" s="6">
        <v>43</v>
      </c>
      <c r="AH197" s="49">
        <f t="shared" si="56"/>
        <v>7.2433723196881088</v>
      </c>
      <c r="AI197" s="6">
        <v>104431.99</v>
      </c>
      <c r="AJ197" s="6">
        <v>415300</v>
      </c>
      <c r="AK197" s="6">
        <v>60.5</v>
      </c>
      <c r="AL197" s="49">
        <f t="shared" si="57"/>
        <v>7.7953086684324591</v>
      </c>
      <c r="AM197" s="6">
        <v>251124.46</v>
      </c>
      <c r="AN197" s="6">
        <v>477900</v>
      </c>
      <c r="AO197" s="6">
        <v>70</v>
      </c>
      <c r="AP197" s="49">
        <f t="shared" si="58"/>
        <v>16.2897222431471</v>
      </c>
      <c r="AQ197" s="6">
        <v>183504.46</v>
      </c>
      <c r="AR197" s="8">
        <v>482600</v>
      </c>
      <c r="AS197" s="8">
        <v>67.5</v>
      </c>
      <c r="AT197" s="51">
        <f t="shared" si="59"/>
        <v>11.787480853709075</v>
      </c>
      <c r="AU197" s="6">
        <v>269745.46000000002</v>
      </c>
      <c r="AV197" s="8">
        <v>515500</v>
      </c>
      <c r="AW197" s="8">
        <v>74</v>
      </c>
      <c r="AX197" s="51">
        <f t="shared" si="60"/>
        <v>16.221356469447141</v>
      </c>
      <c r="AY197" s="50">
        <f t="shared" si="61"/>
        <v>333145.06</v>
      </c>
      <c r="AZ197" s="50">
        <f t="shared" si="62"/>
        <v>2023875</v>
      </c>
      <c r="BA197" s="50">
        <f t="shared" si="63"/>
        <v>614.1</v>
      </c>
      <c r="BB197" s="7">
        <f t="shared" si="48"/>
        <v>5.1028333568031625</v>
      </c>
      <c r="BC197" s="10" t="s">
        <v>803</v>
      </c>
      <c r="BD197" s="10" t="s">
        <v>803</v>
      </c>
      <c r="BE197" s="10" t="s">
        <v>805</v>
      </c>
      <c r="BF197" s="10" t="s">
        <v>832</v>
      </c>
    </row>
    <row r="198" spans="1:58" x14ac:dyDescent="0.2">
      <c r="A198" s="5">
        <v>209783</v>
      </c>
      <c r="B198" s="6" t="s">
        <v>673</v>
      </c>
      <c r="C198" s="6">
        <v>0</v>
      </c>
      <c r="D198" s="6">
        <v>0</v>
      </c>
      <c r="E198" s="6">
        <v>0</v>
      </c>
      <c r="F198" s="49">
        <f t="shared" si="49"/>
        <v>0</v>
      </c>
      <c r="G198" s="6">
        <v>0</v>
      </c>
      <c r="H198" s="6">
        <v>0</v>
      </c>
      <c r="I198" s="6">
        <v>0</v>
      </c>
      <c r="J198" s="49">
        <f t="shared" si="50"/>
        <v>0</v>
      </c>
      <c r="K198" s="6">
        <v>0</v>
      </c>
      <c r="L198" s="6">
        <v>0</v>
      </c>
      <c r="M198" s="6">
        <v>0</v>
      </c>
      <c r="N198" s="49">
        <f t="shared" si="51"/>
        <v>0</v>
      </c>
      <c r="O198" s="6">
        <v>0</v>
      </c>
      <c r="P198" s="6">
        <v>0</v>
      </c>
      <c r="Q198" s="6">
        <v>0</v>
      </c>
      <c r="R198" s="49">
        <f t="shared" si="52"/>
        <v>0</v>
      </c>
      <c r="S198" s="6">
        <v>0</v>
      </c>
      <c r="T198" s="6">
        <v>0</v>
      </c>
      <c r="U198" s="6">
        <v>0</v>
      </c>
      <c r="V198" s="49">
        <f t="shared" si="53"/>
        <v>0</v>
      </c>
      <c r="W198" s="6">
        <v>-4040</v>
      </c>
      <c r="X198" s="6">
        <v>238590</v>
      </c>
      <c r="Y198" s="6">
        <v>34</v>
      </c>
      <c r="Z198" s="49">
        <f t="shared" si="54"/>
        <v>-0.50798440839934611</v>
      </c>
      <c r="AA198" s="6">
        <v>26660</v>
      </c>
      <c r="AB198" s="6">
        <v>276100</v>
      </c>
      <c r="AC198" s="6">
        <v>40</v>
      </c>
      <c r="AD198" s="49">
        <f t="shared" si="55"/>
        <v>2.9933357479174214</v>
      </c>
      <c r="AE198" s="6">
        <v>-3925</v>
      </c>
      <c r="AF198" s="6">
        <v>85500</v>
      </c>
      <c r="AG198" s="6">
        <v>12.5</v>
      </c>
      <c r="AH198" s="49">
        <f t="shared" si="56"/>
        <v>-1.3771929824561404</v>
      </c>
      <c r="AI198" s="6">
        <v>-16287.5</v>
      </c>
      <c r="AJ198" s="6">
        <v>75240</v>
      </c>
      <c r="AK198" s="6">
        <v>11</v>
      </c>
      <c r="AL198" s="49">
        <f t="shared" si="57"/>
        <v>-6.7106924508240304</v>
      </c>
      <c r="AM198" s="6">
        <v>27022.49</v>
      </c>
      <c r="AN198" s="6">
        <v>188350</v>
      </c>
      <c r="AO198" s="6">
        <v>27.5</v>
      </c>
      <c r="AP198" s="49">
        <f t="shared" si="58"/>
        <v>4.4475560923812054</v>
      </c>
      <c r="AQ198" s="6">
        <v>-4777.51</v>
      </c>
      <c r="AR198" s="8">
        <v>101200</v>
      </c>
      <c r="AS198" s="8">
        <v>15</v>
      </c>
      <c r="AT198" s="51">
        <f t="shared" si="59"/>
        <v>-1.4634665019762847</v>
      </c>
      <c r="AU198" s="6">
        <v>-15750.01</v>
      </c>
      <c r="AV198" s="8">
        <v>180600</v>
      </c>
      <c r="AW198" s="8">
        <v>26</v>
      </c>
      <c r="AX198" s="51">
        <f t="shared" si="60"/>
        <v>-2.7034900885935769</v>
      </c>
      <c r="AY198" s="50">
        <f t="shared" si="61"/>
        <v>22620</v>
      </c>
      <c r="AZ198" s="50">
        <f t="shared" si="62"/>
        <v>514690</v>
      </c>
      <c r="BA198" s="50">
        <f t="shared" si="63"/>
        <v>166</v>
      </c>
      <c r="BB198" s="7">
        <f t="shared" si="48"/>
        <v>1.3624123258660554</v>
      </c>
      <c r="BC198" s="10" t="s">
        <v>803</v>
      </c>
      <c r="BD198" s="10" t="s">
        <v>803</v>
      </c>
      <c r="BE198" s="10" t="s">
        <v>805</v>
      </c>
      <c r="BF198" s="10" t="s">
        <v>832</v>
      </c>
    </row>
    <row r="199" spans="1:58" x14ac:dyDescent="0.2">
      <c r="A199" s="5">
        <v>210433</v>
      </c>
      <c r="B199" s="6" t="s">
        <v>691</v>
      </c>
      <c r="C199" s="6">
        <v>0</v>
      </c>
      <c r="D199" s="6">
        <v>0</v>
      </c>
      <c r="E199" s="6">
        <v>0</v>
      </c>
      <c r="F199" s="49">
        <f t="shared" si="49"/>
        <v>0</v>
      </c>
      <c r="G199" s="6">
        <v>0</v>
      </c>
      <c r="H199" s="6">
        <v>0</v>
      </c>
      <c r="I199" s="6">
        <v>0</v>
      </c>
      <c r="J199" s="49">
        <f t="shared" si="50"/>
        <v>0</v>
      </c>
      <c r="K199" s="6">
        <v>0</v>
      </c>
      <c r="L199" s="6">
        <v>0</v>
      </c>
      <c r="M199" s="6">
        <v>0</v>
      </c>
      <c r="N199" s="49">
        <f t="shared" si="51"/>
        <v>0</v>
      </c>
      <c r="O199" s="6">
        <v>0</v>
      </c>
      <c r="P199" s="6">
        <v>0</v>
      </c>
      <c r="Q199" s="6">
        <v>0</v>
      </c>
      <c r="R199" s="49">
        <f t="shared" si="52"/>
        <v>0</v>
      </c>
      <c r="S199" s="6">
        <v>0</v>
      </c>
      <c r="T199" s="6">
        <v>0</v>
      </c>
      <c r="U199" s="6">
        <v>0</v>
      </c>
      <c r="V199" s="49">
        <f t="shared" si="53"/>
        <v>0</v>
      </c>
      <c r="W199" s="6">
        <v>0</v>
      </c>
      <c r="X199" s="6">
        <v>0</v>
      </c>
      <c r="Y199" s="6">
        <v>0</v>
      </c>
      <c r="Z199" s="49">
        <f t="shared" si="54"/>
        <v>0</v>
      </c>
      <c r="AA199" s="6">
        <v>0</v>
      </c>
      <c r="AB199" s="6">
        <v>0</v>
      </c>
      <c r="AC199" s="6">
        <v>0</v>
      </c>
      <c r="AD199" s="49">
        <f t="shared" si="55"/>
        <v>0</v>
      </c>
      <c r="AE199" s="6">
        <v>27825</v>
      </c>
      <c r="AF199" s="6">
        <v>133750</v>
      </c>
      <c r="AG199" s="6">
        <v>17.5</v>
      </c>
      <c r="AH199" s="49">
        <f t="shared" si="56"/>
        <v>6.2411214953271035</v>
      </c>
      <c r="AI199" s="6">
        <v>-28852.75</v>
      </c>
      <c r="AJ199" s="6">
        <v>515024</v>
      </c>
      <c r="AK199" s="6">
        <v>71.45</v>
      </c>
      <c r="AL199" s="49">
        <f t="shared" si="57"/>
        <v>-1.7366865427630558</v>
      </c>
      <c r="AM199" s="6">
        <v>73518.5</v>
      </c>
      <c r="AN199" s="6">
        <v>310000</v>
      </c>
      <c r="AO199" s="6">
        <v>46.25</v>
      </c>
      <c r="AP199" s="49">
        <f t="shared" si="58"/>
        <v>7.3518499999999998</v>
      </c>
      <c r="AQ199" s="6">
        <v>20153.52</v>
      </c>
      <c r="AR199" s="8">
        <v>338350</v>
      </c>
      <c r="AS199" s="8">
        <v>50.5</v>
      </c>
      <c r="AT199" s="51">
        <f t="shared" si="59"/>
        <v>1.846487719816758</v>
      </c>
      <c r="AU199" s="6">
        <v>80734.23</v>
      </c>
      <c r="AV199" s="8">
        <v>540550</v>
      </c>
      <c r="AW199" s="8">
        <v>76.5</v>
      </c>
      <c r="AX199" s="51">
        <f t="shared" si="60"/>
        <v>4.6300270650263613</v>
      </c>
      <c r="AY199" s="50">
        <f t="shared" si="61"/>
        <v>0</v>
      </c>
      <c r="AZ199" s="50">
        <f t="shared" si="62"/>
        <v>0</v>
      </c>
      <c r="BA199" s="50">
        <f t="shared" si="63"/>
        <v>262.2</v>
      </c>
      <c r="BB199" s="7">
        <f t="shared" ref="BB199:BB262" si="64">IFERROR(AY199/(AZ199/31),0)</f>
        <v>0</v>
      </c>
      <c r="BC199" s="10" t="s">
        <v>803</v>
      </c>
      <c r="BD199" s="10" t="s">
        <v>803</v>
      </c>
      <c r="BE199" s="10" t="s">
        <v>805</v>
      </c>
      <c r="BF199" s="10" t="s">
        <v>832</v>
      </c>
    </row>
    <row r="200" spans="1:58" x14ac:dyDescent="0.2">
      <c r="A200" s="5">
        <v>210855</v>
      </c>
      <c r="B200" s="6" t="s">
        <v>272</v>
      </c>
      <c r="C200" s="6">
        <v>0</v>
      </c>
      <c r="D200" s="6">
        <v>0</v>
      </c>
      <c r="E200" s="6">
        <v>0</v>
      </c>
      <c r="F200" s="49">
        <f t="shared" si="49"/>
        <v>0</v>
      </c>
      <c r="G200" s="6">
        <v>0</v>
      </c>
      <c r="H200" s="6">
        <v>0</v>
      </c>
      <c r="I200" s="6">
        <v>0</v>
      </c>
      <c r="J200" s="49">
        <f t="shared" si="50"/>
        <v>0</v>
      </c>
      <c r="K200" s="6">
        <v>0</v>
      </c>
      <c r="L200" s="6">
        <v>0</v>
      </c>
      <c r="M200" s="6">
        <v>0</v>
      </c>
      <c r="N200" s="49">
        <f t="shared" si="51"/>
        <v>0</v>
      </c>
      <c r="O200" s="6">
        <v>0</v>
      </c>
      <c r="P200" s="6">
        <v>0</v>
      </c>
      <c r="Q200" s="6">
        <v>0</v>
      </c>
      <c r="R200" s="49">
        <f t="shared" si="52"/>
        <v>0</v>
      </c>
      <c r="S200" s="6">
        <v>0</v>
      </c>
      <c r="T200" s="6">
        <v>0</v>
      </c>
      <c r="U200" s="6">
        <v>0</v>
      </c>
      <c r="V200" s="49">
        <f t="shared" si="53"/>
        <v>0</v>
      </c>
      <c r="W200" s="6">
        <v>0</v>
      </c>
      <c r="X200" s="6">
        <v>0</v>
      </c>
      <c r="Y200" s="6">
        <v>0</v>
      </c>
      <c r="Z200" s="49">
        <f t="shared" si="54"/>
        <v>0</v>
      </c>
      <c r="AA200" s="6">
        <v>0</v>
      </c>
      <c r="AB200" s="6">
        <v>0</v>
      </c>
      <c r="AC200" s="6">
        <v>0</v>
      </c>
      <c r="AD200" s="49">
        <f t="shared" si="55"/>
        <v>0</v>
      </c>
      <c r="AE200" s="6">
        <v>0</v>
      </c>
      <c r="AF200" s="6">
        <v>0</v>
      </c>
      <c r="AG200" s="6">
        <v>0</v>
      </c>
      <c r="AH200" s="49">
        <f t="shared" si="56"/>
        <v>0</v>
      </c>
      <c r="AI200" s="6">
        <v>6430</v>
      </c>
      <c r="AJ200" s="6">
        <v>6620</v>
      </c>
      <c r="AK200" s="6">
        <v>1</v>
      </c>
      <c r="AL200" s="49">
        <f t="shared" si="57"/>
        <v>30.110271903323262</v>
      </c>
      <c r="AM200" s="6">
        <v>-7890</v>
      </c>
      <c r="AN200" s="6">
        <v>186250</v>
      </c>
      <c r="AO200" s="6">
        <v>26.5</v>
      </c>
      <c r="AP200" s="49">
        <f t="shared" si="58"/>
        <v>-1.3132348993288592</v>
      </c>
      <c r="AQ200" s="6">
        <v>80342.48</v>
      </c>
      <c r="AR200" s="8">
        <v>1102775</v>
      </c>
      <c r="AS200" s="8">
        <v>150.75</v>
      </c>
      <c r="AT200" s="51">
        <f t="shared" si="59"/>
        <v>2.2584995851374936</v>
      </c>
      <c r="AU200" s="6">
        <v>78658.41</v>
      </c>
      <c r="AV200" s="8">
        <v>714575</v>
      </c>
      <c r="AW200" s="8">
        <v>100</v>
      </c>
      <c r="AX200" s="51">
        <f t="shared" si="60"/>
        <v>3.4123929748451882</v>
      </c>
      <c r="AY200" s="50">
        <f t="shared" si="61"/>
        <v>0</v>
      </c>
      <c r="AZ200" s="50">
        <f t="shared" si="62"/>
        <v>0</v>
      </c>
      <c r="BA200" s="50">
        <f t="shared" si="63"/>
        <v>278.25</v>
      </c>
      <c r="BB200" s="7">
        <f t="shared" si="64"/>
        <v>0</v>
      </c>
      <c r="BC200" s="10" t="s">
        <v>803</v>
      </c>
      <c r="BD200" s="10" t="s">
        <v>803</v>
      </c>
      <c r="BE200" s="10" t="s">
        <v>805</v>
      </c>
      <c r="BF200" s="10" t="s">
        <v>832</v>
      </c>
    </row>
    <row r="201" spans="1:58" x14ac:dyDescent="0.2">
      <c r="A201" s="5">
        <v>210897</v>
      </c>
      <c r="B201" s="6" t="s">
        <v>708</v>
      </c>
      <c r="C201" s="6">
        <v>0</v>
      </c>
      <c r="D201" s="6">
        <v>0</v>
      </c>
      <c r="E201" s="6">
        <v>0</v>
      </c>
      <c r="F201" s="49">
        <f t="shared" si="49"/>
        <v>0</v>
      </c>
      <c r="G201" s="6">
        <v>0</v>
      </c>
      <c r="H201" s="6">
        <v>0</v>
      </c>
      <c r="I201" s="6">
        <v>0</v>
      </c>
      <c r="J201" s="49">
        <f t="shared" si="50"/>
        <v>0</v>
      </c>
      <c r="K201" s="6">
        <v>0</v>
      </c>
      <c r="L201" s="6">
        <v>0</v>
      </c>
      <c r="M201" s="6">
        <v>0</v>
      </c>
      <c r="N201" s="49">
        <f t="shared" si="51"/>
        <v>0</v>
      </c>
      <c r="O201" s="6">
        <v>0</v>
      </c>
      <c r="P201" s="6">
        <v>0</v>
      </c>
      <c r="Q201" s="6">
        <v>0</v>
      </c>
      <c r="R201" s="49">
        <f t="shared" si="52"/>
        <v>0</v>
      </c>
      <c r="S201" s="6">
        <v>0</v>
      </c>
      <c r="T201" s="6">
        <v>0</v>
      </c>
      <c r="U201" s="6">
        <v>0</v>
      </c>
      <c r="V201" s="49">
        <f t="shared" si="53"/>
        <v>0</v>
      </c>
      <c r="W201" s="6">
        <v>0</v>
      </c>
      <c r="X201" s="6">
        <v>0</v>
      </c>
      <c r="Y201" s="6">
        <v>0</v>
      </c>
      <c r="Z201" s="49">
        <f t="shared" si="54"/>
        <v>0</v>
      </c>
      <c r="AA201" s="6">
        <v>0</v>
      </c>
      <c r="AB201" s="6">
        <v>0</v>
      </c>
      <c r="AC201" s="6">
        <v>0</v>
      </c>
      <c r="AD201" s="49">
        <f t="shared" si="55"/>
        <v>0</v>
      </c>
      <c r="AE201" s="6">
        <v>0</v>
      </c>
      <c r="AF201" s="6">
        <v>0</v>
      </c>
      <c r="AG201" s="6">
        <v>0</v>
      </c>
      <c r="AH201" s="49">
        <f t="shared" si="56"/>
        <v>0</v>
      </c>
      <c r="AI201" s="6">
        <v>6430</v>
      </c>
      <c r="AJ201" s="6">
        <v>6620</v>
      </c>
      <c r="AK201" s="6">
        <v>1</v>
      </c>
      <c r="AL201" s="49">
        <f t="shared" si="57"/>
        <v>30.110271903323262</v>
      </c>
      <c r="AM201" s="6">
        <v>41335</v>
      </c>
      <c r="AN201" s="6">
        <v>276500</v>
      </c>
      <c r="AO201" s="6">
        <v>41.5</v>
      </c>
      <c r="AP201" s="49">
        <f t="shared" si="58"/>
        <v>4.6343037974683545</v>
      </c>
      <c r="AQ201" s="6">
        <v>12700.01</v>
      </c>
      <c r="AR201" s="8">
        <v>112625</v>
      </c>
      <c r="AS201" s="8">
        <v>16.25</v>
      </c>
      <c r="AT201" s="51">
        <f t="shared" si="59"/>
        <v>3.4956742286348503</v>
      </c>
      <c r="AU201" s="6">
        <v>-649.99</v>
      </c>
      <c r="AV201" s="8">
        <v>0</v>
      </c>
      <c r="AW201" s="8">
        <v>0</v>
      </c>
      <c r="AX201" s="51">
        <f t="shared" si="60"/>
        <v>0</v>
      </c>
      <c r="AY201" s="50">
        <f t="shared" si="61"/>
        <v>0</v>
      </c>
      <c r="AZ201" s="50">
        <f t="shared" si="62"/>
        <v>0</v>
      </c>
      <c r="BA201" s="50">
        <f t="shared" si="63"/>
        <v>58.75</v>
      </c>
      <c r="BB201" s="7">
        <f t="shared" si="64"/>
        <v>0</v>
      </c>
      <c r="BC201" s="10" t="s">
        <v>803</v>
      </c>
      <c r="BD201" s="10" t="s">
        <v>803</v>
      </c>
      <c r="BE201" s="10" t="s">
        <v>805</v>
      </c>
      <c r="BF201" s="10" t="s">
        <v>832</v>
      </c>
    </row>
    <row r="202" spans="1:58" x14ac:dyDescent="0.2">
      <c r="A202" s="11">
        <v>206790</v>
      </c>
      <c r="B202" s="12" t="s">
        <v>480</v>
      </c>
      <c r="C202" s="6">
        <v>93800</v>
      </c>
      <c r="D202" s="6">
        <v>67700</v>
      </c>
      <c r="E202" s="6">
        <v>10</v>
      </c>
      <c r="F202" s="49">
        <f t="shared" si="49"/>
        <v>41.565731166912855</v>
      </c>
      <c r="G202" s="6">
        <v>62500</v>
      </c>
      <c r="H202" s="6">
        <v>64200</v>
      </c>
      <c r="I202" s="6">
        <v>10</v>
      </c>
      <c r="J202" s="49">
        <f t="shared" si="50"/>
        <v>30.179127725856699</v>
      </c>
      <c r="K202" s="6">
        <v>111675</v>
      </c>
      <c r="L202" s="6">
        <v>114350</v>
      </c>
      <c r="M202" s="6">
        <v>17.5</v>
      </c>
      <c r="N202" s="49">
        <f t="shared" si="51"/>
        <v>29.29820725841714</v>
      </c>
      <c r="O202" s="6">
        <v>144925</v>
      </c>
      <c r="P202" s="6">
        <v>33700</v>
      </c>
      <c r="Q202" s="6">
        <v>5</v>
      </c>
      <c r="R202" s="49">
        <f t="shared" si="52"/>
        <v>133.31379821958458</v>
      </c>
      <c r="S202" s="6">
        <v>-24533.22</v>
      </c>
      <c r="T202" s="6">
        <v>0</v>
      </c>
      <c r="U202" s="6">
        <v>0</v>
      </c>
      <c r="V202" s="49">
        <f t="shared" si="53"/>
        <v>0</v>
      </c>
      <c r="W202" s="12">
        <v>0</v>
      </c>
      <c r="X202" s="6">
        <v>0</v>
      </c>
      <c r="Y202" s="6">
        <v>0</v>
      </c>
      <c r="Z202" s="49">
        <f t="shared" si="54"/>
        <v>0</v>
      </c>
      <c r="AA202" s="12">
        <v>0</v>
      </c>
      <c r="AB202" s="6">
        <v>0</v>
      </c>
      <c r="AC202" s="6">
        <v>0</v>
      </c>
      <c r="AD202" s="49">
        <f t="shared" si="55"/>
        <v>0</v>
      </c>
      <c r="AE202" s="12">
        <v>0</v>
      </c>
      <c r="AF202" s="6">
        <v>0</v>
      </c>
      <c r="AG202" s="6">
        <v>0</v>
      </c>
      <c r="AH202" s="49">
        <f t="shared" si="56"/>
        <v>0</v>
      </c>
      <c r="AI202" s="12">
        <v>0</v>
      </c>
      <c r="AJ202" s="6">
        <v>0</v>
      </c>
      <c r="AK202" s="6">
        <v>0</v>
      </c>
      <c r="AL202" s="49">
        <f t="shared" si="57"/>
        <v>0</v>
      </c>
      <c r="AM202" s="6">
        <v>0</v>
      </c>
      <c r="AN202" s="6">
        <v>0</v>
      </c>
      <c r="AO202" s="6">
        <v>0</v>
      </c>
      <c r="AP202" s="49">
        <f t="shared" si="58"/>
        <v>0</v>
      </c>
      <c r="AQ202" s="6">
        <v>0</v>
      </c>
      <c r="AR202" s="8">
        <v>0</v>
      </c>
      <c r="AS202" s="8">
        <v>0</v>
      </c>
      <c r="AT202" s="51">
        <f t="shared" si="59"/>
        <v>0</v>
      </c>
      <c r="AU202" s="6">
        <v>0</v>
      </c>
      <c r="AV202" s="8">
        <v>0</v>
      </c>
      <c r="AW202" s="8">
        <v>0</v>
      </c>
      <c r="AX202" s="51">
        <f t="shared" si="60"/>
        <v>0</v>
      </c>
      <c r="AY202" s="50">
        <f t="shared" si="61"/>
        <v>388366.78</v>
      </c>
      <c r="AZ202" s="50">
        <f t="shared" si="62"/>
        <v>279950</v>
      </c>
      <c r="BA202" s="50">
        <f t="shared" si="63"/>
        <v>42.5</v>
      </c>
      <c r="BB202" s="7">
        <f t="shared" si="64"/>
        <v>43.00543018396143</v>
      </c>
      <c r="BC202" s="10" t="s">
        <v>803</v>
      </c>
      <c r="BD202" s="10" t="s">
        <v>803</v>
      </c>
      <c r="BE202" s="10" t="s">
        <v>805</v>
      </c>
      <c r="BF202" s="10" t="s">
        <v>832</v>
      </c>
    </row>
    <row r="203" spans="1:58" x14ac:dyDescent="0.2">
      <c r="A203" s="5">
        <v>173652</v>
      </c>
      <c r="B203" s="6" t="s">
        <v>259</v>
      </c>
      <c r="C203" s="6">
        <v>61759.57</v>
      </c>
      <c r="D203" s="6">
        <v>234300</v>
      </c>
      <c r="E203" s="6">
        <v>35</v>
      </c>
      <c r="F203" s="49">
        <f t="shared" si="49"/>
        <v>7.9077554417413571</v>
      </c>
      <c r="G203" s="6">
        <v>-615.42999999999995</v>
      </c>
      <c r="H203" s="6">
        <v>0</v>
      </c>
      <c r="I203" s="6">
        <v>0</v>
      </c>
      <c r="J203" s="49">
        <f t="shared" si="50"/>
        <v>0</v>
      </c>
      <c r="K203" s="6">
        <v>32109.57</v>
      </c>
      <c r="L203" s="6">
        <v>100150</v>
      </c>
      <c r="M203" s="6">
        <v>15</v>
      </c>
      <c r="N203" s="49">
        <f t="shared" si="51"/>
        <v>9.6184433349975027</v>
      </c>
      <c r="O203" s="6">
        <v>-1115.43</v>
      </c>
      <c r="P203" s="6">
        <v>100200</v>
      </c>
      <c r="Q203" s="6">
        <v>15</v>
      </c>
      <c r="R203" s="49">
        <f t="shared" si="52"/>
        <v>-0.34509311377245511</v>
      </c>
      <c r="S203" s="6">
        <v>-4575.43</v>
      </c>
      <c r="T203" s="6">
        <v>102710</v>
      </c>
      <c r="U203" s="6">
        <v>15.75</v>
      </c>
      <c r="V203" s="49">
        <f t="shared" si="53"/>
        <v>-1.3809593028916369</v>
      </c>
      <c r="W203" s="6">
        <v>-4937.43</v>
      </c>
      <c r="X203" s="6">
        <v>98552</v>
      </c>
      <c r="Y203" s="6">
        <v>14.9</v>
      </c>
      <c r="Z203" s="49">
        <f t="shared" si="54"/>
        <v>-1.5029923289228022</v>
      </c>
      <c r="AA203" s="6">
        <v>-5882.43</v>
      </c>
      <c r="AB203" s="6">
        <v>159500</v>
      </c>
      <c r="AC203" s="6">
        <v>22.5</v>
      </c>
      <c r="AD203" s="49">
        <f t="shared" si="55"/>
        <v>-1.1432936050156741</v>
      </c>
      <c r="AE203" s="6">
        <v>-6107.43</v>
      </c>
      <c r="AF203" s="6">
        <v>122150</v>
      </c>
      <c r="AG203" s="6">
        <v>17.5</v>
      </c>
      <c r="AH203" s="49">
        <f t="shared" si="56"/>
        <v>-1.4999828080229227</v>
      </c>
      <c r="AI203" s="6">
        <v>-12666.43</v>
      </c>
      <c r="AJ203" s="6">
        <v>17200</v>
      </c>
      <c r="AK203" s="6">
        <v>2.5</v>
      </c>
      <c r="AL203" s="49">
        <f t="shared" si="57"/>
        <v>-22.829030813953487</v>
      </c>
      <c r="AM203" s="6">
        <v>-12916.43</v>
      </c>
      <c r="AN203" s="6">
        <v>0</v>
      </c>
      <c r="AO203" s="6">
        <v>0</v>
      </c>
      <c r="AP203" s="49">
        <f t="shared" si="58"/>
        <v>0</v>
      </c>
      <c r="AQ203" s="6">
        <v>-12916.43</v>
      </c>
      <c r="AR203" s="8">
        <v>0</v>
      </c>
      <c r="AS203" s="8">
        <v>0</v>
      </c>
      <c r="AT203" s="51">
        <f t="shared" si="59"/>
        <v>0</v>
      </c>
      <c r="AU203" s="6">
        <v>-12916.43</v>
      </c>
      <c r="AV203" s="8">
        <v>0</v>
      </c>
      <c r="AW203" s="8">
        <v>0</v>
      </c>
      <c r="AX203" s="51">
        <f t="shared" si="60"/>
        <v>0</v>
      </c>
      <c r="AY203" s="50">
        <f t="shared" si="61"/>
        <v>76742.99000000002</v>
      </c>
      <c r="AZ203" s="50">
        <f t="shared" si="62"/>
        <v>795412</v>
      </c>
      <c r="BA203" s="50">
        <f t="shared" si="63"/>
        <v>138.15</v>
      </c>
      <c r="BB203" s="7">
        <f t="shared" si="64"/>
        <v>2.9909439259151238</v>
      </c>
      <c r="BC203" s="10" t="s">
        <v>803</v>
      </c>
      <c r="BD203" s="10" t="s">
        <v>803</v>
      </c>
      <c r="BE203" s="10" t="s">
        <v>805</v>
      </c>
      <c r="BF203" s="10" t="s">
        <v>835</v>
      </c>
    </row>
    <row r="204" spans="1:58" x14ac:dyDescent="0.2">
      <c r="A204" s="5">
        <v>206933</v>
      </c>
      <c r="B204" s="6" t="s">
        <v>871</v>
      </c>
      <c r="C204" s="6">
        <v>-16850.02</v>
      </c>
      <c r="D204" s="6">
        <v>669430</v>
      </c>
      <c r="E204" s="6">
        <v>100.5</v>
      </c>
      <c r="F204" s="49">
        <f t="shared" si="49"/>
        <v>-0.7551209237709694</v>
      </c>
      <c r="G204" s="6">
        <v>55205</v>
      </c>
      <c r="H204" s="6">
        <v>554250</v>
      </c>
      <c r="I204" s="6">
        <v>86</v>
      </c>
      <c r="J204" s="49">
        <f t="shared" si="50"/>
        <v>3.0876950834460986</v>
      </c>
      <c r="K204" s="6">
        <v>90670.25</v>
      </c>
      <c r="L204" s="6">
        <v>830699</v>
      </c>
      <c r="M204" s="6">
        <v>123.75</v>
      </c>
      <c r="N204" s="49">
        <f t="shared" si="51"/>
        <v>3.2744802870835286</v>
      </c>
      <c r="O204" s="6">
        <v>75345.25</v>
      </c>
      <c r="P204" s="6">
        <v>827200</v>
      </c>
      <c r="Q204" s="6">
        <v>125</v>
      </c>
      <c r="R204" s="49">
        <f t="shared" si="52"/>
        <v>2.8236251813346227</v>
      </c>
      <c r="S204" s="6">
        <v>68814.25</v>
      </c>
      <c r="T204" s="6">
        <v>646800</v>
      </c>
      <c r="U204" s="6">
        <v>100</v>
      </c>
      <c r="V204" s="49">
        <f t="shared" si="53"/>
        <v>3.2981474180581323</v>
      </c>
      <c r="W204" s="6">
        <v>-26875.759999999998</v>
      </c>
      <c r="X204" s="6">
        <v>718360</v>
      </c>
      <c r="Y204" s="6">
        <v>111</v>
      </c>
      <c r="Z204" s="49">
        <f t="shared" si="54"/>
        <v>-1.1223798652486219</v>
      </c>
      <c r="AA204" s="6">
        <v>-29185.74</v>
      </c>
      <c r="AB204" s="6">
        <v>749580</v>
      </c>
      <c r="AC204" s="6">
        <v>111</v>
      </c>
      <c r="AD204" s="49">
        <f t="shared" si="55"/>
        <v>-1.2070198511166255</v>
      </c>
      <c r="AE204" s="6">
        <v>73979.28</v>
      </c>
      <c r="AF204" s="6">
        <v>828920</v>
      </c>
      <c r="AG204" s="6">
        <v>118.25</v>
      </c>
      <c r="AH204" s="49">
        <f t="shared" si="56"/>
        <v>2.677433769241905</v>
      </c>
      <c r="AI204" s="6">
        <v>-43410.46</v>
      </c>
      <c r="AJ204" s="6">
        <v>801245</v>
      </c>
      <c r="AK204" s="6">
        <v>115.5</v>
      </c>
      <c r="AL204" s="49">
        <f t="shared" si="57"/>
        <v>-1.6795415384807393</v>
      </c>
      <c r="AM204" s="6">
        <v>37673.56</v>
      </c>
      <c r="AN204" s="6">
        <v>797120</v>
      </c>
      <c r="AO204" s="6">
        <v>121</v>
      </c>
      <c r="AP204" s="49">
        <f t="shared" si="58"/>
        <v>1.4651248996386994</v>
      </c>
      <c r="AQ204" s="6">
        <v>-44304.45</v>
      </c>
      <c r="AR204" s="8">
        <v>829700</v>
      </c>
      <c r="AS204" s="8">
        <v>122.5</v>
      </c>
      <c r="AT204" s="51">
        <f t="shared" si="59"/>
        <v>-1.6553428347595516</v>
      </c>
      <c r="AU204" s="6">
        <v>-128602.94</v>
      </c>
      <c r="AV204" s="8">
        <v>778290</v>
      </c>
      <c r="AW204" s="8">
        <v>112</v>
      </c>
      <c r="AX204" s="51">
        <f t="shared" si="60"/>
        <v>-5.1223723033830577</v>
      </c>
      <c r="AY204" s="50">
        <f t="shared" si="61"/>
        <v>217123.22999999998</v>
      </c>
      <c r="AZ204" s="50">
        <f t="shared" si="62"/>
        <v>4996319</v>
      </c>
      <c r="BA204" s="50">
        <f t="shared" si="63"/>
        <v>1346.5</v>
      </c>
      <c r="BB204" s="7">
        <f t="shared" si="64"/>
        <v>1.3471558021015069</v>
      </c>
      <c r="BC204" s="10" t="s">
        <v>803</v>
      </c>
      <c r="BD204" s="10" t="s">
        <v>803</v>
      </c>
      <c r="BE204" s="10" t="s">
        <v>805</v>
      </c>
      <c r="BF204" s="10" t="s">
        <v>835</v>
      </c>
    </row>
    <row r="205" spans="1:58" x14ac:dyDescent="0.2">
      <c r="A205" s="5">
        <v>149825</v>
      </c>
      <c r="B205" s="6" t="s">
        <v>164</v>
      </c>
      <c r="C205" s="6">
        <v>1198638.51</v>
      </c>
      <c r="D205" s="6">
        <v>1468004</v>
      </c>
      <c r="E205" s="6">
        <v>217.65</v>
      </c>
      <c r="F205" s="49">
        <f t="shared" si="49"/>
        <v>24.495270653213478</v>
      </c>
      <c r="G205" s="6">
        <v>1254383.92</v>
      </c>
      <c r="H205" s="6">
        <v>1337673</v>
      </c>
      <c r="I205" s="6">
        <v>205.8</v>
      </c>
      <c r="J205" s="49">
        <f t="shared" si="50"/>
        <v>29.069811172087647</v>
      </c>
      <c r="K205" s="6">
        <v>1177959.1599999999</v>
      </c>
      <c r="L205" s="6">
        <v>1439660</v>
      </c>
      <c r="M205" s="6">
        <v>212.5</v>
      </c>
      <c r="N205" s="49">
        <f t="shared" si="51"/>
        <v>24.546611561063028</v>
      </c>
      <c r="O205" s="6">
        <v>1061076.6599999999</v>
      </c>
      <c r="P205" s="6">
        <v>1888885</v>
      </c>
      <c r="Q205" s="6">
        <v>282</v>
      </c>
      <c r="R205" s="49">
        <f t="shared" si="52"/>
        <v>17.414176331539505</v>
      </c>
      <c r="S205" s="6">
        <v>1265552.6599999999</v>
      </c>
      <c r="T205" s="6">
        <v>1662080</v>
      </c>
      <c r="U205" s="6">
        <v>250</v>
      </c>
      <c r="V205" s="49">
        <f t="shared" si="53"/>
        <v>23.604238339911433</v>
      </c>
      <c r="W205" s="6">
        <v>1034241.46</v>
      </c>
      <c r="X205" s="6">
        <v>1711950</v>
      </c>
      <c r="Y205" s="6">
        <v>260.5</v>
      </c>
      <c r="Z205" s="49">
        <f t="shared" si="54"/>
        <v>18.123919390169103</v>
      </c>
      <c r="AA205" s="6">
        <v>1240922.44</v>
      </c>
      <c r="AB205" s="6">
        <v>2377550</v>
      </c>
      <c r="AC205" s="6">
        <v>339</v>
      </c>
      <c r="AD205" s="49">
        <f t="shared" si="55"/>
        <v>16.179931290614288</v>
      </c>
      <c r="AE205" s="6">
        <v>1215981.44</v>
      </c>
      <c r="AF205" s="6">
        <v>1766100</v>
      </c>
      <c r="AG205" s="6">
        <v>250</v>
      </c>
      <c r="AH205" s="49">
        <f t="shared" si="56"/>
        <v>20.655366740275181</v>
      </c>
      <c r="AI205" s="6">
        <v>1042771.55</v>
      </c>
      <c r="AJ205" s="6">
        <v>2468280</v>
      </c>
      <c r="AK205" s="6">
        <v>354.75</v>
      </c>
      <c r="AL205" s="49">
        <f t="shared" si="57"/>
        <v>13.096536069651741</v>
      </c>
      <c r="AM205" s="6">
        <v>1107104.03</v>
      </c>
      <c r="AN205" s="6">
        <v>1440775</v>
      </c>
      <c r="AO205" s="6">
        <v>207</v>
      </c>
      <c r="AP205" s="49">
        <f t="shared" si="58"/>
        <v>23.820669382797455</v>
      </c>
      <c r="AQ205" s="6">
        <v>1337396.6000000001</v>
      </c>
      <c r="AR205" s="8">
        <v>2168750</v>
      </c>
      <c r="AS205" s="8">
        <v>311.5</v>
      </c>
      <c r="AT205" s="51">
        <f t="shared" si="59"/>
        <v>19.116677625360232</v>
      </c>
      <c r="AU205" s="6">
        <v>1419920.15</v>
      </c>
      <c r="AV205" s="8">
        <v>2757065</v>
      </c>
      <c r="AW205" s="8">
        <v>386.35</v>
      </c>
      <c r="AX205" s="51">
        <f t="shared" si="60"/>
        <v>15.965356148658083</v>
      </c>
      <c r="AY205" s="50">
        <f t="shared" si="61"/>
        <v>8232774.8100000005</v>
      </c>
      <c r="AZ205" s="50">
        <f t="shared" si="62"/>
        <v>11885802</v>
      </c>
      <c r="BA205" s="50">
        <f t="shared" si="63"/>
        <v>3277.0499999999997</v>
      </c>
      <c r="BB205" s="7">
        <f t="shared" si="64"/>
        <v>21.472343146049383</v>
      </c>
      <c r="BC205" s="10" t="s">
        <v>803</v>
      </c>
      <c r="BD205" s="10" t="s">
        <v>803</v>
      </c>
      <c r="BE205" s="10" t="s">
        <v>805</v>
      </c>
      <c r="BF205" s="10" t="s">
        <v>834</v>
      </c>
    </row>
    <row r="206" spans="1:58" x14ac:dyDescent="0.2">
      <c r="A206" s="5">
        <v>170858</v>
      </c>
      <c r="B206" s="6" t="s">
        <v>191</v>
      </c>
      <c r="C206" s="6">
        <v>50283.31</v>
      </c>
      <c r="D206" s="6">
        <v>53500</v>
      </c>
      <c r="E206" s="6">
        <v>8</v>
      </c>
      <c r="F206" s="49">
        <f t="shared" si="49"/>
        <v>28.19624859813084</v>
      </c>
      <c r="G206" s="6">
        <v>33683.31</v>
      </c>
      <c r="H206" s="6">
        <v>66100</v>
      </c>
      <c r="I206" s="6">
        <v>10</v>
      </c>
      <c r="J206" s="49">
        <f t="shared" si="50"/>
        <v>15.797013767019665</v>
      </c>
      <c r="K206" s="6">
        <v>41808.31</v>
      </c>
      <c r="L206" s="6">
        <v>82250</v>
      </c>
      <c r="M206" s="6">
        <v>12.5</v>
      </c>
      <c r="N206" s="49">
        <f t="shared" si="51"/>
        <v>15.24923161094225</v>
      </c>
      <c r="O206" s="6">
        <v>80283.31</v>
      </c>
      <c r="P206" s="6">
        <v>84250</v>
      </c>
      <c r="Q206" s="6">
        <v>12.5</v>
      </c>
      <c r="R206" s="49">
        <f t="shared" si="52"/>
        <v>29.540446409495551</v>
      </c>
      <c r="S206" s="6">
        <v>78783.31</v>
      </c>
      <c r="T206" s="6">
        <v>0</v>
      </c>
      <c r="U206" s="6">
        <v>0</v>
      </c>
      <c r="V206" s="49">
        <f t="shared" si="53"/>
        <v>0</v>
      </c>
      <c r="W206" s="6">
        <v>78783.31</v>
      </c>
      <c r="X206" s="6">
        <v>0</v>
      </c>
      <c r="Y206" s="6">
        <v>0</v>
      </c>
      <c r="Z206" s="49">
        <f t="shared" si="54"/>
        <v>0</v>
      </c>
      <c r="AA206" s="6">
        <v>78783.31</v>
      </c>
      <c r="AB206" s="6">
        <v>0</v>
      </c>
      <c r="AC206" s="6">
        <v>0</v>
      </c>
      <c r="AD206" s="49">
        <f t="shared" si="55"/>
        <v>0</v>
      </c>
      <c r="AE206" s="6">
        <v>78783.31</v>
      </c>
      <c r="AF206" s="6">
        <v>0</v>
      </c>
      <c r="AG206" s="6">
        <v>0</v>
      </c>
      <c r="AH206" s="49">
        <f t="shared" si="56"/>
        <v>0</v>
      </c>
      <c r="AI206" s="6">
        <v>-85738.62</v>
      </c>
      <c r="AJ206" s="6">
        <v>0</v>
      </c>
      <c r="AK206" s="6">
        <v>0</v>
      </c>
      <c r="AL206" s="49">
        <f t="shared" si="57"/>
        <v>0</v>
      </c>
      <c r="AM206" s="6">
        <v>-85738.62</v>
      </c>
      <c r="AN206" s="6">
        <v>0</v>
      </c>
      <c r="AO206" s="6">
        <v>0</v>
      </c>
      <c r="AP206" s="49">
        <f t="shared" si="58"/>
        <v>0</v>
      </c>
      <c r="AQ206" s="6">
        <v>-85738.62</v>
      </c>
      <c r="AR206" s="8">
        <v>0</v>
      </c>
      <c r="AS206" s="8">
        <v>0</v>
      </c>
      <c r="AT206" s="51">
        <f t="shared" si="59"/>
        <v>0</v>
      </c>
      <c r="AU206" s="6">
        <v>-85738.62</v>
      </c>
      <c r="AV206" s="8">
        <v>0</v>
      </c>
      <c r="AW206" s="8">
        <v>0</v>
      </c>
      <c r="AX206" s="51">
        <f t="shared" si="60"/>
        <v>0</v>
      </c>
      <c r="AY206" s="50">
        <f t="shared" si="61"/>
        <v>442408.17</v>
      </c>
      <c r="AZ206" s="50">
        <f t="shared" si="62"/>
        <v>286100</v>
      </c>
      <c r="BA206" s="50">
        <f t="shared" si="63"/>
        <v>43</v>
      </c>
      <c r="BB206" s="7">
        <f t="shared" si="64"/>
        <v>47.936572072701843</v>
      </c>
      <c r="BC206" s="10" t="s">
        <v>803</v>
      </c>
      <c r="BD206" s="10" t="s">
        <v>803</v>
      </c>
      <c r="BE206" s="10" t="s">
        <v>805</v>
      </c>
      <c r="BF206" s="10" t="s">
        <v>834</v>
      </c>
    </row>
    <row r="207" spans="1:58" x14ac:dyDescent="0.2">
      <c r="A207" s="5">
        <v>172603</v>
      </c>
      <c r="B207" s="6" t="s">
        <v>227</v>
      </c>
      <c r="C207" s="6">
        <v>332575.40000000002</v>
      </c>
      <c r="D207" s="6">
        <v>346320</v>
      </c>
      <c r="E207" s="6">
        <v>52</v>
      </c>
      <c r="F207" s="49">
        <f t="shared" si="49"/>
        <v>28.809372834372837</v>
      </c>
      <c r="G207" s="6">
        <v>395400.4</v>
      </c>
      <c r="H207" s="6">
        <v>339500</v>
      </c>
      <c r="I207" s="6">
        <v>52.5</v>
      </c>
      <c r="J207" s="49">
        <f t="shared" si="50"/>
        <v>36.104307511045654</v>
      </c>
      <c r="K207" s="6">
        <v>515927.89</v>
      </c>
      <c r="L207" s="6">
        <v>439650</v>
      </c>
      <c r="M207" s="6">
        <v>65</v>
      </c>
      <c r="N207" s="49">
        <f t="shared" si="51"/>
        <v>35.204905493005803</v>
      </c>
      <c r="O207" s="6">
        <v>365447.89</v>
      </c>
      <c r="P207" s="6">
        <v>266760</v>
      </c>
      <c r="Q207" s="6">
        <v>40</v>
      </c>
      <c r="R207" s="49">
        <f t="shared" si="52"/>
        <v>42.468453253861149</v>
      </c>
      <c r="S207" s="6">
        <v>612937.89</v>
      </c>
      <c r="T207" s="6">
        <v>656750</v>
      </c>
      <c r="U207" s="6">
        <v>100</v>
      </c>
      <c r="V207" s="49">
        <f t="shared" si="53"/>
        <v>28.931975013323182</v>
      </c>
      <c r="W207" s="6">
        <v>505372.89</v>
      </c>
      <c r="X207" s="6">
        <v>348800</v>
      </c>
      <c r="Y207" s="6">
        <v>53</v>
      </c>
      <c r="Z207" s="49">
        <f t="shared" si="54"/>
        <v>43.466704988532115</v>
      </c>
      <c r="AA207" s="6">
        <v>408872.89</v>
      </c>
      <c r="AB207" s="6">
        <v>306500</v>
      </c>
      <c r="AC207" s="6">
        <v>45</v>
      </c>
      <c r="AD207" s="49">
        <f t="shared" si="55"/>
        <v>41.354191158238173</v>
      </c>
      <c r="AE207" s="6">
        <v>352872.89</v>
      </c>
      <c r="AF207" s="6">
        <v>144000</v>
      </c>
      <c r="AG207" s="6">
        <v>20</v>
      </c>
      <c r="AH207" s="49">
        <f t="shared" si="56"/>
        <v>73.515185416666668</v>
      </c>
      <c r="AI207" s="6">
        <v>475142.89</v>
      </c>
      <c r="AJ207" s="6">
        <v>582300</v>
      </c>
      <c r="AK207" s="6">
        <v>85</v>
      </c>
      <c r="AL207" s="49">
        <f t="shared" si="57"/>
        <v>25.295259471063027</v>
      </c>
      <c r="AM207" s="6">
        <v>446982.89</v>
      </c>
      <c r="AN207" s="6">
        <v>221000</v>
      </c>
      <c r="AO207" s="6">
        <v>34</v>
      </c>
      <c r="AP207" s="49">
        <f t="shared" si="58"/>
        <v>62.69895742081448</v>
      </c>
      <c r="AQ207" s="6">
        <v>598850.42000000004</v>
      </c>
      <c r="AR207" s="8">
        <v>691850</v>
      </c>
      <c r="AS207" s="8">
        <v>100.75</v>
      </c>
      <c r="AT207" s="51">
        <f t="shared" si="59"/>
        <v>26.832930577437306</v>
      </c>
      <c r="AU207" s="6">
        <v>614005.07999999996</v>
      </c>
      <c r="AV207" s="8">
        <v>522500</v>
      </c>
      <c r="AW207" s="8">
        <v>75</v>
      </c>
      <c r="AX207" s="51">
        <f t="shared" si="60"/>
        <v>36.429009531100476</v>
      </c>
      <c r="AY207" s="50">
        <f t="shared" si="61"/>
        <v>3136535.2500000005</v>
      </c>
      <c r="AZ207" s="50">
        <f t="shared" si="62"/>
        <v>2704280</v>
      </c>
      <c r="BA207" s="50">
        <f t="shared" si="63"/>
        <v>722.25</v>
      </c>
      <c r="BB207" s="7">
        <f t="shared" si="64"/>
        <v>35.955075935184233</v>
      </c>
      <c r="BC207" s="10" t="s">
        <v>803</v>
      </c>
      <c r="BD207" s="10" t="s">
        <v>803</v>
      </c>
      <c r="BE207" s="10" t="s">
        <v>805</v>
      </c>
      <c r="BF207" s="10" t="s">
        <v>834</v>
      </c>
    </row>
    <row r="208" spans="1:58" x14ac:dyDescent="0.2">
      <c r="A208" s="5">
        <v>172976</v>
      </c>
      <c r="B208" s="6" t="s">
        <v>243</v>
      </c>
      <c r="C208" s="6">
        <v>-6625.04</v>
      </c>
      <c r="D208" s="6">
        <v>502840</v>
      </c>
      <c r="E208" s="6">
        <v>74</v>
      </c>
      <c r="F208" s="49">
        <f t="shared" si="49"/>
        <v>-0.3952573383183518</v>
      </c>
      <c r="G208" s="6">
        <v>-30395.03</v>
      </c>
      <c r="H208" s="6">
        <v>722090</v>
      </c>
      <c r="I208" s="6">
        <v>111.5</v>
      </c>
      <c r="J208" s="49">
        <f t="shared" si="50"/>
        <v>-1.3048871054854656</v>
      </c>
      <c r="K208" s="6">
        <v>-58222.48</v>
      </c>
      <c r="L208" s="6">
        <v>672990</v>
      </c>
      <c r="M208" s="6">
        <v>101</v>
      </c>
      <c r="N208" s="49">
        <f t="shared" si="51"/>
        <v>-2.5953942852048324</v>
      </c>
      <c r="O208" s="6">
        <v>-95042.49</v>
      </c>
      <c r="P208" s="6">
        <v>478532</v>
      </c>
      <c r="Q208" s="6">
        <v>70.3</v>
      </c>
      <c r="R208" s="49">
        <f t="shared" si="52"/>
        <v>-6.1569909431344199</v>
      </c>
      <c r="S208" s="6">
        <v>98510</v>
      </c>
      <c r="T208" s="6">
        <v>544850</v>
      </c>
      <c r="U208" s="6">
        <v>82.5</v>
      </c>
      <c r="V208" s="49">
        <f t="shared" si="53"/>
        <v>5.6048637239607233</v>
      </c>
      <c r="W208" s="6">
        <v>-56629</v>
      </c>
      <c r="X208" s="6">
        <v>6500</v>
      </c>
      <c r="Y208" s="6">
        <v>1</v>
      </c>
      <c r="Z208" s="49">
        <f t="shared" si="54"/>
        <v>-261.36461538461538</v>
      </c>
      <c r="AA208" s="6">
        <v>-20654.009999999998</v>
      </c>
      <c r="AB208" s="6">
        <v>314450</v>
      </c>
      <c r="AC208" s="6">
        <v>46.5</v>
      </c>
      <c r="AD208" s="49">
        <f t="shared" si="55"/>
        <v>-2.0361720782318331</v>
      </c>
      <c r="AE208" s="6">
        <v>-2744.01</v>
      </c>
      <c r="AF208" s="6">
        <v>75900</v>
      </c>
      <c r="AG208" s="6">
        <v>11</v>
      </c>
      <c r="AH208" s="49">
        <f t="shared" si="56"/>
        <v>-1.0845889328063243</v>
      </c>
      <c r="AI208" s="6">
        <v>-22314.02</v>
      </c>
      <c r="AJ208" s="6">
        <v>311550</v>
      </c>
      <c r="AK208" s="6">
        <v>45.5</v>
      </c>
      <c r="AL208" s="49">
        <f t="shared" si="57"/>
        <v>-2.2203004975124379</v>
      </c>
      <c r="AM208" s="6">
        <v>-18549.05</v>
      </c>
      <c r="AN208" s="6">
        <v>341150</v>
      </c>
      <c r="AO208" s="6">
        <v>50.5</v>
      </c>
      <c r="AP208" s="49">
        <f t="shared" si="58"/>
        <v>-1.6855358346768283</v>
      </c>
      <c r="AQ208" s="6">
        <v>-16744.060000000001</v>
      </c>
      <c r="AR208" s="8">
        <v>262150</v>
      </c>
      <c r="AS208" s="8">
        <v>38.5</v>
      </c>
      <c r="AT208" s="51">
        <f t="shared" si="59"/>
        <v>-1.9800337974442115</v>
      </c>
      <c r="AU208" s="6">
        <v>-45681.06</v>
      </c>
      <c r="AV208" s="8">
        <v>206000</v>
      </c>
      <c r="AW208" s="8">
        <v>30</v>
      </c>
      <c r="AX208" s="51">
        <f t="shared" si="60"/>
        <v>-6.8743342718446598</v>
      </c>
      <c r="AY208" s="50">
        <f t="shared" si="61"/>
        <v>-169058.05000000002</v>
      </c>
      <c r="AZ208" s="50">
        <f t="shared" si="62"/>
        <v>3242252</v>
      </c>
      <c r="BA208" s="50">
        <f t="shared" si="63"/>
        <v>662.3</v>
      </c>
      <c r="BB208" s="7">
        <f t="shared" si="64"/>
        <v>-1.6164072225107735</v>
      </c>
      <c r="BC208" s="10" t="s">
        <v>803</v>
      </c>
      <c r="BD208" s="10" t="s">
        <v>803</v>
      </c>
      <c r="BE208" s="10" t="s">
        <v>805</v>
      </c>
      <c r="BF208" s="10" t="s">
        <v>834</v>
      </c>
    </row>
    <row r="209" spans="1:58" x14ac:dyDescent="0.2">
      <c r="A209" s="5">
        <v>176276</v>
      </c>
      <c r="B209" s="6" t="s">
        <v>296</v>
      </c>
      <c r="C209" s="6">
        <v>1407200.84</v>
      </c>
      <c r="D209" s="6">
        <v>976070</v>
      </c>
      <c r="E209" s="6">
        <v>144.5</v>
      </c>
      <c r="F209" s="49">
        <f t="shared" si="49"/>
        <v>43.251022160295882</v>
      </c>
      <c r="G209" s="6">
        <v>1596101.85</v>
      </c>
      <c r="H209" s="6">
        <v>1030788</v>
      </c>
      <c r="I209" s="6">
        <v>156.35000000000002</v>
      </c>
      <c r="J209" s="49">
        <f t="shared" si="50"/>
        <v>48.001293524953724</v>
      </c>
      <c r="K209" s="6">
        <v>1302349.1100000001</v>
      </c>
      <c r="L209" s="6">
        <v>1279450</v>
      </c>
      <c r="M209" s="6">
        <v>190.5</v>
      </c>
      <c r="N209" s="49">
        <f t="shared" si="51"/>
        <v>30.536928602133731</v>
      </c>
      <c r="O209" s="6">
        <v>1397651.86</v>
      </c>
      <c r="P209" s="6">
        <v>1683725</v>
      </c>
      <c r="Q209" s="6">
        <v>250.25</v>
      </c>
      <c r="R209" s="49">
        <f t="shared" si="52"/>
        <v>25.732947874504447</v>
      </c>
      <c r="S209" s="6">
        <v>1544953.38</v>
      </c>
      <c r="T209" s="6">
        <v>1655275</v>
      </c>
      <c r="U209" s="6">
        <v>252</v>
      </c>
      <c r="V209" s="49">
        <f t="shared" si="53"/>
        <v>28.933896047484556</v>
      </c>
      <c r="W209" s="6">
        <v>1477063.59</v>
      </c>
      <c r="X209" s="6">
        <v>1653745</v>
      </c>
      <c r="Y209" s="6">
        <v>250.3</v>
      </c>
      <c r="Z209" s="49">
        <f t="shared" si="54"/>
        <v>26.794885366244493</v>
      </c>
      <c r="AA209" s="6">
        <v>1569947.6</v>
      </c>
      <c r="AB209" s="6">
        <v>1575450</v>
      </c>
      <c r="AC209" s="6">
        <v>220.5</v>
      </c>
      <c r="AD209" s="49">
        <f t="shared" si="55"/>
        <v>30.891729728014219</v>
      </c>
      <c r="AE209" s="6">
        <v>1462325.64</v>
      </c>
      <c r="AF209" s="6">
        <v>1233210</v>
      </c>
      <c r="AG209" s="6">
        <v>175.9</v>
      </c>
      <c r="AH209" s="49">
        <f t="shared" si="56"/>
        <v>35.573640499185053</v>
      </c>
      <c r="AI209" s="6">
        <v>1310008.6200000001</v>
      </c>
      <c r="AJ209" s="6">
        <v>2884680</v>
      </c>
      <c r="AK209" s="6">
        <v>418.2</v>
      </c>
      <c r="AL209" s="49">
        <f t="shared" si="57"/>
        <v>14.077910624402016</v>
      </c>
      <c r="AM209" s="6">
        <v>1737526.63</v>
      </c>
      <c r="AN209" s="6">
        <v>2095190</v>
      </c>
      <c r="AO209" s="6">
        <v>306.5</v>
      </c>
      <c r="AP209" s="49">
        <f t="shared" si="58"/>
        <v>25.708086393119473</v>
      </c>
      <c r="AQ209" s="6">
        <v>1792270.65</v>
      </c>
      <c r="AR209" s="8">
        <v>2184300</v>
      </c>
      <c r="AS209" s="8">
        <v>314.5</v>
      </c>
      <c r="AT209" s="51">
        <f t="shared" si="59"/>
        <v>25.436245089960167</v>
      </c>
      <c r="AU209" s="6">
        <v>-166889.56</v>
      </c>
      <c r="AV209" s="8">
        <v>2560085</v>
      </c>
      <c r="AW209" s="8">
        <v>365.34999999999997</v>
      </c>
      <c r="AX209" s="51">
        <f t="shared" si="60"/>
        <v>-2.0208611667190737</v>
      </c>
      <c r="AY209" s="50">
        <f t="shared" si="61"/>
        <v>10295268.23</v>
      </c>
      <c r="AZ209" s="50">
        <f t="shared" si="62"/>
        <v>9854503</v>
      </c>
      <c r="BA209" s="50">
        <f t="shared" si="63"/>
        <v>3044.85</v>
      </c>
      <c r="BB209" s="7">
        <f t="shared" si="64"/>
        <v>32.386546041946509</v>
      </c>
      <c r="BC209" s="10" t="s">
        <v>803</v>
      </c>
      <c r="BD209" s="10" t="s">
        <v>803</v>
      </c>
      <c r="BE209" s="10" t="s">
        <v>805</v>
      </c>
      <c r="BF209" s="10" t="s">
        <v>834</v>
      </c>
    </row>
    <row r="210" spans="1:58" x14ac:dyDescent="0.2">
      <c r="A210" s="5">
        <v>176388</v>
      </c>
      <c r="B210" s="6" t="s">
        <v>227</v>
      </c>
      <c r="C210" s="6">
        <v>329614.06</v>
      </c>
      <c r="D210" s="6">
        <v>382030</v>
      </c>
      <c r="E210" s="6">
        <v>56.5</v>
      </c>
      <c r="F210" s="49">
        <f t="shared" si="49"/>
        <v>25.883888176321229</v>
      </c>
      <c r="G210" s="6">
        <v>284889.06</v>
      </c>
      <c r="H210" s="6">
        <v>226800</v>
      </c>
      <c r="I210" s="6">
        <v>35</v>
      </c>
      <c r="J210" s="49">
        <f t="shared" si="50"/>
        <v>38.939862698412696</v>
      </c>
      <c r="K210" s="6">
        <v>365406.56</v>
      </c>
      <c r="L210" s="6">
        <v>536850</v>
      </c>
      <c r="M210" s="6">
        <v>80</v>
      </c>
      <c r="N210" s="49">
        <f t="shared" si="51"/>
        <v>20.419478066499021</v>
      </c>
      <c r="O210" s="6">
        <v>381006.6</v>
      </c>
      <c r="P210" s="6">
        <v>285050</v>
      </c>
      <c r="Q210" s="6">
        <v>42.5</v>
      </c>
      <c r="R210" s="49">
        <f t="shared" si="52"/>
        <v>41.435553762497804</v>
      </c>
      <c r="S210" s="6">
        <v>271486.59999999998</v>
      </c>
      <c r="T210" s="6">
        <v>326000</v>
      </c>
      <c r="U210" s="6">
        <v>50</v>
      </c>
      <c r="V210" s="49">
        <f t="shared" si="53"/>
        <v>25.81621042944785</v>
      </c>
      <c r="W210" s="6">
        <v>349256.62</v>
      </c>
      <c r="X210" s="6">
        <v>365830</v>
      </c>
      <c r="Y210" s="6">
        <v>55.5</v>
      </c>
      <c r="Z210" s="49">
        <f t="shared" si="54"/>
        <v>28.640894951206842</v>
      </c>
      <c r="AA210" s="6">
        <v>485121.65</v>
      </c>
      <c r="AB210" s="6">
        <v>502620</v>
      </c>
      <c r="AC210" s="6">
        <v>74.25</v>
      </c>
      <c r="AD210" s="49">
        <f t="shared" si="55"/>
        <v>29.920757530539973</v>
      </c>
      <c r="AE210" s="6">
        <v>373021.65</v>
      </c>
      <c r="AF210" s="6">
        <v>346500</v>
      </c>
      <c r="AG210" s="6">
        <v>50</v>
      </c>
      <c r="AH210" s="49">
        <f t="shared" si="56"/>
        <v>32.296246753246756</v>
      </c>
      <c r="AI210" s="6">
        <v>450749.38</v>
      </c>
      <c r="AJ210" s="6">
        <v>584100</v>
      </c>
      <c r="AK210" s="6">
        <v>85.5</v>
      </c>
      <c r="AL210" s="49">
        <f t="shared" si="57"/>
        <v>23.92266868686869</v>
      </c>
      <c r="AM210" s="6">
        <v>483749.38</v>
      </c>
      <c r="AN210" s="6">
        <v>369000</v>
      </c>
      <c r="AO210" s="6">
        <v>55</v>
      </c>
      <c r="AP210" s="49">
        <f t="shared" si="58"/>
        <v>40.640191815718154</v>
      </c>
      <c r="AQ210" s="6">
        <v>323949.38</v>
      </c>
      <c r="AR210" s="8">
        <v>343000</v>
      </c>
      <c r="AS210" s="8">
        <v>50</v>
      </c>
      <c r="AT210" s="51">
        <f t="shared" si="59"/>
        <v>29.278223848396504</v>
      </c>
      <c r="AU210" s="6">
        <v>430254.37</v>
      </c>
      <c r="AV210" s="8">
        <v>605400</v>
      </c>
      <c r="AW210" s="8">
        <v>87</v>
      </c>
      <c r="AX210" s="51">
        <f t="shared" si="60"/>
        <v>22.031525388173108</v>
      </c>
      <c r="AY210" s="50">
        <f t="shared" si="61"/>
        <v>2466781.15</v>
      </c>
      <c r="AZ210" s="50">
        <f t="shared" si="62"/>
        <v>2625180</v>
      </c>
      <c r="BA210" s="50">
        <f t="shared" si="63"/>
        <v>721.25</v>
      </c>
      <c r="BB210" s="7">
        <f t="shared" si="64"/>
        <v>29.129513271470909</v>
      </c>
      <c r="BC210" s="10" t="s">
        <v>803</v>
      </c>
      <c r="BD210" s="10" t="s">
        <v>803</v>
      </c>
      <c r="BE210" s="10" t="s">
        <v>805</v>
      </c>
      <c r="BF210" s="10" t="s">
        <v>834</v>
      </c>
    </row>
    <row r="211" spans="1:58" x14ac:dyDescent="0.2">
      <c r="A211" s="5">
        <v>176390</v>
      </c>
      <c r="B211" s="6" t="s">
        <v>303</v>
      </c>
      <c r="C211" s="6">
        <v>310425.59999999998</v>
      </c>
      <c r="D211" s="6">
        <v>245620</v>
      </c>
      <c r="E211" s="6">
        <v>37</v>
      </c>
      <c r="F211" s="49">
        <f t="shared" si="49"/>
        <v>37.915348912954968</v>
      </c>
      <c r="G211" s="6">
        <v>231625.60000000001</v>
      </c>
      <c r="H211" s="6">
        <v>389400</v>
      </c>
      <c r="I211" s="6">
        <v>60</v>
      </c>
      <c r="J211" s="49">
        <f t="shared" si="50"/>
        <v>18.439634309193632</v>
      </c>
      <c r="K211" s="6">
        <v>360835.6</v>
      </c>
      <c r="L211" s="6">
        <v>333750</v>
      </c>
      <c r="M211" s="6">
        <v>50</v>
      </c>
      <c r="N211" s="49">
        <f t="shared" si="51"/>
        <v>32.4346606741573</v>
      </c>
      <c r="O211" s="6">
        <v>363285.6</v>
      </c>
      <c r="P211" s="6">
        <v>334050</v>
      </c>
      <c r="Q211" s="6">
        <v>50</v>
      </c>
      <c r="R211" s="49">
        <f t="shared" si="52"/>
        <v>33.713077682981584</v>
      </c>
      <c r="S211" s="6">
        <v>356785.6</v>
      </c>
      <c r="T211" s="6">
        <v>261500</v>
      </c>
      <c r="U211" s="6">
        <v>40</v>
      </c>
      <c r="V211" s="49">
        <f t="shared" si="53"/>
        <v>42.295807265774371</v>
      </c>
      <c r="W211" s="6">
        <v>169185.6</v>
      </c>
      <c r="X211" s="6">
        <v>65000</v>
      </c>
      <c r="Y211" s="6">
        <v>10</v>
      </c>
      <c r="Z211" s="49">
        <f t="shared" si="54"/>
        <v>78.085661538461551</v>
      </c>
      <c r="AA211" s="6">
        <v>386295.62</v>
      </c>
      <c r="AB211" s="6">
        <v>489900</v>
      </c>
      <c r="AC211" s="6">
        <v>70.5</v>
      </c>
      <c r="AD211" s="49">
        <f t="shared" si="55"/>
        <v>24.444099244743825</v>
      </c>
      <c r="AE211" s="6">
        <v>428670.62</v>
      </c>
      <c r="AF211" s="6">
        <v>387000</v>
      </c>
      <c r="AG211" s="6">
        <v>55</v>
      </c>
      <c r="AH211" s="49">
        <f t="shared" si="56"/>
        <v>33.230280620155035</v>
      </c>
      <c r="AI211" s="6">
        <v>424930.58</v>
      </c>
      <c r="AJ211" s="6">
        <v>460150</v>
      </c>
      <c r="AK211" s="6">
        <v>67.5</v>
      </c>
      <c r="AL211" s="49">
        <f t="shared" si="57"/>
        <v>28.627291057263935</v>
      </c>
      <c r="AM211" s="6">
        <v>421830.59</v>
      </c>
      <c r="AN211" s="6">
        <v>303500</v>
      </c>
      <c r="AO211" s="6">
        <v>45</v>
      </c>
      <c r="AP211" s="49">
        <f t="shared" si="58"/>
        <v>43.086485304777597</v>
      </c>
      <c r="AQ211" s="6">
        <v>234530.59</v>
      </c>
      <c r="AR211" s="8">
        <v>100500</v>
      </c>
      <c r="AS211" s="8">
        <v>15</v>
      </c>
      <c r="AT211" s="51">
        <f t="shared" si="59"/>
        <v>72.342769054726361</v>
      </c>
      <c r="AU211" s="6">
        <v>325418.09000000003</v>
      </c>
      <c r="AV211" s="8">
        <v>284000</v>
      </c>
      <c r="AW211" s="8">
        <v>40</v>
      </c>
      <c r="AX211" s="51">
        <f t="shared" si="60"/>
        <v>35.5209886971831</v>
      </c>
      <c r="AY211" s="50">
        <f t="shared" si="61"/>
        <v>2178439.2200000002</v>
      </c>
      <c r="AZ211" s="50">
        <f t="shared" si="62"/>
        <v>2119220</v>
      </c>
      <c r="BA211" s="50">
        <f t="shared" si="63"/>
        <v>540</v>
      </c>
      <c r="BB211" s="7">
        <f t="shared" si="64"/>
        <v>31.866260142882762</v>
      </c>
      <c r="BC211" s="10" t="s">
        <v>803</v>
      </c>
      <c r="BD211" s="10" t="s">
        <v>803</v>
      </c>
      <c r="BE211" s="10" t="s">
        <v>805</v>
      </c>
      <c r="BF211" s="10" t="s">
        <v>834</v>
      </c>
    </row>
    <row r="212" spans="1:58" x14ac:dyDescent="0.2">
      <c r="A212" s="5">
        <v>179396</v>
      </c>
      <c r="B212" s="6" t="s">
        <v>402</v>
      </c>
      <c r="C212" s="6">
        <v>408223.41</v>
      </c>
      <c r="D212" s="6">
        <v>503700</v>
      </c>
      <c r="E212" s="6">
        <v>75</v>
      </c>
      <c r="F212" s="49">
        <f t="shared" si="49"/>
        <v>24.313484812388324</v>
      </c>
      <c r="G212" s="6">
        <v>342973.4</v>
      </c>
      <c r="H212" s="6">
        <v>275550</v>
      </c>
      <c r="I212" s="6">
        <v>42.5</v>
      </c>
      <c r="J212" s="49">
        <f t="shared" si="50"/>
        <v>38.58528542914172</v>
      </c>
      <c r="K212" s="6">
        <v>458248.4</v>
      </c>
      <c r="L212" s="6">
        <v>520150</v>
      </c>
      <c r="M212" s="6">
        <v>77.5</v>
      </c>
      <c r="N212" s="49">
        <f t="shared" si="51"/>
        <v>26.429783716235704</v>
      </c>
      <c r="O212" s="6">
        <v>424791.39</v>
      </c>
      <c r="P212" s="6">
        <v>457993</v>
      </c>
      <c r="Q212" s="6">
        <v>68.45</v>
      </c>
      <c r="R212" s="49">
        <f t="shared" si="52"/>
        <v>28.752695106693775</v>
      </c>
      <c r="S212" s="6">
        <v>480107.64</v>
      </c>
      <c r="T212" s="6">
        <v>488500</v>
      </c>
      <c r="U212" s="6">
        <v>74.75</v>
      </c>
      <c r="V212" s="49">
        <f t="shared" si="53"/>
        <v>30.467424442169907</v>
      </c>
      <c r="W212" s="6">
        <v>431147.9</v>
      </c>
      <c r="X212" s="6">
        <v>376700</v>
      </c>
      <c r="Y212" s="6">
        <v>56.75</v>
      </c>
      <c r="Z212" s="49">
        <f t="shared" si="54"/>
        <v>34.336174674807545</v>
      </c>
      <c r="AA212" s="6">
        <v>473911.88</v>
      </c>
      <c r="AB212" s="6">
        <v>564070</v>
      </c>
      <c r="AC212" s="6">
        <v>78.849999999999994</v>
      </c>
      <c r="AD212" s="49">
        <f t="shared" si="55"/>
        <v>26.045115464392719</v>
      </c>
      <c r="AE212" s="6">
        <v>420615.88</v>
      </c>
      <c r="AF212" s="6">
        <v>291660</v>
      </c>
      <c r="AG212" s="6">
        <v>41.4</v>
      </c>
      <c r="AH212" s="49">
        <f t="shared" si="56"/>
        <v>43.264336556264141</v>
      </c>
      <c r="AI212" s="6">
        <v>428396.84</v>
      </c>
      <c r="AJ212" s="6">
        <v>503375</v>
      </c>
      <c r="AK212" s="6">
        <v>73.75</v>
      </c>
      <c r="AL212" s="49">
        <f t="shared" si="57"/>
        <v>26.382522056121186</v>
      </c>
      <c r="AM212" s="6">
        <v>465256.84</v>
      </c>
      <c r="AN212" s="6">
        <v>336000</v>
      </c>
      <c r="AO212" s="6">
        <v>50</v>
      </c>
      <c r="AP212" s="49">
        <f t="shared" si="58"/>
        <v>42.925482261904769</v>
      </c>
      <c r="AQ212" s="6">
        <v>249256.84</v>
      </c>
      <c r="AR212" s="8">
        <v>0</v>
      </c>
      <c r="AS212" s="8">
        <v>0</v>
      </c>
      <c r="AT212" s="51">
        <f t="shared" si="59"/>
        <v>0</v>
      </c>
      <c r="AU212" s="6">
        <v>300273.83</v>
      </c>
      <c r="AV212" s="8">
        <v>353000</v>
      </c>
      <c r="AW212" s="8">
        <v>50</v>
      </c>
      <c r="AX212" s="51">
        <f t="shared" si="60"/>
        <v>26.369656458923512</v>
      </c>
      <c r="AY212" s="50">
        <f t="shared" si="61"/>
        <v>3019404.02</v>
      </c>
      <c r="AZ212" s="50">
        <f t="shared" si="62"/>
        <v>3186663</v>
      </c>
      <c r="BA212" s="50">
        <f t="shared" si="63"/>
        <v>688.94999999999993</v>
      </c>
      <c r="BB212" s="7">
        <f t="shared" si="64"/>
        <v>29.37289717174361</v>
      </c>
      <c r="BC212" s="10" t="s">
        <v>803</v>
      </c>
      <c r="BD212" s="10" t="s">
        <v>803</v>
      </c>
      <c r="BE212" s="10" t="s">
        <v>805</v>
      </c>
      <c r="BF212" s="10" t="s">
        <v>834</v>
      </c>
    </row>
    <row r="213" spans="1:58" x14ac:dyDescent="0.2">
      <c r="A213" s="5">
        <v>179857</v>
      </c>
      <c r="B213" s="6" t="s">
        <v>418</v>
      </c>
      <c r="C213" s="6">
        <v>90439.99</v>
      </c>
      <c r="D213" s="6">
        <v>0</v>
      </c>
      <c r="E213" s="6">
        <v>0</v>
      </c>
      <c r="F213" s="49">
        <f t="shared" si="49"/>
        <v>0</v>
      </c>
      <c r="G213" s="6">
        <v>5274.03</v>
      </c>
      <c r="H213" s="6">
        <v>0</v>
      </c>
      <c r="I213" s="6">
        <v>0</v>
      </c>
      <c r="J213" s="49">
        <f t="shared" si="50"/>
        <v>0</v>
      </c>
      <c r="K213" s="6">
        <v>5274.03</v>
      </c>
      <c r="L213" s="6">
        <v>0</v>
      </c>
      <c r="M213" s="6">
        <v>0</v>
      </c>
      <c r="N213" s="49">
        <f t="shared" si="51"/>
        <v>0</v>
      </c>
      <c r="O213" s="6">
        <v>-5300</v>
      </c>
      <c r="P213" s="6">
        <v>0</v>
      </c>
      <c r="Q213" s="6">
        <v>0</v>
      </c>
      <c r="R213" s="49">
        <f t="shared" si="52"/>
        <v>0</v>
      </c>
      <c r="S213" s="6">
        <v>-5300</v>
      </c>
      <c r="T213" s="6">
        <v>0</v>
      </c>
      <c r="U213" s="6">
        <v>0</v>
      </c>
      <c r="V213" s="49">
        <f t="shared" si="53"/>
        <v>0</v>
      </c>
      <c r="W213" s="6">
        <v>-5300</v>
      </c>
      <c r="X213" s="6">
        <v>0</v>
      </c>
      <c r="Y213" s="6">
        <v>0</v>
      </c>
      <c r="Z213" s="49">
        <f t="shared" si="54"/>
        <v>0</v>
      </c>
      <c r="AA213" s="6">
        <v>-5300</v>
      </c>
      <c r="AB213" s="6">
        <v>0</v>
      </c>
      <c r="AC213" s="6">
        <v>0</v>
      </c>
      <c r="AD213" s="49">
        <f t="shared" si="55"/>
        <v>0</v>
      </c>
      <c r="AE213" s="6">
        <v>-5300</v>
      </c>
      <c r="AF213" s="6">
        <v>0</v>
      </c>
      <c r="AG213" s="6">
        <v>0</v>
      </c>
      <c r="AH213" s="49">
        <f t="shared" si="56"/>
        <v>0</v>
      </c>
      <c r="AI213" s="6">
        <v>-5300</v>
      </c>
      <c r="AJ213" s="6">
        <v>0</v>
      </c>
      <c r="AK213" s="6">
        <v>0</v>
      </c>
      <c r="AL213" s="49">
        <f t="shared" si="57"/>
        <v>0</v>
      </c>
      <c r="AM213" s="6">
        <v>-5300</v>
      </c>
      <c r="AN213" s="6">
        <v>0</v>
      </c>
      <c r="AO213" s="6">
        <v>0</v>
      </c>
      <c r="AP213" s="49">
        <f t="shared" si="58"/>
        <v>0</v>
      </c>
      <c r="AQ213" s="6">
        <v>-5300</v>
      </c>
      <c r="AR213" s="8">
        <v>0</v>
      </c>
      <c r="AS213" s="8">
        <v>0</v>
      </c>
      <c r="AT213" s="51">
        <f t="shared" si="59"/>
        <v>0</v>
      </c>
      <c r="AU213" s="6">
        <v>-5300</v>
      </c>
      <c r="AV213" s="8">
        <v>0</v>
      </c>
      <c r="AW213" s="8">
        <v>0</v>
      </c>
      <c r="AX213" s="51">
        <f t="shared" si="60"/>
        <v>0</v>
      </c>
      <c r="AY213" s="50">
        <f t="shared" si="61"/>
        <v>79788.05</v>
      </c>
      <c r="AZ213" s="50">
        <f t="shared" si="62"/>
        <v>0</v>
      </c>
      <c r="BA213" s="50">
        <f t="shared" si="63"/>
        <v>0</v>
      </c>
      <c r="BB213" s="7">
        <f t="shared" si="64"/>
        <v>0</v>
      </c>
      <c r="BC213" s="10" t="s">
        <v>803</v>
      </c>
      <c r="BD213" s="10" t="s">
        <v>803</v>
      </c>
      <c r="BE213" s="10" t="s">
        <v>805</v>
      </c>
      <c r="BF213" s="10" t="s">
        <v>834</v>
      </c>
    </row>
    <row r="214" spans="1:58" x14ac:dyDescent="0.2">
      <c r="A214" s="5">
        <v>179927</v>
      </c>
      <c r="B214" s="6" t="s">
        <v>439</v>
      </c>
      <c r="C214" s="6">
        <v>222115.26</v>
      </c>
      <c r="D214" s="6">
        <v>66800</v>
      </c>
      <c r="E214" s="6">
        <v>10</v>
      </c>
      <c r="F214" s="49">
        <f t="shared" si="49"/>
        <v>99.752362275449116</v>
      </c>
      <c r="G214" s="6">
        <v>63115.26</v>
      </c>
      <c r="H214" s="6">
        <v>0</v>
      </c>
      <c r="I214" s="6">
        <v>0</v>
      </c>
      <c r="J214" s="49">
        <f t="shared" si="50"/>
        <v>0</v>
      </c>
      <c r="K214" s="6">
        <v>252765.26</v>
      </c>
      <c r="L214" s="6">
        <v>258720</v>
      </c>
      <c r="M214" s="6">
        <v>38</v>
      </c>
      <c r="N214" s="49">
        <f t="shared" si="51"/>
        <v>29.309515306122449</v>
      </c>
      <c r="O214" s="6">
        <v>318742.77</v>
      </c>
      <c r="P214" s="6">
        <v>169576</v>
      </c>
      <c r="Q214" s="6">
        <v>24.65</v>
      </c>
      <c r="R214" s="49">
        <f t="shared" si="52"/>
        <v>58.269011357739309</v>
      </c>
      <c r="S214" s="6">
        <v>239252.77</v>
      </c>
      <c r="T214" s="6">
        <v>0</v>
      </c>
      <c r="U214" s="6">
        <v>0</v>
      </c>
      <c r="V214" s="49">
        <f t="shared" si="53"/>
        <v>0</v>
      </c>
      <c r="W214" s="6">
        <v>179252.77</v>
      </c>
      <c r="X214" s="6">
        <v>0</v>
      </c>
      <c r="Y214" s="6">
        <v>0</v>
      </c>
      <c r="Z214" s="49">
        <f t="shared" si="54"/>
        <v>0</v>
      </c>
      <c r="AA214" s="6">
        <v>139252.76999999999</v>
      </c>
      <c r="AB214" s="6">
        <v>0</v>
      </c>
      <c r="AC214" s="6">
        <v>0</v>
      </c>
      <c r="AD214" s="49">
        <f t="shared" si="55"/>
        <v>0</v>
      </c>
      <c r="AE214" s="6">
        <v>114252.77</v>
      </c>
      <c r="AF214" s="6">
        <v>0</v>
      </c>
      <c r="AG214" s="6">
        <v>0</v>
      </c>
      <c r="AH214" s="49">
        <f t="shared" si="56"/>
        <v>0</v>
      </c>
      <c r="AI214" s="6">
        <v>-747.23</v>
      </c>
      <c r="AJ214" s="6">
        <v>0</v>
      </c>
      <c r="AK214" s="6">
        <v>0</v>
      </c>
      <c r="AL214" s="49">
        <f t="shared" si="57"/>
        <v>0</v>
      </c>
      <c r="AM214" s="6">
        <v>160552.78</v>
      </c>
      <c r="AN214" s="6">
        <v>230650</v>
      </c>
      <c r="AO214" s="6">
        <v>35</v>
      </c>
      <c r="AP214" s="49">
        <f t="shared" si="58"/>
        <v>21.578739128549753</v>
      </c>
      <c r="AQ214" s="6">
        <v>154927.78</v>
      </c>
      <c r="AR214" s="8">
        <v>17750</v>
      </c>
      <c r="AS214" s="8">
        <v>2.5</v>
      </c>
      <c r="AT214" s="51">
        <f t="shared" si="59"/>
        <v>270.57809464788733</v>
      </c>
      <c r="AU214" s="6">
        <v>47732.78</v>
      </c>
      <c r="AV214" s="8">
        <v>75650</v>
      </c>
      <c r="AW214" s="8">
        <v>10.5</v>
      </c>
      <c r="AX214" s="51">
        <f t="shared" si="60"/>
        <v>19.560028816920024</v>
      </c>
      <c r="AY214" s="50">
        <f t="shared" si="61"/>
        <v>1414496.86</v>
      </c>
      <c r="AZ214" s="50">
        <f t="shared" si="62"/>
        <v>495096</v>
      </c>
      <c r="BA214" s="50">
        <f t="shared" si="63"/>
        <v>120.65</v>
      </c>
      <c r="BB214" s="7">
        <f t="shared" si="64"/>
        <v>88.567475115937128</v>
      </c>
      <c r="BC214" s="10" t="s">
        <v>803</v>
      </c>
      <c r="BD214" s="10" t="s">
        <v>803</v>
      </c>
      <c r="BE214" s="10" t="s">
        <v>805</v>
      </c>
      <c r="BF214" s="10" t="s">
        <v>834</v>
      </c>
    </row>
    <row r="215" spans="1:58" x14ac:dyDescent="0.2">
      <c r="A215" s="5">
        <v>202470</v>
      </c>
      <c r="B215" s="6" t="s">
        <v>474</v>
      </c>
      <c r="C215" s="6">
        <v>173387.05</v>
      </c>
      <c r="D215" s="6">
        <v>102900</v>
      </c>
      <c r="E215" s="6">
        <v>15</v>
      </c>
      <c r="F215" s="49">
        <f t="shared" si="49"/>
        <v>50.550160349854224</v>
      </c>
      <c r="G215" s="6">
        <v>173387.05</v>
      </c>
      <c r="H215" s="6">
        <v>0</v>
      </c>
      <c r="I215" s="6">
        <v>0</v>
      </c>
      <c r="J215" s="49">
        <f t="shared" si="50"/>
        <v>0</v>
      </c>
      <c r="K215" s="6">
        <v>123387.05</v>
      </c>
      <c r="L215" s="6">
        <v>0</v>
      </c>
      <c r="M215" s="6">
        <v>0</v>
      </c>
      <c r="N215" s="49">
        <f t="shared" si="51"/>
        <v>0</v>
      </c>
      <c r="O215" s="6">
        <v>48387.05</v>
      </c>
      <c r="P215" s="6">
        <v>0</v>
      </c>
      <c r="Q215" s="6">
        <v>0</v>
      </c>
      <c r="R215" s="49">
        <f t="shared" si="52"/>
        <v>0</v>
      </c>
      <c r="S215" s="6">
        <v>-51612.95</v>
      </c>
      <c r="T215" s="6">
        <v>0</v>
      </c>
      <c r="U215" s="6">
        <v>0</v>
      </c>
      <c r="V215" s="49">
        <f t="shared" si="53"/>
        <v>0</v>
      </c>
      <c r="W215" s="6">
        <v>189337.03</v>
      </c>
      <c r="X215" s="6">
        <v>292200</v>
      </c>
      <c r="Y215" s="6">
        <v>45</v>
      </c>
      <c r="Z215" s="49">
        <f t="shared" si="54"/>
        <v>19.439120123203285</v>
      </c>
      <c r="AA215" s="6">
        <v>99837.03</v>
      </c>
      <c r="AB215" s="6">
        <v>0</v>
      </c>
      <c r="AC215" s="6">
        <v>0</v>
      </c>
      <c r="AD215" s="49">
        <f t="shared" si="55"/>
        <v>0</v>
      </c>
      <c r="AE215" s="6">
        <v>69387.03</v>
      </c>
      <c r="AF215" s="6">
        <v>73250</v>
      </c>
      <c r="AG215" s="6">
        <v>10</v>
      </c>
      <c r="AH215" s="49">
        <f t="shared" si="56"/>
        <v>28.41789624573379</v>
      </c>
      <c r="AI215" s="6">
        <v>43987.02</v>
      </c>
      <c r="AJ215" s="6">
        <v>138000</v>
      </c>
      <c r="AK215" s="6">
        <v>20</v>
      </c>
      <c r="AL215" s="49">
        <f t="shared" si="57"/>
        <v>9.8811421739130427</v>
      </c>
      <c r="AM215" s="6">
        <v>42737.02</v>
      </c>
      <c r="AN215" s="6">
        <v>0</v>
      </c>
      <c r="AO215" s="6">
        <v>0</v>
      </c>
      <c r="AP215" s="49">
        <f t="shared" si="58"/>
        <v>0</v>
      </c>
      <c r="AQ215" s="6">
        <v>42737.02</v>
      </c>
      <c r="AR215" s="8">
        <v>0</v>
      </c>
      <c r="AS215" s="8">
        <v>0</v>
      </c>
      <c r="AT215" s="51">
        <f t="shared" si="59"/>
        <v>0</v>
      </c>
      <c r="AU215" s="6">
        <v>66900.02</v>
      </c>
      <c r="AV215" s="8">
        <v>70000</v>
      </c>
      <c r="AW215" s="8">
        <v>10</v>
      </c>
      <c r="AX215" s="51">
        <f t="shared" si="60"/>
        <v>29.627151714285716</v>
      </c>
      <c r="AY215" s="50">
        <f t="shared" si="61"/>
        <v>756109.30999999994</v>
      </c>
      <c r="AZ215" s="50">
        <f t="shared" si="62"/>
        <v>395100</v>
      </c>
      <c r="BA215" s="50">
        <f t="shared" si="63"/>
        <v>100</v>
      </c>
      <c r="BB215" s="7">
        <f t="shared" si="64"/>
        <v>59.325205289800046</v>
      </c>
      <c r="BC215" s="10" t="s">
        <v>803</v>
      </c>
      <c r="BD215" s="10" t="s">
        <v>803</v>
      </c>
      <c r="BE215" s="10" t="s">
        <v>805</v>
      </c>
      <c r="BF215" s="10" t="s">
        <v>834</v>
      </c>
    </row>
    <row r="216" spans="1:58" x14ac:dyDescent="0.2">
      <c r="A216" s="5">
        <v>202994</v>
      </c>
      <c r="B216" s="6" t="s">
        <v>493</v>
      </c>
      <c r="C216" s="6">
        <v>-2352.54</v>
      </c>
      <c r="D216" s="6">
        <v>153580</v>
      </c>
      <c r="E216" s="6">
        <v>23</v>
      </c>
      <c r="F216" s="49">
        <f t="shared" si="49"/>
        <v>-0.45954030472717805</v>
      </c>
      <c r="G216" s="6">
        <v>113647.44</v>
      </c>
      <c r="H216" s="6">
        <v>452200</v>
      </c>
      <c r="I216" s="6">
        <v>70</v>
      </c>
      <c r="J216" s="49">
        <f t="shared" si="50"/>
        <v>7.790956744803184</v>
      </c>
      <c r="K216" s="6">
        <v>-22180.11</v>
      </c>
      <c r="L216" s="6">
        <v>514800</v>
      </c>
      <c r="M216" s="6">
        <v>77.5</v>
      </c>
      <c r="N216" s="49">
        <f t="shared" si="51"/>
        <v>-1.2925472027972029</v>
      </c>
      <c r="O216" s="6">
        <v>89794.89</v>
      </c>
      <c r="P216" s="6">
        <v>362940</v>
      </c>
      <c r="Q216" s="6">
        <v>54.5</v>
      </c>
      <c r="R216" s="49">
        <f t="shared" si="52"/>
        <v>7.6697018515457103</v>
      </c>
      <c r="S216" s="6">
        <v>79310.880000000005</v>
      </c>
      <c r="T216" s="6">
        <v>327450</v>
      </c>
      <c r="U216" s="6">
        <v>50.35</v>
      </c>
      <c r="V216" s="49">
        <f t="shared" si="53"/>
        <v>7.5084357306459015</v>
      </c>
      <c r="W216" s="6">
        <v>-19906.87</v>
      </c>
      <c r="X216" s="6">
        <v>349650</v>
      </c>
      <c r="Y216" s="6">
        <v>51</v>
      </c>
      <c r="Z216" s="49">
        <f t="shared" si="54"/>
        <v>-1.708011154011154</v>
      </c>
      <c r="AA216" s="6">
        <v>103683.12</v>
      </c>
      <c r="AB216" s="6">
        <v>524150</v>
      </c>
      <c r="AC216" s="6">
        <v>76</v>
      </c>
      <c r="AD216" s="49">
        <f t="shared" si="55"/>
        <v>6.1321696460936748</v>
      </c>
      <c r="AE216" s="6">
        <v>-14701.88</v>
      </c>
      <c r="AF216" s="6">
        <v>268200</v>
      </c>
      <c r="AG216" s="6">
        <v>38</v>
      </c>
      <c r="AH216" s="49">
        <f t="shared" si="56"/>
        <v>-1.6445055928411632</v>
      </c>
      <c r="AI216" s="6">
        <v>33673.11</v>
      </c>
      <c r="AJ216" s="6">
        <v>402300</v>
      </c>
      <c r="AK216" s="6">
        <v>59</v>
      </c>
      <c r="AL216" s="49">
        <f t="shared" si="57"/>
        <v>2.5947462341536167</v>
      </c>
      <c r="AM216" s="6">
        <v>-11176.9</v>
      </c>
      <c r="AN216" s="6">
        <v>298500</v>
      </c>
      <c r="AO216" s="6">
        <v>45</v>
      </c>
      <c r="AP216" s="49">
        <f t="shared" si="58"/>
        <v>-1.1607500837520937</v>
      </c>
      <c r="AQ216" s="6">
        <v>-19476.900000000001</v>
      </c>
      <c r="AR216" s="8">
        <v>344000</v>
      </c>
      <c r="AS216" s="8">
        <v>50</v>
      </c>
      <c r="AT216" s="51">
        <f t="shared" si="59"/>
        <v>-1.7551857558139536</v>
      </c>
      <c r="AU216" s="6">
        <v>-65157.14</v>
      </c>
      <c r="AV216" s="8">
        <v>413000</v>
      </c>
      <c r="AW216" s="8">
        <v>60</v>
      </c>
      <c r="AX216" s="51">
        <f t="shared" si="60"/>
        <v>-4.890729636803874</v>
      </c>
      <c r="AY216" s="50">
        <f t="shared" si="61"/>
        <v>341996.81</v>
      </c>
      <c r="AZ216" s="50">
        <f t="shared" si="62"/>
        <v>2684770</v>
      </c>
      <c r="BA216" s="50">
        <f t="shared" si="63"/>
        <v>654.35</v>
      </c>
      <c r="BB216" s="7">
        <f t="shared" si="64"/>
        <v>3.9489047888645956</v>
      </c>
      <c r="BC216" s="10" t="s">
        <v>803</v>
      </c>
      <c r="BD216" s="10" t="s">
        <v>803</v>
      </c>
      <c r="BE216" s="10" t="s">
        <v>805</v>
      </c>
      <c r="BF216" s="10" t="s">
        <v>834</v>
      </c>
    </row>
    <row r="217" spans="1:58" x14ac:dyDescent="0.2">
      <c r="A217" s="5">
        <v>205266</v>
      </c>
      <c r="B217" s="6" t="s">
        <v>546</v>
      </c>
      <c r="C217" s="6">
        <v>63089.98</v>
      </c>
      <c r="D217" s="6">
        <v>176840</v>
      </c>
      <c r="E217" s="6">
        <v>26</v>
      </c>
      <c r="F217" s="49">
        <f t="shared" si="49"/>
        <v>10.702891879665234</v>
      </c>
      <c r="G217" s="6">
        <v>43159.99</v>
      </c>
      <c r="H217" s="6">
        <v>429800</v>
      </c>
      <c r="I217" s="6">
        <v>65</v>
      </c>
      <c r="J217" s="49">
        <f t="shared" si="50"/>
        <v>3.1129820614239181</v>
      </c>
      <c r="K217" s="6">
        <v>120184.99</v>
      </c>
      <c r="L217" s="6">
        <v>270700</v>
      </c>
      <c r="M217" s="6">
        <v>40</v>
      </c>
      <c r="N217" s="49">
        <f t="shared" si="51"/>
        <v>13.31935611377909</v>
      </c>
      <c r="O217" s="6">
        <v>130124.99</v>
      </c>
      <c r="P217" s="6">
        <v>69340</v>
      </c>
      <c r="Q217" s="6">
        <v>10</v>
      </c>
      <c r="R217" s="49">
        <f t="shared" si="52"/>
        <v>58.175291173925579</v>
      </c>
      <c r="S217" s="6">
        <v>75084.990000000005</v>
      </c>
      <c r="T217" s="6">
        <v>0</v>
      </c>
      <c r="U217" s="6">
        <v>0</v>
      </c>
      <c r="V217" s="49">
        <f t="shared" si="53"/>
        <v>0</v>
      </c>
      <c r="W217" s="6">
        <v>74.989999999999995</v>
      </c>
      <c r="X217" s="6">
        <v>66900</v>
      </c>
      <c r="Y217" s="6">
        <v>9</v>
      </c>
      <c r="Z217" s="49">
        <f t="shared" si="54"/>
        <v>3.3627802690582957E-2</v>
      </c>
      <c r="AA217" s="6">
        <v>-225.01</v>
      </c>
      <c r="AB217" s="6">
        <v>0</v>
      </c>
      <c r="AC217" s="6">
        <v>0</v>
      </c>
      <c r="AD217" s="49">
        <f t="shared" si="55"/>
        <v>0</v>
      </c>
      <c r="AE217" s="6">
        <v>-225.01</v>
      </c>
      <c r="AF217" s="6">
        <v>0</v>
      </c>
      <c r="AG217" s="6">
        <v>0</v>
      </c>
      <c r="AH217" s="49">
        <f t="shared" si="56"/>
        <v>0</v>
      </c>
      <c r="AI217" s="6">
        <v>-3465.01</v>
      </c>
      <c r="AJ217" s="6">
        <v>0</v>
      </c>
      <c r="AK217" s="6">
        <v>0</v>
      </c>
      <c r="AL217" s="49">
        <f t="shared" si="57"/>
        <v>0</v>
      </c>
      <c r="AM217" s="6">
        <v>-5850.01</v>
      </c>
      <c r="AN217" s="6">
        <v>175650</v>
      </c>
      <c r="AO217" s="6">
        <v>25</v>
      </c>
      <c r="AP217" s="49">
        <f t="shared" si="58"/>
        <v>-1.0324526615428409</v>
      </c>
      <c r="AQ217" s="6">
        <v>-6730</v>
      </c>
      <c r="AR217" s="8">
        <v>175000</v>
      </c>
      <c r="AS217" s="8">
        <v>26</v>
      </c>
      <c r="AT217" s="51">
        <f t="shared" si="59"/>
        <v>-1.1921714285714287</v>
      </c>
      <c r="AU217" s="6">
        <v>-11195</v>
      </c>
      <c r="AV217" s="8">
        <v>94050</v>
      </c>
      <c r="AW217" s="8">
        <v>13</v>
      </c>
      <c r="AX217" s="51">
        <f t="shared" si="60"/>
        <v>-3.6900053163211055</v>
      </c>
      <c r="AY217" s="50">
        <f t="shared" si="61"/>
        <v>431494.92</v>
      </c>
      <c r="AZ217" s="50">
        <f t="shared" si="62"/>
        <v>1013580</v>
      </c>
      <c r="BA217" s="50">
        <f t="shared" si="63"/>
        <v>214</v>
      </c>
      <c r="BB217" s="7">
        <f t="shared" si="64"/>
        <v>13.197125554963593</v>
      </c>
      <c r="BC217" s="10" t="s">
        <v>803</v>
      </c>
      <c r="BD217" s="10" t="s">
        <v>803</v>
      </c>
      <c r="BE217" s="10" t="s">
        <v>805</v>
      </c>
      <c r="BF217" s="10" t="s">
        <v>834</v>
      </c>
    </row>
    <row r="218" spans="1:58" x14ac:dyDescent="0.2">
      <c r="A218" s="5">
        <v>205655</v>
      </c>
      <c r="B218" s="6" t="s">
        <v>558</v>
      </c>
      <c r="C218" s="6">
        <v>467294.96</v>
      </c>
      <c r="D218" s="6">
        <v>556080</v>
      </c>
      <c r="E218" s="6">
        <v>84</v>
      </c>
      <c r="F218" s="49">
        <f t="shared" si="49"/>
        <v>25.210129477772984</v>
      </c>
      <c r="G218" s="6">
        <v>432429.87</v>
      </c>
      <c r="H218" s="6">
        <v>1403000</v>
      </c>
      <c r="I218" s="6">
        <v>215</v>
      </c>
      <c r="J218" s="49">
        <f t="shared" si="50"/>
        <v>9.5547583535281539</v>
      </c>
      <c r="K218" s="6">
        <v>463229.87</v>
      </c>
      <c r="L218" s="6">
        <v>776500</v>
      </c>
      <c r="M218" s="6">
        <v>115</v>
      </c>
      <c r="N218" s="49">
        <f t="shared" si="51"/>
        <v>17.896839793947201</v>
      </c>
      <c r="O218" s="6">
        <v>438229.88</v>
      </c>
      <c r="P218" s="6">
        <v>567300</v>
      </c>
      <c r="Q218" s="6">
        <v>85</v>
      </c>
      <c r="R218" s="49">
        <f t="shared" si="52"/>
        <v>23.946987978142076</v>
      </c>
      <c r="S218" s="6">
        <v>512179.88</v>
      </c>
      <c r="T218" s="6">
        <v>520000</v>
      </c>
      <c r="U218" s="6">
        <v>80</v>
      </c>
      <c r="V218" s="49">
        <f t="shared" si="53"/>
        <v>30.533800538461534</v>
      </c>
      <c r="W218" s="6">
        <v>645513.64</v>
      </c>
      <c r="X218" s="6">
        <v>759625</v>
      </c>
      <c r="Y218" s="6">
        <v>112.75</v>
      </c>
      <c r="Z218" s="49">
        <f t="shared" si="54"/>
        <v>25.493380549613299</v>
      </c>
      <c r="AA218" s="6">
        <v>608663.62</v>
      </c>
      <c r="AB218" s="6">
        <v>333000</v>
      </c>
      <c r="AC218" s="6">
        <v>47.5</v>
      </c>
      <c r="AD218" s="49">
        <f t="shared" si="55"/>
        <v>56.662379039039038</v>
      </c>
      <c r="AE218" s="6">
        <v>456763.62</v>
      </c>
      <c r="AF218" s="6">
        <v>354000</v>
      </c>
      <c r="AG218" s="6">
        <v>50</v>
      </c>
      <c r="AH218" s="49">
        <f t="shared" si="56"/>
        <v>38.708781355932203</v>
      </c>
      <c r="AI218" s="6">
        <v>406698.12</v>
      </c>
      <c r="AJ218" s="6">
        <v>476400</v>
      </c>
      <c r="AK218" s="6">
        <v>70</v>
      </c>
      <c r="AL218" s="49">
        <f t="shared" si="57"/>
        <v>26.464403274559192</v>
      </c>
      <c r="AM218" s="6">
        <v>487208.12</v>
      </c>
      <c r="AN218" s="6">
        <v>301500</v>
      </c>
      <c r="AO218" s="6">
        <v>45</v>
      </c>
      <c r="AP218" s="49">
        <f t="shared" si="58"/>
        <v>50.094367230514095</v>
      </c>
      <c r="AQ218" s="6">
        <v>442798.12</v>
      </c>
      <c r="AR218" s="8">
        <v>542400</v>
      </c>
      <c r="AS218" s="8">
        <v>77.5</v>
      </c>
      <c r="AT218" s="51">
        <f t="shared" si="59"/>
        <v>25.307414675516224</v>
      </c>
      <c r="AU218" s="6">
        <v>434064.36</v>
      </c>
      <c r="AV218" s="8">
        <v>537100</v>
      </c>
      <c r="AW218" s="8">
        <v>77</v>
      </c>
      <c r="AX218" s="51">
        <f t="shared" si="60"/>
        <v>25.053053733010614</v>
      </c>
      <c r="AY218" s="50">
        <f t="shared" si="61"/>
        <v>3567541.72</v>
      </c>
      <c r="AZ218" s="50">
        <f t="shared" si="62"/>
        <v>4915505</v>
      </c>
      <c r="BA218" s="50">
        <f t="shared" si="63"/>
        <v>1058.75</v>
      </c>
      <c r="BB218" s="7">
        <f t="shared" si="64"/>
        <v>22.498968736681174</v>
      </c>
      <c r="BC218" s="10" t="s">
        <v>803</v>
      </c>
      <c r="BD218" s="10" t="s">
        <v>803</v>
      </c>
      <c r="BE218" s="10" t="s">
        <v>805</v>
      </c>
      <c r="BF218" s="10" t="s">
        <v>834</v>
      </c>
    </row>
    <row r="219" spans="1:58" x14ac:dyDescent="0.2">
      <c r="A219" s="5">
        <v>206011</v>
      </c>
      <c r="B219" s="6" t="s">
        <v>564</v>
      </c>
      <c r="C219" s="6">
        <v>-25708.26</v>
      </c>
      <c r="D219" s="6">
        <v>2696970</v>
      </c>
      <c r="E219" s="6">
        <v>400.25</v>
      </c>
      <c r="F219" s="49">
        <f t="shared" si="49"/>
        <v>-0.28596825326199399</v>
      </c>
      <c r="G219" s="6">
        <v>-46650.25</v>
      </c>
      <c r="H219" s="6">
        <v>2455465</v>
      </c>
      <c r="I219" s="6">
        <v>379.25</v>
      </c>
      <c r="J219" s="49">
        <f t="shared" si="50"/>
        <v>-0.58895473973361467</v>
      </c>
      <c r="K219" s="6">
        <v>-236637.47</v>
      </c>
      <c r="L219" s="6">
        <v>3760655</v>
      </c>
      <c r="M219" s="6">
        <v>552.75</v>
      </c>
      <c r="N219" s="49">
        <f t="shared" si="51"/>
        <v>-1.8877360725724641</v>
      </c>
      <c r="O219" s="6">
        <v>-65499.97</v>
      </c>
      <c r="P219" s="6">
        <v>3649727</v>
      </c>
      <c r="Q219" s="6">
        <v>525.54999999999995</v>
      </c>
      <c r="R219" s="49">
        <f t="shared" si="52"/>
        <v>-0.55634272645597882</v>
      </c>
      <c r="S219" s="6">
        <v>-181838.26</v>
      </c>
      <c r="T219" s="6">
        <v>2240755</v>
      </c>
      <c r="U219" s="6">
        <v>328.45</v>
      </c>
      <c r="V219" s="49">
        <f t="shared" si="53"/>
        <v>-2.5156637204870682</v>
      </c>
      <c r="W219" s="6">
        <v>-393475.48</v>
      </c>
      <c r="X219" s="6">
        <v>1203000</v>
      </c>
      <c r="Y219" s="6">
        <v>172.25</v>
      </c>
      <c r="Z219" s="49">
        <f t="shared" si="54"/>
        <v>-9.8123561097256857</v>
      </c>
      <c r="AA219" s="6">
        <v>2184.54</v>
      </c>
      <c r="AB219" s="6">
        <v>2820260</v>
      </c>
      <c r="AC219" s="6">
        <v>405.09999999999997</v>
      </c>
      <c r="AD219" s="49">
        <f t="shared" si="55"/>
        <v>2.401223291469581E-2</v>
      </c>
      <c r="AE219" s="6">
        <v>60673.54</v>
      </c>
      <c r="AF219" s="6">
        <v>1186680</v>
      </c>
      <c r="AG219" s="6">
        <v>163.1</v>
      </c>
      <c r="AH219" s="49">
        <f t="shared" si="56"/>
        <v>1.5338643947820811</v>
      </c>
      <c r="AI219" s="6">
        <v>417783.28</v>
      </c>
      <c r="AJ219" s="6">
        <v>3972650</v>
      </c>
      <c r="AK219" s="6">
        <v>569.15</v>
      </c>
      <c r="AL219" s="49">
        <f t="shared" si="57"/>
        <v>3.2601114319157238</v>
      </c>
      <c r="AM219" s="6">
        <v>346054.26</v>
      </c>
      <c r="AN219" s="6">
        <v>1679765</v>
      </c>
      <c r="AO219" s="6">
        <v>241.5</v>
      </c>
      <c r="AP219" s="49">
        <f t="shared" si="58"/>
        <v>6.3864183739987439</v>
      </c>
      <c r="AQ219" s="6">
        <v>119258.24000000001</v>
      </c>
      <c r="AR219" s="8">
        <v>2198600</v>
      </c>
      <c r="AS219" s="8">
        <v>318.8</v>
      </c>
      <c r="AT219" s="51">
        <f t="shared" si="59"/>
        <v>1.6815270808696445</v>
      </c>
      <c r="AU219" s="6">
        <v>-125792.55</v>
      </c>
      <c r="AV219" s="8">
        <v>3328770</v>
      </c>
      <c r="AW219" s="8">
        <v>463.5</v>
      </c>
      <c r="AX219" s="51">
        <f t="shared" si="60"/>
        <v>-1.1714744635405872</v>
      </c>
      <c r="AY219" s="50">
        <f t="shared" si="61"/>
        <v>-947625.14999999991</v>
      </c>
      <c r="AZ219" s="50">
        <f t="shared" si="62"/>
        <v>18826832</v>
      </c>
      <c r="BA219" s="50">
        <f t="shared" si="63"/>
        <v>4519.6499999999996</v>
      </c>
      <c r="BB219" s="7">
        <f t="shared" si="64"/>
        <v>-1.5603464061292946</v>
      </c>
      <c r="BC219" s="10" t="s">
        <v>803</v>
      </c>
      <c r="BD219" s="10" t="s">
        <v>803</v>
      </c>
      <c r="BE219" s="10" t="s">
        <v>805</v>
      </c>
      <c r="BF219" s="10" t="s">
        <v>834</v>
      </c>
    </row>
    <row r="220" spans="1:58" x14ac:dyDescent="0.2">
      <c r="A220" s="5">
        <v>206681</v>
      </c>
      <c r="B220" s="6" t="s">
        <v>324</v>
      </c>
      <c r="C220" s="6">
        <v>-772.01</v>
      </c>
      <c r="D220" s="6">
        <v>59870</v>
      </c>
      <c r="E220" s="6">
        <v>9</v>
      </c>
      <c r="F220" s="49">
        <f t="shared" si="49"/>
        <v>-0.38684316018039083</v>
      </c>
      <c r="G220" s="6">
        <v>-19572</v>
      </c>
      <c r="H220" s="6">
        <v>673030</v>
      </c>
      <c r="I220" s="6">
        <v>103.5</v>
      </c>
      <c r="J220" s="49">
        <f t="shared" si="50"/>
        <v>-0.90149324695778799</v>
      </c>
      <c r="K220" s="6">
        <v>-18924.5</v>
      </c>
      <c r="L220" s="6">
        <v>577120</v>
      </c>
      <c r="M220" s="6">
        <v>87</v>
      </c>
      <c r="N220" s="49">
        <f t="shared" si="51"/>
        <v>-0.98373821735514289</v>
      </c>
      <c r="O220" s="6">
        <v>61615.51</v>
      </c>
      <c r="P220" s="6">
        <v>417700</v>
      </c>
      <c r="Q220" s="6">
        <v>63</v>
      </c>
      <c r="R220" s="49">
        <f t="shared" si="52"/>
        <v>4.5728532678956189</v>
      </c>
      <c r="S220" s="6">
        <v>-55804.480000000003</v>
      </c>
      <c r="T220" s="6">
        <v>200750</v>
      </c>
      <c r="U220" s="6">
        <v>29.5</v>
      </c>
      <c r="V220" s="49">
        <f t="shared" si="53"/>
        <v>-8.6173792278953929</v>
      </c>
      <c r="W220" s="6">
        <v>-117706.97</v>
      </c>
      <c r="X220" s="6">
        <v>238200</v>
      </c>
      <c r="Y220" s="6">
        <v>36</v>
      </c>
      <c r="Z220" s="49">
        <f t="shared" si="54"/>
        <v>-14.824555415617128</v>
      </c>
      <c r="AA220" s="6">
        <v>-8066.97</v>
      </c>
      <c r="AB220" s="6">
        <v>175400</v>
      </c>
      <c r="AC220" s="6">
        <v>26</v>
      </c>
      <c r="AD220" s="49">
        <f t="shared" si="55"/>
        <v>-1.4257472633979476</v>
      </c>
      <c r="AE220" s="6">
        <v>-18716.98</v>
      </c>
      <c r="AF220" s="6">
        <v>147600</v>
      </c>
      <c r="AG220" s="6">
        <v>21</v>
      </c>
      <c r="AH220" s="49">
        <f t="shared" si="56"/>
        <v>-3.8042642276422765</v>
      </c>
      <c r="AI220" s="6">
        <v>-45124.480000000003</v>
      </c>
      <c r="AJ220" s="6">
        <v>369100</v>
      </c>
      <c r="AK220" s="6">
        <v>51.5</v>
      </c>
      <c r="AL220" s="49">
        <f t="shared" si="57"/>
        <v>-3.7899183960986185</v>
      </c>
      <c r="AM220" s="6">
        <v>-13669.48</v>
      </c>
      <c r="AN220" s="6">
        <v>198000</v>
      </c>
      <c r="AO220" s="6">
        <v>30</v>
      </c>
      <c r="AP220" s="49">
        <f t="shared" si="58"/>
        <v>-2.140171111111111</v>
      </c>
      <c r="AQ220" s="6">
        <v>-22869.48</v>
      </c>
      <c r="AR220" s="8">
        <v>71000</v>
      </c>
      <c r="AS220" s="8">
        <v>10</v>
      </c>
      <c r="AT220" s="51">
        <f t="shared" si="59"/>
        <v>-9.9852659154929562</v>
      </c>
      <c r="AU220" s="6">
        <v>34245.519999999997</v>
      </c>
      <c r="AV220" s="8">
        <v>189000</v>
      </c>
      <c r="AW220" s="8">
        <v>27.5</v>
      </c>
      <c r="AX220" s="51">
        <f t="shared" si="60"/>
        <v>5.6169900529100518</v>
      </c>
      <c r="AY220" s="50">
        <f t="shared" si="61"/>
        <v>-159231.42000000001</v>
      </c>
      <c r="AZ220" s="50">
        <f t="shared" si="62"/>
        <v>2342070</v>
      </c>
      <c r="BA220" s="50">
        <f t="shared" si="63"/>
        <v>494</v>
      </c>
      <c r="BB220" s="7">
        <f t="shared" si="64"/>
        <v>-2.1076116512316032</v>
      </c>
      <c r="BC220" s="10" t="s">
        <v>803</v>
      </c>
      <c r="BD220" s="10" t="s">
        <v>803</v>
      </c>
      <c r="BE220" s="10" t="s">
        <v>805</v>
      </c>
      <c r="BF220" s="10" t="s">
        <v>834</v>
      </c>
    </row>
    <row r="221" spans="1:58" x14ac:dyDescent="0.2">
      <c r="A221" s="5">
        <v>207787</v>
      </c>
      <c r="B221" s="6" t="s">
        <v>604</v>
      </c>
      <c r="C221" s="6">
        <v>61779.98</v>
      </c>
      <c r="D221" s="6">
        <v>208640</v>
      </c>
      <c r="E221" s="6">
        <v>31</v>
      </c>
      <c r="F221" s="49">
        <f t="shared" si="49"/>
        <v>8.883240989263804</v>
      </c>
      <c r="G221" s="6">
        <v>53509.98</v>
      </c>
      <c r="H221" s="6">
        <v>323800</v>
      </c>
      <c r="I221" s="6">
        <v>50</v>
      </c>
      <c r="J221" s="49">
        <f t="shared" si="50"/>
        <v>5.1229443483631867</v>
      </c>
      <c r="K221" s="6">
        <v>-11612.53</v>
      </c>
      <c r="L221" s="6">
        <v>283050</v>
      </c>
      <c r="M221" s="6">
        <v>42.5</v>
      </c>
      <c r="N221" s="49">
        <f t="shared" si="51"/>
        <v>-1.2307927927927929</v>
      </c>
      <c r="O221" s="6">
        <v>1377.49</v>
      </c>
      <c r="P221" s="6">
        <v>302600</v>
      </c>
      <c r="Q221" s="6">
        <v>45</v>
      </c>
      <c r="R221" s="49">
        <f t="shared" si="52"/>
        <v>0.14111761401189687</v>
      </c>
      <c r="S221" s="6">
        <v>-1597.51</v>
      </c>
      <c r="T221" s="6">
        <v>111300</v>
      </c>
      <c r="U221" s="6">
        <v>17</v>
      </c>
      <c r="V221" s="49">
        <f t="shared" si="53"/>
        <v>-0.44494887690925422</v>
      </c>
      <c r="W221" s="6">
        <v>-11019.51</v>
      </c>
      <c r="X221" s="6">
        <v>117000</v>
      </c>
      <c r="Y221" s="6">
        <v>18</v>
      </c>
      <c r="Z221" s="49">
        <f t="shared" si="54"/>
        <v>-2.8255153846153847</v>
      </c>
      <c r="AA221" s="6">
        <v>127730.51</v>
      </c>
      <c r="AB221" s="6">
        <v>269950</v>
      </c>
      <c r="AC221" s="6">
        <v>38.5</v>
      </c>
      <c r="AD221" s="49">
        <f t="shared" si="55"/>
        <v>14.668071161326171</v>
      </c>
      <c r="AE221" s="6">
        <v>192335.5</v>
      </c>
      <c r="AF221" s="6">
        <v>221080</v>
      </c>
      <c r="AG221" s="6">
        <v>31.5</v>
      </c>
      <c r="AH221" s="49">
        <f t="shared" si="56"/>
        <v>26.0994436403112</v>
      </c>
      <c r="AI221" s="6">
        <v>158055.5</v>
      </c>
      <c r="AJ221" s="6">
        <v>69000</v>
      </c>
      <c r="AK221" s="6">
        <v>10</v>
      </c>
      <c r="AL221" s="49">
        <f t="shared" si="57"/>
        <v>71.010442028985509</v>
      </c>
      <c r="AM221" s="6">
        <v>86475.5</v>
      </c>
      <c r="AN221" s="6">
        <v>90100</v>
      </c>
      <c r="AO221" s="6">
        <v>13.25</v>
      </c>
      <c r="AP221" s="49">
        <f t="shared" si="58"/>
        <v>29.752946725860156</v>
      </c>
      <c r="AQ221" s="6">
        <v>86475.5</v>
      </c>
      <c r="AR221" s="8">
        <v>0</v>
      </c>
      <c r="AS221" s="8">
        <v>0</v>
      </c>
      <c r="AT221" s="51">
        <f t="shared" si="59"/>
        <v>0</v>
      </c>
      <c r="AU221" s="6">
        <v>-29349.5</v>
      </c>
      <c r="AV221" s="8">
        <v>0</v>
      </c>
      <c r="AW221" s="8">
        <v>0</v>
      </c>
      <c r="AX221" s="51">
        <f t="shared" si="60"/>
        <v>0</v>
      </c>
      <c r="AY221" s="50">
        <f t="shared" si="61"/>
        <v>220168.41000000003</v>
      </c>
      <c r="AZ221" s="50">
        <f t="shared" si="62"/>
        <v>1616340</v>
      </c>
      <c r="BA221" s="50">
        <f t="shared" si="63"/>
        <v>296.75</v>
      </c>
      <c r="BB221" s="7">
        <f t="shared" si="64"/>
        <v>4.2226392405063295</v>
      </c>
      <c r="BC221" s="10" t="s">
        <v>803</v>
      </c>
      <c r="BD221" s="10" t="s">
        <v>803</v>
      </c>
      <c r="BE221" s="10" t="s">
        <v>805</v>
      </c>
      <c r="BF221" s="10" t="s">
        <v>834</v>
      </c>
    </row>
    <row r="222" spans="1:58" x14ac:dyDescent="0.2">
      <c r="A222" s="5">
        <v>208509</v>
      </c>
      <c r="B222" s="6" t="s">
        <v>624</v>
      </c>
      <c r="C222" s="6">
        <v>0</v>
      </c>
      <c r="D222" s="6">
        <v>0</v>
      </c>
      <c r="E222" s="6">
        <v>0</v>
      </c>
      <c r="F222" s="49">
        <f t="shared" si="49"/>
        <v>0</v>
      </c>
      <c r="G222" s="6">
        <v>0</v>
      </c>
      <c r="H222" s="6">
        <v>0</v>
      </c>
      <c r="I222" s="6">
        <v>0</v>
      </c>
      <c r="J222" s="49">
        <f t="shared" si="50"/>
        <v>0</v>
      </c>
      <c r="K222" s="6">
        <v>91700</v>
      </c>
      <c r="L222" s="6">
        <v>195800</v>
      </c>
      <c r="M222" s="6">
        <v>30</v>
      </c>
      <c r="N222" s="49">
        <f t="shared" si="51"/>
        <v>14.050051072522981</v>
      </c>
      <c r="O222" s="6">
        <v>42350</v>
      </c>
      <c r="P222" s="6">
        <v>82500</v>
      </c>
      <c r="Q222" s="6">
        <v>12.5</v>
      </c>
      <c r="R222" s="49">
        <f t="shared" si="52"/>
        <v>15.913333333333332</v>
      </c>
      <c r="S222" s="6">
        <v>104150</v>
      </c>
      <c r="T222" s="6">
        <v>65000</v>
      </c>
      <c r="U222" s="6">
        <v>10</v>
      </c>
      <c r="V222" s="49">
        <f t="shared" si="53"/>
        <v>49.671538461538454</v>
      </c>
      <c r="W222" s="6">
        <v>60950</v>
      </c>
      <c r="X222" s="6">
        <v>65000</v>
      </c>
      <c r="Y222" s="6">
        <v>10</v>
      </c>
      <c r="Z222" s="49">
        <f t="shared" si="54"/>
        <v>28.130769230769232</v>
      </c>
      <c r="AA222" s="6">
        <v>62950</v>
      </c>
      <c r="AB222" s="6">
        <v>134000</v>
      </c>
      <c r="AC222" s="6">
        <v>20</v>
      </c>
      <c r="AD222" s="49">
        <f t="shared" si="55"/>
        <v>14.563059701492536</v>
      </c>
      <c r="AE222" s="6">
        <v>166274.98000000001</v>
      </c>
      <c r="AF222" s="6">
        <v>227250</v>
      </c>
      <c r="AG222" s="6">
        <v>32.5</v>
      </c>
      <c r="AH222" s="49">
        <f t="shared" si="56"/>
        <v>21.950492409240926</v>
      </c>
      <c r="AI222" s="6">
        <v>117187.48</v>
      </c>
      <c r="AJ222" s="6">
        <v>238700</v>
      </c>
      <c r="AK222" s="6">
        <v>35</v>
      </c>
      <c r="AL222" s="49">
        <f t="shared" si="57"/>
        <v>15.219153246753246</v>
      </c>
      <c r="AM222" s="6">
        <v>161037.48000000001</v>
      </c>
      <c r="AN222" s="6">
        <v>102500</v>
      </c>
      <c r="AO222" s="6">
        <v>15</v>
      </c>
      <c r="AP222" s="49">
        <f t="shared" si="58"/>
        <v>48.704018341463417</v>
      </c>
      <c r="AQ222" s="6">
        <v>97087.48</v>
      </c>
      <c r="AR222" s="8">
        <v>102500</v>
      </c>
      <c r="AS222" s="8">
        <v>15</v>
      </c>
      <c r="AT222" s="51">
        <f t="shared" si="59"/>
        <v>29.363042731707317</v>
      </c>
      <c r="AU222" s="6">
        <v>132287.48000000001</v>
      </c>
      <c r="AV222" s="8">
        <v>71000</v>
      </c>
      <c r="AW222" s="8">
        <v>10</v>
      </c>
      <c r="AX222" s="51">
        <f t="shared" si="60"/>
        <v>57.759322253521127</v>
      </c>
      <c r="AY222" s="50">
        <f t="shared" si="61"/>
        <v>362100</v>
      </c>
      <c r="AZ222" s="50">
        <f t="shared" si="62"/>
        <v>542300</v>
      </c>
      <c r="BA222" s="50">
        <f t="shared" si="63"/>
        <v>190</v>
      </c>
      <c r="BB222" s="7">
        <f t="shared" si="64"/>
        <v>20.699059561128529</v>
      </c>
      <c r="BC222" s="10" t="s">
        <v>803</v>
      </c>
      <c r="BD222" s="10" t="s">
        <v>803</v>
      </c>
      <c r="BE222" s="10" t="s">
        <v>805</v>
      </c>
      <c r="BF222" s="10" t="s">
        <v>834</v>
      </c>
    </row>
    <row r="223" spans="1:58" x14ac:dyDescent="0.2">
      <c r="A223" s="5">
        <v>208602</v>
      </c>
      <c r="B223" s="6" t="s">
        <v>530</v>
      </c>
      <c r="C223" s="6">
        <v>0</v>
      </c>
      <c r="D223" s="6">
        <v>0</v>
      </c>
      <c r="E223" s="6">
        <v>0</v>
      </c>
      <c r="F223" s="49">
        <f t="shared" si="49"/>
        <v>0</v>
      </c>
      <c r="G223" s="6">
        <v>0</v>
      </c>
      <c r="H223" s="6">
        <v>0</v>
      </c>
      <c r="I223" s="6">
        <v>0</v>
      </c>
      <c r="J223" s="49">
        <f t="shared" si="50"/>
        <v>0</v>
      </c>
      <c r="K223" s="6">
        <v>-2000</v>
      </c>
      <c r="L223" s="6">
        <v>134200</v>
      </c>
      <c r="M223" s="6">
        <v>20</v>
      </c>
      <c r="N223" s="49">
        <f t="shared" si="51"/>
        <v>-0.44709388971684055</v>
      </c>
      <c r="O223" s="6">
        <v>127100</v>
      </c>
      <c r="P223" s="6">
        <v>133100</v>
      </c>
      <c r="Q223" s="6">
        <v>20</v>
      </c>
      <c r="R223" s="49">
        <f t="shared" si="52"/>
        <v>29.602554470323064</v>
      </c>
      <c r="S223" s="6">
        <v>118100</v>
      </c>
      <c r="T223" s="6">
        <v>131000</v>
      </c>
      <c r="U223" s="6">
        <v>20</v>
      </c>
      <c r="V223" s="49">
        <f t="shared" si="53"/>
        <v>27.947328244274807</v>
      </c>
      <c r="W223" s="6">
        <v>50860</v>
      </c>
      <c r="X223" s="6">
        <v>52000</v>
      </c>
      <c r="Y223" s="6">
        <v>8</v>
      </c>
      <c r="Z223" s="49">
        <f t="shared" si="54"/>
        <v>29.342307692307692</v>
      </c>
      <c r="AA223" s="6">
        <v>10860</v>
      </c>
      <c r="AB223" s="6">
        <v>0</v>
      </c>
      <c r="AC223" s="6">
        <v>0</v>
      </c>
      <c r="AD223" s="49">
        <f t="shared" si="55"/>
        <v>0</v>
      </c>
      <c r="AE223" s="6">
        <v>61420</v>
      </c>
      <c r="AF223" s="6">
        <v>129600</v>
      </c>
      <c r="AG223" s="6">
        <v>18</v>
      </c>
      <c r="AH223" s="49">
        <f t="shared" si="56"/>
        <v>14.217592592592593</v>
      </c>
      <c r="AI223" s="6">
        <v>62940</v>
      </c>
      <c r="AJ223" s="6">
        <v>67400</v>
      </c>
      <c r="AK223" s="6">
        <v>10</v>
      </c>
      <c r="AL223" s="49">
        <f t="shared" si="57"/>
        <v>28.948664688427304</v>
      </c>
      <c r="AM223" s="6">
        <v>146470</v>
      </c>
      <c r="AN223" s="6">
        <v>140000</v>
      </c>
      <c r="AO223" s="6">
        <v>19</v>
      </c>
      <c r="AP223" s="49">
        <f t="shared" si="58"/>
        <v>32.432642857142859</v>
      </c>
      <c r="AQ223" s="6">
        <v>73970</v>
      </c>
      <c r="AR223" s="8">
        <v>0</v>
      </c>
      <c r="AS223" s="8">
        <v>0</v>
      </c>
      <c r="AT223" s="51">
        <f t="shared" si="59"/>
        <v>0</v>
      </c>
      <c r="AU223" s="6">
        <v>-30</v>
      </c>
      <c r="AV223" s="8">
        <v>0</v>
      </c>
      <c r="AW223" s="8">
        <v>0</v>
      </c>
      <c r="AX223" s="51">
        <f t="shared" si="60"/>
        <v>0</v>
      </c>
      <c r="AY223" s="50">
        <f t="shared" si="61"/>
        <v>304920</v>
      </c>
      <c r="AZ223" s="50">
        <f t="shared" si="62"/>
        <v>450300</v>
      </c>
      <c r="BA223" s="50">
        <f t="shared" si="63"/>
        <v>115</v>
      </c>
      <c r="BB223" s="7">
        <f t="shared" si="64"/>
        <v>20.991605596269153</v>
      </c>
      <c r="BC223" s="10" t="s">
        <v>803</v>
      </c>
      <c r="BD223" s="10" t="s">
        <v>803</v>
      </c>
      <c r="BE223" s="10" t="s">
        <v>805</v>
      </c>
      <c r="BF223" s="10" t="s">
        <v>834</v>
      </c>
    </row>
    <row r="224" spans="1:58" x14ac:dyDescent="0.2">
      <c r="A224" s="5">
        <v>209700</v>
      </c>
      <c r="B224" s="6" t="s">
        <v>667</v>
      </c>
      <c r="C224" s="6">
        <v>0</v>
      </c>
      <c r="D224" s="6">
        <v>0</v>
      </c>
      <c r="E224" s="6">
        <v>0</v>
      </c>
      <c r="F224" s="49">
        <f t="shared" si="49"/>
        <v>0</v>
      </c>
      <c r="G224" s="6">
        <v>0</v>
      </c>
      <c r="H224" s="6">
        <v>0</v>
      </c>
      <c r="I224" s="6">
        <v>0</v>
      </c>
      <c r="J224" s="49">
        <f t="shared" si="50"/>
        <v>0</v>
      </c>
      <c r="K224" s="6">
        <v>0</v>
      </c>
      <c r="L224" s="6">
        <v>0</v>
      </c>
      <c r="M224" s="6">
        <v>0</v>
      </c>
      <c r="N224" s="49">
        <f t="shared" si="51"/>
        <v>0</v>
      </c>
      <c r="O224" s="6">
        <v>0</v>
      </c>
      <c r="P224" s="6">
        <v>0</v>
      </c>
      <c r="Q224" s="6">
        <v>0</v>
      </c>
      <c r="R224" s="49">
        <f t="shared" si="52"/>
        <v>0</v>
      </c>
      <c r="S224" s="6">
        <v>0</v>
      </c>
      <c r="T224" s="6">
        <v>0</v>
      </c>
      <c r="U224" s="6">
        <v>0</v>
      </c>
      <c r="V224" s="49">
        <f t="shared" si="53"/>
        <v>0</v>
      </c>
      <c r="W224" s="6">
        <v>218473</v>
      </c>
      <c r="X224" s="6">
        <v>393360</v>
      </c>
      <c r="Y224" s="6">
        <v>55.55</v>
      </c>
      <c r="Z224" s="49">
        <f t="shared" si="54"/>
        <v>16.66206528370958</v>
      </c>
      <c r="AA224" s="6">
        <v>438067.96</v>
      </c>
      <c r="AB224" s="6">
        <v>509400</v>
      </c>
      <c r="AC224" s="6">
        <v>67.5</v>
      </c>
      <c r="AD224" s="49">
        <f t="shared" si="55"/>
        <v>26.659023871221045</v>
      </c>
      <c r="AE224" s="6">
        <v>370205.44</v>
      </c>
      <c r="AF224" s="6">
        <v>403950</v>
      </c>
      <c r="AG224" s="6">
        <v>57.5</v>
      </c>
      <c r="AH224" s="49">
        <f t="shared" si="56"/>
        <v>27.493905681396214</v>
      </c>
      <c r="AI224" s="6">
        <v>323662.40000000002</v>
      </c>
      <c r="AJ224" s="6">
        <v>566450</v>
      </c>
      <c r="AK224" s="6">
        <v>80</v>
      </c>
      <c r="AL224" s="49">
        <f t="shared" si="57"/>
        <v>17.71300979786389</v>
      </c>
      <c r="AM224" s="6">
        <v>430169.38</v>
      </c>
      <c r="AN224" s="6">
        <v>445360</v>
      </c>
      <c r="AO224" s="6">
        <v>65.099999999999994</v>
      </c>
      <c r="AP224" s="49">
        <f t="shared" si="58"/>
        <v>29.94263243218969</v>
      </c>
      <c r="AQ224" s="6">
        <v>100719.38</v>
      </c>
      <c r="AR224" s="8">
        <v>33500</v>
      </c>
      <c r="AS224" s="8">
        <v>5</v>
      </c>
      <c r="AT224" s="51">
        <f t="shared" si="59"/>
        <v>93.203008358208947</v>
      </c>
      <c r="AU224" s="6">
        <v>535156.63</v>
      </c>
      <c r="AV224" s="8">
        <v>768915</v>
      </c>
      <c r="AW224" s="8">
        <v>110.05</v>
      </c>
      <c r="AX224" s="51">
        <f t="shared" si="60"/>
        <v>21.575669001124961</v>
      </c>
      <c r="AY224" s="50">
        <f t="shared" si="61"/>
        <v>656540.96</v>
      </c>
      <c r="AZ224" s="50">
        <f t="shared" si="62"/>
        <v>902760</v>
      </c>
      <c r="BA224" s="50">
        <f t="shared" si="63"/>
        <v>440.7</v>
      </c>
      <c r="BB224" s="7">
        <f t="shared" si="64"/>
        <v>22.545050467455358</v>
      </c>
      <c r="BC224" s="10" t="s">
        <v>803</v>
      </c>
      <c r="BD224" s="10" t="s">
        <v>803</v>
      </c>
      <c r="BE224" s="10" t="s">
        <v>805</v>
      </c>
      <c r="BF224" s="10" t="s">
        <v>834</v>
      </c>
    </row>
    <row r="225" spans="1:58" x14ac:dyDescent="0.2">
      <c r="A225" s="5">
        <v>209816</v>
      </c>
      <c r="B225" s="6" t="s">
        <v>272</v>
      </c>
      <c r="C225" s="6">
        <v>0</v>
      </c>
      <c r="D225" s="6">
        <v>0</v>
      </c>
      <c r="E225" s="6">
        <v>0</v>
      </c>
      <c r="F225" s="49">
        <f t="shared" si="49"/>
        <v>0</v>
      </c>
      <c r="G225" s="6">
        <v>0</v>
      </c>
      <c r="H225" s="6">
        <v>0</v>
      </c>
      <c r="I225" s="6">
        <v>0</v>
      </c>
      <c r="J225" s="49">
        <f t="shared" si="50"/>
        <v>0</v>
      </c>
      <c r="K225" s="6">
        <v>0</v>
      </c>
      <c r="L225" s="6">
        <v>0</v>
      </c>
      <c r="M225" s="6">
        <v>0</v>
      </c>
      <c r="N225" s="49">
        <f t="shared" si="51"/>
        <v>0</v>
      </c>
      <c r="O225" s="6">
        <v>0</v>
      </c>
      <c r="P225" s="6">
        <v>0</v>
      </c>
      <c r="Q225" s="6">
        <v>0</v>
      </c>
      <c r="R225" s="49">
        <f t="shared" si="52"/>
        <v>0</v>
      </c>
      <c r="S225" s="6">
        <v>0</v>
      </c>
      <c r="T225" s="6">
        <v>0</v>
      </c>
      <c r="U225" s="6">
        <v>0</v>
      </c>
      <c r="V225" s="49">
        <f t="shared" si="53"/>
        <v>0</v>
      </c>
      <c r="W225" s="6">
        <v>120300</v>
      </c>
      <c r="X225" s="6">
        <v>390000</v>
      </c>
      <c r="Y225" s="6">
        <v>60</v>
      </c>
      <c r="Z225" s="49">
        <f t="shared" si="54"/>
        <v>9.2538461538461547</v>
      </c>
      <c r="AA225" s="6">
        <v>5845.01</v>
      </c>
      <c r="AB225" s="6">
        <v>875450</v>
      </c>
      <c r="AC225" s="6">
        <v>122.5</v>
      </c>
      <c r="AD225" s="49">
        <f t="shared" si="55"/>
        <v>0.20697391056028328</v>
      </c>
      <c r="AE225" s="6">
        <v>238887.51</v>
      </c>
      <c r="AF225" s="6">
        <v>762450</v>
      </c>
      <c r="AG225" s="6">
        <v>106.5</v>
      </c>
      <c r="AH225" s="49">
        <f t="shared" si="56"/>
        <v>9.3994692110958091</v>
      </c>
      <c r="AI225" s="6">
        <v>338850</v>
      </c>
      <c r="AJ225" s="6">
        <v>874850</v>
      </c>
      <c r="AK225" s="6">
        <v>127.5</v>
      </c>
      <c r="AL225" s="49">
        <f t="shared" si="57"/>
        <v>12.00702977653312</v>
      </c>
      <c r="AM225" s="6">
        <v>200133.94</v>
      </c>
      <c r="AN225" s="6">
        <v>877060</v>
      </c>
      <c r="AO225" s="6">
        <v>129.75</v>
      </c>
      <c r="AP225" s="49">
        <f t="shared" si="58"/>
        <v>7.0738058285636107</v>
      </c>
      <c r="AQ225" s="6">
        <v>463079.97</v>
      </c>
      <c r="AR225" s="8">
        <v>761800</v>
      </c>
      <c r="AS225" s="8">
        <v>112.5</v>
      </c>
      <c r="AT225" s="51">
        <f t="shared" si="59"/>
        <v>18.844157351010761</v>
      </c>
      <c r="AU225" s="6">
        <v>268540.52</v>
      </c>
      <c r="AV225" s="8">
        <v>1194050</v>
      </c>
      <c r="AW225" s="8">
        <v>170</v>
      </c>
      <c r="AX225" s="51">
        <f t="shared" si="60"/>
        <v>6.9718656002679955</v>
      </c>
      <c r="AY225" s="50">
        <f t="shared" si="61"/>
        <v>126145.01</v>
      </c>
      <c r="AZ225" s="50">
        <f t="shared" si="62"/>
        <v>1265450</v>
      </c>
      <c r="BA225" s="50">
        <f t="shared" si="63"/>
        <v>828.75</v>
      </c>
      <c r="BB225" s="7">
        <f t="shared" si="64"/>
        <v>3.0902013592002842</v>
      </c>
      <c r="BC225" s="10" t="s">
        <v>803</v>
      </c>
      <c r="BD225" s="10" t="s">
        <v>803</v>
      </c>
      <c r="BE225" s="10" t="s">
        <v>805</v>
      </c>
      <c r="BF225" s="10" t="s">
        <v>834</v>
      </c>
    </row>
    <row r="226" spans="1:58" x14ac:dyDescent="0.2">
      <c r="A226" s="5">
        <v>210306</v>
      </c>
      <c r="B226" s="6" t="s">
        <v>872</v>
      </c>
      <c r="C226" s="6">
        <v>0</v>
      </c>
      <c r="D226" s="6">
        <v>0</v>
      </c>
      <c r="E226" s="6">
        <v>0</v>
      </c>
      <c r="F226" s="49">
        <f t="shared" si="49"/>
        <v>0</v>
      </c>
      <c r="G226" s="6">
        <v>0</v>
      </c>
      <c r="H226" s="6">
        <v>0</v>
      </c>
      <c r="I226" s="6">
        <v>0</v>
      </c>
      <c r="J226" s="49">
        <f t="shared" si="50"/>
        <v>0</v>
      </c>
      <c r="K226" s="6">
        <v>0</v>
      </c>
      <c r="L226" s="6">
        <v>0</v>
      </c>
      <c r="M226" s="6">
        <v>0</v>
      </c>
      <c r="N226" s="49">
        <f t="shared" si="51"/>
        <v>0</v>
      </c>
      <c r="O226" s="6">
        <v>0</v>
      </c>
      <c r="P226" s="6">
        <v>0</v>
      </c>
      <c r="Q226" s="6">
        <v>0</v>
      </c>
      <c r="R226" s="49">
        <f t="shared" si="52"/>
        <v>0</v>
      </c>
      <c r="S226" s="6">
        <v>0</v>
      </c>
      <c r="T226" s="6">
        <v>0</v>
      </c>
      <c r="U226" s="6">
        <v>0</v>
      </c>
      <c r="V226" s="49">
        <f t="shared" si="53"/>
        <v>0</v>
      </c>
      <c r="W226" s="6">
        <v>0</v>
      </c>
      <c r="X226" s="6">
        <v>0</v>
      </c>
      <c r="Y226" s="6">
        <v>0</v>
      </c>
      <c r="Z226" s="49">
        <f t="shared" si="54"/>
        <v>0</v>
      </c>
      <c r="AA226" s="6">
        <v>35198.5</v>
      </c>
      <c r="AB226" s="6">
        <v>36360</v>
      </c>
      <c r="AC226" s="6">
        <v>5.05</v>
      </c>
      <c r="AD226" s="49">
        <f t="shared" si="55"/>
        <v>30.009722222222219</v>
      </c>
      <c r="AE226" s="6">
        <v>-4956.5</v>
      </c>
      <c r="AF226" s="6">
        <v>88500</v>
      </c>
      <c r="AG226" s="6">
        <v>12.5</v>
      </c>
      <c r="AH226" s="49">
        <f t="shared" si="56"/>
        <v>-1.6801694915254237</v>
      </c>
      <c r="AI226" s="6">
        <v>36196.79</v>
      </c>
      <c r="AJ226" s="6">
        <v>436590</v>
      </c>
      <c r="AK226" s="6">
        <v>63.5</v>
      </c>
      <c r="AL226" s="49">
        <f t="shared" si="57"/>
        <v>2.5701470258136925</v>
      </c>
      <c r="AM226" s="6">
        <v>-108448.21</v>
      </c>
      <c r="AN226" s="6">
        <v>332660</v>
      </c>
      <c r="AO226" s="6">
        <v>50</v>
      </c>
      <c r="AP226" s="49">
        <f t="shared" si="58"/>
        <v>-10.10609784765226</v>
      </c>
      <c r="AQ226" s="6">
        <v>17931.75</v>
      </c>
      <c r="AR226" s="8">
        <v>845950</v>
      </c>
      <c r="AS226" s="8">
        <v>120.5</v>
      </c>
      <c r="AT226" s="51">
        <f t="shared" si="59"/>
        <v>0.65711241799160702</v>
      </c>
      <c r="AU226" s="6">
        <v>11572.87</v>
      </c>
      <c r="AV226" s="8">
        <v>1049240</v>
      </c>
      <c r="AW226" s="8">
        <v>150</v>
      </c>
      <c r="AX226" s="51">
        <f t="shared" si="60"/>
        <v>0.34192269642789069</v>
      </c>
      <c r="AY226" s="50">
        <f t="shared" si="61"/>
        <v>35198.5</v>
      </c>
      <c r="AZ226" s="50">
        <f t="shared" si="62"/>
        <v>36360</v>
      </c>
      <c r="BA226" s="50">
        <f t="shared" si="63"/>
        <v>401.55</v>
      </c>
      <c r="BB226" s="7">
        <f t="shared" si="64"/>
        <v>30.009722222222219</v>
      </c>
      <c r="BC226" s="10" t="s">
        <v>803</v>
      </c>
      <c r="BD226" s="10" t="s">
        <v>803</v>
      </c>
      <c r="BE226" s="10" t="s">
        <v>805</v>
      </c>
      <c r="BF226" s="10" t="s">
        <v>834</v>
      </c>
    </row>
    <row r="227" spans="1:58" x14ac:dyDescent="0.2">
      <c r="A227" s="5">
        <v>210508</v>
      </c>
      <c r="B227" s="6" t="s">
        <v>697</v>
      </c>
      <c r="C227" s="6">
        <v>0</v>
      </c>
      <c r="D227" s="6">
        <v>0</v>
      </c>
      <c r="E227" s="6">
        <v>0</v>
      </c>
      <c r="F227" s="49">
        <f t="shared" si="49"/>
        <v>0</v>
      </c>
      <c r="G227" s="6">
        <v>0</v>
      </c>
      <c r="H227" s="6">
        <v>0</v>
      </c>
      <c r="I227" s="6">
        <v>0</v>
      </c>
      <c r="J227" s="49">
        <f t="shared" si="50"/>
        <v>0</v>
      </c>
      <c r="K227" s="6">
        <v>0</v>
      </c>
      <c r="L227" s="6">
        <v>0</v>
      </c>
      <c r="M227" s="6">
        <v>0</v>
      </c>
      <c r="N227" s="49">
        <f t="shared" si="51"/>
        <v>0</v>
      </c>
      <c r="O227" s="6">
        <v>0</v>
      </c>
      <c r="P227" s="6">
        <v>0</v>
      </c>
      <c r="Q227" s="6">
        <v>0</v>
      </c>
      <c r="R227" s="49">
        <f t="shared" si="52"/>
        <v>0</v>
      </c>
      <c r="S227" s="6">
        <v>0</v>
      </c>
      <c r="T227" s="6">
        <v>0</v>
      </c>
      <c r="U227" s="6">
        <v>0</v>
      </c>
      <c r="V227" s="49">
        <f t="shared" si="53"/>
        <v>0</v>
      </c>
      <c r="W227" s="6">
        <v>0</v>
      </c>
      <c r="X227" s="6">
        <v>0</v>
      </c>
      <c r="Y227" s="6">
        <v>0</v>
      </c>
      <c r="Z227" s="49">
        <f t="shared" si="54"/>
        <v>0</v>
      </c>
      <c r="AA227" s="6">
        <v>0</v>
      </c>
      <c r="AB227" s="6">
        <v>0</v>
      </c>
      <c r="AC227" s="6">
        <v>0</v>
      </c>
      <c r="AD227" s="49">
        <f t="shared" si="55"/>
        <v>0</v>
      </c>
      <c r="AE227" s="6">
        <v>-12400</v>
      </c>
      <c r="AF227" s="6">
        <v>277100</v>
      </c>
      <c r="AG227" s="6">
        <v>40</v>
      </c>
      <c r="AH227" s="49">
        <f t="shared" si="56"/>
        <v>-1.3424756405629736</v>
      </c>
      <c r="AI227" s="6">
        <v>35755</v>
      </c>
      <c r="AJ227" s="6">
        <v>506400</v>
      </c>
      <c r="AK227" s="6">
        <v>73</v>
      </c>
      <c r="AL227" s="49">
        <f t="shared" si="57"/>
        <v>2.1887934439178514</v>
      </c>
      <c r="AM227" s="6">
        <v>88420</v>
      </c>
      <c r="AN227" s="6">
        <v>351150</v>
      </c>
      <c r="AO227" s="6">
        <v>52.5</v>
      </c>
      <c r="AP227" s="49">
        <f t="shared" si="58"/>
        <v>7.8058379609853334</v>
      </c>
      <c r="AQ227" s="6">
        <v>44827.48</v>
      </c>
      <c r="AR227" s="8">
        <v>425900</v>
      </c>
      <c r="AS227" s="8">
        <v>60.25</v>
      </c>
      <c r="AT227" s="51">
        <f t="shared" si="59"/>
        <v>3.2628595444940132</v>
      </c>
      <c r="AU227" s="6">
        <v>-30132.639999999999</v>
      </c>
      <c r="AV227" s="8">
        <v>835000</v>
      </c>
      <c r="AW227" s="8">
        <v>120</v>
      </c>
      <c r="AX227" s="51">
        <f t="shared" si="60"/>
        <v>-1.1186968143712575</v>
      </c>
      <c r="AY227" s="50">
        <f t="shared" si="61"/>
        <v>0</v>
      </c>
      <c r="AZ227" s="50">
        <f t="shared" si="62"/>
        <v>0</v>
      </c>
      <c r="BA227" s="50">
        <f t="shared" si="63"/>
        <v>345.75</v>
      </c>
      <c r="BB227" s="7">
        <f t="shared" si="64"/>
        <v>0</v>
      </c>
      <c r="BC227" s="10" t="s">
        <v>803</v>
      </c>
      <c r="BD227" s="10" t="s">
        <v>803</v>
      </c>
      <c r="BE227" s="10" t="s">
        <v>805</v>
      </c>
      <c r="BF227" s="10" t="s">
        <v>834</v>
      </c>
    </row>
    <row r="228" spans="1:58" x14ac:dyDescent="0.2">
      <c r="A228" s="5">
        <v>175546</v>
      </c>
      <c r="B228" s="6" t="s">
        <v>724</v>
      </c>
      <c r="C228" s="6">
        <v>-0.15</v>
      </c>
      <c r="D228" s="6">
        <v>0</v>
      </c>
      <c r="E228" s="6">
        <v>0</v>
      </c>
      <c r="F228" s="49">
        <f t="shared" si="49"/>
        <v>0</v>
      </c>
      <c r="G228" s="6">
        <v>-0.15</v>
      </c>
      <c r="H228" s="6">
        <v>0</v>
      </c>
      <c r="I228" s="6">
        <v>0</v>
      </c>
      <c r="J228" s="49">
        <f t="shared" si="50"/>
        <v>0</v>
      </c>
      <c r="K228" s="6">
        <v>-0.15</v>
      </c>
      <c r="L228" s="6">
        <v>0</v>
      </c>
      <c r="M228" s="6">
        <v>0</v>
      </c>
      <c r="N228" s="49">
        <f t="shared" si="51"/>
        <v>0</v>
      </c>
      <c r="O228" s="6">
        <v>-0.15</v>
      </c>
      <c r="P228" s="6">
        <v>0</v>
      </c>
      <c r="Q228" s="6">
        <v>0</v>
      </c>
      <c r="R228" s="49">
        <f t="shared" si="52"/>
        <v>0</v>
      </c>
      <c r="S228" s="6">
        <v>-0.15</v>
      </c>
      <c r="T228" s="6">
        <v>0</v>
      </c>
      <c r="U228" s="6">
        <v>0</v>
      </c>
      <c r="V228" s="49">
        <f t="shared" si="53"/>
        <v>0</v>
      </c>
      <c r="W228" s="6">
        <v>-0.15</v>
      </c>
      <c r="X228" s="6">
        <v>0</v>
      </c>
      <c r="Y228" s="6">
        <v>0</v>
      </c>
      <c r="Z228" s="49">
        <f t="shared" si="54"/>
        <v>0</v>
      </c>
      <c r="AA228" s="6">
        <v>-0.15</v>
      </c>
      <c r="AB228" s="6">
        <v>0</v>
      </c>
      <c r="AC228" s="6">
        <v>0</v>
      </c>
      <c r="AD228" s="49">
        <f t="shared" si="55"/>
        <v>0</v>
      </c>
      <c r="AE228" s="6">
        <v>-0.15</v>
      </c>
      <c r="AF228" s="6">
        <v>0</v>
      </c>
      <c r="AG228" s="6">
        <v>0</v>
      </c>
      <c r="AH228" s="49">
        <f t="shared" si="56"/>
        <v>0</v>
      </c>
      <c r="AI228" s="6">
        <v>0</v>
      </c>
      <c r="AJ228" s="6">
        <v>0</v>
      </c>
      <c r="AK228" s="6">
        <v>0</v>
      </c>
      <c r="AL228" s="49">
        <f t="shared" si="57"/>
        <v>0</v>
      </c>
      <c r="AM228" s="6">
        <v>0</v>
      </c>
      <c r="AN228" s="6">
        <v>0</v>
      </c>
      <c r="AO228" s="6">
        <v>0</v>
      </c>
      <c r="AP228" s="49">
        <f t="shared" si="58"/>
        <v>0</v>
      </c>
      <c r="AQ228" s="6">
        <v>0</v>
      </c>
      <c r="AR228" s="8">
        <v>0</v>
      </c>
      <c r="AS228" s="8">
        <v>0</v>
      </c>
      <c r="AT228" s="51">
        <f t="shared" si="59"/>
        <v>0</v>
      </c>
      <c r="AU228" s="6">
        <v>0</v>
      </c>
      <c r="AV228" s="8">
        <v>0</v>
      </c>
      <c r="AW228" s="8">
        <v>0</v>
      </c>
      <c r="AX228" s="51">
        <f t="shared" si="60"/>
        <v>0</v>
      </c>
      <c r="AY228" s="50">
        <f t="shared" si="61"/>
        <v>-1.05</v>
      </c>
      <c r="AZ228" s="50">
        <f t="shared" si="62"/>
        <v>0</v>
      </c>
      <c r="BA228" s="50">
        <f t="shared" si="63"/>
        <v>0</v>
      </c>
      <c r="BB228" s="7">
        <f t="shared" si="64"/>
        <v>0</v>
      </c>
      <c r="BC228" s="10" t="s">
        <v>803</v>
      </c>
      <c r="BD228" s="10" t="s">
        <v>803</v>
      </c>
      <c r="BE228" s="10" t="s">
        <v>805</v>
      </c>
      <c r="BF228" s="10" t="s">
        <v>834</v>
      </c>
    </row>
    <row r="229" spans="1:58" x14ac:dyDescent="0.2">
      <c r="A229" s="5">
        <v>207898</v>
      </c>
      <c r="B229" s="6" t="s">
        <v>743</v>
      </c>
      <c r="C229" s="6">
        <v>-3425</v>
      </c>
      <c r="D229" s="6">
        <v>180830</v>
      </c>
      <c r="E229" s="6">
        <v>25.5</v>
      </c>
      <c r="F229" s="49">
        <f t="shared" si="49"/>
        <v>-0.56821323895371345</v>
      </c>
      <c r="G229" s="6">
        <v>-2612</v>
      </c>
      <c r="H229" s="6">
        <v>11490</v>
      </c>
      <c r="I229" s="6">
        <v>1.5</v>
      </c>
      <c r="J229" s="49">
        <f t="shared" si="50"/>
        <v>-7.0471714534377723</v>
      </c>
      <c r="K229" s="6">
        <v>-2762</v>
      </c>
      <c r="L229" s="6">
        <v>0</v>
      </c>
      <c r="M229" s="6">
        <v>0</v>
      </c>
      <c r="N229" s="49">
        <f t="shared" si="51"/>
        <v>0</v>
      </c>
      <c r="O229" s="6">
        <v>-2762</v>
      </c>
      <c r="P229" s="6">
        <v>0</v>
      </c>
      <c r="Q229" s="6">
        <v>0</v>
      </c>
      <c r="R229" s="49">
        <f t="shared" si="52"/>
        <v>0</v>
      </c>
      <c r="S229" s="6">
        <v>-2762</v>
      </c>
      <c r="T229" s="6">
        <v>0</v>
      </c>
      <c r="U229" s="6">
        <v>0</v>
      </c>
      <c r="V229" s="49">
        <f t="shared" si="53"/>
        <v>0</v>
      </c>
      <c r="W229" s="6">
        <v>-2762</v>
      </c>
      <c r="X229" s="6">
        <v>0</v>
      </c>
      <c r="Y229" s="6">
        <v>0</v>
      </c>
      <c r="Z229" s="49">
        <f t="shared" si="54"/>
        <v>0</v>
      </c>
      <c r="AA229" s="6">
        <v>-2762</v>
      </c>
      <c r="AB229" s="6">
        <v>0</v>
      </c>
      <c r="AC229" s="6">
        <v>0</v>
      </c>
      <c r="AD229" s="49">
        <f t="shared" si="55"/>
        <v>0</v>
      </c>
      <c r="AE229" s="6">
        <v>-2762</v>
      </c>
      <c r="AF229" s="6">
        <v>0</v>
      </c>
      <c r="AG229" s="6">
        <v>0</v>
      </c>
      <c r="AH229" s="49">
        <f t="shared" si="56"/>
        <v>0</v>
      </c>
      <c r="AI229" s="12">
        <v>0</v>
      </c>
      <c r="AJ229" s="6">
        <v>0</v>
      </c>
      <c r="AK229" s="6">
        <v>0</v>
      </c>
      <c r="AL229" s="49">
        <f t="shared" si="57"/>
        <v>0</v>
      </c>
      <c r="AM229" s="6">
        <v>0</v>
      </c>
      <c r="AN229" s="6">
        <v>0</v>
      </c>
      <c r="AO229" s="6">
        <v>0</v>
      </c>
      <c r="AP229" s="49">
        <f t="shared" si="58"/>
        <v>0</v>
      </c>
      <c r="AQ229" s="6">
        <v>0</v>
      </c>
      <c r="AR229" s="8">
        <v>0</v>
      </c>
      <c r="AS229" s="8">
        <v>0</v>
      </c>
      <c r="AT229" s="51">
        <f t="shared" si="59"/>
        <v>0</v>
      </c>
      <c r="AU229" s="6">
        <v>0</v>
      </c>
      <c r="AV229" s="8">
        <v>0</v>
      </c>
      <c r="AW229" s="8">
        <v>0</v>
      </c>
      <c r="AX229" s="51">
        <f t="shared" si="60"/>
        <v>0</v>
      </c>
      <c r="AY229" s="50">
        <f t="shared" si="61"/>
        <v>-19847</v>
      </c>
      <c r="AZ229" s="50">
        <f t="shared" si="62"/>
        <v>192320</v>
      </c>
      <c r="BA229" s="50">
        <f t="shared" si="63"/>
        <v>27</v>
      </c>
      <c r="BB229" s="7">
        <f t="shared" si="64"/>
        <v>-3.199131655574043</v>
      </c>
      <c r="BC229" s="10" t="s">
        <v>803</v>
      </c>
      <c r="BD229" s="10" t="s">
        <v>803</v>
      </c>
      <c r="BE229" s="10" t="s">
        <v>805</v>
      </c>
      <c r="BF229" s="10" t="s">
        <v>834</v>
      </c>
    </row>
    <row r="230" spans="1:58" x14ac:dyDescent="0.2">
      <c r="A230" s="5">
        <v>178137</v>
      </c>
      <c r="B230" s="6" t="s">
        <v>363</v>
      </c>
      <c r="C230" s="6">
        <v>250235.29</v>
      </c>
      <c r="D230" s="6">
        <v>131290</v>
      </c>
      <c r="E230" s="6">
        <v>18</v>
      </c>
      <c r="F230" s="49">
        <f t="shared" si="49"/>
        <v>57.179211668824742</v>
      </c>
      <c r="G230" s="6">
        <v>212952.32000000001</v>
      </c>
      <c r="H230" s="6">
        <v>219530</v>
      </c>
      <c r="I230" s="6">
        <v>33</v>
      </c>
      <c r="J230" s="49">
        <f t="shared" si="50"/>
        <v>30.071160752516739</v>
      </c>
      <c r="K230" s="6">
        <v>357040.28</v>
      </c>
      <c r="L230" s="6">
        <v>462394</v>
      </c>
      <c r="M230" s="6">
        <v>66.900000000000006</v>
      </c>
      <c r="N230" s="49">
        <f t="shared" si="51"/>
        <v>23.164678607421379</v>
      </c>
      <c r="O230" s="6">
        <v>344467.23</v>
      </c>
      <c r="P230" s="6">
        <v>452800</v>
      </c>
      <c r="Q230" s="6">
        <v>66</v>
      </c>
      <c r="R230" s="49">
        <f t="shared" si="52"/>
        <v>23.583224668727915</v>
      </c>
      <c r="S230" s="6">
        <v>426776.22</v>
      </c>
      <c r="T230" s="6">
        <v>829855</v>
      </c>
      <c r="U230" s="6">
        <v>125.35</v>
      </c>
      <c r="V230" s="49">
        <f t="shared" si="53"/>
        <v>15.942619879376517</v>
      </c>
      <c r="W230" s="6">
        <v>459162.97</v>
      </c>
      <c r="X230" s="6">
        <v>670920</v>
      </c>
      <c r="Y230" s="6">
        <v>100</v>
      </c>
      <c r="Z230" s="49">
        <f t="shared" si="54"/>
        <v>20.53134367733858</v>
      </c>
      <c r="AA230" s="6">
        <v>308219.46999999997</v>
      </c>
      <c r="AB230" s="6">
        <v>396975</v>
      </c>
      <c r="AC230" s="6">
        <v>55.25</v>
      </c>
      <c r="AD230" s="49">
        <f t="shared" si="55"/>
        <v>24.069030971723659</v>
      </c>
      <c r="AE230" s="6">
        <v>203723.97</v>
      </c>
      <c r="AF230" s="6">
        <v>89025</v>
      </c>
      <c r="AG230" s="6">
        <v>12.5</v>
      </c>
      <c r="AH230" s="49">
        <f t="shared" si="56"/>
        <v>68.651716933445655</v>
      </c>
      <c r="AI230" s="6">
        <v>347673.94</v>
      </c>
      <c r="AJ230" s="6">
        <v>494460</v>
      </c>
      <c r="AK230" s="6">
        <v>69.75</v>
      </c>
      <c r="AL230" s="49">
        <f t="shared" si="57"/>
        <v>21.797298345670026</v>
      </c>
      <c r="AM230" s="6">
        <v>445561.93</v>
      </c>
      <c r="AN230" s="6">
        <v>610110</v>
      </c>
      <c r="AO230" s="6">
        <v>86</v>
      </c>
      <c r="AP230" s="49">
        <f t="shared" si="58"/>
        <v>22.639228712855058</v>
      </c>
      <c r="AQ230" s="6">
        <v>590049</v>
      </c>
      <c r="AR230" s="8">
        <v>868590</v>
      </c>
      <c r="AS230" s="8">
        <v>123.5</v>
      </c>
      <c r="AT230" s="51">
        <f t="shared" si="59"/>
        <v>21.058864366386903</v>
      </c>
      <c r="AU230" s="6">
        <v>195436.48</v>
      </c>
      <c r="AV230" s="8">
        <v>393500</v>
      </c>
      <c r="AW230" s="8">
        <v>56</v>
      </c>
      <c r="AX230" s="51">
        <f t="shared" si="60"/>
        <v>15.396520660736977</v>
      </c>
      <c r="AY230" s="50">
        <f t="shared" si="61"/>
        <v>2358853.7800000003</v>
      </c>
      <c r="AZ230" s="50">
        <f t="shared" si="62"/>
        <v>3163764</v>
      </c>
      <c r="BA230" s="50">
        <f t="shared" si="63"/>
        <v>812.25</v>
      </c>
      <c r="BB230" s="7">
        <f t="shared" si="64"/>
        <v>23.113123222844688</v>
      </c>
      <c r="BC230" s="10" t="s">
        <v>803</v>
      </c>
      <c r="BD230" s="10" t="s">
        <v>803</v>
      </c>
      <c r="BE230" s="10" t="s">
        <v>805</v>
      </c>
      <c r="BF230" s="10" t="s">
        <v>836</v>
      </c>
    </row>
    <row r="231" spans="1:58" x14ac:dyDescent="0.2">
      <c r="A231" s="5">
        <v>121859</v>
      </c>
      <c r="B231" s="6" t="s">
        <v>851</v>
      </c>
      <c r="C231" s="6">
        <v>0</v>
      </c>
      <c r="D231" s="6">
        <v>0</v>
      </c>
      <c r="E231" s="6">
        <v>0</v>
      </c>
      <c r="F231" s="49">
        <f t="shared" si="49"/>
        <v>0</v>
      </c>
      <c r="G231" s="6">
        <v>0</v>
      </c>
      <c r="H231" s="6">
        <v>0</v>
      </c>
      <c r="I231" s="6">
        <v>0</v>
      </c>
      <c r="J231" s="49">
        <f t="shared" si="50"/>
        <v>0</v>
      </c>
      <c r="K231" s="6">
        <v>0</v>
      </c>
      <c r="L231" s="6">
        <v>0</v>
      </c>
      <c r="M231" s="6">
        <v>0</v>
      </c>
      <c r="N231" s="49">
        <f t="shared" si="51"/>
        <v>0</v>
      </c>
      <c r="O231" s="6">
        <v>0</v>
      </c>
      <c r="P231" s="6">
        <v>0</v>
      </c>
      <c r="Q231" s="6">
        <v>0</v>
      </c>
      <c r="R231" s="49">
        <f t="shared" si="52"/>
        <v>0</v>
      </c>
      <c r="S231" s="12">
        <v>0</v>
      </c>
      <c r="T231" s="6">
        <v>0</v>
      </c>
      <c r="U231" s="6">
        <v>0</v>
      </c>
      <c r="V231" s="49">
        <f t="shared" si="53"/>
        <v>0</v>
      </c>
      <c r="W231" s="12">
        <v>0</v>
      </c>
      <c r="X231" s="6">
        <v>0</v>
      </c>
      <c r="Y231" s="6">
        <v>0</v>
      </c>
      <c r="Z231" s="49">
        <f t="shared" si="54"/>
        <v>0</v>
      </c>
      <c r="AA231" s="12">
        <v>0</v>
      </c>
      <c r="AB231" s="6">
        <v>0</v>
      </c>
      <c r="AC231" s="6">
        <v>0</v>
      </c>
      <c r="AD231" s="49">
        <f t="shared" si="55"/>
        <v>0</v>
      </c>
      <c r="AE231" s="12">
        <v>0</v>
      </c>
      <c r="AF231" s="6">
        <v>0</v>
      </c>
      <c r="AG231" s="6">
        <v>0</v>
      </c>
      <c r="AH231" s="49">
        <f t="shared" si="56"/>
        <v>0</v>
      </c>
      <c r="AI231" s="12">
        <v>0</v>
      </c>
      <c r="AJ231" s="6">
        <v>0</v>
      </c>
      <c r="AK231" s="6">
        <v>0</v>
      </c>
      <c r="AL231" s="49">
        <f t="shared" si="57"/>
        <v>0</v>
      </c>
      <c r="AM231" s="6">
        <v>0</v>
      </c>
      <c r="AN231" s="6">
        <v>0</v>
      </c>
      <c r="AO231" s="6">
        <v>0</v>
      </c>
      <c r="AP231" s="49">
        <f t="shared" si="58"/>
        <v>0</v>
      </c>
      <c r="AQ231" s="6">
        <v>129191.78</v>
      </c>
      <c r="AR231" s="8">
        <v>0</v>
      </c>
      <c r="AS231" s="8">
        <v>0</v>
      </c>
      <c r="AT231" s="51">
        <f t="shared" si="59"/>
        <v>0</v>
      </c>
      <c r="AU231" s="6">
        <v>129191.78</v>
      </c>
      <c r="AV231" s="8">
        <v>0</v>
      </c>
      <c r="AW231" s="8">
        <v>0</v>
      </c>
      <c r="AX231" s="51">
        <f t="shared" si="60"/>
        <v>0</v>
      </c>
      <c r="AY231" s="50">
        <f t="shared" si="61"/>
        <v>0</v>
      </c>
      <c r="AZ231" s="50">
        <f t="shared" si="62"/>
        <v>0</v>
      </c>
      <c r="BA231" s="50">
        <f t="shared" si="63"/>
        <v>0</v>
      </c>
      <c r="BB231" s="7">
        <f t="shared" si="64"/>
        <v>0</v>
      </c>
      <c r="BC231" s="10" t="s">
        <v>803</v>
      </c>
      <c r="BD231" s="10" t="s">
        <v>803</v>
      </c>
      <c r="BE231" s="10" t="s">
        <v>862</v>
      </c>
      <c r="BF231" s="10"/>
    </row>
    <row r="232" spans="1:58" x14ac:dyDescent="0.2">
      <c r="A232" s="5">
        <v>211342</v>
      </c>
      <c r="B232" s="6" t="s">
        <v>853</v>
      </c>
      <c r="C232" s="6">
        <v>0</v>
      </c>
      <c r="D232" s="6">
        <v>0</v>
      </c>
      <c r="E232" s="6">
        <v>0</v>
      </c>
      <c r="F232" s="49">
        <f t="shared" si="49"/>
        <v>0</v>
      </c>
      <c r="G232" s="6">
        <v>0</v>
      </c>
      <c r="H232" s="6">
        <v>0</v>
      </c>
      <c r="I232" s="6">
        <v>0</v>
      </c>
      <c r="J232" s="49">
        <f t="shared" si="50"/>
        <v>0</v>
      </c>
      <c r="K232" s="6">
        <v>0</v>
      </c>
      <c r="L232" s="6">
        <v>0</v>
      </c>
      <c r="M232" s="6">
        <v>0</v>
      </c>
      <c r="N232" s="49">
        <f t="shared" si="51"/>
        <v>0</v>
      </c>
      <c r="O232" s="6">
        <v>0</v>
      </c>
      <c r="P232" s="6">
        <v>0</v>
      </c>
      <c r="Q232" s="6">
        <v>0</v>
      </c>
      <c r="R232" s="49">
        <f t="shared" si="52"/>
        <v>0</v>
      </c>
      <c r="S232" s="12">
        <v>0</v>
      </c>
      <c r="T232" s="6">
        <v>0</v>
      </c>
      <c r="U232" s="6">
        <v>0</v>
      </c>
      <c r="V232" s="49">
        <f t="shared" si="53"/>
        <v>0</v>
      </c>
      <c r="W232" s="12">
        <v>0</v>
      </c>
      <c r="X232" s="6">
        <v>0</v>
      </c>
      <c r="Y232" s="6">
        <v>0</v>
      </c>
      <c r="Z232" s="49">
        <f t="shared" si="54"/>
        <v>0</v>
      </c>
      <c r="AA232" s="12">
        <v>0</v>
      </c>
      <c r="AB232" s="6">
        <v>0</v>
      </c>
      <c r="AC232" s="6">
        <v>0</v>
      </c>
      <c r="AD232" s="49">
        <f t="shared" si="55"/>
        <v>0</v>
      </c>
      <c r="AE232" s="12">
        <v>0</v>
      </c>
      <c r="AF232" s="6">
        <v>0</v>
      </c>
      <c r="AG232" s="6">
        <v>0</v>
      </c>
      <c r="AH232" s="49">
        <f t="shared" si="56"/>
        <v>0</v>
      </c>
      <c r="AI232" s="12">
        <v>0</v>
      </c>
      <c r="AJ232" s="6">
        <v>0</v>
      </c>
      <c r="AK232" s="6">
        <v>0</v>
      </c>
      <c r="AL232" s="49">
        <f t="shared" si="57"/>
        <v>0</v>
      </c>
      <c r="AM232" s="6">
        <v>0</v>
      </c>
      <c r="AN232" s="6">
        <v>0</v>
      </c>
      <c r="AO232" s="6">
        <v>0</v>
      </c>
      <c r="AP232" s="49">
        <f t="shared" si="58"/>
        <v>0</v>
      </c>
      <c r="AQ232" s="6">
        <v>-11230</v>
      </c>
      <c r="AR232" s="8">
        <v>338380</v>
      </c>
      <c r="AS232" s="8">
        <v>50</v>
      </c>
      <c r="AT232" s="51">
        <f t="shared" si="59"/>
        <v>-1.0288137596784679</v>
      </c>
      <c r="AU232" s="6">
        <v>60798.76</v>
      </c>
      <c r="AV232" s="8">
        <v>499150</v>
      </c>
      <c r="AW232" s="8">
        <v>71.5</v>
      </c>
      <c r="AX232" s="51">
        <f t="shared" si="60"/>
        <v>3.7759422217770209</v>
      </c>
      <c r="AY232" s="50">
        <f t="shared" si="61"/>
        <v>0</v>
      </c>
      <c r="AZ232" s="50">
        <f t="shared" si="62"/>
        <v>0</v>
      </c>
      <c r="BA232" s="50">
        <f t="shared" si="63"/>
        <v>121.5</v>
      </c>
      <c r="BB232" s="7">
        <f t="shared" si="64"/>
        <v>0</v>
      </c>
      <c r="BC232" s="10" t="s">
        <v>803</v>
      </c>
      <c r="BD232" s="10" t="s">
        <v>803</v>
      </c>
      <c r="BE232" s="10" t="s">
        <v>862</v>
      </c>
      <c r="BF232" s="10"/>
    </row>
    <row r="233" spans="1:58" x14ac:dyDescent="0.2">
      <c r="A233" s="5">
        <v>211710</v>
      </c>
      <c r="B233" s="6" t="s">
        <v>881</v>
      </c>
      <c r="C233" s="6">
        <v>0</v>
      </c>
      <c r="D233" s="6">
        <v>0</v>
      </c>
      <c r="E233" s="6">
        <v>0</v>
      </c>
      <c r="F233" s="49">
        <f t="shared" si="49"/>
        <v>0</v>
      </c>
      <c r="G233" s="6">
        <v>0</v>
      </c>
      <c r="H233" s="6">
        <v>0</v>
      </c>
      <c r="I233" s="6">
        <v>0</v>
      </c>
      <c r="J233" s="49">
        <f t="shared" si="50"/>
        <v>0</v>
      </c>
      <c r="K233" s="6">
        <v>0</v>
      </c>
      <c r="L233" s="6">
        <v>0</v>
      </c>
      <c r="M233" s="6">
        <v>0</v>
      </c>
      <c r="N233" s="49">
        <f t="shared" si="51"/>
        <v>0</v>
      </c>
      <c r="O233" s="6">
        <v>0</v>
      </c>
      <c r="P233" s="6">
        <v>0</v>
      </c>
      <c r="Q233" s="6">
        <v>0</v>
      </c>
      <c r="R233" s="49">
        <f t="shared" si="52"/>
        <v>0</v>
      </c>
      <c r="S233" s="12">
        <v>0</v>
      </c>
      <c r="T233" s="6">
        <v>0</v>
      </c>
      <c r="U233" s="6">
        <v>0</v>
      </c>
      <c r="V233" s="49">
        <f t="shared" si="53"/>
        <v>0</v>
      </c>
      <c r="W233" s="12">
        <v>0</v>
      </c>
      <c r="X233" s="6">
        <v>0</v>
      </c>
      <c r="Y233" s="6">
        <v>0</v>
      </c>
      <c r="Z233" s="49">
        <f t="shared" si="54"/>
        <v>0</v>
      </c>
      <c r="AA233" s="12">
        <v>0</v>
      </c>
      <c r="AB233" s="6">
        <v>0</v>
      </c>
      <c r="AC233" s="6">
        <v>0</v>
      </c>
      <c r="AD233" s="49">
        <f t="shared" si="55"/>
        <v>0</v>
      </c>
      <c r="AE233" s="12">
        <v>0</v>
      </c>
      <c r="AF233" s="6">
        <v>0</v>
      </c>
      <c r="AG233" s="6">
        <v>0</v>
      </c>
      <c r="AH233" s="49">
        <f t="shared" si="56"/>
        <v>0</v>
      </c>
      <c r="AI233" s="12">
        <v>0</v>
      </c>
      <c r="AJ233" s="6">
        <v>0</v>
      </c>
      <c r="AK233" s="6">
        <v>0</v>
      </c>
      <c r="AL233" s="49">
        <f t="shared" si="57"/>
        <v>0</v>
      </c>
      <c r="AM233" s="6">
        <v>0</v>
      </c>
      <c r="AN233" s="6">
        <v>0</v>
      </c>
      <c r="AO233" s="6">
        <v>0</v>
      </c>
      <c r="AP233" s="49">
        <f t="shared" si="58"/>
        <v>0</v>
      </c>
      <c r="AQ233" s="6">
        <v>0</v>
      </c>
      <c r="AR233" s="8">
        <v>0</v>
      </c>
      <c r="AS233" s="8">
        <v>0</v>
      </c>
      <c r="AT233" s="51">
        <f t="shared" si="59"/>
        <v>0</v>
      </c>
      <c r="AU233" s="6">
        <v>117717.74</v>
      </c>
      <c r="AV233" s="8">
        <v>347500</v>
      </c>
      <c r="AW233" s="8">
        <v>50</v>
      </c>
      <c r="AX233" s="51">
        <f t="shared" si="60"/>
        <v>10.501438676258992</v>
      </c>
      <c r="AY233" s="50">
        <f t="shared" si="61"/>
        <v>0</v>
      </c>
      <c r="AZ233" s="50">
        <f t="shared" si="62"/>
        <v>0</v>
      </c>
      <c r="BA233" s="50">
        <f t="shared" si="63"/>
        <v>50</v>
      </c>
      <c r="BB233" s="7">
        <f t="shared" si="64"/>
        <v>0</v>
      </c>
      <c r="BC233" s="10" t="s">
        <v>803</v>
      </c>
      <c r="BD233" s="10" t="s">
        <v>803</v>
      </c>
      <c r="BE233" s="10" t="s">
        <v>805</v>
      </c>
      <c r="BF233" s="10"/>
    </row>
    <row r="234" spans="1:58" x14ac:dyDescent="0.2">
      <c r="A234" s="5">
        <v>141190</v>
      </c>
      <c r="B234" s="6" t="s">
        <v>76</v>
      </c>
      <c r="C234" s="6">
        <v>100665.58</v>
      </c>
      <c r="D234" s="6">
        <v>118910</v>
      </c>
      <c r="E234" s="6">
        <v>17.75</v>
      </c>
      <c r="F234" s="49">
        <f t="shared" si="49"/>
        <v>25.397085190480198</v>
      </c>
      <c r="G234" s="6">
        <v>158990.57999999999</v>
      </c>
      <c r="H234" s="6">
        <v>128850</v>
      </c>
      <c r="I234" s="6">
        <v>20</v>
      </c>
      <c r="J234" s="49">
        <f t="shared" si="50"/>
        <v>38.251517112922002</v>
      </c>
      <c r="K234" s="6">
        <v>302091.86</v>
      </c>
      <c r="L234" s="6">
        <v>275820</v>
      </c>
      <c r="M234" s="6">
        <v>41</v>
      </c>
      <c r="N234" s="49">
        <f t="shared" si="51"/>
        <v>32.857500543832934</v>
      </c>
      <c r="O234" s="6">
        <v>292786.86</v>
      </c>
      <c r="P234" s="6">
        <v>243740</v>
      </c>
      <c r="Q234" s="6">
        <v>36.75</v>
      </c>
      <c r="R234" s="49">
        <f t="shared" si="52"/>
        <v>37.238010420940341</v>
      </c>
      <c r="S234" s="6">
        <v>335951.87</v>
      </c>
      <c r="T234" s="6">
        <v>329240</v>
      </c>
      <c r="U234" s="6">
        <v>50.5</v>
      </c>
      <c r="V234" s="49">
        <f t="shared" si="53"/>
        <v>31.631964433240192</v>
      </c>
      <c r="W234" s="6">
        <v>346315.58</v>
      </c>
      <c r="X234" s="6">
        <v>407920</v>
      </c>
      <c r="Y234" s="6">
        <v>62.75</v>
      </c>
      <c r="Z234" s="49">
        <f t="shared" si="54"/>
        <v>25.469374877426947</v>
      </c>
      <c r="AA234" s="6">
        <v>385075.6</v>
      </c>
      <c r="AB234" s="6">
        <v>299240</v>
      </c>
      <c r="AC234" s="6">
        <v>43</v>
      </c>
      <c r="AD234" s="49">
        <f t="shared" si="55"/>
        <v>39.892205587488306</v>
      </c>
      <c r="AE234" s="6">
        <v>227225.61</v>
      </c>
      <c r="AF234" s="6">
        <v>221220</v>
      </c>
      <c r="AG234" s="6">
        <v>31.5</v>
      </c>
      <c r="AH234" s="49">
        <f t="shared" si="56"/>
        <v>30.814430431244912</v>
      </c>
      <c r="AI234" s="6">
        <v>210946.89</v>
      </c>
      <c r="AJ234" s="6">
        <v>231675</v>
      </c>
      <c r="AK234" s="6">
        <v>33.75</v>
      </c>
      <c r="AL234" s="49">
        <f t="shared" si="57"/>
        <v>28.226410229847851</v>
      </c>
      <c r="AM234" s="6">
        <v>399096.87</v>
      </c>
      <c r="AN234" s="6">
        <v>453900</v>
      </c>
      <c r="AO234" s="6">
        <v>67.5</v>
      </c>
      <c r="AP234" s="49">
        <f t="shared" si="58"/>
        <v>27.257111632518175</v>
      </c>
      <c r="AQ234" s="6">
        <v>215896.87</v>
      </c>
      <c r="AR234" s="8">
        <v>87000</v>
      </c>
      <c r="AS234" s="8">
        <v>12.5</v>
      </c>
      <c r="AT234" s="51">
        <f t="shared" si="59"/>
        <v>76.92876977011494</v>
      </c>
      <c r="AU234" s="6">
        <v>294320.63</v>
      </c>
      <c r="AV234" s="8">
        <v>396160</v>
      </c>
      <c r="AW234" s="8">
        <v>57.45</v>
      </c>
      <c r="AX234" s="51">
        <f t="shared" si="60"/>
        <v>23.030945905694669</v>
      </c>
      <c r="AY234" s="50">
        <f t="shared" si="61"/>
        <v>1921877.9300000002</v>
      </c>
      <c r="AZ234" s="50">
        <f t="shared" si="62"/>
        <v>1803720</v>
      </c>
      <c r="BA234" s="50">
        <f t="shared" si="63"/>
        <v>474.45</v>
      </c>
      <c r="BB234" s="7">
        <f t="shared" si="64"/>
        <v>33.030745254252324</v>
      </c>
      <c r="BC234" s="10" t="s">
        <v>804</v>
      </c>
      <c r="BD234" s="10" t="s">
        <v>804</v>
      </c>
      <c r="BE234" s="10" t="s">
        <v>805</v>
      </c>
      <c r="BF234" s="10" t="s">
        <v>837</v>
      </c>
    </row>
    <row r="235" spans="1:58" x14ac:dyDescent="0.2">
      <c r="A235" s="5">
        <v>141910</v>
      </c>
      <c r="B235" s="6" t="s">
        <v>87</v>
      </c>
      <c r="C235" s="6">
        <v>4119.82</v>
      </c>
      <c r="D235" s="6">
        <v>172764</v>
      </c>
      <c r="E235" s="6">
        <v>25.85</v>
      </c>
      <c r="F235" s="49">
        <f t="shared" si="49"/>
        <v>0.71539556852121966</v>
      </c>
      <c r="G235" s="6">
        <v>-1218.18</v>
      </c>
      <c r="H235" s="6">
        <v>119990</v>
      </c>
      <c r="I235" s="6">
        <v>18.5</v>
      </c>
      <c r="J235" s="49">
        <f t="shared" si="50"/>
        <v>-0.31472272689390784</v>
      </c>
      <c r="K235" s="6">
        <v>7977.81</v>
      </c>
      <c r="L235" s="6">
        <v>189820</v>
      </c>
      <c r="M235" s="6">
        <v>28.25</v>
      </c>
      <c r="N235" s="49">
        <f t="shared" si="51"/>
        <v>1.2608486987672534</v>
      </c>
      <c r="O235" s="6">
        <v>62871.33</v>
      </c>
      <c r="P235" s="6">
        <v>683840</v>
      </c>
      <c r="Q235" s="6">
        <v>102.5</v>
      </c>
      <c r="R235" s="49">
        <f t="shared" si="52"/>
        <v>2.8500983124707533</v>
      </c>
      <c r="S235" s="6">
        <v>-9502.15</v>
      </c>
      <c r="T235" s="6">
        <v>435245</v>
      </c>
      <c r="U235" s="6">
        <v>66.75</v>
      </c>
      <c r="V235" s="49">
        <f t="shared" si="53"/>
        <v>-0.67678353570977257</v>
      </c>
      <c r="W235" s="6">
        <v>9506.07</v>
      </c>
      <c r="X235" s="6">
        <v>652660</v>
      </c>
      <c r="Y235" s="6">
        <v>100.25</v>
      </c>
      <c r="Z235" s="49">
        <f t="shared" si="54"/>
        <v>0.43695354395856956</v>
      </c>
      <c r="AA235" s="6">
        <v>-7020.42</v>
      </c>
      <c r="AB235" s="6">
        <v>362930</v>
      </c>
      <c r="AC235" s="6">
        <v>52.25</v>
      </c>
      <c r="AD235" s="49">
        <f t="shared" si="55"/>
        <v>-0.59965563607307193</v>
      </c>
      <c r="AE235" s="6">
        <v>-20601.88</v>
      </c>
      <c r="AF235" s="6">
        <v>504125</v>
      </c>
      <c r="AG235" s="6">
        <v>71.25</v>
      </c>
      <c r="AH235" s="49">
        <f t="shared" si="56"/>
        <v>-1.2259983139102404</v>
      </c>
      <c r="AI235" s="6">
        <v>532.37</v>
      </c>
      <c r="AJ235" s="6">
        <v>813760</v>
      </c>
      <c r="AK235" s="6">
        <v>118.25</v>
      </c>
      <c r="AL235" s="49">
        <f t="shared" si="57"/>
        <v>2.0280512681871803E-2</v>
      </c>
      <c r="AM235" s="6">
        <v>134645.42000000001</v>
      </c>
      <c r="AN235" s="6">
        <v>731540</v>
      </c>
      <c r="AO235" s="6">
        <v>108</v>
      </c>
      <c r="AP235" s="49">
        <f t="shared" si="58"/>
        <v>5.7057823495639335</v>
      </c>
      <c r="AQ235" s="6">
        <v>53639.38</v>
      </c>
      <c r="AR235" s="8">
        <v>845260</v>
      </c>
      <c r="AS235" s="8">
        <v>123</v>
      </c>
      <c r="AT235" s="51">
        <f t="shared" si="59"/>
        <v>1.9672299410832168</v>
      </c>
      <c r="AU235" s="6">
        <v>151318.31</v>
      </c>
      <c r="AV235" s="8">
        <v>1073225</v>
      </c>
      <c r="AW235" s="8">
        <v>151.75</v>
      </c>
      <c r="AX235" s="51">
        <f t="shared" si="60"/>
        <v>4.3708147033473868</v>
      </c>
      <c r="AY235" s="50">
        <f t="shared" si="61"/>
        <v>66734.28</v>
      </c>
      <c r="AZ235" s="50">
        <f t="shared" si="62"/>
        <v>2617249</v>
      </c>
      <c r="BA235" s="50">
        <f t="shared" si="63"/>
        <v>966.6</v>
      </c>
      <c r="BB235" s="7">
        <f t="shared" si="64"/>
        <v>0.79043403206955087</v>
      </c>
      <c r="BC235" s="10" t="s">
        <v>804</v>
      </c>
      <c r="BD235" s="10" t="s">
        <v>804</v>
      </c>
      <c r="BE235" s="10" t="s">
        <v>805</v>
      </c>
      <c r="BF235" s="10" t="s">
        <v>837</v>
      </c>
    </row>
    <row r="236" spans="1:58" x14ac:dyDescent="0.2">
      <c r="A236" s="5">
        <v>143790</v>
      </c>
      <c r="B236" s="6" t="s">
        <v>101</v>
      </c>
      <c r="C236" s="6">
        <v>-12790.37</v>
      </c>
      <c r="D236" s="6">
        <v>0</v>
      </c>
      <c r="E236" s="6">
        <v>0</v>
      </c>
      <c r="F236" s="49">
        <f t="shared" si="49"/>
        <v>0</v>
      </c>
      <c r="G236" s="6">
        <v>-12790.37</v>
      </c>
      <c r="H236" s="6">
        <v>0</v>
      </c>
      <c r="I236" s="6">
        <v>0</v>
      </c>
      <c r="J236" s="49">
        <f t="shared" si="50"/>
        <v>0</v>
      </c>
      <c r="K236" s="6">
        <v>-12790.37</v>
      </c>
      <c r="L236" s="6">
        <v>0</v>
      </c>
      <c r="M236" s="6">
        <v>0</v>
      </c>
      <c r="N236" s="49">
        <f t="shared" si="51"/>
        <v>0</v>
      </c>
      <c r="O236" s="6">
        <v>-12790.37</v>
      </c>
      <c r="P236" s="6">
        <v>0</v>
      </c>
      <c r="Q236" s="6">
        <v>0</v>
      </c>
      <c r="R236" s="49">
        <f t="shared" si="52"/>
        <v>0</v>
      </c>
      <c r="S236" s="6">
        <v>-12790.37</v>
      </c>
      <c r="T236" s="6">
        <v>0</v>
      </c>
      <c r="U236" s="6">
        <v>0</v>
      </c>
      <c r="V236" s="49">
        <f t="shared" si="53"/>
        <v>0</v>
      </c>
      <c r="W236" s="6">
        <v>-12790.37</v>
      </c>
      <c r="X236" s="6">
        <v>0</v>
      </c>
      <c r="Y236" s="6">
        <v>0</v>
      </c>
      <c r="Z236" s="49">
        <f t="shared" si="54"/>
        <v>0</v>
      </c>
      <c r="AA236" s="6">
        <v>-12790.37</v>
      </c>
      <c r="AB236" s="6">
        <v>0</v>
      </c>
      <c r="AC236" s="6">
        <v>0</v>
      </c>
      <c r="AD236" s="49">
        <f t="shared" si="55"/>
        <v>0</v>
      </c>
      <c r="AE236" s="6">
        <v>-12790.37</v>
      </c>
      <c r="AF236" s="6">
        <v>0</v>
      </c>
      <c r="AG236" s="6">
        <v>0</v>
      </c>
      <c r="AH236" s="49">
        <f t="shared" si="56"/>
        <v>0</v>
      </c>
      <c r="AI236" s="6">
        <v>-12790.37</v>
      </c>
      <c r="AJ236" s="6">
        <v>0</v>
      </c>
      <c r="AK236" s="6">
        <v>0</v>
      </c>
      <c r="AL236" s="49">
        <f t="shared" si="57"/>
        <v>0</v>
      </c>
      <c r="AM236" s="6">
        <v>-12790.37</v>
      </c>
      <c r="AN236" s="6">
        <v>0</v>
      </c>
      <c r="AO236" s="6">
        <v>0</v>
      </c>
      <c r="AP236" s="49">
        <f t="shared" si="58"/>
        <v>0</v>
      </c>
      <c r="AQ236" s="6">
        <v>-12790.37</v>
      </c>
      <c r="AR236" s="8">
        <v>0</v>
      </c>
      <c r="AS236" s="8">
        <v>0</v>
      </c>
      <c r="AT236" s="51">
        <f t="shared" si="59"/>
        <v>0</v>
      </c>
      <c r="AU236" s="6">
        <v>-12790.37</v>
      </c>
      <c r="AV236" s="8">
        <v>0</v>
      </c>
      <c r="AW236" s="8">
        <v>0</v>
      </c>
      <c r="AX236" s="51">
        <f t="shared" si="60"/>
        <v>0</v>
      </c>
      <c r="AY236" s="50">
        <f t="shared" si="61"/>
        <v>-89532.59</v>
      </c>
      <c r="AZ236" s="50">
        <f t="shared" si="62"/>
        <v>0</v>
      </c>
      <c r="BA236" s="50">
        <f t="shared" si="63"/>
        <v>0</v>
      </c>
      <c r="BB236" s="7">
        <f t="shared" si="64"/>
        <v>0</v>
      </c>
      <c r="BC236" s="10" t="s">
        <v>804</v>
      </c>
      <c r="BD236" s="10" t="s">
        <v>804</v>
      </c>
      <c r="BE236" s="10" t="s">
        <v>805</v>
      </c>
      <c r="BF236" s="10" t="s">
        <v>837</v>
      </c>
    </row>
    <row r="237" spans="1:58" x14ac:dyDescent="0.2">
      <c r="A237" s="5">
        <v>144868</v>
      </c>
      <c r="B237" s="6" t="s">
        <v>873</v>
      </c>
      <c r="C237" s="6">
        <v>140665.35999999999</v>
      </c>
      <c r="D237" s="6">
        <v>733190</v>
      </c>
      <c r="E237" s="6">
        <v>109.5</v>
      </c>
      <c r="F237" s="49">
        <f t="shared" si="49"/>
        <v>5.7556169614970187</v>
      </c>
      <c r="G237" s="6">
        <v>53337.39</v>
      </c>
      <c r="H237" s="6">
        <v>488910</v>
      </c>
      <c r="I237" s="6">
        <v>75.5</v>
      </c>
      <c r="J237" s="49">
        <f t="shared" si="50"/>
        <v>3.3819293735043257</v>
      </c>
      <c r="K237" s="6">
        <v>3481.88</v>
      </c>
      <c r="L237" s="6">
        <v>681230</v>
      </c>
      <c r="M237" s="6">
        <v>102.5</v>
      </c>
      <c r="N237" s="49">
        <f t="shared" si="51"/>
        <v>0.15333499699073733</v>
      </c>
      <c r="O237" s="6">
        <v>-13065.13</v>
      </c>
      <c r="P237" s="6">
        <v>1175440</v>
      </c>
      <c r="Q237" s="6">
        <v>176.75</v>
      </c>
      <c r="R237" s="49">
        <f t="shared" si="52"/>
        <v>-0.34456801708296464</v>
      </c>
      <c r="S237" s="6">
        <v>324297.84999999998</v>
      </c>
      <c r="T237" s="6">
        <v>980625</v>
      </c>
      <c r="U237" s="6">
        <v>150.5</v>
      </c>
      <c r="V237" s="49">
        <f t="shared" si="53"/>
        <v>10.251863199490121</v>
      </c>
      <c r="W237" s="6">
        <v>-70224.38</v>
      </c>
      <c r="X237" s="6">
        <v>345800</v>
      </c>
      <c r="Y237" s="6">
        <v>52.5</v>
      </c>
      <c r="Z237" s="49">
        <f t="shared" si="54"/>
        <v>-6.0923406593406604</v>
      </c>
      <c r="AA237" s="6">
        <v>161433.84</v>
      </c>
      <c r="AB237" s="6">
        <v>1283564</v>
      </c>
      <c r="AC237" s="6">
        <v>181.04999999999998</v>
      </c>
      <c r="AD237" s="49">
        <f t="shared" si="55"/>
        <v>3.8988698966315667</v>
      </c>
      <c r="AE237" s="6">
        <v>94284.88</v>
      </c>
      <c r="AF237" s="6">
        <v>1122040</v>
      </c>
      <c r="AG237" s="6">
        <v>160.5</v>
      </c>
      <c r="AH237" s="49">
        <f t="shared" si="56"/>
        <v>2.5208962247335212</v>
      </c>
      <c r="AI237" s="6">
        <v>143428.65</v>
      </c>
      <c r="AJ237" s="6">
        <v>1381370</v>
      </c>
      <c r="AK237" s="6">
        <v>201</v>
      </c>
      <c r="AL237" s="49">
        <f t="shared" si="57"/>
        <v>3.2187525065695648</v>
      </c>
      <c r="AM237" s="6">
        <v>125715.63</v>
      </c>
      <c r="AN237" s="6">
        <v>1028190</v>
      </c>
      <c r="AO237" s="6">
        <v>150.5</v>
      </c>
      <c r="AP237" s="49">
        <f t="shared" si="58"/>
        <v>3.7903349867242433</v>
      </c>
      <c r="AQ237" s="6">
        <v>-63166.38</v>
      </c>
      <c r="AR237" s="8">
        <v>1102180</v>
      </c>
      <c r="AS237" s="8">
        <v>159</v>
      </c>
      <c r="AT237" s="51">
        <f t="shared" si="59"/>
        <v>-1.7766224936035855</v>
      </c>
      <c r="AU237" s="6">
        <v>369323.53</v>
      </c>
      <c r="AV237" s="8">
        <v>2005250</v>
      </c>
      <c r="AW237" s="8">
        <v>287</v>
      </c>
      <c r="AX237" s="51">
        <f t="shared" si="60"/>
        <v>5.7095272060840294</v>
      </c>
      <c r="AY237" s="50">
        <f t="shared" si="61"/>
        <v>599926.80999999994</v>
      </c>
      <c r="AZ237" s="50">
        <f t="shared" si="62"/>
        <v>5688759</v>
      </c>
      <c r="BA237" s="50">
        <f t="shared" si="63"/>
        <v>1806.3</v>
      </c>
      <c r="BB237" s="7">
        <f t="shared" si="64"/>
        <v>3.2692070643175426</v>
      </c>
      <c r="BC237" s="10" t="s">
        <v>804</v>
      </c>
      <c r="BD237" s="10" t="s">
        <v>804</v>
      </c>
      <c r="BE237" s="10" t="s">
        <v>805</v>
      </c>
      <c r="BF237" s="10" t="s">
        <v>837</v>
      </c>
    </row>
    <row r="238" spans="1:58" x14ac:dyDescent="0.2">
      <c r="A238" s="5">
        <v>145639</v>
      </c>
      <c r="B238" s="6" t="s">
        <v>113</v>
      </c>
      <c r="C238" s="6">
        <v>213911.98</v>
      </c>
      <c r="D238" s="6">
        <v>945420</v>
      </c>
      <c r="E238" s="6">
        <v>141.5</v>
      </c>
      <c r="F238" s="49">
        <f t="shared" si="49"/>
        <v>6.7878396902963765</v>
      </c>
      <c r="G238" s="6">
        <v>138262.95000000001</v>
      </c>
      <c r="H238" s="6">
        <v>644890</v>
      </c>
      <c r="I238" s="6">
        <v>100</v>
      </c>
      <c r="J238" s="49">
        <f t="shared" si="50"/>
        <v>6.6463295290669731</v>
      </c>
      <c r="K238" s="6">
        <v>207472.91</v>
      </c>
      <c r="L238" s="6">
        <v>1497700</v>
      </c>
      <c r="M238" s="6">
        <v>220</v>
      </c>
      <c r="N238" s="49">
        <f t="shared" si="51"/>
        <v>4.1558304733925349</v>
      </c>
      <c r="O238" s="6">
        <v>-10931.6</v>
      </c>
      <c r="P238" s="6">
        <v>1070655</v>
      </c>
      <c r="Q238" s="6">
        <v>159.5</v>
      </c>
      <c r="R238" s="49">
        <f t="shared" si="52"/>
        <v>-0.31651615132792543</v>
      </c>
      <c r="S238" s="6">
        <v>124048.42</v>
      </c>
      <c r="T238" s="6">
        <v>1249185</v>
      </c>
      <c r="U238" s="6">
        <v>191</v>
      </c>
      <c r="V238" s="49">
        <f t="shared" si="53"/>
        <v>3.0784079379755602</v>
      </c>
      <c r="W238" s="6">
        <v>-36516.39</v>
      </c>
      <c r="X238" s="6">
        <v>1060360</v>
      </c>
      <c r="Y238" s="6">
        <v>162</v>
      </c>
      <c r="Z238" s="49">
        <f t="shared" si="54"/>
        <v>-1.0331318608774378</v>
      </c>
      <c r="AA238" s="6">
        <v>123880.14</v>
      </c>
      <c r="AB238" s="6">
        <v>1063984</v>
      </c>
      <c r="AC238" s="6">
        <v>150.30000000000001</v>
      </c>
      <c r="AD238" s="49">
        <f t="shared" si="55"/>
        <v>3.6093440690837459</v>
      </c>
      <c r="AE238" s="6">
        <v>120185.17</v>
      </c>
      <c r="AF238" s="6">
        <v>544390</v>
      </c>
      <c r="AG238" s="6">
        <v>78</v>
      </c>
      <c r="AH238" s="49">
        <f t="shared" si="56"/>
        <v>6.6231104539025338</v>
      </c>
      <c r="AI238" s="6">
        <v>211216.19</v>
      </c>
      <c r="AJ238" s="6">
        <v>1172810</v>
      </c>
      <c r="AK238" s="6">
        <v>170.5</v>
      </c>
      <c r="AL238" s="49">
        <f t="shared" si="57"/>
        <v>5.5829178554070999</v>
      </c>
      <c r="AM238" s="6">
        <v>85242.19</v>
      </c>
      <c r="AN238" s="6">
        <v>693590</v>
      </c>
      <c r="AO238" s="6">
        <v>100.25</v>
      </c>
      <c r="AP238" s="49">
        <f t="shared" si="58"/>
        <v>3.8098990614051531</v>
      </c>
      <c r="AQ238" s="6">
        <v>46680.19</v>
      </c>
      <c r="AR238" s="8">
        <v>854950</v>
      </c>
      <c r="AS238" s="8">
        <v>122.25</v>
      </c>
      <c r="AT238" s="51">
        <f t="shared" si="59"/>
        <v>1.6925970992455701</v>
      </c>
      <c r="AU238" s="6">
        <v>156347</v>
      </c>
      <c r="AV238" s="8">
        <v>2037900</v>
      </c>
      <c r="AW238" s="8">
        <v>287.5</v>
      </c>
      <c r="AX238" s="51">
        <f t="shared" si="60"/>
        <v>2.3783095343245502</v>
      </c>
      <c r="AY238" s="50">
        <f t="shared" si="61"/>
        <v>760128.41000000015</v>
      </c>
      <c r="AZ238" s="50">
        <f t="shared" si="62"/>
        <v>7532194</v>
      </c>
      <c r="BA238" s="50">
        <f t="shared" si="63"/>
        <v>1882.8</v>
      </c>
      <c r="BB238" s="7">
        <f t="shared" si="64"/>
        <v>3.1284351823651919</v>
      </c>
      <c r="BC238" s="10" t="s">
        <v>804</v>
      </c>
      <c r="BD238" s="10" t="s">
        <v>804</v>
      </c>
      <c r="BE238" s="10" t="s">
        <v>805</v>
      </c>
      <c r="BF238" s="10" t="s">
        <v>837</v>
      </c>
    </row>
    <row r="239" spans="1:58" x14ac:dyDescent="0.2">
      <c r="A239" s="5">
        <v>145932</v>
      </c>
      <c r="B239" s="6" t="s">
        <v>116</v>
      </c>
      <c r="C239" s="6">
        <v>124575.27</v>
      </c>
      <c r="D239" s="6">
        <v>345100</v>
      </c>
      <c r="E239" s="6">
        <v>51.5</v>
      </c>
      <c r="F239" s="49">
        <f t="shared" si="49"/>
        <v>10.829493190379599</v>
      </c>
      <c r="G239" s="6">
        <v>70715.27</v>
      </c>
      <c r="H239" s="6">
        <v>235470</v>
      </c>
      <c r="I239" s="6">
        <v>36.5</v>
      </c>
      <c r="J239" s="49">
        <f t="shared" si="50"/>
        <v>9.3097777636216925</v>
      </c>
      <c r="K239" s="6">
        <v>89545.27</v>
      </c>
      <c r="L239" s="6">
        <v>368960</v>
      </c>
      <c r="M239" s="6">
        <v>55</v>
      </c>
      <c r="N239" s="49">
        <f t="shared" si="51"/>
        <v>7.2808925086730278</v>
      </c>
      <c r="O239" s="6">
        <v>3986.51</v>
      </c>
      <c r="P239" s="6">
        <v>464870</v>
      </c>
      <c r="Q239" s="6">
        <v>70.25</v>
      </c>
      <c r="R239" s="49">
        <f t="shared" si="52"/>
        <v>0.26584165465614046</v>
      </c>
      <c r="S239" s="6">
        <v>63331.28</v>
      </c>
      <c r="T239" s="6">
        <v>425065</v>
      </c>
      <c r="U239" s="6">
        <v>65.25</v>
      </c>
      <c r="V239" s="49">
        <f t="shared" si="53"/>
        <v>4.6187516732734997</v>
      </c>
      <c r="W239" s="6">
        <v>92968.8</v>
      </c>
      <c r="X239" s="6">
        <v>474170</v>
      </c>
      <c r="Y239" s="6">
        <v>72.5</v>
      </c>
      <c r="Z239" s="49">
        <f t="shared" si="54"/>
        <v>5.8819916907438268</v>
      </c>
      <c r="AA239" s="6">
        <v>-4742.71</v>
      </c>
      <c r="AB239" s="6">
        <v>716691</v>
      </c>
      <c r="AC239" s="6">
        <v>103.7</v>
      </c>
      <c r="AD239" s="49">
        <f t="shared" si="55"/>
        <v>-0.20514281608112839</v>
      </c>
      <c r="AE239" s="6">
        <v>-27585.200000000001</v>
      </c>
      <c r="AF239" s="6">
        <v>515230</v>
      </c>
      <c r="AG239" s="6">
        <v>73.5</v>
      </c>
      <c r="AH239" s="49">
        <f t="shared" si="56"/>
        <v>-1.6061875279001612</v>
      </c>
      <c r="AI239" s="6">
        <v>114448.77</v>
      </c>
      <c r="AJ239" s="6">
        <v>562510</v>
      </c>
      <c r="AK239" s="6">
        <v>82</v>
      </c>
      <c r="AL239" s="49">
        <f t="shared" si="57"/>
        <v>6.3072867504577701</v>
      </c>
      <c r="AM239" s="6">
        <v>-19646.23</v>
      </c>
      <c r="AN239" s="6">
        <v>362850</v>
      </c>
      <c r="AO239" s="6">
        <v>52.5</v>
      </c>
      <c r="AP239" s="49">
        <f t="shared" si="58"/>
        <v>-1.6784708006063112</v>
      </c>
      <c r="AQ239" s="6">
        <v>35963.760000000002</v>
      </c>
      <c r="AR239" s="8">
        <v>378820</v>
      </c>
      <c r="AS239" s="8">
        <v>54</v>
      </c>
      <c r="AT239" s="51">
        <f t="shared" si="59"/>
        <v>2.9430245499181673</v>
      </c>
      <c r="AU239" s="6">
        <v>-67706.720000000001</v>
      </c>
      <c r="AV239" s="8">
        <v>396850</v>
      </c>
      <c r="AW239" s="8">
        <v>57</v>
      </c>
      <c r="AX239" s="51">
        <f t="shared" si="60"/>
        <v>-5.288921053294696</v>
      </c>
      <c r="AY239" s="50">
        <f t="shared" si="61"/>
        <v>440379.68999999994</v>
      </c>
      <c r="AZ239" s="50">
        <f t="shared" si="62"/>
        <v>3030326</v>
      </c>
      <c r="BA239" s="50">
        <f t="shared" si="63"/>
        <v>773.7</v>
      </c>
      <c r="BB239" s="7">
        <f t="shared" si="64"/>
        <v>4.5050500804203901</v>
      </c>
      <c r="BC239" s="10" t="s">
        <v>804</v>
      </c>
      <c r="BD239" s="10" t="s">
        <v>804</v>
      </c>
      <c r="BE239" s="10" t="s">
        <v>805</v>
      </c>
      <c r="BF239" s="10" t="s">
        <v>837</v>
      </c>
    </row>
    <row r="240" spans="1:58" x14ac:dyDescent="0.2">
      <c r="A240" s="5">
        <v>146876</v>
      </c>
      <c r="B240" s="6" t="s">
        <v>126</v>
      </c>
      <c r="C240" s="6">
        <v>-3126.41</v>
      </c>
      <c r="D240" s="6">
        <v>0</v>
      </c>
      <c r="E240" s="6">
        <v>0</v>
      </c>
      <c r="F240" s="49">
        <f t="shared" si="49"/>
        <v>0</v>
      </c>
      <c r="G240" s="6">
        <v>-3126.41</v>
      </c>
      <c r="H240" s="6">
        <v>0</v>
      </c>
      <c r="I240" s="6">
        <v>0</v>
      </c>
      <c r="J240" s="49">
        <f t="shared" si="50"/>
        <v>0</v>
      </c>
      <c r="K240" s="6">
        <v>-3126.41</v>
      </c>
      <c r="L240" s="6">
        <v>0</v>
      </c>
      <c r="M240" s="6">
        <v>0</v>
      </c>
      <c r="N240" s="49">
        <f t="shared" si="51"/>
        <v>0</v>
      </c>
      <c r="O240" s="6">
        <v>-3126.41</v>
      </c>
      <c r="P240" s="6">
        <v>0</v>
      </c>
      <c r="Q240" s="6">
        <v>0</v>
      </c>
      <c r="R240" s="49">
        <f t="shared" si="52"/>
        <v>0</v>
      </c>
      <c r="S240" s="6">
        <v>-3126.41</v>
      </c>
      <c r="T240" s="6">
        <v>0</v>
      </c>
      <c r="U240" s="6">
        <v>0</v>
      </c>
      <c r="V240" s="49">
        <f t="shared" si="53"/>
        <v>0</v>
      </c>
      <c r="W240" s="6">
        <v>-3126.41</v>
      </c>
      <c r="X240" s="6">
        <v>0</v>
      </c>
      <c r="Y240" s="6">
        <v>0</v>
      </c>
      <c r="Z240" s="49">
        <f t="shared" si="54"/>
        <v>0</v>
      </c>
      <c r="AA240" s="6">
        <v>-3126.41</v>
      </c>
      <c r="AB240" s="6">
        <v>0</v>
      </c>
      <c r="AC240" s="6">
        <v>0</v>
      </c>
      <c r="AD240" s="49">
        <f t="shared" si="55"/>
        <v>0</v>
      </c>
      <c r="AE240" s="6">
        <v>-3126.41</v>
      </c>
      <c r="AF240" s="6">
        <v>0</v>
      </c>
      <c r="AG240" s="6">
        <v>0</v>
      </c>
      <c r="AH240" s="49">
        <f t="shared" si="56"/>
        <v>0</v>
      </c>
      <c r="AI240" s="6">
        <v>-3126.41</v>
      </c>
      <c r="AJ240" s="6">
        <v>0</v>
      </c>
      <c r="AK240" s="6">
        <v>0</v>
      </c>
      <c r="AL240" s="49">
        <f t="shared" si="57"/>
        <v>0</v>
      </c>
      <c r="AM240" s="6">
        <v>-3126.41</v>
      </c>
      <c r="AN240" s="6">
        <v>0</v>
      </c>
      <c r="AO240" s="6">
        <v>0</v>
      </c>
      <c r="AP240" s="49">
        <f t="shared" si="58"/>
        <v>0</v>
      </c>
      <c r="AQ240" s="6">
        <v>-3126.41</v>
      </c>
      <c r="AR240" s="8">
        <v>0</v>
      </c>
      <c r="AS240" s="8">
        <v>0</v>
      </c>
      <c r="AT240" s="51">
        <f t="shared" si="59"/>
        <v>0</v>
      </c>
      <c r="AU240" s="6">
        <v>-3126.41</v>
      </c>
      <c r="AV240" s="8">
        <v>0</v>
      </c>
      <c r="AW240" s="8">
        <v>0</v>
      </c>
      <c r="AX240" s="51">
        <f t="shared" si="60"/>
        <v>0</v>
      </c>
      <c r="AY240" s="50">
        <f t="shared" si="61"/>
        <v>-21884.87</v>
      </c>
      <c r="AZ240" s="50">
        <f t="shared" si="62"/>
        <v>0</v>
      </c>
      <c r="BA240" s="50">
        <f t="shared" si="63"/>
        <v>0</v>
      </c>
      <c r="BB240" s="7">
        <f t="shared" si="64"/>
        <v>0</v>
      </c>
      <c r="BC240" s="10" t="s">
        <v>804</v>
      </c>
      <c r="BD240" s="10" t="s">
        <v>804</v>
      </c>
      <c r="BE240" s="10" t="s">
        <v>805</v>
      </c>
      <c r="BF240" s="10" t="s">
        <v>837</v>
      </c>
    </row>
    <row r="241" spans="1:58" x14ac:dyDescent="0.2">
      <c r="A241" s="5">
        <v>149872</v>
      </c>
      <c r="B241" s="6" t="s">
        <v>166</v>
      </c>
      <c r="C241" s="6">
        <v>71523.98</v>
      </c>
      <c r="D241" s="6">
        <v>1710302</v>
      </c>
      <c r="E241" s="6">
        <v>255.3</v>
      </c>
      <c r="F241" s="49">
        <f t="shared" si="49"/>
        <v>1.2545850966671384</v>
      </c>
      <c r="G241" s="6">
        <v>49438.98</v>
      </c>
      <c r="H241" s="6">
        <v>767497.5</v>
      </c>
      <c r="I241" s="6">
        <v>118.9</v>
      </c>
      <c r="J241" s="49">
        <f t="shared" si="50"/>
        <v>1.9968903872651051</v>
      </c>
      <c r="K241" s="6">
        <v>88458.69</v>
      </c>
      <c r="L241" s="6">
        <v>1681253</v>
      </c>
      <c r="M241" s="6">
        <v>252.05</v>
      </c>
      <c r="N241" s="49">
        <f t="shared" si="51"/>
        <v>1.5784422094711503</v>
      </c>
      <c r="O241" s="6">
        <v>206252.69</v>
      </c>
      <c r="P241" s="6">
        <v>1794999</v>
      </c>
      <c r="Q241" s="6">
        <v>268.2</v>
      </c>
      <c r="R241" s="49">
        <f t="shared" si="52"/>
        <v>3.5620261571176361</v>
      </c>
      <c r="S241" s="6">
        <v>223540.67</v>
      </c>
      <c r="T241" s="6">
        <v>1665060</v>
      </c>
      <c r="U241" s="6">
        <v>254.25</v>
      </c>
      <c r="V241" s="49">
        <f t="shared" si="53"/>
        <v>4.1618685032371214</v>
      </c>
      <c r="W241" s="6">
        <v>143838.44</v>
      </c>
      <c r="X241" s="6">
        <v>1771080</v>
      </c>
      <c r="Y241" s="6">
        <v>271</v>
      </c>
      <c r="Z241" s="49">
        <f t="shared" si="54"/>
        <v>2.4364530117216612</v>
      </c>
      <c r="AA241" s="6">
        <v>87481.46</v>
      </c>
      <c r="AB241" s="6">
        <v>1842117</v>
      </c>
      <c r="AC241" s="6">
        <v>262.39999999999998</v>
      </c>
      <c r="AD241" s="49">
        <f t="shared" si="55"/>
        <v>1.4721786184048027</v>
      </c>
      <c r="AE241" s="6">
        <v>238538.49</v>
      </c>
      <c r="AF241" s="6">
        <v>1778850</v>
      </c>
      <c r="AG241" s="6">
        <v>254.25</v>
      </c>
      <c r="AH241" s="49">
        <f t="shared" si="56"/>
        <v>4.02291070073362</v>
      </c>
      <c r="AI241" s="6">
        <v>107179.28</v>
      </c>
      <c r="AJ241" s="6">
        <v>2760340</v>
      </c>
      <c r="AK241" s="6">
        <v>400.5</v>
      </c>
      <c r="AL241" s="49">
        <f t="shared" si="57"/>
        <v>1.2036769673301115</v>
      </c>
      <c r="AM241" s="6">
        <v>232823.06</v>
      </c>
      <c r="AN241" s="6">
        <v>2244073</v>
      </c>
      <c r="AO241" s="6">
        <v>333.35</v>
      </c>
      <c r="AP241" s="49">
        <f t="shared" si="58"/>
        <v>3.2162567171388807</v>
      </c>
      <c r="AQ241" s="6">
        <v>-41095.980000000003</v>
      </c>
      <c r="AR241" s="8">
        <v>1978181</v>
      </c>
      <c r="AS241" s="8">
        <v>287.95</v>
      </c>
      <c r="AT241" s="51">
        <f t="shared" si="59"/>
        <v>-0.64401355588795972</v>
      </c>
      <c r="AU241" s="6">
        <v>-374888.94</v>
      </c>
      <c r="AV241" s="8">
        <v>2111365</v>
      </c>
      <c r="AW241" s="8">
        <v>304</v>
      </c>
      <c r="AX241" s="51">
        <f t="shared" si="60"/>
        <v>-5.5042861561122782</v>
      </c>
      <c r="AY241" s="50">
        <f t="shared" si="61"/>
        <v>870534.90999999992</v>
      </c>
      <c r="AZ241" s="50">
        <f t="shared" si="62"/>
        <v>11232308.5</v>
      </c>
      <c r="BA241" s="50">
        <f t="shared" si="63"/>
        <v>3262.1499999999996</v>
      </c>
      <c r="BB241" s="7">
        <f t="shared" si="64"/>
        <v>2.4025855602167616</v>
      </c>
      <c r="BC241" s="10" t="s">
        <v>804</v>
      </c>
      <c r="BD241" s="10" t="s">
        <v>804</v>
      </c>
      <c r="BE241" s="10" t="s">
        <v>805</v>
      </c>
      <c r="BF241" s="10" t="s">
        <v>837</v>
      </c>
    </row>
    <row r="242" spans="1:58" x14ac:dyDescent="0.2">
      <c r="A242" s="5">
        <v>172150</v>
      </c>
      <c r="B242" s="6" t="s">
        <v>210</v>
      </c>
      <c r="C242" s="6">
        <v>377425.31</v>
      </c>
      <c r="D242" s="6">
        <v>794672</v>
      </c>
      <c r="E242" s="6">
        <v>116.3</v>
      </c>
      <c r="F242" s="49">
        <f t="shared" si="49"/>
        <v>14.248343089979262</v>
      </c>
      <c r="G242" s="6">
        <v>283044.78000000003</v>
      </c>
      <c r="H242" s="6">
        <v>592035</v>
      </c>
      <c r="I242" s="6">
        <v>88.75</v>
      </c>
      <c r="J242" s="49">
        <f t="shared" si="50"/>
        <v>14.820725430084373</v>
      </c>
      <c r="K242" s="6">
        <v>483445.1</v>
      </c>
      <c r="L242" s="6">
        <v>1108000</v>
      </c>
      <c r="M242" s="6">
        <v>163</v>
      </c>
      <c r="N242" s="49">
        <f t="shared" si="51"/>
        <v>13.089668772563176</v>
      </c>
      <c r="O242" s="6">
        <v>192919.09</v>
      </c>
      <c r="P242" s="6">
        <v>1356845</v>
      </c>
      <c r="Q242" s="6">
        <v>201</v>
      </c>
      <c r="R242" s="49">
        <f t="shared" si="52"/>
        <v>4.4076455232543141</v>
      </c>
      <c r="S242" s="6">
        <v>339774.14</v>
      </c>
      <c r="T242" s="6">
        <v>1557740</v>
      </c>
      <c r="U242" s="6">
        <v>236.25</v>
      </c>
      <c r="V242" s="49">
        <f t="shared" si="53"/>
        <v>6.7617178348119715</v>
      </c>
      <c r="W242" s="6">
        <v>428288.85</v>
      </c>
      <c r="X242" s="6">
        <v>1760847</v>
      </c>
      <c r="Y242" s="6">
        <v>265.7</v>
      </c>
      <c r="Z242" s="49">
        <f t="shared" si="54"/>
        <v>7.2968665079930277</v>
      </c>
      <c r="AA242" s="6">
        <v>435465.3</v>
      </c>
      <c r="AB242" s="6">
        <v>1793750</v>
      </c>
      <c r="AC242" s="6">
        <v>255.75</v>
      </c>
      <c r="AD242" s="49">
        <f t="shared" si="55"/>
        <v>7.5258114564459921</v>
      </c>
      <c r="AE242" s="6">
        <v>610014.29</v>
      </c>
      <c r="AF242" s="6">
        <v>1358965</v>
      </c>
      <c r="AG242" s="6">
        <v>193.75</v>
      </c>
      <c r="AH242" s="49">
        <f t="shared" si="56"/>
        <v>13.466445934957854</v>
      </c>
      <c r="AI242" s="6">
        <v>677383.79</v>
      </c>
      <c r="AJ242" s="6">
        <v>2075650</v>
      </c>
      <c r="AK242" s="6">
        <v>301.5</v>
      </c>
      <c r="AL242" s="49">
        <f t="shared" si="57"/>
        <v>10.116781485317853</v>
      </c>
      <c r="AM242" s="6">
        <v>645820.27</v>
      </c>
      <c r="AN242" s="6">
        <v>1282480</v>
      </c>
      <c r="AO242" s="6">
        <v>183</v>
      </c>
      <c r="AP242" s="49">
        <f t="shared" si="58"/>
        <v>15.610713905869879</v>
      </c>
      <c r="AQ242" s="6">
        <v>370704.25</v>
      </c>
      <c r="AR242" s="8">
        <v>1751860</v>
      </c>
      <c r="AS242" s="8">
        <v>251.3</v>
      </c>
      <c r="AT242" s="51">
        <f t="shared" si="59"/>
        <v>6.5597888815316292</v>
      </c>
      <c r="AU242" s="6">
        <v>361936.81</v>
      </c>
      <c r="AV242" s="8">
        <v>2888475</v>
      </c>
      <c r="AW242" s="8">
        <v>410.25</v>
      </c>
      <c r="AX242" s="51">
        <f t="shared" si="60"/>
        <v>3.8844169016522563</v>
      </c>
      <c r="AY242" s="50">
        <f t="shared" si="61"/>
        <v>2540362.5699999998</v>
      </c>
      <c r="AZ242" s="50">
        <f t="shared" si="62"/>
        <v>8963889</v>
      </c>
      <c r="BA242" s="50">
        <f t="shared" si="63"/>
        <v>2666.55</v>
      </c>
      <c r="BB242" s="7">
        <f t="shared" si="64"/>
        <v>8.7853876448046151</v>
      </c>
      <c r="BC242" s="10" t="s">
        <v>804</v>
      </c>
      <c r="BD242" s="10" t="s">
        <v>804</v>
      </c>
      <c r="BE242" s="10" t="s">
        <v>805</v>
      </c>
      <c r="BF242" s="10" t="s">
        <v>837</v>
      </c>
    </row>
    <row r="243" spans="1:58" x14ac:dyDescent="0.2">
      <c r="A243" s="5">
        <v>173548</v>
      </c>
      <c r="B243" s="6" t="s">
        <v>258</v>
      </c>
      <c r="C243" s="6">
        <v>-2615.0300000000002</v>
      </c>
      <c r="D243" s="6">
        <v>42700</v>
      </c>
      <c r="E243" s="6">
        <v>6.25</v>
      </c>
      <c r="F243" s="49">
        <f t="shared" si="49"/>
        <v>-1.837257611241218</v>
      </c>
      <c r="G243" s="6">
        <v>-940.03</v>
      </c>
      <c r="H243" s="6">
        <v>24525</v>
      </c>
      <c r="I243" s="6">
        <v>3.75</v>
      </c>
      <c r="J243" s="49">
        <f t="shared" si="50"/>
        <v>-1.1882132517838939</v>
      </c>
      <c r="K243" s="6">
        <v>-865.03</v>
      </c>
      <c r="L243" s="6">
        <v>56960</v>
      </c>
      <c r="M243" s="6">
        <v>8.5</v>
      </c>
      <c r="N243" s="49">
        <f t="shared" si="51"/>
        <v>-0.45559866573033703</v>
      </c>
      <c r="O243" s="6">
        <v>-415.03</v>
      </c>
      <c r="P243" s="6">
        <v>33600</v>
      </c>
      <c r="Q243" s="6">
        <v>5</v>
      </c>
      <c r="R243" s="49">
        <f t="shared" si="52"/>
        <v>-0.38291458333333334</v>
      </c>
      <c r="S243" s="6">
        <v>-2865.03</v>
      </c>
      <c r="T243" s="6">
        <v>32650</v>
      </c>
      <c r="U243" s="6">
        <v>5</v>
      </c>
      <c r="V243" s="49">
        <f t="shared" si="53"/>
        <v>-2.7202428790199082</v>
      </c>
      <c r="W243" s="6">
        <v>-4515.03</v>
      </c>
      <c r="X243" s="6">
        <v>147050</v>
      </c>
      <c r="Y243" s="6">
        <v>22.5</v>
      </c>
      <c r="Z243" s="49">
        <f t="shared" si="54"/>
        <v>-0.92112138728323689</v>
      </c>
      <c r="AA243" s="6">
        <v>-5215.03</v>
      </c>
      <c r="AB243" s="6">
        <v>155800</v>
      </c>
      <c r="AC243" s="6">
        <v>22.5</v>
      </c>
      <c r="AD243" s="49">
        <f t="shared" si="55"/>
        <v>-1.0376503851091141</v>
      </c>
      <c r="AE243" s="6">
        <v>11089.97</v>
      </c>
      <c r="AF243" s="6">
        <v>69100</v>
      </c>
      <c r="AG243" s="6">
        <v>10</v>
      </c>
      <c r="AH243" s="49">
        <f t="shared" si="56"/>
        <v>4.8147481910274958</v>
      </c>
      <c r="AI243" s="6">
        <v>-9210.0300000000007</v>
      </c>
      <c r="AJ243" s="6">
        <v>86000</v>
      </c>
      <c r="AK243" s="6">
        <v>12.5</v>
      </c>
      <c r="AL243" s="49">
        <f t="shared" si="57"/>
        <v>-3.3198945348837214</v>
      </c>
      <c r="AM243" s="6">
        <v>-2590.0300000000002</v>
      </c>
      <c r="AN243" s="6">
        <v>89980</v>
      </c>
      <c r="AO243" s="6">
        <v>13.5</v>
      </c>
      <c r="AP243" s="49">
        <f t="shared" si="58"/>
        <v>-0.89231973771949336</v>
      </c>
      <c r="AQ243" s="6">
        <v>-3440.03</v>
      </c>
      <c r="AR243" s="8">
        <v>68850</v>
      </c>
      <c r="AS243" s="8">
        <v>10</v>
      </c>
      <c r="AT243" s="51">
        <f t="shared" si="59"/>
        <v>-1.5488878721859114</v>
      </c>
      <c r="AU243" s="6">
        <v>6165.29</v>
      </c>
      <c r="AV243" s="8">
        <v>337975</v>
      </c>
      <c r="AW243" s="8">
        <v>47.25</v>
      </c>
      <c r="AX243" s="51">
        <f t="shared" si="60"/>
        <v>0.56549741844811008</v>
      </c>
      <c r="AY243" s="50">
        <f t="shared" si="61"/>
        <v>-17430.21</v>
      </c>
      <c r="AZ243" s="50">
        <f t="shared" si="62"/>
        <v>493285</v>
      </c>
      <c r="BA243" s="50">
        <f t="shared" si="63"/>
        <v>166.75</v>
      </c>
      <c r="BB243" s="7">
        <f t="shared" si="64"/>
        <v>-1.0953840274891795</v>
      </c>
      <c r="BC243" s="10" t="s">
        <v>804</v>
      </c>
      <c r="BD243" s="10" t="s">
        <v>804</v>
      </c>
      <c r="BE243" s="10" t="s">
        <v>805</v>
      </c>
      <c r="BF243" s="10" t="s">
        <v>837</v>
      </c>
    </row>
    <row r="244" spans="1:58" x14ac:dyDescent="0.2">
      <c r="A244" s="5">
        <v>176647</v>
      </c>
      <c r="B244" s="6" t="s">
        <v>310</v>
      </c>
      <c r="C244" s="6">
        <v>39698.410000000003</v>
      </c>
      <c r="D244" s="6">
        <v>553845</v>
      </c>
      <c r="E244" s="6">
        <v>83.25</v>
      </c>
      <c r="F244" s="49">
        <f t="shared" si="49"/>
        <v>2.1503350215312951</v>
      </c>
      <c r="G244" s="6">
        <v>-22055.1</v>
      </c>
      <c r="H244" s="6">
        <v>646310</v>
      </c>
      <c r="I244" s="6">
        <v>100.5</v>
      </c>
      <c r="J244" s="49">
        <f t="shared" si="50"/>
        <v>-1.0578640280979714</v>
      </c>
      <c r="K244" s="6">
        <v>45526.67</v>
      </c>
      <c r="L244" s="6">
        <v>1815370</v>
      </c>
      <c r="M244" s="6">
        <v>267.5</v>
      </c>
      <c r="N244" s="49">
        <f t="shared" si="51"/>
        <v>0.75235356979568901</v>
      </c>
      <c r="O244" s="6">
        <v>451283.20000000001</v>
      </c>
      <c r="P244" s="6">
        <v>1811600</v>
      </c>
      <c r="Q244" s="6">
        <v>270.5</v>
      </c>
      <c r="R244" s="49">
        <f t="shared" si="52"/>
        <v>7.7223334069330978</v>
      </c>
      <c r="S244" s="6">
        <v>208213.89</v>
      </c>
      <c r="T244" s="6">
        <v>1630030</v>
      </c>
      <c r="U244" s="6">
        <v>246.15</v>
      </c>
      <c r="V244" s="49">
        <f t="shared" si="53"/>
        <v>3.9598231873033019</v>
      </c>
      <c r="W244" s="6">
        <v>2833.81</v>
      </c>
      <c r="X244" s="6">
        <v>1721010</v>
      </c>
      <c r="Y244" s="6">
        <v>261.60000000000002</v>
      </c>
      <c r="Z244" s="49">
        <f t="shared" si="54"/>
        <v>4.9397911691390517E-2</v>
      </c>
      <c r="AA244" s="6">
        <v>297253.8</v>
      </c>
      <c r="AB244" s="6">
        <v>1776910</v>
      </c>
      <c r="AC244" s="6">
        <v>250</v>
      </c>
      <c r="AD244" s="49">
        <f t="shared" si="55"/>
        <v>5.1858945022539125</v>
      </c>
      <c r="AE244" s="6">
        <v>264549.28000000003</v>
      </c>
      <c r="AF244" s="6">
        <v>1740689</v>
      </c>
      <c r="AG244" s="6">
        <v>250.3</v>
      </c>
      <c r="AH244" s="49">
        <f t="shared" si="56"/>
        <v>4.5593890695006403</v>
      </c>
      <c r="AI244" s="6">
        <v>204402.25</v>
      </c>
      <c r="AJ244" s="6">
        <v>2349410</v>
      </c>
      <c r="AK244" s="6">
        <v>344</v>
      </c>
      <c r="AL244" s="49">
        <f t="shared" si="57"/>
        <v>2.6970472373915153</v>
      </c>
      <c r="AM244" s="6">
        <v>492758.71</v>
      </c>
      <c r="AN244" s="6">
        <v>2168650</v>
      </c>
      <c r="AO244" s="6">
        <v>320.5</v>
      </c>
      <c r="AP244" s="49">
        <f t="shared" si="58"/>
        <v>7.0437922255781249</v>
      </c>
      <c r="AQ244" s="6">
        <v>166106</v>
      </c>
      <c r="AR244" s="8">
        <v>2464318</v>
      </c>
      <c r="AS244" s="8">
        <v>358.85</v>
      </c>
      <c r="AT244" s="51">
        <f t="shared" si="59"/>
        <v>2.0895379573577761</v>
      </c>
      <c r="AU244" s="6">
        <v>220798.62</v>
      </c>
      <c r="AV244" s="8">
        <v>2472290</v>
      </c>
      <c r="AW244" s="8">
        <v>353.5</v>
      </c>
      <c r="AX244" s="51">
        <f t="shared" si="60"/>
        <v>2.7685899388825743</v>
      </c>
      <c r="AY244" s="50">
        <f t="shared" si="61"/>
        <v>1022754.6800000002</v>
      </c>
      <c r="AZ244" s="50">
        <f t="shared" si="62"/>
        <v>9955075</v>
      </c>
      <c r="BA244" s="50">
        <f t="shared" si="63"/>
        <v>3106.65</v>
      </c>
      <c r="BB244" s="7">
        <f t="shared" si="64"/>
        <v>3.1848474351021974</v>
      </c>
      <c r="BC244" s="10" t="s">
        <v>804</v>
      </c>
      <c r="BD244" s="10" t="s">
        <v>804</v>
      </c>
      <c r="BE244" s="10" t="s">
        <v>805</v>
      </c>
      <c r="BF244" s="10" t="s">
        <v>837</v>
      </c>
    </row>
    <row r="245" spans="1:58" x14ac:dyDescent="0.2">
      <c r="A245" s="5">
        <v>177603</v>
      </c>
      <c r="B245" s="6" t="s">
        <v>346</v>
      </c>
      <c r="C245" s="6">
        <v>-564.73</v>
      </c>
      <c r="D245" s="6">
        <v>20120</v>
      </c>
      <c r="E245" s="6">
        <v>3</v>
      </c>
      <c r="F245" s="49">
        <f t="shared" si="49"/>
        <v>-0.84204274353876751</v>
      </c>
      <c r="G245" s="6">
        <v>45260.27</v>
      </c>
      <c r="H245" s="6">
        <v>96000</v>
      </c>
      <c r="I245" s="6">
        <v>15</v>
      </c>
      <c r="J245" s="49">
        <f t="shared" si="50"/>
        <v>14.615295520833332</v>
      </c>
      <c r="K245" s="6">
        <v>-3164.73</v>
      </c>
      <c r="L245" s="6">
        <v>166550</v>
      </c>
      <c r="M245" s="6">
        <v>25</v>
      </c>
      <c r="N245" s="49">
        <f t="shared" si="51"/>
        <v>-0.57005043530471322</v>
      </c>
      <c r="O245" s="6">
        <v>-3104.72</v>
      </c>
      <c r="P245" s="6">
        <v>87480</v>
      </c>
      <c r="Q245" s="6">
        <v>13</v>
      </c>
      <c r="R245" s="49">
        <f t="shared" si="52"/>
        <v>-1.1002094192958389</v>
      </c>
      <c r="S245" s="6">
        <v>-6974.72</v>
      </c>
      <c r="T245" s="6">
        <v>351020</v>
      </c>
      <c r="U245" s="6">
        <v>54</v>
      </c>
      <c r="V245" s="49">
        <f t="shared" si="53"/>
        <v>-0.61596581391373706</v>
      </c>
      <c r="W245" s="6">
        <v>-13944.72</v>
      </c>
      <c r="X245" s="6">
        <v>324380</v>
      </c>
      <c r="Y245" s="6">
        <v>50</v>
      </c>
      <c r="Z245" s="49">
        <f t="shared" si="54"/>
        <v>-1.2896652074727173</v>
      </c>
      <c r="AA245" s="6">
        <v>-8704.7199999999993</v>
      </c>
      <c r="AB245" s="6">
        <v>210400</v>
      </c>
      <c r="AC245" s="6">
        <v>30</v>
      </c>
      <c r="AD245" s="49">
        <f t="shared" si="55"/>
        <v>-1.2825395437262357</v>
      </c>
      <c r="AE245" s="6">
        <v>19785.28</v>
      </c>
      <c r="AF245" s="6">
        <v>371380</v>
      </c>
      <c r="AG245" s="6">
        <v>53.5</v>
      </c>
      <c r="AH245" s="49">
        <f t="shared" si="56"/>
        <v>1.5982508481878397</v>
      </c>
      <c r="AI245" s="6">
        <v>67137.78</v>
      </c>
      <c r="AJ245" s="6">
        <v>339800</v>
      </c>
      <c r="AK245" s="6">
        <v>50</v>
      </c>
      <c r="AL245" s="49">
        <f t="shared" si="57"/>
        <v>6.1249887580929956</v>
      </c>
      <c r="AM245" s="6">
        <v>-13002.22</v>
      </c>
      <c r="AN245" s="6">
        <v>262820</v>
      </c>
      <c r="AO245" s="6">
        <v>39</v>
      </c>
      <c r="AP245" s="49">
        <f t="shared" si="58"/>
        <v>-1.5336306978159957</v>
      </c>
      <c r="AQ245" s="6">
        <v>-19912.21</v>
      </c>
      <c r="AR245" s="8">
        <v>419160</v>
      </c>
      <c r="AS245" s="8">
        <v>62</v>
      </c>
      <c r="AT245" s="51">
        <f t="shared" si="59"/>
        <v>-1.4726560501956292</v>
      </c>
      <c r="AU245" s="6">
        <v>42222.78</v>
      </c>
      <c r="AV245" s="8">
        <v>390200</v>
      </c>
      <c r="AW245" s="8">
        <v>56</v>
      </c>
      <c r="AX245" s="51">
        <f t="shared" si="60"/>
        <v>3.354449461814454</v>
      </c>
      <c r="AY245" s="50">
        <f t="shared" si="61"/>
        <v>8801.9299999999876</v>
      </c>
      <c r="AZ245" s="50">
        <f t="shared" si="62"/>
        <v>1255950</v>
      </c>
      <c r="BA245" s="50">
        <f t="shared" si="63"/>
        <v>450.5</v>
      </c>
      <c r="BB245" s="7">
        <f t="shared" si="64"/>
        <v>0.21725373621561336</v>
      </c>
      <c r="BC245" s="10" t="s">
        <v>804</v>
      </c>
      <c r="BD245" s="10" t="s">
        <v>804</v>
      </c>
      <c r="BE245" s="10" t="s">
        <v>805</v>
      </c>
      <c r="BF245" s="10" t="s">
        <v>837</v>
      </c>
    </row>
    <row r="246" spans="1:58" x14ac:dyDescent="0.2">
      <c r="A246" s="5">
        <v>178105</v>
      </c>
      <c r="B246" s="6" t="s">
        <v>362</v>
      </c>
      <c r="C246" s="6">
        <v>68299.17</v>
      </c>
      <c r="D246" s="6">
        <v>474710</v>
      </c>
      <c r="E246" s="6">
        <v>71.5</v>
      </c>
      <c r="F246" s="49">
        <f t="shared" si="49"/>
        <v>4.3162669840534225</v>
      </c>
      <c r="G246" s="6">
        <v>18224.18</v>
      </c>
      <c r="H246" s="6">
        <v>144340</v>
      </c>
      <c r="I246" s="6">
        <v>22.5</v>
      </c>
      <c r="J246" s="49">
        <f t="shared" si="50"/>
        <v>3.9140195372038247</v>
      </c>
      <c r="K246" s="6">
        <v>266109.15000000002</v>
      </c>
      <c r="L246" s="6">
        <v>610460</v>
      </c>
      <c r="M246" s="6">
        <v>90</v>
      </c>
      <c r="N246" s="49">
        <f t="shared" si="51"/>
        <v>13.077473544540183</v>
      </c>
      <c r="O246" s="6">
        <v>58984.14</v>
      </c>
      <c r="P246" s="6">
        <v>385420</v>
      </c>
      <c r="Q246" s="6">
        <v>57.5</v>
      </c>
      <c r="R246" s="49">
        <f t="shared" si="52"/>
        <v>4.7441968242436827</v>
      </c>
      <c r="S246" s="6">
        <v>-11498.38</v>
      </c>
      <c r="T246" s="6">
        <v>444200</v>
      </c>
      <c r="U246" s="6">
        <v>67.5</v>
      </c>
      <c r="V246" s="49">
        <f t="shared" si="53"/>
        <v>-0.80245335434488962</v>
      </c>
      <c r="W246" s="6">
        <v>-47090.93</v>
      </c>
      <c r="X246" s="6">
        <v>419290</v>
      </c>
      <c r="Y246" s="6">
        <v>64.25</v>
      </c>
      <c r="Z246" s="49">
        <f t="shared" si="54"/>
        <v>-3.3693336354313241</v>
      </c>
      <c r="AA246" s="6">
        <v>-9740.93</v>
      </c>
      <c r="AB246" s="6">
        <v>392200</v>
      </c>
      <c r="AC246" s="6">
        <v>57.5</v>
      </c>
      <c r="AD246" s="49">
        <f t="shared" si="55"/>
        <v>-0.76993582355940848</v>
      </c>
      <c r="AE246" s="6">
        <v>23269.11</v>
      </c>
      <c r="AF246" s="6">
        <v>228010</v>
      </c>
      <c r="AG246" s="6">
        <v>32</v>
      </c>
      <c r="AH246" s="49">
        <f t="shared" si="56"/>
        <v>3.0615907197052761</v>
      </c>
      <c r="AI246" s="6">
        <v>53651.6</v>
      </c>
      <c r="AJ246" s="6">
        <v>951510</v>
      </c>
      <c r="AK246" s="6">
        <v>135</v>
      </c>
      <c r="AL246" s="49">
        <f t="shared" si="57"/>
        <v>1.7479580876711753</v>
      </c>
      <c r="AM246" s="6">
        <v>13299.1</v>
      </c>
      <c r="AN246" s="6">
        <v>845560</v>
      </c>
      <c r="AO246" s="6">
        <v>125</v>
      </c>
      <c r="AP246" s="49">
        <f t="shared" si="58"/>
        <v>0.48757285112824639</v>
      </c>
      <c r="AQ246" s="6">
        <v>76474.13</v>
      </c>
      <c r="AR246" s="8">
        <v>823660</v>
      </c>
      <c r="AS246" s="8">
        <v>120.5</v>
      </c>
      <c r="AT246" s="51">
        <f t="shared" si="59"/>
        <v>2.8782483427627907</v>
      </c>
      <c r="AU246" s="6">
        <v>286714.08</v>
      </c>
      <c r="AV246" s="8">
        <v>1053050</v>
      </c>
      <c r="AW246" s="8">
        <v>150.75</v>
      </c>
      <c r="AX246" s="51">
        <f t="shared" si="60"/>
        <v>8.4403746070936823</v>
      </c>
      <c r="AY246" s="50">
        <f t="shared" si="61"/>
        <v>343286.4</v>
      </c>
      <c r="AZ246" s="50">
        <f t="shared" si="62"/>
        <v>2870620</v>
      </c>
      <c r="BA246" s="50">
        <f t="shared" si="63"/>
        <v>994</v>
      </c>
      <c r="BB246" s="7">
        <f t="shared" si="64"/>
        <v>3.7071707157338838</v>
      </c>
      <c r="BC246" s="10" t="s">
        <v>804</v>
      </c>
      <c r="BD246" s="10" t="s">
        <v>804</v>
      </c>
      <c r="BE246" s="10" t="s">
        <v>805</v>
      </c>
      <c r="BF246" s="10" t="s">
        <v>837</v>
      </c>
    </row>
    <row r="247" spans="1:58" x14ac:dyDescent="0.2">
      <c r="A247" s="5">
        <v>179796</v>
      </c>
      <c r="B247" s="6" t="s">
        <v>415</v>
      </c>
      <c r="C247" s="6">
        <v>161853.04</v>
      </c>
      <c r="D247" s="6">
        <v>748560</v>
      </c>
      <c r="E247" s="6">
        <v>112.5</v>
      </c>
      <c r="F247" s="49">
        <f t="shared" si="49"/>
        <v>6.486575825585124</v>
      </c>
      <c r="G247" s="6">
        <v>102252.53</v>
      </c>
      <c r="H247" s="6">
        <v>401309</v>
      </c>
      <c r="I247" s="6">
        <v>62.45</v>
      </c>
      <c r="J247" s="49">
        <f t="shared" si="50"/>
        <v>7.8987225056004231</v>
      </c>
      <c r="K247" s="6">
        <v>197928.51</v>
      </c>
      <c r="L247" s="6">
        <v>770250</v>
      </c>
      <c r="M247" s="6">
        <v>115.25</v>
      </c>
      <c r="N247" s="49">
        <f t="shared" si="51"/>
        <v>7.7089974683544309</v>
      </c>
      <c r="O247" s="6">
        <v>174166.01</v>
      </c>
      <c r="P247" s="6">
        <v>388590</v>
      </c>
      <c r="Q247" s="6">
        <v>58</v>
      </c>
      <c r="R247" s="49">
        <f t="shared" si="52"/>
        <v>13.894197766283229</v>
      </c>
      <c r="S247" s="6">
        <v>111446.75</v>
      </c>
      <c r="T247" s="6">
        <v>543185</v>
      </c>
      <c r="U247" s="6">
        <v>82.75</v>
      </c>
      <c r="V247" s="49">
        <f t="shared" si="53"/>
        <v>6.360354667378517</v>
      </c>
      <c r="W247" s="6">
        <v>-55856.24</v>
      </c>
      <c r="X247" s="6">
        <v>219240</v>
      </c>
      <c r="Y247" s="6">
        <v>33.5</v>
      </c>
      <c r="Z247" s="49">
        <f t="shared" si="54"/>
        <v>-7.6431636562671041</v>
      </c>
      <c r="AA247" s="6">
        <v>106379.73</v>
      </c>
      <c r="AB247" s="6">
        <v>645840</v>
      </c>
      <c r="AC247" s="6">
        <v>93</v>
      </c>
      <c r="AD247" s="49">
        <f t="shared" si="55"/>
        <v>5.1061743311036789</v>
      </c>
      <c r="AE247" s="6">
        <v>74864.73</v>
      </c>
      <c r="AF247" s="6">
        <v>351620</v>
      </c>
      <c r="AG247" s="6">
        <v>50</v>
      </c>
      <c r="AH247" s="49">
        <f t="shared" si="56"/>
        <v>6.3874122632387236</v>
      </c>
      <c r="AI247" s="6">
        <v>39658.47</v>
      </c>
      <c r="AJ247" s="6">
        <v>508825</v>
      </c>
      <c r="AK247" s="6">
        <v>74.25</v>
      </c>
      <c r="AL247" s="49">
        <f t="shared" si="57"/>
        <v>2.4161795705792755</v>
      </c>
      <c r="AM247" s="6">
        <v>112185.22</v>
      </c>
      <c r="AN247" s="6">
        <v>641825</v>
      </c>
      <c r="AO247" s="6">
        <v>95.25</v>
      </c>
      <c r="AP247" s="49">
        <f t="shared" si="58"/>
        <v>5.41852034433062</v>
      </c>
      <c r="AQ247" s="6">
        <v>66363.240000000005</v>
      </c>
      <c r="AR247" s="8">
        <v>635710</v>
      </c>
      <c r="AS247" s="8">
        <v>93</v>
      </c>
      <c r="AT247" s="51">
        <f t="shared" si="59"/>
        <v>3.2361618347988865</v>
      </c>
      <c r="AU247" s="6">
        <v>28764.87</v>
      </c>
      <c r="AV247" s="8">
        <v>830425</v>
      </c>
      <c r="AW247" s="8">
        <v>119.75</v>
      </c>
      <c r="AX247" s="51">
        <f t="shared" si="60"/>
        <v>1.0738007285426137</v>
      </c>
      <c r="AY247" s="50">
        <f t="shared" si="61"/>
        <v>798170.33000000007</v>
      </c>
      <c r="AZ247" s="50">
        <f t="shared" si="62"/>
        <v>3716974</v>
      </c>
      <c r="BA247" s="50">
        <f t="shared" si="63"/>
        <v>989.7</v>
      </c>
      <c r="BB247" s="7">
        <f t="shared" si="64"/>
        <v>6.6568343577329303</v>
      </c>
      <c r="BC247" s="10" t="s">
        <v>804</v>
      </c>
      <c r="BD247" s="10" t="s">
        <v>804</v>
      </c>
      <c r="BE247" s="10" t="s">
        <v>805</v>
      </c>
      <c r="BF247" s="10" t="s">
        <v>837</v>
      </c>
    </row>
    <row r="248" spans="1:58" x14ac:dyDescent="0.2">
      <c r="A248" s="5">
        <v>201237</v>
      </c>
      <c r="B248" s="6" t="s">
        <v>450</v>
      </c>
      <c r="C248" s="6">
        <v>-5100.5</v>
      </c>
      <c r="D248" s="6">
        <v>0</v>
      </c>
      <c r="E248" s="6">
        <v>0</v>
      </c>
      <c r="F248" s="49">
        <f t="shared" si="49"/>
        <v>0</v>
      </c>
      <c r="G248" s="6">
        <v>-5100.5</v>
      </c>
      <c r="H248" s="6">
        <v>0</v>
      </c>
      <c r="I248" s="6">
        <v>0</v>
      </c>
      <c r="J248" s="49">
        <f t="shared" si="50"/>
        <v>0</v>
      </c>
      <c r="K248" s="6">
        <v>-5100.5</v>
      </c>
      <c r="L248" s="6">
        <v>0</v>
      </c>
      <c r="M248" s="6">
        <v>0</v>
      </c>
      <c r="N248" s="49">
        <f t="shared" si="51"/>
        <v>0</v>
      </c>
      <c r="O248" s="6">
        <v>-5100.5</v>
      </c>
      <c r="P248" s="6">
        <v>0</v>
      </c>
      <c r="Q248" s="6">
        <v>0</v>
      </c>
      <c r="R248" s="49">
        <f t="shared" si="52"/>
        <v>0</v>
      </c>
      <c r="S248" s="6">
        <v>69479.509999999995</v>
      </c>
      <c r="T248" s="6">
        <v>349890</v>
      </c>
      <c r="U248" s="6">
        <v>53.5</v>
      </c>
      <c r="V248" s="49">
        <f t="shared" si="53"/>
        <v>6.155834147875046</v>
      </c>
      <c r="W248" s="6">
        <v>392.01</v>
      </c>
      <c r="X248" s="6">
        <v>170805</v>
      </c>
      <c r="Y248" s="6">
        <v>26</v>
      </c>
      <c r="Z248" s="49">
        <f t="shared" si="54"/>
        <v>6.885219987705278E-2</v>
      </c>
      <c r="AA248" s="6">
        <v>55644.52</v>
      </c>
      <c r="AB248" s="6">
        <v>189665</v>
      </c>
      <c r="AC248" s="6">
        <v>26.75</v>
      </c>
      <c r="AD248" s="49">
        <f t="shared" si="55"/>
        <v>9.0948784435715595</v>
      </c>
      <c r="AE248" s="6">
        <v>81014.5</v>
      </c>
      <c r="AF248" s="6">
        <v>130960</v>
      </c>
      <c r="AG248" s="6">
        <v>18.25</v>
      </c>
      <c r="AH248" s="49">
        <f t="shared" si="56"/>
        <v>18.558605681124007</v>
      </c>
      <c r="AI248" s="6">
        <v>-7470.5</v>
      </c>
      <c r="AJ248" s="6">
        <v>7380</v>
      </c>
      <c r="AK248" s="6">
        <v>1</v>
      </c>
      <c r="AL248" s="49">
        <f t="shared" si="57"/>
        <v>-31.380149051490516</v>
      </c>
      <c r="AM248" s="6">
        <v>-7470.5</v>
      </c>
      <c r="AN248" s="6">
        <v>0</v>
      </c>
      <c r="AO248" s="6">
        <v>0</v>
      </c>
      <c r="AP248" s="49">
        <f t="shared" si="58"/>
        <v>0</v>
      </c>
      <c r="AQ248" s="6">
        <v>-7470.5</v>
      </c>
      <c r="AR248" s="8">
        <v>0</v>
      </c>
      <c r="AS248" s="8">
        <v>0</v>
      </c>
      <c r="AT248" s="51">
        <f t="shared" si="59"/>
        <v>0</v>
      </c>
      <c r="AU248" s="6">
        <v>-7470.5</v>
      </c>
      <c r="AV248" s="8">
        <v>0</v>
      </c>
      <c r="AW248" s="8">
        <v>0</v>
      </c>
      <c r="AX248" s="51">
        <f t="shared" si="60"/>
        <v>0</v>
      </c>
      <c r="AY248" s="50">
        <f t="shared" si="61"/>
        <v>105114.04</v>
      </c>
      <c r="AZ248" s="50">
        <f t="shared" si="62"/>
        <v>710360</v>
      </c>
      <c r="BA248" s="50">
        <f t="shared" si="63"/>
        <v>125.5</v>
      </c>
      <c r="BB248" s="7">
        <f t="shared" si="64"/>
        <v>4.5871603693901681</v>
      </c>
      <c r="BC248" s="10" t="s">
        <v>804</v>
      </c>
      <c r="BD248" s="10" t="s">
        <v>804</v>
      </c>
      <c r="BE248" s="10" t="s">
        <v>805</v>
      </c>
      <c r="BF248" s="10" t="s">
        <v>837</v>
      </c>
    </row>
    <row r="249" spans="1:58" x14ac:dyDescent="0.2">
      <c r="A249" s="5">
        <v>205270</v>
      </c>
      <c r="B249" s="6" t="s">
        <v>547</v>
      </c>
      <c r="C249" s="6">
        <v>153580.57</v>
      </c>
      <c r="D249" s="6">
        <v>521090</v>
      </c>
      <c r="E249" s="6">
        <v>78.5</v>
      </c>
      <c r="F249" s="49">
        <f t="shared" si="49"/>
        <v>8.8418835517856795</v>
      </c>
      <c r="G249" s="6">
        <v>142300.57</v>
      </c>
      <c r="H249" s="6">
        <v>330850</v>
      </c>
      <c r="I249" s="6">
        <v>51.25</v>
      </c>
      <c r="J249" s="49">
        <f t="shared" si="50"/>
        <v>13.333285990630197</v>
      </c>
      <c r="K249" s="6">
        <v>55544.31</v>
      </c>
      <c r="L249" s="6">
        <v>342045</v>
      </c>
      <c r="M249" s="6">
        <v>51</v>
      </c>
      <c r="N249" s="49">
        <f t="shared" si="51"/>
        <v>4.8716668859360608</v>
      </c>
      <c r="O249" s="6">
        <v>80319.31</v>
      </c>
      <c r="P249" s="6">
        <v>454540</v>
      </c>
      <c r="Q249" s="6">
        <v>67.5</v>
      </c>
      <c r="R249" s="49">
        <f t="shared" si="52"/>
        <v>5.4778426761121137</v>
      </c>
      <c r="S249" s="6">
        <v>68004.36</v>
      </c>
      <c r="T249" s="6">
        <v>758969</v>
      </c>
      <c r="U249" s="6">
        <v>116.05</v>
      </c>
      <c r="V249" s="49">
        <f t="shared" si="53"/>
        <v>2.7776301271856951</v>
      </c>
      <c r="W249" s="6">
        <v>179026.14</v>
      </c>
      <c r="X249" s="6">
        <v>1091480</v>
      </c>
      <c r="Y249" s="6">
        <v>166.5</v>
      </c>
      <c r="Z249" s="49">
        <f t="shared" si="54"/>
        <v>4.9206437131234662</v>
      </c>
      <c r="AA249" s="6">
        <v>141435.14000000001</v>
      </c>
      <c r="AB249" s="6">
        <v>1337092</v>
      </c>
      <c r="AC249" s="6">
        <v>191.15000000000003</v>
      </c>
      <c r="AD249" s="49">
        <f t="shared" si="55"/>
        <v>3.2791231568209223</v>
      </c>
      <c r="AE249" s="6">
        <v>224397.68</v>
      </c>
      <c r="AF249" s="6">
        <v>738855</v>
      </c>
      <c r="AG249" s="6">
        <v>106</v>
      </c>
      <c r="AH249" s="49">
        <f t="shared" si="56"/>
        <v>9.11130113486408</v>
      </c>
      <c r="AI249" s="6">
        <v>218538.43</v>
      </c>
      <c r="AJ249" s="6">
        <v>814763</v>
      </c>
      <c r="AK249" s="6">
        <v>117.6</v>
      </c>
      <c r="AL249" s="49">
        <f t="shared" si="57"/>
        <v>8.3149226584908735</v>
      </c>
      <c r="AM249" s="6">
        <v>445050.46</v>
      </c>
      <c r="AN249" s="6">
        <v>841335</v>
      </c>
      <c r="AO249" s="6">
        <v>123.25</v>
      </c>
      <c r="AP249" s="49">
        <f t="shared" si="58"/>
        <v>16.398419488075501</v>
      </c>
      <c r="AQ249" s="6">
        <v>401422.45</v>
      </c>
      <c r="AR249" s="8">
        <v>682575</v>
      </c>
      <c r="AS249" s="8">
        <v>100.5</v>
      </c>
      <c r="AT249" s="51">
        <f t="shared" si="59"/>
        <v>18.231104201003554</v>
      </c>
      <c r="AU249" s="6">
        <v>326737.17</v>
      </c>
      <c r="AV249" s="8">
        <v>1366075</v>
      </c>
      <c r="AW249" s="8">
        <v>197.25</v>
      </c>
      <c r="AX249" s="51">
        <f t="shared" si="60"/>
        <v>7.4145652837508917</v>
      </c>
      <c r="AY249" s="50">
        <f t="shared" si="61"/>
        <v>820210.4</v>
      </c>
      <c r="AZ249" s="50">
        <f t="shared" si="62"/>
        <v>4836066</v>
      </c>
      <c r="BA249" s="50">
        <f t="shared" si="63"/>
        <v>1366.5500000000002</v>
      </c>
      <c r="BB249" s="7">
        <f t="shared" si="64"/>
        <v>5.2576872193224826</v>
      </c>
      <c r="BC249" s="10" t="s">
        <v>804</v>
      </c>
      <c r="BD249" s="10" t="s">
        <v>804</v>
      </c>
      <c r="BE249" s="10" t="s">
        <v>805</v>
      </c>
      <c r="BF249" s="10" t="s">
        <v>837</v>
      </c>
    </row>
    <row r="250" spans="1:58" x14ac:dyDescent="0.2">
      <c r="A250" s="5">
        <v>206049</v>
      </c>
      <c r="B250" s="6" t="s">
        <v>565</v>
      </c>
      <c r="C250" s="6">
        <v>-109503.25</v>
      </c>
      <c r="D250" s="6">
        <v>399980</v>
      </c>
      <c r="E250" s="6">
        <v>58.25</v>
      </c>
      <c r="F250" s="49">
        <f t="shared" si="49"/>
        <v>-8.2131544077203866</v>
      </c>
      <c r="G250" s="6">
        <v>-73701.33</v>
      </c>
      <c r="H250" s="6">
        <v>976287</v>
      </c>
      <c r="I250" s="6">
        <v>150.55000000000001</v>
      </c>
      <c r="J250" s="49">
        <f t="shared" si="50"/>
        <v>-2.3402352279606307</v>
      </c>
      <c r="K250" s="6">
        <v>-11045.7</v>
      </c>
      <c r="L250" s="6">
        <v>2269910</v>
      </c>
      <c r="M250" s="6">
        <v>340.5</v>
      </c>
      <c r="N250" s="49">
        <f t="shared" si="51"/>
        <v>-0.14598420201682005</v>
      </c>
      <c r="O250" s="6">
        <v>226805.16</v>
      </c>
      <c r="P250" s="6">
        <v>2762550</v>
      </c>
      <c r="Q250" s="6">
        <v>410.5</v>
      </c>
      <c r="R250" s="49">
        <f t="shared" si="52"/>
        <v>2.5450978118043115</v>
      </c>
      <c r="S250" s="6">
        <v>118540.19</v>
      </c>
      <c r="T250" s="6">
        <v>3289059</v>
      </c>
      <c r="U250" s="6">
        <v>501.3</v>
      </c>
      <c r="V250" s="49">
        <f t="shared" si="53"/>
        <v>1.1172635972781273</v>
      </c>
      <c r="W250" s="6">
        <v>81472.09</v>
      </c>
      <c r="X250" s="6">
        <v>4147706</v>
      </c>
      <c r="Y250" s="6">
        <v>629.95000000000005</v>
      </c>
      <c r="Z250" s="49">
        <f t="shared" si="54"/>
        <v>0.58928060474874544</v>
      </c>
      <c r="AA250" s="6">
        <v>615357.47</v>
      </c>
      <c r="AB250" s="6">
        <v>2364144</v>
      </c>
      <c r="AC250" s="6">
        <v>341.3</v>
      </c>
      <c r="AD250" s="49">
        <f t="shared" si="55"/>
        <v>8.0689169399156739</v>
      </c>
      <c r="AE250" s="6">
        <v>267104.09999999998</v>
      </c>
      <c r="AF250" s="6">
        <v>3381570</v>
      </c>
      <c r="AG250" s="6">
        <v>471.75</v>
      </c>
      <c r="AH250" s="49">
        <f t="shared" si="56"/>
        <v>2.3696457562611446</v>
      </c>
      <c r="AI250" s="6">
        <v>62529.34</v>
      </c>
      <c r="AJ250" s="6">
        <v>4910965</v>
      </c>
      <c r="AK250" s="6">
        <v>712.5</v>
      </c>
      <c r="AL250" s="49">
        <f t="shared" si="57"/>
        <v>0.39471051819754366</v>
      </c>
      <c r="AM250" s="6">
        <v>770543.02</v>
      </c>
      <c r="AN250" s="6">
        <v>3889465</v>
      </c>
      <c r="AO250" s="6">
        <v>576.25</v>
      </c>
      <c r="AP250" s="49">
        <f t="shared" si="58"/>
        <v>6.1414188378093133</v>
      </c>
      <c r="AQ250" s="6">
        <v>396995.69</v>
      </c>
      <c r="AR250" s="8">
        <v>3141484</v>
      </c>
      <c r="AS250" s="8">
        <v>458.05</v>
      </c>
      <c r="AT250" s="51">
        <f t="shared" si="59"/>
        <v>3.9175327297544729</v>
      </c>
      <c r="AU250" s="6">
        <v>179646.65</v>
      </c>
      <c r="AV250" s="8">
        <v>5017340</v>
      </c>
      <c r="AW250" s="8">
        <v>717.65</v>
      </c>
      <c r="AX250" s="51">
        <f t="shared" si="60"/>
        <v>1.1099598891045852</v>
      </c>
      <c r="AY250" s="50">
        <f t="shared" si="61"/>
        <v>847924.62999999989</v>
      </c>
      <c r="AZ250" s="50">
        <f t="shared" si="62"/>
        <v>16209636</v>
      </c>
      <c r="BA250" s="50">
        <f t="shared" si="63"/>
        <v>5368.55</v>
      </c>
      <c r="BB250" s="7">
        <f t="shared" si="64"/>
        <v>1.6216072668133938</v>
      </c>
      <c r="BC250" s="10" t="s">
        <v>804</v>
      </c>
      <c r="BD250" s="10" t="s">
        <v>804</v>
      </c>
      <c r="BE250" s="10" t="s">
        <v>805</v>
      </c>
      <c r="BF250" s="10" t="s">
        <v>837</v>
      </c>
    </row>
    <row r="251" spans="1:58" x14ac:dyDescent="0.2">
      <c r="A251" s="5">
        <v>210498</v>
      </c>
      <c r="B251" s="6" t="s">
        <v>696</v>
      </c>
      <c r="C251" s="6">
        <v>0</v>
      </c>
      <c r="D251" s="6">
        <v>0</v>
      </c>
      <c r="E251" s="6">
        <v>0</v>
      </c>
      <c r="F251" s="49">
        <f t="shared" si="49"/>
        <v>0</v>
      </c>
      <c r="G251" s="6">
        <v>0</v>
      </c>
      <c r="H251" s="6">
        <v>0</v>
      </c>
      <c r="I251" s="6">
        <v>0</v>
      </c>
      <c r="J251" s="49">
        <f t="shared" si="50"/>
        <v>0</v>
      </c>
      <c r="K251" s="6">
        <v>0</v>
      </c>
      <c r="L251" s="6">
        <v>0</v>
      </c>
      <c r="M251" s="6">
        <v>0</v>
      </c>
      <c r="N251" s="49">
        <f t="shared" si="51"/>
        <v>0</v>
      </c>
      <c r="O251" s="6">
        <v>0</v>
      </c>
      <c r="P251" s="6">
        <v>0</v>
      </c>
      <c r="Q251" s="6">
        <v>0</v>
      </c>
      <c r="R251" s="49">
        <f t="shared" si="52"/>
        <v>0</v>
      </c>
      <c r="S251" s="6">
        <v>0</v>
      </c>
      <c r="T251" s="6">
        <v>0</v>
      </c>
      <c r="U251" s="6">
        <v>0</v>
      </c>
      <c r="V251" s="49">
        <f t="shared" si="53"/>
        <v>0</v>
      </c>
      <c r="W251" s="6">
        <v>0</v>
      </c>
      <c r="X251" s="6">
        <v>0</v>
      </c>
      <c r="Y251" s="6">
        <v>0</v>
      </c>
      <c r="Z251" s="49">
        <f t="shared" si="54"/>
        <v>0</v>
      </c>
      <c r="AA251" s="6">
        <v>0</v>
      </c>
      <c r="AB251" s="6">
        <v>0</v>
      </c>
      <c r="AC251" s="6">
        <v>0</v>
      </c>
      <c r="AD251" s="49">
        <f t="shared" si="55"/>
        <v>0</v>
      </c>
      <c r="AE251" s="6">
        <v>0</v>
      </c>
      <c r="AF251" s="6">
        <v>0</v>
      </c>
      <c r="AG251" s="6">
        <v>0</v>
      </c>
      <c r="AH251" s="49">
        <f t="shared" si="56"/>
        <v>0</v>
      </c>
      <c r="AI251" s="6">
        <v>100700</v>
      </c>
      <c r="AJ251" s="6">
        <v>339300</v>
      </c>
      <c r="AK251" s="6">
        <v>50</v>
      </c>
      <c r="AL251" s="49">
        <f t="shared" si="57"/>
        <v>9.2004126142057174</v>
      </c>
      <c r="AM251" s="6">
        <v>44949.99</v>
      </c>
      <c r="AN251" s="6">
        <v>198350</v>
      </c>
      <c r="AO251" s="6">
        <v>30</v>
      </c>
      <c r="AP251" s="49">
        <f t="shared" si="58"/>
        <v>7.0252064028232919</v>
      </c>
      <c r="AQ251" s="6">
        <v>-9050.01</v>
      </c>
      <c r="AR251" s="8">
        <v>0</v>
      </c>
      <c r="AS251" s="8">
        <v>0</v>
      </c>
      <c r="AT251" s="51">
        <f t="shared" si="59"/>
        <v>0</v>
      </c>
      <c r="AU251" s="6">
        <v>-9050.01</v>
      </c>
      <c r="AV251" s="8">
        <v>0</v>
      </c>
      <c r="AW251" s="8">
        <v>0</v>
      </c>
      <c r="AX251" s="51">
        <f t="shared" si="60"/>
        <v>0</v>
      </c>
      <c r="AY251" s="50">
        <f t="shared" si="61"/>
        <v>0</v>
      </c>
      <c r="AZ251" s="50">
        <f t="shared" si="62"/>
        <v>0</v>
      </c>
      <c r="BA251" s="50">
        <f t="shared" si="63"/>
        <v>80</v>
      </c>
      <c r="BB251" s="7">
        <f t="shared" si="64"/>
        <v>0</v>
      </c>
      <c r="BC251" s="10" t="s">
        <v>804</v>
      </c>
      <c r="BD251" s="10" t="s">
        <v>804</v>
      </c>
      <c r="BE251" s="10" t="s">
        <v>805</v>
      </c>
      <c r="BF251" s="10" t="s">
        <v>837</v>
      </c>
    </row>
    <row r="252" spans="1:58" x14ac:dyDescent="0.2">
      <c r="A252" s="5">
        <v>141172</v>
      </c>
      <c r="B252" s="6" t="s">
        <v>727</v>
      </c>
      <c r="C252" s="6">
        <v>-16002.95</v>
      </c>
      <c r="D252" s="6">
        <v>0</v>
      </c>
      <c r="E252" s="6">
        <v>0</v>
      </c>
      <c r="F252" s="49">
        <f t="shared" si="49"/>
        <v>0</v>
      </c>
      <c r="G252" s="6">
        <v>-16002.95</v>
      </c>
      <c r="H252" s="6">
        <v>0</v>
      </c>
      <c r="I252" s="6">
        <v>0</v>
      </c>
      <c r="J252" s="49">
        <f t="shared" si="50"/>
        <v>0</v>
      </c>
      <c r="K252" s="6">
        <v>-16002.95</v>
      </c>
      <c r="L252" s="6">
        <v>0</v>
      </c>
      <c r="M252" s="6">
        <v>0</v>
      </c>
      <c r="N252" s="49">
        <f t="shared" si="51"/>
        <v>0</v>
      </c>
      <c r="O252" s="6">
        <v>-16002.95</v>
      </c>
      <c r="P252" s="6">
        <v>0</v>
      </c>
      <c r="Q252" s="6">
        <v>0</v>
      </c>
      <c r="R252" s="49">
        <f t="shared" si="52"/>
        <v>0</v>
      </c>
      <c r="S252" s="6">
        <v>-16002.95</v>
      </c>
      <c r="T252" s="6">
        <v>0</v>
      </c>
      <c r="U252" s="6">
        <v>0</v>
      </c>
      <c r="V252" s="49">
        <f t="shared" si="53"/>
        <v>0</v>
      </c>
      <c r="W252" s="6">
        <v>-16002.95</v>
      </c>
      <c r="X252" s="6">
        <v>0</v>
      </c>
      <c r="Y252" s="6">
        <v>0</v>
      </c>
      <c r="Z252" s="49">
        <f t="shared" si="54"/>
        <v>0</v>
      </c>
      <c r="AA252" s="6">
        <v>-16002.95</v>
      </c>
      <c r="AB252" s="6">
        <v>0</v>
      </c>
      <c r="AC252" s="6">
        <v>0</v>
      </c>
      <c r="AD252" s="49">
        <f t="shared" si="55"/>
        <v>0</v>
      </c>
      <c r="AE252" s="6">
        <v>-16002.95</v>
      </c>
      <c r="AF252" s="6">
        <v>0</v>
      </c>
      <c r="AG252" s="6">
        <v>0</v>
      </c>
      <c r="AH252" s="49">
        <f t="shared" si="56"/>
        <v>0</v>
      </c>
      <c r="AI252" s="12">
        <v>0</v>
      </c>
      <c r="AJ252" s="6">
        <v>0</v>
      </c>
      <c r="AK252" s="6">
        <v>0</v>
      </c>
      <c r="AL252" s="49">
        <f t="shared" si="57"/>
        <v>0</v>
      </c>
      <c r="AM252" s="6">
        <v>0</v>
      </c>
      <c r="AN252" s="6">
        <v>0</v>
      </c>
      <c r="AO252" s="6">
        <v>0</v>
      </c>
      <c r="AP252" s="49">
        <f t="shared" si="58"/>
        <v>0</v>
      </c>
      <c r="AQ252" s="6">
        <v>0</v>
      </c>
      <c r="AR252" s="8">
        <v>0</v>
      </c>
      <c r="AS252" s="8">
        <v>0</v>
      </c>
      <c r="AT252" s="51">
        <f t="shared" si="59"/>
        <v>0</v>
      </c>
      <c r="AU252" s="6">
        <v>0</v>
      </c>
      <c r="AV252" s="8">
        <v>0</v>
      </c>
      <c r="AW252" s="8">
        <v>0</v>
      </c>
      <c r="AX252" s="51">
        <f t="shared" si="60"/>
        <v>0</v>
      </c>
      <c r="AY252" s="50">
        <f t="shared" si="61"/>
        <v>-112020.65</v>
      </c>
      <c r="AZ252" s="50">
        <f t="shared" si="62"/>
        <v>0</v>
      </c>
      <c r="BA252" s="50">
        <f t="shared" si="63"/>
        <v>0</v>
      </c>
      <c r="BB252" s="7">
        <f t="shared" si="64"/>
        <v>0</v>
      </c>
      <c r="BC252" s="10" t="s">
        <v>804</v>
      </c>
      <c r="BD252" s="10" t="s">
        <v>804</v>
      </c>
      <c r="BE252" s="10" t="s">
        <v>805</v>
      </c>
      <c r="BF252" s="10" t="s">
        <v>837</v>
      </c>
    </row>
    <row r="253" spans="1:58" x14ac:dyDescent="0.2">
      <c r="A253" s="5">
        <v>206793</v>
      </c>
      <c r="B253" s="6" t="s">
        <v>772</v>
      </c>
      <c r="C253" s="6">
        <v>-5927.5</v>
      </c>
      <c r="D253" s="6">
        <v>0</v>
      </c>
      <c r="E253" s="6">
        <v>0</v>
      </c>
      <c r="F253" s="49">
        <f t="shared" si="49"/>
        <v>0</v>
      </c>
      <c r="G253" s="6">
        <v>-5927.5</v>
      </c>
      <c r="H253" s="6">
        <v>0</v>
      </c>
      <c r="I253" s="6">
        <v>0</v>
      </c>
      <c r="J253" s="49">
        <f t="shared" si="50"/>
        <v>0</v>
      </c>
      <c r="K253" s="6">
        <v>-5927.5</v>
      </c>
      <c r="L253" s="6">
        <v>0</v>
      </c>
      <c r="M253" s="6">
        <v>0</v>
      </c>
      <c r="N253" s="49">
        <f t="shared" si="51"/>
        <v>0</v>
      </c>
      <c r="O253" s="6">
        <v>-5927.5</v>
      </c>
      <c r="P253" s="6">
        <v>0</v>
      </c>
      <c r="Q253" s="6">
        <v>0</v>
      </c>
      <c r="R253" s="49">
        <f t="shared" si="52"/>
        <v>0</v>
      </c>
      <c r="S253" s="12">
        <v>0</v>
      </c>
      <c r="T253" s="6">
        <v>0</v>
      </c>
      <c r="U253" s="6">
        <v>0</v>
      </c>
      <c r="V253" s="49">
        <f t="shared" si="53"/>
        <v>0</v>
      </c>
      <c r="W253" s="12">
        <v>0</v>
      </c>
      <c r="X253" s="6">
        <v>0</v>
      </c>
      <c r="Y253" s="6">
        <v>0</v>
      </c>
      <c r="Z253" s="49">
        <f t="shared" si="54"/>
        <v>0</v>
      </c>
      <c r="AA253" s="12">
        <v>0</v>
      </c>
      <c r="AB253" s="6">
        <v>0</v>
      </c>
      <c r="AC253" s="6">
        <v>0</v>
      </c>
      <c r="AD253" s="49">
        <f t="shared" si="55"/>
        <v>0</v>
      </c>
      <c r="AE253" s="12">
        <v>0</v>
      </c>
      <c r="AF253" s="6">
        <v>0</v>
      </c>
      <c r="AG253" s="6">
        <v>0</v>
      </c>
      <c r="AH253" s="49">
        <f t="shared" si="56"/>
        <v>0</v>
      </c>
      <c r="AI253" s="12">
        <v>0</v>
      </c>
      <c r="AJ253" s="6">
        <v>0</v>
      </c>
      <c r="AK253" s="6">
        <v>0</v>
      </c>
      <c r="AL253" s="49">
        <f t="shared" si="57"/>
        <v>0</v>
      </c>
      <c r="AM253" s="6">
        <v>0</v>
      </c>
      <c r="AN253" s="6">
        <v>0</v>
      </c>
      <c r="AO253" s="6">
        <v>0</v>
      </c>
      <c r="AP253" s="49">
        <f t="shared" si="58"/>
        <v>0</v>
      </c>
      <c r="AQ253" s="6">
        <v>0</v>
      </c>
      <c r="AR253" s="8">
        <v>0</v>
      </c>
      <c r="AS253" s="8">
        <v>0</v>
      </c>
      <c r="AT253" s="51">
        <f t="shared" si="59"/>
        <v>0</v>
      </c>
      <c r="AU253" s="6">
        <v>0</v>
      </c>
      <c r="AV253" s="8">
        <v>0</v>
      </c>
      <c r="AW253" s="8">
        <v>0</v>
      </c>
      <c r="AX253" s="51">
        <f t="shared" si="60"/>
        <v>0</v>
      </c>
      <c r="AY253" s="50">
        <f t="shared" si="61"/>
        <v>-23710</v>
      </c>
      <c r="AZ253" s="50">
        <f t="shared" si="62"/>
        <v>0</v>
      </c>
      <c r="BA253" s="50">
        <f t="shared" si="63"/>
        <v>0</v>
      </c>
      <c r="BB253" s="7">
        <f t="shared" si="64"/>
        <v>0</v>
      </c>
      <c r="BC253" s="10" t="s">
        <v>804</v>
      </c>
      <c r="BD253" s="10" t="s">
        <v>804</v>
      </c>
      <c r="BE253" s="10" t="s">
        <v>805</v>
      </c>
      <c r="BF253" s="10" t="s">
        <v>837</v>
      </c>
    </row>
    <row r="254" spans="1:58" x14ac:dyDescent="0.2">
      <c r="A254" s="5">
        <v>119065</v>
      </c>
      <c r="B254" s="6" t="s">
        <v>30</v>
      </c>
      <c r="C254" s="6">
        <v>657610.56999999995</v>
      </c>
      <c r="D254" s="6">
        <v>592260</v>
      </c>
      <c r="E254" s="6">
        <v>89</v>
      </c>
      <c r="F254" s="49">
        <f t="shared" si="49"/>
        <v>33.310230473103026</v>
      </c>
      <c r="G254" s="6">
        <v>480094.57</v>
      </c>
      <c r="H254" s="6">
        <v>185840</v>
      </c>
      <c r="I254" s="6">
        <v>28.6</v>
      </c>
      <c r="J254" s="49">
        <f t="shared" si="50"/>
        <v>80.084651689625488</v>
      </c>
      <c r="K254" s="6">
        <v>842366.57</v>
      </c>
      <c r="L254" s="6">
        <v>1074815</v>
      </c>
      <c r="M254" s="6">
        <v>160</v>
      </c>
      <c r="N254" s="49">
        <f t="shared" si="51"/>
        <v>23.51195052171769</v>
      </c>
      <c r="O254" s="6">
        <v>439464.06</v>
      </c>
      <c r="P254" s="6">
        <v>1230995</v>
      </c>
      <c r="Q254" s="6">
        <v>184.75</v>
      </c>
      <c r="R254" s="49">
        <f t="shared" si="52"/>
        <v>11.066970913773005</v>
      </c>
      <c r="S254" s="6">
        <v>691310.53</v>
      </c>
      <c r="T254" s="6">
        <v>1692865</v>
      </c>
      <c r="U254" s="6">
        <v>259.25</v>
      </c>
      <c r="V254" s="49">
        <f t="shared" si="53"/>
        <v>12.659383016365748</v>
      </c>
      <c r="W254" s="6">
        <v>790232.02</v>
      </c>
      <c r="X254" s="6">
        <v>1310560</v>
      </c>
      <c r="Y254" s="6">
        <v>200.5</v>
      </c>
      <c r="Z254" s="49">
        <f t="shared" si="54"/>
        <v>18.089183707727994</v>
      </c>
      <c r="AA254" s="6">
        <v>1069396.02</v>
      </c>
      <c r="AB254" s="6">
        <v>1177515</v>
      </c>
      <c r="AC254" s="6">
        <v>168</v>
      </c>
      <c r="AD254" s="49">
        <f t="shared" si="55"/>
        <v>28.153591775900946</v>
      </c>
      <c r="AE254" s="6">
        <v>1114327.24</v>
      </c>
      <c r="AF254" s="6">
        <v>921405</v>
      </c>
      <c r="AG254" s="6">
        <v>132.25</v>
      </c>
      <c r="AH254" s="49">
        <f t="shared" si="56"/>
        <v>36.281349894997312</v>
      </c>
      <c r="AI254" s="6">
        <v>975329.77</v>
      </c>
      <c r="AJ254" s="6">
        <v>1094410</v>
      </c>
      <c r="AK254" s="6">
        <v>159.25</v>
      </c>
      <c r="AL254" s="49">
        <f t="shared" si="57"/>
        <v>27.626961440410817</v>
      </c>
      <c r="AM254" s="6">
        <v>1367760.04</v>
      </c>
      <c r="AN254" s="6">
        <v>1270250</v>
      </c>
      <c r="AO254" s="6">
        <v>189.25</v>
      </c>
      <c r="AP254" s="49">
        <f t="shared" si="58"/>
        <v>33.379697886242866</v>
      </c>
      <c r="AQ254" s="6">
        <v>1044508.02</v>
      </c>
      <c r="AR254" s="8">
        <v>1020150</v>
      </c>
      <c r="AS254" s="8">
        <v>152</v>
      </c>
      <c r="AT254" s="51">
        <f t="shared" si="59"/>
        <v>31.740183914130277</v>
      </c>
      <c r="AU254" s="6">
        <v>978964.89</v>
      </c>
      <c r="AV254" s="8">
        <v>1687235</v>
      </c>
      <c r="AW254" s="8">
        <v>242.1</v>
      </c>
      <c r="AX254" s="51">
        <f t="shared" si="60"/>
        <v>17.98677219830077</v>
      </c>
      <c r="AY254" s="50">
        <f t="shared" si="61"/>
        <v>4970474.34</v>
      </c>
      <c r="AZ254" s="50">
        <f t="shared" si="62"/>
        <v>7264850</v>
      </c>
      <c r="BA254" s="50">
        <f t="shared" si="63"/>
        <v>1964.9499999999998</v>
      </c>
      <c r="BB254" s="7">
        <f t="shared" si="64"/>
        <v>21.209619543417965</v>
      </c>
      <c r="BC254" s="10" t="s">
        <v>804</v>
      </c>
      <c r="BD254" s="10" t="s">
        <v>804</v>
      </c>
      <c r="BE254" s="10" t="s">
        <v>805</v>
      </c>
      <c r="BF254" s="10" t="s">
        <v>835</v>
      </c>
    </row>
    <row r="255" spans="1:58" x14ac:dyDescent="0.2">
      <c r="A255" s="5">
        <v>119073</v>
      </c>
      <c r="B255" s="6" t="s">
        <v>32</v>
      </c>
      <c r="C255" s="6">
        <v>-12127.92</v>
      </c>
      <c r="D255" s="6">
        <v>0</v>
      </c>
      <c r="E255" s="6">
        <v>0</v>
      </c>
      <c r="F255" s="49">
        <f t="shared" si="49"/>
        <v>0</v>
      </c>
      <c r="G255" s="6">
        <v>-2617.92</v>
      </c>
      <c r="H255" s="6">
        <v>9600</v>
      </c>
      <c r="I255" s="6">
        <v>1.5</v>
      </c>
      <c r="J255" s="49">
        <f t="shared" si="50"/>
        <v>-8.4536999999999995</v>
      </c>
      <c r="K255" s="6">
        <v>-142.91999999999999</v>
      </c>
      <c r="L255" s="6">
        <v>88900</v>
      </c>
      <c r="M255" s="6">
        <v>12.5</v>
      </c>
      <c r="N255" s="49">
        <f t="shared" si="51"/>
        <v>-4.822947131608548E-2</v>
      </c>
      <c r="O255" s="6">
        <v>-1134.92</v>
      </c>
      <c r="P255" s="6">
        <v>33936</v>
      </c>
      <c r="Q255" s="6">
        <v>5.05</v>
      </c>
      <c r="R255" s="49">
        <f t="shared" si="52"/>
        <v>-1.0367314945780293</v>
      </c>
      <c r="S255" s="6">
        <v>190600.08</v>
      </c>
      <c r="T255" s="6">
        <v>197400</v>
      </c>
      <c r="U255" s="6">
        <v>30</v>
      </c>
      <c r="V255" s="49">
        <f t="shared" si="53"/>
        <v>29.932130091185407</v>
      </c>
      <c r="W255" s="6">
        <v>-15857.17</v>
      </c>
      <c r="X255" s="6">
        <v>297415</v>
      </c>
      <c r="Y255" s="6">
        <v>45.5</v>
      </c>
      <c r="Z255" s="49">
        <f t="shared" si="54"/>
        <v>-1.5994993527562495</v>
      </c>
      <c r="AA255" s="6">
        <v>57570.33</v>
      </c>
      <c r="AB255" s="6">
        <v>78745</v>
      </c>
      <c r="AC255" s="6">
        <v>10.25</v>
      </c>
      <c r="AD255" s="49">
        <f t="shared" si="55"/>
        <v>22.664045082227446</v>
      </c>
      <c r="AE255" s="6">
        <v>-20154.669999999998</v>
      </c>
      <c r="AF255" s="6">
        <v>0</v>
      </c>
      <c r="AG255" s="6">
        <v>0</v>
      </c>
      <c r="AH255" s="49">
        <f t="shared" si="56"/>
        <v>0</v>
      </c>
      <c r="AI255" s="6">
        <v>-30859.67</v>
      </c>
      <c r="AJ255" s="6">
        <v>0</v>
      </c>
      <c r="AK255" s="6">
        <v>0</v>
      </c>
      <c r="AL255" s="49">
        <f t="shared" si="57"/>
        <v>0</v>
      </c>
      <c r="AM255" s="6">
        <v>15690.33</v>
      </c>
      <c r="AN255" s="6">
        <v>49350</v>
      </c>
      <c r="AO255" s="6">
        <v>7.5</v>
      </c>
      <c r="AP255" s="49">
        <f t="shared" si="58"/>
        <v>9.8561343465045592</v>
      </c>
      <c r="AQ255" s="6">
        <v>33090.33</v>
      </c>
      <c r="AR255" s="8">
        <v>71400</v>
      </c>
      <c r="AS255" s="8">
        <v>10</v>
      </c>
      <c r="AT255" s="51">
        <f t="shared" si="59"/>
        <v>14.366950000000003</v>
      </c>
      <c r="AU255" s="6">
        <v>17530.330000000002</v>
      </c>
      <c r="AV255" s="8">
        <v>142150</v>
      </c>
      <c r="AW255" s="8">
        <v>20.5</v>
      </c>
      <c r="AX255" s="51">
        <f t="shared" si="60"/>
        <v>3.8230054871614501</v>
      </c>
      <c r="AY255" s="50">
        <f t="shared" si="61"/>
        <v>216289.56</v>
      </c>
      <c r="AZ255" s="50">
        <f t="shared" si="62"/>
        <v>705996</v>
      </c>
      <c r="BA255" s="50">
        <f t="shared" si="63"/>
        <v>142.80000000000001</v>
      </c>
      <c r="BB255" s="7">
        <f t="shared" si="64"/>
        <v>9.497187462818486</v>
      </c>
      <c r="BC255" s="10" t="s">
        <v>804</v>
      </c>
      <c r="BD255" s="10" t="s">
        <v>804</v>
      </c>
      <c r="BE255" s="10" t="s">
        <v>805</v>
      </c>
      <c r="BF255" s="10" t="s">
        <v>835</v>
      </c>
    </row>
    <row r="256" spans="1:58" x14ac:dyDescent="0.2">
      <c r="A256" s="5">
        <v>119261</v>
      </c>
      <c r="B256" s="6" t="s">
        <v>47</v>
      </c>
      <c r="C256" s="6">
        <v>-81146.86</v>
      </c>
      <c r="D256" s="6">
        <v>12344939</v>
      </c>
      <c r="E256" s="6">
        <v>1836.3999999999999</v>
      </c>
      <c r="F256" s="49">
        <f t="shared" si="49"/>
        <v>-0.19719869008668248</v>
      </c>
      <c r="G256" s="6">
        <v>-237724.34</v>
      </c>
      <c r="H256" s="6">
        <v>3507878</v>
      </c>
      <c r="I256" s="6">
        <v>542.70000000000005</v>
      </c>
      <c r="J256" s="49">
        <f t="shared" si="50"/>
        <v>-2.1008297723010889</v>
      </c>
      <c r="K256" s="6">
        <v>-1088175.3400000001</v>
      </c>
      <c r="L256" s="6">
        <v>12260030</v>
      </c>
      <c r="M256" s="6">
        <v>1822</v>
      </c>
      <c r="N256" s="49">
        <f t="shared" si="51"/>
        <v>-2.6627390145048584</v>
      </c>
      <c r="O256" s="6">
        <v>-641935.84</v>
      </c>
      <c r="P256" s="6">
        <v>14588749</v>
      </c>
      <c r="Q256" s="6">
        <v>2173.25</v>
      </c>
      <c r="R256" s="49">
        <f t="shared" si="52"/>
        <v>-1.3640656261890582</v>
      </c>
      <c r="S256" s="6">
        <v>-675632.85</v>
      </c>
      <c r="T256" s="6">
        <v>14171552</v>
      </c>
      <c r="U256" s="6">
        <v>2149.9</v>
      </c>
      <c r="V256" s="49">
        <f t="shared" si="53"/>
        <v>-1.4779339870467258</v>
      </c>
      <c r="W256" s="6">
        <v>-772563.54</v>
      </c>
      <c r="X256" s="6">
        <v>17593561</v>
      </c>
      <c r="Y256" s="6">
        <v>2677.2</v>
      </c>
      <c r="Z256" s="49">
        <f t="shared" si="54"/>
        <v>-1.3173516265410965</v>
      </c>
      <c r="AA256" s="6">
        <v>-2333603.75</v>
      </c>
      <c r="AB256" s="6">
        <v>17914029</v>
      </c>
      <c r="AC256" s="6">
        <v>2560.3000000000002</v>
      </c>
      <c r="AD256" s="49">
        <f t="shared" si="55"/>
        <v>-4.0382716947706179</v>
      </c>
      <c r="AE256" s="6">
        <v>-556111.75</v>
      </c>
      <c r="AF256" s="6">
        <v>18769623</v>
      </c>
      <c r="AG256" s="6">
        <v>2665.35</v>
      </c>
      <c r="AH256" s="49">
        <f t="shared" si="56"/>
        <v>-0.88884856664409295</v>
      </c>
      <c r="AI256" s="6">
        <v>-1461618.75</v>
      </c>
      <c r="AJ256" s="6">
        <v>22713147</v>
      </c>
      <c r="AK256" s="6">
        <v>3296.15</v>
      </c>
      <c r="AL256" s="49">
        <f t="shared" si="57"/>
        <v>-1.9948878616424224</v>
      </c>
      <c r="AM256" s="6">
        <v>-266369.25</v>
      </c>
      <c r="AN256" s="6">
        <v>22316049</v>
      </c>
      <c r="AO256" s="6">
        <v>3302.3</v>
      </c>
      <c r="AP256" s="49">
        <f t="shared" si="58"/>
        <v>-0.37002279166890162</v>
      </c>
      <c r="AQ256" s="6">
        <v>364214.03</v>
      </c>
      <c r="AR256" s="8">
        <v>18640327</v>
      </c>
      <c r="AS256" s="8">
        <v>2720.0499999999997</v>
      </c>
      <c r="AT256" s="51">
        <f t="shared" si="59"/>
        <v>0.60571013212375513</v>
      </c>
      <c r="AU256" s="6">
        <v>-2023106.14</v>
      </c>
      <c r="AV256" s="8">
        <v>23429670</v>
      </c>
      <c r="AW256" s="8">
        <v>3345.05</v>
      </c>
      <c r="AX256" s="51">
        <f t="shared" si="60"/>
        <v>-2.6767893162814502</v>
      </c>
      <c r="AY256" s="50">
        <f t="shared" si="61"/>
        <v>-5830782.5199999996</v>
      </c>
      <c r="AZ256" s="50">
        <f t="shared" si="62"/>
        <v>92380738</v>
      </c>
      <c r="BA256" s="50">
        <f t="shared" si="63"/>
        <v>29090.649999999998</v>
      </c>
      <c r="BB256" s="7">
        <f t="shared" si="64"/>
        <v>-1.9566227985751745</v>
      </c>
      <c r="BC256" s="10" t="s">
        <v>804</v>
      </c>
      <c r="BD256" s="10" t="s">
        <v>804</v>
      </c>
      <c r="BE256" s="10" t="s">
        <v>805</v>
      </c>
      <c r="BF256" s="10" t="s">
        <v>835</v>
      </c>
    </row>
    <row r="257" spans="1:58" x14ac:dyDescent="0.2">
      <c r="A257" s="5">
        <v>122537</v>
      </c>
      <c r="B257" s="6" t="s">
        <v>57</v>
      </c>
      <c r="C257" s="6">
        <v>112312.31</v>
      </c>
      <c r="D257" s="6">
        <v>385468</v>
      </c>
      <c r="E257" s="6">
        <v>57.45</v>
      </c>
      <c r="F257" s="49">
        <f t="shared" si="49"/>
        <v>8.7409831685120434</v>
      </c>
      <c r="G257" s="6">
        <v>35322.31</v>
      </c>
      <c r="H257" s="6">
        <v>84800</v>
      </c>
      <c r="I257" s="6">
        <v>13.25</v>
      </c>
      <c r="J257" s="49">
        <f t="shared" si="50"/>
        <v>12.912636910377358</v>
      </c>
      <c r="K257" s="6">
        <v>83381.84</v>
      </c>
      <c r="L257" s="6">
        <v>531715</v>
      </c>
      <c r="M257" s="6">
        <v>79.5</v>
      </c>
      <c r="N257" s="49">
        <f t="shared" si="51"/>
        <v>4.7045037285011713</v>
      </c>
      <c r="O257" s="6">
        <v>-907.69</v>
      </c>
      <c r="P257" s="6">
        <v>763770</v>
      </c>
      <c r="Q257" s="6">
        <v>114.75</v>
      </c>
      <c r="R257" s="49">
        <f t="shared" si="52"/>
        <v>-3.6841444413894239E-2</v>
      </c>
      <c r="S257" s="6">
        <v>137126.84</v>
      </c>
      <c r="T257" s="6">
        <v>992344</v>
      </c>
      <c r="U257" s="6">
        <v>152.55000000000001</v>
      </c>
      <c r="V257" s="49">
        <f t="shared" si="53"/>
        <v>4.2837282635860143</v>
      </c>
      <c r="W257" s="6">
        <v>-58289.42</v>
      </c>
      <c r="X257" s="6">
        <v>724750</v>
      </c>
      <c r="Y257" s="6">
        <v>111.25</v>
      </c>
      <c r="Z257" s="49">
        <f t="shared" si="54"/>
        <v>-2.4128080027595722</v>
      </c>
      <c r="AA257" s="6">
        <v>78899.13</v>
      </c>
      <c r="AB257" s="6">
        <v>1034040</v>
      </c>
      <c r="AC257" s="6">
        <v>150.5</v>
      </c>
      <c r="AD257" s="49">
        <f t="shared" si="55"/>
        <v>2.3653563014970405</v>
      </c>
      <c r="AE257" s="6">
        <v>109868.61</v>
      </c>
      <c r="AF257" s="6">
        <v>567640</v>
      </c>
      <c r="AG257" s="6">
        <v>81.75</v>
      </c>
      <c r="AH257" s="49">
        <f t="shared" si="56"/>
        <v>5.8065997815516877</v>
      </c>
      <c r="AI257" s="6">
        <v>148658.35999999999</v>
      </c>
      <c r="AJ257" s="6">
        <v>1106760</v>
      </c>
      <c r="AK257" s="6">
        <v>162.5</v>
      </c>
      <c r="AL257" s="49">
        <f t="shared" si="57"/>
        <v>4.1638739744840789</v>
      </c>
      <c r="AM257" s="6">
        <v>-39156.629999999997</v>
      </c>
      <c r="AN257" s="6">
        <v>706650</v>
      </c>
      <c r="AO257" s="6">
        <v>105</v>
      </c>
      <c r="AP257" s="49">
        <f t="shared" si="58"/>
        <v>-1.7177606028444066</v>
      </c>
      <c r="AQ257" s="6">
        <v>-9786.6299999999992</v>
      </c>
      <c r="AR257" s="8">
        <v>355480</v>
      </c>
      <c r="AS257" s="8">
        <v>53</v>
      </c>
      <c r="AT257" s="51">
        <f t="shared" si="59"/>
        <v>-0.85345316192190823</v>
      </c>
      <c r="AU257" s="6">
        <v>90463.9</v>
      </c>
      <c r="AV257" s="8">
        <v>610925</v>
      </c>
      <c r="AW257" s="8">
        <v>87.25</v>
      </c>
      <c r="AX257" s="51">
        <f t="shared" si="60"/>
        <v>4.5903849081311128</v>
      </c>
      <c r="AY257" s="50">
        <f t="shared" si="61"/>
        <v>387845.32</v>
      </c>
      <c r="AZ257" s="50">
        <f t="shared" si="62"/>
        <v>4516887</v>
      </c>
      <c r="BA257" s="50">
        <f t="shared" si="63"/>
        <v>1168.75</v>
      </c>
      <c r="BB257" s="7">
        <f t="shared" si="64"/>
        <v>2.6618343385610488</v>
      </c>
      <c r="BC257" s="10" t="s">
        <v>804</v>
      </c>
      <c r="BD257" s="10" t="s">
        <v>804</v>
      </c>
      <c r="BE257" s="10" t="s">
        <v>805</v>
      </c>
      <c r="BF257" s="10" t="s">
        <v>835</v>
      </c>
    </row>
    <row r="258" spans="1:58" x14ac:dyDescent="0.2">
      <c r="A258" s="5">
        <v>141145</v>
      </c>
      <c r="B258" s="6" t="s">
        <v>74</v>
      </c>
      <c r="C258" s="6">
        <v>118369.96</v>
      </c>
      <c r="D258" s="6">
        <v>192760</v>
      </c>
      <c r="E258" s="6">
        <v>29</v>
      </c>
      <c r="F258" s="49">
        <f t="shared" si="49"/>
        <v>18.422384312097947</v>
      </c>
      <c r="G258" s="6">
        <v>93329.96</v>
      </c>
      <c r="H258" s="6">
        <v>25600</v>
      </c>
      <c r="I258" s="6">
        <v>4</v>
      </c>
      <c r="J258" s="49">
        <f t="shared" si="50"/>
        <v>113.01674843750001</v>
      </c>
      <c r="K258" s="6">
        <v>81269.960000000006</v>
      </c>
      <c r="L258" s="6">
        <v>90720</v>
      </c>
      <c r="M258" s="6">
        <v>13.5</v>
      </c>
      <c r="N258" s="49">
        <f t="shared" si="51"/>
        <v>26.874986772486775</v>
      </c>
      <c r="O258" s="6">
        <v>174934.96</v>
      </c>
      <c r="P258" s="6">
        <v>246960</v>
      </c>
      <c r="Q258" s="6">
        <v>37</v>
      </c>
      <c r="R258" s="49">
        <f t="shared" si="52"/>
        <v>21.958955944282476</v>
      </c>
      <c r="S258" s="6">
        <v>323942.45</v>
      </c>
      <c r="T258" s="6">
        <v>365625</v>
      </c>
      <c r="U258" s="6">
        <v>56.25</v>
      </c>
      <c r="V258" s="49">
        <f t="shared" si="53"/>
        <v>27.465889777777779</v>
      </c>
      <c r="W258" s="6">
        <v>127489.95</v>
      </c>
      <c r="X258" s="6">
        <v>196120</v>
      </c>
      <c r="Y258" s="6">
        <v>30.25</v>
      </c>
      <c r="Z258" s="49">
        <f t="shared" si="54"/>
        <v>19.501827962471957</v>
      </c>
      <c r="AA258" s="6">
        <v>-6990.05</v>
      </c>
      <c r="AB258" s="6">
        <v>217920</v>
      </c>
      <c r="AC258" s="6">
        <v>31.5</v>
      </c>
      <c r="AD258" s="49">
        <f t="shared" si="55"/>
        <v>-0.99436283957415561</v>
      </c>
      <c r="AE258" s="6">
        <v>68679.95</v>
      </c>
      <c r="AF258" s="6">
        <v>346250</v>
      </c>
      <c r="AG258" s="6">
        <v>50</v>
      </c>
      <c r="AH258" s="49">
        <f t="shared" si="56"/>
        <v>5.9506093862815881</v>
      </c>
      <c r="AI258" s="6">
        <v>68314.95</v>
      </c>
      <c r="AJ258" s="6">
        <v>343520</v>
      </c>
      <c r="AK258" s="6">
        <v>50.5</v>
      </c>
      <c r="AL258" s="49">
        <f t="shared" si="57"/>
        <v>6.1648912727061012</v>
      </c>
      <c r="AM258" s="6">
        <v>216939.95</v>
      </c>
      <c r="AN258" s="6">
        <v>209290</v>
      </c>
      <c r="AO258" s="6">
        <v>30.5</v>
      </c>
      <c r="AP258" s="49">
        <f t="shared" si="58"/>
        <v>32.133109321993409</v>
      </c>
      <c r="AQ258" s="6">
        <v>180679.96</v>
      </c>
      <c r="AR258" s="8">
        <v>407570</v>
      </c>
      <c r="AS258" s="8">
        <v>59</v>
      </c>
      <c r="AT258" s="51">
        <f t="shared" si="59"/>
        <v>13.742617857055228</v>
      </c>
      <c r="AU258" s="6">
        <v>189662.43</v>
      </c>
      <c r="AV258" s="8">
        <v>333050</v>
      </c>
      <c r="AW258" s="8">
        <v>47.75</v>
      </c>
      <c r="AX258" s="51">
        <f t="shared" si="60"/>
        <v>17.653611559825851</v>
      </c>
      <c r="AY258" s="50">
        <f t="shared" si="61"/>
        <v>912347.19</v>
      </c>
      <c r="AZ258" s="50">
        <f t="shared" si="62"/>
        <v>1335705</v>
      </c>
      <c r="BA258" s="50">
        <f t="shared" si="63"/>
        <v>439.25</v>
      </c>
      <c r="BB258" s="7">
        <f t="shared" si="64"/>
        <v>21.174408188933931</v>
      </c>
      <c r="BC258" s="10" t="s">
        <v>804</v>
      </c>
      <c r="BD258" s="10" t="s">
        <v>804</v>
      </c>
      <c r="BE258" s="10" t="s">
        <v>805</v>
      </c>
      <c r="BF258" s="10" t="s">
        <v>835</v>
      </c>
    </row>
    <row r="259" spans="1:58" x14ac:dyDescent="0.2">
      <c r="A259" s="5">
        <v>141231</v>
      </c>
      <c r="B259" s="6" t="s">
        <v>77</v>
      </c>
      <c r="C259" s="6">
        <v>-20.69</v>
      </c>
      <c r="D259" s="6">
        <v>244540</v>
      </c>
      <c r="E259" s="6">
        <v>36</v>
      </c>
      <c r="F259" s="49">
        <f t="shared" ref="F259:F322" si="65">IFERROR(C259/(D259/30),0)</f>
        <v>-2.5382350535699686E-3</v>
      </c>
      <c r="G259" s="6">
        <v>59949.32</v>
      </c>
      <c r="H259" s="6">
        <v>123010</v>
      </c>
      <c r="I259" s="6">
        <v>19</v>
      </c>
      <c r="J259" s="49">
        <f t="shared" ref="J259:J322" si="66">IFERROR(G259/(H259/31),0)</f>
        <v>15.107949922770507</v>
      </c>
      <c r="K259" s="6">
        <v>300868.03000000003</v>
      </c>
      <c r="L259" s="6">
        <v>704100</v>
      </c>
      <c r="M259" s="6">
        <v>103.75</v>
      </c>
      <c r="N259" s="49">
        <f t="shared" ref="N259:N322" si="67">IFERROR(K259/(L259/30),0)</f>
        <v>12.819259906263316</v>
      </c>
      <c r="O259" s="6">
        <v>150656.79</v>
      </c>
      <c r="P259" s="6">
        <v>599120</v>
      </c>
      <c r="Q259" s="6">
        <v>90.25</v>
      </c>
      <c r="R259" s="49">
        <f t="shared" ref="R259:R322" si="68">IFERROR(O259/(P259/31),0)</f>
        <v>7.7953673554546663</v>
      </c>
      <c r="S259" s="6">
        <v>85153.76</v>
      </c>
      <c r="T259" s="6">
        <v>669744</v>
      </c>
      <c r="U259" s="6">
        <v>103.05</v>
      </c>
      <c r="V259" s="49">
        <f t="shared" ref="V259:V322" si="69">IFERROR(S259/(T259/31),0)</f>
        <v>3.9414560787405337</v>
      </c>
      <c r="W259" s="6">
        <v>-59135.98</v>
      </c>
      <c r="X259" s="6">
        <v>406350</v>
      </c>
      <c r="Y259" s="6">
        <v>62.5</v>
      </c>
      <c r="Z259" s="49">
        <f t="shared" ref="Z259:Z322" si="70">IFERROR(W259/(X259/30),0)</f>
        <v>-4.3658899963086011</v>
      </c>
      <c r="AA259" s="6">
        <v>77721.509999999995</v>
      </c>
      <c r="AB259" s="6">
        <v>821420</v>
      </c>
      <c r="AC259" s="6">
        <v>119</v>
      </c>
      <c r="AD259" s="49">
        <f t="shared" ref="AD259:AD322" si="71">IFERROR(AA259/(AB259/31),0)</f>
        <v>2.9331728104988919</v>
      </c>
      <c r="AE259" s="6">
        <v>48011.51</v>
      </c>
      <c r="AF259" s="6">
        <v>703690</v>
      </c>
      <c r="AG259" s="6">
        <v>100.5</v>
      </c>
      <c r="AH259" s="49">
        <f t="shared" ref="AH259:AH322" si="72">IFERROR(AE259/(AF259/30),0)</f>
        <v>2.0468463385865938</v>
      </c>
      <c r="AI259" s="6">
        <v>-21765.99</v>
      </c>
      <c r="AJ259" s="6">
        <v>805850</v>
      </c>
      <c r="AK259" s="6">
        <v>117.5</v>
      </c>
      <c r="AL259" s="49">
        <f t="shared" ref="AL259:AL322" si="73">IFERROR(AI259/(AJ259/31),0)</f>
        <v>-0.83730928832909357</v>
      </c>
      <c r="AM259" s="6">
        <v>173554.02</v>
      </c>
      <c r="AN259" s="6">
        <v>780705</v>
      </c>
      <c r="AO259" s="6">
        <v>116</v>
      </c>
      <c r="AP259" s="49">
        <f t="shared" ref="AP259:AP322" si="74">IFERROR(AM259/(AN259/31),0)</f>
        <v>6.8914309758487517</v>
      </c>
      <c r="AQ259" s="6">
        <v>49444.52</v>
      </c>
      <c r="AR259" s="8">
        <v>343550</v>
      </c>
      <c r="AS259" s="8">
        <v>50</v>
      </c>
      <c r="AT259" s="51">
        <f t="shared" ref="AT259:AT322" si="75">IFERROR(AQ259/(AR259/31),0)</f>
        <v>4.4615925483917911</v>
      </c>
      <c r="AU259" s="6">
        <v>182246.99</v>
      </c>
      <c r="AV259" s="8">
        <v>699800</v>
      </c>
      <c r="AW259" s="8">
        <v>100.5</v>
      </c>
      <c r="AX259" s="51">
        <f t="shared" ref="AX259:AX322" si="76">IFERROR(AU259/(AV259/31),0)</f>
        <v>8.0732447699342664</v>
      </c>
      <c r="AY259" s="50">
        <f t="shared" si="61"/>
        <v>615192.74000000011</v>
      </c>
      <c r="AZ259" s="50">
        <f t="shared" si="62"/>
        <v>3568284</v>
      </c>
      <c r="BA259" s="50">
        <f t="shared" si="63"/>
        <v>1018.05</v>
      </c>
      <c r="BB259" s="7">
        <f t="shared" si="64"/>
        <v>5.3445787779223863</v>
      </c>
      <c r="BC259" s="10" t="s">
        <v>804</v>
      </c>
      <c r="BD259" s="10" t="s">
        <v>804</v>
      </c>
      <c r="BE259" s="10" t="s">
        <v>805</v>
      </c>
      <c r="BF259" s="10" t="s">
        <v>835</v>
      </c>
    </row>
    <row r="260" spans="1:58" x14ac:dyDescent="0.2">
      <c r="A260" s="5">
        <v>143416</v>
      </c>
      <c r="B260" s="6" t="s">
        <v>96</v>
      </c>
      <c r="C260" s="6">
        <v>-8907.68</v>
      </c>
      <c r="D260" s="6">
        <v>683694</v>
      </c>
      <c r="E260" s="6">
        <v>102.1</v>
      </c>
      <c r="F260" s="49">
        <f t="shared" si="65"/>
        <v>-0.39086257887300463</v>
      </c>
      <c r="G260" s="6">
        <v>61275.8</v>
      </c>
      <c r="H260" s="6">
        <v>482815</v>
      </c>
      <c r="I260" s="6">
        <v>75</v>
      </c>
      <c r="J260" s="49">
        <f t="shared" si="66"/>
        <v>3.9343222559365389</v>
      </c>
      <c r="K260" s="6">
        <v>28426.31</v>
      </c>
      <c r="L260" s="6">
        <v>691940</v>
      </c>
      <c r="M260" s="6">
        <v>103.5</v>
      </c>
      <c r="N260" s="49">
        <f t="shared" si="67"/>
        <v>1.2324613405786629</v>
      </c>
      <c r="O260" s="6">
        <v>-20480.21</v>
      </c>
      <c r="P260" s="6">
        <v>1259355</v>
      </c>
      <c r="Q260" s="6">
        <v>189.25</v>
      </c>
      <c r="R260" s="49">
        <f t="shared" si="68"/>
        <v>-0.50413625228787751</v>
      </c>
      <c r="S260" s="6">
        <v>258617.31</v>
      </c>
      <c r="T260" s="6">
        <v>983330</v>
      </c>
      <c r="U260" s="6">
        <v>151.5</v>
      </c>
      <c r="V260" s="49">
        <f t="shared" si="69"/>
        <v>8.1530479188065037</v>
      </c>
      <c r="W260" s="6">
        <v>87069.55</v>
      </c>
      <c r="X260" s="6">
        <v>985810</v>
      </c>
      <c r="Y260" s="6">
        <v>152</v>
      </c>
      <c r="Z260" s="49">
        <f t="shared" si="70"/>
        <v>2.6496855377811137</v>
      </c>
      <c r="AA260" s="6">
        <v>157600.06</v>
      </c>
      <c r="AB260" s="6">
        <v>794375</v>
      </c>
      <c r="AC260" s="6">
        <v>113.75</v>
      </c>
      <c r="AD260" s="49">
        <f t="shared" si="71"/>
        <v>6.1502462439024388</v>
      </c>
      <c r="AE260" s="6">
        <v>43883.31</v>
      </c>
      <c r="AF260" s="6">
        <v>710040</v>
      </c>
      <c r="AG260" s="6">
        <v>101.75</v>
      </c>
      <c r="AH260" s="49">
        <f t="shared" si="72"/>
        <v>1.8541199087375357</v>
      </c>
      <c r="AI260" s="6">
        <v>142058.81</v>
      </c>
      <c r="AJ260" s="6">
        <v>806580</v>
      </c>
      <c r="AK260" s="6">
        <v>118.5</v>
      </c>
      <c r="AL260" s="49">
        <f t="shared" si="73"/>
        <v>5.4598714448659766</v>
      </c>
      <c r="AM260" s="6">
        <v>140631.07999999999</v>
      </c>
      <c r="AN260" s="6">
        <v>919860</v>
      </c>
      <c r="AO260" s="6">
        <v>135.75</v>
      </c>
      <c r="AP260" s="49">
        <f t="shared" si="74"/>
        <v>4.7393771660904918</v>
      </c>
      <c r="AQ260" s="6">
        <v>100219.58</v>
      </c>
      <c r="AR260" s="8">
        <v>912595</v>
      </c>
      <c r="AS260" s="8">
        <v>133.25</v>
      </c>
      <c r="AT260" s="51">
        <f t="shared" si="75"/>
        <v>3.4043655509837336</v>
      </c>
      <c r="AU260" s="6">
        <v>30829.61</v>
      </c>
      <c r="AV260" s="8">
        <v>1051875</v>
      </c>
      <c r="AW260" s="8">
        <v>150.25</v>
      </c>
      <c r="AX260" s="51">
        <f t="shared" si="76"/>
        <v>0.90858506001188355</v>
      </c>
      <c r="AY260" s="50">
        <f t="shared" ref="AY260:AY323" si="77">C260+G260+K260+O260+S260+W260+AA260</f>
        <v>563601.14</v>
      </c>
      <c r="AZ260" s="50">
        <f t="shared" ref="AZ260:AZ323" si="78">D260+H260+L260+P260+T260+X260+AB260</f>
        <v>5881319</v>
      </c>
      <c r="BA260" s="50">
        <f t="shared" ref="BA260:BA323" si="79">E260+I260+M260+Q260+U260+Y260+AC260+AG260+AK260+AO260+AS260+AW260</f>
        <v>1526.6</v>
      </c>
      <c r="BB260" s="7">
        <f t="shared" si="64"/>
        <v>2.9707001677684888</v>
      </c>
      <c r="BC260" s="10" t="s">
        <v>804</v>
      </c>
      <c r="BD260" s="10" t="s">
        <v>804</v>
      </c>
      <c r="BE260" s="10" t="s">
        <v>805</v>
      </c>
      <c r="BF260" s="10" t="s">
        <v>835</v>
      </c>
    </row>
    <row r="261" spans="1:58" x14ac:dyDescent="0.2">
      <c r="A261" s="5">
        <v>145693</v>
      </c>
      <c r="B261" s="6" t="s">
        <v>114</v>
      </c>
      <c r="C261" s="6">
        <v>-195.27</v>
      </c>
      <c r="D261" s="6">
        <v>13480</v>
      </c>
      <c r="E261" s="6">
        <v>2</v>
      </c>
      <c r="F261" s="49">
        <f t="shared" si="65"/>
        <v>-0.43457715133531161</v>
      </c>
      <c r="G261" s="6">
        <v>46274.73</v>
      </c>
      <c r="H261" s="6">
        <v>129050</v>
      </c>
      <c r="I261" s="6">
        <v>20</v>
      </c>
      <c r="J261" s="49">
        <f t="shared" si="66"/>
        <v>11.115975435877568</v>
      </c>
      <c r="K261" s="6">
        <v>119847.23</v>
      </c>
      <c r="L261" s="6">
        <v>261120</v>
      </c>
      <c r="M261" s="6">
        <v>38.5</v>
      </c>
      <c r="N261" s="49">
        <f t="shared" si="67"/>
        <v>13.769213005514706</v>
      </c>
      <c r="O261" s="6">
        <v>-512.77</v>
      </c>
      <c r="P261" s="6">
        <v>56770</v>
      </c>
      <c r="Q261" s="6">
        <v>8.5</v>
      </c>
      <c r="R261" s="49">
        <f t="shared" si="68"/>
        <v>-0.28000475603311609</v>
      </c>
      <c r="S261" s="6">
        <v>53887.25</v>
      </c>
      <c r="T261" s="6">
        <v>228300</v>
      </c>
      <c r="U261" s="6">
        <v>35</v>
      </c>
      <c r="V261" s="49">
        <f t="shared" si="69"/>
        <v>7.3171473937801137</v>
      </c>
      <c r="W261" s="6">
        <v>136329.75</v>
      </c>
      <c r="X261" s="6">
        <v>163250</v>
      </c>
      <c r="Y261" s="6">
        <v>25</v>
      </c>
      <c r="Z261" s="49">
        <f t="shared" si="70"/>
        <v>25.05294027565084</v>
      </c>
      <c r="AA261" s="6">
        <v>63129.75</v>
      </c>
      <c r="AB261" s="6">
        <v>49100</v>
      </c>
      <c r="AC261" s="6">
        <v>7.5</v>
      </c>
      <c r="AD261" s="49">
        <f t="shared" si="71"/>
        <v>39.857886965376785</v>
      </c>
      <c r="AE261" s="6">
        <v>55929.75</v>
      </c>
      <c r="AF261" s="6">
        <v>130720</v>
      </c>
      <c r="AG261" s="6">
        <v>19</v>
      </c>
      <c r="AH261" s="49">
        <f t="shared" si="72"/>
        <v>12.83577493880049</v>
      </c>
      <c r="AI261" s="6">
        <v>154254.73000000001</v>
      </c>
      <c r="AJ261" s="6">
        <v>359800</v>
      </c>
      <c r="AK261" s="6">
        <v>52.5</v>
      </c>
      <c r="AL261" s="49">
        <f t="shared" si="73"/>
        <v>13.290429766536967</v>
      </c>
      <c r="AM261" s="6">
        <v>277589.75</v>
      </c>
      <c r="AN261" s="6">
        <v>484300</v>
      </c>
      <c r="AO261" s="6">
        <v>72.5</v>
      </c>
      <c r="AP261" s="49">
        <f t="shared" si="74"/>
        <v>17.768495250877557</v>
      </c>
      <c r="AQ261" s="6">
        <v>157889.75</v>
      </c>
      <c r="AR261" s="8">
        <v>203480</v>
      </c>
      <c r="AS261" s="8">
        <v>30</v>
      </c>
      <c r="AT261" s="51">
        <f t="shared" si="75"/>
        <v>24.054365293886377</v>
      </c>
      <c r="AU261" s="6">
        <v>112754.78</v>
      </c>
      <c r="AV261" s="8">
        <v>162000</v>
      </c>
      <c r="AW261" s="8">
        <v>23.5</v>
      </c>
      <c r="AX261" s="51">
        <f t="shared" si="76"/>
        <v>21.57653197530864</v>
      </c>
      <c r="AY261" s="50">
        <f t="shared" si="77"/>
        <v>418760.67000000004</v>
      </c>
      <c r="AZ261" s="50">
        <f t="shared" si="78"/>
        <v>901070</v>
      </c>
      <c r="BA261" s="50">
        <f t="shared" si="79"/>
        <v>334</v>
      </c>
      <c r="BB261" s="7">
        <f t="shared" si="64"/>
        <v>14.406850488863242</v>
      </c>
      <c r="BC261" s="10" t="s">
        <v>804</v>
      </c>
      <c r="BD261" s="10" t="s">
        <v>804</v>
      </c>
      <c r="BE261" s="10" t="s">
        <v>805</v>
      </c>
      <c r="BF261" s="10" t="s">
        <v>835</v>
      </c>
    </row>
    <row r="262" spans="1:58" x14ac:dyDescent="0.2">
      <c r="A262" s="5">
        <v>146015</v>
      </c>
      <c r="B262" s="6" t="s">
        <v>118</v>
      </c>
      <c r="C262" s="6">
        <v>-240462.86</v>
      </c>
      <c r="D262" s="6">
        <v>0</v>
      </c>
      <c r="E262" s="6">
        <v>0</v>
      </c>
      <c r="F262" s="49">
        <f t="shared" si="65"/>
        <v>0</v>
      </c>
      <c r="G262" s="6">
        <v>-229122.86</v>
      </c>
      <c r="H262" s="6">
        <v>11445</v>
      </c>
      <c r="I262" s="6">
        <v>1.75</v>
      </c>
      <c r="J262" s="49">
        <f t="shared" si="66"/>
        <v>-620.60364001747485</v>
      </c>
      <c r="K262" s="6">
        <v>-175</v>
      </c>
      <c r="L262" s="6">
        <v>0</v>
      </c>
      <c r="M262" s="6">
        <v>0</v>
      </c>
      <c r="N262" s="49">
        <f t="shared" si="67"/>
        <v>0</v>
      </c>
      <c r="O262" s="6">
        <v>-175</v>
      </c>
      <c r="P262" s="6">
        <v>0</v>
      </c>
      <c r="Q262" s="6">
        <v>0</v>
      </c>
      <c r="R262" s="49">
        <f t="shared" si="68"/>
        <v>0</v>
      </c>
      <c r="S262" s="6">
        <v>-175</v>
      </c>
      <c r="T262" s="6">
        <v>0</v>
      </c>
      <c r="U262" s="6">
        <v>0</v>
      </c>
      <c r="V262" s="49">
        <f t="shared" si="69"/>
        <v>0</v>
      </c>
      <c r="W262" s="6">
        <v>-175</v>
      </c>
      <c r="X262" s="6">
        <v>0</v>
      </c>
      <c r="Y262" s="6">
        <v>0</v>
      </c>
      <c r="Z262" s="49">
        <f t="shared" si="70"/>
        <v>0</v>
      </c>
      <c r="AA262" s="6">
        <v>-175</v>
      </c>
      <c r="AB262" s="6">
        <v>0</v>
      </c>
      <c r="AC262" s="6">
        <v>0</v>
      </c>
      <c r="AD262" s="49">
        <f t="shared" si="71"/>
        <v>0</v>
      </c>
      <c r="AE262" s="6">
        <v>-175</v>
      </c>
      <c r="AF262" s="6">
        <v>0</v>
      </c>
      <c r="AG262" s="6">
        <v>0</v>
      </c>
      <c r="AH262" s="49">
        <f t="shared" si="72"/>
        <v>0</v>
      </c>
      <c r="AI262" s="6">
        <v>-175</v>
      </c>
      <c r="AJ262" s="6">
        <v>0</v>
      </c>
      <c r="AK262" s="6">
        <v>0</v>
      </c>
      <c r="AL262" s="49">
        <f t="shared" si="73"/>
        <v>0</v>
      </c>
      <c r="AM262" s="6">
        <v>-175</v>
      </c>
      <c r="AN262" s="6">
        <v>0</v>
      </c>
      <c r="AO262" s="6">
        <v>0</v>
      </c>
      <c r="AP262" s="49">
        <f t="shared" si="74"/>
        <v>0</v>
      </c>
      <c r="AQ262" s="6">
        <v>-175</v>
      </c>
      <c r="AR262" s="8">
        <v>0</v>
      </c>
      <c r="AS262" s="8">
        <v>0</v>
      </c>
      <c r="AT262" s="51">
        <f t="shared" si="75"/>
        <v>0</v>
      </c>
      <c r="AU262" s="6">
        <v>-175</v>
      </c>
      <c r="AV262" s="8">
        <v>0</v>
      </c>
      <c r="AW262" s="8">
        <v>0</v>
      </c>
      <c r="AX262" s="51">
        <f t="shared" si="76"/>
        <v>0</v>
      </c>
      <c r="AY262" s="50">
        <f t="shared" si="77"/>
        <v>-470460.72</v>
      </c>
      <c r="AZ262" s="50">
        <f t="shared" si="78"/>
        <v>11445</v>
      </c>
      <c r="BA262" s="50">
        <f t="shared" si="79"/>
        <v>1.75</v>
      </c>
      <c r="BB262" s="7">
        <f t="shared" si="64"/>
        <v>-1274.2929069462648</v>
      </c>
      <c r="BC262" s="10" t="s">
        <v>804</v>
      </c>
      <c r="BD262" s="10" t="s">
        <v>804</v>
      </c>
      <c r="BE262" s="10" t="s">
        <v>805</v>
      </c>
      <c r="BF262" s="10" t="s">
        <v>835</v>
      </c>
    </row>
    <row r="263" spans="1:58" x14ac:dyDescent="0.2">
      <c r="A263" s="5">
        <v>146970</v>
      </c>
      <c r="B263" s="6" t="s">
        <v>128</v>
      </c>
      <c r="C263" s="6">
        <v>136406.85999999999</v>
      </c>
      <c r="D263" s="6">
        <v>801265</v>
      </c>
      <c r="E263" s="6">
        <v>119.75</v>
      </c>
      <c r="F263" s="49">
        <f t="shared" si="65"/>
        <v>5.1071815192227286</v>
      </c>
      <c r="G263" s="6">
        <v>-7681.14</v>
      </c>
      <c r="H263" s="6">
        <v>176000</v>
      </c>
      <c r="I263" s="6">
        <v>27.5</v>
      </c>
      <c r="J263" s="49">
        <f t="shared" si="66"/>
        <v>-1.3529280681818183</v>
      </c>
      <c r="K263" s="6">
        <v>129433.65</v>
      </c>
      <c r="L263" s="6">
        <v>587300</v>
      </c>
      <c r="M263" s="6">
        <v>87.5</v>
      </c>
      <c r="N263" s="49">
        <f t="shared" si="67"/>
        <v>6.6116286395368631</v>
      </c>
      <c r="O263" s="6">
        <v>-8106.62</v>
      </c>
      <c r="P263" s="6">
        <v>513548</v>
      </c>
      <c r="Q263" s="6">
        <v>77.150000000000006</v>
      </c>
      <c r="R263" s="49">
        <f t="shared" si="68"/>
        <v>-0.48935098569169772</v>
      </c>
      <c r="S263" s="6">
        <v>89187.4</v>
      </c>
      <c r="T263" s="6">
        <v>798810</v>
      </c>
      <c r="U263" s="6">
        <v>122</v>
      </c>
      <c r="V263" s="49">
        <f t="shared" si="69"/>
        <v>3.4611602258359304</v>
      </c>
      <c r="W263" s="6">
        <v>-16660.11</v>
      </c>
      <c r="X263" s="6">
        <v>734245</v>
      </c>
      <c r="Y263" s="6">
        <v>111.5</v>
      </c>
      <c r="Z263" s="49">
        <f t="shared" si="70"/>
        <v>-0.68070371606207747</v>
      </c>
      <c r="AA263" s="6">
        <v>67960.83</v>
      </c>
      <c r="AB263" s="6">
        <v>1054790</v>
      </c>
      <c r="AC263" s="6">
        <v>153.5</v>
      </c>
      <c r="AD263" s="49">
        <f t="shared" si="71"/>
        <v>1.9973508755297262</v>
      </c>
      <c r="AE263" s="6">
        <v>59128.34</v>
      </c>
      <c r="AF263" s="6">
        <v>706160</v>
      </c>
      <c r="AG263" s="6">
        <v>100.75</v>
      </c>
      <c r="AH263" s="49">
        <f t="shared" si="72"/>
        <v>2.5119664098787808</v>
      </c>
      <c r="AI263" s="6">
        <v>-16117.69</v>
      </c>
      <c r="AJ263" s="6">
        <v>687890</v>
      </c>
      <c r="AK263" s="6">
        <v>100.25</v>
      </c>
      <c r="AL263" s="49">
        <f t="shared" si="73"/>
        <v>-0.7263492564218117</v>
      </c>
      <c r="AM263" s="6">
        <v>14687.26</v>
      </c>
      <c r="AN263" s="6">
        <v>550660</v>
      </c>
      <c r="AO263" s="6">
        <v>82.5</v>
      </c>
      <c r="AP263" s="49">
        <f t="shared" si="74"/>
        <v>0.82683517960265862</v>
      </c>
      <c r="AQ263" s="6">
        <v>139208.26999999999</v>
      </c>
      <c r="AR263" s="8">
        <v>726010</v>
      </c>
      <c r="AS263" s="8">
        <v>106</v>
      </c>
      <c r="AT263" s="51">
        <f t="shared" si="75"/>
        <v>5.9440729053318826</v>
      </c>
      <c r="AU263" s="6">
        <v>93785.15</v>
      </c>
      <c r="AV263" s="8">
        <v>786300</v>
      </c>
      <c r="AW263" s="8">
        <v>112</v>
      </c>
      <c r="AX263" s="51">
        <f t="shared" si="76"/>
        <v>3.6974941498155918</v>
      </c>
      <c r="AY263" s="50">
        <f t="shared" si="77"/>
        <v>390540.87000000005</v>
      </c>
      <c r="AZ263" s="50">
        <f t="shared" si="78"/>
        <v>4665958</v>
      </c>
      <c r="BA263" s="50">
        <f t="shared" si="79"/>
        <v>1200.4000000000001</v>
      </c>
      <c r="BB263" s="7">
        <f t="shared" ref="BB263:BB326" si="80">IFERROR(AY263/(AZ263/31),0)</f>
        <v>2.5947012317727682</v>
      </c>
      <c r="BC263" s="10" t="s">
        <v>804</v>
      </c>
      <c r="BD263" s="10" t="s">
        <v>804</v>
      </c>
      <c r="BE263" s="10" t="s">
        <v>805</v>
      </c>
      <c r="BF263" s="10" t="s">
        <v>835</v>
      </c>
    </row>
    <row r="264" spans="1:58" x14ac:dyDescent="0.2">
      <c r="A264" s="5">
        <v>148234</v>
      </c>
      <c r="B264" s="6" t="s">
        <v>142</v>
      </c>
      <c r="C264" s="6">
        <v>-68694.320000000007</v>
      </c>
      <c r="D264" s="6">
        <v>0</v>
      </c>
      <c r="E264" s="6">
        <v>0</v>
      </c>
      <c r="F264" s="49">
        <f t="shared" si="65"/>
        <v>0</v>
      </c>
      <c r="G264" s="6">
        <v>-68694.320000000007</v>
      </c>
      <c r="H264" s="6">
        <v>0</v>
      </c>
      <c r="I264" s="6">
        <v>0</v>
      </c>
      <c r="J264" s="49">
        <f t="shared" si="66"/>
        <v>0</v>
      </c>
      <c r="K264" s="6">
        <v>-68694.320000000007</v>
      </c>
      <c r="L264" s="6">
        <v>0</v>
      </c>
      <c r="M264" s="6">
        <v>0</v>
      </c>
      <c r="N264" s="49">
        <f t="shared" si="67"/>
        <v>0</v>
      </c>
      <c r="O264" s="6">
        <v>-68694.320000000007</v>
      </c>
      <c r="P264" s="6">
        <v>0</v>
      </c>
      <c r="Q264" s="6">
        <v>0</v>
      </c>
      <c r="R264" s="49">
        <f t="shared" si="68"/>
        <v>0</v>
      </c>
      <c r="S264" s="6">
        <v>-68694.320000000007</v>
      </c>
      <c r="T264" s="6">
        <v>0</v>
      </c>
      <c r="U264" s="6">
        <v>0</v>
      </c>
      <c r="V264" s="49">
        <f t="shared" si="69"/>
        <v>0</v>
      </c>
      <c r="W264" s="6">
        <v>-68694.320000000007</v>
      </c>
      <c r="X264" s="6">
        <v>0</v>
      </c>
      <c r="Y264" s="6">
        <v>0</v>
      </c>
      <c r="Z264" s="49">
        <f t="shared" si="70"/>
        <v>0</v>
      </c>
      <c r="AA264" s="6">
        <v>-68694.320000000007</v>
      </c>
      <c r="AB264" s="6">
        <v>0</v>
      </c>
      <c r="AC264" s="6">
        <v>0</v>
      </c>
      <c r="AD264" s="49">
        <f t="shared" si="71"/>
        <v>0</v>
      </c>
      <c r="AE264" s="6">
        <v>-68694.320000000007</v>
      </c>
      <c r="AF264" s="6">
        <v>0</v>
      </c>
      <c r="AG264" s="6">
        <v>0</v>
      </c>
      <c r="AH264" s="49">
        <f t="shared" si="72"/>
        <v>0</v>
      </c>
      <c r="AI264" s="6">
        <v>-68694.320000000007</v>
      </c>
      <c r="AJ264" s="6">
        <v>0</v>
      </c>
      <c r="AK264" s="6">
        <v>0</v>
      </c>
      <c r="AL264" s="49">
        <f t="shared" si="73"/>
        <v>0</v>
      </c>
      <c r="AM264" s="6">
        <v>-68694.320000000007</v>
      </c>
      <c r="AN264" s="6">
        <v>0</v>
      </c>
      <c r="AO264" s="6">
        <v>0</v>
      </c>
      <c r="AP264" s="49">
        <f t="shared" si="74"/>
        <v>0</v>
      </c>
      <c r="AQ264" s="6">
        <v>-68694.320000000007</v>
      </c>
      <c r="AR264" s="8">
        <v>0</v>
      </c>
      <c r="AS264" s="8">
        <v>0</v>
      </c>
      <c r="AT264" s="51">
        <f t="shared" si="75"/>
        <v>0</v>
      </c>
      <c r="AU264" s="6">
        <v>-68694.320000000007</v>
      </c>
      <c r="AV264" s="8">
        <v>0</v>
      </c>
      <c r="AW264" s="8">
        <v>0</v>
      </c>
      <c r="AX264" s="51">
        <f t="shared" si="76"/>
        <v>0</v>
      </c>
      <c r="AY264" s="50">
        <f t="shared" si="77"/>
        <v>-480860.24000000005</v>
      </c>
      <c r="AZ264" s="50">
        <f t="shared" si="78"/>
        <v>0</v>
      </c>
      <c r="BA264" s="50">
        <f t="shared" si="79"/>
        <v>0</v>
      </c>
      <c r="BB264" s="7">
        <f t="shared" si="80"/>
        <v>0</v>
      </c>
      <c r="BC264" s="10" t="s">
        <v>804</v>
      </c>
      <c r="BD264" s="10" t="s">
        <v>804</v>
      </c>
      <c r="BE264" s="10" t="s">
        <v>805</v>
      </c>
      <c r="BF264" s="10" t="s">
        <v>835</v>
      </c>
    </row>
    <row r="265" spans="1:58" x14ac:dyDescent="0.2">
      <c r="A265" s="5">
        <v>149892</v>
      </c>
      <c r="B265" s="6" t="s">
        <v>168</v>
      </c>
      <c r="C265" s="6">
        <v>-12210.5</v>
      </c>
      <c r="D265" s="6">
        <v>228010</v>
      </c>
      <c r="E265" s="6">
        <v>34</v>
      </c>
      <c r="F265" s="49">
        <f t="shared" si="65"/>
        <v>-1.6065742730581993</v>
      </c>
      <c r="G265" s="6">
        <v>-3331</v>
      </c>
      <c r="H265" s="6">
        <v>147635</v>
      </c>
      <c r="I265" s="6">
        <v>22.75</v>
      </c>
      <c r="J265" s="49">
        <f t="shared" si="66"/>
        <v>-0.69943441595827549</v>
      </c>
      <c r="K265" s="6">
        <v>139245.25</v>
      </c>
      <c r="L265" s="6">
        <v>833040</v>
      </c>
      <c r="M265" s="6">
        <v>124.5</v>
      </c>
      <c r="N265" s="49">
        <f t="shared" si="67"/>
        <v>5.0145941371362719</v>
      </c>
      <c r="O265" s="6">
        <v>-6254.76</v>
      </c>
      <c r="P265" s="6">
        <v>328370</v>
      </c>
      <c r="Q265" s="6">
        <v>49.75</v>
      </c>
      <c r="R265" s="49">
        <f t="shared" si="68"/>
        <v>-0.59048500167493989</v>
      </c>
      <c r="S265" s="6">
        <v>-10345.76</v>
      </c>
      <c r="T265" s="6">
        <v>385415</v>
      </c>
      <c r="U265" s="6">
        <v>59.25</v>
      </c>
      <c r="V265" s="49">
        <f t="shared" si="69"/>
        <v>-0.83213824059779717</v>
      </c>
      <c r="W265" s="6">
        <v>-37592.25</v>
      </c>
      <c r="X265" s="6">
        <v>505850</v>
      </c>
      <c r="Y265" s="6">
        <v>77.5</v>
      </c>
      <c r="Z265" s="49">
        <f t="shared" si="70"/>
        <v>-2.2294504299693583</v>
      </c>
      <c r="AA265" s="6">
        <v>136809.76999999999</v>
      </c>
      <c r="AB265" s="6">
        <v>718778</v>
      </c>
      <c r="AC265" s="6">
        <v>104.1</v>
      </c>
      <c r="AD265" s="49">
        <f t="shared" si="71"/>
        <v>5.9004350021842624</v>
      </c>
      <c r="AE265" s="6">
        <v>-28940.720000000001</v>
      </c>
      <c r="AF265" s="6">
        <v>530440</v>
      </c>
      <c r="AG265" s="6">
        <v>75.5</v>
      </c>
      <c r="AH265" s="49">
        <f t="shared" si="72"/>
        <v>-1.6367951134906871</v>
      </c>
      <c r="AI265" s="6">
        <v>152924.29999999999</v>
      </c>
      <c r="AJ265" s="6">
        <v>814420</v>
      </c>
      <c r="AK265" s="6">
        <v>119</v>
      </c>
      <c r="AL265" s="49">
        <f t="shared" si="73"/>
        <v>5.82089499275558</v>
      </c>
      <c r="AM265" s="6">
        <v>-9688.7000000000007</v>
      </c>
      <c r="AN265" s="6">
        <v>412360</v>
      </c>
      <c r="AO265" s="6">
        <v>62</v>
      </c>
      <c r="AP265" s="49">
        <f t="shared" si="74"/>
        <v>-0.72836768842758759</v>
      </c>
      <c r="AQ265" s="6">
        <v>34076.300000000003</v>
      </c>
      <c r="AR265" s="8">
        <v>464280</v>
      </c>
      <c r="AS265" s="8">
        <v>69</v>
      </c>
      <c r="AT265" s="51">
        <f t="shared" si="75"/>
        <v>2.2752763418626696</v>
      </c>
      <c r="AU265" s="6">
        <v>88496.53</v>
      </c>
      <c r="AV265" s="8">
        <v>804250</v>
      </c>
      <c r="AW265" s="8">
        <v>116</v>
      </c>
      <c r="AX265" s="51">
        <f t="shared" si="76"/>
        <v>3.4111189679825924</v>
      </c>
      <c r="AY265" s="50">
        <f t="shared" si="77"/>
        <v>206320.75</v>
      </c>
      <c r="AZ265" s="50">
        <f t="shared" si="78"/>
        <v>3147098</v>
      </c>
      <c r="BA265" s="50">
        <f t="shared" si="79"/>
        <v>913.35</v>
      </c>
      <c r="BB265" s="7">
        <f t="shared" si="80"/>
        <v>2.0323304993997642</v>
      </c>
      <c r="BC265" s="10" t="s">
        <v>804</v>
      </c>
      <c r="BD265" s="10" t="s">
        <v>804</v>
      </c>
      <c r="BE265" s="10" t="s">
        <v>805</v>
      </c>
      <c r="BF265" s="10" t="s">
        <v>835</v>
      </c>
    </row>
    <row r="266" spans="1:58" x14ac:dyDescent="0.2">
      <c r="A266" s="5">
        <v>170464</v>
      </c>
      <c r="B266" s="6" t="s">
        <v>182</v>
      </c>
      <c r="C266" s="6">
        <v>31404.74</v>
      </c>
      <c r="D266" s="6">
        <v>114680</v>
      </c>
      <c r="E266" s="6">
        <v>17</v>
      </c>
      <c r="F266" s="49">
        <f t="shared" si="65"/>
        <v>8.2154011161492857</v>
      </c>
      <c r="G266" s="6">
        <v>-1075.26</v>
      </c>
      <c r="H266" s="6">
        <v>22400</v>
      </c>
      <c r="I266" s="6">
        <v>3.5</v>
      </c>
      <c r="J266" s="49">
        <f t="shared" si="66"/>
        <v>-1.4880830357142856</v>
      </c>
      <c r="K266" s="6">
        <v>32974.74</v>
      </c>
      <c r="L266" s="6">
        <v>160840</v>
      </c>
      <c r="M266" s="6">
        <v>24</v>
      </c>
      <c r="N266" s="49">
        <f t="shared" si="67"/>
        <v>6.1504737627455857</v>
      </c>
      <c r="O266" s="6">
        <v>10744.74</v>
      </c>
      <c r="P266" s="6">
        <v>334560</v>
      </c>
      <c r="Q266" s="6">
        <v>50</v>
      </c>
      <c r="R266" s="49">
        <f t="shared" si="68"/>
        <v>0.99559702295552366</v>
      </c>
      <c r="S266" s="6">
        <v>39674.75</v>
      </c>
      <c r="T266" s="6">
        <v>216495</v>
      </c>
      <c r="U266" s="6">
        <v>32.75</v>
      </c>
      <c r="V266" s="49">
        <f t="shared" si="69"/>
        <v>5.6810422873507473</v>
      </c>
      <c r="W266" s="6">
        <v>-4842.75</v>
      </c>
      <c r="X266" s="6">
        <v>50370</v>
      </c>
      <c r="Y266" s="6">
        <v>7.75</v>
      </c>
      <c r="Z266" s="49">
        <f t="shared" si="70"/>
        <v>-2.8843061346039307</v>
      </c>
      <c r="AA266" s="6">
        <v>-6488.75</v>
      </c>
      <c r="AB266" s="6">
        <v>272194</v>
      </c>
      <c r="AC266" s="6">
        <v>39.549999999999997</v>
      </c>
      <c r="AD266" s="49">
        <f t="shared" si="71"/>
        <v>-0.73899957383336889</v>
      </c>
      <c r="AE266" s="6">
        <v>-6909.75</v>
      </c>
      <c r="AF266" s="6">
        <v>169820</v>
      </c>
      <c r="AG266" s="6">
        <v>24</v>
      </c>
      <c r="AH266" s="49">
        <f t="shared" si="72"/>
        <v>-1.2206601107054527</v>
      </c>
      <c r="AI266" s="6">
        <v>68178.52</v>
      </c>
      <c r="AJ266" s="6">
        <v>344270</v>
      </c>
      <c r="AK266" s="6">
        <v>50.5</v>
      </c>
      <c r="AL266" s="49">
        <f t="shared" si="73"/>
        <v>6.1391759955848606</v>
      </c>
      <c r="AM266" s="6">
        <v>82169.509999999995</v>
      </c>
      <c r="AN266" s="6">
        <v>175830</v>
      </c>
      <c r="AO266" s="6">
        <v>26</v>
      </c>
      <c r="AP266" s="49">
        <f t="shared" si="74"/>
        <v>14.487031848945003</v>
      </c>
      <c r="AQ266" s="6">
        <v>-5300.47</v>
      </c>
      <c r="AR266" s="8">
        <v>148530</v>
      </c>
      <c r="AS266" s="8">
        <v>22</v>
      </c>
      <c r="AT266" s="51">
        <f t="shared" si="75"/>
        <v>-1.1062719315963105</v>
      </c>
      <c r="AU266" s="6">
        <v>6550.66</v>
      </c>
      <c r="AV266" s="8">
        <v>398600</v>
      </c>
      <c r="AW266" s="8">
        <v>57.5</v>
      </c>
      <c r="AX266" s="51">
        <f t="shared" si="76"/>
        <v>0.50945925740090314</v>
      </c>
      <c r="AY266" s="50">
        <f t="shared" si="77"/>
        <v>102392.21</v>
      </c>
      <c r="AZ266" s="50">
        <f t="shared" si="78"/>
        <v>1171539</v>
      </c>
      <c r="BA266" s="50">
        <f t="shared" si="79"/>
        <v>354.55</v>
      </c>
      <c r="BB266" s="7">
        <f t="shared" si="80"/>
        <v>2.7093920987692259</v>
      </c>
      <c r="BC266" s="10" t="s">
        <v>804</v>
      </c>
      <c r="BD266" s="10" t="s">
        <v>804</v>
      </c>
      <c r="BE266" s="10" t="s">
        <v>805</v>
      </c>
      <c r="BF266" s="10" t="s">
        <v>835</v>
      </c>
    </row>
    <row r="267" spans="1:58" x14ac:dyDescent="0.2">
      <c r="A267" s="5">
        <v>171947</v>
      </c>
      <c r="B267" s="6" t="s">
        <v>207</v>
      </c>
      <c r="C267" s="6">
        <v>322329.61</v>
      </c>
      <c r="D267" s="6">
        <v>1412854</v>
      </c>
      <c r="E267" s="6">
        <v>206.6</v>
      </c>
      <c r="F267" s="49">
        <f t="shared" si="65"/>
        <v>6.8442233238537034</v>
      </c>
      <c r="G267" s="6">
        <v>-17284.41</v>
      </c>
      <c r="H267" s="6">
        <v>775965</v>
      </c>
      <c r="I267" s="6">
        <v>118.75</v>
      </c>
      <c r="J267" s="49">
        <f t="shared" si="66"/>
        <v>-0.69051659546500166</v>
      </c>
      <c r="K267" s="6">
        <v>85639.85</v>
      </c>
      <c r="L267" s="6">
        <v>1062870</v>
      </c>
      <c r="M267" s="6">
        <v>156</v>
      </c>
      <c r="N267" s="49">
        <f t="shared" si="67"/>
        <v>2.4172245900251208</v>
      </c>
      <c r="O267" s="6">
        <v>185005.28</v>
      </c>
      <c r="P267" s="6">
        <v>1764091</v>
      </c>
      <c r="Q267" s="6">
        <v>263.85000000000002</v>
      </c>
      <c r="R267" s="49">
        <f t="shared" si="68"/>
        <v>3.2510588626096952</v>
      </c>
      <c r="S267" s="6">
        <v>-10404.26</v>
      </c>
      <c r="T267" s="6">
        <v>2144900</v>
      </c>
      <c r="U267" s="6">
        <v>327.75</v>
      </c>
      <c r="V267" s="49">
        <f t="shared" si="69"/>
        <v>-0.15037160706792857</v>
      </c>
      <c r="W267" s="6">
        <v>386388.51</v>
      </c>
      <c r="X267" s="6">
        <v>2084895</v>
      </c>
      <c r="Y267" s="6">
        <v>317.5</v>
      </c>
      <c r="Z267" s="49">
        <f t="shared" si="70"/>
        <v>5.559826897757441</v>
      </c>
      <c r="AA267" s="6">
        <v>105936.51</v>
      </c>
      <c r="AB267" s="6">
        <v>1825240</v>
      </c>
      <c r="AC267" s="6">
        <v>260.5</v>
      </c>
      <c r="AD267" s="49">
        <f t="shared" si="71"/>
        <v>1.7992328734851306</v>
      </c>
      <c r="AE267" s="6">
        <v>91042.52</v>
      </c>
      <c r="AF267" s="6">
        <v>1212975</v>
      </c>
      <c r="AG267" s="6">
        <v>172.5</v>
      </c>
      <c r="AH267" s="49">
        <f t="shared" si="72"/>
        <v>2.2517163173189885</v>
      </c>
      <c r="AI267" s="6">
        <v>222188.27</v>
      </c>
      <c r="AJ267" s="6">
        <v>2377885</v>
      </c>
      <c r="AK267" s="6">
        <v>347.25</v>
      </c>
      <c r="AL267" s="49">
        <f t="shared" si="73"/>
        <v>2.8966229948042059</v>
      </c>
      <c r="AM267" s="6">
        <v>360676.25</v>
      </c>
      <c r="AN267" s="6">
        <v>2314240</v>
      </c>
      <c r="AO267" s="6">
        <v>340.5</v>
      </c>
      <c r="AP267" s="49">
        <f t="shared" si="74"/>
        <v>4.8313760673050332</v>
      </c>
      <c r="AQ267" s="6">
        <v>-49612.24</v>
      </c>
      <c r="AR267" s="8">
        <v>1564940</v>
      </c>
      <c r="AS267" s="8">
        <v>228.75</v>
      </c>
      <c r="AT267" s="51">
        <f t="shared" si="75"/>
        <v>-0.9827721446189629</v>
      </c>
      <c r="AU267" s="6">
        <v>-294390.96999999997</v>
      </c>
      <c r="AV267" s="8">
        <v>2447000</v>
      </c>
      <c r="AW267" s="8">
        <v>351.5</v>
      </c>
      <c r="AX267" s="51">
        <f t="shared" si="76"/>
        <v>-3.729513718839395</v>
      </c>
      <c r="AY267" s="50">
        <f t="shared" si="77"/>
        <v>1057611.0900000001</v>
      </c>
      <c r="AZ267" s="50">
        <f t="shared" si="78"/>
        <v>11070815</v>
      </c>
      <c r="BA267" s="50">
        <f t="shared" si="79"/>
        <v>3091.45</v>
      </c>
      <c r="BB267" s="7">
        <f t="shared" si="80"/>
        <v>2.9614751750435722</v>
      </c>
      <c r="BC267" s="10" t="s">
        <v>804</v>
      </c>
      <c r="BD267" s="10" t="s">
        <v>804</v>
      </c>
      <c r="BE267" s="10" t="s">
        <v>805</v>
      </c>
      <c r="BF267" s="10" t="s">
        <v>835</v>
      </c>
    </row>
    <row r="268" spans="1:58" x14ac:dyDescent="0.2">
      <c r="A268" s="5">
        <v>172055</v>
      </c>
      <c r="B268" s="6" t="s">
        <v>209</v>
      </c>
      <c r="C268" s="6">
        <v>239193.06</v>
      </c>
      <c r="D268" s="6">
        <v>154720</v>
      </c>
      <c r="E268" s="6">
        <v>23</v>
      </c>
      <c r="F268" s="49">
        <f t="shared" si="65"/>
        <v>46.379212771458121</v>
      </c>
      <c r="G268" s="6">
        <v>239193.06</v>
      </c>
      <c r="H268" s="6">
        <v>0</v>
      </c>
      <c r="I268" s="6">
        <v>0</v>
      </c>
      <c r="J268" s="49">
        <f t="shared" si="66"/>
        <v>0</v>
      </c>
      <c r="K268" s="6">
        <v>164193.06</v>
      </c>
      <c r="L268" s="6">
        <v>0</v>
      </c>
      <c r="M268" s="6">
        <v>0</v>
      </c>
      <c r="N268" s="49">
        <f t="shared" si="67"/>
        <v>0</v>
      </c>
      <c r="O268" s="6">
        <v>120164.92</v>
      </c>
      <c r="P268" s="6">
        <v>167300</v>
      </c>
      <c r="Q268" s="6">
        <v>25</v>
      </c>
      <c r="R268" s="49">
        <f t="shared" si="68"/>
        <v>22.266064076509263</v>
      </c>
      <c r="S268" s="6">
        <v>198446.15</v>
      </c>
      <c r="T268" s="6">
        <v>163750</v>
      </c>
      <c r="U268" s="6">
        <v>25</v>
      </c>
      <c r="V268" s="49">
        <f t="shared" si="69"/>
        <v>37.568431450381681</v>
      </c>
      <c r="W268" s="6">
        <v>166694.98000000001</v>
      </c>
      <c r="X268" s="6">
        <v>178200</v>
      </c>
      <c r="Y268" s="6">
        <v>27.5</v>
      </c>
      <c r="Z268" s="49">
        <f t="shared" si="70"/>
        <v>28.063127946127949</v>
      </c>
      <c r="AA268" s="6">
        <v>242194.98</v>
      </c>
      <c r="AB268" s="6">
        <v>255500</v>
      </c>
      <c r="AC268" s="6">
        <v>37.5</v>
      </c>
      <c r="AD268" s="49">
        <f t="shared" si="71"/>
        <v>29.385692289628182</v>
      </c>
      <c r="AE268" s="6">
        <v>197918.36</v>
      </c>
      <c r="AF268" s="6">
        <v>17950</v>
      </c>
      <c r="AG268" s="6">
        <v>2.5</v>
      </c>
      <c r="AH268" s="49">
        <f t="shared" si="72"/>
        <v>330.78277437325903</v>
      </c>
      <c r="AI268" s="6">
        <v>88582.41</v>
      </c>
      <c r="AJ268" s="6">
        <v>0</v>
      </c>
      <c r="AK268" s="6">
        <v>0</v>
      </c>
      <c r="AL268" s="49">
        <f t="shared" si="73"/>
        <v>0</v>
      </c>
      <c r="AM268" s="6">
        <v>134138.65</v>
      </c>
      <c r="AN268" s="6">
        <v>204150</v>
      </c>
      <c r="AO268" s="6">
        <v>30</v>
      </c>
      <c r="AP268" s="49">
        <f t="shared" si="74"/>
        <v>20.368837374479551</v>
      </c>
      <c r="AQ268" s="6">
        <v>199088.65</v>
      </c>
      <c r="AR268" s="8">
        <v>244950</v>
      </c>
      <c r="AS268" s="8">
        <v>35</v>
      </c>
      <c r="AT268" s="51">
        <f t="shared" si="75"/>
        <v>25.195950806286994</v>
      </c>
      <c r="AU268" s="6">
        <v>155909.84</v>
      </c>
      <c r="AV268" s="8">
        <v>75625</v>
      </c>
      <c r="AW268" s="8">
        <v>11.25</v>
      </c>
      <c r="AX268" s="51">
        <f t="shared" si="76"/>
        <v>63.910149289256196</v>
      </c>
      <c r="AY268" s="50">
        <f t="shared" si="77"/>
        <v>1370080.21</v>
      </c>
      <c r="AZ268" s="50">
        <f t="shared" si="78"/>
        <v>919470</v>
      </c>
      <c r="BA268" s="50">
        <f t="shared" si="79"/>
        <v>216.75</v>
      </c>
      <c r="BB268" s="7">
        <f t="shared" si="80"/>
        <v>46.192357020892466</v>
      </c>
      <c r="BC268" s="10" t="s">
        <v>804</v>
      </c>
      <c r="BD268" s="10" t="s">
        <v>804</v>
      </c>
      <c r="BE268" s="10" t="s">
        <v>805</v>
      </c>
      <c r="BF268" s="10" t="s">
        <v>835</v>
      </c>
    </row>
    <row r="269" spans="1:58" x14ac:dyDescent="0.2">
      <c r="A269" s="5">
        <v>172408</v>
      </c>
      <c r="B269" s="6" t="s">
        <v>221</v>
      </c>
      <c r="C269" s="6">
        <v>77229.77</v>
      </c>
      <c r="D269" s="6">
        <v>404670</v>
      </c>
      <c r="E269" s="6">
        <v>58</v>
      </c>
      <c r="F269" s="49">
        <f t="shared" si="65"/>
        <v>5.7253888353473199</v>
      </c>
      <c r="G269" s="6">
        <v>43562.78</v>
      </c>
      <c r="H269" s="6">
        <v>234790</v>
      </c>
      <c r="I269" s="6">
        <v>36</v>
      </c>
      <c r="J269" s="49">
        <f t="shared" si="66"/>
        <v>5.7517193236509216</v>
      </c>
      <c r="K269" s="6">
        <v>45205.279999999999</v>
      </c>
      <c r="L269" s="6">
        <v>194270</v>
      </c>
      <c r="M269" s="6">
        <v>28.5</v>
      </c>
      <c r="N269" s="49">
        <f t="shared" si="67"/>
        <v>6.9807916816801354</v>
      </c>
      <c r="O269" s="6">
        <v>-2674.71</v>
      </c>
      <c r="P269" s="6">
        <v>244570</v>
      </c>
      <c r="Q269" s="6">
        <v>36.5</v>
      </c>
      <c r="R269" s="49">
        <f t="shared" si="68"/>
        <v>-0.33902772212454513</v>
      </c>
      <c r="S269" s="6">
        <v>-449.71</v>
      </c>
      <c r="T269" s="6">
        <v>48850</v>
      </c>
      <c r="U269" s="6">
        <v>7.5</v>
      </c>
      <c r="V269" s="49">
        <f t="shared" si="69"/>
        <v>-0.28538403275332652</v>
      </c>
      <c r="W269" s="6">
        <v>-1699.7</v>
      </c>
      <c r="X269" s="6">
        <v>16200</v>
      </c>
      <c r="Y269" s="6">
        <v>2.5</v>
      </c>
      <c r="Z269" s="49">
        <f t="shared" si="70"/>
        <v>-3.1475925925925927</v>
      </c>
      <c r="AA269" s="6">
        <v>-749.7</v>
      </c>
      <c r="AB269" s="6">
        <v>16200</v>
      </c>
      <c r="AC269" s="6">
        <v>2.5</v>
      </c>
      <c r="AD269" s="49">
        <f t="shared" si="71"/>
        <v>-1.4346111111111111</v>
      </c>
      <c r="AE269" s="6">
        <v>-924.7</v>
      </c>
      <c r="AF269" s="6">
        <v>0</v>
      </c>
      <c r="AG269" s="6">
        <v>0</v>
      </c>
      <c r="AH269" s="49">
        <f t="shared" si="72"/>
        <v>0</v>
      </c>
      <c r="AI269" s="6">
        <v>-1324.7</v>
      </c>
      <c r="AJ269" s="6">
        <v>0</v>
      </c>
      <c r="AK269" s="6">
        <v>0</v>
      </c>
      <c r="AL269" s="49">
        <f t="shared" si="73"/>
        <v>0</v>
      </c>
      <c r="AM269" s="6">
        <v>-1324.7</v>
      </c>
      <c r="AN269" s="6">
        <v>0</v>
      </c>
      <c r="AO269" s="6">
        <v>0</v>
      </c>
      <c r="AP269" s="49">
        <f t="shared" si="74"/>
        <v>0</v>
      </c>
      <c r="AQ269" s="6">
        <v>-1324.7</v>
      </c>
      <c r="AR269" s="8">
        <v>0</v>
      </c>
      <c r="AS269" s="8">
        <v>0</v>
      </c>
      <c r="AT269" s="51">
        <f t="shared" si="75"/>
        <v>0</v>
      </c>
      <c r="AU269" s="6">
        <v>-1324.7</v>
      </c>
      <c r="AV269" s="8">
        <v>0</v>
      </c>
      <c r="AW269" s="8">
        <v>0</v>
      </c>
      <c r="AX269" s="51">
        <f t="shared" si="76"/>
        <v>0</v>
      </c>
      <c r="AY269" s="50">
        <f t="shared" si="77"/>
        <v>160424.01</v>
      </c>
      <c r="AZ269" s="50">
        <f t="shared" si="78"/>
        <v>1159550</v>
      </c>
      <c r="BA269" s="50">
        <f t="shared" si="79"/>
        <v>171.5</v>
      </c>
      <c r="BB269" s="7">
        <f t="shared" si="80"/>
        <v>4.2888571514811789</v>
      </c>
      <c r="BC269" s="10" t="s">
        <v>804</v>
      </c>
      <c r="BD269" s="10" t="s">
        <v>804</v>
      </c>
      <c r="BE269" s="10" t="s">
        <v>805</v>
      </c>
      <c r="BF269" s="10" t="s">
        <v>835</v>
      </c>
    </row>
    <row r="270" spans="1:58" x14ac:dyDescent="0.2">
      <c r="A270" s="5">
        <v>172742</v>
      </c>
      <c r="B270" s="6" t="s">
        <v>233</v>
      </c>
      <c r="C270" s="6">
        <v>-32605.66</v>
      </c>
      <c r="D270" s="6">
        <v>0</v>
      </c>
      <c r="E270" s="6">
        <v>0</v>
      </c>
      <c r="F270" s="49">
        <f t="shared" si="65"/>
        <v>0</v>
      </c>
      <c r="G270" s="6">
        <v>-32605.66</v>
      </c>
      <c r="H270" s="6">
        <v>0</v>
      </c>
      <c r="I270" s="6">
        <v>0</v>
      </c>
      <c r="J270" s="49">
        <f t="shared" si="66"/>
        <v>0</v>
      </c>
      <c r="K270" s="6">
        <v>-32605.66</v>
      </c>
      <c r="L270" s="6">
        <v>0</v>
      </c>
      <c r="M270" s="6">
        <v>0</v>
      </c>
      <c r="N270" s="49">
        <f t="shared" si="67"/>
        <v>0</v>
      </c>
      <c r="O270" s="6">
        <v>-32605.66</v>
      </c>
      <c r="P270" s="6">
        <v>0</v>
      </c>
      <c r="Q270" s="6">
        <v>0</v>
      </c>
      <c r="R270" s="49">
        <f t="shared" si="68"/>
        <v>0</v>
      </c>
      <c r="S270" s="6">
        <v>-32605.66</v>
      </c>
      <c r="T270" s="6">
        <v>0</v>
      </c>
      <c r="U270" s="6">
        <v>0</v>
      </c>
      <c r="V270" s="49">
        <f t="shared" si="69"/>
        <v>0</v>
      </c>
      <c r="W270" s="6">
        <v>-32605.66</v>
      </c>
      <c r="X270" s="6">
        <v>0</v>
      </c>
      <c r="Y270" s="6">
        <v>0</v>
      </c>
      <c r="Z270" s="49">
        <f t="shared" si="70"/>
        <v>0</v>
      </c>
      <c r="AA270" s="6">
        <v>-32605.66</v>
      </c>
      <c r="AB270" s="6">
        <v>0</v>
      </c>
      <c r="AC270" s="6">
        <v>0</v>
      </c>
      <c r="AD270" s="49">
        <f t="shared" si="71"/>
        <v>0</v>
      </c>
      <c r="AE270" s="6">
        <v>-32605.66</v>
      </c>
      <c r="AF270" s="6">
        <v>0</v>
      </c>
      <c r="AG270" s="6">
        <v>0</v>
      </c>
      <c r="AH270" s="49">
        <f t="shared" si="72"/>
        <v>0</v>
      </c>
      <c r="AI270" s="6">
        <v>-32605.66</v>
      </c>
      <c r="AJ270" s="6">
        <v>0</v>
      </c>
      <c r="AK270" s="6">
        <v>0</v>
      </c>
      <c r="AL270" s="49">
        <f t="shared" si="73"/>
        <v>0</v>
      </c>
      <c r="AM270" s="6">
        <v>-32605.66</v>
      </c>
      <c r="AN270" s="6">
        <v>0</v>
      </c>
      <c r="AO270" s="6">
        <v>0</v>
      </c>
      <c r="AP270" s="49">
        <f t="shared" si="74"/>
        <v>0</v>
      </c>
      <c r="AQ270" s="6">
        <v>-32605.66</v>
      </c>
      <c r="AR270" s="8">
        <v>0</v>
      </c>
      <c r="AS270" s="8">
        <v>0</v>
      </c>
      <c r="AT270" s="51">
        <f t="shared" si="75"/>
        <v>0</v>
      </c>
      <c r="AU270" s="6">
        <v>0</v>
      </c>
      <c r="AV270" s="8">
        <v>0</v>
      </c>
      <c r="AW270" s="8">
        <v>0</v>
      </c>
      <c r="AX270" s="51">
        <f t="shared" si="76"/>
        <v>0</v>
      </c>
      <c r="AY270" s="50">
        <f t="shared" si="77"/>
        <v>-228239.62</v>
      </c>
      <c r="AZ270" s="50">
        <f t="shared" si="78"/>
        <v>0</v>
      </c>
      <c r="BA270" s="50">
        <f t="shared" si="79"/>
        <v>0</v>
      </c>
      <c r="BB270" s="7">
        <f t="shared" si="80"/>
        <v>0</v>
      </c>
      <c r="BC270" s="10" t="s">
        <v>804</v>
      </c>
      <c r="BD270" s="10" t="s">
        <v>804</v>
      </c>
      <c r="BE270" s="10" t="s">
        <v>805</v>
      </c>
      <c r="BF270" s="10" t="s">
        <v>835</v>
      </c>
    </row>
    <row r="271" spans="1:58" x14ac:dyDescent="0.2">
      <c r="A271" s="5">
        <v>176279</v>
      </c>
      <c r="B271" s="6" t="s">
        <v>299</v>
      </c>
      <c r="C271" s="6">
        <v>506306.73</v>
      </c>
      <c r="D271" s="6">
        <v>675368</v>
      </c>
      <c r="E271" s="6">
        <v>100.7</v>
      </c>
      <c r="F271" s="49">
        <f t="shared" si="65"/>
        <v>22.490259976783026</v>
      </c>
      <c r="G271" s="6">
        <v>497779.71</v>
      </c>
      <c r="H271" s="6">
        <v>348256</v>
      </c>
      <c r="I271" s="6">
        <v>53.8</v>
      </c>
      <c r="J271" s="49">
        <f t="shared" si="66"/>
        <v>44.309849679546083</v>
      </c>
      <c r="K271" s="6">
        <v>474660.23</v>
      </c>
      <c r="L271" s="6">
        <v>915831</v>
      </c>
      <c r="M271" s="6">
        <v>134.19999999999999</v>
      </c>
      <c r="N271" s="49">
        <f t="shared" si="67"/>
        <v>15.548509386557125</v>
      </c>
      <c r="O271" s="6">
        <v>705410.81</v>
      </c>
      <c r="P271" s="6">
        <v>1027020</v>
      </c>
      <c r="Q271" s="6">
        <v>153.5</v>
      </c>
      <c r="R271" s="49">
        <f t="shared" si="68"/>
        <v>21.2924140815174</v>
      </c>
      <c r="S271" s="6">
        <v>573665.73</v>
      </c>
      <c r="T271" s="6">
        <v>1393820</v>
      </c>
      <c r="U271" s="6">
        <v>210</v>
      </c>
      <c r="V271" s="49">
        <f t="shared" si="69"/>
        <v>12.758919824654546</v>
      </c>
      <c r="W271" s="6">
        <v>538374.02</v>
      </c>
      <c r="X271" s="6">
        <v>1097158</v>
      </c>
      <c r="Y271" s="6">
        <v>166.85</v>
      </c>
      <c r="Z271" s="49">
        <f t="shared" si="70"/>
        <v>14.720961429438605</v>
      </c>
      <c r="AA271" s="6">
        <v>589087.5</v>
      </c>
      <c r="AB271" s="6">
        <v>1037645</v>
      </c>
      <c r="AC271" s="6">
        <v>145</v>
      </c>
      <c r="AD271" s="49">
        <f t="shared" si="71"/>
        <v>17.599190956444641</v>
      </c>
      <c r="AE271" s="6">
        <v>527224.55000000005</v>
      </c>
      <c r="AF271" s="6">
        <v>735590</v>
      </c>
      <c r="AG271" s="6">
        <v>105</v>
      </c>
      <c r="AH271" s="49">
        <f t="shared" si="72"/>
        <v>21.502109191261436</v>
      </c>
      <c r="AI271" s="6">
        <v>478827.33</v>
      </c>
      <c r="AJ271" s="6">
        <v>2116455</v>
      </c>
      <c r="AK271" s="6">
        <v>307.25</v>
      </c>
      <c r="AL271" s="49">
        <f t="shared" si="73"/>
        <v>7.013448067641411</v>
      </c>
      <c r="AM271" s="6">
        <v>756271.33</v>
      </c>
      <c r="AN271" s="6">
        <v>1264410</v>
      </c>
      <c r="AO271" s="6">
        <v>186.5</v>
      </c>
      <c r="AP271" s="49">
        <f t="shared" si="74"/>
        <v>18.541779351634357</v>
      </c>
      <c r="AQ271" s="6">
        <v>666786.29</v>
      </c>
      <c r="AR271" s="8">
        <v>1359440</v>
      </c>
      <c r="AS271" s="8">
        <v>197.85</v>
      </c>
      <c r="AT271" s="51">
        <f t="shared" si="75"/>
        <v>15.205066049255576</v>
      </c>
      <c r="AU271" s="6">
        <v>537867.04</v>
      </c>
      <c r="AV271" s="8">
        <v>2254015</v>
      </c>
      <c r="AW271" s="8">
        <v>323.10000000000002</v>
      </c>
      <c r="AX271" s="51">
        <f t="shared" si="76"/>
        <v>7.3974122798650415</v>
      </c>
      <c r="AY271" s="50">
        <f t="shared" si="77"/>
        <v>3885284.73</v>
      </c>
      <c r="AZ271" s="50">
        <f t="shared" si="78"/>
        <v>6495098</v>
      </c>
      <c r="BA271" s="50">
        <f t="shared" si="79"/>
        <v>2083.75</v>
      </c>
      <c r="BB271" s="7">
        <f t="shared" si="80"/>
        <v>18.543804362921083</v>
      </c>
      <c r="BC271" s="10" t="s">
        <v>804</v>
      </c>
      <c r="BD271" s="10" t="s">
        <v>804</v>
      </c>
      <c r="BE271" s="10" t="s">
        <v>805</v>
      </c>
      <c r="BF271" s="10" t="s">
        <v>835</v>
      </c>
    </row>
    <row r="272" spans="1:58" x14ac:dyDescent="0.2">
      <c r="A272" s="5">
        <v>177154</v>
      </c>
      <c r="B272" s="6" t="s">
        <v>325</v>
      </c>
      <c r="C272" s="6">
        <v>-94492.84</v>
      </c>
      <c r="D272" s="6">
        <v>0</v>
      </c>
      <c r="E272" s="6">
        <v>0</v>
      </c>
      <c r="F272" s="49">
        <f t="shared" si="65"/>
        <v>0</v>
      </c>
      <c r="G272" s="6">
        <v>-94492.84</v>
      </c>
      <c r="H272" s="6">
        <v>0</v>
      </c>
      <c r="I272" s="6">
        <v>0</v>
      </c>
      <c r="J272" s="49">
        <f t="shared" si="66"/>
        <v>0</v>
      </c>
      <c r="K272" s="6">
        <v>-94492.84</v>
      </c>
      <c r="L272" s="6">
        <v>0</v>
      </c>
      <c r="M272" s="6">
        <v>0</v>
      </c>
      <c r="N272" s="49">
        <f t="shared" si="67"/>
        <v>0</v>
      </c>
      <c r="O272" s="6">
        <v>-94492.84</v>
      </c>
      <c r="P272" s="6">
        <v>0</v>
      </c>
      <c r="Q272" s="6">
        <v>0</v>
      </c>
      <c r="R272" s="49">
        <f t="shared" si="68"/>
        <v>0</v>
      </c>
      <c r="S272" s="6">
        <v>-94492.84</v>
      </c>
      <c r="T272" s="6">
        <v>0</v>
      </c>
      <c r="U272" s="6">
        <v>0</v>
      </c>
      <c r="V272" s="49">
        <f t="shared" si="69"/>
        <v>0</v>
      </c>
      <c r="W272" s="6">
        <v>-94492.84</v>
      </c>
      <c r="X272" s="6">
        <v>0</v>
      </c>
      <c r="Y272" s="6">
        <v>0</v>
      </c>
      <c r="Z272" s="49">
        <f t="shared" si="70"/>
        <v>0</v>
      </c>
      <c r="AA272" s="6">
        <v>-94492.84</v>
      </c>
      <c r="AB272" s="6">
        <v>0</v>
      </c>
      <c r="AC272" s="6">
        <v>0</v>
      </c>
      <c r="AD272" s="49">
        <f t="shared" si="71"/>
        <v>0</v>
      </c>
      <c r="AE272" s="6">
        <v>-94492.84</v>
      </c>
      <c r="AF272" s="6">
        <v>0</v>
      </c>
      <c r="AG272" s="6">
        <v>0</v>
      </c>
      <c r="AH272" s="49">
        <f t="shared" si="72"/>
        <v>0</v>
      </c>
      <c r="AI272" s="6">
        <v>-94492.84</v>
      </c>
      <c r="AJ272" s="6">
        <v>0</v>
      </c>
      <c r="AK272" s="6">
        <v>0</v>
      </c>
      <c r="AL272" s="49">
        <f t="shared" si="73"/>
        <v>0</v>
      </c>
      <c r="AM272" s="6">
        <v>-94492.84</v>
      </c>
      <c r="AN272" s="6">
        <v>0</v>
      </c>
      <c r="AO272" s="6">
        <v>0</v>
      </c>
      <c r="AP272" s="49">
        <f t="shared" si="74"/>
        <v>0</v>
      </c>
      <c r="AQ272" s="6">
        <v>-94492.84</v>
      </c>
      <c r="AR272" s="8">
        <v>0</v>
      </c>
      <c r="AS272" s="8">
        <v>0</v>
      </c>
      <c r="AT272" s="51">
        <f t="shared" si="75"/>
        <v>0</v>
      </c>
      <c r="AU272" s="6">
        <v>-94492.84</v>
      </c>
      <c r="AV272" s="8">
        <v>0</v>
      </c>
      <c r="AW272" s="8">
        <v>0</v>
      </c>
      <c r="AX272" s="51">
        <f t="shared" si="76"/>
        <v>0</v>
      </c>
      <c r="AY272" s="50">
        <f t="shared" si="77"/>
        <v>-661449.87999999989</v>
      </c>
      <c r="AZ272" s="50">
        <f t="shared" si="78"/>
        <v>0</v>
      </c>
      <c r="BA272" s="50">
        <f t="shared" si="79"/>
        <v>0</v>
      </c>
      <c r="BB272" s="7">
        <f t="shared" si="80"/>
        <v>0</v>
      </c>
      <c r="BC272" s="10" t="s">
        <v>804</v>
      </c>
      <c r="BD272" s="10" t="s">
        <v>804</v>
      </c>
      <c r="BE272" s="10" t="s">
        <v>805</v>
      </c>
      <c r="BF272" s="10" t="s">
        <v>835</v>
      </c>
    </row>
    <row r="273" spans="1:58" x14ac:dyDescent="0.2">
      <c r="A273" s="5">
        <v>177184</v>
      </c>
      <c r="B273" s="6" t="s">
        <v>326</v>
      </c>
      <c r="C273" s="6">
        <v>-2509.91</v>
      </c>
      <c r="D273" s="6">
        <v>83500</v>
      </c>
      <c r="E273" s="6">
        <v>12.5</v>
      </c>
      <c r="F273" s="49">
        <f t="shared" si="65"/>
        <v>-0.90176407185628737</v>
      </c>
      <c r="G273" s="6">
        <v>-3609.91</v>
      </c>
      <c r="H273" s="6">
        <v>0</v>
      </c>
      <c r="I273" s="6">
        <v>0</v>
      </c>
      <c r="J273" s="49">
        <f t="shared" si="66"/>
        <v>0</v>
      </c>
      <c r="K273" s="6">
        <v>-1909.91</v>
      </c>
      <c r="L273" s="6">
        <v>67300</v>
      </c>
      <c r="M273" s="6">
        <v>10</v>
      </c>
      <c r="N273" s="49">
        <f t="shared" si="67"/>
        <v>-0.85137147102526001</v>
      </c>
      <c r="O273" s="6">
        <v>-1409.91</v>
      </c>
      <c r="P273" s="6">
        <v>116550</v>
      </c>
      <c r="Q273" s="6">
        <v>17.5</v>
      </c>
      <c r="R273" s="49">
        <f t="shared" si="68"/>
        <v>-0.37500823680823686</v>
      </c>
      <c r="S273" s="6">
        <v>-5984.91</v>
      </c>
      <c r="T273" s="6">
        <v>64800</v>
      </c>
      <c r="U273" s="6">
        <v>10</v>
      </c>
      <c r="V273" s="49">
        <f t="shared" si="69"/>
        <v>-2.8631513888888884</v>
      </c>
      <c r="W273" s="6">
        <v>-1674.91</v>
      </c>
      <c r="X273" s="6">
        <v>102190</v>
      </c>
      <c r="Y273" s="6">
        <v>15.5</v>
      </c>
      <c r="Z273" s="49">
        <f t="shared" si="70"/>
        <v>-0.49170466777571192</v>
      </c>
      <c r="AA273" s="6">
        <v>14165.09</v>
      </c>
      <c r="AB273" s="6">
        <v>121900</v>
      </c>
      <c r="AC273" s="6">
        <v>17.5</v>
      </c>
      <c r="AD273" s="49">
        <f t="shared" si="71"/>
        <v>3.6022788351107464</v>
      </c>
      <c r="AE273" s="6">
        <v>-3209.91</v>
      </c>
      <c r="AF273" s="6">
        <v>53850</v>
      </c>
      <c r="AG273" s="6">
        <v>7.5</v>
      </c>
      <c r="AH273" s="49">
        <f t="shared" si="72"/>
        <v>-1.7882506963788301</v>
      </c>
      <c r="AI273" s="6">
        <v>6395.09</v>
      </c>
      <c r="AJ273" s="6">
        <v>102500</v>
      </c>
      <c r="AK273" s="6">
        <v>15</v>
      </c>
      <c r="AL273" s="49">
        <f t="shared" si="73"/>
        <v>1.934124780487805</v>
      </c>
      <c r="AM273" s="6">
        <v>-2129.91</v>
      </c>
      <c r="AN273" s="6">
        <v>50350</v>
      </c>
      <c r="AO273" s="6">
        <v>7.5</v>
      </c>
      <c r="AP273" s="49">
        <f t="shared" si="74"/>
        <v>-1.3113646474677259</v>
      </c>
      <c r="AQ273" s="6">
        <v>-3129.91</v>
      </c>
      <c r="AR273" s="8">
        <v>68400</v>
      </c>
      <c r="AS273" s="8">
        <v>10</v>
      </c>
      <c r="AT273" s="51">
        <f t="shared" si="75"/>
        <v>-1.418526461988304</v>
      </c>
      <c r="AU273" s="6">
        <v>-10104.91</v>
      </c>
      <c r="AV273" s="8">
        <v>160850</v>
      </c>
      <c r="AW273" s="8">
        <v>23.5</v>
      </c>
      <c r="AX273" s="51">
        <f t="shared" si="76"/>
        <v>-1.9474803232825613</v>
      </c>
      <c r="AY273" s="50">
        <f t="shared" si="77"/>
        <v>-2934.369999999999</v>
      </c>
      <c r="AZ273" s="50">
        <f t="shared" si="78"/>
        <v>556240</v>
      </c>
      <c r="BA273" s="50">
        <f t="shared" si="79"/>
        <v>146.5</v>
      </c>
      <c r="BB273" s="7">
        <f t="shared" si="80"/>
        <v>-0.16353636919315398</v>
      </c>
      <c r="BC273" s="10" t="s">
        <v>804</v>
      </c>
      <c r="BD273" s="10" t="s">
        <v>804</v>
      </c>
      <c r="BE273" s="10" t="s">
        <v>805</v>
      </c>
      <c r="BF273" s="10" t="s">
        <v>835</v>
      </c>
    </row>
    <row r="274" spans="1:58" x14ac:dyDescent="0.2">
      <c r="A274" s="5">
        <v>177382</v>
      </c>
      <c r="B274" s="6" t="s">
        <v>337</v>
      </c>
      <c r="C274" s="6">
        <v>74231.539999999994</v>
      </c>
      <c r="D274" s="6">
        <v>340480</v>
      </c>
      <c r="E274" s="6">
        <v>50.75</v>
      </c>
      <c r="F274" s="49">
        <f t="shared" si="65"/>
        <v>6.5406079652255631</v>
      </c>
      <c r="G274" s="6">
        <v>87206.53</v>
      </c>
      <c r="H274" s="6">
        <v>186860</v>
      </c>
      <c r="I274" s="6">
        <v>29</v>
      </c>
      <c r="J274" s="49">
        <f t="shared" si="66"/>
        <v>14.467528791608689</v>
      </c>
      <c r="K274" s="6">
        <v>225917.77</v>
      </c>
      <c r="L274" s="6">
        <v>471450</v>
      </c>
      <c r="M274" s="6">
        <v>71</v>
      </c>
      <c r="N274" s="49">
        <f t="shared" si="67"/>
        <v>14.375931912185809</v>
      </c>
      <c r="O274" s="6">
        <v>178832.77</v>
      </c>
      <c r="P274" s="6">
        <v>56070</v>
      </c>
      <c r="Q274" s="6">
        <v>8.5</v>
      </c>
      <c r="R274" s="49">
        <f t="shared" si="68"/>
        <v>98.873120563581224</v>
      </c>
      <c r="S274" s="6">
        <v>45952.77</v>
      </c>
      <c r="T274" s="6">
        <v>48600</v>
      </c>
      <c r="U274" s="6">
        <v>7.5</v>
      </c>
      <c r="V274" s="49">
        <f t="shared" si="69"/>
        <v>29.311437654320986</v>
      </c>
      <c r="W274" s="6">
        <v>49484.77</v>
      </c>
      <c r="X274" s="6">
        <v>60065</v>
      </c>
      <c r="Y274" s="6">
        <v>9.25</v>
      </c>
      <c r="Z274" s="49">
        <f t="shared" si="70"/>
        <v>24.715609756097557</v>
      </c>
      <c r="AA274" s="6">
        <v>49397.27</v>
      </c>
      <c r="AB274" s="6">
        <v>0</v>
      </c>
      <c r="AC274" s="6">
        <v>0</v>
      </c>
      <c r="AD274" s="49">
        <f t="shared" si="71"/>
        <v>0</v>
      </c>
      <c r="AE274" s="6">
        <v>-51999.35</v>
      </c>
      <c r="AF274" s="6">
        <v>0</v>
      </c>
      <c r="AG274" s="6">
        <v>0</v>
      </c>
      <c r="AH274" s="49">
        <f t="shared" si="72"/>
        <v>0</v>
      </c>
      <c r="AI274" s="6">
        <v>-51999.35</v>
      </c>
      <c r="AJ274" s="6">
        <v>0</v>
      </c>
      <c r="AK274" s="6">
        <v>0</v>
      </c>
      <c r="AL274" s="49">
        <f t="shared" si="73"/>
        <v>0</v>
      </c>
      <c r="AM274" s="6">
        <v>-51999.35</v>
      </c>
      <c r="AN274" s="6">
        <v>0</v>
      </c>
      <c r="AO274" s="6">
        <v>0</v>
      </c>
      <c r="AP274" s="49">
        <f t="shared" si="74"/>
        <v>0</v>
      </c>
      <c r="AQ274" s="6">
        <v>-51999.35</v>
      </c>
      <c r="AR274" s="8">
        <v>0</v>
      </c>
      <c r="AS274" s="8">
        <v>0</v>
      </c>
      <c r="AT274" s="51">
        <f t="shared" si="75"/>
        <v>0</v>
      </c>
      <c r="AU274" s="6">
        <v>0</v>
      </c>
      <c r="AV274" s="8">
        <v>0</v>
      </c>
      <c r="AW274" s="8">
        <v>0</v>
      </c>
      <c r="AX274" s="51">
        <f t="shared" si="76"/>
        <v>0</v>
      </c>
      <c r="AY274" s="50">
        <f t="shared" si="77"/>
        <v>711023.42</v>
      </c>
      <c r="AZ274" s="50">
        <f t="shared" si="78"/>
        <v>1163525</v>
      </c>
      <c r="BA274" s="50">
        <f t="shared" si="79"/>
        <v>176</v>
      </c>
      <c r="BB274" s="7">
        <f t="shared" si="80"/>
        <v>18.943921290904797</v>
      </c>
      <c r="BC274" s="10" t="s">
        <v>804</v>
      </c>
      <c r="BD274" s="10" t="s">
        <v>804</v>
      </c>
      <c r="BE274" s="10" t="s">
        <v>805</v>
      </c>
      <c r="BF274" s="10" t="s">
        <v>835</v>
      </c>
    </row>
    <row r="275" spans="1:58" x14ac:dyDescent="0.2">
      <c r="A275" s="5">
        <v>177957</v>
      </c>
      <c r="B275" s="6" t="s">
        <v>356</v>
      </c>
      <c r="C275" s="6">
        <v>107432.15</v>
      </c>
      <c r="D275" s="6">
        <v>525336</v>
      </c>
      <c r="E275" s="6">
        <v>76.150000000000006</v>
      </c>
      <c r="F275" s="49">
        <f t="shared" si="65"/>
        <v>6.1350535657179401</v>
      </c>
      <c r="G275" s="6">
        <v>80290.62</v>
      </c>
      <c r="H275" s="6">
        <v>326015</v>
      </c>
      <c r="I275" s="6">
        <v>50.25</v>
      </c>
      <c r="J275" s="49">
        <f t="shared" si="66"/>
        <v>7.6346463199546024</v>
      </c>
      <c r="K275" s="6">
        <v>20294.11</v>
      </c>
      <c r="L275" s="6">
        <v>1241422</v>
      </c>
      <c r="M275" s="6">
        <v>183.6</v>
      </c>
      <c r="N275" s="49">
        <f t="shared" si="67"/>
        <v>0.4904241265258712</v>
      </c>
      <c r="O275" s="6">
        <v>-24413.93</v>
      </c>
      <c r="P275" s="6">
        <v>1014962</v>
      </c>
      <c r="Q275" s="6">
        <v>150.1</v>
      </c>
      <c r="R275" s="49">
        <f t="shared" si="68"/>
        <v>-0.74567504005076046</v>
      </c>
      <c r="S275" s="6">
        <v>79073.570000000007</v>
      </c>
      <c r="T275" s="6">
        <v>929188</v>
      </c>
      <c r="U275" s="6">
        <v>141.1</v>
      </c>
      <c r="V275" s="49">
        <f t="shared" si="69"/>
        <v>2.6380890304222615</v>
      </c>
      <c r="W275" s="6">
        <v>280486.63</v>
      </c>
      <c r="X275" s="6">
        <v>1077325</v>
      </c>
      <c r="Y275" s="6">
        <v>159.75</v>
      </c>
      <c r="Z275" s="49">
        <f t="shared" si="70"/>
        <v>7.8106410785974516</v>
      </c>
      <c r="AA275" s="6">
        <v>110017.64</v>
      </c>
      <c r="AB275" s="6">
        <v>442796</v>
      </c>
      <c r="AC275" s="6">
        <v>62.199999999999996</v>
      </c>
      <c r="AD275" s="49">
        <f t="shared" si="71"/>
        <v>7.7022982140760075</v>
      </c>
      <c r="AE275" s="6">
        <v>297572.37</v>
      </c>
      <c r="AF275" s="6">
        <v>749615</v>
      </c>
      <c r="AG275" s="6">
        <v>106.75</v>
      </c>
      <c r="AH275" s="49">
        <f t="shared" si="72"/>
        <v>11.909008090819954</v>
      </c>
      <c r="AI275" s="6">
        <v>201810.37</v>
      </c>
      <c r="AJ275" s="6">
        <v>1341050</v>
      </c>
      <c r="AK275" s="6">
        <v>195.75</v>
      </c>
      <c r="AL275" s="49">
        <f t="shared" si="73"/>
        <v>4.6650918832258306</v>
      </c>
      <c r="AM275" s="6">
        <v>23075.15</v>
      </c>
      <c r="AN275" s="6">
        <v>1156990</v>
      </c>
      <c r="AO275" s="6">
        <v>171.75</v>
      </c>
      <c r="AP275" s="49">
        <f t="shared" si="74"/>
        <v>0.61826778969567586</v>
      </c>
      <c r="AQ275" s="6">
        <v>-17033.34</v>
      </c>
      <c r="AR275" s="8">
        <v>751674</v>
      </c>
      <c r="AS275" s="8">
        <v>107.1</v>
      </c>
      <c r="AT275" s="51">
        <f t="shared" si="75"/>
        <v>-0.70247679180070088</v>
      </c>
      <c r="AU275" s="6">
        <v>-200149.01</v>
      </c>
      <c r="AV275" s="8">
        <v>1447850</v>
      </c>
      <c r="AW275" s="8">
        <v>206.25</v>
      </c>
      <c r="AX275" s="51">
        <f t="shared" si="76"/>
        <v>-4.2854020167835074</v>
      </c>
      <c r="AY275" s="50">
        <f t="shared" si="77"/>
        <v>653180.79</v>
      </c>
      <c r="AZ275" s="50">
        <f t="shared" si="78"/>
        <v>5557044</v>
      </c>
      <c r="BA275" s="50">
        <f t="shared" si="79"/>
        <v>1610.75</v>
      </c>
      <c r="BB275" s="7">
        <f t="shared" si="80"/>
        <v>3.6437725686534068</v>
      </c>
      <c r="BC275" s="10" t="s">
        <v>804</v>
      </c>
      <c r="BD275" s="10" t="s">
        <v>804</v>
      </c>
      <c r="BE275" s="10" t="s">
        <v>805</v>
      </c>
      <c r="BF275" s="10" t="s">
        <v>835</v>
      </c>
    </row>
    <row r="276" spans="1:58" x14ac:dyDescent="0.2">
      <c r="A276" s="5">
        <v>179209</v>
      </c>
      <c r="B276" s="6" t="s">
        <v>396</v>
      </c>
      <c r="C276" s="6">
        <v>-329.8</v>
      </c>
      <c r="D276" s="6">
        <v>33450</v>
      </c>
      <c r="E276" s="6">
        <v>5</v>
      </c>
      <c r="F276" s="49">
        <f t="shared" si="65"/>
        <v>-0.29578475336322874</v>
      </c>
      <c r="G276" s="6">
        <v>-149.80000000000001</v>
      </c>
      <c r="H276" s="6">
        <v>16350</v>
      </c>
      <c r="I276" s="6">
        <v>2.5</v>
      </c>
      <c r="J276" s="49">
        <f t="shared" si="66"/>
        <v>-0.28402446483180432</v>
      </c>
      <c r="K276" s="6">
        <v>-149.80000000000001</v>
      </c>
      <c r="L276" s="6">
        <v>0</v>
      </c>
      <c r="M276" s="6">
        <v>0</v>
      </c>
      <c r="N276" s="49">
        <f t="shared" si="67"/>
        <v>0</v>
      </c>
      <c r="O276" s="6">
        <v>56550.2</v>
      </c>
      <c r="P276" s="6">
        <v>57575</v>
      </c>
      <c r="Q276" s="6">
        <v>8.75</v>
      </c>
      <c r="R276" s="49">
        <f t="shared" si="68"/>
        <v>30.448218844984801</v>
      </c>
      <c r="S276" s="6">
        <v>55150.2</v>
      </c>
      <c r="T276" s="6">
        <v>0</v>
      </c>
      <c r="U276" s="6">
        <v>0</v>
      </c>
      <c r="V276" s="49">
        <f t="shared" si="69"/>
        <v>0</v>
      </c>
      <c r="W276" s="6">
        <v>0.2</v>
      </c>
      <c r="X276" s="6">
        <v>0</v>
      </c>
      <c r="Y276" s="6">
        <v>0</v>
      </c>
      <c r="Z276" s="49">
        <f t="shared" si="70"/>
        <v>0</v>
      </c>
      <c r="AA276" s="6">
        <v>-99.8</v>
      </c>
      <c r="AB276" s="6">
        <v>0</v>
      </c>
      <c r="AC276" s="6">
        <v>0</v>
      </c>
      <c r="AD276" s="49">
        <f t="shared" si="71"/>
        <v>0</v>
      </c>
      <c r="AE276" s="6">
        <v>-99.8</v>
      </c>
      <c r="AF276" s="6">
        <v>0</v>
      </c>
      <c r="AG276" s="6">
        <v>0</v>
      </c>
      <c r="AH276" s="49">
        <f t="shared" si="72"/>
        <v>0</v>
      </c>
      <c r="AI276" s="6">
        <v>-99.8</v>
      </c>
      <c r="AJ276" s="6">
        <v>0</v>
      </c>
      <c r="AK276" s="6">
        <v>0</v>
      </c>
      <c r="AL276" s="49">
        <f t="shared" si="73"/>
        <v>0</v>
      </c>
      <c r="AM276" s="6">
        <v>-99.8</v>
      </c>
      <c r="AN276" s="6">
        <v>0</v>
      </c>
      <c r="AO276" s="6">
        <v>0</v>
      </c>
      <c r="AP276" s="49">
        <f t="shared" si="74"/>
        <v>0</v>
      </c>
      <c r="AQ276" s="6">
        <v>-99.8</v>
      </c>
      <c r="AR276" s="8">
        <v>0</v>
      </c>
      <c r="AS276" s="8">
        <v>0</v>
      </c>
      <c r="AT276" s="51">
        <f t="shared" si="75"/>
        <v>0</v>
      </c>
      <c r="AU276" s="6">
        <v>0</v>
      </c>
      <c r="AV276" s="8">
        <v>0</v>
      </c>
      <c r="AW276" s="8">
        <v>0</v>
      </c>
      <c r="AX276" s="51">
        <f t="shared" si="76"/>
        <v>0</v>
      </c>
      <c r="AY276" s="50">
        <f t="shared" si="77"/>
        <v>110971.4</v>
      </c>
      <c r="AZ276" s="50">
        <f t="shared" si="78"/>
        <v>107375</v>
      </c>
      <c r="BA276" s="50">
        <f t="shared" si="79"/>
        <v>16.25</v>
      </c>
      <c r="BB276" s="7">
        <f t="shared" si="80"/>
        <v>32.038308731082651</v>
      </c>
      <c r="BC276" s="10" t="s">
        <v>804</v>
      </c>
      <c r="BD276" s="10" t="s">
        <v>804</v>
      </c>
      <c r="BE276" s="10" t="s">
        <v>805</v>
      </c>
      <c r="BF276" s="10" t="s">
        <v>835</v>
      </c>
    </row>
    <row r="277" spans="1:58" x14ac:dyDescent="0.2">
      <c r="A277" s="5">
        <v>179436</v>
      </c>
      <c r="B277" s="6" t="s">
        <v>406</v>
      </c>
      <c r="C277" s="6">
        <v>-6333.12</v>
      </c>
      <c r="D277" s="6">
        <v>242880</v>
      </c>
      <c r="E277" s="6">
        <v>34.5</v>
      </c>
      <c r="F277" s="49">
        <f t="shared" si="65"/>
        <v>-0.78225296442687742</v>
      </c>
      <c r="G277" s="6">
        <v>67919.39</v>
      </c>
      <c r="H277" s="6">
        <v>329650</v>
      </c>
      <c r="I277" s="6">
        <v>50.5</v>
      </c>
      <c r="J277" s="49">
        <f t="shared" si="66"/>
        <v>6.3870805096314269</v>
      </c>
      <c r="K277" s="6">
        <v>-7239.35</v>
      </c>
      <c r="L277" s="6">
        <v>142435</v>
      </c>
      <c r="M277" s="6">
        <v>20.75</v>
      </c>
      <c r="N277" s="49">
        <f t="shared" si="67"/>
        <v>-1.5247691929652123</v>
      </c>
      <c r="O277" s="6">
        <v>-4154.3500000000004</v>
      </c>
      <c r="P277" s="6">
        <v>148095</v>
      </c>
      <c r="Q277" s="6">
        <v>22.25</v>
      </c>
      <c r="R277" s="49">
        <f t="shared" si="68"/>
        <v>-0.86960970998345666</v>
      </c>
      <c r="S277" s="6">
        <v>-5899.35</v>
      </c>
      <c r="T277" s="6">
        <v>108420</v>
      </c>
      <c r="U277" s="6">
        <v>16.5</v>
      </c>
      <c r="V277" s="49">
        <f t="shared" si="69"/>
        <v>-1.686772274488102</v>
      </c>
      <c r="W277" s="6">
        <v>5499.38</v>
      </c>
      <c r="X277" s="6">
        <v>226860</v>
      </c>
      <c r="Y277" s="6">
        <v>34.5</v>
      </c>
      <c r="Z277" s="49">
        <f t="shared" si="70"/>
        <v>0.72723882570748477</v>
      </c>
      <c r="AA277" s="6">
        <v>-8910.6200000000008</v>
      </c>
      <c r="AB277" s="6">
        <v>155140</v>
      </c>
      <c r="AC277" s="6">
        <v>23</v>
      </c>
      <c r="AD277" s="49">
        <f t="shared" si="71"/>
        <v>-1.7805157921877015</v>
      </c>
      <c r="AE277" s="6">
        <v>-1925.62</v>
      </c>
      <c r="AF277" s="6">
        <v>47190</v>
      </c>
      <c r="AG277" s="6">
        <v>6.75</v>
      </c>
      <c r="AH277" s="49">
        <f t="shared" si="72"/>
        <v>-1.2241703750794659</v>
      </c>
      <c r="AI277" s="6">
        <v>-10070.620000000001</v>
      </c>
      <c r="AJ277" s="6">
        <v>44720</v>
      </c>
      <c r="AK277" s="6">
        <v>6.5</v>
      </c>
      <c r="AL277" s="49">
        <f t="shared" si="73"/>
        <v>-6.9809754025044732</v>
      </c>
      <c r="AM277" s="6">
        <v>-10720.62</v>
      </c>
      <c r="AN277" s="6">
        <v>0</v>
      </c>
      <c r="AO277" s="6">
        <v>0</v>
      </c>
      <c r="AP277" s="49">
        <f t="shared" si="74"/>
        <v>0</v>
      </c>
      <c r="AQ277" s="6">
        <v>-10720.62</v>
      </c>
      <c r="AR277" s="8">
        <v>0</v>
      </c>
      <c r="AS277" s="8">
        <v>0</v>
      </c>
      <c r="AT277" s="51">
        <f t="shared" si="75"/>
        <v>0</v>
      </c>
      <c r="AU277" s="6">
        <v>-10720.62</v>
      </c>
      <c r="AV277" s="8">
        <v>0</v>
      </c>
      <c r="AW277" s="8">
        <v>0</v>
      </c>
      <c r="AX277" s="51">
        <f t="shared" si="76"/>
        <v>0</v>
      </c>
      <c r="AY277" s="50">
        <f t="shared" si="77"/>
        <v>40881.979999999996</v>
      </c>
      <c r="AZ277" s="50">
        <f t="shared" si="78"/>
        <v>1353480</v>
      </c>
      <c r="BA277" s="50">
        <f t="shared" si="79"/>
        <v>215.25</v>
      </c>
      <c r="BB277" s="7">
        <f t="shared" si="80"/>
        <v>0.93635767059727504</v>
      </c>
      <c r="BC277" s="10" t="s">
        <v>804</v>
      </c>
      <c r="BD277" s="10" t="s">
        <v>804</v>
      </c>
      <c r="BE277" s="10" t="s">
        <v>805</v>
      </c>
      <c r="BF277" s="10" t="s">
        <v>835</v>
      </c>
    </row>
    <row r="278" spans="1:58" x14ac:dyDescent="0.2">
      <c r="A278" s="5">
        <v>201172</v>
      </c>
      <c r="B278" s="6" t="s">
        <v>449</v>
      </c>
      <c r="C278" s="6">
        <v>382747.49</v>
      </c>
      <c r="D278" s="6">
        <v>1790610</v>
      </c>
      <c r="E278" s="6">
        <v>266</v>
      </c>
      <c r="F278" s="49">
        <f t="shared" si="65"/>
        <v>6.4125771105935963</v>
      </c>
      <c r="G278" s="6">
        <v>278413.45</v>
      </c>
      <c r="H278" s="6">
        <v>1499870</v>
      </c>
      <c r="I278" s="6">
        <v>225</v>
      </c>
      <c r="J278" s="49">
        <f t="shared" si="66"/>
        <v>5.7543766793122071</v>
      </c>
      <c r="K278" s="6">
        <v>268521.96000000002</v>
      </c>
      <c r="L278" s="6">
        <v>1766126</v>
      </c>
      <c r="M278" s="6">
        <v>262.3</v>
      </c>
      <c r="N278" s="49">
        <f t="shared" si="67"/>
        <v>4.5612027680924241</v>
      </c>
      <c r="O278" s="6">
        <v>327626.76</v>
      </c>
      <c r="P278" s="6">
        <v>1778800</v>
      </c>
      <c r="Q278" s="6">
        <v>262.25</v>
      </c>
      <c r="R278" s="49">
        <f t="shared" si="68"/>
        <v>5.709708545086575</v>
      </c>
      <c r="S278" s="6">
        <v>487754.75</v>
      </c>
      <c r="T278" s="6">
        <v>1767450</v>
      </c>
      <c r="U278" s="6">
        <v>265.5</v>
      </c>
      <c r="V278" s="49">
        <f t="shared" si="69"/>
        <v>8.5549222043056385</v>
      </c>
      <c r="W278" s="6">
        <v>71936.22</v>
      </c>
      <c r="X278" s="6">
        <v>1070800</v>
      </c>
      <c r="Y278" s="6">
        <v>160</v>
      </c>
      <c r="Z278" s="49">
        <f t="shared" si="70"/>
        <v>2.0153965259618976</v>
      </c>
      <c r="AA278" s="6">
        <v>366312.15</v>
      </c>
      <c r="AB278" s="6">
        <v>2092655</v>
      </c>
      <c r="AC278" s="6">
        <v>302.5</v>
      </c>
      <c r="AD278" s="49">
        <f t="shared" si="71"/>
        <v>5.4264447077994227</v>
      </c>
      <c r="AE278" s="6">
        <v>382162.65</v>
      </c>
      <c r="AF278" s="6">
        <v>1029320</v>
      </c>
      <c r="AG278" s="6">
        <v>147.75</v>
      </c>
      <c r="AH278" s="49">
        <f t="shared" si="72"/>
        <v>11.138304414564956</v>
      </c>
      <c r="AI278" s="6">
        <v>273854.49</v>
      </c>
      <c r="AJ278" s="6">
        <v>2063980</v>
      </c>
      <c r="AK278" s="6">
        <v>299.75</v>
      </c>
      <c r="AL278" s="49">
        <f t="shared" si="73"/>
        <v>4.1131644638029439</v>
      </c>
      <c r="AM278" s="6">
        <v>154177.01</v>
      </c>
      <c r="AN278" s="6">
        <v>1656475</v>
      </c>
      <c r="AO278" s="6">
        <v>243.75</v>
      </c>
      <c r="AP278" s="49">
        <f t="shared" si="74"/>
        <v>2.8853362169667518</v>
      </c>
      <c r="AQ278" s="6">
        <v>220244.97</v>
      </c>
      <c r="AR278" s="8">
        <v>3083685</v>
      </c>
      <c r="AS278" s="8">
        <v>448</v>
      </c>
      <c r="AT278" s="51">
        <f t="shared" si="75"/>
        <v>2.2141023061694045</v>
      </c>
      <c r="AU278" s="6">
        <v>241660.92</v>
      </c>
      <c r="AV278" s="8">
        <v>3187600</v>
      </c>
      <c r="AW278" s="8">
        <v>454.15</v>
      </c>
      <c r="AX278" s="51">
        <f t="shared" si="76"/>
        <v>2.3501971765591669</v>
      </c>
      <c r="AY278" s="50">
        <f t="shared" si="77"/>
        <v>2183312.7799999998</v>
      </c>
      <c r="AZ278" s="50">
        <f t="shared" si="78"/>
        <v>11766311</v>
      </c>
      <c r="BA278" s="50">
        <f t="shared" si="79"/>
        <v>3336.9500000000003</v>
      </c>
      <c r="BB278" s="7">
        <f t="shared" si="80"/>
        <v>5.7522443678396726</v>
      </c>
      <c r="BC278" s="10" t="s">
        <v>804</v>
      </c>
      <c r="BD278" s="10" t="s">
        <v>804</v>
      </c>
      <c r="BE278" s="10" t="s">
        <v>805</v>
      </c>
      <c r="BF278" s="10" t="s">
        <v>835</v>
      </c>
    </row>
    <row r="279" spans="1:58" x14ac:dyDescent="0.2">
      <c r="A279" s="5">
        <v>202228</v>
      </c>
      <c r="B279" s="6" t="s">
        <v>465</v>
      </c>
      <c r="C279" s="6">
        <v>-3745</v>
      </c>
      <c r="D279" s="6">
        <v>0</v>
      </c>
      <c r="E279" s="6">
        <v>0</v>
      </c>
      <c r="F279" s="49">
        <f t="shared" si="65"/>
        <v>0</v>
      </c>
      <c r="G279" s="6">
        <v>-3745</v>
      </c>
      <c r="H279" s="6">
        <v>0</v>
      </c>
      <c r="I279" s="6">
        <v>0</v>
      </c>
      <c r="J279" s="49">
        <f t="shared" si="66"/>
        <v>0</v>
      </c>
      <c r="K279" s="6">
        <v>-3745</v>
      </c>
      <c r="L279" s="6">
        <v>0</v>
      </c>
      <c r="M279" s="6">
        <v>0</v>
      </c>
      <c r="N279" s="49">
        <f t="shared" si="67"/>
        <v>0</v>
      </c>
      <c r="O279" s="6">
        <v>-3745</v>
      </c>
      <c r="P279" s="6">
        <v>0</v>
      </c>
      <c r="Q279" s="6">
        <v>0</v>
      </c>
      <c r="R279" s="49">
        <f t="shared" si="68"/>
        <v>0</v>
      </c>
      <c r="S279" s="6">
        <v>-3745</v>
      </c>
      <c r="T279" s="6">
        <v>0</v>
      </c>
      <c r="U279" s="6">
        <v>0</v>
      </c>
      <c r="V279" s="49">
        <f t="shared" si="69"/>
        <v>0</v>
      </c>
      <c r="W279" s="6">
        <v>-3745</v>
      </c>
      <c r="X279" s="6">
        <v>0</v>
      </c>
      <c r="Y279" s="6">
        <v>0</v>
      </c>
      <c r="Z279" s="49">
        <f t="shared" si="70"/>
        <v>0</v>
      </c>
      <c r="AA279" s="6">
        <v>-3745</v>
      </c>
      <c r="AB279" s="6">
        <v>0</v>
      </c>
      <c r="AC279" s="6">
        <v>0</v>
      </c>
      <c r="AD279" s="49">
        <f t="shared" si="71"/>
        <v>0</v>
      </c>
      <c r="AE279" s="6">
        <v>-3745</v>
      </c>
      <c r="AF279" s="6">
        <v>0</v>
      </c>
      <c r="AG279" s="6">
        <v>0</v>
      </c>
      <c r="AH279" s="49">
        <f t="shared" si="72"/>
        <v>0</v>
      </c>
      <c r="AI279" s="6">
        <v>-3745</v>
      </c>
      <c r="AJ279" s="6">
        <v>0</v>
      </c>
      <c r="AK279" s="6">
        <v>0</v>
      </c>
      <c r="AL279" s="49">
        <f t="shared" si="73"/>
        <v>0</v>
      </c>
      <c r="AM279" s="6">
        <v>-3745</v>
      </c>
      <c r="AN279" s="6">
        <v>0</v>
      </c>
      <c r="AO279" s="6">
        <v>0</v>
      </c>
      <c r="AP279" s="49">
        <f t="shared" si="74"/>
        <v>0</v>
      </c>
      <c r="AQ279" s="6">
        <v>-3745</v>
      </c>
      <c r="AR279" s="8">
        <v>0</v>
      </c>
      <c r="AS279" s="8">
        <v>0</v>
      </c>
      <c r="AT279" s="51">
        <f t="shared" si="75"/>
        <v>0</v>
      </c>
      <c r="AU279" s="6">
        <v>-3745</v>
      </c>
      <c r="AV279" s="8">
        <v>0</v>
      </c>
      <c r="AW279" s="8">
        <v>0</v>
      </c>
      <c r="AX279" s="51">
        <f t="shared" si="76"/>
        <v>0</v>
      </c>
      <c r="AY279" s="50">
        <f t="shared" si="77"/>
        <v>-26215</v>
      </c>
      <c r="AZ279" s="50">
        <f t="shared" si="78"/>
        <v>0</v>
      </c>
      <c r="BA279" s="50">
        <f t="shared" si="79"/>
        <v>0</v>
      </c>
      <c r="BB279" s="7">
        <f t="shared" si="80"/>
        <v>0</v>
      </c>
      <c r="BC279" s="10" t="s">
        <v>804</v>
      </c>
      <c r="BD279" s="10" t="s">
        <v>804</v>
      </c>
      <c r="BE279" s="10" t="s">
        <v>805</v>
      </c>
      <c r="BF279" s="10" t="s">
        <v>835</v>
      </c>
    </row>
    <row r="280" spans="1:58" x14ac:dyDescent="0.2">
      <c r="A280" s="5">
        <v>205225</v>
      </c>
      <c r="B280" s="6" t="s">
        <v>544</v>
      </c>
      <c r="C280" s="6">
        <v>-5350.19</v>
      </c>
      <c r="D280" s="6">
        <v>304960</v>
      </c>
      <c r="E280" s="6">
        <v>45</v>
      </c>
      <c r="F280" s="49">
        <f t="shared" si="65"/>
        <v>-0.52631722193074493</v>
      </c>
      <c r="G280" s="6">
        <v>106238.83</v>
      </c>
      <c r="H280" s="6">
        <v>665670</v>
      </c>
      <c r="I280" s="6">
        <v>100.65</v>
      </c>
      <c r="J280" s="49">
        <f t="shared" si="66"/>
        <v>4.9475021106554298</v>
      </c>
      <c r="K280" s="6">
        <v>81111.81</v>
      </c>
      <c r="L280" s="6">
        <v>398360</v>
      </c>
      <c r="M280" s="6">
        <v>57.75</v>
      </c>
      <c r="N280" s="49">
        <f t="shared" si="67"/>
        <v>6.108430314288583</v>
      </c>
      <c r="O280" s="6">
        <v>98529.4</v>
      </c>
      <c r="P280" s="6">
        <v>768220</v>
      </c>
      <c r="Q280" s="6">
        <v>114.75</v>
      </c>
      <c r="R280" s="49">
        <f t="shared" si="68"/>
        <v>3.9759592304287832</v>
      </c>
      <c r="S280" s="6">
        <v>173421.85</v>
      </c>
      <c r="T280" s="6">
        <v>1200715</v>
      </c>
      <c r="U280" s="6">
        <v>180.5</v>
      </c>
      <c r="V280" s="49">
        <f t="shared" si="69"/>
        <v>4.4773966761471291</v>
      </c>
      <c r="W280" s="6">
        <v>462631.6</v>
      </c>
      <c r="X280" s="6">
        <v>1677543</v>
      </c>
      <c r="Y280" s="6">
        <v>253.10000000000002</v>
      </c>
      <c r="Z280" s="49">
        <f t="shared" si="70"/>
        <v>8.273378387320026</v>
      </c>
      <c r="AA280" s="6">
        <v>338358.58</v>
      </c>
      <c r="AB280" s="6">
        <v>991150</v>
      </c>
      <c r="AC280" s="6">
        <v>142.5</v>
      </c>
      <c r="AD280" s="49">
        <f t="shared" si="71"/>
        <v>10.582773525702468</v>
      </c>
      <c r="AE280" s="6">
        <v>386468.97</v>
      </c>
      <c r="AF280" s="6">
        <v>1540583</v>
      </c>
      <c r="AG280" s="6">
        <v>219.10000000000002</v>
      </c>
      <c r="AH280" s="49">
        <f t="shared" si="72"/>
        <v>7.5257672582392496</v>
      </c>
      <c r="AI280" s="6">
        <v>471436.5</v>
      </c>
      <c r="AJ280" s="6">
        <v>2258115</v>
      </c>
      <c r="AK280" s="6">
        <v>325.5</v>
      </c>
      <c r="AL280" s="49">
        <f t="shared" si="73"/>
        <v>6.4720049687460559</v>
      </c>
      <c r="AM280" s="6">
        <v>484209.03</v>
      </c>
      <c r="AN280" s="6">
        <v>1891040</v>
      </c>
      <c r="AO280" s="6">
        <v>281</v>
      </c>
      <c r="AP280" s="49">
        <f t="shared" si="74"/>
        <v>7.9376850463237165</v>
      </c>
      <c r="AQ280" s="6">
        <v>527497.49</v>
      </c>
      <c r="AR280" s="8">
        <v>2592685</v>
      </c>
      <c r="AS280" s="8">
        <v>374.75</v>
      </c>
      <c r="AT280" s="51">
        <f t="shared" si="75"/>
        <v>6.3071380402941353</v>
      </c>
      <c r="AU280" s="6">
        <v>745676.22</v>
      </c>
      <c r="AV280" s="8">
        <v>4211915</v>
      </c>
      <c r="AW280" s="8">
        <v>601.19999999999993</v>
      </c>
      <c r="AX280" s="51">
        <f t="shared" si="76"/>
        <v>5.4882310825360907</v>
      </c>
      <c r="AY280" s="50">
        <f t="shared" si="77"/>
        <v>1254941.8799999999</v>
      </c>
      <c r="AZ280" s="50">
        <f t="shared" si="78"/>
        <v>6006618</v>
      </c>
      <c r="BA280" s="50">
        <f t="shared" si="79"/>
        <v>2695.7999999999997</v>
      </c>
      <c r="BB280" s="7">
        <f t="shared" si="80"/>
        <v>6.4767225550218104</v>
      </c>
      <c r="BC280" s="10" t="s">
        <v>804</v>
      </c>
      <c r="BD280" s="10" t="s">
        <v>804</v>
      </c>
      <c r="BE280" s="10" t="s">
        <v>805</v>
      </c>
      <c r="BF280" s="10" t="s">
        <v>835</v>
      </c>
    </row>
    <row r="281" spans="1:58" x14ac:dyDescent="0.2">
      <c r="A281" s="5">
        <v>205244</v>
      </c>
      <c r="B281" s="6" t="s">
        <v>545</v>
      </c>
      <c r="C281" s="6">
        <v>3550</v>
      </c>
      <c r="D281" s="6">
        <v>0</v>
      </c>
      <c r="E281" s="6">
        <v>0</v>
      </c>
      <c r="F281" s="49">
        <f t="shared" si="65"/>
        <v>0</v>
      </c>
      <c r="G281" s="6">
        <v>3550</v>
      </c>
      <c r="H281" s="6">
        <v>0</v>
      </c>
      <c r="I281" s="6">
        <v>0</v>
      </c>
      <c r="J281" s="49">
        <f t="shared" si="66"/>
        <v>0</v>
      </c>
      <c r="K281" s="6">
        <v>3550</v>
      </c>
      <c r="L281" s="6">
        <v>0</v>
      </c>
      <c r="M281" s="6">
        <v>0</v>
      </c>
      <c r="N281" s="49">
        <f t="shared" si="67"/>
        <v>0</v>
      </c>
      <c r="O281" s="6">
        <v>-50</v>
      </c>
      <c r="P281" s="6">
        <v>0</v>
      </c>
      <c r="Q281" s="6">
        <v>0</v>
      </c>
      <c r="R281" s="49">
        <f t="shared" si="68"/>
        <v>0</v>
      </c>
      <c r="S281" s="6">
        <v>-50</v>
      </c>
      <c r="T281" s="6">
        <v>0</v>
      </c>
      <c r="U281" s="6">
        <v>0</v>
      </c>
      <c r="V281" s="49">
        <f t="shared" si="69"/>
        <v>0</v>
      </c>
      <c r="W281" s="6">
        <v>-50</v>
      </c>
      <c r="X281" s="6">
        <v>0</v>
      </c>
      <c r="Y281" s="6">
        <v>0</v>
      </c>
      <c r="Z281" s="49">
        <f t="shared" si="70"/>
        <v>0</v>
      </c>
      <c r="AA281" s="6">
        <v>-50</v>
      </c>
      <c r="AB281" s="6">
        <v>0</v>
      </c>
      <c r="AC281" s="6">
        <v>0</v>
      </c>
      <c r="AD281" s="49">
        <f t="shared" si="71"/>
        <v>0</v>
      </c>
      <c r="AE281" s="6">
        <v>-50</v>
      </c>
      <c r="AF281" s="6">
        <v>0</v>
      </c>
      <c r="AG281" s="6">
        <v>0</v>
      </c>
      <c r="AH281" s="49">
        <f t="shared" si="72"/>
        <v>0</v>
      </c>
      <c r="AI281" s="6">
        <v>-50</v>
      </c>
      <c r="AJ281" s="6">
        <v>0</v>
      </c>
      <c r="AK281" s="6">
        <v>0</v>
      </c>
      <c r="AL281" s="49">
        <f t="shared" si="73"/>
        <v>0</v>
      </c>
      <c r="AM281" s="6">
        <v>-50</v>
      </c>
      <c r="AN281" s="6">
        <v>0</v>
      </c>
      <c r="AO281" s="6">
        <v>0</v>
      </c>
      <c r="AP281" s="49">
        <f t="shared" si="74"/>
        <v>0</v>
      </c>
      <c r="AQ281" s="6">
        <v>-50</v>
      </c>
      <c r="AR281" s="8">
        <v>0</v>
      </c>
      <c r="AS281" s="8">
        <v>0</v>
      </c>
      <c r="AT281" s="51">
        <f t="shared" si="75"/>
        <v>0</v>
      </c>
      <c r="AU281" s="6">
        <v>-50</v>
      </c>
      <c r="AV281" s="8">
        <v>0</v>
      </c>
      <c r="AW281" s="8">
        <v>0</v>
      </c>
      <c r="AX281" s="51">
        <f t="shared" si="76"/>
        <v>0</v>
      </c>
      <c r="AY281" s="50">
        <f t="shared" si="77"/>
        <v>10450</v>
      </c>
      <c r="AZ281" s="50">
        <f t="shared" si="78"/>
        <v>0</v>
      </c>
      <c r="BA281" s="50">
        <f t="shared" si="79"/>
        <v>0</v>
      </c>
      <c r="BB281" s="7">
        <f t="shared" si="80"/>
        <v>0</v>
      </c>
      <c r="BC281" s="10" t="s">
        <v>804</v>
      </c>
      <c r="BD281" s="10" t="s">
        <v>804</v>
      </c>
      <c r="BE281" s="10" t="s">
        <v>805</v>
      </c>
      <c r="BF281" s="10" t="s">
        <v>835</v>
      </c>
    </row>
    <row r="282" spans="1:58" x14ac:dyDescent="0.2">
      <c r="A282" s="5">
        <v>206807</v>
      </c>
      <c r="B282" s="6" t="s">
        <v>579</v>
      </c>
      <c r="C282" s="6">
        <v>19717.5</v>
      </c>
      <c r="D282" s="6">
        <v>17100</v>
      </c>
      <c r="E282" s="6">
        <v>2.5</v>
      </c>
      <c r="F282" s="49">
        <f t="shared" si="65"/>
        <v>34.592105263157897</v>
      </c>
      <c r="G282" s="6">
        <v>-152.5</v>
      </c>
      <c r="H282" s="6">
        <v>0</v>
      </c>
      <c r="I282" s="6">
        <v>0</v>
      </c>
      <c r="J282" s="49">
        <f t="shared" si="66"/>
        <v>0</v>
      </c>
      <c r="K282" s="6">
        <v>66447.5</v>
      </c>
      <c r="L282" s="6">
        <v>67200</v>
      </c>
      <c r="M282" s="6">
        <v>10</v>
      </c>
      <c r="N282" s="49">
        <f t="shared" si="67"/>
        <v>29.6640625</v>
      </c>
      <c r="O282" s="6">
        <v>15512</v>
      </c>
      <c r="P282" s="6">
        <v>92125</v>
      </c>
      <c r="Q282" s="6">
        <v>13.75</v>
      </c>
      <c r="R282" s="49">
        <f t="shared" si="68"/>
        <v>5.2197774762550875</v>
      </c>
      <c r="S282" s="6">
        <v>43899.49</v>
      </c>
      <c r="T282" s="6">
        <v>227650</v>
      </c>
      <c r="U282" s="6">
        <v>35</v>
      </c>
      <c r="V282" s="49">
        <f t="shared" si="69"/>
        <v>5.9779670107621339</v>
      </c>
      <c r="W282" s="6">
        <v>-6950.51</v>
      </c>
      <c r="X282" s="6">
        <v>32400</v>
      </c>
      <c r="Y282" s="6">
        <v>5</v>
      </c>
      <c r="Z282" s="49">
        <f t="shared" si="70"/>
        <v>-6.4356574074074073</v>
      </c>
      <c r="AA282" s="6">
        <v>27324.49</v>
      </c>
      <c r="AB282" s="6">
        <v>35700</v>
      </c>
      <c r="AC282" s="6">
        <v>5</v>
      </c>
      <c r="AD282" s="49">
        <f t="shared" si="71"/>
        <v>23.727148179271712</v>
      </c>
      <c r="AE282" s="6">
        <v>-2725.51</v>
      </c>
      <c r="AF282" s="6">
        <v>34200</v>
      </c>
      <c r="AG282" s="6">
        <v>5</v>
      </c>
      <c r="AH282" s="49">
        <f t="shared" si="72"/>
        <v>-2.3907982456140351</v>
      </c>
      <c r="AI282" s="6">
        <v>-3375.51</v>
      </c>
      <c r="AJ282" s="6">
        <v>51600</v>
      </c>
      <c r="AK282" s="6">
        <v>7.5</v>
      </c>
      <c r="AL282" s="49">
        <f t="shared" si="73"/>
        <v>-2.0279226744186047</v>
      </c>
      <c r="AM282" s="6">
        <v>29474.49</v>
      </c>
      <c r="AN282" s="6">
        <v>34150</v>
      </c>
      <c r="AO282" s="6">
        <v>5</v>
      </c>
      <c r="AP282" s="49">
        <f t="shared" si="74"/>
        <v>26.75575959004393</v>
      </c>
      <c r="AQ282" s="6">
        <v>-525.51</v>
      </c>
      <c r="AR282" s="8">
        <v>0</v>
      </c>
      <c r="AS282" s="8">
        <v>0</v>
      </c>
      <c r="AT282" s="51">
        <f t="shared" si="75"/>
        <v>0</v>
      </c>
      <c r="AU282" s="6">
        <v>-480.51</v>
      </c>
      <c r="AV282" s="8">
        <v>10050</v>
      </c>
      <c r="AW282" s="8">
        <v>1.5</v>
      </c>
      <c r="AX282" s="51">
        <f t="shared" si="76"/>
        <v>-1.4821701492537314</v>
      </c>
      <c r="AY282" s="50">
        <f t="shared" si="77"/>
        <v>165797.96999999997</v>
      </c>
      <c r="AZ282" s="50">
        <f t="shared" si="78"/>
        <v>472175</v>
      </c>
      <c r="BA282" s="50">
        <f t="shared" si="79"/>
        <v>90.25</v>
      </c>
      <c r="BB282" s="7">
        <f t="shared" si="80"/>
        <v>10.88523761317308</v>
      </c>
      <c r="BC282" s="10" t="s">
        <v>804</v>
      </c>
      <c r="BD282" s="10" t="s">
        <v>804</v>
      </c>
      <c r="BE282" s="10" t="s">
        <v>805</v>
      </c>
      <c r="BF282" s="10" t="s">
        <v>835</v>
      </c>
    </row>
    <row r="283" spans="1:58" x14ac:dyDescent="0.2">
      <c r="A283" s="5">
        <v>207810</v>
      </c>
      <c r="B283" s="6" t="s">
        <v>605</v>
      </c>
      <c r="C283" s="6">
        <v>-1850</v>
      </c>
      <c r="D283" s="6">
        <v>99800</v>
      </c>
      <c r="E283" s="6">
        <v>15</v>
      </c>
      <c r="F283" s="49">
        <f t="shared" si="65"/>
        <v>-0.55611222444889785</v>
      </c>
      <c r="G283" s="6">
        <v>-2750.01</v>
      </c>
      <c r="H283" s="6">
        <v>114750</v>
      </c>
      <c r="I283" s="6">
        <v>17.5</v>
      </c>
      <c r="J283" s="49">
        <f t="shared" si="66"/>
        <v>-0.74292209150326805</v>
      </c>
      <c r="K283" s="6">
        <v>-4600.01</v>
      </c>
      <c r="L283" s="6">
        <v>0</v>
      </c>
      <c r="M283" s="6">
        <v>0</v>
      </c>
      <c r="N283" s="49">
        <f t="shared" si="67"/>
        <v>0</v>
      </c>
      <c r="O283" s="6">
        <v>47187.48</v>
      </c>
      <c r="P283" s="6">
        <v>226200</v>
      </c>
      <c r="Q283" s="6">
        <v>33.75</v>
      </c>
      <c r="R283" s="49">
        <f t="shared" si="68"/>
        <v>6.4668960212201592</v>
      </c>
      <c r="S283" s="6">
        <v>69590.48</v>
      </c>
      <c r="T283" s="6">
        <v>325650</v>
      </c>
      <c r="U283" s="6">
        <v>50</v>
      </c>
      <c r="V283" s="49">
        <f t="shared" si="69"/>
        <v>6.6246119453400896</v>
      </c>
      <c r="W283" s="6">
        <v>204169.25</v>
      </c>
      <c r="X283" s="6">
        <v>232440</v>
      </c>
      <c r="Y283" s="6">
        <v>35.5</v>
      </c>
      <c r="Z283" s="49">
        <f t="shared" si="70"/>
        <v>26.351219669592155</v>
      </c>
      <c r="AA283" s="6">
        <v>59169.25</v>
      </c>
      <c r="AB283" s="6">
        <v>85750</v>
      </c>
      <c r="AC283" s="6">
        <v>12.5</v>
      </c>
      <c r="AD283" s="49">
        <f t="shared" si="71"/>
        <v>21.390632653061225</v>
      </c>
      <c r="AE283" s="6">
        <v>0</v>
      </c>
      <c r="AF283" s="6">
        <v>0</v>
      </c>
      <c r="AG283" s="6">
        <v>0</v>
      </c>
      <c r="AH283" s="49">
        <f t="shared" si="72"/>
        <v>0</v>
      </c>
      <c r="AI283" s="6">
        <v>7770</v>
      </c>
      <c r="AJ283" s="6">
        <v>34400</v>
      </c>
      <c r="AK283" s="6">
        <v>5</v>
      </c>
      <c r="AL283" s="49">
        <f t="shared" si="73"/>
        <v>7.0020348837209294</v>
      </c>
      <c r="AM283" s="6">
        <v>7520</v>
      </c>
      <c r="AN283" s="6">
        <v>0</v>
      </c>
      <c r="AO283" s="6">
        <v>0</v>
      </c>
      <c r="AP283" s="49">
        <f t="shared" si="74"/>
        <v>0</v>
      </c>
      <c r="AQ283" s="6">
        <v>-450</v>
      </c>
      <c r="AR283" s="8">
        <v>16750</v>
      </c>
      <c r="AS283" s="8">
        <v>2.5</v>
      </c>
      <c r="AT283" s="51">
        <f t="shared" si="75"/>
        <v>-0.83283582089552233</v>
      </c>
      <c r="AU283" s="6">
        <v>-550</v>
      </c>
      <c r="AV283" s="8">
        <v>0</v>
      </c>
      <c r="AW283" s="8">
        <v>0</v>
      </c>
      <c r="AX283" s="51">
        <f t="shared" si="76"/>
        <v>0</v>
      </c>
      <c r="AY283" s="50">
        <f t="shared" si="77"/>
        <v>370916.44</v>
      </c>
      <c r="AZ283" s="50">
        <f t="shared" si="78"/>
        <v>1084590</v>
      </c>
      <c r="BA283" s="50">
        <f t="shared" si="79"/>
        <v>171.75</v>
      </c>
      <c r="BB283" s="7">
        <f t="shared" si="80"/>
        <v>10.601618713062079</v>
      </c>
      <c r="BC283" s="10" t="s">
        <v>804</v>
      </c>
      <c r="BD283" s="10" t="s">
        <v>804</v>
      </c>
      <c r="BE283" s="10" t="s">
        <v>805</v>
      </c>
      <c r="BF283" s="10" t="s">
        <v>835</v>
      </c>
    </row>
    <row r="284" spans="1:58" x14ac:dyDescent="0.2">
      <c r="A284" s="5">
        <v>210153</v>
      </c>
      <c r="B284" s="6" t="s">
        <v>683</v>
      </c>
      <c r="C284" s="6">
        <v>0</v>
      </c>
      <c r="D284" s="6">
        <v>0</v>
      </c>
      <c r="E284" s="6">
        <v>0</v>
      </c>
      <c r="F284" s="49">
        <f t="shared" si="65"/>
        <v>0</v>
      </c>
      <c r="G284" s="6">
        <v>0</v>
      </c>
      <c r="H284" s="6">
        <v>0</v>
      </c>
      <c r="I284" s="6">
        <v>0</v>
      </c>
      <c r="J284" s="49">
        <f t="shared" si="66"/>
        <v>0</v>
      </c>
      <c r="K284" s="6">
        <v>0</v>
      </c>
      <c r="L284" s="6">
        <v>0</v>
      </c>
      <c r="M284" s="6">
        <v>0</v>
      </c>
      <c r="N284" s="49">
        <f t="shared" si="67"/>
        <v>0</v>
      </c>
      <c r="O284" s="6">
        <v>0</v>
      </c>
      <c r="P284" s="6">
        <v>0</v>
      </c>
      <c r="Q284" s="6">
        <v>0</v>
      </c>
      <c r="R284" s="49">
        <f t="shared" si="68"/>
        <v>0</v>
      </c>
      <c r="S284" s="6">
        <v>0</v>
      </c>
      <c r="T284" s="6">
        <v>0</v>
      </c>
      <c r="U284" s="6">
        <v>0</v>
      </c>
      <c r="V284" s="49">
        <f t="shared" si="69"/>
        <v>0</v>
      </c>
      <c r="W284" s="6">
        <v>0</v>
      </c>
      <c r="X284" s="6">
        <v>0</v>
      </c>
      <c r="Y284" s="6">
        <v>0</v>
      </c>
      <c r="Z284" s="49">
        <f t="shared" si="70"/>
        <v>0</v>
      </c>
      <c r="AA284" s="6">
        <v>-8910</v>
      </c>
      <c r="AB284" s="6">
        <v>206580</v>
      </c>
      <c r="AC284" s="6">
        <v>28.5</v>
      </c>
      <c r="AD284" s="49">
        <f t="shared" si="71"/>
        <v>-1.3370607028753994</v>
      </c>
      <c r="AE284" s="6">
        <v>15170.5</v>
      </c>
      <c r="AF284" s="6">
        <v>375868</v>
      </c>
      <c r="AG284" s="6">
        <v>53.1</v>
      </c>
      <c r="AH284" s="49">
        <f t="shared" si="72"/>
        <v>1.2108373152276863</v>
      </c>
      <c r="AI284" s="6">
        <v>30001.51</v>
      </c>
      <c r="AJ284" s="6">
        <v>553195</v>
      </c>
      <c r="AK284" s="6">
        <v>79</v>
      </c>
      <c r="AL284" s="49">
        <f t="shared" si="73"/>
        <v>1.6812277949005323</v>
      </c>
      <c r="AM284" s="6">
        <v>26744.53</v>
      </c>
      <c r="AN284" s="6">
        <v>265820</v>
      </c>
      <c r="AO284" s="6">
        <v>39</v>
      </c>
      <c r="AP284" s="49">
        <f t="shared" si="74"/>
        <v>3.1189542923783011</v>
      </c>
      <c r="AQ284" s="6">
        <v>-15570.49</v>
      </c>
      <c r="AR284" s="8">
        <v>323100</v>
      </c>
      <c r="AS284" s="8">
        <v>44.5</v>
      </c>
      <c r="AT284" s="51">
        <f t="shared" si="75"/>
        <v>-1.4939188796038378</v>
      </c>
      <c r="AU284" s="6">
        <v>10280.52</v>
      </c>
      <c r="AV284" s="8">
        <v>182900</v>
      </c>
      <c r="AW284" s="8">
        <v>25.5</v>
      </c>
      <c r="AX284" s="51">
        <f t="shared" si="76"/>
        <v>1.7424610169491526</v>
      </c>
      <c r="AY284" s="50">
        <f t="shared" si="77"/>
        <v>-8910</v>
      </c>
      <c r="AZ284" s="50">
        <f t="shared" si="78"/>
        <v>206580</v>
      </c>
      <c r="BA284" s="50">
        <f t="shared" si="79"/>
        <v>269.60000000000002</v>
      </c>
      <c r="BB284" s="7">
        <f t="shared" si="80"/>
        <v>-1.3370607028753994</v>
      </c>
      <c r="BC284" s="10" t="s">
        <v>804</v>
      </c>
      <c r="BD284" s="10" t="s">
        <v>804</v>
      </c>
      <c r="BE284" s="10" t="s">
        <v>805</v>
      </c>
      <c r="BF284" s="10" t="s">
        <v>835</v>
      </c>
    </row>
    <row r="285" spans="1:58" x14ac:dyDescent="0.2">
      <c r="A285" s="5">
        <v>210434</v>
      </c>
      <c r="B285" s="6" t="s">
        <v>29</v>
      </c>
      <c r="C285" s="6">
        <v>0</v>
      </c>
      <c r="D285" s="6">
        <v>0</v>
      </c>
      <c r="E285" s="6">
        <v>0</v>
      </c>
      <c r="F285" s="49">
        <f t="shared" si="65"/>
        <v>0</v>
      </c>
      <c r="G285" s="6">
        <v>0</v>
      </c>
      <c r="H285" s="6">
        <v>0</v>
      </c>
      <c r="I285" s="6">
        <v>0</v>
      </c>
      <c r="J285" s="49">
        <f t="shared" si="66"/>
        <v>0</v>
      </c>
      <c r="K285" s="6">
        <v>0</v>
      </c>
      <c r="L285" s="6">
        <v>0</v>
      </c>
      <c r="M285" s="6">
        <v>0</v>
      </c>
      <c r="N285" s="49">
        <f t="shared" si="67"/>
        <v>0</v>
      </c>
      <c r="O285" s="6">
        <v>0</v>
      </c>
      <c r="P285" s="6">
        <v>0</v>
      </c>
      <c r="Q285" s="6">
        <v>0</v>
      </c>
      <c r="R285" s="49">
        <f t="shared" si="68"/>
        <v>0</v>
      </c>
      <c r="S285" s="6">
        <v>0</v>
      </c>
      <c r="T285" s="6">
        <v>0</v>
      </c>
      <c r="U285" s="6">
        <v>0</v>
      </c>
      <c r="V285" s="49">
        <f t="shared" si="69"/>
        <v>0</v>
      </c>
      <c r="W285" s="6">
        <v>0</v>
      </c>
      <c r="X285" s="6">
        <v>0</v>
      </c>
      <c r="Y285" s="6">
        <v>0</v>
      </c>
      <c r="Z285" s="49">
        <f t="shared" si="70"/>
        <v>0</v>
      </c>
      <c r="AA285" s="6">
        <v>0</v>
      </c>
      <c r="AB285" s="6">
        <v>0</v>
      </c>
      <c r="AC285" s="6">
        <v>0</v>
      </c>
      <c r="AD285" s="49">
        <f t="shared" si="71"/>
        <v>0</v>
      </c>
      <c r="AE285" s="6">
        <v>-3650</v>
      </c>
      <c r="AF285" s="6">
        <v>86000</v>
      </c>
      <c r="AG285" s="6">
        <v>12.5</v>
      </c>
      <c r="AH285" s="49">
        <f t="shared" si="72"/>
        <v>-1.2732558139534884</v>
      </c>
      <c r="AI285" s="6">
        <v>-9750</v>
      </c>
      <c r="AJ285" s="6">
        <v>197800</v>
      </c>
      <c r="AK285" s="6">
        <v>28.75</v>
      </c>
      <c r="AL285" s="49">
        <f t="shared" si="73"/>
        <v>-1.5280586450960565</v>
      </c>
      <c r="AM285" s="6">
        <v>-1639.99</v>
      </c>
      <c r="AN285" s="6">
        <v>245260</v>
      </c>
      <c r="AO285" s="6">
        <v>37</v>
      </c>
      <c r="AP285" s="49">
        <f t="shared" si="74"/>
        <v>-0.20728895865612001</v>
      </c>
      <c r="AQ285" s="6">
        <v>53829.99</v>
      </c>
      <c r="AR285" s="8">
        <v>340270</v>
      </c>
      <c r="AS285" s="8">
        <v>50.5</v>
      </c>
      <c r="AT285" s="51">
        <f t="shared" si="75"/>
        <v>4.9041340406148057</v>
      </c>
      <c r="AU285" s="6">
        <v>64021.25</v>
      </c>
      <c r="AV285" s="8">
        <v>444400</v>
      </c>
      <c r="AW285" s="8">
        <v>63.5</v>
      </c>
      <c r="AX285" s="51">
        <f t="shared" si="76"/>
        <v>4.4659287803780376</v>
      </c>
      <c r="AY285" s="50">
        <f t="shared" si="77"/>
        <v>0</v>
      </c>
      <c r="AZ285" s="50">
        <f t="shared" si="78"/>
        <v>0</v>
      </c>
      <c r="BA285" s="50">
        <f t="shared" si="79"/>
        <v>192.25</v>
      </c>
      <c r="BB285" s="7">
        <f t="shared" si="80"/>
        <v>0</v>
      </c>
      <c r="BC285" s="10" t="s">
        <v>804</v>
      </c>
      <c r="BD285" s="10" t="s">
        <v>804</v>
      </c>
      <c r="BE285" s="10" t="s">
        <v>805</v>
      </c>
      <c r="BF285" s="10" t="s">
        <v>835</v>
      </c>
    </row>
    <row r="286" spans="1:58" x14ac:dyDescent="0.2">
      <c r="A286" s="5">
        <v>178513</v>
      </c>
      <c r="B286" s="6" t="s">
        <v>739</v>
      </c>
      <c r="C286" s="6">
        <v>-19377.66</v>
      </c>
      <c r="D286" s="6">
        <v>0</v>
      </c>
      <c r="E286" s="6">
        <v>0</v>
      </c>
      <c r="F286" s="49">
        <f t="shared" si="65"/>
        <v>0</v>
      </c>
      <c r="G286" s="6">
        <v>-19377.66</v>
      </c>
      <c r="H286" s="6">
        <v>0</v>
      </c>
      <c r="I286" s="6">
        <v>0</v>
      </c>
      <c r="J286" s="49">
        <f t="shared" si="66"/>
        <v>0</v>
      </c>
      <c r="K286" s="6">
        <v>-19377.66</v>
      </c>
      <c r="L286" s="6">
        <v>0</v>
      </c>
      <c r="M286" s="6">
        <v>0</v>
      </c>
      <c r="N286" s="49">
        <f t="shared" si="67"/>
        <v>0</v>
      </c>
      <c r="O286" s="6">
        <v>-19377.66</v>
      </c>
      <c r="P286" s="6">
        <v>0</v>
      </c>
      <c r="Q286" s="6">
        <v>0</v>
      </c>
      <c r="R286" s="49">
        <f t="shared" si="68"/>
        <v>0</v>
      </c>
      <c r="S286" s="6">
        <v>-19377.66</v>
      </c>
      <c r="T286" s="6">
        <v>0</v>
      </c>
      <c r="U286" s="6">
        <v>0</v>
      </c>
      <c r="V286" s="49">
        <f t="shared" si="69"/>
        <v>0</v>
      </c>
      <c r="W286" s="6">
        <v>-19377.66</v>
      </c>
      <c r="X286" s="6">
        <v>0</v>
      </c>
      <c r="Y286" s="6">
        <v>0</v>
      </c>
      <c r="Z286" s="49">
        <f t="shared" si="70"/>
        <v>0</v>
      </c>
      <c r="AA286" s="6">
        <v>-19377.66</v>
      </c>
      <c r="AB286" s="6">
        <v>0</v>
      </c>
      <c r="AC286" s="6">
        <v>0</v>
      </c>
      <c r="AD286" s="49">
        <f t="shared" si="71"/>
        <v>0</v>
      </c>
      <c r="AE286" s="6">
        <v>-19377.66</v>
      </c>
      <c r="AF286" s="6">
        <v>0</v>
      </c>
      <c r="AG286" s="6">
        <v>0</v>
      </c>
      <c r="AH286" s="49">
        <f t="shared" si="72"/>
        <v>0</v>
      </c>
      <c r="AI286" s="12">
        <v>0</v>
      </c>
      <c r="AJ286" s="6">
        <v>0</v>
      </c>
      <c r="AK286" s="6">
        <v>0</v>
      </c>
      <c r="AL286" s="49">
        <f t="shared" si="73"/>
        <v>0</v>
      </c>
      <c r="AM286" s="6">
        <v>0</v>
      </c>
      <c r="AN286" s="6">
        <v>0</v>
      </c>
      <c r="AO286" s="6">
        <v>0</v>
      </c>
      <c r="AP286" s="49">
        <f t="shared" si="74"/>
        <v>0</v>
      </c>
      <c r="AQ286" s="6">
        <v>0</v>
      </c>
      <c r="AR286" s="8">
        <v>0</v>
      </c>
      <c r="AS286" s="8">
        <v>0</v>
      </c>
      <c r="AT286" s="51">
        <f t="shared" si="75"/>
        <v>0</v>
      </c>
      <c r="AU286" s="6">
        <v>0</v>
      </c>
      <c r="AV286" s="8">
        <v>0</v>
      </c>
      <c r="AW286" s="8">
        <v>0</v>
      </c>
      <c r="AX286" s="51">
        <f t="shared" si="76"/>
        <v>0</v>
      </c>
      <c r="AY286" s="50">
        <f t="shared" si="77"/>
        <v>-135643.62</v>
      </c>
      <c r="AZ286" s="50">
        <f t="shared" si="78"/>
        <v>0</v>
      </c>
      <c r="BA286" s="50">
        <f t="shared" si="79"/>
        <v>0</v>
      </c>
      <c r="BB286" s="7">
        <f t="shared" si="80"/>
        <v>0</v>
      </c>
      <c r="BC286" s="10" t="s">
        <v>804</v>
      </c>
      <c r="BD286" s="10" t="s">
        <v>804</v>
      </c>
      <c r="BE286" s="10" t="s">
        <v>805</v>
      </c>
      <c r="BF286" s="10" t="s">
        <v>835</v>
      </c>
    </row>
    <row r="287" spans="1:58" x14ac:dyDescent="0.2">
      <c r="A287" s="5">
        <v>201079</v>
      </c>
      <c r="B287" s="6" t="s">
        <v>741</v>
      </c>
      <c r="C287" s="6">
        <v>-7414.73</v>
      </c>
      <c r="D287" s="6">
        <v>0</v>
      </c>
      <c r="E287" s="6">
        <v>0</v>
      </c>
      <c r="F287" s="49">
        <f t="shared" si="65"/>
        <v>0</v>
      </c>
      <c r="G287" s="6">
        <v>-7414.73</v>
      </c>
      <c r="H287" s="6">
        <v>0</v>
      </c>
      <c r="I287" s="6">
        <v>0</v>
      </c>
      <c r="J287" s="49">
        <f t="shared" si="66"/>
        <v>0</v>
      </c>
      <c r="K287" s="6">
        <v>-7414.73</v>
      </c>
      <c r="L287" s="6">
        <v>0</v>
      </c>
      <c r="M287" s="6">
        <v>0</v>
      </c>
      <c r="N287" s="49">
        <f t="shared" si="67"/>
        <v>0</v>
      </c>
      <c r="O287" s="6">
        <v>-7414.73</v>
      </c>
      <c r="P287" s="6">
        <v>0</v>
      </c>
      <c r="Q287" s="6">
        <v>0</v>
      </c>
      <c r="R287" s="49">
        <f t="shared" si="68"/>
        <v>0</v>
      </c>
      <c r="S287" s="6">
        <v>-7414.73</v>
      </c>
      <c r="T287" s="6">
        <v>0</v>
      </c>
      <c r="U287" s="6">
        <v>0</v>
      </c>
      <c r="V287" s="49">
        <f t="shared" si="69"/>
        <v>0</v>
      </c>
      <c r="W287" s="6">
        <v>-7414.73</v>
      </c>
      <c r="X287" s="6">
        <v>0</v>
      </c>
      <c r="Y287" s="6">
        <v>0</v>
      </c>
      <c r="Z287" s="49">
        <f t="shared" si="70"/>
        <v>0</v>
      </c>
      <c r="AA287" s="6">
        <v>-7414.73</v>
      </c>
      <c r="AB287" s="6">
        <v>0</v>
      </c>
      <c r="AC287" s="6">
        <v>0</v>
      </c>
      <c r="AD287" s="49">
        <f t="shared" si="71"/>
        <v>0</v>
      </c>
      <c r="AE287" s="6">
        <v>-7414.73</v>
      </c>
      <c r="AF287" s="6">
        <v>0</v>
      </c>
      <c r="AG287" s="6">
        <v>0</v>
      </c>
      <c r="AH287" s="49">
        <f t="shared" si="72"/>
        <v>0</v>
      </c>
      <c r="AI287" s="12">
        <v>0</v>
      </c>
      <c r="AJ287" s="6">
        <v>0</v>
      </c>
      <c r="AK287" s="6">
        <v>0</v>
      </c>
      <c r="AL287" s="49">
        <f t="shared" si="73"/>
        <v>0</v>
      </c>
      <c r="AM287" s="6">
        <v>0</v>
      </c>
      <c r="AN287" s="6">
        <v>0</v>
      </c>
      <c r="AO287" s="6">
        <v>0</v>
      </c>
      <c r="AP287" s="49">
        <f t="shared" si="74"/>
        <v>0</v>
      </c>
      <c r="AQ287" s="6">
        <v>0</v>
      </c>
      <c r="AR287" s="8">
        <v>0</v>
      </c>
      <c r="AS287" s="8">
        <v>0</v>
      </c>
      <c r="AT287" s="51">
        <f t="shared" si="75"/>
        <v>0</v>
      </c>
      <c r="AU287" s="6">
        <v>0</v>
      </c>
      <c r="AV287" s="8">
        <v>0</v>
      </c>
      <c r="AW287" s="8">
        <v>0</v>
      </c>
      <c r="AX287" s="51">
        <f t="shared" si="76"/>
        <v>0</v>
      </c>
      <c r="AY287" s="50">
        <f t="shared" si="77"/>
        <v>-51903.109999999986</v>
      </c>
      <c r="AZ287" s="50">
        <f t="shared" si="78"/>
        <v>0</v>
      </c>
      <c r="BA287" s="50">
        <f t="shared" si="79"/>
        <v>0</v>
      </c>
      <c r="BB287" s="7">
        <f t="shared" si="80"/>
        <v>0</v>
      </c>
      <c r="BC287" s="10" t="s">
        <v>804</v>
      </c>
      <c r="BD287" s="10" t="s">
        <v>804</v>
      </c>
      <c r="BE287" s="10" t="s">
        <v>805</v>
      </c>
      <c r="BF287" s="10" t="s">
        <v>835</v>
      </c>
    </row>
    <row r="288" spans="1:58" x14ac:dyDescent="0.2">
      <c r="A288" s="5">
        <v>203773</v>
      </c>
      <c r="B288" s="6" t="s">
        <v>752</v>
      </c>
      <c r="C288" s="6">
        <v>-2025</v>
      </c>
      <c r="D288" s="6">
        <v>0</v>
      </c>
      <c r="E288" s="6">
        <v>0</v>
      </c>
      <c r="F288" s="49">
        <f t="shared" si="65"/>
        <v>0</v>
      </c>
      <c r="G288" s="6">
        <v>-175</v>
      </c>
      <c r="H288" s="6">
        <v>16600</v>
      </c>
      <c r="I288" s="6">
        <v>2.5</v>
      </c>
      <c r="J288" s="49">
        <f t="shared" si="66"/>
        <v>-0.32680722891566266</v>
      </c>
      <c r="K288" s="6">
        <v>-350</v>
      </c>
      <c r="L288" s="6">
        <v>0</v>
      </c>
      <c r="M288" s="6">
        <v>0</v>
      </c>
      <c r="N288" s="49">
        <f t="shared" si="67"/>
        <v>0</v>
      </c>
      <c r="O288" s="6">
        <v>-350</v>
      </c>
      <c r="P288" s="6">
        <v>0</v>
      </c>
      <c r="Q288" s="6">
        <v>0</v>
      </c>
      <c r="R288" s="49">
        <f t="shared" si="68"/>
        <v>0</v>
      </c>
      <c r="S288" s="6">
        <v>-350</v>
      </c>
      <c r="T288" s="6">
        <v>0</v>
      </c>
      <c r="U288" s="6">
        <v>0</v>
      </c>
      <c r="V288" s="49">
        <f t="shared" si="69"/>
        <v>0</v>
      </c>
      <c r="W288" s="6">
        <v>-350</v>
      </c>
      <c r="X288" s="6">
        <v>0</v>
      </c>
      <c r="Y288" s="6">
        <v>0</v>
      </c>
      <c r="Z288" s="49">
        <f t="shared" si="70"/>
        <v>0</v>
      </c>
      <c r="AA288" s="6">
        <v>-350</v>
      </c>
      <c r="AB288" s="6">
        <v>0</v>
      </c>
      <c r="AC288" s="6">
        <v>0</v>
      </c>
      <c r="AD288" s="49">
        <f t="shared" si="71"/>
        <v>0</v>
      </c>
      <c r="AE288" s="12">
        <v>0</v>
      </c>
      <c r="AF288" s="6">
        <v>0</v>
      </c>
      <c r="AG288" s="6">
        <v>0</v>
      </c>
      <c r="AH288" s="49">
        <f t="shared" si="72"/>
        <v>0</v>
      </c>
      <c r="AI288" s="12">
        <v>0</v>
      </c>
      <c r="AJ288" s="6">
        <v>0</v>
      </c>
      <c r="AK288" s="6">
        <v>0</v>
      </c>
      <c r="AL288" s="49">
        <f t="shared" si="73"/>
        <v>0</v>
      </c>
      <c r="AM288" s="6">
        <v>0</v>
      </c>
      <c r="AN288" s="6">
        <v>0</v>
      </c>
      <c r="AO288" s="6">
        <v>0</v>
      </c>
      <c r="AP288" s="49">
        <f t="shared" si="74"/>
        <v>0</v>
      </c>
      <c r="AQ288" s="6">
        <v>0</v>
      </c>
      <c r="AR288" s="8">
        <v>0</v>
      </c>
      <c r="AS288" s="8">
        <v>0</v>
      </c>
      <c r="AT288" s="51">
        <f t="shared" si="75"/>
        <v>0</v>
      </c>
      <c r="AU288" s="6">
        <v>0</v>
      </c>
      <c r="AV288" s="8">
        <v>0</v>
      </c>
      <c r="AW288" s="8">
        <v>0</v>
      </c>
      <c r="AX288" s="51">
        <f t="shared" si="76"/>
        <v>0</v>
      </c>
      <c r="AY288" s="50">
        <f t="shared" si="77"/>
        <v>-3950</v>
      </c>
      <c r="AZ288" s="50">
        <f t="shared" si="78"/>
        <v>16600</v>
      </c>
      <c r="BA288" s="50">
        <f t="shared" si="79"/>
        <v>2.5</v>
      </c>
      <c r="BB288" s="7">
        <f t="shared" si="80"/>
        <v>-7.3765060240963853</v>
      </c>
      <c r="BC288" s="10" t="s">
        <v>804</v>
      </c>
      <c r="BD288" s="10" t="s">
        <v>804</v>
      </c>
      <c r="BE288" s="10" t="s">
        <v>805</v>
      </c>
      <c r="BF288" s="10" t="s">
        <v>835</v>
      </c>
    </row>
    <row r="289" spans="1:58" x14ac:dyDescent="0.2">
      <c r="A289" s="5">
        <v>175539</v>
      </c>
      <c r="B289" s="6" t="s">
        <v>766</v>
      </c>
      <c r="C289" s="6">
        <v>-1470.24</v>
      </c>
      <c r="D289" s="6">
        <v>0</v>
      </c>
      <c r="E289" s="6">
        <v>0</v>
      </c>
      <c r="F289" s="49">
        <f t="shared" si="65"/>
        <v>0</v>
      </c>
      <c r="G289" s="6">
        <v>-1470.24</v>
      </c>
      <c r="H289" s="6">
        <v>0</v>
      </c>
      <c r="I289" s="6">
        <v>0</v>
      </c>
      <c r="J289" s="49">
        <f t="shared" si="66"/>
        <v>0</v>
      </c>
      <c r="K289" s="6">
        <v>-1470.24</v>
      </c>
      <c r="L289" s="6">
        <v>0</v>
      </c>
      <c r="M289" s="6">
        <v>0</v>
      </c>
      <c r="N289" s="49">
        <f t="shared" si="67"/>
        <v>0</v>
      </c>
      <c r="O289" s="6">
        <v>-1470.24</v>
      </c>
      <c r="P289" s="6">
        <v>0</v>
      </c>
      <c r="Q289" s="6">
        <v>0</v>
      </c>
      <c r="R289" s="49">
        <f t="shared" si="68"/>
        <v>0</v>
      </c>
      <c r="S289" s="12">
        <v>0</v>
      </c>
      <c r="T289" s="6">
        <v>0</v>
      </c>
      <c r="U289" s="6">
        <v>0</v>
      </c>
      <c r="V289" s="49">
        <f t="shared" si="69"/>
        <v>0</v>
      </c>
      <c r="W289" s="12">
        <v>0</v>
      </c>
      <c r="X289" s="6">
        <v>0</v>
      </c>
      <c r="Y289" s="6">
        <v>0</v>
      </c>
      <c r="Z289" s="49">
        <f t="shared" si="70"/>
        <v>0</v>
      </c>
      <c r="AA289" s="12">
        <v>0</v>
      </c>
      <c r="AB289" s="6">
        <v>0</v>
      </c>
      <c r="AC289" s="6">
        <v>0</v>
      </c>
      <c r="AD289" s="49">
        <f t="shared" si="71"/>
        <v>0</v>
      </c>
      <c r="AE289" s="12">
        <v>0</v>
      </c>
      <c r="AF289" s="6">
        <v>0</v>
      </c>
      <c r="AG289" s="6">
        <v>0</v>
      </c>
      <c r="AH289" s="49">
        <f t="shared" si="72"/>
        <v>0</v>
      </c>
      <c r="AI289" s="12">
        <v>0</v>
      </c>
      <c r="AJ289" s="6">
        <v>0</v>
      </c>
      <c r="AK289" s="6">
        <v>0</v>
      </c>
      <c r="AL289" s="49">
        <f t="shared" si="73"/>
        <v>0</v>
      </c>
      <c r="AM289" s="6">
        <v>0</v>
      </c>
      <c r="AN289" s="6">
        <v>0</v>
      </c>
      <c r="AO289" s="6">
        <v>0</v>
      </c>
      <c r="AP289" s="49">
        <f t="shared" si="74"/>
        <v>0</v>
      </c>
      <c r="AQ289" s="6">
        <v>0</v>
      </c>
      <c r="AR289" s="8">
        <v>0</v>
      </c>
      <c r="AS289" s="8">
        <v>0</v>
      </c>
      <c r="AT289" s="51">
        <f t="shared" si="75"/>
        <v>0</v>
      </c>
      <c r="AU289" s="6">
        <v>0</v>
      </c>
      <c r="AV289" s="8">
        <v>0</v>
      </c>
      <c r="AW289" s="8">
        <v>0</v>
      </c>
      <c r="AX289" s="51">
        <f t="shared" si="76"/>
        <v>0</v>
      </c>
      <c r="AY289" s="50">
        <f t="shared" si="77"/>
        <v>-5880.96</v>
      </c>
      <c r="AZ289" s="50">
        <f t="shared" si="78"/>
        <v>0</v>
      </c>
      <c r="BA289" s="50">
        <f t="shared" si="79"/>
        <v>0</v>
      </c>
      <c r="BB289" s="7">
        <f t="shared" si="80"/>
        <v>0</v>
      </c>
      <c r="BC289" s="10" t="s">
        <v>804</v>
      </c>
      <c r="BD289" s="10" t="s">
        <v>804</v>
      </c>
      <c r="BE289" s="10" t="s">
        <v>805</v>
      </c>
      <c r="BF289" s="10" t="s">
        <v>835</v>
      </c>
    </row>
    <row r="290" spans="1:58" x14ac:dyDescent="0.2">
      <c r="A290" s="11">
        <v>204135</v>
      </c>
      <c r="B290" s="12" t="s">
        <v>774</v>
      </c>
      <c r="C290" s="6">
        <v>-2190</v>
      </c>
      <c r="D290" s="6">
        <v>0</v>
      </c>
      <c r="E290" s="6">
        <v>0</v>
      </c>
      <c r="F290" s="49">
        <f t="shared" si="65"/>
        <v>0</v>
      </c>
      <c r="G290" s="6">
        <v>-2190</v>
      </c>
      <c r="H290" s="6">
        <v>0</v>
      </c>
      <c r="I290" s="6">
        <v>0</v>
      </c>
      <c r="J290" s="49">
        <f t="shared" si="66"/>
        <v>0</v>
      </c>
      <c r="K290" s="6">
        <v>-2190</v>
      </c>
      <c r="L290" s="6">
        <v>0</v>
      </c>
      <c r="M290" s="6">
        <v>0</v>
      </c>
      <c r="N290" s="49">
        <f t="shared" si="67"/>
        <v>0</v>
      </c>
      <c r="O290" s="12">
        <v>0</v>
      </c>
      <c r="P290" s="6">
        <v>0</v>
      </c>
      <c r="Q290" s="6">
        <v>0</v>
      </c>
      <c r="R290" s="49">
        <f t="shared" si="68"/>
        <v>0</v>
      </c>
      <c r="S290" s="12">
        <v>0</v>
      </c>
      <c r="T290" s="6">
        <v>0</v>
      </c>
      <c r="U290" s="6">
        <v>0</v>
      </c>
      <c r="V290" s="49">
        <f t="shared" si="69"/>
        <v>0</v>
      </c>
      <c r="W290" s="12">
        <v>0</v>
      </c>
      <c r="X290" s="6">
        <v>0</v>
      </c>
      <c r="Y290" s="6">
        <v>0</v>
      </c>
      <c r="Z290" s="49">
        <f t="shared" si="70"/>
        <v>0</v>
      </c>
      <c r="AA290" s="12">
        <v>0</v>
      </c>
      <c r="AB290" s="6">
        <v>0</v>
      </c>
      <c r="AC290" s="6">
        <v>0</v>
      </c>
      <c r="AD290" s="49">
        <f t="shared" si="71"/>
        <v>0</v>
      </c>
      <c r="AE290" s="12">
        <v>0</v>
      </c>
      <c r="AF290" s="6">
        <v>0</v>
      </c>
      <c r="AG290" s="6">
        <v>0</v>
      </c>
      <c r="AH290" s="49">
        <f t="shared" si="72"/>
        <v>0</v>
      </c>
      <c r="AI290" s="12">
        <v>0</v>
      </c>
      <c r="AJ290" s="6">
        <v>0</v>
      </c>
      <c r="AK290" s="6">
        <v>0</v>
      </c>
      <c r="AL290" s="49">
        <f t="shared" si="73"/>
        <v>0</v>
      </c>
      <c r="AM290" s="6">
        <v>0</v>
      </c>
      <c r="AN290" s="6">
        <v>0</v>
      </c>
      <c r="AO290" s="6">
        <v>0</v>
      </c>
      <c r="AP290" s="49">
        <f t="shared" si="74"/>
        <v>0</v>
      </c>
      <c r="AQ290" s="6">
        <v>0</v>
      </c>
      <c r="AR290" s="8">
        <v>0</v>
      </c>
      <c r="AS290" s="8">
        <v>0</v>
      </c>
      <c r="AT290" s="51">
        <f t="shared" si="75"/>
        <v>0</v>
      </c>
      <c r="AU290" s="6">
        <v>0</v>
      </c>
      <c r="AV290" s="8">
        <v>0</v>
      </c>
      <c r="AW290" s="8">
        <v>0</v>
      </c>
      <c r="AX290" s="51">
        <f t="shared" si="76"/>
        <v>0</v>
      </c>
      <c r="AY290" s="50">
        <f t="shared" si="77"/>
        <v>-6570</v>
      </c>
      <c r="AZ290" s="50">
        <f t="shared" si="78"/>
        <v>0</v>
      </c>
      <c r="BA290" s="50">
        <f t="shared" si="79"/>
        <v>0</v>
      </c>
      <c r="BB290" s="7">
        <f t="shared" si="80"/>
        <v>0</v>
      </c>
      <c r="BC290" s="10" t="s">
        <v>804</v>
      </c>
      <c r="BD290" s="10" t="s">
        <v>804</v>
      </c>
      <c r="BE290" s="10" t="s">
        <v>805</v>
      </c>
      <c r="BF290" s="10" t="s">
        <v>835</v>
      </c>
    </row>
    <row r="291" spans="1:58" x14ac:dyDescent="0.2">
      <c r="A291" s="5">
        <v>207811</v>
      </c>
      <c r="B291" s="6" t="s">
        <v>248</v>
      </c>
      <c r="C291" s="6">
        <v>-2425.5</v>
      </c>
      <c r="D291" s="6">
        <v>68044</v>
      </c>
      <c r="E291" s="6">
        <v>10.050000000000001</v>
      </c>
      <c r="F291" s="49">
        <f t="shared" si="65"/>
        <v>-1.0693815766268886</v>
      </c>
      <c r="G291" s="6">
        <v>-4480.5</v>
      </c>
      <c r="H291" s="6">
        <v>48150</v>
      </c>
      <c r="I291" s="6">
        <v>7.5</v>
      </c>
      <c r="J291" s="49">
        <f t="shared" si="66"/>
        <v>-2.8846417445482864</v>
      </c>
      <c r="K291" s="6">
        <v>46994.5</v>
      </c>
      <c r="L291" s="6">
        <v>68500</v>
      </c>
      <c r="M291" s="6">
        <v>10</v>
      </c>
      <c r="N291" s="49">
        <f t="shared" si="67"/>
        <v>20.581532846715326</v>
      </c>
      <c r="O291" s="6">
        <v>-4770.5</v>
      </c>
      <c r="P291" s="6">
        <v>79550</v>
      </c>
      <c r="Q291" s="6">
        <v>12</v>
      </c>
      <c r="R291" s="49">
        <f t="shared" si="68"/>
        <v>-1.8590257699560027</v>
      </c>
      <c r="S291" s="6">
        <v>-5930.5</v>
      </c>
      <c r="T291" s="6">
        <v>3290</v>
      </c>
      <c r="U291" s="6">
        <v>0.5</v>
      </c>
      <c r="V291" s="49">
        <f t="shared" si="69"/>
        <v>-55.880091185410336</v>
      </c>
      <c r="W291" s="6">
        <v>-1980.5</v>
      </c>
      <c r="X291" s="6">
        <v>100200</v>
      </c>
      <c r="Y291" s="6">
        <v>15</v>
      </c>
      <c r="Z291" s="49">
        <f t="shared" si="70"/>
        <v>-0.59296407185628741</v>
      </c>
      <c r="AA291" s="6">
        <v>27824.5</v>
      </c>
      <c r="AB291" s="6">
        <v>208500</v>
      </c>
      <c r="AC291" s="6">
        <v>30</v>
      </c>
      <c r="AD291" s="49">
        <f t="shared" si="71"/>
        <v>4.1369760191846519</v>
      </c>
      <c r="AE291" s="6">
        <v>-3300.5</v>
      </c>
      <c r="AF291" s="6">
        <v>70500</v>
      </c>
      <c r="AG291" s="6">
        <v>10</v>
      </c>
      <c r="AH291" s="49">
        <f t="shared" si="72"/>
        <v>-1.4044680851063829</v>
      </c>
      <c r="AI291" s="6">
        <v>-6640.5</v>
      </c>
      <c r="AJ291" s="6">
        <v>130600</v>
      </c>
      <c r="AK291" s="6">
        <v>19</v>
      </c>
      <c r="AL291" s="49">
        <f t="shared" si="73"/>
        <v>-1.576228943338438</v>
      </c>
      <c r="AM291" s="6">
        <v>-2740.5</v>
      </c>
      <c r="AN291" s="6">
        <v>69250</v>
      </c>
      <c r="AO291" s="6">
        <v>10</v>
      </c>
      <c r="AP291" s="49">
        <f t="shared" si="74"/>
        <v>-1.2267942238267147</v>
      </c>
      <c r="AQ291" s="6">
        <v>-6190.5</v>
      </c>
      <c r="AR291" s="8">
        <v>69000</v>
      </c>
      <c r="AS291" s="8">
        <v>10</v>
      </c>
      <c r="AT291" s="51">
        <f t="shared" si="75"/>
        <v>-2.7812391304347823</v>
      </c>
      <c r="AU291" s="6">
        <v>-4790.5</v>
      </c>
      <c r="AV291" s="8">
        <v>70500</v>
      </c>
      <c r="AW291" s="8">
        <v>10</v>
      </c>
      <c r="AX291" s="51">
        <f t="shared" si="76"/>
        <v>-2.1064609929078015</v>
      </c>
      <c r="AY291" s="50">
        <f t="shared" si="77"/>
        <v>55231.5</v>
      </c>
      <c r="AZ291" s="50">
        <f t="shared" si="78"/>
        <v>576234</v>
      </c>
      <c r="BA291" s="50">
        <f t="shared" si="79"/>
        <v>144.05000000000001</v>
      </c>
      <c r="BB291" s="7">
        <f t="shared" si="80"/>
        <v>2.9713215464550857</v>
      </c>
      <c r="BC291" s="10" t="s">
        <v>804</v>
      </c>
      <c r="BD291" s="10" t="s">
        <v>804</v>
      </c>
      <c r="BE291" s="10" t="s">
        <v>805</v>
      </c>
      <c r="BF291" s="10" t="s">
        <v>834</v>
      </c>
    </row>
    <row r="292" spans="1:58" x14ac:dyDescent="0.2">
      <c r="A292" s="5">
        <v>207986</v>
      </c>
      <c r="B292" s="6" t="s">
        <v>609</v>
      </c>
      <c r="C292" s="6">
        <v>-3375</v>
      </c>
      <c r="D292" s="6">
        <v>83250</v>
      </c>
      <c r="E292" s="6">
        <v>12.5</v>
      </c>
      <c r="F292" s="49">
        <f t="shared" si="65"/>
        <v>-1.2162162162162162</v>
      </c>
      <c r="G292" s="6">
        <v>-7004.97</v>
      </c>
      <c r="H292" s="6">
        <v>225500</v>
      </c>
      <c r="I292" s="6">
        <v>35</v>
      </c>
      <c r="J292" s="49">
        <f t="shared" si="66"/>
        <v>-0.96298922394678499</v>
      </c>
      <c r="K292" s="6">
        <v>-3714.97</v>
      </c>
      <c r="L292" s="6">
        <v>6580</v>
      </c>
      <c r="M292" s="6">
        <v>1</v>
      </c>
      <c r="N292" s="49">
        <f t="shared" si="67"/>
        <v>-16.937553191489361</v>
      </c>
      <c r="O292" s="6">
        <v>-3814.97</v>
      </c>
      <c r="P292" s="6">
        <v>0</v>
      </c>
      <c r="Q292" s="6">
        <v>0</v>
      </c>
      <c r="R292" s="49">
        <f t="shared" si="68"/>
        <v>0</v>
      </c>
      <c r="S292" s="6">
        <v>21425.03</v>
      </c>
      <c r="T292" s="6">
        <v>26000</v>
      </c>
      <c r="U292" s="6">
        <v>4</v>
      </c>
      <c r="V292" s="49">
        <f t="shared" si="69"/>
        <v>25.545228076923074</v>
      </c>
      <c r="W292" s="6">
        <v>15010.03</v>
      </c>
      <c r="X292" s="6">
        <v>49250</v>
      </c>
      <c r="Y292" s="6">
        <v>7.5</v>
      </c>
      <c r="Z292" s="49">
        <f t="shared" si="70"/>
        <v>9.1431654822335027</v>
      </c>
      <c r="AA292" s="6">
        <v>95785.03</v>
      </c>
      <c r="AB292" s="6">
        <v>83750</v>
      </c>
      <c r="AC292" s="6">
        <v>12.5</v>
      </c>
      <c r="AD292" s="49">
        <f t="shared" si="71"/>
        <v>35.454757373134328</v>
      </c>
      <c r="AE292" s="6">
        <v>95485.03</v>
      </c>
      <c r="AF292" s="6">
        <v>0</v>
      </c>
      <c r="AG292" s="6">
        <v>0</v>
      </c>
      <c r="AH292" s="49">
        <f t="shared" si="72"/>
        <v>0</v>
      </c>
      <c r="AI292" s="6">
        <v>-6164.97</v>
      </c>
      <c r="AJ292" s="6">
        <v>0</v>
      </c>
      <c r="AK292" s="6">
        <v>0</v>
      </c>
      <c r="AL292" s="49">
        <f t="shared" si="73"/>
        <v>0</v>
      </c>
      <c r="AM292" s="6">
        <v>-6164.97</v>
      </c>
      <c r="AN292" s="6">
        <v>0</v>
      </c>
      <c r="AO292" s="6">
        <v>0</v>
      </c>
      <c r="AP292" s="49">
        <f t="shared" si="74"/>
        <v>0</v>
      </c>
      <c r="AQ292" s="6">
        <v>-6164.97</v>
      </c>
      <c r="AR292" s="8">
        <v>0</v>
      </c>
      <c r="AS292" s="8">
        <v>0</v>
      </c>
      <c r="AT292" s="51">
        <f t="shared" si="75"/>
        <v>0</v>
      </c>
      <c r="AU292" s="6">
        <v>-6164.97</v>
      </c>
      <c r="AV292" s="8">
        <v>0</v>
      </c>
      <c r="AW292" s="8">
        <v>0</v>
      </c>
      <c r="AX292" s="51">
        <f t="shared" si="76"/>
        <v>0</v>
      </c>
      <c r="AY292" s="50">
        <f t="shared" si="77"/>
        <v>114310.18</v>
      </c>
      <c r="AZ292" s="50">
        <f t="shared" si="78"/>
        <v>474330</v>
      </c>
      <c r="BA292" s="50">
        <f t="shared" si="79"/>
        <v>72.5</v>
      </c>
      <c r="BB292" s="7">
        <f t="shared" si="80"/>
        <v>7.4707810595998563</v>
      </c>
      <c r="BC292" s="10" t="s">
        <v>804</v>
      </c>
      <c r="BD292" s="10" t="s">
        <v>804</v>
      </c>
      <c r="BE292" s="10" t="s">
        <v>805</v>
      </c>
      <c r="BF292" s="10" t="s">
        <v>834</v>
      </c>
    </row>
    <row r="293" spans="1:58" x14ac:dyDescent="0.2">
      <c r="A293" s="5">
        <v>210123</v>
      </c>
      <c r="B293" s="6" t="s">
        <v>54</v>
      </c>
      <c r="C293" s="6">
        <v>0</v>
      </c>
      <c r="D293" s="6">
        <v>0</v>
      </c>
      <c r="E293" s="6">
        <v>0</v>
      </c>
      <c r="F293" s="49">
        <f t="shared" si="65"/>
        <v>0</v>
      </c>
      <c r="G293" s="6">
        <v>0</v>
      </c>
      <c r="H293" s="6">
        <v>0</v>
      </c>
      <c r="I293" s="6">
        <v>0</v>
      </c>
      <c r="J293" s="49">
        <f t="shared" si="66"/>
        <v>0</v>
      </c>
      <c r="K293" s="6">
        <v>0</v>
      </c>
      <c r="L293" s="6">
        <v>0</v>
      </c>
      <c r="M293" s="6">
        <v>0</v>
      </c>
      <c r="N293" s="49">
        <f t="shared" si="67"/>
        <v>0</v>
      </c>
      <c r="O293" s="6">
        <v>0</v>
      </c>
      <c r="P293" s="6">
        <v>0</v>
      </c>
      <c r="Q293" s="6">
        <v>0</v>
      </c>
      <c r="R293" s="49">
        <f t="shared" si="68"/>
        <v>0</v>
      </c>
      <c r="S293" s="6">
        <v>0</v>
      </c>
      <c r="T293" s="6">
        <v>0</v>
      </c>
      <c r="U293" s="6">
        <v>0</v>
      </c>
      <c r="V293" s="49">
        <f t="shared" si="69"/>
        <v>0</v>
      </c>
      <c r="W293" s="6">
        <v>0</v>
      </c>
      <c r="X293" s="6">
        <v>0</v>
      </c>
      <c r="Y293" s="6">
        <v>0</v>
      </c>
      <c r="Z293" s="49">
        <f t="shared" si="70"/>
        <v>0</v>
      </c>
      <c r="AA293" s="6">
        <v>157955</v>
      </c>
      <c r="AB293" s="6">
        <v>568500</v>
      </c>
      <c r="AC293" s="6">
        <v>80.5</v>
      </c>
      <c r="AD293" s="49">
        <f t="shared" si="71"/>
        <v>8.6132014072119603</v>
      </c>
      <c r="AE293" s="6">
        <v>172240.51</v>
      </c>
      <c r="AF293" s="6">
        <v>709905</v>
      </c>
      <c r="AG293" s="6">
        <v>100.45</v>
      </c>
      <c r="AH293" s="49">
        <f t="shared" si="72"/>
        <v>7.2787419443446666</v>
      </c>
      <c r="AI293" s="6">
        <v>162133.26999999999</v>
      </c>
      <c r="AJ293" s="6">
        <v>864950</v>
      </c>
      <c r="AK293" s="6">
        <v>125.5</v>
      </c>
      <c r="AL293" s="49">
        <f t="shared" si="73"/>
        <v>5.8108923868431699</v>
      </c>
      <c r="AM293" s="6">
        <v>345560.81</v>
      </c>
      <c r="AN293" s="6">
        <v>1243715</v>
      </c>
      <c r="AO293" s="6">
        <v>180</v>
      </c>
      <c r="AP293" s="49">
        <f t="shared" si="74"/>
        <v>8.6132153347028861</v>
      </c>
      <c r="AQ293" s="6">
        <v>71860.800000000003</v>
      </c>
      <c r="AR293" s="8">
        <v>422150</v>
      </c>
      <c r="AS293" s="8">
        <v>60</v>
      </c>
      <c r="AT293" s="51">
        <f t="shared" si="75"/>
        <v>5.276998223380315</v>
      </c>
      <c r="AU293" s="6">
        <v>295442.82</v>
      </c>
      <c r="AV293" s="8">
        <v>1764650</v>
      </c>
      <c r="AW293" s="8">
        <v>251.5</v>
      </c>
      <c r="AX293" s="51">
        <f t="shared" si="76"/>
        <v>5.1901098914798967</v>
      </c>
      <c r="AY293" s="50">
        <f t="shared" si="77"/>
        <v>157955</v>
      </c>
      <c r="AZ293" s="50">
        <f t="shared" si="78"/>
        <v>568500</v>
      </c>
      <c r="BA293" s="50">
        <f t="shared" si="79"/>
        <v>797.95</v>
      </c>
      <c r="BB293" s="7">
        <f t="shared" si="80"/>
        <v>8.6132014072119603</v>
      </c>
      <c r="BC293" s="10" t="s">
        <v>804</v>
      </c>
      <c r="BD293" s="10" t="s">
        <v>804</v>
      </c>
      <c r="BE293" s="10" t="s">
        <v>805</v>
      </c>
      <c r="BF293" s="10" t="s">
        <v>834</v>
      </c>
    </row>
    <row r="294" spans="1:58" x14ac:dyDescent="0.2">
      <c r="A294" s="5">
        <v>125022</v>
      </c>
      <c r="B294" s="6" t="s">
        <v>59</v>
      </c>
      <c r="C294" s="6">
        <v>-8908.89</v>
      </c>
      <c r="D294" s="6">
        <v>404994</v>
      </c>
      <c r="E294" s="6">
        <v>61.1</v>
      </c>
      <c r="F294" s="49">
        <f t="shared" si="65"/>
        <v>-0.65992755448228857</v>
      </c>
      <c r="G294" s="6">
        <v>-24741.38</v>
      </c>
      <c r="H294" s="6">
        <v>724260</v>
      </c>
      <c r="I294" s="6">
        <v>112.25</v>
      </c>
      <c r="J294" s="49">
        <f t="shared" si="66"/>
        <v>-1.058988181039958</v>
      </c>
      <c r="K294" s="6">
        <v>96150.65</v>
      </c>
      <c r="L294" s="6">
        <v>1854905</v>
      </c>
      <c r="M294" s="6">
        <v>277.25</v>
      </c>
      <c r="N294" s="49">
        <f t="shared" si="67"/>
        <v>1.5550766750857861</v>
      </c>
      <c r="O294" s="6">
        <v>197952.14</v>
      </c>
      <c r="P294" s="6">
        <v>1321985</v>
      </c>
      <c r="Q294" s="6">
        <v>200.25</v>
      </c>
      <c r="R294" s="49">
        <f t="shared" si="68"/>
        <v>4.6418955888304332</v>
      </c>
      <c r="S294" s="6">
        <v>377747.13</v>
      </c>
      <c r="T294" s="6">
        <v>979090</v>
      </c>
      <c r="U294" s="6">
        <v>150.5</v>
      </c>
      <c r="V294" s="49">
        <f t="shared" si="69"/>
        <v>11.96024985445669</v>
      </c>
      <c r="W294" s="6">
        <v>86888.95</v>
      </c>
      <c r="X294" s="6">
        <v>1014210</v>
      </c>
      <c r="Y294" s="6">
        <v>154.5</v>
      </c>
      <c r="Z294" s="49">
        <f t="shared" si="70"/>
        <v>2.5701467151773301</v>
      </c>
      <c r="AA294" s="6">
        <v>210514.98</v>
      </c>
      <c r="AB294" s="6">
        <v>1565073</v>
      </c>
      <c r="AC294" s="6">
        <v>226.1</v>
      </c>
      <c r="AD294" s="49">
        <f t="shared" si="71"/>
        <v>4.1697507911771527</v>
      </c>
      <c r="AE294" s="6">
        <v>111899</v>
      </c>
      <c r="AF294" s="6">
        <v>881949</v>
      </c>
      <c r="AG294" s="6">
        <v>125.05</v>
      </c>
      <c r="AH294" s="49">
        <f t="shared" si="72"/>
        <v>3.8063085280441387</v>
      </c>
      <c r="AI294" s="6">
        <v>130910.25</v>
      </c>
      <c r="AJ294" s="6">
        <v>1168880</v>
      </c>
      <c r="AK294" s="6">
        <v>171</v>
      </c>
      <c r="AL294" s="49">
        <f t="shared" si="73"/>
        <v>3.471885693997673</v>
      </c>
      <c r="AM294" s="6">
        <v>29099.23</v>
      </c>
      <c r="AN294" s="6">
        <v>680780</v>
      </c>
      <c r="AO294" s="6">
        <v>101</v>
      </c>
      <c r="AP294" s="49">
        <f t="shared" si="74"/>
        <v>1.3250626193483945</v>
      </c>
      <c r="AQ294" s="6">
        <v>88949.23</v>
      </c>
      <c r="AR294" s="8">
        <v>851600</v>
      </c>
      <c r="AS294" s="8">
        <v>125</v>
      </c>
      <c r="AT294" s="51">
        <f t="shared" si="75"/>
        <v>3.2379358031939875</v>
      </c>
      <c r="AU294" s="6">
        <v>-51395.58</v>
      </c>
      <c r="AV294" s="8">
        <v>1329300</v>
      </c>
      <c r="AW294" s="8">
        <v>192.75</v>
      </c>
      <c r="AX294" s="51">
        <f t="shared" si="76"/>
        <v>-1.1985729180771834</v>
      </c>
      <c r="AY294" s="50">
        <f t="shared" si="77"/>
        <v>935603.58</v>
      </c>
      <c r="AZ294" s="50">
        <f t="shared" si="78"/>
        <v>7864517</v>
      </c>
      <c r="BA294" s="50">
        <f t="shared" si="79"/>
        <v>1896.75</v>
      </c>
      <c r="BB294" s="7">
        <f t="shared" si="80"/>
        <v>3.687920183782424</v>
      </c>
      <c r="BC294" s="10" t="s">
        <v>804</v>
      </c>
      <c r="BD294" s="10" t="s">
        <v>804</v>
      </c>
      <c r="BE294" s="10" t="s">
        <v>805</v>
      </c>
      <c r="BF294" s="10" t="s">
        <v>836</v>
      </c>
    </row>
    <row r="295" spans="1:58" x14ac:dyDescent="0.2">
      <c r="A295" s="5">
        <v>125023</v>
      </c>
      <c r="B295" s="6" t="s">
        <v>60</v>
      </c>
      <c r="C295" s="6">
        <v>-2029.73</v>
      </c>
      <c r="D295" s="6">
        <v>225240</v>
      </c>
      <c r="E295" s="6">
        <v>33.5</v>
      </c>
      <c r="F295" s="49">
        <f t="shared" si="65"/>
        <v>-0.27034230154501865</v>
      </c>
      <c r="G295" s="6">
        <v>-36983.730000000003</v>
      </c>
      <c r="H295" s="6">
        <v>372100</v>
      </c>
      <c r="I295" s="6">
        <v>57.5</v>
      </c>
      <c r="J295" s="49">
        <f t="shared" si="66"/>
        <v>-3.0811492340768614</v>
      </c>
      <c r="K295" s="6">
        <v>164749.79</v>
      </c>
      <c r="L295" s="6">
        <v>691930</v>
      </c>
      <c r="M295" s="6">
        <v>103.5</v>
      </c>
      <c r="N295" s="49">
        <f t="shared" si="67"/>
        <v>7.1430544997326324</v>
      </c>
      <c r="O295" s="6">
        <v>109224.78</v>
      </c>
      <c r="P295" s="6">
        <v>334560</v>
      </c>
      <c r="Q295" s="6">
        <v>50.75</v>
      </c>
      <c r="R295" s="49">
        <f t="shared" si="68"/>
        <v>10.120660509325681</v>
      </c>
      <c r="S295" s="6">
        <v>107070.77</v>
      </c>
      <c r="T295" s="6">
        <v>340550</v>
      </c>
      <c r="U295" s="6">
        <v>52.5</v>
      </c>
      <c r="V295" s="49">
        <f t="shared" si="69"/>
        <v>9.7465684040522689</v>
      </c>
      <c r="W295" s="6">
        <v>-648.05999999999995</v>
      </c>
      <c r="X295" s="6">
        <v>418840</v>
      </c>
      <c r="Y295" s="6">
        <v>64.25</v>
      </c>
      <c r="Z295" s="49">
        <f t="shared" si="70"/>
        <v>-4.6418202654951765E-2</v>
      </c>
      <c r="AA295" s="6">
        <v>-8745.5499999999993</v>
      </c>
      <c r="AB295" s="6">
        <v>452030</v>
      </c>
      <c r="AC295" s="6">
        <v>66</v>
      </c>
      <c r="AD295" s="49">
        <f t="shared" si="71"/>
        <v>-0.59976561290179853</v>
      </c>
      <c r="AE295" s="6">
        <v>-4720.3</v>
      </c>
      <c r="AF295" s="6">
        <v>426650</v>
      </c>
      <c r="AG295" s="6">
        <v>61.25</v>
      </c>
      <c r="AH295" s="49">
        <f t="shared" si="72"/>
        <v>-0.33190905894761519</v>
      </c>
      <c r="AI295" s="6">
        <v>93864.43</v>
      </c>
      <c r="AJ295" s="6">
        <v>575060</v>
      </c>
      <c r="AK295" s="6">
        <v>84.5</v>
      </c>
      <c r="AL295" s="49">
        <f t="shared" si="73"/>
        <v>5.0599890967898995</v>
      </c>
      <c r="AM295" s="6">
        <v>21429.42</v>
      </c>
      <c r="AN295" s="6">
        <v>344030</v>
      </c>
      <c r="AO295" s="6">
        <v>51</v>
      </c>
      <c r="AP295" s="49">
        <f t="shared" si="74"/>
        <v>1.9309711943725836</v>
      </c>
      <c r="AQ295" s="6">
        <v>38386.42</v>
      </c>
      <c r="AR295" s="8">
        <v>248280</v>
      </c>
      <c r="AS295" s="8">
        <v>37</v>
      </c>
      <c r="AT295" s="51">
        <f t="shared" si="75"/>
        <v>4.7928911712582565</v>
      </c>
      <c r="AU295" s="6">
        <v>66574.66</v>
      </c>
      <c r="AV295" s="8">
        <v>503500</v>
      </c>
      <c r="AW295" s="8">
        <v>72.5</v>
      </c>
      <c r="AX295" s="51">
        <f t="shared" si="76"/>
        <v>4.0989363654419071</v>
      </c>
      <c r="AY295" s="50">
        <f t="shared" si="77"/>
        <v>332638.27</v>
      </c>
      <c r="AZ295" s="50">
        <f t="shared" si="78"/>
        <v>2835250</v>
      </c>
      <c r="BA295" s="50">
        <f t="shared" si="79"/>
        <v>734.25</v>
      </c>
      <c r="BB295" s="7">
        <f t="shared" si="80"/>
        <v>3.6369936936778067</v>
      </c>
      <c r="BC295" s="10" t="s">
        <v>804</v>
      </c>
      <c r="BD295" s="10" t="s">
        <v>804</v>
      </c>
      <c r="BE295" s="10" t="s">
        <v>805</v>
      </c>
      <c r="BF295" s="10" t="s">
        <v>836</v>
      </c>
    </row>
    <row r="296" spans="1:58" x14ac:dyDescent="0.2">
      <c r="A296" s="5">
        <v>141146</v>
      </c>
      <c r="B296" s="6" t="s">
        <v>75</v>
      </c>
      <c r="C296" s="6">
        <v>37568.239999999998</v>
      </c>
      <c r="D296" s="6">
        <v>541990</v>
      </c>
      <c r="E296" s="6">
        <v>79.75</v>
      </c>
      <c r="F296" s="49">
        <f t="shared" si="65"/>
        <v>2.079461244672411</v>
      </c>
      <c r="G296" s="6">
        <v>-11396.75</v>
      </c>
      <c r="H296" s="6">
        <v>527250</v>
      </c>
      <c r="I296" s="6">
        <v>78.5</v>
      </c>
      <c r="J296" s="49">
        <f t="shared" si="66"/>
        <v>-0.67007918444760539</v>
      </c>
      <c r="K296" s="6">
        <v>68869.259999999995</v>
      </c>
      <c r="L296" s="6">
        <v>686180</v>
      </c>
      <c r="M296" s="6">
        <v>102.25</v>
      </c>
      <c r="N296" s="49">
        <f t="shared" si="67"/>
        <v>3.010985164242618</v>
      </c>
      <c r="O296" s="6">
        <v>17800.28</v>
      </c>
      <c r="P296" s="6">
        <v>427770</v>
      </c>
      <c r="Q296" s="6">
        <v>63.5</v>
      </c>
      <c r="R296" s="49">
        <f t="shared" si="68"/>
        <v>1.2899658227552186</v>
      </c>
      <c r="S296" s="6">
        <v>80890.240000000005</v>
      </c>
      <c r="T296" s="6">
        <v>531880</v>
      </c>
      <c r="U296" s="6">
        <v>80.5</v>
      </c>
      <c r="V296" s="49">
        <f t="shared" si="69"/>
        <v>4.71459246446567</v>
      </c>
      <c r="W296" s="6">
        <v>37153.980000000003</v>
      </c>
      <c r="X296" s="6">
        <v>431345</v>
      </c>
      <c r="Y296" s="6">
        <v>65.25</v>
      </c>
      <c r="Z296" s="49">
        <f t="shared" si="70"/>
        <v>2.5840554544506142</v>
      </c>
      <c r="AA296" s="6">
        <v>74473.990000000005</v>
      </c>
      <c r="AB296" s="6">
        <v>406490</v>
      </c>
      <c r="AC296" s="6">
        <v>58</v>
      </c>
      <c r="AD296" s="49">
        <f t="shared" si="71"/>
        <v>5.6795829909714879</v>
      </c>
      <c r="AE296" s="6">
        <v>43973.99</v>
      </c>
      <c r="AF296" s="6">
        <v>173500</v>
      </c>
      <c r="AG296" s="6">
        <v>25</v>
      </c>
      <c r="AH296" s="49">
        <f t="shared" si="72"/>
        <v>7.6035717579250717</v>
      </c>
      <c r="AI296" s="6">
        <v>53416.45</v>
      </c>
      <c r="AJ296" s="6">
        <v>473490</v>
      </c>
      <c r="AK296" s="6">
        <v>69.25</v>
      </c>
      <c r="AL296" s="49">
        <f t="shared" si="73"/>
        <v>3.4972437643878433</v>
      </c>
      <c r="AM296" s="6">
        <v>1471.47</v>
      </c>
      <c r="AN296" s="6">
        <v>126370</v>
      </c>
      <c r="AO296" s="6">
        <v>19</v>
      </c>
      <c r="AP296" s="49">
        <f t="shared" si="74"/>
        <v>0.36096834691778112</v>
      </c>
      <c r="AQ296" s="6">
        <v>36468.980000000003</v>
      </c>
      <c r="AR296" s="8">
        <v>341655</v>
      </c>
      <c r="AS296" s="8">
        <v>50.75</v>
      </c>
      <c r="AT296" s="51">
        <f t="shared" si="75"/>
        <v>3.3090058099544866</v>
      </c>
      <c r="AU296" s="6">
        <v>-27547.26</v>
      </c>
      <c r="AV296" s="8">
        <v>401240</v>
      </c>
      <c r="AW296" s="8">
        <v>58.4</v>
      </c>
      <c r="AX296" s="51">
        <f t="shared" si="76"/>
        <v>-2.1283148738909379</v>
      </c>
      <c r="AY296" s="50">
        <f t="shared" si="77"/>
        <v>305359.24000000005</v>
      </c>
      <c r="AZ296" s="50">
        <f t="shared" si="78"/>
        <v>3552905</v>
      </c>
      <c r="BA296" s="50">
        <f t="shared" si="79"/>
        <v>750.15</v>
      </c>
      <c r="BB296" s="7">
        <f t="shared" si="80"/>
        <v>2.6643370537630475</v>
      </c>
      <c r="BC296" s="10" t="s">
        <v>804</v>
      </c>
      <c r="BD296" s="10" t="s">
        <v>804</v>
      </c>
      <c r="BE296" s="10" t="s">
        <v>805</v>
      </c>
      <c r="BF296" s="10" t="s">
        <v>836</v>
      </c>
    </row>
    <row r="297" spans="1:58" x14ac:dyDescent="0.2">
      <c r="A297" s="5">
        <v>141236</v>
      </c>
      <c r="B297" s="6" t="s">
        <v>78</v>
      </c>
      <c r="C297" s="6">
        <v>206879.97</v>
      </c>
      <c r="D297" s="6">
        <v>739840</v>
      </c>
      <c r="E297" s="6">
        <v>110</v>
      </c>
      <c r="F297" s="49">
        <f t="shared" si="65"/>
        <v>8.388839613970589</v>
      </c>
      <c r="G297" s="6">
        <v>53789.97</v>
      </c>
      <c r="H297" s="6">
        <v>97400</v>
      </c>
      <c r="I297" s="6">
        <v>15</v>
      </c>
      <c r="J297" s="49">
        <f t="shared" si="66"/>
        <v>17.120010985626283</v>
      </c>
      <c r="K297" s="6">
        <v>38262.47</v>
      </c>
      <c r="L297" s="6">
        <v>465410</v>
      </c>
      <c r="M297" s="6">
        <v>69.5</v>
      </c>
      <c r="N297" s="49">
        <f t="shared" si="67"/>
        <v>2.4663718012075377</v>
      </c>
      <c r="O297" s="6">
        <v>23917.47</v>
      </c>
      <c r="P297" s="6">
        <v>470100</v>
      </c>
      <c r="Q297" s="6">
        <v>70</v>
      </c>
      <c r="R297" s="49">
        <f t="shared" si="68"/>
        <v>1.5771996809189535</v>
      </c>
      <c r="S297" s="6">
        <v>-8359.51</v>
      </c>
      <c r="T297" s="6">
        <v>486260</v>
      </c>
      <c r="U297" s="6">
        <v>74.5</v>
      </c>
      <c r="V297" s="49">
        <f t="shared" si="69"/>
        <v>-0.53293466458273353</v>
      </c>
      <c r="W297" s="6">
        <v>58417.99</v>
      </c>
      <c r="X297" s="6">
        <v>755030</v>
      </c>
      <c r="Y297" s="6">
        <v>116</v>
      </c>
      <c r="Z297" s="49">
        <f t="shared" si="70"/>
        <v>2.3211524045402165</v>
      </c>
      <c r="AA297" s="6">
        <v>158828.99</v>
      </c>
      <c r="AB297" s="6">
        <v>467080</v>
      </c>
      <c r="AC297" s="6">
        <v>66</v>
      </c>
      <c r="AD297" s="49">
        <f t="shared" si="71"/>
        <v>10.541446197653507</v>
      </c>
      <c r="AE297" s="6">
        <v>121986.22</v>
      </c>
      <c r="AF297" s="6">
        <v>427840</v>
      </c>
      <c r="AG297" s="6">
        <v>61.75</v>
      </c>
      <c r="AH297" s="49">
        <f t="shared" si="72"/>
        <v>8.5536336013462968</v>
      </c>
      <c r="AI297" s="6">
        <v>140521.92000000001</v>
      </c>
      <c r="AJ297" s="6">
        <v>750360</v>
      </c>
      <c r="AK297" s="6">
        <v>109.5</v>
      </c>
      <c r="AL297" s="49">
        <f t="shared" si="73"/>
        <v>5.8054527426835127</v>
      </c>
      <c r="AM297" s="6">
        <v>19801.22</v>
      </c>
      <c r="AN297" s="6">
        <v>684120</v>
      </c>
      <c r="AO297" s="6">
        <v>102.75</v>
      </c>
      <c r="AP297" s="49">
        <f t="shared" si="74"/>
        <v>0.89726629831023808</v>
      </c>
      <c r="AQ297" s="6">
        <v>-20279.810000000001</v>
      </c>
      <c r="AR297" s="8">
        <v>433910</v>
      </c>
      <c r="AS297" s="8">
        <v>64</v>
      </c>
      <c r="AT297" s="51">
        <f t="shared" si="75"/>
        <v>-1.4488583116314444</v>
      </c>
      <c r="AU297" s="6">
        <v>80918.91</v>
      </c>
      <c r="AV297" s="8">
        <v>1178400</v>
      </c>
      <c r="AW297" s="8">
        <v>170.5</v>
      </c>
      <c r="AX297" s="51">
        <f t="shared" si="76"/>
        <v>2.1287221741344196</v>
      </c>
      <c r="AY297" s="50">
        <f t="shared" si="77"/>
        <v>531737.35</v>
      </c>
      <c r="AZ297" s="50">
        <f t="shared" si="78"/>
        <v>3481120</v>
      </c>
      <c r="BA297" s="50">
        <f t="shared" si="79"/>
        <v>1029.5</v>
      </c>
      <c r="BB297" s="7">
        <f t="shared" si="80"/>
        <v>4.7352167836788164</v>
      </c>
      <c r="BC297" s="10" t="s">
        <v>804</v>
      </c>
      <c r="BD297" s="10" t="s">
        <v>804</v>
      </c>
      <c r="BE297" s="10" t="s">
        <v>805</v>
      </c>
      <c r="BF297" s="10" t="s">
        <v>836</v>
      </c>
    </row>
    <row r="298" spans="1:58" x14ac:dyDescent="0.2">
      <c r="A298" s="5">
        <v>141540</v>
      </c>
      <c r="B298" s="6" t="s">
        <v>81</v>
      </c>
      <c r="C298" s="6">
        <v>569307.07999999996</v>
      </c>
      <c r="D298" s="6">
        <v>586820</v>
      </c>
      <c r="E298" s="6">
        <v>88</v>
      </c>
      <c r="F298" s="49">
        <f t="shared" si="65"/>
        <v>29.104686956818099</v>
      </c>
      <c r="G298" s="6">
        <v>517207.07</v>
      </c>
      <c r="H298" s="6">
        <v>386800</v>
      </c>
      <c r="I298" s="6">
        <v>60</v>
      </c>
      <c r="J298" s="49">
        <f t="shared" si="66"/>
        <v>41.451445630816956</v>
      </c>
      <c r="K298" s="6">
        <v>420938.32</v>
      </c>
      <c r="L298" s="6">
        <v>378240</v>
      </c>
      <c r="M298" s="6">
        <v>55.75</v>
      </c>
      <c r="N298" s="49">
        <f t="shared" si="67"/>
        <v>33.386605329949241</v>
      </c>
      <c r="O298" s="6">
        <v>533325.81999999995</v>
      </c>
      <c r="P298" s="6">
        <v>393505</v>
      </c>
      <c r="Q298" s="6">
        <v>59.25</v>
      </c>
      <c r="R298" s="49">
        <f t="shared" si="68"/>
        <v>42.014969110938871</v>
      </c>
      <c r="S298" s="6">
        <v>481330.82</v>
      </c>
      <c r="T298" s="6">
        <v>340575</v>
      </c>
      <c r="U298" s="6">
        <v>52.5</v>
      </c>
      <c r="V298" s="49">
        <f t="shared" si="69"/>
        <v>43.811951611245682</v>
      </c>
      <c r="W298" s="6">
        <v>472328.32</v>
      </c>
      <c r="X298" s="6">
        <v>384210</v>
      </c>
      <c r="Y298" s="6">
        <v>58.25</v>
      </c>
      <c r="Z298" s="49">
        <f t="shared" si="70"/>
        <v>36.880480986960258</v>
      </c>
      <c r="AA298" s="6">
        <v>272328.32000000001</v>
      </c>
      <c r="AB298" s="6">
        <v>0</v>
      </c>
      <c r="AC298" s="6">
        <v>0</v>
      </c>
      <c r="AD298" s="49">
        <f t="shared" si="71"/>
        <v>0</v>
      </c>
      <c r="AE298" s="6">
        <v>405088.31</v>
      </c>
      <c r="AF298" s="6">
        <v>609875</v>
      </c>
      <c r="AG298" s="6">
        <v>87.5</v>
      </c>
      <c r="AH298" s="49">
        <f t="shared" si="72"/>
        <v>19.926459192457468</v>
      </c>
      <c r="AI298" s="6">
        <v>603189.56999999995</v>
      </c>
      <c r="AJ298" s="6">
        <v>1173650</v>
      </c>
      <c r="AK298" s="6">
        <v>171.75</v>
      </c>
      <c r="AL298" s="49">
        <f t="shared" si="73"/>
        <v>15.932242721424613</v>
      </c>
      <c r="AM298" s="6">
        <v>889597.56</v>
      </c>
      <c r="AN298" s="6">
        <v>1385860</v>
      </c>
      <c r="AO298" s="6">
        <v>207</v>
      </c>
      <c r="AP298" s="49">
        <f t="shared" si="74"/>
        <v>19.89921374453408</v>
      </c>
      <c r="AQ298" s="6">
        <v>1012720.02</v>
      </c>
      <c r="AR298" s="8">
        <v>966215</v>
      </c>
      <c r="AS298" s="8">
        <v>142.35</v>
      </c>
      <c r="AT298" s="51">
        <f t="shared" si="75"/>
        <v>32.492065037284661</v>
      </c>
      <c r="AU298" s="6">
        <v>739990.48</v>
      </c>
      <c r="AV298" s="8">
        <v>921500</v>
      </c>
      <c r="AW298" s="8">
        <v>132.5</v>
      </c>
      <c r="AX298" s="51">
        <f t="shared" si="76"/>
        <v>24.893873988062943</v>
      </c>
      <c r="AY298" s="50">
        <f t="shared" si="77"/>
        <v>3266765.7499999995</v>
      </c>
      <c r="AZ298" s="50">
        <f t="shared" si="78"/>
        <v>2470150</v>
      </c>
      <c r="BA298" s="50">
        <f t="shared" si="79"/>
        <v>1114.8499999999999</v>
      </c>
      <c r="BB298" s="7">
        <f t="shared" si="80"/>
        <v>40.997404307430713</v>
      </c>
      <c r="BC298" s="10" t="s">
        <v>804</v>
      </c>
      <c r="BD298" s="10" t="s">
        <v>804</v>
      </c>
      <c r="BE298" s="10" t="s">
        <v>805</v>
      </c>
      <c r="BF298" s="10" t="s">
        <v>836</v>
      </c>
    </row>
    <row r="299" spans="1:58" x14ac:dyDescent="0.2">
      <c r="A299" s="5">
        <v>145135</v>
      </c>
      <c r="B299" s="6" t="s">
        <v>108</v>
      </c>
      <c r="C299" s="6">
        <v>496244.38</v>
      </c>
      <c r="D299" s="6">
        <v>1587108</v>
      </c>
      <c r="E299" s="6">
        <v>235.45</v>
      </c>
      <c r="F299" s="49">
        <f t="shared" si="65"/>
        <v>9.3801627866534609</v>
      </c>
      <c r="G299" s="6">
        <v>145731.38</v>
      </c>
      <c r="H299" s="6">
        <v>1224335</v>
      </c>
      <c r="I299" s="6">
        <v>187</v>
      </c>
      <c r="J299" s="49">
        <f t="shared" si="66"/>
        <v>3.6898992350949698</v>
      </c>
      <c r="K299" s="6">
        <v>-46883.839999999997</v>
      </c>
      <c r="L299" s="6">
        <v>2203151</v>
      </c>
      <c r="M299" s="6">
        <v>328.3</v>
      </c>
      <c r="N299" s="49">
        <f t="shared" si="67"/>
        <v>-0.63841071265655414</v>
      </c>
      <c r="O299" s="6">
        <v>5931.71</v>
      </c>
      <c r="P299" s="6">
        <v>2325744</v>
      </c>
      <c r="Q299" s="6">
        <v>342.3</v>
      </c>
      <c r="R299" s="49">
        <f t="shared" si="68"/>
        <v>7.9064166133503949E-2</v>
      </c>
      <c r="S299" s="6">
        <v>64674.2</v>
      </c>
      <c r="T299" s="6">
        <v>2391329</v>
      </c>
      <c r="U299" s="6">
        <v>360.8</v>
      </c>
      <c r="V299" s="49">
        <f t="shared" si="69"/>
        <v>0.83840416772430726</v>
      </c>
      <c r="W299" s="6">
        <v>-317972.67</v>
      </c>
      <c r="X299" s="6">
        <v>2189555</v>
      </c>
      <c r="Y299" s="6">
        <v>326</v>
      </c>
      <c r="Z299" s="49">
        <f t="shared" si="70"/>
        <v>-4.3566752604981369</v>
      </c>
      <c r="AA299" s="6">
        <v>258581.37</v>
      </c>
      <c r="AB299" s="6">
        <v>2140942</v>
      </c>
      <c r="AC299" s="6">
        <v>302.89999999999998</v>
      </c>
      <c r="AD299" s="49">
        <f t="shared" si="71"/>
        <v>3.7441567637049489</v>
      </c>
      <c r="AE299" s="6">
        <v>-83889.62</v>
      </c>
      <c r="AF299" s="6">
        <v>1525038</v>
      </c>
      <c r="AG299" s="6">
        <v>210.6</v>
      </c>
      <c r="AH299" s="49">
        <f t="shared" si="72"/>
        <v>-1.6502464856613408</v>
      </c>
      <c r="AI299" s="6">
        <v>95730.42</v>
      </c>
      <c r="AJ299" s="6">
        <v>3547750</v>
      </c>
      <c r="AK299" s="6">
        <v>507.3</v>
      </c>
      <c r="AL299" s="49">
        <f t="shared" si="73"/>
        <v>0.83648594743147064</v>
      </c>
      <c r="AM299" s="6">
        <v>189819.95</v>
      </c>
      <c r="AN299" s="6">
        <v>2902267</v>
      </c>
      <c r="AO299" s="6">
        <v>424.9</v>
      </c>
      <c r="AP299" s="49">
        <f t="shared" si="74"/>
        <v>2.0275248452330543</v>
      </c>
      <c r="AQ299" s="6">
        <v>239138</v>
      </c>
      <c r="AR299" s="8">
        <v>3202943</v>
      </c>
      <c r="AS299" s="8">
        <v>457.4</v>
      </c>
      <c r="AT299" s="51">
        <f t="shared" si="75"/>
        <v>2.3145207392076603</v>
      </c>
      <c r="AU299" s="6">
        <v>317577.84000000003</v>
      </c>
      <c r="AV299" s="8">
        <v>2458025</v>
      </c>
      <c r="AW299" s="8">
        <v>346.75000000000006</v>
      </c>
      <c r="AX299" s="51">
        <f t="shared" si="76"/>
        <v>4.0052127378688178</v>
      </c>
      <c r="AY299" s="50">
        <f t="shared" si="77"/>
        <v>606306.53</v>
      </c>
      <c r="AZ299" s="50">
        <f t="shared" si="78"/>
        <v>14062164</v>
      </c>
      <c r="BA299" s="50">
        <f t="shared" si="79"/>
        <v>4029.7000000000003</v>
      </c>
      <c r="BB299" s="7">
        <f t="shared" si="80"/>
        <v>1.336600997542057</v>
      </c>
      <c r="BC299" s="10" t="s">
        <v>804</v>
      </c>
      <c r="BD299" s="10" t="s">
        <v>804</v>
      </c>
      <c r="BE299" s="10" t="s">
        <v>805</v>
      </c>
      <c r="BF299" s="10" t="s">
        <v>836</v>
      </c>
    </row>
    <row r="300" spans="1:58" x14ac:dyDescent="0.2">
      <c r="A300" s="5">
        <v>145262</v>
      </c>
      <c r="B300" s="6" t="s">
        <v>110</v>
      </c>
      <c r="C300" s="6">
        <v>-3700.62</v>
      </c>
      <c r="D300" s="6">
        <v>228955</v>
      </c>
      <c r="E300" s="6">
        <v>33.25</v>
      </c>
      <c r="F300" s="49">
        <f t="shared" si="65"/>
        <v>-0.48489266449739032</v>
      </c>
      <c r="G300" s="6">
        <v>-3895.62</v>
      </c>
      <c r="H300" s="6">
        <v>178450</v>
      </c>
      <c r="I300" s="6">
        <v>27.5</v>
      </c>
      <c r="J300" s="49">
        <f t="shared" si="66"/>
        <v>-0.67673981507425052</v>
      </c>
      <c r="K300" s="6">
        <v>30844.400000000001</v>
      </c>
      <c r="L300" s="6">
        <v>341560</v>
      </c>
      <c r="M300" s="6">
        <v>50.75</v>
      </c>
      <c r="N300" s="49">
        <f t="shared" si="67"/>
        <v>2.7091345590818596</v>
      </c>
      <c r="O300" s="6">
        <v>-4025.61</v>
      </c>
      <c r="P300" s="6">
        <v>293980</v>
      </c>
      <c r="Q300" s="6">
        <v>44</v>
      </c>
      <c r="R300" s="49">
        <f t="shared" si="68"/>
        <v>-0.42449795904483295</v>
      </c>
      <c r="S300" s="6">
        <v>65004.4</v>
      </c>
      <c r="T300" s="6">
        <v>347980</v>
      </c>
      <c r="U300" s="6">
        <v>53.5</v>
      </c>
      <c r="V300" s="49">
        <f t="shared" si="69"/>
        <v>5.7909546525662394</v>
      </c>
      <c r="W300" s="6">
        <v>44393.14</v>
      </c>
      <c r="X300" s="6">
        <v>346495</v>
      </c>
      <c r="Y300" s="6">
        <v>52.75</v>
      </c>
      <c r="Z300" s="49">
        <f t="shared" si="70"/>
        <v>3.8436173682159915</v>
      </c>
      <c r="AA300" s="6">
        <v>-5183.37</v>
      </c>
      <c r="AB300" s="6">
        <v>160860</v>
      </c>
      <c r="AC300" s="6">
        <v>23.25</v>
      </c>
      <c r="AD300" s="49">
        <f t="shared" si="71"/>
        <v>-0.99890880268556503</v>
      </c>
      <c r="AE300" s="6">
        <v>-7433.37</v>
      </c>
      <c r="AF300" s="6">
        <v>0</v>
      </c>
      <c r="AG300" s="6">
        <v>0</v>
      </c>
      <c r="AH300" s="49">
        <f t="shared" si="72"/>
        <v>0</v>
      </c>
      <c r="AI300" s="6">
        <v>-17122.37</v>
      </c>
      <c r="AJ300" s="6">
        <v>0</v>
      </c>
      <c r="AK300" s="6">
        <v>0</v>
      </c>
      <c r="AL300" s="49">
        <f t="shared" si="73"/>
        <v>0</v>
      </c>
      <c r="AM300" s="6">
        <v>-17122.37</v>
      </c>
      <c r="AN300" s="6">
        <v>0</v>
      </c>
      <c r="AO300" s="6">
        <v>0</v>
      </c>
      <c r="AP300" s="49">
        <f t="shared" si="74"/>
        <v>0</v>
      </c>
      <c r="AQ300" s="6">
        <v>-17122.37</v>
      </c>
      <c r="AR300" s="8">
        <v>0</v>
      </c>
      <c r="AS300" s="8">
        <v>0</v>
      </c>
      <c r="AT300" s="51">
        <f t="shared" si="75"/>
        <v>0</v>
      </c>
      <c r="AU300" s="6">
        <v>0</v>
      </c>
      <c r="AV300" s="8">
        <v>0</v>
      </c>
      <c r="AW300" s="8">
        <v>0</v>
      </c>
      <c r="AX300" s="51">
        <f t="shared" si="76"/>
        <v>0</v>
      </c>
      <c r="AY300" s="50">
        <f t="shared" si="77"/>
        <v>123436.72000000002</v>
      </c>
      <c r="AZ300" s="50">
        <f t="shared" si="78"/>
        <v>1898280</v>
      </c>
      <c r="BA300" s="50">
        <f t="shared" si="79"/>
        <v>285</v>
      </c>
      <c r="BB300" s="7">
        <f t="shared" si="80"/>
        <v>2.0157923593990352</v>
      </c>
      <c r="BC300" s="10" t="s">
        <v>804</v>
      </c>
      <c r="BD300" s="10" t="s">
        <v>804</v>
      </c>
      <c r="BE300" s="10" t="s">
        <v>805</v>
      </c>
      <c r="BF300" s="10" t="s">
        <v>836</v>
      </c>
    </row>
    <row r="301" spans="1:58" x14ac:dyDescent="0.2">
      <c r="A301" s="5">
        <v>146291</v>
      </c>
      <c r="B301" s="6" t="s">
        <v>119</v>
      </c>
      <c r="C301" s="6">
        <v>-32171.73</v>
      </c>
      <c r="D301" s="6">
        <v>0</v>
      </c>
      <c r="E301" s="6">
        <v>0</v>
      </c>
      <c r="F301" s="49">
        <f t="shared" si="65"/>
        <v>0</v>
      </c>
      <c r="G301" s="6">
        <v>-32171.73</v>
      </c>
      <c r="H301" s="6">
        <v>0</v>
      </c>
      <c r="I301" s="6">
        <v>0</v>
      </c>
      <c r="J301" s="49">
        <f t="shared" si="66"/>
        <v>0</v>
      </c>
      <c r="K301" s="6">
        <v>-32171.73</v>
      </c>
      <c r="L301" s="6">
        <v>0</v>
      </c>
      <c r="M301" s="6">
        <v>0</v>
      </c>
      <c r="N301" s="49">
        <f t="shared" si="67"/>
        <v>0</v>
      </c>
      <c r="O301" s="6">
        <v>-32171.73</v>
      </c>
      <c r="P301" s="6">
        <v>0</v>
      </c>
      <c r="Q301" s="6">
        <v>0</v>
      </c>
      <c r="R301" s="49">
        <f t="shared" si="68"/>
        <v>0</v>
      </c>
      <c r="S301" s="6">
        <v>-32171.73</v>
      </c>
      <c r="T301" s="6">
        <v>0</v>
      </c>
      <c r="U301" s="6">
        <v>0</v>
      </c>
      <c r="V301" s="49">
        <f t="shared" si="69"/>
        <v>0</v>
      </c>
      <c r="W301" s="6">
        <v>-32171.73</v>
      </c>
      <c r="X301" s="6">
        <v>0</v>
      </c>
      <c r="Y301" s="6">
        <v>0</v>
      </c>
      <c r="Z301" s="49">
        <f t="shared" si="70"/>
        <v>0</v>
      </c>
      <c r="AA301" s="6">
        <v>-32171.73</v>
      </c>
      <c r="AB301" s="6">
        <v>0</v>
      </c>
      <c r="AC301" s="6">
        <v>0</v>
      </c>
      <c r="AD301" s="49">
        <f t="shared" si="71"/>
        <v>0</v>
      </c>
      <c r="AE301" s="6">
        <v>-32171.73</v>
      </c>
      <c r="AF301" s="6">
        <v>0</v>
      </c>
      <c r="AG301" s="6">
        <v>0</v>
      </c>
      <c r="AH301" s="49">
        <f t="shared" si="72"/>
        <v>0</v>
      </c>
      <c r="AI301" s="6">
        <v>-32171.73</v>
      </c>
      <c r="AJ301" s="6">
        <v>0</v>
      </c>
      <c r="AK301" s="6">
        <v>0</v>
      </c>
      <c r="AL301" s="49">
        <f t="shared" si="73"/>
        <v>0</v>
      </c>
      <c r="AM301" s="6">
        <v>-32171.73</v>
      </c>
      <c r="AN301" s="6">
        <v>0</v>
      </c>
      <c r="AO301" s="6">
        <v>0</v>
      </c>
      <c r="AP301" s="49">
        <f t="shared" si="74"/>
        <v>0</v>
      </c>
      <c r="AQ301" s="6">
        <v>-32171.73</v>
      </c>
      <c r="AR301" s="8">
        <v>0</v>
      </c>
      <c r="AS301" s="8">
        <v>0</v>
      </c>
      <c r="AT301" s="51">
        <f t="shared" si="75"/>
        <v>0</v>
      </c>
      <c r="AU301" s="6">
        <v>-32171.73</v>
      </c>
      <c r="AV301" s="8">
        <v>0</v>
      </c>
      <c r="AW301" s="8">
        <v>0</v>
      </c>
      <c r="AX301" s="51">
        <f t="shared" si="76"/>
        <v>0</v>
      </c>
      <c r="AY301" s="50">
        <f t="shared" si="77"/>
        <v>-225202.11000000002</v>
      </c>
      <c r="AZ301" s="50">
        <f t="shared" si="78"/>
        <v>0</v>
      </c>
      <c r="BA301" s="50">
        <f t="shared" si="79"/>
        <v>0</v>
      </c>
      <c r="BB301" s="7">
        <f t="shared" si="80"/>
        <v>0</v>
      </c>
      <c r="BC301" s="10" t="s">
        <v>804</v>
      </c>
      <c r="BD301" s="10" t="s">
        <v>804</v>
      </c>
      <c r="BE301" s="10" t="s">
        <v>805</v>
      </c>
      <c r="BF301" s="10" t="s">
        <v>836</v>
      </c>
    </row>
    <row r="302" spans="1:58" x14ac:dyDescent="0.2">
      <c r="A302" s="5">
        <v>146909</v>
      </c>
      <c r="B302" s="6" t="s">
        <v>127</v>
      </c>
      <c r="C302" s="6">
        <v>138377.78</v>
      </c>
      <c r="D302" s="6">
        <v>1005838</v>
      </c>
      <c r="E302" s="6">
        <v>150.94999999999999</v>
      </c>
      <c r="F302" s="49">
        <f t="shared" si="65"/>
        <v>4.1272385811631693</v>
      </c>
      <c r="G302" s="6">
        <v>-8792.7000000000007</v>
      </c>
      <c r="H302" s="6">
        <v>289550</v>
      </c>
      <c r="I302" s="6">
        <v>45</v>
      </c>
      <c r="J302" s="49">
        <f t="shared" si="66"/>
        <v>-0.94137005698497678</v>
      </c>
      <c r="K302" s="6">
        <v>-64662.46</v>
      </c>
      <c r="L302" s="6">
        <v>1267250</v>
      </c>
      <c r="M302" s="6">
        <v>190.5</v>
      </c>
      <c r="N302" s="49">
        <f t="shared" si="67"/>
        <v>-1.5307743539159597</v>
      </c>
      <c r="O302" s="6">
        <v>104740.05</v>
      </c>
      <c r="P302" s="6">
        <v>1371435</v>
      </c>
      <c r="Q302" s="6">
        <v>206</v>
      </c>
      <c r="R302" s="49">
        <f t="shared" si="68"/>
        <v>2.3675504489822705</v>
      </c>
      <c r="S302" s="6">
        <v>148650.04</v>
      </c>
      <c r="T302" s="6">
        <v>1326370</v>
      </c>
      <c r="U302" s="6">
        <v>203.5</v>
      </c>
      <c r="V302" s="49">
        <f t="shared" si="69"/>
        <v>3.4742577410526474</v>
      </c>
      <c r="W302" s="6">
        <v>293112.48</v>
      </c>
      <c r="X302" s="6">
        <v>1000190</v>
      </c>
      <c r="Y302" s="6">
        <v>153</v>
      </c>
      <c r="Z302" s="49">
        <f t="shared" si="70"/>
        <v>8.7917039762445128</v>
      </c>
      <c r="AA302" s="6">
        <v>-5689.53</v>
      </c>
      <c r="AB302" s="6">
        <v>512710</v>
      </c>
      <c r="AC302" s="6">
        <v>72</v>
      </c>
      <c r="AD302" s="49">
        <f t="shared" si="71"/>
        <v>-0.3440062218408067</v>
      </c>
      <c r="AE302" s="6">
        <v>179323.46</v>
      </c>
      <c r="AF302" s="6">
        <v>733020</v>
      </c>
      <c r="AG302" s="6">
        <v>105</v>
      </c>
      <c r="AH302" s="49">
        <f t="shared" si="72"/>
        <v>7.3390955226323973</v>
      </c>
      <c r="AI302" s="6">
        <v>242848.45</v>
      </c>
      <c r="AJ302" s="6">
        <v>1015010</v>
      </c>
      <c r="AK302" s="6">
        <v>150</v>
      </c>
      <c r="AL302" s="49">
        <f t="shared" si="73"/>
        <v>7.4169731825302216</v>
      </c>
      <c r="AM302" s="6">
        <v>-14514.56</v>
      </c>
      <c r="AN302" s="6">
        <v>522010</v>
      </c>
      <c r="AO302" s="6">
        <v>77</v>
      </c>
      <c r="AP302" s="49">
        <f t="shared" si="74"/>
        <v>-0.86195927281086571</v>
      </c>
      <c r="AQ302" s="6">
        <v>55043.42</v>
      </c>
      <c r="AR302" s="8">
        <v>851190</v>
      </c>
      <c r="AS302" s="8">
        <v>124.75</v>
      </c>
      <c r="AT302" s="51">
        <f t="shared" si="75"/>
        <v>2.0046593827465076</v>
      </c>
      <c r="AU302" s="6">
        <v>-93033.98</v>
      </c>
      <c r="AV302" s="8">
        <v>1241810</v>
      </c>
      <c r="AW302" s="8">
        <v>178.1</v>
      </c>
      <c r="AX302" s="51">
        <f t="shared" si="76"/>
        <v>-2.3224594583712483</v>
      </c>
      <c r="AY302" s="50">
        <f t="shared" si="77"/>
        <v>605735.65999999992</v>
      </c>
      <c r="AZ302" s="50">
        <f t="shared" si="78"/>
        <v>6773343</v>
      </c>
      <c r="BA302" s="50">
        <f t="shared" si="79"/>
        <v>1655.8</v>
      </c>
      <c r="BB302" s="7">
        <f t="shared" si="80"/>
        <v>2.7723098416837884</v>
      </c>
      <c r="BC302" s="10" t="s">
        <v>804</v>
      </c>
      <c r="BD302" s="10" t="s">
        <v>804</v>
      </c>
      <c r="BE302" s="10" t="s">
        <v>805</v>
      </c>
      <c r="BF302" s="10" t="s">
        <v>836</v>
      </c>
    </row>
    <row r="303" spans="1:58" x14ac:dyDescent="0.2">
      <c r="A303" s="5">
        <v>149111</v>
      </c>
      <c r="B303" s="6" t="s">
        <v>151</v>
      </c>
      <c r="C303" s="6">
        <v>-630.26</v>
      </c>
      <c r="D303" s="6">
        <v>0</v>
      </c>
      <c r="E303" s="6">
        <v>0</v>
      </c>
      <c r="F303" s="49">
        <f t="shared" si="65"/>
        <v>0</v>
      </c>
      <c r="G303" s="6">
        <v>-630.26</v>
      </c>
      <c r="H303" s="6">
        <v>0</v>
      </c>
      <c r="I303" s="6">
        <v>0</v>
      </c>
      <c r="J303" s="49">
        <f t="shared" si="66"/>
        <v>0</v>
      </c>
      <c r="K303" s="6">
        <v>-630.26</v>
      </c>
      <c r="L303" s="6">
        <v>0</v>
      </c>
      <c r="M303" s="6">
        <v>0</v>
      </c>
      <c r="N303" s="49">
        <f t="shared" si="67"/>
        <v>0</v>
      </c>
      <c r="O303" s="6">
        <v>-630.26</v>
      </c>
      <c r="P303" s="6">
        <v>0</v>
      </c>
      <c r="Q303" s="6">
        <v>0</v>
      </c>
      <c r="R303" s="49">
        <f t="shared" si="68"/>
        <v>0</v>
      </c>
      <c r="S303" s="6">
        <v>-630.26</v>
      </c>
      <c r="T303" s="6">
        <v>0</v>
      </c>
      <c r="U303" s="6">
        <v>0</v>
      </c>
      <c r="V303" s="49">
        <f t="shared" si="69"/>
        <v>0</v>
      </c>
      <c r="W303" s="6">
        <v>-630.26</v>
      </c>
      <c r="X303" s="6">
        <v>0</v>
      </c>
      <c r="Y303" s="6">
        <v>0</v>
      </c>
      <c r="Z303" s="49">
        <f t="shared" si="70"/>
        <v>0</v>
      </c>
      <c r="AA303" s="6">
        <v>-630.26</v>
      </c>
      <c r="AB303" s="6">
        <v>0</v>
      </c>
      <c r="AC303" s="6">
        <v>0</v>
      </c>
      <c r="AD303" s="49">
        <f t="shared" si="71"/>
        <v>0</v>
      </c>
      <c r="AE303" s="6">
        <v>-630.26</v>
      </c>
      <c r="AF303" s="6">
        <v>0</v>
      </c>
      <c r="AG303" s="6">
        <v>0</v>
      </c>
      <c r="AH303" s="49">
        <f t="shared" si="72"/>
        <v>0</v>
      </c>
      <c r="AI303" s="6">
        <v>-630.26</v>
      </c>
      <c r="AJ303" s="6">
        <v>0</v>
      </c>
      <c r="AK303" s="6">
        <v>0</v>
      </c>
      <c r="AL303" s="49">
        <f t="shared" si="73"/>
        <v>0</v>
      </c>
      <c r="AM303" s="6">
        <v>-630.26</v>
      </c>
      <c r="AN303" s="6">
        <v>0</v>
      </c>
      <c r="AO303" s="6">
        <v>0</v>
      </c>
      <c r="AP303" s="49">
        <f t="shared" si="74"/>
        <v>0</v>
      </c>
      <c r="AQ303" s="6">
        <v>-630.26</v>
      </c>
      <c r="AR303" s="8">
        <v>0</v>
      </c>
      <c r="AS303" s="8">
        <v>0</v>
      </c>
      <c r="AT303" s="51">
        <f t="shared" si="75"/>
        <v>0</v>
      </c>
      <c r="AU303" s="6">
        <v>0</v>
      </c>
      <c r="AV303" s="8">
        <v>0</v>
      </c>
      <c r="AW303" s="8">
        <v>0</v>
      </c>
      <c r="AX303" s="51">
        <f t="shared" si="76"/>
        <v>0</v>
      </c>
      <c r="AY303" s="50">
        <f t="shared" si="77"/>
        <v>-4411.8200000000006</v>
      </c>
      <c r="AZ303" s="50">
        <f t="shared" si="78"/>
        <v>0</v>
      </c>
      <c r="BA303" s="50">
        <f t="shared" si="79"/>
        <v>0</v>
      </c>
      <c r="BB303" s="7">
        <f t="shared" si="80"/>
        <v>0</v>
      </c>
      <c r="BC303" s="10" t="s">
        <v>804</v>
      </c>
      <c r="BD303" s="10" t="s">
        <v>804</v>
      </c>
      <c r="BE303" s="10" t="s">
        <v>805</v>
      </c>
      <c r="BF303" s="10" t="s">
        <v>836</v>
      </c>
    </row>
    <row r="304" spans="1:58" x14ac:dyDescent="0.2">
      <c r="A304" s="5">
        <v>149521</v>
      </c>
      <c r="B304" s="6" t="s">
        <v>154</v>
      </c>
      <c r="C304" s="6">
        <v>0</v>
      </c>
      <c r="D304" s="6">
        <v>0</v>
      </c>
      <c r="E304" s="6">
        <v>0</v>
      </c>
      <c r="F304" s="49">
        <f t="shared" si="65"/>
        <v>0</v>
      </c>
      <c r="G304" s="6">
        <v>0</v>
      </c>
      <c r="H304" s="6">
        <v>0</v>
      </c>
      <c r="I304" s="6">
        <v>0</v>
      </c>
      <c r="J304" s="49">
        <f t="shared" si="66"/>
        <v>0</v>
      </c>
      <c r="K304" s="6">
        <v>0</v>
      </c>
      <c r="L304" s="6">
        <v>0</v>
      </c>
      <c r="M304" s="6">
        <v>0</v>
      </c>
      <c r="N304" s="49">
        <f t="shared" si="67"/>
        <v>0</v>
      </c>
      <c r="O304" s="6">
        <v>0</v>
      </c>
      <c r="P304" s="6">
        <v>0</v>
      </c>
      <c r="Q304" s="6">
        <v>0</v>
      </c>
      <c r="R304" s="49">
        <f t="shared" si="68"/>
        <v>0</v>
      </c>
      <c r="S304" s="6">
        <v>0</v>
      </c>
      <c r="T304" s="6">
        <v>0</v>
      </c>
      <c r="U304" s="6">
        <v>0</v>
      </c>
      <c r="V304" s="49">
        <f t="shared" si="69"/>
        <v>0</v>
      </c>
      <c r="W304" s="6">
        <v>0</v>
      </c>
      <c r="X304" s="6">
        <v>0</v>
      </c>
      <c r="Y304" s="6">
        <v>0</v>
      </c>
      <c r="Z304" s="49">
        <f t="shared" si="70"/>
        <v>0</v>
      </c>
      <c r="AA304" s="6">
        <v>0</v>
      </c>
      <c r="AB304" s="6">
        <v>0</v>
      </c>
      <c r="AC304" s="6">
        <v>0</v>
      </c>
      <c r="AD304" s="49">
        <f t="shared" si="71"/>
        <v>0</v>
      </c>
      <c r="AE304" s="6">
        <v>0</v>
      </c>
      <c r="AF304" s="6">
        <v>0</v>
      </c>
      <c r="AG304" s="6">
        <v>0</v>
      </c>
      <c r="AH304" s="49">
        <f t="shared" si="72"/>
        <v>0</v>
      </c>
      <c r="AI304" s="6">
        <v>0</v>
      </c>
      <c r="AJ304" s="6">
        <v>0</v>
      </c>
      <c r="AK304" s="6">
        <v>0</v>
      </c>
      <c r="AL304" s="49">
        <f t="shared" si="73"/>
        <v>0</v>
      </c>
      <c r="AM304" s="6">
        <v>0</v>
      </c>
      <c r="AN304" s="6">
        <v>0</v>
      </c>
      <c r="AO304" s="6">
        <v>0</v>
      </c>
      <c r="AP304" s="49">
        <f t="shared" si="74"/>
        <v>0</v>
      </c>
      <c r="AQ304" s="6">
        <v>0</v>
      </c>
      <c r="AR304" s="8">
        <v>0</v>
      </c>
      <c r="AS304" s="8">
        <v>0</v>
      </c>
      <c r="AT304" s="51">
        <f t="shared" si="75"/>
        <v>0</v>
      </c>
      <c r="AU304" s="6">
        <v>0</v>
      </c>
      <c r="AV304" s="8">
        <v>0</v>
      </c>
      <c r="AW304" s="8">
        <v>0</v>
      </c>
      <c r="AX304" s="51">
        <f t="shared" si="76"/>
        <v>0</v>
      </c>
      <c r="AY304" s="50">
        <f t="shared" si="77"/>
        <v>0</v>
      </c>
      <c r="AZ304" s="50">
        <f t="shared" si="78"/>
        <v>0</v>
      </c>
      <c r="BA304" s="50">
        <f t="shared" si="79"/>
        <v>0</v>
      </c>
      <c r="BB304" s="7">
        <f t="shared" si="80"/>
        <v>0</v>
      </c>
      <c r="BC304" s="10" t="s">
        <v>804</v>
      </c>
      <c r="BD304" s="10" t="s">
        <v>804</v>
      </c>
      <c r="BE304" s="10" t="s">
        <v>805</v>
      </c>
      <c r="BF304" s="10" t="s">
        <v>836</v>
      </c>
    </row>
    <row r="305" spans="1:58" x14ac:dyDescent="0.2">
      <c r="A305" s="5">
        <v>149763</v>
      </c>
      <c r="B305" s="6" t="s">
        <v>160</v>
      </c>
      <c r="C305" s="6">
        <v>121672.41</v>
      </c>
      <c r="D305" s="6">
        <v>376005</v>
      </c>
      <c r="E305" s="6">
        <v>54.5</v>
      </c>
      <c r="F305" s="49">
        <f t="shared" si="65"/>
        <v>9.7077759604260585</v>
      </c>
      <c r="G305" s="6">
        <v>149887.42000000001</v>
      </c>
      <c r="H305" s="6">
        <v>359620</v>
      </c>
      <c r="I305" s="6">
        <v>55.5</v>
      </c>
      <c r="J305" s="49">
        <f t="shared" si="66"/>
        <v>12.920610700183529</v>
      </c>
      <c r="K305" s="6">
        <v>82822.44</v>
      </c>
      <c r="L305" s="6">
        <v>300970</v>
      </c>
      <c r="M305" s="6">
        <v>45</v>
      </c>
      <c r="N305" s="49">
        <f t="shared" si="67"/>
        <v>8.2555510515998272</v>
      </c>
      <c r="O305" s="6">
        <v>31247.46</v>
      </c>
      <c r="P305" s="6">
        <v>252900</v>
      </c>
      <c r="Q305" s="6">
        <v>37.5</v>
      </c>
      <c r="R305" s="49">
        <f t="shared" si="68"/>
        <v>3.8302540925266904</v>
      </c>
      <c r="S305" s="6">
        <v>65637.48</v>
      </c>
      <c r="T305" s="6">
        <v>161360</v>
      </c>
      <c r="U305" s="6">
        <v>24.5</v>
      </c>
      <c r="V305" s="49">
        <f t="shared" si="69"/>
        <v>12.610076103123451</v>
      </c>
      <c r="W305" s="6">
        <v>-9247.52</v>
      </c>
      <c r="X305" s="6">
        <v>71380</v>
      </c>
      <c r="Y305" s="6">
        <v>11</v>
      </c>
      <c r="Z305" s="49">
        <f t="shared" si="70"/>
        <v>-3.8866012888764359</v>
      </c>
      <c r="AA305" s="6">
        <v>33252.480000000003</v>
      </c>
      <c r="AB305" s="6">
        <v>88750</v>
      </c>
      <c r="AC305" s="6">
        <v>12.5</v>
      </c>
      <c r="AD305" s="49">
        <f t="shared" si="71"/>
        <v>11.614950760563381</v>
      </c>
      <c r="AE305" s="6">
        <v>64298.49</v>
      </c>
      <c r="AF305" s="6">
        <v>127817</v>
      </c>
      <c r="AG305" s="6">
        <v>18.149999999999999</v>
      </c>
      <c r="AH305" s="49">
        <f t="shared" si="72"/>
        <v>15.091534772369872</v>
      </c>
      <c r="AI305" s="6">
        <v>47088.49</v>
      </c>
      <c r="AJ305" s="6">
        <v>66700</v>
      </c>
      <c r="AK305" s="6">
        <v>10</v>
      </c>
      <c r="AL305" s="49">
        <f t="shared" si="73"/>
        <v>21.885205247376312</v>
      </c>
      <c r="AM305" s="6">
        <v>63.49</v>
      </c>
      <c r="AN305" s="6">
        <v>182460</v>
      </c>
      <c r="AO305" s="6">
        <v>28</v>
      </c>
      <c r="AP305" s="49">
        <f t="shared" si="74"/>
        <v>1.078696700646717E-2</v>
      </c>
      <c r="AQ305" s="6">
        <v>91766</v>
      </c>
      <c r="AR305" s="8">
        <v>202485</v>
      </c>
      <c r="AS305" s="8">
        <v>27</v>
      </c>
      <c r="AT305" s="51">
        <f t="shared" si="75"/>
        <v>14.049169074252413</v>
      </c>
      <c r="AU305" s="6">
        <v>36900.01</v>
      </c>
      <c r="AV305" s="8">
        <v>284875</v>
      </c>
      <c r="AW305" s="8">
        <v>38.75</v>
      </c>
      <c r="AX305" s="51">
        <f t="shared" si="76"/>
        <v>4.0154464589732344</v>
      </c>
      <c r="AY305" s="50">
        <f t="shared" si="77"/>
        <v>475272.17</v>
      </c>
      <c r="AZ305" s="50">
        <f t="shared" si="78"/>
        <v>1610985</v>
      </c>
      <c r="BA305" s="50">
        <f t="shared" si="79"/>
        <v>362.4</v>
      </c>
      <c r="BB305" s="7">
        <f t="shared" si="80"/>
        <v>9.1456079789693874</v>
      </c>
      <c r="BC305" s="10" t="s">
        <v>804</v>
      </c>
      <c r="BD305" s="10" t="s">
        <v>804</v>
      </c>
      <c r="BE305" s="10" t="s">
        <v>805</v>
      </c>
      <c r="BF305" s="10" t="s">
        <v>836</v>
      </c>
    </row>
    <row r="306" spans="1:58" x14ac:dyDescent="0.2">
      <c r="A306" s="5">
        <v>149893</v>
      </c>
      <c r="B306" s="6" t="s">
        <v>169</v>
      </c>
      <c r="C306" s="6">
        <v>18710.61</v>
      </c>
      <c r="D306" s="6">
        <v>246830</v>
      </c>
      <c r="E306" s="6">
        <v>37</v>
      </c>
      <c r="F306" s="49">
        <f t="shared" si="65"/>
        <v>2.2741089008629425</v>
      </c>
      <c r="G306" s="6">
        <v>12820.61</v>
      </c>
      <c r="H306" s="6">
        <v>161460</v>
      </c>
      <c r="I306" s="6">
        <v>25</v>
      </c>
      <c r="J306" s="49">
        <f t="shared" si="66"/>
        <v>2.4615317106404064</v>
      </c>
      <c r="K306" s="6">
        <v>-10868.14</v>
      </c>
      <c r="L306" s="6">
        <v>353330</v>
      </c>
      <c r="M306" s="6">
        <v>53.25</v>
      </c>
      <c r="N306" s="49">
        <f t="shared" si="67"/>
        <v>-0.92277530920103024</v>
      </c>
      <c r="O306" s="6">
        <v>9788.09</v>
      </c>
      <c r="P306" s="6">
        <v>367225</v>
      </c>
      <c r="Q306" s="6">
        <v>55</v>
      </c>
      <c r="R306" s="49">
        <f t="shared" si="68"/>
        <v>0.82628031860575946</v>
      </c>
      <c r="S306" s="6">
        <v>58015.59</v>
      </c>
      <c r="T306" s="6">
        <v>369870</v>
      </c>
      <c r="U306" s="6">
        <v>56.5</v>
      </c>
      <c r="V306" s="49">
        <f t="shared" si="69"/>
        <v>4.8624740854894961</v>
      </c>
      <c r="W306" s="6">
        <v>48238.11</v>
      </c>
      <c r="X306" s="6">
        <v>659935</v>
      </c>
      <c r="Y306" s="6">
        <v>100.75</v>
      </c>
      <c r="Z306" s="49">
        <f t="shared" si="70"/>
        <v>2.1928573268579483</v>
      </c>
      <c r="AA306" s="6">
        <v>208099.1</v>
      </c>
      <c r="AB306" s="6">
        <v>698145</v>
      </c>
      <c r="AC306" s="6">
        <v>100</v>
      </c>
      <c r="AD306" s="49">
        <f t="shared" si="71"/>
        <v>9.2403040915569132</v>
      </c>
      <c r="AE306" s="6">
        <v>33871.620000000003</v>
      </c>
      <c r="AF306" s="6">
        <v>378165</v>
      </c>
      <c r="AG306" s="6">
        <v>54.25</v>
      </c>
      <c r="AH306" s="49">
        <f t="shared" si="72"/>
        <v>2.6870508904843127</v>
      </c>
      <c r="AI306" s="6">
        <v>66355.360000000001</v>
      </c>
      <c r="AJ306" s="6">
        <v>706900</v>
      </c>
      <c r="AK306" s="6">
        <v>103.75</v>
      </c>
      <c r="AL306" s="49">
        <f t="shared" si="73"/>
        <v>2.909911104823879</v>
      </c>
      <c r="AM306" s="6">
        <v>37580.35</v>
      </c>
      <c r="AN306" s="6">
        <v>367900</v>
      </c>
      <c r="AO306" s="6">
        <v>55</v>
      </c>
      <c r="AP306" s="49">
        <f t="shared" si="74"/>
        <v>3.1665964936123947</v>
      </c>
      <c r="AQ306" s="6">
        <v>6175.36</v>
      </c>
      <c r="AR306" s="8">
        <v>228125</v>
      </c>
      <c r="AS306" s="8">
        <v>33.75</v>
      </c>
      <c r="AT306" s="51">
        <f t="shared" si="75"/>
        <v>0.83917220821917804</v>
      </c>
      <c r="AU306" s="6">
        <v>71870.350000000006</v>
      </c>
      <c r="AV306" s="8">
        <v>443150</v>
      </c>
      <c r="AW306" s="8">
        <v>63.5</v>
      </c>
      <c r="AX306" s="51">
        <f t="shared" si="76"/>
        <v>5.027599796908496</v>
      </c>
      <c r="AY306" s="50">
        <f t="shared" si="77"/>
        <v>344803.97</v>
      </c>
      <c r="AZ306" s="50">
        <f t="shared" si="78"/>
        <v>2856795</v>
      </c>
      <c r="BA306" s="50">
        <f t="shared" si="79"/>
        <v>737.75</v>
      </c>
      <c r="BB306" s="7">
        <f t="shared" si="80"/>
        <v>3.7415786116959739</v>
      </c>
      <c r="BC306" s="10" t="s">
        <v>804</v>
      </c>
      <c r="BD306" s="10" t="s">
        <v>804</v>
      </c>
      <c r="BE306" s="10" t="s">
        <v>805</v>
      </c>
      <c r="BF306" s="10" t="s">
        <v>836</v>
      </c>
    </row>
    <row r="307" spans="1:58" x14ac:dyDescent="0.2">
      <c r="A307" s="5">
        <v>172182</v>
      </c>
      <c r="B307" s="6" t="s">
        <v>211</v>
      </c>
      <c r="C307" s="6">
        <v>-7086.82</v>
      </c>
      <c r="D307" s="6">
        <v>0</v>
      </c>
      <c r="E307" s="6">
        <v>0</v>
      </c>
      <c r="F307" s="49">
        <f t="shared" si="65"/>
        <v>0</v>
      </c>
      <c r="G307" s="6">
        <v>-7086.82</v>
      </c>
      <c r="H307" s="6">
        <v>0</v>
      </c>
      <c r="I307" s="6">
        <v>0</v>
      </c>
      <c r="J307" s="49">
        <f t="shared" si="66"/>
        <v>0</v>
      </c>
      <c r="K307" s="6">
        <v>-7086.82</v>
      </c>
      <c r="L307" s="6">
        <v>0</v>
      </c>
      <c r="M307" s="6">
        <v>0</v>
      </c>
      <c r="N307" s="49">
        <f t="shared" si="67"/>
        <v>0</v>
      </c>
      <c r="O307" s="6">
        <v>-7086.82</v>
      </c>
      <c r="P307" s="6">
        <v>0</v>
      </c>
      <c r="Q307" s="6">
        <v>0</v>
      </c>
      <c r="R307" s="49">
        <f t="shared" si="68"/>
        <v>0</v>
      </c>
      <c r="S307" s="6">
        <v>-7086.82</v>
      </c>
      <c r="T307" s="6">
        <v>0</v>
      </c>
      <c r="U307" s="6">
        <v>0</v>
      </c>
      <c r="V307" s="49">
        <f t="shared" si="69"/>
        <v>0</v>
      </c>
      <c r="W307" s="6">
        <v>-7086.82</v>
      </c>
      <c r="X307" s="6">
        <v>0</v>
      </c>
      <c r="Y307" s="6">
        <v>0</v>
      </c>
      <c r="Z307" s="49">
        <f t="shared" si="70"/>
        <v>0</v>
      </c>
      <c r="AA307" s="6">
        <v>-7086.82</v>
      </c>
      <c r="AB307" s="6">
        <v>0</v>
      </c>
      <c r="AC307" s="6">
        <v>0</v>
      </c>
      <c r="AD307" s="49">
        <f t="shared" si="71"/>
        <v>0</v>
      </c>
      <c r="AE307" s="6">
        <v>-7086.82</v>
      </c>
      <c r="AF307" s="6">
        <v>0</v>
      </c>
      <c r="AG307" s="6">
        <v>0</v>
      </c>
      <c r="AH307" s="49">
        <f t="shared" si="72"/>
        <v>0</v>
      </c>
      <c r="AI307" s="6">
        <v>-7086.82</v>
      </c>
      <c r="AJ307" s="6">
        <v>0</v>
      </c>
      <c r="AK307" s="6">
        <v>0</v>
      </c>
      <c r="AL307" s="49">
        <f t="shared" si="73"/>
        <v>0</v>
      </c>
      <c r="AM307" s="6">
        <v>-7086.82</v>
      </c>
      <c r="AN307" s="6">
        <v>0</v>
      </c>
      <c r="AO307" s="6">
        <v>0</v>
      </c>
      <c r="AP307" s="49">
        <f t="shared" si="74"/>
        <v>0</v>
      </c>
      <c r="AQ307" s="6">
        <v>-7086.82</v>
      </c>
      <c r="AR307" s="8">
        <v>0</v>
      </c>
      <c r="AS307" s="8">
        <v>0</v>
      </c>
      <c r="AT307" s="51">
        <f t="shared" si="75"/>
        <v>0</v>
      </c>
      <c r="AU307" s="6">
        <v>-7086.82</v>
      </c>
      <c r="AV307" s="8">
        <v>0</v>
      </c>
      <c r="AW307" s="8">
        <v>0</v>
      </c>
      <c r="AX307" s="51">
        <f t="shared" si="76"/>
        <v>0</v>
      </c>
      <c r="AY307" s="50">
        <f t="shared" si="77"/>
        <v>-49607.74</v>
      </c>
      <c r="AZ307" s="50">
        <f t="shared" si="78"/>
        <v>0</v>
      </c>
      <c r="BA307" s="50">
        <f t="shared" si="79"/>
        <v>0</v>
      </c>
      <c r="BB307" s="7">
        <f t="shared" si="80"/>
        <v>0</v>
      </c>
      <c r="BC307" s="10" t="s">
        <v>804</v>
      </c>
      <c r="BD307" s="10" t="s">
        <v>804</v>
      </c>
      <c r="BE307" s="10" t="s">
        <v>805</v>
      </c>
      <c r="BF307" s="10" t="s">
        <v>836</v>
      </c>
    </row>
    <row r="308" spans="1:58" x14ac:dyDescent="0.2">
      <c r="A308" s="5">
        <v>174445</v>
      </c>
      <c r="B308" s="6" t="s">
        <v>270</v>
      </c>
      <c r="C308" s="6">
        <v>-6913.62</v>
      </c>
      <c r="D308" s="6">
        <v>448934</v>
      </c>
      <c r="E308" s="6">
        <v>65.599999999999994</v>
      </c>
      <c r="F308" s="49">
        <f t="shared" si="65"/>
        <v>-0.46200243242882028</v>
      </c>
      <c r="G308" s="6">
        <v>-15638.14</v>
      </c>
      <c r="H308" s="6">
        <v>661175</v>
      </c>
      <c r="I308" s="6">
        <v>102.5</v>
      </c>
      <c r="J308" s="49">
        <f t="shared" si="66"/>
        <v>-0.73321335501191054</v>
      </c>
      <c r="K308" s="6">
        <v>-25795.13</v>
      </c>
      <c r="L308" s="6">
        <v>713310</v>
      </c>
      <c r="M308" s="6">
        <v>106.5</v>
      </c>
      <c r="N308" s="49">
        <f t="shared" si="67"/>
        <v>-1.0848774025318586</v>
      </c>
      <c r="O308" s="6">
        <v>-4958.1099999999997</v>
      </c>
      <c r="P308" s="6">
        <v>1487786</v>
      </c>
      <c r="Q308" s="6">
        <v>223.7</v>
      </c>
      <c r="R308" s="49">
        <f t="shared" si="68"/>
        <v>-0.10330881591841837</v>
      </c>
      <c r="S308" s="6">
        <v>248605.87</v>
      </c>
      <c r="T308" s="6">
        <v>687150</v>
      </c>
      <c r="U308" s="6">
        <v>105</v>
      </c>
      <c r="V308" s="49">
        <f t="shared" si="69"/>
        <v>11.215574430619224</v>
      </c>
      <c r="W308" s="6">
        <v>-91471.9</v>
      </c>
      <c r="X308" s="6">
        <v>1336197</v>
      </c>
      <c r="Y308" s="6">
        <v>202.15</v>
      </c>
      <c r="Z308" s="49">
        <f t="shared" si="70"/>
        <v>-2.0537069010033697</v>
      </c>
      <c r="AA308" s="6">
        <v>161110.10999999999</v>
      </c>
      <c r="AB308" s="6">
        <v>721316</v>
      </c>
      <c r="AC308" s="6">
        <v>100.95</v>
      </c>
      <c r="AD308" s="49">
        <f t="shared" si="71"/>
        <v>6.9240297040409464</v>
      </c>
      <c r="AE308" s="6">
        <v>122162.11</v>
      </c>
      <c r="AF308" s="6">
        <v>701180</v>
      </c>
      <c r="AG308" s="6">
        <v>101</v>
      </c>
      <c r="AH308" s="49">
        <f t="shared" si="72"/>
        <v>5.2267082632134398</v>
      </c>
      <c r="AI308" s="6">
        <v>214608.89</v>
      </c>
      <c r="AJ308" s="6">
        <v>2100420</v>
      </c>
      <c r="AK308" s="6">
        <v>306.5</v>
      </c>
      <c r="AL308" s="49">
        <f t="shared" si="73"/>
        <v>3.1674025147351483</v>
      </c>
      <c r="AM308" s="6">
        <v>-39963.14</v>
      </c>
      <c r="AN308" s="6">
        <v>770740</v>
      </c>
      <c r="AO308" s="6">
        <v>113</v>
      </c>
      <c r="AP308" s="49">
        <f t="shared" si="74"/>
        <v>-1.6073608999143678</v>
      </c>
      <c r="AQ308" s="6">
        <v>83955.89</v>
      </c>
      <c r="AR308" s="8">
        <v>960960</v>
      </c>
      <c r="AS308" s="8">
        <v>140.5</v>
      </c>
      <c r="AT308" s="51">
        <f t="shared" si="75"/>
        <v>2.7083672473359974</v>
      </c>
      <c r="AU308" s="6">
        <v>-127141.1</v>
      </c>
      <c r="AV308" s="8">
        <v>2204075</v>
      </c>
      <c r="AW308" s="8">
        <v>313.75</v>
      </c>
      <c r="AX308" s="51">
        <f t="shared" si="76"/>
        <v>-1.788221408073682</v>
      </c>
      <c r="AY308" s="50">
        <f t="shared" si="77"/>
        <v>264939.07999999996</v>
      </c>
      <c r="AZ308" s="50">
        <f t="shared" si="78"/>
        <v>6055868</v>
      </c>
      <c r="BA308" s="50">
        <f t="shared" si="79"/>
        <v>1881.15</v>
      </c>
      <c r="BB308" s="7">
        <f t="shared" si="80"/>
        <v>1.3562236627350528</v>
      </c>
      <c r="BC308" s="10" t="s">
        <v>804</v>
      </c>
      <c r="BD308" s="10" t="s">
        <v>804</v>
      </c>
      <c r="BE308" s="10" t="s">
        <v>805</v>
      </c>
      <c r="BF308" s="10" t="s">
        <v>836</v>
      </c>
    </row>
    <row r="309" spans="1:58" x14ac:dyDescent="0.2">
      <c r="A309" s="5">
        <v>175821</v>
      </c>
      <c r="B309" s="6" t="s">
        <v>288</v>
      </c>
      <c r="C309" s="6">
        <v>-15920.66</v>
      </c>
      <c r="D309" s="6">
        <v>0</v>
      </c>
      <c r="E309" s="6">
        <v>0</v>
      </c>
      <c r="F309" s="49">
        <f t="shared" si="65"/>
        <v>0</v>
      </c>
      <c r="G309" s="6">
        <v>-15920.66</v>
      </c>
      <c r="H309" s="6">
        <v>0</v>
      </c>
      <c r="I309" s="6">
        <v>0</v>
      </c>
      <c r="J309" s="49">
        <f t="shared" si="66"/>
        <v>0</v>
      </c>
      <c r="K309" s="6">
        <v>-15920.66</v>
      </c>
      <c r="L309" s="6">
        <v>0</v>
      </c>
      <c r="M309" s="6">
        <v>0</v>
      </c>
      <c r="N309" s="49">
        <f t="shared" si="67"/>
        <v>0</v>
      </c>
      <c r="O309" s="6">
        <v>-15920.66</v>
      </c>
      <c r="P309" s="6">
        <v>0</v>
      </c>
      <c r="Q309" s="6">
        <v>0</v>
      </c>
      <c r="R309" s="49">
        <f t="shared" si="68"/>
        <v>0</v>
      </c>
      <c r="S309" s="6">
        <v>-15920.66</v>
      </c>
      <c r="T309" s="6">
        <v>0</v>
      </c>
      <c r="U309" s="6">
        <v>0</v>
      </c>
      <c r="V309" s="49">
        <f t="shared" si="69"/>
        <v>0</v>
      </c>
      <c r="W309" s="6">
        <v>-15920.66</v>
      </c>
      <c r="X309" s="6">
        <v>0</v>
      </c>
      <c r="Y309" s="6">
        <v>0</v>
      </c>
      <c r="Z309" s="49">
        <f t="shared" si="70"/>
        <v>0</v>
      </c>
      <c r="AA309" s="6">
        <v>-15920.66</v>
      </c>
      <c r="AB309" s="6">
        <v>0</v>
      </c>
      <c r="AC309" s="6">
        <v>0</v>
      </c>
      <c r="AD309" s="49">
        <f t="shared" si="71"/>
        <v>0</v>
      </c>
      <c r="AE309" s="6">
        <v>-15920.66</v>
      </c>
      <c r="AF309" s="6">
        <v>0</v>
      </c>
      <c r="AG309" s="6">
        <v>0</v>
      </c>
      <c r="AH309" s="49">
        <f t="shared" si="72"/>
        <v>0</v>
      </c>
      <c r="AI309" s="6">
        <v>-15920.66</v>
      </c>
      <c r="AJ309" s="6">
        <v>0</v>
      </c>
      <c r="AK309" s="6">
        <v>0</v>
      </c>
      <c r="AL309" s="49">
        <f t="shared" si="73"/>
        <v>0</v>
      </c>
      <c r="AM309" s="6">
        <v>-15920.66</v>
      </c>
      <c r="AN309" s="6">
        <v>0</v>
      </c>
      <c r="AO309" s="6">
        <v>0</v>
      </c>
      <c r="AP309" s="49">
        <f t="shared" si="74"/>
        <v>0</v>
      </c>
      <c r="AQ309" s="6">
        <v>-15920.66</v>
      </c>
      <c r="AR309" s="8">
        <v>0</v>
      </c>
      <c r="AS309" s="8">
        <v>0</v>
      </c>
      <c r="AT309" s="51">
        <f t="shared" si="75"/>
        <v>0</v>
      </c>
      <c r="AU309" s="6">
        <v>-15920.66</v>
      </c>
      <c r="AV309" s="8">
        <v>0</v>
      </c>
      <c r="AW309" s="8">
        <v>0</v>
      </c>
      <c r="AX309" s="51">
        <f t="shared" si="76"/>
        <v>0</v>
      </c>
      <c r="AY309" s="50">
        <f t="shared" si="77"/>
        <v>-111444.62000000001</v>
      </c>
      <c r="AZ309" s="50">
        <f t="shared" si="78"/>
        <v>0</v>
      </c>
      <c r="BA309" s="50">
        <f t="shared" si="79"/>
        <v>0</v>
      </c>
      <c r="BB309" s="7">
        <f t="shared" si="80"/>
        <v>0</v>
      </c>
      <c r="BC309" s="10" t="s">
        <v>804</v>
      </c>
      <c r="BD309" s="10" t="s">
        <v>804</v>
      </c>
      <c r="BE309" s="10" t="s">
        <v>805</v>
      </c>
      <c r="BF309" s="10" t="s">
        <v>836</v>
      </c>
    </row>
    <row r="310" spans="1:58" x14ac:dyDescent="0.2">
      <c r="A310" s="5">
        <v>178056</v>
      </c>
      <c r="B310" s="6" t="s">
        <v>361</v>
      </c>
      <c r="C310" s="6">
        <v>-847.06</v>
      </c>
      <c r="D310" s="6">
        <v>66300</v>
      </c>
      <c r="E310" s="6">
        <v>10</v>
      </c>
      <c r="F310" s="49">
        <f t="shared" si="65"/>
        <v>-0.38328506787330313</v>
      </c>
      <c r="G310" s="6">
        <v>-4082.06</v>
      </c>
      <c r="H310" s="6">
        <v>162100</v>
      </c>
      <c r="I310" s="6">
        <v>25</v>
      </c>
      <c r="J310" s="49">
        <f t="shared" si="66"/>
        <v>-0.78065305367057369</v>
      </c>
      <c r="K310" s="6">
        <v>-1157.06</v>
      </c>
      <c r="L310" s="6">
        <v>81450</v>
      </c>
      <c r="M310" s="6">
        <v>12.5</v>
      </c>
      <c r="N310" s="49">
        <f t="shared" si="67"/>
        <v>-0.42617311233885818</v>
      </c>
      <c r="O310" s="6">
        <v>9447.94</v>
      </c>
      <c r="P310" s="6">
        <v>33350</v>
      </c>
      <c r="Q310" s="6">
        <v>5</v>
      </c>
      <c r="R310" s="49">
        <f t="shared" si="68"/>
        <v>8.782193103448277</v>
      </c>
      <c r="S310" s="6">
        <v>-1132.06</v>
      </c>
      <c r="T310" s="6">
        <v>16500</v>
      </c>
      <c r="U310" s="6">
        <v>2.5</v>
      </c>
      <c r="V310" s="49">
        <f t="shared" si="69"/>
        <v>-2.1269006060606062</v>
      </c>
      <c r="W310" s="6">
        <v>-2032.06</v>
      </c>
      <c r="X310" s="6">
        <v>0</v>
      </c>
      <c r="Y310" s="6">
        <v>0</v>
      </c>
      <c r="Z310" s="49">
        <f t="shared" si="70"/>
        <v>0</v>
      </c>
      <c r="AA310" s="6">
        <v>-2032.06</v>
      </c>
      <c r="AB310" s="6">
        <v>0</v>
      </c>
      <c r="AC310" s="6">
        <v>0</v>
      </c>
      <c r="AD310" s="49">
        <f t="shared" si="71"/>
        <v>0</v>
      </c>
      <c r="AE310" s="6">
        <v>-2032.06</v>
      </c>
      <c r="AF310" s="6">
        <v>0</v>
      </c>
      <c r="AG310" s="6">
        <v>0</v>
      </c>
      <c r="AH310" s="49">
        <f t="shared" si="72"/>
        <v>0</v>
      </c>
      <c r="AI310" s="6">
        <v>-2032.06</v>
      </c>
      <c r="AJ310" s="6">
        <v>0</v>
      </c>
      <c r="AK310" s="6">
        <v>0</v>
      </c>
      <c r="AL310" s="49">
        <f t="shared" si="73"/>
        <v>0</v>
      </c>
      <c r="AM310" s="6">
        <v>-2032.06</v>
      </c>
      <c r="AN310" s="6">
        <v>0</v>
      </c>
      <c r="AO310" s="6">
        <v>0</v>
      </c>
      <c r="AP310" s="49">
        <f t="shared" si="74"/>
        <v>0</v>
      </c>
      <c r="AQ310" s="6">
        <v>-2032.06</v>
      </c>
      <c r="AR310" s="8">
        <v>0</v>
      </c>
      <c r="AS310" s="8">
        <v>0</v>
      </c>
      <c r="AT310" s="51">
        <f t="shared" si="75"/>
        <v>0</v>
      </c>
      <c r="AU310" s="6">
        <v>-2032.06</v>
      </c>
      <c r="AV310" s="8">
        <v>0</v>
      </c>
      <c r="AW310" s="8">
        <v>0</v>
      </c>
      <c r="AX310" s="51">
        <f t="shared" si="76"/>
        <v>0</v>
      </c>
      <c r="AY310" s="50">
        <f t="shared" si="77"/>
        <v>-1834.4199999999996</v>
      </c>
      <c r="AZ310" s="50">
        <f t="shared" si="78"/>
        <v>359700</v>
      </c>
      <c r="BA310" s="50">
        <f t="shared" si="79"/>
        <v>55</v>
      </c>
      <c r="BB310" s="7">
        <f t="shared" si="80"/>
        <v>-0.15809569085348898</v>
      </c>
      <c r="BC310" s="10" t="s">
        <v>804</v>
      </c>
      <c r="BD310" s="10" t="s">
        <v>804</v>
      </c>
      <c r="BE310" s="10" t="s">
        <v>805</v>
      </c>
      <c r="BF310" s="10" t="s">
        <v>836</v>
      </c>
    </row>
    <row r="311" spans="1:58" x14ac:dyDescent="0.2">
      <c r="A311" s="5">
        <v>178913</v>
      </c>
      <c r="B311" s="6" t="s">
        <v>391</v>
      </c>
      <c r="C311" s="6">
        <v>-65827.47</v>
      </c>
      <c r="D311" s="6">
        <v>0</v>
      </c>
      <c r="E311" s="6">
        <v>0</v>
      </c>
      <c r="F311" s="49">
        <f t="shared" si="65"/>
        <v>0</v>
      </c>
      <c r="G311" s="6">
        <v>-65827.47</v>
      </c>
      <c r="H311" s="6">
        <v>0</v>
      </c>
      <c r="I311" s="6">
        <v>0</v>
      </c>
      <c r="J311" s="49">
        <f t="shared" si="66"/>
        <v>0</v>
      </c>
      <c r="K311" s="6">
        <v>0</v>
      </c>
      <c r="L311" s="6">
        <v>0</v>
      </c>
      <c r="M311" s="6">
        <v>0</v>
      </c>
      <c r="N311" s="49">
        <f t="shared" si="67"/>
        <v>0</v>
      </c>
      <c r="O311" s="6">
        <v>0</v>
      </c>
      <c r="P311" s="6">
        <v>0</v>
      </c>
      <c r="Q311" s="6">
        <v>0</v>
      </c>
      <c r="R311" s="49">
        <f t="shared" si="68"/>
        <v>0</v>
      </c>
      <c r="S311" s="6">
        <v>0</v>
      </c>
      <c r="T311" s="6">
        <v>0</v>
      </c>
      <c r="U311" s="6">
        <v>0</v>
      </c>
      <c r="V311" s="49">
        <f t="shared" si="69"/>
        <v>0</v>
      </c>
      <c r="W311" s="6">
        <v>0</v>
      </c>
      <c r="X311" s="6">
        <v>0</v>
      </c>
      <c r="Y311" s="6">
        <v>0</v>
      </c>
      <c r="Z311" s="49">
        <f t="shared" si="70"/>
        <v>0</v>
      </c>
      <c r="AA311" s="6">
        <v>0</v>
      </c>
      <c r="AB311" s="6">
        <v>0</v>
      </c>
      <c r="AC311" s="6">
        <v>0</v>
      </c>
      <c r="AD311" s="49">
        <f t="shared" si="71"/>
        <v>0</v>
      </c>
      <c r="AE311" s="6">
        <v>0</v>
      </c>
      <c r="AF311" s="6">
        <v>0</v>
      </c>
      <c r="AG311" s="6">
        <v>0</v>
      </c>
      <c r="AH311" s="49">
        <f t="shared" si="72"/>
        <v>0</v>
      </c>
      <c r="AI311" s="6">
        <v>0</v>
      </c>
      <c r="AJ311" s="6">
        <v>0</v>
      </c>
      <c r="AK311" s="6">
        <v>0</v>
      </c>
      <c r="AL311" s="49">
        <f t="shared" si="73"/>
        <v>0</v>
      </c>
      <c r="AM311" s="6">
        <v>0</v>
      </c>
      <c r="AN311" s="6">
        <v>0</v>
      </c>
      <c r="AO311" s="6">
        <v>0</v>
      </c>
      <c r="AP311" s="49">
        <f t="shared" si="74"/>
        <v>0</v>
      </c>
      <c r="AQ311" s="6">
        <v>0</v>
      </c>
      <c r="AR311" s="8">
        <v>0</v>
      </c>
      <c r="AS311" s="8">
        <v>0</v>
      </c>
      <c r="AT311" s="51">
        <f t="shared" si="75"/>
        <v>0</v>
      </c>
      <c r="AU311" s="6">
        <v>0</v>
      </c>
      <c r="AV311" s="8">
        <v>0</v>
      </c>
      <c r="AW311" s="8">
        <v>0</v>
      </c>
      <c r="AX311" s="51">
        <f t="shared" si="76"/>
        <v>0</v>
      </c>
      <c r="AY311" s="50">
        <f t="shared" si="77"/>
        <v>-131654.94</v>
      </c>
      <c r="AZ311" s="50">
        <f t="shared" si="78"/>
        <v>0</v>
      </c>
      <c r="BA311" s="50">
        <f t="shared" si="79"/>
        <v>0</v>
      </c>
      <c r="BB311" s="7">
        <f t="shared" si="80"/>
        <v>0</v>
      </c>
      <c r="BC311" s="10" t="s">
        <v>804</v>
      </c>
      <c r="BD311" s="10" t="s">
        <v>804</v>
      </c>
      <c r="BE311" s="10" t="s">
        <v>805</v>
      </c>
      <c r="BF311" s="10" t="s">
        <v>836</v>
      </c>
    </row>
    <row r="312" spans="1:58" x14ac:dyDescent="0.2">
      <c r="A312" s="5">
        <v>179437</v>
      </c>
      <c r="B312" s="6" t="s">
        <v>407</v>
      </c>
      <c r="C312" s="6">
        <v>139097.28</v>
      </c>
      <c r="D312" s="6">
        <v>0</v>
      </c>
      <c r="E312" s="6">
        <v>0</v>
      </c>
      <c r="F312" s="49">
        <f t="shared" si="65"/>
        <v>0</v>
      </c>
      <c r="G312" s="6">
        <v>139097.28</v>
      </c>
      <c r="H312" s="6">
        <v>0</v>
      </c>
      <c r="I312" s="6">
        <v>0</v>
      </c>
      <c r="J312" s="49">
        <f t="shared" si="66"/>
        <v>0</v>
      </c>
      <c r="K312" s="6">
        <v>139097.28</v>
      </c>
      <c r="L312" s="6">
        <v>0</v>
      </c>
      <c r="M312" s="6">
        <v>0</v>
      </c>
      <c r="N312" s="49">
        <f t="shared" si="67"/>
        <v>0</v>
      </c>
      <c r="O312" s="6">
        <v>119097.28</v>
      </c>
      <c r="P312" s="6">
        <v>0</v>
      </c>
      <c r="Q312" s="6">
        <v>0</v>
      </c>
      <c r="R312" s="49">
        <f t="shared" si="68"/>
        <v>0</v>
      </c>
      <c r="S312" s="6">
        <v>119097.28</v>
      </c>
      <c r="T312" s="6">
        <v>0</v>
      </c>
      <c r="U312" s="6">
        <v>0</v>
      </c>
      <c r="V312" s="49">
        <f t="shared" si="69"/>
        <v>0</v>
      </c>
      <c r="W312" s="6">
        <v>119097.28</v>
      </c>
      <c r="X312" s="6">
        <v>0</v>
      </c>
      <c r="Y312" s="6">
        <v>0</v>
      </c>
      <c r="Z312" s="49">
        <f t="shared" si="70"/>
        <v>0</v>
      </c>
      <c r="AA312" s="6">
        <v>109097.28</v>
      </c>
      <c r="AB312" s="6">
        <v>0</v>
      </c>
      <c r="AC312" s="6">
        <v>0</v>
      </c>
      <c r="AD312" s="49">
        <f t="shared" si="71"/>
        <v>0</v>
      </c>
      <c r="AE312" s="6">
        <v>99097.279999999999</v>
      </c>
      <c r="AF312" s="6">
        <v>0</v>
      </c>
      <c r="AG312" s="6">
        <v>0</v>
      </c>
      <c r="AH312" s="49">
        <f t="shared" si="72"/>
        <v>0</v>
      </c>
      <c r="AI312" s="6">
        <v>-14242.55</v>
      </c>
      <c r="AJ312" s="6">
        <v>0</v>
      </c>
      <c r="AK312" s="6">
        <v>0</v>
      </c>
      <c r="AL312" s="49">
        <f t="shared" si="73"/>
        <v>0</v>
      </c>
      <c r="AM312" s="6">
        <v>-14242.55</v>
      </c>
      <c r="AN312" s="6">
        <v>0</v>
      </c>
      <c r="AO312" s="6">
        <v>0</v>
      </c>
      <c r="AP312" s="49">
        <f t="shared" si="74"/>
        <v>0</v>
      </c>
      <c r="AQ312" s="6">
        <v>-14242.55</v>
      </c>
      <c r="AR312" s="8">
        <v>0</v>
      </c>
      <c r="AS312" s="8">
        <v>0</v>
      </c>
      <c r="AT312" s="51">
        <f t="shared" si="75"/>
        <v>0</v>
      </c>
      <c r="AU312" s="6">
        <v>-14242.55</v>
      </c>
      <c r="AV312" s="8">
        <v>0</v>
      </c>
      <c r="AW312" s="8">
        <v>0</v>
      </c>
      <c r="AX312" s="51">
        <f t="shared" si="76"/>
        <v>0</v>
      </c>
      <c r="AY312" s="50">
        <f t="shared" si="77"/>
        <v>883680.96000000008</v>
      </c>
      <c r="AZ312" s="50">
        <f t="shared" si="78"/>
        <v>0</v>
      </c>
      <c r="BA312" s="50">
        <f t="shared" si="79"/>
        <v>0</v>
      </c>
      <c r="BB312" s="7">
        <f t="shared" si="80"/>
        <v>0</v>
      </c>
      <c r="BC312" s="10" t="s">
        <v>804</v>
      </c>
      <c r="BD312" s="10" t="s">
        <v>804</v>
      </c>
      <c r="BE312" s="10" t="s">
        <v>805</v>
      </c>
      <c r="BF312" s="10" t="s">
        <v>836</v>
      </c>
    </row>
    <row r="313" spans="1:58" x14ac:dyDescent="0.2">
      <c r="A313" s="5">
        <v>179911</v>
      </c>
      <c r="B313" s="6" t="s">
        <v>437</v>
      </c>
      <c r="C313" s="6">
        <v>-8497.73</v>
      </c>
      <c r="D313" s="6">
        <v>441010</v>
      </c>
      <c r="E313" s="6">
        <v>64</v>
      </c>
      <c r="F313" s="49">
        <f t="shared" si="65"/>
        <v>-0.57806376272646876</v>
      </c>
      <c r="G313" s="6">
        <v>151272.29</v>
      </c>
      <c r="H313" s="6">
        <v>668560</v>
      </c>
      <c r="I313" s="6">
        <v>100.5</v>
      </c>
      <c r="J313" s="49">
        <f t="shared" si="66"/>
        <v>7.0142410404451354</v>
      </c>
      <c r="K313" s="6">
        <v>62533.3</v>
      </c>
      <c r="L313" s="6">
        <v>700410</v>
      </c>
      <c r="M313" s="6">
        <v>101</v>
      </c>
      <c r="N313" s="49">
        <f t="shared" si="67"/>
        <v>2.678429776844991</v>
      </c>
      <c r="O313" s="6">
        <v>101928.76</v>
      </c>
      <c r="P313" s="6">
        <v>369700</v>
      </c>
      <c r="Q313" s="6">
        <v>53.75</v>
      </c>
      <c r="R313" s="49">
        <f t="shared" si="68"/>
        <v>8.5469071138761148</v>
      </c>
      <c r="S313" s="6">
        <v>39842.800000000003</v>
      </c>
      <c r="T313" s="6">
        <v>557040</v>
      </c>
      <c r="U313" s="6">
        <v>83</v>
      </c>
      <c r="V313" s="49">
        <f t="shared" si="69"/>
        <v>2.2173036047680599</v>
      </c>
      <c r="W313" s="6">
        <v>-28886.29</v>
      </c>
      <c r="X313" s="6">
        <v>675475</v>
      </c>
      <c r="Y313" s="6">
        <v>101.75</v>
      </c>
      <c r="Z313" s="49">
        <f t="shared" si="70"/>
        <v>-1.2829323068951479</v>
      </c>
      <c r="AA313" s="6">
        <v>58629.47</v>
      </c>
      <c r="AB313" s="6">
        <v>780575</v>
      </c>
      <c r="AC313" s="6">
        <v>106.25</v>
      </c>
      <c r="AD313" s="49">
        <f t="shared" si="71"/>
        <v>2.3284291323703679</v>
      </c>
      <c r="AE313" s="6">
        <v>132242.48000000001</v>
      </c>
      <c r="AF313" s="6">
        <v>730500</v>
      </c>
      <c r="AG313" s="6">
        <v>101.5</v>
      </c>
      <c r="AH313" s="49">
        <f t="shared" si="72"/>
        <v>5.4309026694045182</v>
      </c>
      <c r="AI313" s="6">
        <v>-4006.28</v>
      </c>
      <c r="AJ313" s="6">
        <v>776110</v>
      </c>
      <c r="AK313" s="6">
        <v>110.5</v>
      </c>
      <c r="AL313" s="49">
        <f t="shared" si="73"/>
        <v>-0.1600220071897025</v>
      </c>
      <c r="AM313" s="6">
        <v>-18297.79</v>
      </c>
      <c r="AN313" s="6">
        <v>617960</v>
      </c>
      <c r="AO313" s="6">
        <v>91.449999999999989</v>
      </c>
      <c r="AP313" s="49">
        <f t="shared" si="74"/>
        <v>-0.91790971907566832</v>
      </c>
      <c r="AQ313" s="6">
        <v>12153.21</v>
      </c>
      <c r="AR313" s="8">
        <v>102580</v>
      </c>
      <c r="AS313" s="8">
        <v>13.9</v>
      </c>
      <c r="AT313" s="51">
        <f t="shared" si="75"/>
        <v>3.6727384480405534</v>
      </c>
      <c r="AU313" s="6">
        <v>-52301.89</v>
      </c>
      <c r="AV313" s="8">
        <v>722300</v>
      </c>
      <c r="AW313" s="8">
        <v>103.5</v>
      </c>
      <c r="AX313" s="51">
        <f t="shared" si="76"/>
        <v>-2.2447163090128757</v>
      </c>
      <c r="AY313" s="50">
        <f t="shared" si="77"/>
        <v>376822.6</v>
      </c>
      <c r="AZ313" s="50">
        <f t="shared" si="78"/>
        <v>4192770</v>
      </c>
      <c r="BA313" s="50">
        <f t="shared" si="79"/>
        <v>1031.0999999999999</v>
      </c>
      <c r="BB313" s="7">
        <f t="shared" si="80"/>
        <v>2.7861057487055092</v>
      </c>
      <c r="BC313" s="10" t="s">
        <v>804</v>
      </c>
      <c r="BD313" s="10" t="s">
        <v>804</v>
      </c>
      <c r="BE313" s="10" t="s">
        <v>805</v>
      </c>
      <c r="BF313" s="10" t="s">
        <v>836</v>
      </c>
    </row>
    <row r="314" spans="1:58" x14ac:dyDescent="0.2">
      <c r="A314" s="5">
        <v>201064</v>
      </c>
      <c r="B314" s="6" t="s">
        <v>445</v>
      </c>
      <c r="C314" s="6">
        <v>-2682.75</v>
      </c>
      <c r="D314" s="6">
        <v>146810</v>
      </c>
      <c r="E314" s="6">
        <v>22</v>
      </c>
      <c r="F314" s="49">
        <f t="shared" si="65"/>
        <v>-0.54820856889857639</v>
      </c>
      <c r="G314" s="6">
        <v>-352.75</v>
      </c>
      <c r="H314" s="6">
        <v>32350</v>
      </c>
      <c r="I314" s="6">
        <v>5</v>
      </c>
      <c r="J314" s="49">
        <f t="shared" si="66"/>
        <v>-0.33802936630602781</v>
      </c>
      <c r="K314" s="6">
        <v>16017.25</v>
      </c>
      <c r="L314" s="6">
        <v>83450</v>
      </c>
      <c r="M314" s="6">
        <v>12.5</v>
      </c>
      <c r="N314" s="49">
        <f t="shared" si="67"/>
        <v>5.7581485919712403</v>
      </c>
      <c r="O314" s="6">
        <v>-1148.75</v>
      </c>
      <c r="P314" s="6">
        <v>88858</v>
      </c>
      <c r="Q314" s="6">
        <v>13.4</v>
      </c>
      <c r="R314" s="49">
        <f t="shared" si="68"/>
        <v>-0.40076582862544735</v>
      </c>
      <c r="S314" s="6">
        <v>12456.25</v>
      </c>
      <c r="T314" s="6">
        <v>97750</v>
      </c>
      <c r="U314" s="6">
        <v>15</v>
      </c>
      <c r="V314" s="49">
        <f t="shared" si="69"/>
        <v>3.9503196930946296</v>
      </c>
      <c r="W314" s="6">
        <v>11341.25</v>
      </c>
      <c r="X314" s="6">
        <v>48850</v>
      </c>
      <c r="Y314" s="6">
        <v>7.5</v>
      </c>
      <c r="Z314" s="49">
        <f t="shared" si="70"/>
        <v>6.9649437052200618</v>
      </c>
      <c r="AA314" s="6">
        <v>16491.25</v>
      </c>
      <c r="AB314" s="6">
        <v>38890</v>
      </c>
      <c r="AC314" s="6">
        <v>5.5</v>
      </c>
      <c r="AD314" s="49">
        <f t="shared" si="71"/>
        <v>13.145506556955516</v>
      </c>
      <c r="AE314" s="6">
        <v>14441.25</v>
      </c>
      <c r="AF314" s="6">
        <v>69550</v>
      </c>
      <c r="AG314" s="6">
        <v>10</v>
      </c>
      <c r="AH314" s="49">
        <f t="shared" si="72"/>
        <v>6.2291516894320624</v>
      </c>
      <c r="AI314" s="6">
        <v>-6298.75</v>
      </c>
      <c r="AJ314" s="6">
        <v>99070</v>
      </c>
      <c r="AK314" s="6">
        <v>14</v>
      </c>
      <c r="AL314" s="49">
        <f t="shared" si="73"/>
        <v>-1.9709422630463307</v>
      </c>
      <c r="AM314" s="6">
        <v>14371.25</v>
      </c>
      <c r="AN314" s="6">
        <v>100450</v>
      </c>
      <c r="AO314" s="6">
        <v>15</v>
      </c>
      <c r="AP314" s="49">
        <f t="shared" si="74"/>
        <v>4.4351294176207068</v>
      </c>
      <c r="AQ314" s="6">
        <v>-6728.76</v>
      </c>
      <c r="AR314" s="8">
        <v>153150</v>
      </c>
      <c r="AS314" s="8">
        <v>22.5</v>
      </c>
      <c r="AT314" s="51">
        <f t="shared" si="75"/>
        <v>-1.3620082272282077</v>
      </c>
      <c r="AU314" s="6">
        <v>58083.75</v>
      </c>
      <c r="AV314" s="8">
        <v>157000</v>
      </c>
      <c r="AW314" s="8">
        <v>22.5</v>
      </c>
      <c r="AX314" s="51">
        <f t="shared" si="76"/>
        <v>11.468765923566878</v>
      </c>
      <c r="AY314" s="50">
        <f t="shared" si="77"/>
        <v>52121.75</v>
      </c>
      <c r="AZ314" s="50">
        <f t="shared" si="78"/>
        <v>536958</v>
      </c>
      <c r="BA314" s="50">
        <f t="shared" si="79"/>
        <v>164.9</v>
      </c>
      <c r="BB314" s="7">
        <f t="shared" si="80"/>
        <v>3.0091259465358555</v>
      </c>
      <c r="BC314" s="10" t="s">
        <v>804</v>
      </c>
      <c r="BD314" s="10" t="s">
        <v>804</v>
      </c>
      <c r="BE314" s="10" t="s">
        <v>805</v>
      </c>
      <c r="BF314" s="10" t="s">
        <v>836</v>
      </c>
    </row>
    <row r="315" spans="1:58" x14ac:dyDescent="0.2">
      <c r="A315" s="5">
        <v>203023</v>
      </c>
      <c r="B315" s="6" t="s">
        <v>874</v>
      </c>
      <c r="C315" s="6">
        <v>-4950</v>
      </c>
      <c r="D315" s="6">
        <v>0</v>
      </c>
      <c r="E315" s="6">
        <v>0</v>
      </c>
      <c r="F315" s="49">
        <f t="shared" si="65"/>
        <v>0</v>
      </c>
      <c r="G315" s="6">
        <v>-350</v>
      </c>
      <c r="H315" s="6">
        <v>32700</v>
      </c>
      <c r="I315" s="6">
        <v>5</v>
      </c>
      <c r="J315" s="49">
        <f t="shared" si="66"/>
        <v>-0.33180428134556578</v>
      </c>
      <c r="K315" s="6">
        <v>-600</v>
      </c>
      <c r="L315" s="6">
        <v>0</v>
      </c>
      <c r="M315" s="6">
        <v>0</v>
      </c>
      <c r="N315" s="49">
        <f t="shared" si="67"/>
        <v>0</v>
      </c>
      <c r="O315" s="6">
        <v>-600</v>
      </c>
      <c r="P315" s="6">
        <v>0</v>
      </c>
      <c r="Q315" s="6">
        <v>0</v>
      </c>
      <c r="R315" s="49">
        <f t="shared" si="68"/>
        <v>0</v>
      </c>
      <c r="S315" s="6">
        <v>-600</v>
      </c>
      <c r="T315" s="6">
        <v>0</v>
      </c>
      <c r="U315" s="6">
        <v>0</v>
      </c>
      <c r="V315" s="49">
        <f t="shared" si="69"/>
        <v>0</v>
      </c>
      <c r="W315" s="6">
        <v>-600</v>
      </c>
      <c r="X315" s="6">
        <v>0</v>
      </c>
      <c r="Y315" s="6">
        <v>0</v>
      </c>
      <c r="Z315" s="49">
        <f t="shared" si="70"/>
        <v>0</v>
      </c>
      <c r="AA315" s="6">
        <v>-600</v>
      </c>
      <c r="AB315" s="6">
        <v>0</v>
      </c>
      <c r="AC315" s="6">
        <v>0</v>
      </c>
      <c r="AD315" s="49">
        <f t="shared" si="71"/>
        <v>0</v>
      </c>
      <c r="AE315" s="6">
        <v>-600</v>
      </c>
      <c r="AF315" s="6">
        <v>0</v>
      </c>
      <c r="AG315" s="6">
        <v>0</v>
      </c>
      <c r="AH315" s="49">
        <f t="shared" si="72"/>
        <v>0</v>
      </c>
      <c r="AI315" s="6">
        <v>-600</v>
      </c>
      <c r="AJ315" s="6">
        <v>0</v>
      </c>
      <c r="AK315" s="6">
        <v>0</v>
      </c>
      <c r="AL315" s="49">
        <f t="shared" si="73"/>
        <v>0</v>
      </c>
      <c r="AM315" s="6">
        <v>-600</v>
      </c>
      <c r="AN315" s="6">
        <v>0</v>
      </c>
      <c r="AO315" s="6">
        <v>0</v>
      </c>
      <c r="AP315" s="49">
        <f t="shared" si="74"/>
        <v>0</v>
      </c>
      <c r="AQ315" s="6">
        <v>-600</v>
      </c>
      <c r="AR315" s="8">
        <v>0</v>
      </c>
      <c r="AS315" s="8">
        <v>0</v>
      </c>
      <c r="AT315" s="51">
        <f t="shared" si="75"/>
        <v>0</v>
      </c>
      <c r="AU315" s="6">
        <v>-600</v>
      </c>
      <c r="AV315" s="8">
        <v>0</v>
      </c>
      <c r="AW315" s="8">
        <v>0</v>
      </c>
      <c r="AX315" s="51">
        <f t="shared" si="76"/>
        <v>0</v>
      </c>
      <c r="AY315" s="50">
        <f t="shared" si="77"/>
        <v>-8300</v>
      </c>
      <c r="AZ315" s="50">
        <f t="shared" si="78"/>
        <v>32700</v>
      </c>
      <c r="BA315" s="50">
        <f t="shared" si="79"/>
        <v>5</v>
      </c>
      <c r="BB315" s="7">
        <f t="shared" si="80"/>
        <v>-7.8685015290519882</v>
      </c>
      <c r="BC315" s="10" t="s">
        <v>804</v>
      </c>
      <c r="BD315" s="10" t="s">
        <v>804</v>
      </c>
      <c r="BE315" s="10" t="s">
        <v>805</v>
      </c>
      <c r="BF315" s="10" t="s">
        <v>836</v>
      </c>
    </row>
    <row r="316" spans="1:58" x14ac:dyDescent="0.2">
      <c r="A316" s="5">
        <v>204307</v>
      </c>
      <c r="B316" s="6" t="s">
        <v>526</v>
      </c>
      <c r="C316" s="6">
        <v>839.14</v>
      </c>
      <c r="D316" s="6">
        <v>4129539</v>
      </c>
      <c r="E316" s="6">
        <v>606.35</v>
      </c>
      <c r="F316" s="49">
        <f t="shared" si="65"/>
        <v>6.0961284056162204E-3</v>
      </c>
      <c r="G316" s="6">
        <v>111605.22</v>
      </c>
      <c r="H316" s="6">
        <v>3264984</v>
      </c>
      <c r="I316" s="6">
        <v>500.25</v>
      </c>
      <c r="J316" s="49">
        <f t="shared" si="66"/>
        <v>1.05965659249785</v>
      </c>
      <c r="K316" s="6">
        <v>102212.21</v>
      </c>
      <c r="L316" s="6">
        <v>4472888</v>
      </c>
      <c r="M316" s="6">
        <v>667.8</v>
      </c>
      <c r="N316" s="49">
        <f t="shared" si="67"/>
        <v>0.68554506618542654</v>
      </c>
      <c r="O316" s="6">
        <v>-155797.82999999999</v>
      </c>
      <c r="P316" s="6">
        <v>5175680</v>
      </c>
      <c r="Q316" s="6">
        <v>766.2</v>
      </c>
      <c r="R316" s="49">
        <f t="shared" si="68"/>
        <v>-0.93315906895325829</v>
      </c>
      <c r="S316" s="6">
        <v>466835.12</v>
      </c>
      <c r="T316" s="6">
        <v>5877185</v>
      </c>
      <c r="U316" s="6">
        <v>890.75</v>
      </c>
      <c r="V316" s="49">
        <f t="shared" si="69"/>
        <v>2.4623844102236019</v>
      </c>
      <c r="W316" s="6">
        <v>-686366.92</v>
      </c>
      <c r="X316" s="6">
        <v>8247690</v>
      </c>
      <c r="Y316" s="6">
        <v>1244.25</v>
      </c>
      <c r="Z316" s="49">
        <f t="shared" si="70"/>
        <v>-2.4965787511412287</v>
      </c>
      <c r="AA316" s="6">
        <v>-170096.44</v>
      </c>
      <c r="AB316" s="6">
        <v>5614061</v>
      </c>
      <c r="AC316" s="6">
        <v>809.94999999999993</v>
      </c>
      <c r="AD316" s="49">
        <f t="shared" si="71"/>
        <v>-0.93924694441332213</v>
      </c>
      <c r="AE316" s="6">
        <v>-283670.43</v>
      </c>
      <c r="AF316" s="6">
        <v>4554972</v>
      </c>
      <c r="AG316" s="6">
        <v>646.4</v>
      </c>
      <c r="AH316" s="49">
        <f t="shared" si="72"/>
        <v>-1.8683128897389489</v>
      </c>
      <c r="AI316" s="6">
        <v>18984.32</v>
      </c>
      <c r="AJ316" s="6">
        <v>8734274</v>
      </c>
      <c r="AK316" s="6">
        <v>1263.3</v>
      </c>
      <c r="AL316" s="49">
        <f t="shared" si="73"/>
        <v>6.737983259971006E-2</v>
      </c>
      <c r="AM316" s="6">
        <v>-226663.08</v>
      </c>
      <c r="AN316" s="6">
        <v>5505305</v>
      </c>
      <c r="AO316" s="6">
        <v>816.5</v>
      </c>
      <c r="AP316" s="49">
        <f t="shared" si="74"/>
        <v>-1.2763244688532243</v>
      </c>
      <c r="AQ316" s="6">
        <v>551917.97</v>
      </c>
      <c r="AR316" s="8">
        <v>6149946</v>
      </c>
      <c r="AS316" s="8">
        <v>888.7</v>
      </c>
      <c r="AT316" s="51">
        <f t="shared" si="75"/>
        <v>2.7820499675932115</v>
      </c>
      <c r="AU316" s="6">
        <v>-988816.29</v>
      </c>
      <c r="AV316" s="8">
        <v>7072180</v>
      </c>
      <c r="AW316" s="8">
        <v>989.05000000000007</v>
      </c>
      <c r="AX316" s="51">
        <f t="shared" si="76"/>
        <v>-4.3343502272283798</v>
      </c>
      <c r="AY316" s="50">
        <f t="shared" si="77"/>
        <v>-330769.50000000006</v>
      </c>
      <c r="AZ316" s="50">
        <f t="shared" si="78"/>
        <v>36782027</v>
      </c>
      <c r="BA316" s="50">
        <f t="shared" si="79"/>
        <v>10089.5</v>
      </c>
      <c r="BB316" s="7">
        <f t="shared" si="80"/>
        <v>-0.27877350261311051</v>
      </c>
      <c r="BC316" s="10" t="s">
        <v>804</v>
      </c>
      <c r="BD316" s="10" t="s">
        <v>804</v>
      </c>
      <c r="BE316" s="10" t="s">
        <v>805</v>
      </c>
      <c r="BF316" s="10" t="s">
        <v>836</v>
      </c>
    </row>
    <row r="317" spans="1:58" x14ac:dyDescent="0.2">
      <c r="A317" s="5">
        <v>205345</v>
      </c>
      <c r="B317" s="6" t="s">
        <v>550</v>
      </c>
      <c r="C317" s="6">
        <v>23299.99</v>
      </c>
      <c r="D317" s="6">
        <v>384170</v>
      </c>
      <c r="E317" s="6">
        <v>56.75</v>
      </c>
      <c r="F317" s="49">
        <f t="shared" si="65"/>
        <v>1.8195062081890832</v>
      </c>
      <c r="G317" s="6">
        <v>54834.99</v>
      </c>
      <c r="H317" s="6">
        <v>234397</v>
      </c>
      <c r="I317" s="6">
        <v>34.799999999999997</v>
      </c>
      <c r="J317" s="49">
        <f t="shared" si="66"/>
        <v>7.2521606078576086</v>
      </c>
      <c r="K317" s="6">
        <v>140252.23000000001</v>
      </c>
      <c r="L317" s="6">
        <v>396400</v>
      </c>
      <c r="M317" s="6">
        <v>58.5</v>
      </c>
      <c r="N317" s="49">
        <f t="shared" si="67"/>
        <v>10.614447275479314</v>
      </c>
      <c r="O317" s="6">
        <v>216952.22</v>
      </c>
      <c r="P317" s="6">
        <v>441630</v>
      </c>
      <c r="Q317" s="6">
        <v>66.5</v>
      </c>
      <c r="R317" s="49">
        <f t="shared" si="68"/>
        <v>15.228854063356204</v>
      </c>
      <c r="S317" s="6">
        <v>373514.7</v>
      </c>
      <c r="T317" s="6">
        <v>510185</v>
      </c>
      <c r="U317" s="6">
        <v>78.25</v>
      </c>
      <c r="V317" s="49">
        <f t="shared" si="69"/>
        <v>22.695601987514333</v>
      </c>
      <c r="W317" s="6">
        <v>353905.44</v>
      </c>
      <c r="X317" s="6">
        <v>457702</v>
      </c>
      <c r="Y317" s="6">
        <v>69.900000000000006</v>
      </c>
      <c r="Z317" s="49">
        <f t="shared" si="70"/>
        <v>23.196672070473802</v>
      </c>
      <c r="AA317" s="6">
        <v>257112.44</v>
      </c>
      <c r="AB317" s="6">
        <v>348748</v>
      </c>
      <c r="AC317" s="6">
        <v>50.1</v>
      </c>
      <c r="AD317" s="49">
        <f t="shared" si="71"/>
        <v>22.854570176746535</v>
      </c>
      <c r="AE317" s="6">
        <v>346474.96</v>
      </c>
      <c r="AF317" s="6">
        <v>302610</v>
      </c>
      <c r="AG317" s="6">
        <v>42.75</v>
      </c>
      <c r="AH317" s="49">
        <f t="shared" si="72"/>
        <v>34.348662635074852</v>
      </c>
      <c r="AI317" s="6">
        <v>273642.19</v>
      </c>
      <c r="AJ317" s="6">
        <v>400560</v>
      </c>
      <c r="AK317" s="6">
        <v>59</v>
      </c>
      <c r="AL317" s="49">
        <f t="shared" si="73"/>
        <v>21.17762105552227</v>
      </c>
      <c r="AM317" s="6">
        <v>193192.17</v>
      </c>
      <c r="AN317" s="6">
        <v>196470</v>
      </c>
      <c r="AO317" s="6">
        <v>29.5</v>
      </c>
      <c r="AP317" s="49">
        <f t="shared" si="74"/>
        <v>30.482807909604521</v>
      </c>
      <c r="AQ317" s="6">
        <v>132192.17000000001</v>
      </c>
      <c r="AR317" s="8">
        <v>135400</v>
      </c>
      <c r="AS317" s="8">
        <v>20</v>
      </c>
      <c r="AT317" s="51">
        <f t="shared" si="75"/>
        <v>30.26556329394387</v>
      </c>
      <c r="AU317" s="6">
        <v>132235.17000000001</v>
      </c>
      <c r="AV317" s="8">
        <v>259350</v>
      </c>
      <c r="AW317" s="8">
        <v>37.5</v>
      </c>
      <c r="AX317" s="51">
        <f t="shared" si="76"/>
        <v>15.806016078658185</v>
      </c>
      <c r="AY317" s="50">
        <f t="shared" si="77"/>
        <v>1419872.01</v>
      </c>
      <c r="AZ317" s="50">
        <f t="shared" si="78"/>
        <v>2773232</v>
      </c>
      <c r="BA317" s="50">
        <f t="shared" si="79"/>
        <v>603.55000000000007</v>
      </c>
      <c r="BB317" s="7">
        <f t="shared" si="80"/>
        <v>15.87174542555401</v>
      </c>
      <c r="BC317" s="10" t="s">
        <v>804</v>
      </c>
      <c r="BD317" s="10" t="s">
        <v>804</v>
      </c>
      <c r="BE317" s="10" t="s">
        <v>805</v>
      </c>
      <c r="BF317" s="10" t="s">
        <v>836</v>
      </c>
    </row>
    <row r="318" spans="1:58" x14ac:dyDescent="0.2">
      <c r="A318" s="5">
        <v>207987</v>
      </c>
      <c r="B318" s="6" t="s">
        <v>610</v>
      </c>
      <c r="C318" s="6">
        <v>16425</v>
      </c>
      <c r="D318" s="6">
        <v>16650</v>
      </c>
      <c r="E318" s="6">
        <v>2.5</v>
      </c>
      <c r="F318" s="49">
        <f t="shared" si="65"/>
        <v>29.594594594594593</v>
      </c>
      <c r="G318" s="6">
        <v>-225</v>
      </c>
      <c r="H318" s="6">
        <v>17300</v>
      </c>
      <c r="I318" s="6">
        <v>2.5</v>
      </c>
      <c r="J318" s="49">
        <f t="shared" si="66"/>
        <v>-0.40317919075144504</v>
      </c>
      <c r="K318" s="6">
        <v>25340</v>
      </c>
      <c r="L318" s="6">
        <v>91080</v>
      </c>
      <c r="M318" s="6">
        <v>14</v>
      </c>
      <c r="N318" s="49">
        <f t="shared" si="67"/>
        <v>8.3465085638998691</v>
      </c>
      <c r="O318" s="6">
        <v>12015</v>
      </c>
      <c r="P318" s="6">
        <v>152200</v>
      </c>
      <c r="Q318" s="6">
        <v>22.5</v>
      </c>
      <c r="R318" s="49">
        <f t="shared" si="68"/>
        <v>2.4472076215505911</v>
      </c>
      <c r="S318" s="6">
        <v>-6525</v>
      </c>
      <c r="T318" s="6">
        <v>99250</v>
      </c>
      <c r="U318" s="6">
        <v>15</v>
      </c>
      <c r="V318" s="49">
        <f t="shared" si="69"/>
        <v>-2.0380352644836273</v>
      </c>
      <c r="W318" s="6">
        <v>-7589.98</v>
      </c>
      <c r="X318" s="6">
        <v>150920</v>
      </c>
      <c r="Y318" s="6">
        <v>21.5</v>
      </c>
      <c r="Z318" s="49">
        <f t="shared" si="70"/>
        <v>-1.5087423800689106</v>
      </c>
      <c r="AA318" s="6">
        <v>39715.01</v>
      </c>
      <c r="AB318" s="6">
        <v>209860</v>
      </c>
      <c r="AC318" s="6">
        <v>29.5</v>
      </c>
      <c r="AD318" s="49">
        <f t="shared" si="71"/>
        <v>5.8666030210616604</v>
      </c>
      <c r="AE318" s="6">
        <v>-9159.99</v>
      </c>
      <c r="AF318" s="6">
        <v>0</v>
      </c>
      <c r="AG318" s="6">
        <v>0</v>
      </c>
      <c r="AH318" s="49">
        <f t="shared" si="72"/>
        <v>0</v>
      </c>
      <c r="AI318" s="6">
        <v>-15249.99</v>
      </c>
      <c r="AJ318" s="6">
        <v>0</v>
      </c>
      <c r="AK318" s="6">
        <v>0</v>
      </c>
      <c r="AL318" s="49">
        <f t="shared" si="73"/>
        <v>0</v>
      </c>
      <c r="AM318" s="6">
        <v>-15249.99</v>
      </c>
      <c r="AN318" s="6">
        <v>0</v>
      </c>
      <c r="AO318" s="6">
        <v>0</v>
      </c>
      <c r="AP318" s="49">
        <f t="shared" si="74"/>
        <v>0</v>
      </c>
      <c r="AQ318" s="6">
        <v>-15249.99</v>
      </c>
      <c r="AR318" s="8">
        <v>0</v>
      </c>
      <c r="AS318" s="8">
        <v>0</v>
      </c>
      <c r="AT318" s="51">
        <f t="shared" si="75"/>
        <v>0</v>
      </c>
      <c r="AU318" s="6">
        <v>-15249.99</v>
      </c>
      <c r="AV318" s="8">
        <v>0</v>
      </c>
      <c r="AW318" s="8">
        <v>0</v>
      </c>
      <c r="AX318" s="51">
        <f t="shared" si="76"/>
        <v>0</v>
      </c>
      <c r="AY318" s="50">
        <f t="shared" si="77"/>
        <v>79155.03</v>
      </c>
      <c r="AZ318" s="50">
        <f t="shared" si="78"/>
        <v>737260</v>
      </c>
      <c r="BA318" s="50">
        <f t="shared" si="79"/>
        <v>107.5</v>
      </c>
      <c r="BB318" s="7">
        <f t="shared" si="80"/>
        <v>3.3282775818571464</v>
      </c>
      <c r="BC318" s="10" t="s">
        <v>804</v>
      </c>
      <c r="BD318" s="10" t="s">
        <v>804</v>
      </c>
      <c r="BE318" s="10" t="s">
        <v>805</v>
      </c>
      <c r="BF318" s="10" t="s">
        <v>836</v>
      </c>
    </row>
    <row r="319" spans="1:58" x14ac:dyDescent="0.2">
      <c r="A319" s="5">
        <v>208184</v>
      </c>
      <c r="B319" s="6" t="s">
        <v>619</v>
      </c>
      <c r="C319" s="6">
        <v>113400</v>
      </c>
      <c r="D319" s="6">
        <v>149600</v>
      </c>
      <c r="E319" s="6">
        <v>22.5</v>
      </c>
      <c r="F319" s="49">
        <f t="shared" si="65"/>
        <v>22.740641711229944</v>
      </c>
      <c r="G319" s="6">
        <v>156349.49</v>
      </c>
      <c r="H319" s="6">
        <v>530240</v>
      </c>
      <c r="I319" s="6">
        <v>80.650000000000006</v>
      </c>
      <c r="J319" s="49">
        <f t="shared" si="66"/>
        <v>9.1408309256185873</v>
      </c>
      <c r="K319" s="6">
        <v>288550.76</v>
      </c>
      <c r="L319" s="6">
        <v>468950</v>
      </c>
      <c r="M319" s="6">
        <v>70</v>
      </c>
      <c r="N319" s="49">
        <f t="shared" si="67"/>
        <v>18.459372641006507</v>
      </c>
      <c r="O319" s="6">
        <v>256385.75</v>
      </c>
      <c r="P319" s="6">
        <v>678250</v>
      </c>
      <c r="Q319" s="6">
        <v>101</v>
      </c>
      <c r="R319" s="49">
        <f t="shared" si="68"/>
        <v>11.718331367489863</v>
      </c>
      <c r="S319" s="6">
        <v>278071.96000000002</v>
      </c>
      <c r="T319" s="6">
        <v>759325</v>
      </c>
      <c r="U319" s="6">
        <v>116.75</v>
      </c>
      <c r="V319" s="49">
        <f t="shared" si="69"/>
        <v>11.352491699865013</v>
      </c>
      <c r="W319" s="6">
        <v>275483.2</v>
      </c>
      <c r="X319" s="6">
        <v>709650</v>
      </c>
      <c r="Y319" s="6">
        <v>108.5</v>
      </c>
      <c r="Z319" s="49">
        <f t="shared" si="70"/>
        <v>11.645876136123441</v>
      </c>
      <c r="AA319" s="6">
        <v>297983.73</v>
      </c>
      <c r="AB319" s="6">
        <v>760711</v>
      </c>
      <c r="AC319" s="6">
        <v>111</v>
      </c>
      <c r="AD319" s="49">
        <f t="shared" si="71"/>
        <v>12.143239193333603</v>
      </c>
      <c r="AE319" s="6">
        <v>123188.73</v>
      </c>
      <c r="AF319" s="6">
        <v>184750</v>
      </c>
      <c r="AG319" s="6">
        <v>26</v>
      </c>
      <c r="AH319" s="49">
        <f t="shared" si="72"/>
        <v>20.003582679296347</v>
      </c>
      <c r="AI319" s="6">
        <v>20973.73</v>
      </c>
      <c r="AJ319" s="6">
        <v>115050</v>
      </c>
      <c r="AK319" s="6">
        <v>17</v>
      </c>
      <c r="AL319" s="49">
        <f t="shared" si="73"/>
        <v>5.6513309865275962</v>
      </c>
      <c r="AM319" s="6">
        <v>158988.75</v>
      </c>
      <c r="AN319" s="6">
        <v>189500</v>
      </c>
      <c r="AO319" s="6">
        <v>29</v>
      </c>
      <c r="AP319" s="49">
        <f t="shared" si="74"/>
        <v>26.008713720316621</v>
      </c>
      <c r="AQ319" s="6">
        <v>-1111.25</v>
      </c>
      <c r="AR319" s="8">
        <v>23850</v>
      </c>
      <c r="AS319" s="8">
        <v>3.5</v>
      </c>
      <c r="AT319" s="51">
        <f t="shared" si="75"/>
        <v>-1.444392033542977</v>
      </c>
      <c r="AU319" s="6">
        <v>33860.44</v>
      </c>
      <c r="AV319" s="8">
        <v>1163150</v>
      </c>
      <c r="AW319" s="8">
        <v>160.69999999999999</v>
      </c>
      <c r="AX319" s="51">
        <f t="shared" si="76"/>
        <v>0.90244047629282553</v>
      </c>
      <c r="AY319" s="50">
        <f t="shared" si="77"/>
        <v>1666224.89</v>
      </c>
      <c r="AZ319" s="50">
        <f t="shared" si="78"/>
        <v>4056726</v>
      </c>
      <c r="BA319" s="50">
        <f t="shared" si="79"/>
        <v>846.59999999999991</v>
      </c>
      <c r="BB319" s="7">
        <f t="shared" si="80"/>
        <v>12.732674474440719</v>
      </c>
      <c r="BC319" s="10" t="s">
        <v>804</v>
      </c>
      <c r="BD319" s="10" t="s">
        <v>804</v>
      </c>
      <c r="BE319" s="10" t="s">
        <v>805</v>
      </c>
      <c r="BF319" s="10" t="s">
        <v>836</v>
      </c>
    </row>
    <row r="320" spans="1:58" x14ac:dyDescent="0.2">
      <c r="A320" s="5">
        <v>208268</v>
      </c>
      <c r="B320" s="6" t="s">
        <v>621</v>
      </c>
      <c r="C320" s="6">
        <v>0</v>
      </c>
      <c r="D320" s="6">
        <v>0</v>
      </c>
      <c r="E320" s="6">
        <v>0</v>
      </c>
      <c r="F320" s="49">
        <f t="shared" si="65"/>
        <v>0</v>
      </c>
      <c r="G320" s="6">
        <v>230325</v>
      </c>
      <c r="H320" s="6">
        <v>978085</v>
      </c>
      <c r="I320" s="6">
        <v>150.75</v>
      </c>
      <c r="J320" s="49">
        <f t="shared" si="66"/>
        <v>7.3000557211285315</v>
      </c>
      <c r="K320" s="6">
        <v>388126.23</v>
      </c>
      <c r="L320" s="6">
        <v>1031510</v>
      </c>
      <c r="M320" s="6">
        <v>153</v>
      </c>
      <c r="N320" s="49">
        <f t="shared" si="67"/>
        <v>11.288098903549166</v>
      </c>
      <c r="O320" s="6">
        <v>324971.21000000002</v>
      </c>
      <c r="P320" s="6">
        <v>1353435</v>
      </c>
      <c r="Q320" s="6">
        <v>202.75</v>
      </c>
      <c r="R320" s="49">
        <f t="shared" si="68"/>
        <v>7.4433626365507024</v>
      </c>
      <c r="S320" s="6">
        <v>427949.21</v>
      </c>
      <c r="T320" s="6">
        <v>1944360</v>
      </c>
      <c r="U320" s="6">
        <v>294.5</v>
      </c>
      <c r="V320" s="49">
        <f t="shared" si="69"/>
        <v>6.8230294338496993</v>
      </c>
      <c r="W320" s="6">
        <v>365795.72</v>
      </c>
      <c r="X320" s="6">
        <v>1411151</v>
      </c>
      <c r="Y320" s="6">
        <v>215.45</v>
      </c>
      <c r="Z320" s="49">
        <f t="shared" si="70"/>
        <v>7.7765395765584255</v>
      </c>
      <c r="AA320" s="6">
        <v>488056.17</v>
      </c>
      <c r="AB320" s="6">
        <v>1846449</v>
      </c>
      <c r="AC320" s="6">
        <v>263.8</v>
      </c>
      <c r="AD320" s="49">
        <f t="shared" si="71"/>
        <v>8.1939665108540769</v>
      </c>
      <c r="AE320" s="6">
        <v>488765.67</v>
      </c>
      <c r="AF320" s="6">
        <v>1393600</v>
      </c>
      <c r="AG320" s="6">
        <v>199</v>
      </c>
      <c r="AH320" s="49">
        <f t="shared" si="72"/>
        <v>10.521649038461538</v>
      </c>
      <c r="AI320" s="6">
        <v>304488.7</v>
      </c>
      <c r="AJ320" s="6">
        <v>2082230</v>
      </c>
      <c r="AK320" s="6">
        <v>304.75</v>
      </c>
      <c r="AL320" s="49">
        <f t="shared" si="73"/>
        <v>4.5331926348194012</v>
      </c>
      <c r="AM320" s="6">
        <v>544849.68999999994</v>
      </c>
      <c r="AN320" s="6">
        <v>1156065</v>
      </c>
      <c r="AO320" s="6">
        <v>170.25</v>
      </c>
      <c r="AP320" s="49">
        <f t="shared" si="74"/>
        <v>14.610199590853453</v>
      </c>
      <c r="AQ320" s="6">
        <v>509364.67</v>
      </c>
      <c r="AR320" s="8">
        <v>1355495</v>
      </c>
      <c r="AS320" s="8">
        <v>198.5</v>
      </c>
      <c r="AT320" s="51">
        <f t="shared" si="75"/>
        <v>11.649105876451037</v>
      </c>
      <c r="AU320" s="6">
        <v>191227.58</v>
      </c>
      <c r="AV320" s="8">
        <v>1247125</v>
      </c>
      <c r="AW320" s="8">
        <v>179.75</v>
      </c>
      <c r="AX320" s="51">
        <f t="shared" si="76"/>
        <v>4.7533767505262103</v>
      </c>
      <c r="AY320" s="50">
        <f t="shared" si="77"/>
        <v>2225223.54</v>
      </c>
      <c r="AZ320" s="50">
        <f t="shared" si="78"/>
        <v>8564990</v>
      </c>
      <c r="BA320" s="50">
        <f t="shared" si="79"/>
        <v>2332.5</v>
      </c>
      <c r="BB320" s="7">
        <f t="shared" si="80"/>
        <v>8.053941655506895</v>
      </c>
      <c r="BC320" s="10" t="s">
        <v>804</v>
      </c>
      <c r="BD320" s="10" t="s">
        <v>804</v>
      </c>
      <c r="BE320" s="10" t="s">
        <v>805</v>
      </c>
      <c r="BF320" s="10" t="s">
        <v>836</v>
      </c>
    </row>
    <row r="321" spans="1:58" x14ac:dyDescent="0.2">
      <c r="A321" s="5">
        <v>208794</v>
      </c>
      <c r="B321" s="6" t="s">
        <v>633</v>
      </c>
      <c r="C321" s="6">
        <v>0</v>
      </c>
      <c r="D321" s="6">
        <v>0</v>
      </c>
      <c r="E321" s="6">
        <v>0</v>
      </c>
      <c r="F321" s="49">
        <f t="shared" si="65"/>
        <v>0</v>
      </c>
      <c r="G321" s="6">
        <v>0</v>
      </c>
      <c r="H321" s="6">
        <v>0</v>
      </c>
      <c r="I321" s="6">
        <v>0</v>
      </c>
      <c r="J321" s="49">
        <f t="shared" si="66"/>
        <v>0</v>
      </c>
      <c r="K321" s="6">
        <v>0</v>
      </c>
      <c r="L321" s="6">
        <v>0</v>
      </c>
      <c r="M321" s="6">
        <v>0</v>
      </c>
      <c r="N321" s="49">
        <f t="shared" si="67"/>
        <v>0</v>
      </c>
      <c r="O321" s="6">
        <v>63350</v>
      </c>
      <c r="P321" s="6">
        <v>80640</v>
      </c>
      <c r="Q321" s="6">
        <v>12</v>
      </c>
      <c r="R321" s="49">
        <f t="shared" si="68"/>
        <v>24.353298611111111</v>
      </c>
      <c r="S321" s="6">
        <v>-2400</v>
      </c>
      <c r="T321" s="6">
        <v>0</v>
      </c>
      <c r="U321" s="6">
        <v>0</v>
      </c>
      <c r="V321" s="49">
        <f t="shared" si="69"/>
        <v>0</v>
      </c>
      <c r="W321" s="6">
        <v>99285</v>
      </c>
      <c r="X321" s="6">
        <v>166190</v>
      </c>
      <c r="Y321" s="6">
        <v>25.5</v>
      </c>
      <c r="Z321" s="49">
        <f t="shared" si="70"/>
        <v>17.922558517359647</v>
      </c>
      <c r="AA321" s="6">
        <v>43285</v>
      </c>
      <c r="AB321" s="6">
        <v>0</v>
      </c>
      <c r="AC321" s="6">
        <v>0</v>
      </c>
      <c r="AD321" s="49">
        <f t="shared" si="71"/>
        <v>0</v>
      </c>
      <c r="AE321" s="6">
        <v>3285</v>
      </c>
      <c r="AF321" s="6">
        <v>0</v>
      </c>
      <c r="AG321" s="6">
        <v>0</v>
      </c>
      <c r="AH321" s="49">
        <f t="shared" si="72"/>
        <v>0</v>
      </c>
      <c r="AI321" s="6">
        <v>-4830</v>
      </c>
      <c r="AJ321" s="6">
        <v>0</v>
      </c>
      <c r="AK321" s="6">
        <v>0</v>
      </c>
      <c r="AL321" s="49">
        <f t="shared" si="73"/>
        <v>0</v>
      </c>
      <c r="AM321" s="6">
        <v>-4830</v>
      </c>
      <c r="AN321" s="6">
        <v>0</v>
      </c>
      <c r="AO321" s="6">
        <v>0</v>
      </c>
      <c r="AP321" s="49">
        <f t="shared" si="74"/>
        <v>0</v>
      </c>
      <c r="AQ321" s="6">
        <v>-4830</v>
      </c>
      <c r="AR321" s="8">
        <v>0</v>
      </c>
      <c r="AS321" s="8">
        <v>0</v>
      </c>
      <c r="AT321" s="51">
        <f t="shared" si="75"/>
        <v>0</v>
      </c>
      <c r="AU321" s="6">
        <v>-4830</v>
      </c>
      <c r="AV321" s="8">
        <v>0</v>
      </c>
      <c r="AW321" s="8">
        <v>0</v>
      </c>
      <c r="AX321" s="51">
        <f t="shared" si="76"/>
        <v>0</v>
      </c>
      <c r="AY321" s="50">
        <f t="shared" si="77"/>
        <v>203520</v>
      </c>
      <c r="AZ321" s="50">
        <f t="shared" si="78"/>
        <v>246830</v>
      </c>
      <c r="BA321" s="50">
        <f t="shared" si="79"/>
        <v>37.5</v>
      </c>
      <c r="BB321" s="7">
        <f t="shared" si="80"/>
        <v>25.560588259125716</v>
      </c>
      <c r="BC321" s="10" t="s">
        <v>804</v>
      </c>
      <c r="BD321" s="10" t="s">
        <v>804</v>
      </c>
      <c r="BE321" s="10" t="s">
        <v>805</v>
      </c>
      <c r="BF321" s="10" t="s">
        <v>836</v>
      </c>
    </row>
    <row r="322" spans="1:58" x14ac:dyDescent="0.2">
      <c r="A322" s="5">
        <v>208976</v>
      </c>
      <c r="B322" s="6" t="s">
        <v>640</v>
      </c>
      <c r="C322" s="6">
        <v>0</v>
      </c>
      <c r="D322" s="6">
        <v>0</v>
      </c>
      <c r="E322" s="6">
        <v>0</v>
      </c>
      <c r="F322" s="49">
        <f t="shared" si="65"/>
        <v>0</v>
      </c>
      <c r="G322" s="6">
        <v>0</v>
      </c>
      <c r="H322" s="6">
        <v>0</v>
      </c>
      <c r="I322" s="6">
        <v>0</v>
      </c>
      <c r="J322" s="49">
        <f t="shared" si="66"/>
        <v>0</v>
      </c>
      <c r="K322" s="6">
        <v>0</v>
      </c>
      <c r="L322" s="6">
        <v>0</v>
      </c>
      <c r="M322" s="6">
        <v>0</v>
      </c>
      <c r="N322" s="49">
        <f t="shared" si="67"/>
        <v>0</v>
      </c>
      <c r="O322" s="6">
        <v>119645</v>
      </c>
      <c r="P322" s="6">
        <v>659040</v>
      </c>
      <c r="Q322" s="6">
        <v>100</v>
      </c>
      <c r="R322" s="49">
        <f t="shared" si="68"/>
        <v>5.6278753945132314</v>
      </c>
      <c r="S322" s="6">
        <v>-22650.01</v>
      </c>
      <c r="T322" s="6">
        <v>454285</v>
      </c>
      <c r="U322" s="6">
        <v>66.5</v>
      </c>
      <c r="V322" s="49">
        <f t="shared" si="69"/>
        <v>-1.5456163201514466</v>
      </c>
      <c r="W322" s="6">
        <v>-36995.01</v>
      </c>
      <c r="X322" s="6">
        <v>462810</v>
      </c>
      <c r="Y322" s="6">
        <v>70.5</v>
      </c>
      <c r="Z322" s="49">
        <f t="shared" si="70"/>
        <v>-2.3980689699876843</v>
      </c>
      <c r="AA322" s="6">
        <v>28859.97</v>
      </c>
      <c r="AB322" s="6">
        <v>708440</v>
      </c>
      <c r="AC322" s="6">
        <v>101</v>
      </c>
      <c r="AD322" s="49">
        <f t="shared" si="71"/>
        <v>1.2628579272768337</v>
      </c>
      <c r="AE322" s="6">
        <v>22819.95</v>
      </c>
      <c r="AF322" s="6">
        <v>541560</v>
      </c>
      <c r="AG322" s="6">
        <v>76.5</v>
      </c>
      <c r="AH322" s="49">
        <f t="shared" si="72"/>
        <v>1.2641230888544206</v>
      </c>
      <c r="AI322" s="6">
        <v>31169.91</v>
      </c>
      <c r="AJ322" s="6">
        <v>348800</v>
      </c>
      <c r="AK322" s="6">
        <v>50.5</v>
      </c>
      <c r="AL322" s="49">
        <f t="shared" si="73"/>
        <v>2.7702614965596331</v>
      </c>
      <c r="AM322" s="6">
        <v>179643.91</v>
      </c>
      <c r="AN322" s="6">
        <v>523568</v>
      </c>
      <c r="AO322" s="6">
        <v>77.7</v>
      </c>
      <c r="AP322" s="49">
        <f t="shared" si="74"/>
        <v>10.63655763912233</v>
      </c>
      <c r="AQ322" s="6">
        <v>144259.9</v>
      </c>
      <c r="AR322" s="8">
        <v>581225</v>
      </c>
      <c r="AS322" s="8">
        <v>85.25</v>
      </c>
      <c r="AT322" s="51">
        <f t="shared" si="75"/>
        <v>7.694192266334035</v>
      </c>
      <c r="AU322" s="6">
        <v>130340.91</v>
      </c>
      <c r="AV322" s="8">
        <v>724500</v>
      </c>
      <c r="AW322" s="8">
        <v>104</v>
      </c>
      <c r="AX322" s="51">
        <f t="shared" si="76"/>
        <v>5.5770437681159422</v>
      </c>
      <c r="AY322" s="50">
        <f t="shared" si="77"/>
        <v>88859.950000000012</v>
      </c>
      <c r="AZ322" s="50">
        <f t="shared" si="78"/>
        <v>2284575</v>
      </c>
      <c r="BA322" s="50">
        <f t="shared" si="79"/>
        <v>731.95</v>
      </c>
      <c r="BB322" s="7">
        <f t="shared" si="80"/>
        <v>1.2057640699035928</v>
      </c>
      <c r="BC322" s="10" t="s">
        <v>804</v>
      </c>
      <c r="BD322" s="10" t="s">
        <v>804</v>
      </c>
      <c r="BE322" s="10" t="s">
        <v>805</v>
      </c>
      <c r="BF322" s="10" t="s">
        <v>836</v>
      </c>
    </row>
    <row r="323" spans="1:58" x14ac:dyDescent="0.2">
      <c r="A323" s="5">
        <v>209715</v>
      </c>
      <c r="B323" s="6" t="s">
        <v>669</v>
      </c>
      <c r="C323" s="6">
        <v>0</v>
      </c>
      <c r="D323" s="6">
        <v>0</v>
      </c>
      <c r="E323" s="6">
        <v>0</v>
      </c>
      <c r="F323" s="49">
        <f t="shared" ref="F323:F386" si="81">IFERROR(C323/(D323/30),0)</f>
        <v>0</v>
      </c>
      <c r="G323" s="6">
        <v>0</v>
      </c>
      <c r="H323" s="6">
        <v>0</v>
      </c>
      <c r="I323" s="6">
        <v>0</v>
      </c>
      <c r="J323" s="49">
        <f t="shared" ref="J323:J386" si="82">IFERROR(G323/(H323/31),0)</f>
        <v>0</v>
      </c>
      <c r="K323" s="6">
        <v>0</v>
      </c>
      <c r="L323" s="6">
        <v>0</v>
      </c>
      <c r="M323" s="6">
        <v>0</v>
      </c>
      <c r="N323" s="49">
        <f t="shared" ref="N323:N386" si="83">IFERROR(K323/(L323/30),0)</f>
        <v>0</v>
      </c>
      <c r="O323" s="6">
        <v>0</v>
      </c>
      <c r="P323" s="6">
        <v>0</v>
      </c>
      <c r="Q323" s="6">
        <v>0</v>
      </c>
      <c r="R323" s="49">
        <f t="shared" ref="R323:R386" si="84">IFERROR(O323/(P323/31),0)</f>
        <v>0</v>
      </c>
      <c r="S323" s="6">
        <v>0</v>
      </c>
      <c r="T323" s="6">
        <v>0</v>
      </c>
      <c r="U323" s="6">
        <v>0</v>
      </c>
      <c r="V323" s="49">
        <f t="shared" ref="V323:V386" si="85">IFERROR(S323/(T323/31),0)</f>
        <v>0</v>
      </c>
      <c r="W323" s="6">
        <v>146101</v>
      </c>
      <c r="X323" s="6">
        <v>404180</v>
      </c>
      <c r="Y323" s="6">
        <v>61</v>
      </c>
      <c r="Z323" s="49">
        <f t="shared" ref="Z323:Z386" si="86">IFERROR(W323/(X323/30),0)</f>
        <v>10.844252560740264</v>
      </c>
      <c r="AA323" s="6">
        <v>88740</v>
      </c>
      <c r="AB323" s="6">
        <v>55590</v>
      </c>
      <c r="AC323" s="6">
        <v>8</v>
      </c>
      <c r="AD323" s="49">
        <f t="shared" ref="AD323:AD386" si="87">IFERROR(AA323/(AB323/31),0)</f>
        <v>49.486238532110093</v>
      </c>
      <c r="AE323" s="6">
        <v>97694.98</v>
      </c>
      <c r="AF323" s="6">
        <v>502440</v>
      </c>
      <c r="AG323" s="6">
        <v>73</v>
      </c>
      <c r="AH323" s="49">
        <f t="shared" ref="AH323:AH386" si="88">IFERROR(AE323/(AF323/30),0)</f>
        <v>5.8332326247910196</v>
      </c>
      <c r="AI323" s="6">
        <v>95290.94</v>
      </c>
      <c r="AJ323" s="6">
        <v>255510</v>
      </c>
      <c r="AK323" s="6">
        <v>37</v>
      </c>
      <c r="AL323" s="49">
        <f t="shared" ref="AL323:AL386" si="89">IFERROR(AI323/(AJ323/31),0)</f>
        <v>11.561266251810105</v>
      </c>
      <c r="AM323" s="6">
        <v>107430.94</v>
      </c>
      <c r="AN323" s="6">
        <v>13260</v>
      </c>
      <c r="AO323" s="6">
        <v>2</v>
      </c>
      <c r="AP323" s="49">
        <f t="shared" ref="AP323:AP386" si="90">IFERROR(AM323/(AN323/31),0)</f>
        <v>251.15830618401208</v>
      </c>
      <c r="AQ323" s="6">
        <v>107430.94</v>
      </c>
      <c r="AR323" s="8">
        <v>0</v>
      </c>
      <c r="AS323" s="8">
        <v>0</v>
      </c>
      <c r="AT323" s="51">
        <f t="shared" ref="AT323:AT386" si="91">IFERROR(AQ323/(AR323/31),0)</f>
        <v>0</v>
      </c>
      <c r="AU323" s="6">
        <v>99430.94</v>
      </c>
      <c r="AV323" s="8">
        <v>0</v>
      </c>
      <c r="AW323" s="8">
        <v>0</v>
      </c>
      <c r="AX323" s="51">
        <f t="shared" ref="AX323:AX386" si="92">IFERROR(AU323/(AV323/31),0)</f>
        <v>0</v>
      </c>
      <c r="AY323" s="50">
        <f t="shared" si="77"/>
        <v>234841</v>
      </c>
      <c r="AZ323" s="50">
        <f t="shared" si="78"/>
        <v>459770</v>
      </c>
      <c r="BA323" s="50">
        <f t="shared" si="79"/>
        <v>181</v>
      </c>
      <c r="BB323" s="7">
        <f t="shared" si="80"/>
        <v>15.834158383539595</v>
      </c>
      <c r="BC323" s="10" t="s">
        <v>804</v>
      </c>
      <c r="BD323" s="10" t="s">
        <v>804</v>
      </c>
      <c r="BE323" s="10" t="s">
        <v>805</v>
      </c>
      <c r="BF323" s="10" t="s">
        <v>836</v>
      </c>
    </row>
    <row r="324" spans="1:58" x14ac:dyDescent="0.2">
      <c r="A324" s="5">
        <v>202227</v>
      </c>
      <c r="B324" s="6" t="s">
        <v>730</v>
      </c>
      <c r="C324" s="6">
        <v>-5274.62</v>
      </c>
      <c r="D324" s="6">
        <v>0</v>
      </c>
      <c r="E324" s="6">
        <v>0</v>
      </c>
      <c r="F324" s="49">
        <f t="shared" si="81"/>
        <v>0</v>
      </c>
      <c r="G324" s="6">
        <v>-5274.62</v>
      </c>
      <c r="H324" s="6">
        <v>0</v>
      </c>
      <c r="I324" s="6">
        <v>0</v>
      </c>
      <c r="J324" s="49">
        <f t="shared" si="82"/>
        <v>0</v>
      </c>
      <c r="K324" s="6">
        <v>-5274.62</v>
      </c>
      <c r="L324" s="6">
        <v>0</v>
      </c>
      <c r="M324" s="6">
        <v>0</v>
      </c>
      <c r="N324" s="49">
        <f t="shared" si="83"/>
        <v>0</v>
      </c>
      <c r="O324" s="6">
        <v>-5274.62</v>
      </c>
      <c r="P324" s="6">
        <v>0</v>
      </c>
      <c r="Q324" s="6">
        <v>0</v>
      </c>
      <c r="R324" s="49">
        <f t="shared" si="84"/>
        <v>0</v>
      </c>
      <c r="S324" s="6">
        <v>-5274.62</v>
      </c>
      <c r="T324" s="6">
        <v>0</v>
      </c>
      <c r="U324" s="6">
        <v>0</v>
      </c>
      <c r="V324" s="49">
        <f t="shared" si="85"/>
        <v>0</v>
      </c>
      <c r="W324" s="6">
        <v>-5274.62</v>
      </c>
      <c r="X324" s="6">
        <v>0</v>
      </c>
      <c r="Y324" s="6">
        <v>0</v>
      </c>
      <c r="Z324" s="49">
        <f t="shared" si="86"/>
        <v>0</v>
      </c>
      <c r="AA324" s="6">
        <v>-5274.62</v>
      </c>
      <c r="AB324" s="6">
        <v>0</v>
      </c>
      <c r="AC324" s="6">
        <v>0</v>
      </c>
      <c r="AD324" s="49">
        <f t="shared" si="87"/>
        <v>0</v>
      </c>
      <c r="AE324" s="6">
        <v>-5274.62</v>
      </c>
      <c r="AF324" s="6">
        <v>0</v>
      </c>
      <c r="AG324" s="6">
        <v>0</v>
      </c>
      <c r="AH324" s="49">
        <f t="shared" si="88"/>
        <v>0</v>
      </c>
      <c r="AI324" s="6">
        <v>0</v>
      </c>
      <c r="AJ324" s="6">
        <v>0</v>
      </c>
      <c r="AK324" s="6">
        <v>0</v>
      </c>
      <c r="AL324" s="49">
        <f t="shared" si="89"/>
        <v>0</v>
      </c>
      <c r="AM324" s="6">
        <v>0</v>
      </c>
      <c r="AN324" s="6">
        <v>0</v>
      </c>
      <c r="AO324" s="6">
        <v>0</v>
      </c>
      <c r="AP324" s="49">
        <f t="shared" si="90"/>
        <v>0</v>
      </c>
      <c r="AQ324" s="6">
        <v>0</v>
      </c>
      <c r="AR324" s="8">
        <v>0</v>
      </c>
      <c r="AS324" s="8">
        <v>0</v>
      </c>
      <c r="AT324" s="51">
        <f t="shared" si="91"/>
        <v>0</v>
      </c>
      <c r="AU324" s="6">
        <v>0</v>
      </c>
      <c r="AV324" s="8">
        <v>0</v>
      </c>
      <c r="AW324" s="8">
        <v>0</v>
      </c>
      <c r="AX324" s="51">
        <f t="shared" si="92"/>
        <v>0</v>
      </c>
      <c r="AY324" s="50">
        <f t="shared" ref="AY324:AY387" si="93">C324+G324+K324+O324+S324+W324+AA324</f>
        <v>-36922.339999999997</v>
      </c>
      <c r="AZ324" s="50">
        <f t="shared" ref="AZ324:AZ387" si="94">D324+H324+L324+P324+T324+X324+AB324</f>
        <v>0</v>
      </c>
      <c r="BA324" s="50">
        <f t="shared" ref="BA324:BA387" si="95">E324+I324+M324+Q324+U324+Y324+AC324+AG324+AK324+AO324+AS324+AW324</f>
        <v>0</v>
      </c>
      <c r="BB324" s="7">
        <f t="shared" si="80"/>
        <v>0</v>
      </c>
      <c r="BC324" s="10" t="s">
        <v>804</v>
      </c>
      <c r="BD324" s="10" t="s">
        <v>804</v>
      </c>
      <c r="BE324" s="10" t="s">
        <v>805</v>
      </c>
      <c r="BF324" s="10" t="s">
        <v>836</v>
      </c>
    </row>
    <row r="325" spans="1:58" x14ac:dyDescent="0.2">
      <c r="A325" s="5">
        <v>171701</v>
      </c>
      <c r="B325" s="6" t="s">
        <v>875</v>
      </c>
      <c r="C325" s="6">
        <v>-1811.05</v>
      </c>
      <c r="D325" s="6">
        <v>0</v>
      </c>
      <c r="E325" s="6">
        <v>0</v>
      </c>
      <c r="F325" s="49">
        <f t="shared" si="81"/>
        <v>0</v>
      </c>
      <c r="G325" s="6">
        <v>-1811.05</v>
      </c>
      <c r="H325" s="6">
        <v>0</v>
      </c>
      <c r="I325" s="6">
        <v>0</v>
      </c>
      <c r="J325" s="49">
        <f t="shared" si="82"/>
        <v>0</v>
      </c>
      <c r="K325" s="6">
        <v>-1811.05</v>
      </c>
      <c r="L325" s="6">
        <v>0</v>
      </c>
      <c r="M325" s="6">
        <v>0</v>
      </c>
      <c r="N325" s="49">
        <f t="shared" si="83"/>
        <v>0</v>
      </c>
      <c r="O325" s="6">
        <v>-1811.05</v>
      </c>
      <c r="P325" s="6">
        <v>0</v>
      </c>
      <c r="Q325" s="6">
        <v>0</v>
      </c>
      <c r="R325" s="49">
        <f t="shared" si="84"/>
        <v>0</v>
      </c>
      <c r="S325" s="6">
        <v>-1811.05</v>
      </c>
      <c r="T325" s="6">
        <v>0</v>
      </c>
      <c r="U325" s="6">
        <v>0</v>
      </c>
      <c r="V325" s="49">
        <f t="shared" si="85"/>
        <v>0</v>
      </c>
      <c r="W325" s="6">
        <v>-1811.05</v>
      </c>
      <c r="X325" s="6">
        <v>0</v>
      </c>
      <c r="Y325" s="6">
        <v>0</v>
      </c>
      <c r="Z325" s="49">
        <f t="shared" si="86"/>
        <v>0</v>
      </c>
      <c r="AA325" s="6">
        <v>-1811.05</v>
      </c>
      <c r="AB325" s="6">
        <v>0</v>
      </c>
      <c r="AC325" s="6">
        <v>0</v>
      </c>
      <c r="AD325" s="49">
        <f t="shared" si="87"/>
        <v>0</v>
      </c>
      <c r="AE325" s="12">
        <v>0</v>
      </c>
      <c r="AF325" s="6">
        <v>0</v>
      </c>
      <c r="AG325" s="6">
        <v>0</v>
      </c>
      <c r="AH325" s="49">
        <f t="shared" si="88"/>
        <v>0</v>
      </c>
      <c r="AI325" s="12">
        <v>0</v>
      </c>
      <c r="AJ325" s="6">
        <v>0</v>
      </c>
      <c r="AK325" s="6">
        <v>0</v>
      </c>
      <c r="AL325" s="49">
        <f t="shared" si="89"/>
        <v>0</v>
      </c>
      <c r="AM325" s="6">
        <v>0</v>
      </c>
      <c r="AN325" s="6">
        <v>0</v>
      </c>
      <c r="AO325" s="6">
        <v>0</v>
      </c>
      <c r="AP325" s="49">
        <f t="shared" si="90"/>
        <v>0</v>
      </c>
      <c r="AQ325" s="6">
        <v>0</v>
      </c>
      <c r="AR325" s="8">
        <v>0</v>
      </c>
      <c r="AS325" s="8">
        <v>0</v>
      </c>
      <c r="AT325" s="51">
        <f t="shared" si="91"/>
        <v>0</v>
      </c>
      <c r="AU325" s="6">
        <v>0</v>
      </c>
      <c r="AV325" s="8">
        <v>0</v>
      </c>
      <c r="AW325" s="8">
        <v>0</v>
      </c>
      <c r="AX325" s="51">
        <f t="shared" si="92"/>
        <v>0</v>
      </c>
      <c r="AY325" s="50">
        <f t="shared" si="93"/>
        <v>-12677.349999999999</v>
      </c>
      <c r="AZ325" s="50">
        <f t="shared" si="94"/>
        <v>0</v>
      </c>
      <c r="BA325" s="50">
        <f t="shared" si="95"/>
        <v>0</v>
      </c>
      <c r="BB325" s="7">
        <f t="shared" si="80"/>
        <v>0</v>
      </c>
      <c r="BC325" s="10" t="s">
        <v>804</v>
      </c>
      <c r="BD325" s="10" t="s">
        <v>804</v>
      </c>
      <c r="BE325" s="10" t="s">
        <v>805</v>
      </c>
      <c r="BF325" s="10" t="s">
        <v>836</v>
      </c>
    </row>
    <row r="326" spans="1:58" x14ac:dyDescent="0.2">
      <c r="A326" s="11">
        <v>205558</v>
      </c>
      <c r="B326" s="12" t="s">
        <v>759</v>
      </c>
      <c r="C326" s="6">
        <v>-375</v>
      </c>
      <c r="D326" s="6">
        <v>33200</v>
      </c>
      <c r="E326" s="6">
        <v>5</v>
      </c>
      <c r="F326" s="49">
        <f t="shared" si="81"/>
        <v>-0.33885542168674698</v>
      </c>
      <c r="G326" s="6">
        <v>-725</v>
      </c>
      <c r="H326" s="6">
        <v>0</v>
      </c>
      <c r="I326" s="6">
        <v>0</v>
      </c>
      <c r="J326" s="49">
        <f t="shared" si="82"/>
        <v>0</v>
      </c>
      <c r="K326" s="6">
        <v>-725</v>
      </c>
      <c r="L326" s="6">
        <v>0</v>
      </c>
      <c r="M326" s="6">
        <v>0</v>
      </c>
      <c r="N326" s="49">
        <f t="shared" si="83"/>
        <v>0</v>
      </c>
      <c r="O326" s="6">
        <v>15900</v>
      </c>
      <c r="P326" s="6">
        <v>16850</v>
      </c>
      <c r="Q326" s="6">
        <v>2.5</v>
      </c>
      <c r="R326" s="49">
        <f t="shared" si="84"/>
        <v>29.252225519287837</v>
      </c>
      <c r="S326" s="6">
        <v>15400</v>
      </c>
      <c r="T326" s="6">
        <v>0</v>
      </c>
      <c r="U326" s="6">
        <v>0</v>
      </c>
      <c r="V326" s="49">
        <f t="shared" si="85"/>
        <v>0</v>
      </c>
      <c r="W326" s="12">
        <v>0</v>
      </c>
      <c r="X326" s="6">
        <v>0</v>
      </c>
      <c r="Y326" s="6">
        <v>0</v>
      </c>
      <c r="Z326" s="49">
        <f t="shared" si="86"/>
        <v>0</v>
      </c>
      <c r="AA326" s="12">
        <v>0</v>
      </c>
      <c r="AB326" s="6">
        <v>0</v>
      </c>
      <c r="AC326" s="6">
        <v>0</v>
      </c>
      <c r="AD326" s="49">
        <f t="shared" si="87"/>
        <v>0</v>
      </c>
      <c r="AE326" s="12">
        <v>0</v>
      </c>
      <c r="AF326" s="6">
        <v>0</v>
      </c>
      <c r="AG326" s="6">
        <v>0</v>
      </c>
      <c r="AH326" s="49">
        <f t="shared" si="88"/>
        <v>0</v>
      </c>
      <c r="AI326" s="12">
        <v>0</v>
      </c>
      <c r="AJ326" s="6">
        <v>0</v>
      </c>
      <c r="AK326" s="6">
        <v>0</v>
      </c>
      <c r="AL326" s="49">
        <f t="shared" si="89"/>
        <v>0</v>
      </c>
      <c r="AM326" s="6">
        <v>0</v>
      </c>
      <c r="AN326" s="6">
        <v>0</v>
      </c>
      <c r="AO326" s="6">
        <v>0</v>
      </c>
      <c r="AP326" s="49">
        <f t="shared" si="90"/>
        <v>0</v>
      </c>
      <c r="AQ326" s="6">
        <v>0</v>
      </c>
      <c r="AR326" s="8">
        <v>0</v>
      </c>
      <c r="AS326" s="8">
        <v>0</v>
      </c>
      <c r="AT326" s="51">
        <f t="shared" si="91"/>
        <v>0</v>
      </c>
      <c r="AU326" s="6">
        <v>0</v>
      </c>
      <c r="AV326" s="8">
        <v>0</v>
      </c>
      <c r="AW326" s="8">
        <v>0</v>
      </c>
      <c r="AX326" s="51">
        <f t="shared" si="92"/>
        <v>0</v>
      </c>
      <c r="AY326" s="50">
        <f t="shared" si="93"/>
        <v>29475</v>
      </c>
      <c r="AZ326" s="50">
        <f t="shared" si="94"/>
        <v>50050</v>
      </c>
      <c r="BA326" s="50">
        <f t="shared" si="95"/>
        <v>7.5</v>
      </c>
      <c r="BB326" s="7">
        <f t="shared" si="80"/>
        <v>18.256243756243755</v>
      </c>
      <c r="BC326" s="10" t="s">
        <v>804</v>
      </c>
      <c r="BD326" s="10" t="s">
        <v>804</v>
      </c>
      <c r="BE326" s="10" t="s">
        <v>805</v>
      </c>
      <c r="BF326" s="10" t="s">
        <v>836</v>
      </c>
    </row>
    <row r="327" spans="1:58" x14ac:dyDescent="0.2">
      <c r="A327" s="5">
        <v>205229</v>
      </c>
      <c r="B327" s="6" t="s">
        <v>769</v>
      </c>
      <c r="C327" s="6">
        <v>-1775</v>
      </c>
      <c r="D327" s="6">
        <v>0</v>
      </c>
      <c r="E327" s="6">
        <v>0</v>
      </c>
      <c r="F327" s="49">
        <f t="shared" si="81"/>
        <v>0</v>
      </c>
      <c r="G327" s="6">
        <v>-1775</v>
      </c>
      <c r="H327" s="6">
        <v>0</v>
      </c>
      <c r="I327" s="6">
        <v>0</v>
      </c>
      <c r="J327" s="49">
        <f t="shared" si="82"/>
        <v>0</v>
      </c>
      <c r="K327" s="6">
        <v>-1775</v>
      </c>
      <c r="L327" s="6">
        <v>0</v>
      </c>
      <c r="M327" s="6">
        <v>0</v>
      </c>
      <c r="N327" s="49">
        <f t="shared" si="83"/>
        <v>0</v>
      </c>
      <c r="O327" s="6">
        <v>-1775</v>
      </c>
      <c r="P327" s="6">
        <v>0</v>
      </c>
      <c r="Q327" s="6">
        <v>0</v>
      </c>
      <c r="R327" s="49">
        <f t="shared" si="84"/>
        <v>0</v>
      </c>
      <c r="S327" s="12">
        <v>0</v>
      </c>
      <c r="T327" s="6">
        <v>0</v>
      </c>
      <c r="U327" s="6">
        <v>0</v>
      </c>
      <c r="V327" s="49">
        <f t="shared" si="85"/>
        <v>0</v>
      </c>
      <c r="W327" s="12">
        <v>0</v>
      </c>
      <c r="X327" s="6">
        <v>0</v>
      </c>
      <c r="Y327" s="6">
        <v>0</v>
      </c>
      <c r="Z327" s="49">
        <f t="shared" si="86"/>
        <v>0</v>
      </c>
      <c r="AA327" s="12">
        <v>0</v>
      </c>
      <c r="AB327" s="6">
        <v>0</v>
      </c>
      <c r="AC327" s="6">
        <v>0</v>
      </c>
      <c r="AD327" s="49">
        <f t="shared" si="87"/>
        <v>0</v>
      </c>
      <c r="AE327" s="12">
        <v>0</v>
      </c>
      <c r="AF327" s="6">
        <v>0</v>
      </c>
      <c r="AG327" s="6">
        <v>0</v>
      </c>
      <c r="AH327" s="49">
        <f t="shared" si="88"/>
        <v>0</v>
      </c>
      <c r="AI327" s="12">
        <v>0</v>
      </c>
      <c r="AJ327" s="6">
        <v>0</v>
      </c>
      <c r="AK327" s="6">
        <v>0</v>
      </c>
      <c r="AL327" s="49">
        <f t="shared" si="89"/>
        <v>0</v>
      </c>
      <c r="AM327" s="6">
        <v>0</v>
      </c>
      <c r="AN327" s="6">
        <v>0</v>
      </c>
      <c r="AO327" s="6">
        <v>0</v>
      </c>
      <c r="AP327" s="49">
        <f t="shared" si="90"/>
        <v>0</v>
      </c>
      <c r="AQ327" s="6">
        <v>0</v>
      </c>
      <c r="AR327" s="8">
        <v>0</v>
      </c>
      <c r="AS327" s="8">
        <v>0</v>
      </c>
      <c r="AT327" s="51">
        <f t="shared" si="91"/>
        <v>0</v>
      </c>
      <c r="AU327" s="6">
        <v>0</v>
      </c>
      <c r="AV327" s="8">
        <v>0</v>
      </c>
      <c r="AW327" s="8">
        <v>0</v>
      </c>
      <c r="AX327" s="51">
        <f t="shared" si="92"/>
        <v>0</v>
      </c>
      <c r="AY327" s="50">
        <f t="shared" si="93"/>
        <v>-7100</v>
      </c>
      <c r="AZ327" s="50">
        <f t="shared" si="94"/>
        <v>0</v>
      </c>
      <c r="BA327" s="50">
        <f t="shared" si="95"/>
        <v>0</v>
      </c>
      <c r="BB327" s="7">
        <f t="shared" ref="BB327:BB390" si="96">IFERROR(AY327/(AZ327/31),0)</f>
        <v>0</v>
      </c>
      <c r="BC327" s="10" t="s">
        <v>804</v>
      </c>
      <c r="BD327" s="10" t="s">
        <v>804</v>
      </c>
      <c r="BE327" s="10" t="s">
        <v>805</v>
      </c>
      <c r="BF327" s="10" t="s">
        <v>836</v>
      </c>
    </row>
    <row r="328" spans="1:58" x14ac:dyDescent="0.2">
      <c r="A328" s="11">
        <v>204267</v>
      </c>
      <c r="B328" s="12" t="s">
        <v>775</v>
      </c>
      <c r="C328" s="6">
        <v>-6750</v>
      </c>
      <c r="D328" s="6">
        <v>0</v>
      </c>
      <c r="E328" s="6">
        <v>0</v>
      </c>
      <c r="F328" s="49">
        <f t="shared" si="81"/>
        <v>0</v>
      </c>
      <c r="G328" s="6">
        <v>-6750</v>
      </c>
      <c r="H328" s="6">
        <v>0</v>
      </c>
      <c r="I328" s="6">
        <v>0</v>
      </c>
      <c r="J328" s="49">
        <f t="shared" si="82"/>
        <v>0</v>
      </c>
      <c r="K328" s="6">
        <v>-6750</v>
      </c>
      <c r="L328" s="6">
        <v>0</v>
      </c>
      <c r="M328" s="6">
        <v>0</v>
      </c>
      <c r="N328" s="49">
        <f t="shared" si="83"/>
        <v>0</v>
      </c>
      <c r="O328" s="12">
        <v>0</v>
      </c>
      <c r="P328" s="6">
        <v>0</v>
      </c>
      <c r="Q328" s="6">
        <v>0</v>
      </c>
      <c r="R328" s="49">
        <f t="shared" si="84"/>
        <v>0</v>
      </c>
      <c r="S328" s="12">
        <v>0</v>
      </c>
      <c r="T328" s="6">
        <v>0</v>
      </c>
      <c r="U328" s="6">
        <v>0</v>
      </c>
      <c r="V328" s="49">
        <f t="shared" si="85"/>
        <v>0</v>
      </c>
      <c r="W328" s="12">
        <v>0</v>
      </c>
      <c r="X328" s="6">
        <v>0</v>
      </c>
      <c r="Y328" s="6">
        <v>0</v>
      </c>
      <c r="Z328" s="49">
        <f t="shared" si="86"/>
        <v>0</v>
      </c>
      <c r="AA328" s="12">
        <v>0</v>
      </c>
      <c r="AB328" s="6">
        <v>0</v>
      </c>
      <c r="AC328" s="6">
        <v>0</v>
      </c>
      <c r="AD328" s="49">
        <f t="shared" si="87"/>
        <v>0</v>
      </c>
      <c r="AE328" s="12">
        <v>0</v>
      </c>
      <c r="AF328" s="6">
        <v>0</v>
      </c>
      <c r="AG328" s="6">
        <v>0</v>
      </c>
      <c r="AH328" s="49">
        <f t="shared" si="88"/>
        <v>0</v>
      </c>
      <c r="AI328" s="12">
        <v>0</v>
      </c>
      <c r="AJ328" s="6">
        <v>0</v>
      </c>
      <c r="AK328" s="6">
        <v>0</v>
      </c>
      <c r="AL328" s="49">
        <f t="shared" si="89"/>
        <v>0</v>
      </c>
      <c r="AM328" s="6">
        <v>0</v>
      </c>
      <c r="AN328" s="6">
        <v>0</v>
      </c>
      <c r="AO328" s="6">
        <v>0</v>
      </c>
      <c r="AP328" s="49">
        <f t="shared" si="90"/>
        <v>0</v>
      </c>
      <c r="AQ328" s="6">
        <v>0</v>
      </c>
      <c r="AR328" s="8">
        <v>0</v>
      </c>
      <c r="AS328" s="8">
        <v>0</v>
      </c>
      <c r="AT328" s="51">
        <f t="shared" si="91"/>
        <v>0</v>
      </c>
      <c r="AU328" s="6">
        <v>0</v>
      </c>
      <c r="AV328" s="8">
        <v>0</v>
      </c>
      <c r="AW328" s="8">
        <v>0</v>
      </c>
      <c r="AX328" s="51">
        <f t="shared" si="92"/>
        <v>0</v>
      </c>
      <c r="AY328" s="50">
        <f t="shared" si="93"/>
        <v>-20250</v>
      </c>
      <c r="AZ328" s="50">
        <f t="shared" si="94"/>
        <v>0</v>
      </c>
      <c r="BA328" s="50">
        <f t="shared" si="95"/>
        <v>0</v>
      </c>
      <c r="BB328" s="7">
        <f t="shared" si="96"/>
        <v>0</v>
      </c>
      <c r="BC328" s="10" t="s">
        <v>804</v>
      </c>
      <c r="BD328" s="10" t="s">
        <v>804</v>
      </c>
      <c r="BE328" s="10" t="s">
        <v>805</v>
      </c>
      <c r="BF328" s="10" t="s">
        <v>836</v>
      </c>
    </row>
    <row r="329" spans="1:58" x14ac:dyDescent="0.2">
      <c r="A329" s="5">
        <v>119109</v>
      </c>
      <c r="B329" s="6" t="s">
        <v>33</v>
      </c>
      <c r="C329" s="6">
        <v>232734.73</v>
      </c>
      <c r="D329" s="6">
        <v>785375</v>
      </c>
      <c r="E329" s="6">
        <v>112.5</v>
      </c>
      <c r="F329" s="49">
        <f t="shared" si="81"/>
        <v>8.8900740410631869</v>
      </c>
      <c r="G329" s="6">
        <v>73593.73</v>
      </c>
      <c r="H329" s="6">
        <v>310325</v>
      </c>
      <c r="I329" s="6">
        <v>47.5</v>
      </c>
      <c r="J329" s="49">
        <f t="shared" si="82"/>
        <v>7.3516656086361065</v>
      </c>
      <c r="K329" s="6">
        <v>183329.73</v>
      </c>
      <c r="L329" s="6">
        <v>444600</v>
      </c>
      <c r="M329" s="6">
        <v>65</v>
      </c>
      <c r="N329" s="49">
        <f t="shared" si="83"/>
        <v>12.370427125506074</v>
      </c>
      <c r="O329" s="6">
        <v>-7393.27</v>
      </c>
      <c r="P329" s="6">
        <v>445400</v>
      </c>
      <c r="Q329" s="6">
        <v>65</v>
      </c>
      <c r="R329" s="49">
        <f t="shared" si="84"/>
        <v>-0.51457424786708583</v>
      </c>
      <c r="S329" s="6">
        <v>202631.73</v>
      </c>
      <c r="T329" s="6">
        <v>468500</v>
      </c>
      <c r="U329" s="6">
        <v>70</v>
      </c>
      <c r="V329" s="49">
        <f t="shared" si="85"/>
        <v>13.407862604055497</v>
      </c>
      <c r="W329" s="6">
        <v>170409.73</v>
      </c>
      <c r="X329" s="6">
        <v>536000</v>
      </c>
      <c r="Y329" s="6">
        <v>80</v>
      </c>
      <c r="Z329" s="49">
        <f t="shared" si="86"/>
        <v>9.5378580223880594</v>
      </c>
      <c r="AA329" s="6">
        <v>258072.73</v>
      </c>
      <c r="AB329" s="6">
        <v>469000</v>
      </c>
      <c r="AC329" s="6">
        <v>65</v>
      </c>
      <c r="AD329" s="49">
        <f t="shared" si="87"/>
        <v>17.058112217484009</v>
      </c>
      <c r="AE329" s="6">
        <v>192780.73</v>
      </c>
      <c r="AF329" s="6">
        <v>463750</v>
      </c>
      <c r="AG329" s="6">
        <v>65</v>
      </c>
      <c r="AH329" s="49">
        <f t="shared" si="88"/>
        <v>12.470990619946091</v>
      </c>
      <c r="AI329" s="6">
        <v>202318.73</v>
      </c>
      <c r="AJ329" s="6">
        <v>677500</v>
      </c>
      <c r="AK329" s="6">
        <v>95</v>
      </c>
      <c r="AL329" s="49">
        <f t="shared" si="89"/>
        <v>9.2573883837638373</v>
      </c>
      <c r="AM329" s="6">
        <v>226968.73</v>
      </c>
      <c r="AN329" s="6">
        <v>488000</v>
      </c>
      <c r="AO329" s="6">
        <v>70</v>
      </c>
      <c r="AP329" s="49">
        <f t="shared" si="90"/>
        <v>14.41809555327869</v>
      </c>
      <c r="AQ329" s="6">
        <v>150557.73000000001</v>
      </c>
      <c r="AR329" s="8">
        <v>456300</v>
      </c>
      <c r="AS329" s="8">
        <v>64</v>
      </c>
      <c r="AT329" s="51">
        <f t="shared" si="91"/>
        <v>10.22855496383958</v>
      </c>
      <c r="AU329" s="6">
        <v>120048.73</v>
      </c>
      <c r="AV329" s="8">
        <v>846750</v>
      </c>
      <c r="AW329" s="8">
        <v>120</v>
      </c>
      <c r="AX329" s="51">
        <f t="shared" si="92"/>
        <v>4.3950524121641568</v>
      </c>
      <c r="AY329" s="50">
        <f t="shared" si="93"/>
        <v>1113379.1100000001</v>
      </c>
      <c r="AZ329" s="50">
        <f t="shared" si="94"/>
        <v>3459200</v>
      </c>
      <c r="BA329" s="50">
        <f t="shared" si="95"/>
        <v>919</v>
      </c>
      <c r="BB329" s="7">
        <f t="shared" si="96"/>
        <v>9.9776689436864032</v>
      </c>
      <c r="BC329" s="10" t="s">
        <v>792</v>
      </c>
      <c r="BD329" s="10" t="s">
        <v>792</v>
      </c>
      <c r="BE329" s="10" t="s">
        <v>806</v>
      </c>
      <c r="BF329" s="10" t="s">
        <v>812</v>
      </c>
    </row>
    <row r="330" spans="1:58" x14ac:dyDescent="0.2">
      <c r="A330" s="5">
        <v>119115</v>
      </c>
      <c r="B330" s="6" t="s">
        <v>34</v>
      </c>
      <c r="C330" s="6">
        <v>353424.34</v>
      </c>
      <c r="D330" s="6">
        <v>0</v>
      </c>
      <c r="E330" s="6">
        <v>0</v>
      </c>
      <c r="F330" s="49">
        <f t="shared" si="81"/>
        <v>0</v>
      </c>
      <c r="G330" s="6">
        <v>353424.34</v>
      </c>
      <c r="H330" s="6">
        <v>0</v>
      </c>
      <c r="I330" s="6">
        <v>0</v>
      </c>
      <c r="J330" s="49">
        <f t="shared" si="82"/>
        <v>0</v>
      </c>
      <c r="K330" s="6">
        <v>313424.34000000003</v>
      </c>
      <c r="L330" s="6">
        <v>0</v>
      </c>
      <c r="M330" s="6">
        <v>0</v>
      </c>
      <c r="N330" s="49">
        <f t="shared" si="83"/>
        <v>0</v>
      </c>
      <c r="O330" s="6">
        <v>313424.34000000003</v>
      </c>
      <c r="P330" s="6">
        <v>0</v>
      </c>
      <c r="Q330" s="6">
        <v>0</v>
      </c>
      <c r="R330" s="49">
        <f t="shared" si="84"/>
        <v>0</v>
      </c>
      <c r="S330" s="6">
        <v>313424.34000000003</v>
      </c>
      <c r="T330" s="6">
        <v>0</v>
      </c>
      <c r="U330" s="6">
        <v>0</v>
      </c>
      <c r="V330" s="49">
        <f t="shared" si="85"/>
        <v>0</v>
      </c>
      <c r="W330" s="6">
        <v>313424.34000000003</v>
      </c>
      <c r="X330" s="6">
        <v>0</v>
      </c>
      <c r="Y330" s="6">
        <v>0</v>
      </c>
      <c r="Z330" s="49">
        <f t="shared" si="86"/>
        <v>0</v>
      </c>
      <c r="AA330" s="6">
        <v>283424.34000000003</v>
      </c>
      <c r="AB330" s="6">
        <v>0</v>
      </c>
      <c r="AC330" s="6">
        <v>0</v>
      </c>
      <c r="AD330" s="49">
        <f t="shared" si="87"/>
        <v>0</v>
      </c>
      <c r="AE330" s="6">
        <v>258424.34</v>
      </c>
      <c r="AF330" s="6">
        <v>0</v>
      </c>
      <c r="AG330" s="6">
        <v>0</v>
      </c>
      <c r="AH330" s="49">
        <f t="shared" si="88"/>
        <v>0</v>
      </c>
      <c r="AI330" s="6">
        <v>258424.34</v>
      </c>
      <c r="AJ330" s="6">
        <v>0</v>
      </c>
      <c r="AK330" s="6">
        <v>0</v>
      </c>
      <c r="AL330" s="49">
        <f t="shared" si="89"/>
        <v>0</v>
      </c>
      <c r="AM330" s="6">
        <v>223424.34</v>
      </c>
      <c r="AN330" s="6">
        <v>0</v>
      </c>
      <c r="AO330" s="6">
        <v>0</v>
      </c>
      <c r="AP330" s="49">
        <f t="shared" si="90"/>
        <v>0</v>
      </c>
      <c r="AQ330" s="6">
        <v>223424.34</v>
      </c>
      <c r="AR330" s="8">
        <v>0</v>
      </c>
      <c r="AS330" s="8">
        <v>0</v>
      </c>
      <c r="AT330" s="51">
        <f t="shared" si="91"/>
        <v>0</v>
      </c>
      <c r="AU330" s="6">
        <v>223424.34</v>
      </c>
      <c r="AV330" s="8">
        <v>0</v>
      </c>
      <c r="AW330" s="8">
        <v>0</v>
      </c>
      <c r="AX330" s="51">
        <f t="shared" si="92"/>
        <v>0</v>
      </c>
      <c r="AY330" s="50">
        <f t="shared" si="93"/>
        <v>2243970.3800000004</v>
      </c>
      <c r="AZ330" s="50">
        <f t="shared" si="94"/>
        <v>0</v>
      </c>
      <c r="BA330" s="50">
        <f t="shared" si="95"/>
        <v>0</v>
      </c>
      <c r="BB330" s="7">
        <f t="shared" si="96"/>
        <v>0</v>
      </c>
      <c r="BC330" s="10" t="s">
        <v>792</v>
      </c>
      <c r="BD330" s="10" t="s">
        <v>792</v>
      </c>
      <c r="BE330" s="10" t="s">
        <v>806</v>
      </c>
      <c r="BF330" s="10" t="s">
        <v>812</v>
      </c>
    </row>
    <row r="331" spans="1:58" x14ac:dyDescent="0.2">
      <c r="A331" s="5">
        <v>129727</v>
      </c>
      <c r="B331" s="6" t="s">
        <v>62</v>
      </c>
      <c r="C331" s="6">
        <v>-10280.48</v>
      </c>
      <c r="D331" s="6">
        <v>0</v>
      </c>
      <c r="E331" s="6">
        <v>0</v>
      </c>
      <c r="F331" s="49">
        <f t="shared" si="81"/>
        <v>0</v>
      </c>
      <c r="G331" s="6">
        <v>-10280.48</v>
      </c>
      <c r="H331" s="6">
        <v>0</v>
      </c>
      <c r="I331" s="6">
        <v>0</v>
      </c>
      <c r="J331" s="49">
        <f t="shared" si="82"/>
        <v>0</v>
      </c>
      <c r="K331" s="6">
        <v>-10280.48</v>
      </c>
      <c r="L331" s="6">
        <v>0</v>
      </c>
      <c r="M331" s="6">
        <v>0</v>
      </c>
      <c r="N331" s="49">
        <f t="shared" si="83"/>
        <v>0</v>
      </c>
      <c r="O331" s="6">
        <v>-10280.48</v>
      </c>
      <c r="P331" s="6">
        <v>0</v>
      </c>
      <c r="Q331" s="6">
        <v>0</v>
      </c>
      <c r="R331" s="49">
        <f t="shared" si="84"/>
        <v>0</v>
      </c>
      <c r="S331" s="6">
        <v>-10280.48</v>
      </c>
      <c r="T331" s="6">
        <v>0</v>
      </c>
      <c r="U331" s="6">
        <v>0</v>
      </c>
      <c r="V331" s="49">
        <f t="shared" si="85"/>
        <v>0</v>
      </c>
      <c r="W331" s="6">
        <v>-10280.48</v>
      </c>
      <c r="X331" s="6">
        <v>0</v>
      </c>
      <c r="Y331" s="6">
        <v>0</v>
      </c>
      <c r="Z331" s="49">
        <f t="shared" si="86"/>
        <v>0</v>
      </c>
      <c r="AA331" s="6">
        <v>-10280.48</v>
      </c>
      <c r="AB331" s="6">
        <v>0</v>
      </c>
      <c r="AC331" s="6">
        <v>0</v>
      </c>
      <c r="AD331" s="49">
        <f t="shared" si="87"/>
        <v>0</v>
      </c>
      <c r="AE331" s="6">
        <v>-10280.48</v>
      </c>
      <c r="AF331" s="6">
        <v>0</v>
      </c>
      <c r="AG331" s="6">
        <v>0</v>
      </c>
      <c r="AH331" s="49">
        <f t="shared" si="88"/>
        <v>0</v>
      </c>
      <c r="AI331" s="6">
        <v>-10280.48</v>
      </c>
      <c r="AJ331" s="6">
        <v>0</v>
      </c>
      <c r="AK331" s="6">
        <v>0</v>
      </c>
      <c r="AL331" s="49">
        <f t="shared" si="89"/>
        <v>0</v>
      </c>
      <c r="AM331" s="6">
        <v>-10280.48</v>
      </c>
      <c r="AN331" s="6">
        <v>0</v>
      </c>
      <c r="AO331" s="6">
        <v>0</v>
      </c>
      <c r="AP331" s="49">
        <f t="shared" si="90"/>
        <v>0</v>
      </c>
      <c r="AQ331" s="6">
        <v>-10280.48</v>
      </c>
      <c r="AR331" s="8">
        <v>0</v>
      </c>
      <c r="AS331" s="8">
        <v>0</v>
      </c>
      <c r="AT331" s="51">
        <f t="shared" si="91"/>
        <v>0</v>
      </c>
      <c r="AU331" s="6">
        <v>-10280.48</v>
      </c>
      <c r="AV331" s="8">
        <v>0</v>
      </c>
      <c r="AW331" s="8">
        <v>0</v>
      </c>
      <c r="AX331" s="51">
        <f t="shared" si="92"/>
        <v>0</v>
      </c>
      <c r="AY331" s="50">
        <f t="shared" si="93"/>
        <v>-71963.359999999986</v>
      </c>
      <c r="AZ331" s="50">
        <f t="shared" si="94"/>
        <v>0</v>
      </c>
      <c r="BA331" s="50">
        <f t="shared" si="95"/>
        <v>0</v>
      </c>
      <c r="BB331" s="7">
        <f t="shared" si="96"/>
        <v>0</v>
      </c>
      <c r="BC331" s="10" t="s">
        <v>792</v>
      </c>
      <c r="BD331" s="10" t="s">
        <v>792</v>
      </c>
      <c r="BE331" s="10" t="s">
        <v>806</v>
      </c>
      <c r="BF331" s="10" t="s">
        <v>812</v>
      </c>
    </row>
    <row r="332" spans="1:58" x14ac:dyDescent="0.2">
      <c r="A332" s="5">
        <v>140025</v>
      </c>
      <c r="B332" s="6" t="s">
        <v>63</v>
      </c>
      <c r="C332" s="6">
        <v>346874.21</v>
      </c>
      <c r="D332" s="6">
        <v>0</v>
      </c>
      <c r="E332" s="6">
        <v>0</v>
      </c>
      <c r="F332" s="49">
        <f t="shared" si="81"/>
        <v>0</v>
      </c>
      <c r="G332" s="6">
        <v>-233.79</v>
      </c>
      <c r="H332" s="6">
        <v>0</v>
      </c>
      <c r="I332" s="6">
        <v>0</v>
      </c>
      <c r="J332" s="49">
        <f t="shared" si="82"/>
        <v>0</v>
      </c>
      <c r="K332" s="6">
        <v>532233.21</v>
      </c>
      <c r="L332" s="6">
        <v>947800</v>
      </c>
      <c r="M332" s="6">
        <v>140</v>
      </c>
      <c r="N332" s="49">
        <f t="shared" si="83"/>
        <v>16.846377189280439</v>
      </c>
      <c r="O332" s="6">
        <v>784446.21</v>
      </c>
      <c r="P332" s="6">
        <v>590900</v>
      </c>
      <c r="Q332" s="6">
        <v>85</v>
      </c>
      <c r="R332" s="49">
        <f t="shared" si="84"/>
        <v>41.1538881536639</v>
      </c>
      <c r="S332" s="6">
        <v>339151.21</v>
      </c>
      <c r="T332" s="6">
        <v>0</v>
      </c>
      <c r="U332" s="6">
        <v>0</v>
      </c>
      <c r="V332" s="49">
        <f t="shared" si="85"/>
        <v>0</v>
      </c>
      <c r="W332" s="6">
        <v>231075.21</v>
      </c>
      <c r="X332" s="6">
        <v>429000</v>
      </c>
      <c r="Y332" s="6">
        <v>65</v>
      </c>
      <c r="Z332" s="49">
        <f t="shared" si="86"/>
        <v>16.159105594405595</v>
      </c>
      <c r="AA332" s="6">
        <v>902853.19</v>
      </c>
      <c r="AB332" s="6">
        <v>1568000</v>
      </c>
      <c r="AC332" s="6">
        <v>225</v>
      </c>
      <c r="AD332" s="49">
        <f t="shared" si="87"/>
        <v>17.849776077806119</v>
      </c>
      <c r="AE332" s="6">
        <v>489040.19</v>
      </c>
      <c r="AF332" s="6">
        <v>245000</v>
      </c>
      <c r="AG332" s="6">
        <v>35</v>
      </c>
      <c r="AH332" s="49">
        <f t="shared" si="88"/>
        <v>59.882472244897954</v>
      </c>
      <c r="AI332" s="6">
        <v>211104.19</v>
      </c>
      <c r="AJ332" s="6">
        <v>244800</v>
      </c>
      <c r="AK332" s="6">
        <v>35</v>
      </c>
      <c r="AL332" s="49">
        <f t="shared" si="89"/>
        <v>26.732965236928106</v>
      </c>
      <c r="AM332" s="6">
        <v>425175.19</v>
      </c>
      <c r="AN332" s="6">
        <v>581000</v>
      </c>
      <c r="AO332" s="6">
        <v>85</v>
      </c>
      <c r="AP332" s="49">
        <f t="shared" si="90"/>
        <v>22.685767452667818</v>
      </c>
      <c r="AQ332" s="6">
        <v>527288.18999999994</v>
      </c>
      <c r="AR332" s="8">
        <v>478500</v>
      </c>
      <c r="AS332" s="8">
        <v>70</v>
      </c>
      <c r="AT332" s="51">
        <f t="shared" si="91"/>
        <v>34.160781379310343</v>
      </c>
      <c r="AU332" s="6">
        <v>82975.19</v>
      </c>
      <c r="AV332" s="8">
        <v>0</v>
      </c>
      <c r="AW332" s="8">
        <v>0</v>
      </c>
      <c r="AX332" s="51">
        <f t="shared" si="92"/>
        <v>0</v>
      </c>
      <c r="AY332" s="50">
        <f t="shared" si="93"/>
        <v>3136399.4499999997</v>
      </c>
      <c r="AZ332" s="50">
        <f t="shared" si="94"/>
        <v>3535700</v>
      </c>
      <c r="BA332" s="50">
        <f t="shared" si="95"/>
        <v>740</v>
      </c>
      <c r="BB332" s="7">
        <f t="shared" si="96"/>
        <v>27.499047699182618</v>
      </c>
      <c r="BC332" s="10" t="s">
        <v>792</v>
      </c>
      <c r="BD332" s="10" t="s">
        <v>792</v>
      </c>
      <c r="BE332" s="10" t="s">
        <v>806</v>
      </c>
      <c r="BF332" s="10" t="s">
        <v>812</v>
      </c>
    </row>
    <row r="333" spans="1:58" x14ac:dyDescent="0.2">
      <c r="A333" s="5">
        <v>141714</v>
      </c>
      <c r="B333" s="6" t="s">
        <v>84</v>
      </c>
      <c r="C333" s="6">
        <v>413208.14</v>
      </c>
      <c r="D333" s="6">
        <v>910600</v>
      </c>
      <c r="E333" s="6">
        <v>135</v>
      </c>
      <c r="F333" s="49">
        <f t="shared" si="81"/>
        <v>13.613270590819241</v>
      </c>
      <c r="G333" s="6">
        <v>-4598.8599999999997</v>
      </c>
      <c r="H333" s="6">
        <v>192000</v>
      </c>
      <c r="I333" s="6">
        <v>30</v>
      </c>
      <c r="J333" s="49">
        <f t="shared" si="82"/>
        <v>-0.74252427083333328</v>
      </c>
      <c r="K333" s="6">
        <v>-15509.86</v>
      </c>
      <c r="L333" s="6">
        <v>245200</v>
      </c>
      <c r="M333" s="6">
        <v>35</v>
      </c>
      <c r="N333" s="49">
        <f t="shared" si="83"/>
        <v>-1.8976174551386624</v>
      </c>
      <c r="O333" s="6">
        <v>237606.14</v>
      </c>
      <c r="P333" s="6">
        <v>428300</v>
      </c>
      <c r="Q333" s="6">
        <v>60</v>
      </c>
      <c r="R333" s="49">
        <f t="shared" si="84"/>
        <v>17.197736026149897</v>
      </c>
      <c r="S333" s="6">
        <v>-11787.86</v>
      </c>
      <c r="T333" s="6">
        <v>202420</v>
      </c>
      <c r="U333" s="6">
        <v>29</v>
      </c>
      <c r="V333" s="49">
        <f t="shared" si="85"/>
        <v>-1.8052744788064421</v>
      </c>
      <c r="W333" s="6">
        <v>-42764.86</v>
      </c>
      <c r="X333" s="6">
        <v>440680</v>
      </c>
      <c r="Y333" s="6">
        <v>66</v>
      </c>
      <c r="Z333" s="49">
        <f t="shared" si="86"/>
        <v>-2.911286647907779</v>
      </c>
      <c r="AA333" s="6">
        <v>172529.3</v>
      </c>
      <c r="AB333" s="6">
        <v>436800</v>
      </c>
      <c r="AC333" s="6">
        <v>60</v>
      </c>
      <c r="AD333" s="49">
        <f t="shared" si="87"/>
        <v>12.244524496336997</v>
      </c>
      <c r="AE333" s="6">
        <v>409979.3</v>
      </c>
      <c r="AF333" s="6">
        <v>248300</v>
      </c>
      <c r="AG333" s="6">
        <v>35</v>
      </c>
      <c r="AH333" s="49">
        <f t="shared" si="88"/>
        <v>49.534349577124452</v>
      </c>
      <c r="AI333" s="6">
        <v>297974.3</v>
      </c>
      <c r="AJ333" s="6">
        <v>637650</v>
      </c>
      <c r="AK333" s="6">
        <v>80</v>
      </c>
      <c r="AL333" s="49">
        <f t="shared" si="89"/>
        <v>14.486322120285422</v>
      </c>
      <c r="AM333" s="6">
        <v>-72600.67</v>
      </c>
      <c r="AN333" s="6">
        <v>1719820</v>
      </c>
      <c r="AO333" s="6">
        <v>239</v>
      </c>
      <c r="AP333" s="49">
        <f t="shared" si="90"/>
        <v>-1.3086373980998012</v>
      </c>
      <c r="AQ333" s="6">
        <v>289235.34000000003</v>
      </c>
      <c r="AR333" s="8">
        <v>1346370</v>
      </c>
      <c r="AS333" s="8">
        <v>184</v>
      </c>
      <c r="AT333" s="51">
        <f t="shared" si="91"/>
        <v>6.6596073441921622</v>
      </c>
      <c r="AU333" s="6">
        <v>-164759.67999999999</v>
      </c>
      <c r="AV333" s="8">
        <v>1286850</v>
      </c>
      <c r="AW333" s="8">
        <v>170</v>
      </c>
      <c r="AX333" s="51">
        <f t="shared" si="92"/>
        <v>-3.969032971985857</v>
      </c>
      <c r="AY333" s="50">
        <f t="shared" si="93"/>
        <v>748682.14000000013</v>
      </c>
      <c r="AZ333" s="50">
        <f t="shared" si="94"/>
        <v>2856000</v>
      </c>
      <c r="BA333" s="50">
        <f t="shared" si="95"/>
        <v>1123</v>
      </c>
      <c r="BB333" s="7">
        <f t="shared" si="96"/>
        <v>8.1264517997198897</v>
      </c>
      <c r="BC333" s="10" t="s">
        <v>792</v>
      </c>
      <c r="BD333" s="10" t="s">
        <v>792</v>
      </c>
      <c r="BE333" s="10" t="s">
        <v>806</v>
      </c>
      <c r="BF333" s="10" t="s">
        <v>812</v>
      </c>
    </row>
    <row r="334" spans="1:58" x14ac:dyDescent="0.2">
      <c r="A334" s="5">
        <v>143085</v>
      </c>
      <c r="B334" s="6" t="s">
        <v>94</v>
      </c>
      <c r="C334" s="6">
        <v>-17277.12</v>
      </c>
      <c r="D334" s="6">
        <v>708400</v>
      </c>
      <c r="E334" s="6">
        <v>105</v>
      </c>
      <c r="F334" s="49">
        <f t="shared" si="81"/>
        <v>-0.73166798418972334</v>
      </c>
      <c r="G334" s="6">
        <v>-17297.12</v>
      </c>
      <c r="H334" s="6">
        <v>456400</v>
      </c>
      <c r="I334" s="6">
        <v>70</v>
      </c>
      <c r="J334" s="49">
        <f t="shared" si="82"/>
        <v>-1.1748701139351445</v>
      </c>
      <c r="K334" s="6">
        <v>-20823.12</v>
      </c>
      <c r="L334" s="6">
        <v>473200</v>
      </c>
      <c r="M334" s="6">
        <v>70</v>
      </c>
      <c r="N334" s="49">
        <f t="shared" si="83"/>
        <v>-1.3201470836855451</v>
      </c>
      <c r="O334" s="6">
        <v>-19812.12</v>
      </c>
      <c r="P334" s="6">
        <v>713300</v>
      </c>
      <c r="Q334" s="6">
        <v>105</v>
      </c>
      <c r="R334" s="49">
        <f t="shared" si="84"/>
        <v>-0.86103423524463762</v>
      </c>
      <c r="S334" s="6">
        <v>-13415.12</v>
      </c>
      <c r="T334" s="6">
        <v>696500</v>
      </c>
      <c r="U334" s="6">
        <v>105</v>
      </c>
      <c r="V334" s="49">
        <f t="shared" si="85"/>
        <v>-0.5970835893754487</v>
      </c>
      <c r="W334" s="6">
        <v>-49352.12</v>
      </c>
      <c r="X334" s="6">
        <v>700000</v>
      </c>
      <c r="Y334" s="6">
        <v>105</v>
      </c>
      <c r="Z334" s="49">
        <f t="shared" si="86"/>
        <v>-2.1150908571428575</v>
      </c>
      <c r="AA334" s="6">
        <v>-17739.12</v>
      </c>
      <c r="AB334" s="6">
        <v>427800</v>
      </c>
      <c r="AC334" s="6">
        <v>61</v>
      </c>
      <c r="AD334" s="49">
        <f t="shared" si="87"/>
        <v>-1.2854434782608695</v>
      </c>
      <c r="AE334" s="6">
        <v>208063.88</v>
      </c>
      <c r="AF334" s="6">
        <v>745500</v>
      </c>
      <c r="AG334" s="6">
        <v>105</v>
      </c>
      <c r="AH334" s="49">
        <f t="shared" si="88"/>
        <v>8.372791951710262</v>
      </c>
      <c r="AI334" s="6">
        <v>166496.88</v>
      </c>
      <c r="AJ334" s="6">
        <v>727300</v>
      </c>
      <c r="AK334" s="6">
        <v>105</v>
      </c>
      <c r="AL334" s="49">
        <f t="shared" si="89"/>
        <v>7.0966633851230583</v>
      </c>
      <c r="AM334" s="6">
        <v>217825.88</v>
      </c>
      <c r="AN334" s="6">
        <v>717500</v>
      </c>
      <c r="AO334" s="6">
        <v>105</v>
      </c>
      <c r="AP334" s="49">
        <f t="shared" si="90"/>
        <v>9.411292376306621</v>
      </c>
      <c r="AQ334" s="6">
        <v>312480.89</v>
      </c>
      <c r="AR334" s="8">
        <v>867100</v>
      </c>
      <c r="AS334" s="8">
        <v>127</v>
      </c>
      <c r="AT334" s="51">
        <f t="shared" si="91"/>
        <v>11.171615257755738</v>
      </c>
      <c r="AU334" s="6">
        <v>-4213.16</v>
      </c>
      <c r="AV334" s="8">
        <v>630000</v>
      </c>
      <c r="AW334" s="8">
        <v>90</v>
      </c>
      <c r="AX334" s="51">
        <f t="shared" si="92"/>
        <v>-0.20731422222222221</v>
      </c>
      <c r="AY334" s="50">
        <f t="shared" si="93"/>
        <v>-155715.84</v>
      </c>
      <c r="AZ334" s="50">
        <f t="shared" si="94"/>
        <v>4175600</v>
      </c>
      <c r="BA334" s="50">
        <f t="shared" si="95"/>
        <v>1153</v>
      </c>
      <c r="BB334" s="7">
        <f t="shared" si="96"/>
        <v>-1.1560472842226266</v>
      </c>
      <c r="BC334" s="10" t="s">
        <v>792</v>
      </c>
      <c r="BD334" s="10" t="s">
        <v>792</v>
      </c>
      <c r="BE334" s="10" t="s">
        <v>806</v>
      </c>
      <c r="BF334" s="10" t="s">
        <v>812</v>
      </c>
    </row>
    <row r="335" spans="1:58" x14ac:dyDescent="0.2">
      <c r="A335" s="5">
        <v>146861</v>
      </c>
      <c r="B335" s="6" t="s">
        <v>126</v>
      </c>
      <c r="C335" s="6">
        <v>143288.29999999999</v>
      </c>
      <c r="D335" s="6">
        <v>1452100</v>
      </c>
      <c r="E335" s="6">
        <v>210</v>
      </c>
      <c r="F335" s="49">
        <f t="shared" si="81"/>
        <v>2.9602981888299702</v>
      </c>
      <c r="G335" s="6">
        <v>460170.3</v>
      </c>
      <c r="H335" s="6">
        <v>1438225</v>
      </c>
      <c r="I335" s="6">
        <v>207.5</v>
      </c>
      <c r="J335" s="49">
        <f t="shared" si="82"/>
        <v>9.9186700968207351</v>
      </c>
      <c r="K335" s="6">
        <v>671775.82</v>
      </c>
      <c r="L335" s="6">
        <v>2082160</v>
      </c>
      <c r="M335" s="6">
        <v>299</v>
      </c>
      <c r="N335" s="49">
        <f t="shared" si="83"/>
        <v>9.6790230337726211</v>
      </c>
      <c r="O335" s="6">
        <v>820583.77</v>
      </c>
      <c r="P335" s="6">
        <v>1706700</v>
      </c>
      <c r="Q335" s="6">
        <v>245</v>
      </c>
      <c r="R335" s="49">
        <f t="shared" si="84"/>
        <v>14.904843774535655</v>
      </c>
      <c r="S335" s="6">
        <v>308733.77</v>
      </c>
      <c r="T335" s="6">
        <v>0</v>
      </c>
      <c r="U335" s="6">
        <v>0</v>
      </c>
      <c r="V335" s="49">
        <f t="shared" si="85"/>
        <v>0</v>
      </c>
      <c r="W335" s="6">
        <v>259258.77</v>
      </c>
      <c r="X335" s="6">
        <v>0</v>
      </c>
      <c r="Y335" s="6">
        <v>0</v>
      </c>
      <c r="Z335" s="49">
        <f t="shared" si="86"/>
        <v>0</v>
      </c>
      <c r="AA335" s="6">
        <v>259258.77</v>
      </c>
      <c r="AB335" s="6">
        <v>0</v>
      </c>
      <c r="AC335" s="6">
        <v>0</v>
      </c>
      <c r="AD335" s="49">
        <f t="shared" si="87"/>
        <v>0</v>
      </c>
      <c r="AE335" s="6">
        <v>259258.77</v>
      </c>
      <c r="AF335" s="6">
        <v>0</v>
      </c>
      <c r="AG335" s="6">
        <v>0</v>
      </c>
      <c r="AH335" s="49">
        <f t="shared" si="88"/>
        <v>0</v>
      </c>
      <c r="AI335" s="6">
        <v>-230808.38</v>
      </c>
      <c r="AJ335" s="6">
        <v>0</v>
      </c>
      <c r="AK335" s="6">
        <v>0</v>
      </c>
      <c r="AL335" s="49">
        <f t="shared" si="89"/>
        <v>0</v>
      </c>
      <c r="AM335" s="6">
        <v>-230808.38</v>
      </c>
      <c r="AN335" s="6">
        <v>0</v>
      </c>
      <c r="AO335" s="6">
        <v>0</v>
      </c>
      <c r="AP335" s="49">
        <f t="shared" si="90"/>
        <v>0</v>
      </c>
      <c r="AQ335" s="6">
        <v>-230808.38</v>
      </c>
      <c r="AR335" s="8">
        <v>0</v>
      </c>
      <c r="AS335" s="8">
        <v>0</v>
      </c>
      <c r="AT335" s="51">
        <f t="shared" si="91"/>
        <v>0</v>
      </c>
      <c r="AU335" s="6">
        <v>-230808.38</v>
      </c>
      <c r="AV335" s="8">
        <v>0</v>
      </c>
      <c r="AW335" s="8">
        <v>0</v>
      </c>
      <c r="AX335" s="51">
        <f t="shared" si="92"/>
        <v>0</v>
      </c>
      <c r="AY335" s="50">
        <f t="shared" si="93"/>
        <v>2923069.5</v>
      </c>
      <c r="AZ335" s="50">
        <f t="shared" si="94"/>
        <v>6679185</v>
      </c>
      <c r="BA335" s="50">
        <f t="shared" si="95"/>
        <v>961.5</v>
      </c>
      <c r="BB335" s="7">
        <f t="shared" si="96"/>
        <v>13.566798119830487</v>
      </c>
      <c r="BC335" s="10" t="s">
        <v>792</v>
      </c>
      <c r="BD335" s="10" t="s">
        <v>792</v>
      </c>
      <c r="BE335" s="10" t="s">
        <v>806</v>
      </c>
      <c r="BF335" s="10" t="s">
        <v>812</v>
      </c>
    </row>
    <row r="336" spans="1:58" x14ac:dyDescent="0.2">
      <c r="A336" s="5">
        <v>173872</v>
      </c>
      <c r="B336" s="6" t="s">
        <v>263</v>
      </c>
      <c r="C336" s="6">
        <v>-47478.11</v>
      </c>
      <c r="D336" s="6">
        <v>0</v>
      </c>
      <c r="E336" s="6">
        <v>0</v>
      </c>
      <c r="F336" s="49">
        <f t="shared" si="81"/>
        <v>0</v>
      </c>
      <c r="G336" s="6">
        <v>-47478.11</v>
      </c>
      <c r="H336" s="6">
        <v>0</v>
      </c>
      <c r="I336" s="6">
        <v>0</v>
      </c>
      <c r="J336" s="49">
        <f t="shared" si="82"/>
        <v>0</v>
      </c>
      <c r="K336" s="6">
        <v>-47478.11</v>
      </c>
      <c r="L336" s="6">
        <v>0</v>
      </c>
      <c r="M336" s="6">
        <v>0</v>
      </c>
      <c r="N336" s="49">
        <f t="shared" si="83"/>
        <v>0</v>
      </c>
      <c r="O336" s="6">
        <v>-47478.11</v>
      </c>
      <c r="P336" s="6">
        <v>0</v>
      </c>
      <c r="Q336" s="6">
        <v>0</v>
      </c>
      <c r="R336" s="49">
        <f t="shared" si="84"/>
        <v>0</v>
      </c>
      <c r="S336" s="6">
        <v>-47478.11</v>
      </c>
      <c r="T336" s="6">
        <v>0</v>
      </c>
      <c r="U336" s="6">
        <v>0</v>
      </c>
      <c r="V336" s="49">
        <f t="shared" si="85"/>
        <v>0</v>
      </c>
      <c r="W336" s="6">
        <v>-47478.11</v>
      </c>
      <c r="X336" s="6">
        <v>0</v>
      </c>
      <c r="Y336" s="6">
        <v>0</v>
      </c>
      <c r="Z336" s="49">
        <f t="shared" si="86"/>
        <v>0</v>
      </c>
      <c r="AA336" s="6">
        <v>-47478.11</v>
      </c>
      <c r="AB336" s="6">
        <v>0</v>
      </c>
      <c r="AC336" s="6">
        <v>0</v>
      </c>
      <c r="AD336" s="49">
        <f t="shared" si="87"/>
        <v>0</v>
      </c>
      <c r="AE336" s="6">
        <v>-47478.11</v>
      </c>
      <c r="AF336" s="6">
        <v>0</v>
      </c>
      <c r="AG336" s="6">
        <v>0</v>
      </c>
      <c r="AH336" s="49">
        <f t="shared" si="88"/>
        <v>0</v>
      </c>
      <c r="AI336" s="6">
        <v>-47478.11</v>
      </c>
      <c r="AJ336" s="6">
        <v>0</v>
      </c>
      <c r="AK336" s="6">
        <v>0</v>
      </c>
      <c r="AL336" s="49">
        <f t="shared" si="89"/>
        <v>0</v>
      </c>
      <c r="AM336" s="6">
        <v>-47478.11</v>
      </c>
      <c r="AN336" s="6">
        <v>0</v>
      </c>
      <c r="AO336" s="6">
        <v>0</v>
      </c>
      <c r="AP336" s="49">
        <f t="shared" si="90"/>
        <v>0</v>
      </c>
      <c r="AQ336" s="6">
        <v>-47478.11</v>
      </c>
      <c r="AR336" s="8">
        <v>0</v>
      </c>
      <c r="AS336" s="8">
        <v>0</v>
      </c>
      <c r="AT336" s="51">
        <f t="shared" si="91"/>
        <v>0</v>
      </c>
      <c r="AU336" s="6">
        <v>-47478.11</v>
      </c>
      <c r="AV336" s="8">
        <v>0</v>
      </c>
      <c r="AW336" s="8">
        <v>0</v>
      </c>
      <c r="AX336" s="51">
        <f t="shared" si="92"/>
        <v>0</v>
      </c>
      <c r="AY336" s="50">
        <f t="shared" si="93"/>
        <v>-332346.76999999996</v>
      </c>
      <c r="AZ336" s="50">
        <f t="shared" si="94"/>
        <v>0</v>
      </c>
      <c r="BA336" s="50">
        <f t="shared" si="95"/>
        <v>0</v>
      </c>
      <c r="BB336" s="7">
        <f t="shared" si="96"/>
        <v>0</v>
      </c>
      <c r="BC336" s="10" t="s">
        <v>792</v>
      </c>
      <c r="BD336" s="10" t="s">
        <v>792</v>
      </c>
      <c r="BE336" s="10" t="s">
        <v>806</v>
      </c>
      <c r="BF336" s="10" t="s">
        <v>812</v>
      </c>
    </row>
    <row r="337" spans="1:58" x14ac:dyDescent="0.2">
      <c r="A337" s="5">
        <v>177595</v>
      </c>
      <c r="B337" s="6" t="s">
        <v>345</v>
      </c>
      <c r="C337" s="6">
        <v>-45705.88</v>
      </c>
      <c r="D337" s="6">
        <v>492600</v>
      </c>
      <c r="E337" s="6">
        <v>70</v>
      </c>
      <c r="F337" s="49">
        <f t="shared" si="81"/>
        <v>-2.7835493300852616</v>
      </c>
      <c r="G337" s="6">
        <v>-35520.879999999997</v>
      </c>
      <c r="H337" s="6">
        <v>937000</v>
      </c>
      <c r="I337" s="6">
        <v>140</v>
      </c>
      <c r="J337" s="49">
        <f t="shared" si="82"/>
        <v>-1.1751838633938101</v>
      </c>
      <c r="K337" s="6">
        <v>704840.93</v>
      </c>
      <c r="L337" s="6">
        <v>3860762.5</v>
      </c>
      <c r="M337" s="6">
        <v>558.95000000000005</v>
      </c>
      <c r="N337" s="49">
        <f t="shared" si="83"/>
        <v>5.4769564043372263</v>
      </c>
      <c r="O337" s="6">
        <v>-13766.07</v>
      </c>
      <c r="P337" s="6">
        <v>713020</v>
      </c>
      <c r="Q337" s="6">
        <v>105</v>
      </c>
      <c r="R337" s="49">
        <f t="shared" si="84"/>
        <v>-0.59850799416566158</v>
      </c>
      <c r="S337" s="6">
        <v>800430.71</v>
      </c>
      <c r="T337" s="6">
        <v>4721750</v>
      </c>
      <c r="U337" s="6">
        <v>700</v>
      </c>
      <c r="V337" s="49">
        <f t="shared" si="85"/>
        <v>5.2551177021231528</v>
      </c>
      <c r="W337" s="6">
        <v>-51652.02</v>
      </c>
      <c r="X337" s="6">
        <v>1448900</v>
      </c>
      <c r="Y337" s="6">
        <v>220</v>
      </c>
      <c r="Z337" s="49">
        <f t="shared" si="86"/>
        <v>-1.0694738077161985</v>
      </c>
      <c r="AA337" s="6">
        <v>-147799.01999999999</v>
      </c>
      <c r="AB337" s="6">
        <v>2770200</v>
      </c>
      <c r="AC337" s="6">
        <v>400</v>
      </c>
      <c r="AD337" s="49">
        <f t="shared" si="87"/>
        <v>-1.6539490361706735</v>
      </c>
      <c r="AE337" s="6">
        <v>416238.97</v>
      </c>
      <c r="AF337" s="6">
        <v>1203950</v>
      </c>
      <c r="AG337" s="6">
        <v>169.5</v>
      </c>
      <c r="AH337" s="49">
        <f t="shared" si="88"/>
        <v>10.371833630964741</v>
      </c>
      <c r="AI337" s="6">
        <v>918374.57</v>
      </c>
      <c r="AJ337" s="6">
        <v>4856350</v>
      </c>
      <c r="AK337" s="6">
        <v>705</v>
      </c>
      <c r="AL337" s="49">
        <f t="shared" si="89"/>
        <v>5.8623475799726137</v>
      </c>
      <c r="AM337" s="6">
        <v>441473.57</v>
      </c>
      <c r="AN337" s="6">
        <v>487650</v>
      </c>
      <c r="AO337" s="6">
        <v>70</v>
      </c>
      <c r="AP337" s="49">
        <f t="shared" si="90"/>
        <v>28.064555869988723</v>
      </c>
      <c r="AQ337" s="6">
        <v>-4135.43</v>
      </c>
      <c r="AR337" s="8">
        <v>0</v>
      </c>
      <c r="AS337" s="8">
        <v>0</v>
      </c>
      <c r="AT337" s="51">
        <f t="shared" si="91"/>
        <v>0</v>
      </c>
      <c r="AU337" s="6">
        <v>468207.39</v>
      </c>
      <c r="AV337" s="8">
        <v>2824350</v>
      </c>
      <c r="AW337" s="8">
        <v>405</v>
      </c>
      <c r="AX337" s="51">
        <f t="shared" si="92"/>
        <v>5.1390334377821452</v>
      </c>
      <c r="AY337" s="50">
        <f t="shared" si="93"/>
        <v>1210827.77</v>
      </c>
      <c r="AZ337" s="50">
        <f t="shared" si="94"/>
        <v>14944232.5</v>
      </c>
      <c r="BA337" s="50">
        <f t="shared" si="95"/>
        <v>3543.45</v>
      </c>
      <c r="BB337" s="7">
        <f t="shared" si="96"/>
        <v>2.5117155310585542</v>
      </c>
      <c r="BC337" s="10" t="s">
        <v>792</v>
      </c>
      <c r="BD337" s="10" t="s">
        <v>792</v>
      </c>
      <c r="BE337" s="10" t="s">
        <v>806</v>
      </c>
      <c r="BF337" s="10" t="s">
        <v>812</v>
      </c>
    </row>
    <row r="338" spans="1:58" x14ac:dyDescent="0.2">
      <c r="A338" s="5">
        <v>177959</v>
      </c>
      <c r="B338" s="6" t="s">
        <v>262</v>
      </c>
      <c r="C338" s="6">
        <v>109919.71</v>
      </c>
      <c r="D338" s="6">
        <v>118880</v>
      </c>
      <c r="E338" s="6">
        <v>16</v>
      </c>
      <c r="F338" s="49">
        <f t="shared" si="81"/>
        <v>27.738823183041724</v>
      </c>
      <c r="G338" s="6">
        <v>-0.28999999999999998</v>
      </c>
      <c r="H338" s="6">
        <v>0</v>
      </c>
      <c r="I338" s="6">
        <v>0</v>
      </c>
      <c r="J338" s="49">
        <f t="shared" si="82"/>
        <v>0</v>
      </c>
      <c r="K338" s="6">
        <v>-0.28999999999999998</v>
      </c>
      <c r="L338" s="6">
        <v>0</v>
      </c>
      <c r="M338" s="6">
        <v>0</v>
      </c>
      <c r="N338" s="49">
        <f t="shared" si="83"/>
        <v>0</v>
      </c>
      <c r="O338" s="6">
        <v>-0.28999999999999998</v>
      </c>
      <c r="P338" s="6">
        <v>0</v>
      </c>
      <c r="Q338" s="6">
        <v>0</v>
      </c>
      <c r="R338" s="49">
        <f t="shared" si="84"/>
        <v>0</v>
      </c>
      <c r="S338" s="6">
        <v>-0.28999999999999998</v>
      </c>
      <c r="T338" s="6">
        <v>0</v>
      </c>
      <c r="U338" s="6">
        <v>0</v>
      </c>
      <c r="V338" s="49">
        <f t="shared" si="85"/>
        <v>0</v>
      </c>
      <c r="W338" s="6">
        <v>-0.28999999999999998</v>
      </c>
      <c r="X338" s="6">
        <v>0</v>
      </c>
      <c r="Y338" s="6">
        <v>0</v>
      </c>
      <c r="Z338" s="49">
        <f t="shared" si="86"/>
        <v>0</v>
      </c>
      <c r="AA338" s="6">
        <v>117499.71</v>
      </c>
      <c r="AB338" s="6">
        <v>225000</v>
      </c>
      <c r="AC338" s="6">
        <v>30</v>
      </c>
      <c r="AD338" s="49">
        <f t="shared" si="87"/>
        <v>16.188848933333336</v>
      </c>
      <c r="AE338" s="6">
        <v>243849.71</v>
      </c>
      <c r="AF338" s="6">
        <v>257500</v>
      </c>
      <c r="AG338" s="6">
        <v>35</v>
      </c>
      <c r="AH338" s="49">
        <f t="shared" si="88"/>
        <v>28.409674951456307</v>
      </c>
      <c r="AI338" s="6">
        <v>240924.71</v>
      </c>
      <c r="AJ338" s="6">
        <v>0</v>
      </c>
      <c r="AK338" s="6">
        <v>0</v>
      </c>
      <c r="AL338" s="49">
        <f t="shared" si="89"/>
        <v>0</v>
      </c>
      <c r="AM338" s="6">
        <v>99999.71</v>
      </c>
      <c r="AN338" s="6">
        <v>0</v>
      </c>
      <c r="AO338" s="6">
        <v>0</v>
      </c>
      <c r="AP338" s="49">
        <f t="shared" si="90"/>
        <v>0</v>
      </c>
      <c r="AQ338" s="6">
        <v>-29581.02</v>
      </c>
      <c r="AR338" s="8">
        <v>0</v>
      </c>
      <c r="AS338" s="8">
        <v>0</v>
      </c>
      <c r="AT338" s="51">
        <f t="shared" si="91"/>
        <v>0</v>
      </c>
      <c r="AU338" s="6">
        <v>-29581.02</v>
      </c>
      <c r="AV338" s="8">
        <v>0</v>
      </c>
      <c r="AW338" s="8">
        <v>0</v>
      </c>
      <c r="AX338" s="51">
        <f t="shared" si="92"/>
        <v>0</v>
      </c>
      <c r="AY338" s="50">
        <f t="shared" si="93"/>
        <v>227417.97000000003</v>
      </c>
      <c r="AZ338" s="50">
        <f t="shared" si="94"/>
        <v>343880</v>
      </c>
      <c r="BA338" s="50">
        <f t="shared" si="95"/>
        <v>81</v>
      </c>
      <c r="BB338" s="7">
        <f t="shared" si="96"/>
        <v>20.501212835872984</v>
      </c>
      <c r="BC338" s="10" t="s">
        <v>792</v>
      </c>
      <c r="BD338" s="10" t="s">
        <v>792</v>
      </c>
      <c r="BE338" s="10" t="s">
        <v>806</v>
      </c>
      <c r="BF338" s="10" t="s">
        <v>812</v>
      </c>
    </row>
    <row r="339" spans="1:58" x14ac:dyDescent="0.2">
      <c r="A339" s="5">
        <v>178267</v>
      </c>
      <c r="B339" s="6" t="s">
        <v>371</v>
      </c>
      <c r="C339" s="6">
        <v>170024.5</v>
      </c>
      <c r="D339" s="6">
        <v>925200</v>
      </c>
      <c r="E339" s="6">
        <v>135</v>
      </c>
      <c r="F339" s="49">
        <f t="shared" si="81"/>
        <v>5.5131160830090788</v>
      </c>
      <c r="G339" s="6">
        <v>-16100.5</v>
      </c>
      <c r="H339" s="6">
        <v>468000</v>
      </c>
      <c r="I339" s="6">
        <v>70</v>
      </c>
      <c r="J339" s="49">
        <f t="shared" si="82"/>
        <v>-1.0664861111111112</v>
      </c>
      <c r="K339" s="6">
        <v>-33250.5</v>
      </c>
      <c r="L339" s="6">
        <v>714000</v>
      </c>
      <c r="M339" s="6">
        <v>105</v>
      </c>
      <c r="N339" s="49">
        <f t="shared" si="83"/>
        <v>-1.3970798319327731</v>
      </c>
      <c r="O339" s="6">
        <v>-39200.5</v>
      </c>
      <c r="P339" s="6">
        <v>0</v>
      </c>
      <c r="Q339" s="6">
        <v>0</v>
      </c>
      <c r="R339" s="49">
        <f t="shared" si="84"/>
        <v>0</v>
      </c>
      <c r="S339" s="6">
        <v>-9100.5</v>
      </c>
      <c r="T339" s="6">
        <v>475500</v>
      </c>
      <c r="U339" s="6">
        <v>70</v>
      </c>
      <c r="V339" s="49">
        <f t="shared" si="85"/>
        <v>-0.59330283911671922</v>
      </c>
      <c r="W339" s="6">
        <v>-47800.5</v>
      </c>
      <c r="X339" s="6">
        <v>203000</v>
      </c>
      <c r="Y339" s="6">
        <v>30</v>
      </c>
      <c r="Z339" s="49">
        <f t="shared" si="86"/>
        <v>-7.0641133004926102</v>
      </c>
      <c r="AA339" s="6">
        <v>-6000.5</v>
      </c>
      <c r="AB339" s="6">
        <v>215000</v>
      </c>
      <c r="AC339" s="6">
        <v>30</v>
      </c>
      <c r="AD339" s="49">
        <f t="shared" si="87"/>
        <v>-0.86518837209302335</v>
      </c>
      <c r="AE339" s="6">
        <v>-12950.5</v>
      </c>
      <c r="AF339" s="6">
        <v>263000</v>
      </c>
      <c r="AG339" s="6">
        <v>35</v>
      </c>
      <c r="AH339" s="49">
        <f t="shared" si="88"/>
        <v>-1.4772433460076047</v>
      </c>
      <c r="AI339" s="6">
        <v>183749.5</v>
      </c>
      <c r="AJ339" s="6">
        <v>464500</v>
      </c>
      <c r="AK339" s="6">
        <v>65</v>
      </c>
      <c r="AL339" s="49">
        <f t="shared" si="89"/>
        <v>12.263152852529602</v>
      </c>
      <c r="AM339" s="6">
        <v>239149.5</v>
      </c>
      <c r="AN339" s="6">
        <v>246500</v>
      </c>
      <c r="AO339" s="6">
        <v>35</v>
      </c>
      <c r="AP339" s="49">
        <f t="shared" si="90"/>
        <v>30.075596348884378</v>
      </c>
      <c r="AQ339" s="6">
        <v>-5250.5</v>
      </c>
      <c r="AR339" s="8">
        <v>240500</v>
      </c>
      <c r="AS339" s="8">
        <v>35</v>
      </c>
      <c r="AT339" s="51">
        <f t="shared" si="91"/>
        <v>-0.6767796257796258</v>
      </c>
      <c r="AU339" s="6">
        <v>-41675.5</v>
      </c>
      <c r="AV339" s="8">
        <v>245500</v>
      </c>
      <c r="AW339" s="8">
        <v>35</v>
      </c>
      <c r="AX339" s="51">
        <f t="shared" si="92"/>
        <v>-5.2624867617107949</v>
      </c>
      <c r="AY339" s="50">
        <f t="shared" si="93"/>
        <v>18571.5</v>
      </c>
      <c r="AZ339" s="50">
        <f t="shared" si="94"/>
        <v>3000700</v>
      </c>
      <c r="BA339" s="50">
        <f t="shared" si="95"/>
        <v>645</v>
      </c>
      <c r="BB339" s="7">
        <f t="shared" si="96"/>
        <v>0.19186073249575097</v>
      </c>
      <c r="BC339" s="10" t="s">
        <v>792</v>
      </c>
      <c r="BD339" s="10" t="s">
        <v>792</v>
      </c>
      <c r="BE339" s="10" t="s">
        <v>806</v>
      </c>
      <c r="BF339" s="10" t="s">
        <v>812</v>
      </c>
    </row>
    <row r="340" spans="1:58" x14ac:dyDescent="0.2">
      <c r="A340" s="5">
        <v>179841</v>
      </c>
      <c r="B340" s="6" t="s">
        <v>120</v>
      </c>
      <c r="C340" s="6">
        <v>27239.56</v>
      </c>
      <c r="D340" s="6">
        <v>0</v>
      </c>
      <c r="E340" s="6">
        <v>0</v>
      </c>
      <c r="F340" s="49">
        <f t="shared" si="81"/>
        <v>0</v>
      </c>
      <c r="G340" s="6">
        <v>39.56</v>
      </c>
      <c r="H340" s="6">
        <v>0</v>
      </c>
      <c r="I340" s="6">
        <v>0</v>
      </c>
      <c r="J340" s="49">
        <f t="shared" si="82"/>
        <v>0</v>
      </c>
      <c r="K340" s="6">
        <v>-0.44</v>
      </c>
      <c r="L340" s="6">
        <v>0</v>
      </c>
      <c r="M340" s="6">
        <v>0</v>
      </c>
      <c r="N340" s="49">
        <f t="shared" si="83"/>
        <v>0</v>
      </c>
      <c r="O340" s="6">
        <v>-0.44</v>
      </c>
      <c r="P340" s="6">
        <v>0</v>
      </c>
      <c r="Q340" s="6">
        <v>0</v>
      </c>
      <c r="R340" s="49">
        <f t="shared" si="84"/>
        <v>0</v>
      </c>
      <c r="S340" s="6">
        <v>-0.44</v>
      </c>
      <c r="T340" s="6">
        <v>0</v>
      </c>
      <c r="U340" s="6">
        <v>0</v>
      </c>
      <c r="V340" s="49">
        <f t="shared" si="85"/>
        <v>0</v>
      </c>
      <c r="W340" s="6">
        <v>-0.44</v>
      </c>
      <c r="X340" s="6">
        <v>0</v>
      </c>
      <c r="Y340" s="6">
        <v>0</v>
      </c>
      <c r="Z340" s="49">
        <f t="shared" si="86"/>
        <v>0</v>
      </c>
      <c r="AA340" s="6">
        <v>-0.44</v>
      </c>
      <c r="AB340" s="6">
        <v>0</v>
      </c>
      <c r="AC340" s="6">
        <v>0</v>
      </c>
      <c r="AD340" s="49">
        <f t="shared" si="87"/>
        <v>0</v>
      </c>
      <c r="AE340" s="6">
        <v>-0.44</v>
      </c>
      <c r="AF340" s="6">
        <v>0</v>
      </c>
      <c r="AG340" s="6">
        <v>0</v>
      </c>
      <c r="AH340" s="49">
        <f t="shared" si="88"/>
        <v>0</v>
      </c>
      <c r="AI340" s="6">
        <v>-0.44</v>
      </c>
      <c r="AJ340" s="6">
        <v>0</v>
      </c>
      <c r="AK340" s="6">
        <v>0</v>
      </c>
      <c r="AL340" s="49">
        <f t="shared" si="89"/>
        <v>0</v>
      </c>
      <c r="AM340" s="6">
        <v>-0.44</v>
      </c>
      <c r="AN340" s="6">
        <v>0</v>
      </c>
      <c r="AO340" s="6">
        <v>0</v>
      </c>
      <c r="AP340" s="49">
        <f t="shared" si="90"/>
        <v>0</v>
      </c>
      <c r="AQ340" s="6">
        <v>-0.44</v>
      </c>
      <c r="AR340" s="8">
        <v>0</v>
      </c>
      <c r="AS340" s="8">
        <v>0</v>
      </c>
      <c r="AT340" s="51">
        <f t="shared" si="91"/>
        <v>0</v>
      </c>
      <c r="AU340" s="6">
        <v>-0.44</v>
      </c>
      <c r="AV340" s="8">
        <v>0</v>
      </c>
      <c r="AW340" s="8">
        <v>0</v>
      </c>
      <c r="AX340" s="51">
        <f t="shared" si="92"/>
        <v>0</v>
      </c>
      <c r="AY340" s="50">
        <f t="shared" si="93"/>
        <v>27276.920000000009</v>
      </c>
      <c r="AZ340" s="50">
        <f t="shared" si="94"/>
        <v>0</v>
      </c>
      <c r="BA340" s="50">
        <f t="shared" si="95"/>
        <v>0</v>
      </c>
      <c r="BB340" s="7">
        <f t="shared" si="96"/>
        <v>0</v>
      </c>
      <c r="BC340" s="10" t="s">
        <v>792</v>
      </c>
      <c r="BD340" s="10" t="s">
        <v>792</v>
      </c>
      <c r="BE340" s="10" t="s">
        <v>806</v>
      </c>
      <c r="BF340" s="10" t="s">
        <v>812</v>
      </c>
    </row>
    <row r="341" spans="1:58" x14ac:dyDescent="0.2">
      <c r="A341" s="5">
        <v>179882</v>
      </c>
      <c r="B341" s="6" t="s">
        <v>425</v>
      </c>
      <c r="C341" s="6">
        <v>212986.64</v>
      </c>
      <c r="D341" s="6">
        <v>297775</v>
      </c>
      <c r="E341" s="6">
        <v>42.5</v>
      </c>
      <c r="F341" s="49">
        <f t="shared" si="81"/>
        <v>21.457809419863992</v>
      </c>
      <c r="G341" s="6">
        <v>212986.64</v>
      </c>
      <c r="H341" s="6">
        <v>0</v>
      </c>
      <c r="I341" s="6">
        <v>0</v>
      </c>
      <c r="J341" s="49">
        <f t="shared" si="82"/>
        <v>0</v>
      </c>
      <c r="K341" s="6">
        <v>238849.14</v>
      </c>
      <c r="L341" s="6">
        <v>246900</v>
      </c>
      <c r="M341" s="6">
        <v>35</v>
      </c>
      <c r="N341" s="49">
        <f t="shared" si="83"/>
        <v>29.021766707168897</v>
      </c>
      <c r="O341" s="6">
        <v>382249.14</v>
      </c>
      <c r="P341" s="6">
        <v>246900</v>
      </c>
      <c r="Q341" s="6">
        <v>35</v>
      </c>
      <c r="R341" s="49">
        <f t="shared" si="84"/>
        <v>47.994019198055895</v>
      </c>
      <c r="S341" s="6">
        <v>245249.14</v>
      </c>
      <c r="T341" s="6">
        <v>0</v>
      </c>
      <c r="U341" s="6">
        <v>0</v>
      </c>
      <c r="V341" s="49">
        <f t="shared" si="85"/>
        <v>0</v>
      </c>
      <c r="W341" s="6">
        <v>245249.14</v>
      </c>
      <c r="X341" s="6">
        <v>0</v>
      </c>
      <c r="Y341" s="6">
        <v>0</v>
      </c>
      <c r="Z341" s="49">
        <f t="shared" si="86"/>
        <v>0</v>
      </c>
      <c r="AA341" s="6">
        <v>245249.14</v>
      </c>
      <c r="AB341" s="6">
        <v>0</v>
      </c>
      <c r="AC341" s="6">
        <v>0</v>
      </c>
      <c r="AD341" s="49">
        <f t="shared" si="87"/>
        <v>0</v>
      </c>
      <c r="AE341" s="6">
        <v>245249.14</v>
      </c>
      <c r="AF341" s="6">
        <v>0</v>
      </c>
      <c r="AG341" s="6">
        <v>0</v>
      </c>
      <c r="AH341" s="49">
        <f t="shared" si="88"/>
        <v>0</v>
      </c>
      <c r="AI341" s="6">
        <v>245249.14</v>
      </c>
      <c r="AJ341" s="6">
        <v>0</v>
      </c>
      <c r="AK341" s="6">
        <v>0</v>
      </c>
      <c r="AL341" s="49">
        <f t="shared" si="89"/>
        <v>0</v>
      </c>
      <c r="AM341" s="6">
        <v>245249.14</v>
      </c>
      <c r="AN341" s="6">
        <v>0</v>
      </c>
      <c r="AO341" s="6">
        <v>0</v>
      </c>
      <c r="AP341" s="49">
        <f t="shared" si="90"/>
        <v>0</v>
      </c>
      <c r="AQ341" s="6">
        <v>245249.14</v>
      </c>
      <c r="AR341" s="8">
        <v>0</v>
      </c>
      <c r="AS341" s="8">
        <v>0</v>
      </c>
      <c r="AT341" s="51">
        <f t="shared" si="91"/>
        <v>0</v>
      </c>
      <c r="AU341" s="6">
        <v>245249.14</v>
      </c>
      <c r="AV341" s="8">
        <v>0</v>
      </c>
      <c r="AW341" s="8">
        <v>0</v>
      </c>
      <c r="AX341" s="51">
        <f t="shared" si="92"/>
        <v>0</v>
      </c>
      <c r="AY341" s="50">
        <f t="shared" si="93"/>
        <v>1782818.9800000004</v>
      </c>
      <c r="AZ341" s="50">
        <f t="shared" si="94"/>
        <v>791575</v>
      </c>
      <c r="BA341" s="50">
        <f t="shared" si="95"/>
        <v>112.5</v>
      </c>
      <c r="BB341" s="7">
        <f t="shared" si="96"/>
        <v>69.819522319426483</v>
      </c>
      <c r="BC341" s="10" t="s">
        <v>792</v>
      </c>
      <c r="BD341" s="10" t="s">
        <v>792</v>
      </c>
      <c r="BE341" s="10" t="s">
        <v>806</v>
      </c>
      <c r="BF341" s="10" t="s">
        <v>812</v>
      </c>
    </row>
    <row r="342" spans="1:58" x14ac:dyDescent="0.2">
      <c r="A342" s="5">
        <v>179883</v>
      </c>
      <c r="B342" s="6" t="s">
        <v>426</v>
      </c>
      <c r="C342" s="6">
        <v>-49384.47</v>
      </c>
      <c r="D342" s="6">
        <v>0</v>
      </c>
      <c r="E342" s="6">
        <v>0</v>
      </c>
      <c r="F342" s="49">
        <f t="shared" si="81"/>
        <v>0</v>
      </c>
      <c r="G342" s="6">
        <v>-49384.47</v>
      </c>
      <c r="H342" s="6">
        <v>0</v>
      </c>
      <c r="I342" s="6">
        <v>0</v>
      </c>
      <c r="J342" s="49">
        <f t="shared" si="82"/>
        <v>0</v>
      </c>
      <c r="K342" s="6">
        <v>-49384.47</v>
      </c>
      <c r="L342" s="6">
        <v>0</v>
      </c>
      <c r="M342" s="6">
        <v>0</v>
      </c>
      <c r="N342" s="49">
        <f t="shared" si="83"/>
        <v>0</v>
      </c>
      <c r="O342" s="6">
        <v>-49384.47</v>
      </c>
      <c r="P342" s="6">
        <v>0</v>
      </c>
      <c r="Q342" s="6">
        <v>0</v>
      </c>
      <c r="R342" s="49">
        <f t="shared" si="84"/>
        <v>0</v>
      </c>
      <c r="S342" s="6">
        <v>-49384.47</v>
      </c>
      <c r="T342" s="6">
        <v>0</v>
      </c>
      <c r="U342" s="6">
        <v>0</v>
      </c>
      <c r="V342" s="49">
        <f t="shared" si="85"/>
        <v>0</v>
      </c>
      <c r="W342" s="6">
        <v>-49384.47</v>
      </c>
      <c r="X342" s="6">
        <v>0</v>
      </c>
      <c r="Y342" s="6">
        <v>0</v>
      </c>
      <c r="Z342" s="49">
        <f t="shared" si="86"/>
        <v>0</v>
      </c>
      <c r="AA342" s="6">
        <v>-49384.47</v>
      </c>
      <c r="AB342" s="6">
        <v>0</v>
      </c>
      <c r="AC342" s="6">
        <v>0</v>
      </c>
      <c r="AD342" s="49">
        <f t="shared" si="87"/>
        <v>0</v>
      </c>
      <c r="AE342" s="6">
        <v>-49384.47</v>
      </c>
      <c r="AF342" s="6">
        <v>0</v>
      </c>
      <c r="AG342" s="6">
        <v>0</v>
      </c>
      <c r="AH342" s="49">
        <f t="shared" si="88"/>
        <v>0</v>
      </c>
      <c r="AI342" s="6">
        <v>-49384.47</v>
      </c>
      <c r="AJ342" s="6">
        <v>0</v>
      </c>
      <c r="AK342" s="6">
        <v>0</v>
      </c>
      <c r="AL342" s="49">
        <f t="shared" si="89"/>
        <v>0</v>
      </c>
      <c r="AM342" s="6">
        <v>-49384.47</v>
      </c>
      <c r="AN342" s="6">
        <v>0</v>
      </c>
      <c r="AO342" s="6">
        <v>0</v>
      </c>
      <c r="AP342" s="49">
        <f t="shared" si="90"/>
        <v>0</v>
      </c>
      <c r="AQ342" s="6">
        <v>-49384.47</v>
      </c>
      <c r="AR342" s="8">
        <v>0</v>
      </c>
      <c r="AS342" s="8">
        <v>0</v>
      </c>
      <c r="AT342" s="51">
        <f t="shared" si="91"/>
        <v>0</v>
      </c>
      <c r="AU342" s="6">
        <v>-49384.47</v>
      </c>
      <c r="AV342" s="8">
        <v>0</v>
      </c>
      <c r="AW342" s="8">
        <v>0</v>
      </c>
      <c r="AX342" s="51">
        <f t="shared" si="92"/>
        <v>0</v>
      </c>
      <c r="AY342" s="50">
        <f t="shared" si="93"/>
        <v>-345691.29000000004</v>
      </c>
      <c r="AZ342" s="50">
        <f t="shared" si="94"/>
        <v>0</v>
      </c>
      <c r="BA342" s="50">
        <f t="shared" si="95"/>
        <v>0</v>
      </c>
      <c r="BB342" s="7">
        <f t="shared" si="96"/>
        <v>0</v>
      </c>
      <c r="BC342" s="10" t="s">
        <v>792</v>
      </c>
      <c r="BD342" s="10" t="s">
        <v>792</v>
      </c>
      <c r="BE342" s="10" t="s">
        <v>806</v>
      </c>
      <c r="BF342" s="10" t="s">
        <v>812</v>
      </c>
    </row>
    <row r="343" spans="1:58" x14ac:dyDescent="0.2">
      <c r="A343" s="5">
        <v>179884</v>
      </c>
      <c r="B343" s="6" t="s">
        <v>427</v>
      </c>
      <c r="C343" s="6">
        <v>-12979.77</v>
      </c>
      <c r="D343" s="6">
        <v>0</v>
      </c>
      <c r="E343" s="6">
        <v>0</v>
      </c>
      <c r="F343" s="49">
        <f t="shared" si="81"/>
        <v>0</v>
      </c>
      <c r="G343" s="6">
        <v>-12979.77</v>
      </c>
      <c r="H343" s="6">
        <v>0</v>
      </c>
      <c r="I343" s="6">
        <v>0</v>
      </c>
      <c r="J343" s="49">
        <f t="shared" si="82"/>
        <v>0</v>
      </c>
      <c r="K343" s="6">
        <v>-12979.77</v>
      </c>
      <c r="L343" s="6">
        <v>0</v>
      </c>
      <c r="M343" s="6">
        <v>0</v>
      </c>
      <c r="N343" s="49">
        <f t="shared" si="83"/>
        <v>0</v>
      </c>
      <c r="O343" s="6">
        <v>-4499.7700000000004</v>
      </c>
      <c r="P343" s="6">
        <v>212400</v>
      </c>
      <c r="Q343" s="6">
        <v>30</v>
      </c>
      <c r="R343" s="49">
        <f t="shared" si="84"/>
        <v>-0.65674609227871938</v>
      </c>
      <c r="S343" s="6">
        <v>-9599.77</v>
      </c>
      <c r="T343" s="6">
        <v>0</v>
      </c>
      <c r="U343" s="6">
        <v>0</v>
      </c>
      <c r="V343" s="49">
        <f t="shared" si="85"/>
        <v>0</v>
      </c>
      <c r="W343" s="6">
        <v>-9599.77</v>
      </c>
      <c r="X343" s="6">
        <v>0</v>
      </c>
      <c r="Y343" s="6">
        <v>0</v>
      </c>
      <c r="Z343" s="49">
        <f t="shared" si="86"/>
        <v>0</v>
      </c>
      <c r="AA343" s="6">
        <v>-9599.77</v>
      </c>
      <c r="AB343" s="6">
        <v>0</v>
      </c>
      <c r="AC343" s="6">
        <v>0</v>
      </c>
      <c r="AD343" s="49">
        <f t="shared" si="87"/>
        <v>0</v>
      </c>
      <c r="AE343" s="6">
        <v>-9599.77</v>
      </c>
      <c r="AF343" s="6">
        <v>0</v>
      </c>
      <c r="AG343" s="6">
        <v>0</v>
      </c>
      <c r="AH343" s="49">
        <f t="shared" si="88"/>
        <v>0</v>
      </c>
      <c r="AI343" s="6">
        <v>-9599.77</v>
      </c>
      <c r="AJ343" s="6">
        <v>0</v>
      </c>
      <c r="AK343" s="6">
        <v>0</v>
      </c>
      <c r="AL343" s="49">
        <f t="shared" si="89"/>
        <v>0</v>
      </c>
      <c r="AM343" s="6">
        <v>-9599.77</v>
      </c>
      <c r="AN343" s="6">
        <v>0</v>
      </c>
      <c r="AO343" s="6">
        <v>0</v>
      </c>
      <c r="AP343" s="49">
        <f t="shared" si="90"/>
        <v>0</v>
      </c>
      <c r="AQ343" s="6">
        <v>-9599.77</v>
      </c>
      <c r="AR343" s="8">
        <v>0</v>
      </c>
      <c r="AS343" s="8">
        <v>0</v>
      </c>
      <c r="AT343" s="51">
        <f t="shared" si="91"/>
        <v>0</v>
      </c>
      <c r="AU343" s="6">
        <v>0</v>
      </c>
      <c r="AV343" s="8">
        <v>0</v>
      </c>
      <c r="AW343" s="8">
        <v>0</v>
      </c>
      <c r="AX343" s="51">
        <f t="shared" si="92"/>
        <v>0</v>
      </c>
      <c r="AY343" s="50">
        <f t="shared" si="93"/>
        <v>-72238.390000000014</v>
      </c>
      <c r="AZ343" s="50">
        <f t="shared" si="94"/>
        <v>212400</v>
      </c>
      <c r="BA343" s="50">
        <f t="shared" si="95"/>
        <v>30</v>
      </c>
      <c r="BB343" s="7">
        <f t="shared" si="96"/>
        <v>-10.543267843691151</v>
      </c>
      <c r="BC343" s="10" t="s">
        <v>792</v>
      </c>
      <c r="BD343" s="10" t="s">
        <v>792</v>
      </c>
      <c r="BE343" s="10" t="s">
        <v>806</v>
      </c>
      <c r="BF343" s="10" t="s">
        <v>812</v>
      </c>
    </row>
    <row r="344" spans="1:58" x14ac:dyDescent="0.2">
      <c r="A344" s="5">
        <v>202579</v>
      </c>
      <c r="B344" s="6" t="s">
        <v>476</v>
      </c>
      <c r="C344" s="6">
        <v>-15139.75</v>
      </c>
      <c r="D344" s="6">
        <v>0</v>
      </c>
      <c r="E344" s="6">
        <v>0</v>
      </c>
      <c r="F344" s="49">
        <f t="shared" si="81"/>
        <v>0</v>
      </c>
      <c r="G344" s="6">
        <v>-15139.75</v>
      </c>
      <c r="H344" s="6">
        <v>0</v>
      </c>
      <c r="I344" s="6">
        <v>0</v>
      </c>
      <c r="J344" s="49">
        <f t="shared" si="82"/>
        <v>0</v>
      </c>
      <c r="K344" s="6">
        <v>-15139.75</v>
      </c>
      <c r="L344" s="6">
        <v>0</v>
      </c>
      <c r="M344" s="6">
        <v>0</v>
      </c>
      <c r="N344" s="49">
        <f t="shared" si="83"/>
        <v>0</v>
      </c>
      <c r="O344" s="6">
        <v>-15139.75</v>
      </c>
      <c r="P344" s="6">
        <v>0</v>
      </c>
      <c r="Q344" s="6">
        <v>0</v>
      </c>
      <c r="R344" s="49">
        <f t="shared" si="84"/>
        <v>0</v>
      </c>
      <c r="S344" s="6">
        <v>-15139.75</v>
      </c>
      <c r="T344" s="6">
        <v>0</v>
      </c>
      <c r="U344" s="6">
        <v>0</v>
      </c>
      <c r="V344" s="49">
        <f t="shared" si="85"/>
        <v>0</v>
      </c>
      <c r="W344" s="6">
        <v>-15139.75</v>
      </c>
      <c r="X344" s="6">
        <v>0</v>
      </c>
      <c r="Y344" s="6">
        <v>0</v>
      </c>
      <c r="Z344" s="49">
        <f t="shared" si="86"/>
        <v>0</v>
      </c>
      <c r="AA344" s="6">
        <v>-15139.75</v>
      </c>
      <c r="AB344" s="6">
        <v>0</v>
      </c>
      <c r="AC344" s="6">
        <v>0</v>
      </c>
      <c r="AD344" s="49">
        <f t="shared" si="87"/>
        <v>0</v>
      </c>
      <c r="AE344" s="6">
        <v>-15139.75</v>
      </c>
      <c r="AF344" s="6">
        <v>0</v>
      </c>
      <c r="AG344" s="6">
        <v>0</v>
      </c>
      <c r="AH344" s="49">
        <f t="shared" si="88"/>
        <v>0</v>
      </c>
      <c r="AI344" s="6">
        <v>-15139.75</v>
      </c>
      <c r="AJ344" s="6">
        <v>0</v>
      </c>
      <c r="AK344" s="6">
        <v>0</v>
      </c>
      <c r="AL344" s="49">
        <f t="shared" si="89"/>
        <v>0</v>
      </c>
      <c r="AM344" s="6">
        <v>-15139.75</v>
      </c>
      <c r="AN344" s="6">
        <v>0</v>
      </c>
      <c r="AO344" s="6">
        <v>0</v>
      </c>
      <c r="AP344" s="49">
        <f t="shared" si="90"/>
        <v>0</v>
      </c>
      <c r="AQ344" s="6">
        <v>-15139.75</v>
      </c>
      <c r="AR344" s="8">
        <v>0</v>
      </c>
      <c r="AS344" s="8">
        <v>0</v>
      </c>
      <c r="AT344" s="51">
        <f t="shared" si="91"/>
        <v>0</v>
      </c>
      <c r="AU344" s="6">
        <v>0</v>
      </c>
      <c r="AV344" s="8">
        <v>0</v>
      </c>
      <c r="AW344" s="8">
        <v>0</v>
      </c>
      <c r="AX344" s="51">
        <f t="shared" si="92"/>
        <v>0</v>
      </c>
      <c r="AY344" s="50">
        <f t="shared" si="93"/>
        <v>-105978.25</v>
      </c>
      <c r="AZ344" s="50">
        <f t="shared" si="94"/>
        <v>0</v>
      </c>
      <c r="BA344" s="50">
        <f t="shared" si="95"/>
        <v>0</v>
      </c>
      <c r="BB344" s="7">
        <f t="shared" si="96"/>
        <v>0</v>
      </c>
      <c r="BC344" s="10" t="s">
        <v>792</v>
      </c>
      <c r="BD344" s="10" t="s">
        <v>792</v>
      </c>
      <c r="BE344" s="10" t="s">
        <v>806</v>
      </c>
      <c r="BF344" s="10" t="s">
        <v>812</v>
      </c>
    </row>
    <row r="345" spans="1:58" x14ac:dyDescent="0.2">
      <c r="A345" s="5">
        <v>203708</v>
      </c>
      <c r="B345" s="6" t="s">
        <v>516</v>
      </c>
      <c r="C345" s="6">
        <v>329767.15999999997</v>
      </c>
      <c r="D345" s="6">
        <v>233800</v>
      </c>
      <c r="E345" s="6">
        <v>35</v>
      </c>
      <c r="F345" s="49">
        <f t="shared" si="81"/>
        <v>42.314006843455942</v>
      </c>
      <c r="G345" s="6">
        <v>199767.16</v>
      </c>
      <c r="H345" s="6">
        <v>0</v>
      </c>
      <c r="I345" s="6">
        <v>0</v>
      </c>
      <c r="J345" s="49">
        <f t="shared" si="82"/>
        <v>0</v>
      </c>
      <c r="K345" s="6">
        <v>-232.84</v>
      </c>
      <c r="L345" s="6">
        <v>0</v>
      </c>
      <c r="M345" s="6">
        <v>0</v>
      </c>
      <c r="N345" s="49">
        <f t="shared" si="83"/>
        <v>0</v>
      </c>
      <c r="O345" s="6">
        <v>34792.15</v>
      </c>
      <c r="P345" s="6">
        <v>239400</v>
      </c>
      <c r="Q345" s="6">
        <v>35</v>
      </c>
      <c r="R345" s="49">
        <f t="shared" si="84"/>
        <v>4.5052491645781121</v>
      </c>
      <c r="S345" s="6">
        <v>226351.7</v>
      </c>
      <c r="T345" s="6">
        <v>231000</v>
      </c>
      <c r="U345" s="6">
        <v>35</v>
      </c>
      <c r="V345" s="49">
        <f t="shared" si="85"/>
        <v>30.376202164502164</v>
      </c>
      <c r="W345" s="6">
        <v>-5742.49</v>
      </c>
      <c r="X345" s="6">
        <v>0</v>
      </c>
      <c r="Y345" s="6">
        <v>0</v>
      </c>
      <c r="Z345" s="49">
        <f t="shared" si="86"/>
        <v>0</v>
      </c>
      <c r="AA345" s="6">
        <v>-5742.49</v>
      </c>
      <c r="AB345" s="6">
        <v>0</v>
      </c>
      <c r="AC345" s="6">
        <v>0</v>
      </c>
      <c r="AD345" s="49">
        <f t="shared" si="87"/>
        <v>0</v>
      </c>
      <c r="AE345" s="6">
        <v>113257.51</v>
      </c>
      <c r="AF345" s="6">
        <v>219000</v>
      </c>
      <c r="AG345" s="6">
        <v>30</v>
      </c>
      <c r="AH345" s="49">
        <f t="shared" si="88"/>
        <v>15.514727397260273</v>
      </c>
      <c r="AI345" s="6">
        <v>-1.91</v>
      </c>
      <c r="AJ345" s="6">
        <v>0</v>
      </c>
      <c r="AK345" s="6">
        <v>0</v>
      </c>
      <c r="AL345" s="49">
        <f t="shared" si="89"/>
        <v>0</v>
      </c>
      <c r="AM345" s="6">
        <v>-50001.91</v>
      </c>
      <c r="AN345" s="6">
        <v>0</v>
      </c>
      <c r="AO345" s="6">
        <v>0</v>
      </c>
      <c r="AP345" s="49">
        <f t="shared" si="90"/>
        <v>0</v>
      </c>
      <c r="AQ345" s="6">
        <v>95998.09</v>
      </c>
      <c r="AR345" s="8">
        <v>216000</v>
      </c>
      <c r="AS345" s="8">
        <v>30</v>
      </c>
      <c r="AT345" s="51">
        <f t="shared" si="91"/>
        <v>13.777503657407406</v>
      </c>
      <c r="AU345" s="6">
        <v>-2108.9499999999998</v>
      </c>
      <c r="AV345" s="8">
        <v>0</v>
      </c>
      <c r="AW345" s="8">
        <v>0</v>
      </c>
      <c r="AX345" s="51">
        <f t="shared" si="92"/>
        <v>0</v>
      </c>
      <c r="AY345" s="50">
        <f t="shared" si="93"/>
        <v>778960.35000000009</v>
      </c>
      <c r="AZ345" s="50">
        <f t="shared" si="94"/>
        <v>704200</v>
      </c>
      <c r="BA345" s="50">
        <f t="shared" si="95"/>
        <v>165</v>
      </c>
      <c r="BB345" s="7">
        <f t="shared" si="96"/>
        <v>34.291069085487081</v>
      </c>
      <c r="BC345" s="10" t="s">
        <v>792</v>
      </c>
      <c r="BD345" s="10" t="s">
        <v>792</v>
      </c>
      <c r="BE345" s="10" t="s">
        <v>806</v>
      </c>
      <c r="BF345" s="10" t="s">
        <v>812</v>
      </c>
    </row>
    <row r="346" spans="1:58" x14ac:dyDescent="0.2">
      <c r="A346" s="5">
        <v>204269</v>
      </c>
      <c r="B346" s="6" t="s">
        <v>525</v>
      </c>
      <c r="C346" s="6">
        <v>-4093.15</v>
      </c>
      <c r="D346" s="6">
        <v>0</v>
      </c>
      <c r="E346" s="6">
        <v>0</v>
      </c>
      <c r="F346" s="49">
        <f t="shared" si="81"/>
        <v>0</v>
      </c>
      <c r="G346" s="6">
        <v>-4093.15</v>
      </c>
      <c r="H346" s="6">
        <v>0</v>
      </c>
      <c r="I346" s="6">
        <v>0</v>
      </c>
      <c r="J346" s="49">
        <f t="shared" si="82"/>
        <v>0</v>
      </c>
      <c r="K346" s="6">
        <v>-4093.15</v>
      </c>
      <c r="L346" s="6">
        <v>0</v>
      </c>
      <c r="M346" s="6">
        <v>0</v>
      </c>
      <c r="N346" s="49">
        <f t="shared" si="83"/>
        <v>0</v>
      </c>
      <c r="O346" s="6">
        <v>-4093.15</v>
      </c>
      <c r="P346" s="6">
        <v>0</v>
      </c>
      <c r="Q346" s="6">
        <v>0</v>
      </c>
      <c r="R346" s="49">
        <f t="shared" si="84"/>
        <v>0</v>
      </c>
      <c r="S346" s="6">
        <v>-4093.15</v>
      </c>
      <c r="T346" s="6">
        <v>0</v>
      </c>
      <c r="U346" s="6">
        <v>0</v>
      </c>
      <c r="V346" s="49">
        <f t="shared" si="85"/>
        <v>0</v>
      </c>
      <c r="W346" s="6">
        <v>-4093.15</v>
      </c>
      <c r="X346" s="6">
        <v>0</v>
      </c>
      <c r="Y346" s="6">
        <v>0</v>
      </c>
      <c r="Z346" s="49">
        <f t="shared" si="86"/>
        <v>0</v>
      </c>
      <c r="AA346" s="6">
        <v>-4093.15</v>
      </c>
      <c r="AB346" s="6">
        <v>0</v>
      </c>
      <c r="AC346" s="6">
        <v>0</v>
      </c>
      <c r="AD346" s="49">
        <f t="shared" si="87"/>
        <v>0</v>
      </c>
      <c r="AE346" s="6">
        <v>-4093.15</v>
      </c>
      <c r="AF346" s="6">
        <v>0</v>
      </c>
      <c r="AG346" s="6">
        <v>0</v>
      </c>
      <c r="AH346" s="49">
        <f t="shared" si="88"/>
        <v>0</v>
      </c>
      <c r="AI346" s="6">
        <v>-4093.15</v>
      </c>
      <c r="AJ346" s="6">
        <v>0</v>
      </c>
      <c r="AK346" s="6">
        <v>0</v>
      </c>
      <c r="AL346" s="49">
        <f t="shared" si="89"/>
        <v>0</v>
      </c>
      <c r="AM346" s="6">
        <v>-4093.15</v>
      </c>
      <c r="AN346" s="6">
        <v>0</v>
      </c>
      <c r="AO346" s="6">
        <v>0</v>
      </c>
      <c r="AP346" s="49">
        <f t="shared" si="90"/>
        <v>0</v>
      </c>
      <c r="AQ346" s="6">
        <v>-4093.15</v>
      </c>
      <c r="AR346" s="8">
        <v>0</v>
      </c>
      <c r="AS346" s="8">
        <v>0</v>
      </c>
      <c r="AT346" s="51">
        <f t="shared" si="91"/>
        <v>0</v>
      </c>
      <c r="AU346" s="6">
        <v>-4093.15</v>
      </c>
      <c r="AV346" s="8">
        <v>0</v>
      </c>
      <c r="AW346" s="8">
        <v>0</v>
      </c>
      <c r="AX346" s="51">
        <f t="shared" si="92"/>
        <v>0</v>
      </c>
      <c r="AY346" s="50">
        <f t="shared" si="93"/>
        <v>-28652.050000000003</v>
      </c>
      <c r="AZ346" s="50">
        <f t="shared" si="94"/>
        <v>0</v>
      </c>
      <c r="BA346" s="50">
        <f t="shared" si="95"/>
        <v>0</v>
      </c>
      <c r="BB346" s="7">
        <f t="shared" si="96"/>
        <v>0</v>
      </c>
      <c r="BC346" s="10" t="s">
        <v>792</v>
      </c>
      <c r="BD346" s="10" t="s">
        <v>792</v>
      </c>
      <c r="BE346" s="10" t="s">
        <v>806</v>
      </c>
      <c r="BF346" s="10" t="s">
        <v>812</v>
      </c>
    </row>
    <row r="347" spans="1:58" x14ac:dyDescent="0.2">
      <c r="A347" s="5">
        <v>204496</v>
      </c>
      <c r="B347" s="6" t="s">
        <v>531</v>
      </c>
      <c r="C347" s="6">
        <v>436632.52</v>
      </c>
      <c r="D347" s="6">
        <v>481850</v>
      </c>
      <c r="E347" s="6">
        <v>70</v>
      </c>
      <c r="F347" s="49">
        <f t="shared" si="81"/>
        <v>27.184757912213346</v>
      </c>
      <c r="G347" s="6">
        <v>228622.52</v>
      </c>
      <c r="H347" s="6">
        <v>0</v>
      </c>
      <c r="I347" s="6">
        <v>0</v>
      </c>
      <c r="J347" s="49">
        <f t="shared" si="82"/>
        <v>0</v>
      </c>
      <c r="K347" s="6">
        <v>180472.52</v>
      </c>
      <c r="L347" s="6">
        <v>0</v>
      </c>
      <c r="M347" s="6">
        <v>0</v>
      </c>
      <c r="N347" s="49">
        <f t="shared" si="83"/>
        <v>0</v>
      </c>
      <c r="O347" s="6">
        <v>304222.52</v>
      </c>
      <c r="P347" s="6">
        <v>308200</v>
      </c>
      <c r="Q347" s="6">
        <v>45</v>
      </c>
      <c r="R347" s="49">
        <f t="shared" si="84"/>
        <v>30.599929007138222</v>
      </c>
      <c r="S347" s="6">
        <v>156872.51999999999</v>
      </c>
      <c r="T347" s="6">
        <v>99000</v>
      </c>
      <c r="U347" s="6">
        <v>15</v>
      </c>
      <c r="V347" s="49">
        <f t="shared" si="85"/>
        <v>49.121698181818182</v>
      </c>
      <c r="W347" s="6">
        <v>126572.52</v>
      </c>
      <c r="X347" s="6">
        <v>136000</v>
      </c>
      <c r="Y347" s="6">
        <v>20</v>
      </c>
      <c r="Z347" s="49">
        <f t="shared" si="86"/>
        <v>27.920408823529414</v>
      </c>
      <c r="AA347" s="6">
        <v>108572.52</v>
      </c>
      <c r="AB347" s="6">
        <v>0</v>
      </c>
      <c r="AC347" s="6">
        <v>0</v>
      </c>
      <c r="AD347" s="49">
        <f t="shared" si="87"/>
        <v>0</v>
      </c>
      <c r="AE347" s="6">
        <v>108572.52</v>
      </c>
      <c r="AF347" s="6">
        <v>0</v>
      </c>
      <c r="AG347" s="6">
        <v>0</v>
      </c>
      <c r="AH347" s="49">
        <f t="shared" si="88"/>
        <v>0</v>
      </c>
      <c r="AI347" s="6">
        <v>-12941.26</v>
      </c>
      <c r="AJ347" s="6">
        <v>0</v>
      </c>
      <c r="AK347" s="6">
        <v>0</v>
      </c>
      <c r="AL347" s="49">
        <f t="shared" si="89"/>
        <v>0</v>
      </c>
      <c r="AM347" s="6">
        <v>-12941.26</v>
      </c>
      <c r="AN347" s="6">
        <v>0</v>
      </c>
      <c r="AO347" s="6">
        <v>0</v>
      </c>
      <c r="AP347" s="49">
        <f t="shared" si="90"/>
        <v>0</v>
      </c>
      <c r="AQ347" s="6">
        <v>-12941.26</v>
      </c>
      <c r="AR347" s="8">
        <v>0</v>
      </c>
      <c r="AS347" s="8">
        <v>0</v>
      </c>
      <c r="AT347" s="51">
        <f t="shared" si="91"/>
        <v>0</v>
      </c>
      <c r="AU347" s="6">
        <v>-6470.63</v>
      </c>
      <c r="AV347" s="8">
        <v>0</v>
      </c>
      <c r="AW347" s="8">
        <v>0</v>
      </c>
      <c r="AX347" s="51">
        <f t="shared" si="92"/>
        <v>0</v>
      </c>
      <c r="AY347" s="50">
        <f t="shared" si="93"/>
        <v>1541967.6400000001</v>
      </c>
      <c r="AZ347" s="50">
        <f t="shared" si="94"/>
        <v>1025050</v>
      </c>
      <c r="BA347" s="50">
        <f t="shared" si="95"/>
        <v>150</v>
      </c>
      <c r="BB347" s="7">
        <f t="shared" si="96"/>
        <v>46.632844095409979</v>
      </c>
      <c r="BC347" s="10" t="s">
        <v>792</v>
      </c>
      <c r="BD347" s="10" t="s">
        <v>792</v>
      </c>
      <c r="BE347" s="10" t="s">
        <v>806</v>
      </c>
      <c r="BF347" s="10" t="s">
        <v>812</v>
      </c>
    </row>
    <row r="348" spans="1:58" x14ac:dyDescent="0.2">
      <c r="A348" s="5">
        <v>205283</v>
      </c>
      <c r="B348" s="6" t="s">
        <v>548</v>
      </c>
      <c r="C348" s="6">
        <v>-75172.509999999995</v>
      </c>
      <c r="D348" s="6">
        <v>0</v>
      </c>
      <c r="E348" s="6">
        <v>0</v>
      </c>
      <c r="F348" s="49">
        <f t="shared" si="81"/>
        <v>0</v>
      </c>
      <c r="G348" s="6">
        <v>-8872.51</v>
      </c>
      <c r="H348" s="6">
        <v>236550</v>
      </c>
      <c r="I348" s="6">
        <v>35</v>
      </c>
      <c r="J348" s="49">
        <f t="shared" si="82"/>
        <v>-1.1627470302261678</v>
      </c>
      <c r="K348" s="6">
        <v>-22095.01</v>
      </c>
      <c r="L348" s="6">
        <v>265905</v>
      </c>
      <c r="M348" s="6">
        <v>39.5</v>
      </c>
      <c r="N348" s="49">
        <f t="shared" si="83"/>
        <v>-2.4928087098775875</v>
      </c>
      <c r="O348" s="6">
        <v>-5100.01</v>
      </c>
      <c r="P348" s="6">
        <v>201000</v>
      </c>
      <c r="Q348" s="6">
        <v>30</v>
      </c>
      <c r="R348" s="49">
        <f t="shared" si="84"/>
        <v>-0.78656870646766175</v>
      </c>
      <c r="S348" s="6">
        <v>-17810.009999999998</v>
      </c>
      <c r="T348" s="6">
        <v>570700</v>
      </c>
      <c r="U348" s="6">
        <v>86</v>
      </c>
      <c r="V348" s="49">
        <f t="shared" si="85"/>
        <v>-0.96742651130190993</v>
      </c>
      <c r="W348" s="6">
        <v>-45050.01</v>
      </c>
      <c r="X348" s="6">
        <v>462000</v>
      </c>
      <c r="Y348" s="6">
        <v>70</v>
      </c>
      <c r="Z348" s="49">
        <f t="shared" si="86"/>
        <v>-2.9253253246753248</v>
      </c>
      <c r="AA348" s="6">
        <v>-22800.01</v>
      </c>
      <c r="AB348" s="6">
        <v>565000</v>
      </c>
      <c r="AC348" s="6">
        <v>80</v>
      </c>
      <c r="AD348" s="49">
        <f t="shared" si="87"/>
        <v>-1.250974</v>
      </c>
      <c r="AE348" s="6">
        <v>-30800.01</v>
      </c>
      <c r="AF348" s="6">
        <v>0</v>
      </c>
      <c r="AG348" s="6">
        <v>0</v>
      </c>
      <c r="AH348" s="49">
        <f t="shared" si="88"/>
        <v>0</v>
      </c>
      <c r="AI348" s="6">
        <v>-22850.01</v>
      </c>
      <c r="AJ348" s="6">
        <v>210000</v>
      </c>
      <c r="AK348" s="6">
        <v>30</v>
      </c>
      <c r="AL348" s="49">
        <f t="shared" si="89"/>
        <v>-3.373096714285714</v>
      </c>
      <c r="AM348" s="6">
        <v>-25850.01</v>
      </c>
      <c r="AN348" s="6">
        <v>0</v>
      </c>
      <c r="AO348" s="6">
        <v>0</v>
      </c>
      <c r="AP348" s="49">
        <f t="shared" si="90"/>
        <v>0</v>
      </c>
      <c r="AQ348" s="6">
        <v>-3600.01</v>
      </c>
      <c r="AR348" s="8">
        <v>204000</v>
      </c>
      <c r="AS348" s="8">
        <v>30</v>
      </c>
      <c r="AT348" s="51">
        <f t="shared" si="91"/>
        <v>-0.54706034313725493</v>
      </c>
      <c r="AU348" s="6">
        <v>-53720.01</v>
      </c>
      <c r="AV348" s="8">
        <v>483000</v>
      </c>
      <c r="AW348" s="8">
        <v>70</v>
      </c>
      <c r="AX348" s="51">
        <f t="shared" si="92"/>
        <v>-3.4478681366459631</v>
      </c>
      <c r="AY348" s="50">
        <f t="shared" si="93"/>
        <v>-196900.06999999998</v>
      </c>
      <c r="AZ348" s="50">
        <f t="shared" si="94"/>
        <v>2301155</v>
      </c>
      <c r="BA348" s="50">
        <f t="shared" si="95"/>
        <v>470.5</v>
      </c>
      <c r="BB348" s="7">
        <f t="shared" si="96"/>
        <v>-2.652538473071131</v>
      </c>
      <c r="BC348" s="10" t="s">
        <v>792</v>
      </c>
      <c r="BD348" s="10" t="s">
        <v>792</v>
      </c>
      <c r="BE348" s="10" t="s">
        <v>806</v>
      </c>
      <c r="BF348" s="10" t="s">
        <v>812</v>
      </c>
    </row>
    <row r="349" spans="1:58" x14ac:dyDescent="0.2">
      <c r="A349" s="5">
        <v>207782</v>
      </c>
      <c r="B349" s="6" t="s">
        <v>603</v>
      </c>
      <c r="C349" s="6">
        <v>197600</v>
      </c>
      <c r="D349" s="6">
        <v>267450</v>
      </c>
      <c r="E349" s="6">
        <v>40</v>
      </c>
      <c r="F349" s="49">
        <f t="shared" si="81"/>
        <v>22.164890633763321</v>
      </c>
      <c r="G349" s="6">
        <v>55300</v>
      </c>
      <c r="H349" s="6">
        <v>328800</v>
      </c>
      <c r="I349" s="6">
        <v>50</v>
      </c>
      <c r="J349" s="49">
        <f t="shared" si="82"/>
        <v>5.2138077858880783</v>
      </c>
      <c r="K349" s="6">
        <v>188375</v>
      </c>
      <c r="L349" s="6">
        <v>521700</v>
      </c>
      <c r="M349" s="6">
        <v>75</v>
      </c>
      <c r="N349" s="49">
        <f t="shared" si="83"/>
        <v>10.832374928119609</v>
      </c>
      <c r="O349" s="6">
        <v>90649.99</v>
      </c>
      <c r="P349" s="6">
        <v>495900</v>
      </c>
      <c r="Q349" s="6">
        <v>70</v>
      </c>
      <c r="R349" s="49">
        <f t="shared" si="84"/>
        <v>5.6667668683202264</v>
      </c>
      <c r="S349" s="6">
        <v>-36900.01</v>
      </c>
      <c r="T349" s="6">
        <v>619500</v>
      </c>
      <c r="U349" s="6">
        <v>90</v>
      </c>
      <c r="V349" s="49">
        <f t="shared" si="85"/>
        <v>-1.8464896045197741</v>
      </c>
      <c r="W349" s="6">
        <v>349537.48</v>
      </c>
      <c r="X349" s="6">
        <v>793700</v>
      </c>
      <c r="Y349" s="6">
        <v>117.5</v>
      </c>
      <c r="Z349" s="49">
        <f t="shared" si="86"/>
        <v>13.211697618747637</v>
      </c>
      <c r="AA349" s="6">
        <v>499937.49</v>
      </c>
      <c r="AB349" s="6">
        <v>822500</v>
      </c>
      <c r="AC349" s="6">
        <v>105</v>
      </c>
      <c r="AD349" s="49">
        <f t="shared" si="87"/>
        <v>18.842628802431612</v>
      </c>
      <c r="AE349" s="6">
        <v>374087.49</v>
      </c>
      <c r="AF349" s="6">
        <v>245000</v>
      </c>
      <c r="AG349" s="6">
        <v>35</v>
      </c>
      <c r="AH349" s="49">
        <f t="shared" si="88"/>
        <v>45.806631428571428</v>
      </c>
      <c r="AI349" s="6">
        <v>102287.49</v>
      </c>
      <c r="AJ349" s="6">
        <v>490000</v>
      </c>
      <c r="AK349" s="6">
        <v>70</v>
      </c>
      <c r="AL349" s="49">
        <f t="shared" si="89"/>
        <v>6.4712493673469389</v>
      </c>
      <c r="AM349" s="6">
        <v>24700.49</v>
      </c>
      <c r="AN349" s="6">
        <v>407500</v>
      </c>
      <c r="AO349" s="6">
        <v>60</v>
      </c>
      <c r="AP349" s="49">
        <f t="shared" si="90"/>
        <v>1.879055680981595</v>
      </c>
      <c r="AQ349" s="6">
        <v>36225.49</v>
      </c>
      <c r="AR349" s="8">
        <v>449000</v>
      </c>
      <c r="AS349" s="8">
        <v>65</v>
      </c>
      <c r="AT349" s="51">
        <f t="shared" si="91"/>
        <v>2.5010917371937635</v>
      </c>
      <c r="AU349" s="6">
        <v>25427.49</v>
      </c>
      <c r="AV349" s="8">
        <v>508500</v>
      </c>
      <c r="AW349" s="8">
        <v>74</v>
      </c>
      <c r="AX349" s="51">
        <f t="shared" si="92"/>
        <v>1.5501517994100296</v>
      </c>
      <c r="AY349" s="50">
        <f t="shared" si="93"/>
        <v>1344499.95</v>
      </c>
      <c r="AZ349" s="50">
        <f t="shared" si="94"/>
        <v>3849550</v>
      </c>
      <c r="BA349" s="50">
        <f t="shared" si="95"/>
        <v>851.5</v>
      </c>
      <c r="BB349" s="7">
        <f t="shared" si="96"/>
        <v>10.827109259523841</v>
      </c>
      <c r="BC349" s="10" t="s">
        <v>792</v>
      </c>
      <c r="BD349" s="10" t="s">
        <v>792</v>
      </c>
      <c r="BE349" s="10" t="s">
        <v>806</v>
      </c>
      <c r="BF349" s="10" t="s">
        <v>812</v>
      </c>
    </row>
    <row r="350" spans="1:58" x14ac:dyDescent="0.2">
      <c r="A350" s="5">
        <v>208088</v>
      </c>
      <c r="B350" s="6" t="s">
        <v>614</v>
      </c>
      <c r="C350" s="6">
        <v>98400</v>
      </c>
      <c r="D350" s="6">
        <v>301100</v>
      </c>
      <c r="E350" s="6">
        <v>45</v>
      </c>
      <c r="F350" s="49">
        <f t="shared" si="81"/>
        <v>9.8040518100298915</v>
      </c>
      <c r="G350" s="6">
        <v>-16100</v>
      </c>
      <c r="H350" s="6">
        <v>458500</v>
      </c>
      <c r="I350" s="6">
        <v>70</v>
      </c>
      <c r="J350" s="49">
        <f t="shared" si="82"/>
        <v>-1.0885496183206107</v>
      </c>
      <c r="K350" s="6">
        <v>349035</v>
      </c>
      <c r="L350" s="6">
        <v>805510</v>
      </c>
      <c r="M350" s="6">
        <v>114</v>
      </c>
      <c r="N350" s="49">
        <f t="shared" si="83"/>
        <v>12.999279959280457</v>
      </c>
      <c r="O350" s="6">
        <v>187084.98</v>
      </c>
      <c r="P350" s="6">
        <v>440400</v>
      </c>
      <c r="Q350" s="6">
        <v>65</v>
      </c>
      <c r="R350" s="49">
        <f t="shared" si="84"/>
        <v>13.16901539509537</v>
      </c>
      <c r="S350" s="6">
        <v>318334.96999999997</v>
      </c>
      <c r="T350" s="6">
        <v>485500</v>
      </c>
      <c r="U350" s="6">
        <v>67.5</v>
      </c>
      <c r="V350" s="49">
        <f t="shared" si="85"/>
        <v>20.326228774459317</v>
      </c>
      <c r="W350" s="6">
        <v>452957.48</v>
      </c>
      <c r="X350" s="6">
        <v>443900</v>
      </c>
      <c r="Y350" s="6">
        <v>62</v>
      </c>
      <c r="Z350" s="49">
        <f t="shared" si="86"/>
        <v>30.612129758954719</v>
      </c>
      <c r="AA350" s="6">
        <v>317857.48</v>
      </c>
      <c r="AB350" s="6">
        <v>219000</v>
      </c>
      <c r="AC350" s="6">
        <v>30</v>
      </c>
      <c r="AD350" s="49">
        <f t="shared" si="87"/>
        <v>44.993524566210041</v>
      </c>
      <c r="AE350" s="6">
        <v>442207.48</v>
      </c>
      <c r="AF350" s="6">
        <v>469000</v>
      </c>
      <c r="AG350" s="6">
        <v>65</v>
      </c>
      <c r="AH350" s="49">
        <f t="shared" si="88"/>
        <v>28.286192750533047</v>
      </c>
      <c r="AI350" s="6">
        <v>378242.48</v>
      </c>
      <c r="AJ350" s="6">
        <v>422500</v>
      </c>
      <c r="AK350" s="6">
        <v>60</v>
      </c>
      <c r="AL350" s="49">
        <f t="shared" si="89"/>
        <v>27.752702674556211</v>
      </c>
      <c r="AM350" s="6">
        <v>457850.48</v>
      </c>
      <c r="AN350" s="6">
        <v>472500</v>
      </c>
      <c r="AO350" s="6">
        <v>70</v>
      </c>
      <c r="AP350" s="49">
        <f t="shared" si="90"/>
        <v>30.038867470899469</v>
      </c>
      <c r="AQ350" s="6">
        <v>126060.48</v>
      </c>
      <c r="AR350" s="8">
        <v>129200</v>
      </c>
      <c r="AS350" s="8">
        <v>19</v>
      </c>
      <c r="AT350" s="51">
        <f t="shared" si="91"/>
        <v>30.246709597523218</v>
      </c>
      <c r="AU350" s="6">
        <v>170050.48</v>
      </c>
      <c r="AV350" s="8">
        <v>479400</v>
      </c>
      <c r="AW350" s="8">
        <v>69</v>
      </c>
      <c r="AX350" s="51">
        <f t="shared" si="92"/>
        <v>10.996172048393827</v>
      </c>
      <c r="AY350" s="50">
        <f t="shared" si="93"/>
        <v>1707569.91</v>
      </c>
      <c r="AZ350" s="50">
        <f t="shared" si="94"/>
        <v>3153910</v>
      </c>
      <c r="BA350" s="50">
        <f t="shared" si="95"/>
        <v>736.5</v>
      </c>
      <c r="BB350" s="7">
        <f t="shared" si="96"/>
        <v>16.783823003826996</v>
      </c>
      <c r="BC350" s="10" t="s">
        <v>792</v>
      </c>
      <c r="BD350" s="10" t="s">
        <v>792</v>
      </c>
      <c r="BE350" s="10" t="s">
        <v>806</v>
      </c>
      <c r="BF350" s="10" t="s">
        <v>812</v>
      </c>
    </row>
    <row r="351" spans="1:58" x14ac:dyDescent="0.2">
      <c r="A351" s="5">
        <v>208179</v>
      </c>
      <c r="B351" s="6" t="s">
        <v>618</v>
      </c>
      <c r="C351" s="6">
        <v>-4800</v>
      </c>
      <c r="D351" s="6">
        <v>200400</v>
      </c>
      <c r="E351" s="6">
        <v>30</v>
      </c>
      <c r="F351" s="49">
        <f t="shared" si="81"/>
        <v>-0.71856287425149701</v>
      </c>
      <c r="G351" s="6">
        <v>-5700</v>
      </c>
      <c r="H351" s="6">
        <v>195600</v>
      </c>
      <c r="I351" s="6">
        <v>30</v>
      </c>
      <c r="J351" s="49">
        <f t="shared" si="82"/>
        <v>-0.90337423312883436</v>
      </c>
      <c r="K351" s="6">
        <v>-8250</v>
      </c>
      <c r="L351" s="6">
        <v>205200</v>
      </c>
      <c r="M351" s="6">
        <v>30</v>
      </c>
      <c r="N351" s="49">
        <f t="shared" si="83"/>
        <v>-1.2061403508771931</v>
      </c>
      <c r="O351" s="6">
        <v>-10200</v>
      </c>
      <c r="P351" s="6">
        <v>444600</v>
      </c>
      <c r="Q351" s="6">
        <v>65</v>
      </c>
      <c r="R351" s="49">
        <f t="shared" si="84"/>
        <v>-0.7112010796221323</v>
      </c>
      <c r="S351" s="6">
        <v>206675</v>
      </c>
      <c r="T351" s="6">
        <v>568500</v>
      </c>
      <c r="U351" s="6">
        <v>82.5</v>
      </c>
      <c r="V351" s="49">
        <f t="shared" si="85"/>
        <v>11.269876868953386</v>
      </c>
      <c r="W351" s="6">
        <v>40287.5</v>
      </c>
      <c r="X351" s="6">
        <v>275000</v>
      </c>
      <c r="Y351" s="6">
        <v>40</v>
      </c>
      <c r="Z351" s="49">
        <f t="shared" si="86"/>
        <v>4.3950000000000005</v>
      </c>
      <c r="AA351" s="6">
        <v>-16800.5</v>
      </c>
      <c r="AB351" s="6">
        <v>422500</v>
      </c>
      <c r="AC351" s="6">
        <v>60</v>
      </c>
      <c r="AD351" s="49">
        <f t="shared" si="87"/>
        <v>-1.2326994082840237</v>
      </c>
      <c r="AE351" s="6">
        <v>-9300.5</v>
      </c>
      <c r="AF351" s="6">
        <v>210000</v>
      </c>
      <c r="AG351" s="6">
        <v>30</v>
      </c>
      <c r="AH351" s="49">
        <f t="shared" si="88"/>
        <v>-1.3286428571428572</v>
      </c>
      <c r="AI351" s="6">
        <v>-22825.5</v>
      </c>
      <c r="AJ351" s="6">
        <v>245000</v>
      </c>
      <c r="AK351" s="6">
        <v>35</v>
      </c>
      <c r="AL351" s="49">
        <f t="shared" si="89"/>
        <v>-2.8881244897959184</v>
      </c>
      <c r="AM351" s="6">
        <v>-6670.51</v>
      </c>
      <c r="AN351" s="6">
        <v>329100</v>
      </c>
      <c r="AO351" s="6">
        <v>49</v>
      </c>
      <c r="AP351" s="49">
        <f t="shared" si="90"/>
        <v>-0.62833731388635672</v>
      </c>
      <c r="AQ351" s="6">
        <v>-7244.51</v>
      </c>
      <c r="AR351" s="8">
        <v>237100</v>
      </c>
      <c r="AS351" s="8">
        <v>34.5</v>
      </c>
      <c r="AT351" s="51">
        <f t="shared" si="91"/>
        <v>-0.94719447490510345</v>
      </c>
      <c r="AU351" s="6">
        <v>-43167.01</v>
      </c>
      <c r="AV351" s="8">
        <v>238000</v>
      </c>
      <c r="AW351" s="8">
        <v>35</v>
      </c>
      <c r="AX351" s="51">
        <f t="shared" si="92"/>
        <v>-5.622593739495799</v>
      </c>
      <c r="AY351" s="50">
        <f t="shared" si="93"/>
        <v>201212</v>
      </c>
      <c r="AZ351" s="50">
        <f t="shared" si="94"/>
        <v>2311800</v>
      </c>
      <c r="BA351" s="50">
        <f t="shared" si="95"/>
        <v>521</v>
      </c>
      <c r="BB351" s="7">
        <f t="shared" si="96"/>
        <v>2.6981451682671516</v>
      </c>
      <c r="BC351" s="10" t="s">
        <v>792</v>
      </c>
      <c r="BD351" s="10" t="s">
        <v>792</v>
      </c>
      <c r="BE351" s="10" t="s">
        <v>806</v>
      </c>
      <c r="BF351" s="10" t="s">
        <v>812</v>
      </c>
    </row>
    <row r="352" spans="1:58" x14ac:dyDescent="0.2">
      <c r="A352" s="5">
        <v>208289</v>
      </c>
      <c r="B352" s="6" t="s">
        <v>622</v>
      </c>
      <c r="C352" s="6">
        <v>0</v>
      </c>
      <c r="D352" s="6">
        <v>0</v>
      </c>
      <c r="E352" s="6">
        <v>0</v>
      </c>
      <c r="F352" s="49">
        <f t="shared" si="81"/>
        <v>0</v>
      </c>
      <c r="G352" s="6">
        <v>99925</v>
      </c>
      <c r="H352" s="6">
        <v>573475</v>
      </c>
      <c r="I352" s="6">
        <v>87.5</v>
      </c>
      <c r="J352" s="49">
        <f t="shared" si="82"/>
        <v>5.4015868172108634</v>
      </c>
      <c r="K352" s="6">
        <v>180187.5</v>
      </c>
      <c r="L352" s="6">
        <v>685100</v>
      </c>
      <c r="M352" s="6">
        <v>100</v>
      </c>
      <c r="N352" s="49">
        <f t="shared" si="83"/>
        <v>7.8902714932126692</v>
      </c>
      <c r="O352" s="6">
        <v>-2999.94</v>
      </c>
      <c r="P352" s="6">
        <v>205200</v>
      </c>
      <c r="Q352" s="6">
        <v>30</v>
      </c>
      <c r="R352" s="49">
        <f t="shared" si="84"/>
        <v>-0.45320730994152048</v>
      </c>
      <c r="S352" s="6">
        <v>-33849.94</v>
      </c>
      <c r="T352" s="6">
        <v>432500</v>
      </c>
      <c r="U352" s="6">
        <v>65</v>
      </c>
      <c r="V352" s="49">
        <f t="shared" si="85"/>
        <v>-2.4262384739884393</v>
      </c>
      <c r="W352" s="6">
        <v>186405.06</v>
      </c>
      <c r="X352" s="6">
        <v>620400</v>
      </c>
      <c r="Y352" s="6">
        <v>94</v>
      </c>
      <c r="Z352" s="49">
        <f t="shared" si="86"/>
        <v>9.0137843326885871</v>
      </c>
      <c r="AA352" s="6">
        <v>201900.06</v>
      </c>
      <c r="AB352" s="6">
        <v>450500</v>
      </c>
      <c r="AC352" s="6">
        <v>60</v>
      </c>
      <c r="AD352" s="49">
        <f t="shared" si="87"/>
        <v>13.893233873473918</v>
      </c>
      <c r="AE352" s="6">
        <v>200700.06</v>
      </c>
      <c r="AF352" s="6">
        <v>210000</v>
      </c>
      <c r="AG352" s="6">
        <v>30</v>
      </c>
      <c r="AH352" s="49">
        <f t="shared" si="88"/>
        <v>28.671437142857144</v>
      </c>
      <c r="AI352" s="6">
        <v>-19849.939999999999</v>
      </c>
      <c r="AJ352" s="6">
        <v>0</v>
      </c>
      <c r="AK352" s="6">
        <v>0</v>
      </c>
      <c r="AL352" s="49">
        <f t="shared" si="89"/>
        <v>0</v>
      </c>
      <c r="AM352" s="6">
        <v>-4849.9399999999996</v>
      </c>
      <c r="AN352" s="6">
        <v>207000</v>
      </c>
      <c r="AO352" s="6">
        <v>30</v>
      </c>
      <c r="AP352" s="49">
        <f t="shared" si="90"/>
        <v>-0.7263195169082125</v>
      </c>
      <c r="AQ352" s="6">
        <v>-24019.94</v>
      </c>
      <c r="AR352" s="8">
        <v>420000</v>
      </c>
      <c r="AS352" s="8">
        <v>60</v>
      </c>
      <c r="AT352" s="51">
        <f t="shared" si="91"/>
        <v>-1.7729003333333333</v>
      </c>
      <c r="AU352" s="6">
        <v>-32134.94</v>
      </c>
      <c r="AV352" s="8">
        <v>482800</v>
      </c>
      <c r="AW352" s="8">
        <v>69</v>
      </c>
      <c r="AX352" s="51">
        <f t="shared" si="92"/>
        <v>-2.0633453603976801</v>
      </c>
      <c r="AY352" s="50">
        <f t="shared" si="93"/>
        <v>631567.74</v>
      </c>
      <c r="AZ352" s="50">
        <f t="shared" si="94"/>
        <v>2967175</v>
      </c>
      <c r="BA352" s="50">
        <f t="shared" si="95"/>
        <v>625.5</v>
      </c>
      <c r="BB352" s="7">
        <f t="shared" si="96"/>
        <v>6.5983974453815497</v>
      </c>
      <c r="BC352" s="10" t="s">
        <v>792</v>
      </c>
      <c r="BD352" s="10" t="s">
        <v>792</v>
      </c>
      <c r="BE352" s="10" t="s">
        <v>806</v>
      </c>
      <c r="BF352" s="10" t="s">
        <v>812</v>
      </c>
    </row>
    <row r="353" spans="1:58" x14ac:dyDescent="0.2">
      <c r="A353" s="5">
        <v>209003</v>
      </c>
      <c r="B353" s="6" t="s">
        <v>641</v>
      </c>
      <c r="C353" s="6">
        <v>0</v>
      </c>
      <c r="D353" s="6">
        <v>0</v>
      </c>
      <c r="E353" s="6">
        <v>0</v>
      </c>
      <c r="F353" s="49">
        <f t="shared" si="81"/>
        <v>0</v>
      </c>
      <c r="G353" s="6">
        <v>0</v>
      </c>
      <c r="H353" s="6">
        <v>0</v>
      </c>
      <c r="I353" s="6">
        <v>0</v>
      </c>
      <c r="J353" s="49">
        <f t="shared" si="82"/>
        <v>0</v>
      </c>
      <c r="K353" s="6">
        <v>0</v>
      </c>
      <c r="L353" s="6">
        <v>0</v>
      </c>
      <c r="M353" s="6">
        <v>0</v>
      </c>
      <c r="N353" s="49">
        <f t="shared" si="83"/>
        <v>0</v>
      </c>
      <c r="O353" s="6">
        <v>0</v>
      </c>
      <c r="P353" s="6">
        <v>0</v>
      </c>
      <c r="Q353" s="6">
        <v>0</v>
      </c>
      <c r="R353" s="49">
        <f t="shared" si="84"/>
        <v>0</v>
      </c>
      <c r="S353" s="6">
        <v>-2800</v>
      </c>
      <c r="T353" s="6">
        <v>234500</v>
      </c>
      <c r="U353" s="6">
        <v>35</v>
      </c>
      <c r="V353" s="49">
        <f t="shared" si="85"/>
        <v>-0.37014925373134328</v>
      </c>
      <c r="W353" s="6">
        <v>-12950</v>
      </c>
      <c r="X353" s="6">
        <v>0</v>
      </c>
      <c r="Y353" s="6">
        <v>0</v>
      </c>
      <c r="Z353" s="49">
        <f t="shared" si="86"/>
        <v>0</v>
      </c>
      <c r="AA353" s="6">
        <v>-12950</v>
      </c>
      <c r="AB353" s="6">
        <v>0</v>
      </c>
      <c r="AC353" s="6">
        <v>0</v>
      </c>
      <c r="AD353" s="49">
        <f t="shared" si="87"/>
        <v>0</v>
      </c>
      <c r="AE353" s="6">
        <v>-12950</v>
      </c>
      <c r="AF353" s="6">
        <v>0</v>
      </c>
      <c r="AG353" s="6">
        <v>0</v>
      </c>
      <c r="AH353" s="49">
        <f t="shared" si="88"/>
        <v>0</v>
      </c>
      <c r="AI353" s="6">
        <v>-12950</v>
      </c>
      <c r="AJ353" s="6">
        <v>0</v>
      </c>
      <c r="AK353" s="6">
        <v>0</v>
      </c>
      <c r="AL353" s="49">
        <f t="shared" si="89"/>
        <v>0</v>
      </c>
      <c r="AM353" s="6">
        <v>-12950</v>
      </c>
      <c r="AN353" s="6">
        <v>0</v>
      </c>
      <c r="AO353" s="6">
        <v>0</v>
      </c>
      <c r="AP353" s="49">
        <f t="shared" si="90"/>
        <v>0</v>
      </c>
      <c r="AQ353" s="6">
        <v>-12950</v>
      </c>
      <c r="AR353" s="8">
        <v>0</v>
      </c>
      <c r="AS353" s="8">
        <v>0</v>
      </c>
      <c r="AT353" s="51">
        <f t="shared" si="91"/>
        <v>0</v>
      </c>
      <c r="AU353" s="6">
        <v>-12950</v>
      </c>
      <c r="AV353" s="8">
        <v>0</v>
      </c>
      <c r="AW353" s="8">
        <v>0</v>
      </c>
      <c r="AX353" s="51">
        <f t="shared" si="92"/>
        <v>0</v>
      </c>
      <c r="AY353" s="50">
        <f t="shared" si="93"/>
        <v>-28700</v>
      </c>
      <c r="AZ353" s="50">
        <f t="shared" si="94"/>
        <v>234500</v>
      </c>
      <c r="BA353" s="50">
        <f t="shared" si="95"/>
        <v>35</v>
      </c>
      <c r="BB353" s="7">
        <f t="shared" si="96"/>
        <v>-3.7940298507462686</v>
      </c>
      <c r="BC353" s="10" t="s">
        <v>792</v>
      </c>
      <c r="BD353" s="10" t="s">
        <v>792</v>
      </c>
      <c r="BE353" s="10" t="s">
        <v>806</v>
      </c>
      <c r="BF353" s="10" t="s">
        <v>812</v>
      </c>
    </row>
    <row r="354" spans="1:58" x14ac:dyDescent="0.2">
      <c r="A354" s="5">
        <v>209195</v>
      </c>
      <c r="B354" s="6" t="s">
        <v>651</v>
      </c>
      <c r="C354" s="6">
        <v>0</v>
      </c>
      <c r="D354" s="6">
        <v>0</v>
      </c>
      <c r="E354" s="6">
        <v>0</v>
      </c>
      <c r="F354" s="49">
        <f t="shared" si="81"/>
        <v>0</v>
      </c>
      <c r="G354" s="6">
        <v>0</v>
      </c>
      <c r="H354" s="6">
        <v>0</v>
      </c>
      <c r="I354" s="6">
        <v>0</v>
      </c>
      <c r="J354" s="49">
        <f t="shared" si="82"/>
        <v>0</v>
      </c>
      <c r="K354" s="6">
        <v>0</v>
      </c>
      <c r="L354" s="6">
        <v>0</v>
      </c>
      <c r="M354" s="6">
        <v>0</v>
      </c>
      <c r="N354" s="49">
        <f t="shared" si="83"/>
        <v>0</v>
      </c>
      <c r="O354" s="6">
        <v>0</v>
      </c>
      <c r="P354" s="6">
        <v>0</v>
      </c>
      <c r="Q354" s="6">
        <v>0</v>
      </c>
      <c r="R354" s="49">
        <f t="shared" si="84"/>
        <v>0</v>
      </c>
      <c r="S354" s="6">
        <v>456690</v>
      </c>
      <c r="T354" s="6">
        <v>5692270</v>
      </c>
      <c r="U354" s="6">
        <v>814</v>
      </c>
      <c r="V354" s="49">
        <f t="shared" si="85"/>
        <v>2.4871255228581917</v>
      </c>
      <c r="W354" s="6">
        <v>-432700</v>
      </c>
      <c r="X354" s="6">
        <v>0</v>
      </c>
      <c r="Y354" s="6">
        <v>0</v>
      </c>
      <c r="Z354" s="49">
        <f t="shared" si="86"/>
        <v>0</v>
      </c>
      <c r="AA354" s="6">
        <v>-432700</v>
      </c>
      <c r="AB354" s="6">
        <v>0</v>
      </c>
      <c r="AC354" s="6">
        <v>0</v>
      </c>
      <c r="AD354" s="49">
        <f t="shared" si="87"/>
        <v>0</v>
      </c>
      <c r="AE354" s="6">
        <v>-432700</v>
      </c>
      <c r="AF354" s="6">
        <v>0</v>
      </c>
      <c r="AG354" s="6">
        <v>0</v>
      </c>
      <c r="AH354" s="49">
        <f t="shared" si="88"/>
        <v>0</v>
      </c>
      <c r="AI354" s="6">
        <v>-432700</v>
      </c>
      <c r="AJ354" s="6">
        <v>0</v>
      </c>
      <c r="AK354" s="6">
        <v>0</v>
      </c>
      <c r="AL354" s="49">
        <f t="shared" si="89"/>
        <v>0</v>
      </c>
      <c r="AM354" s="6">
        <v>-432700</v>
      </c>
      <c r="AN354" s="6">
        <v>0</v>
      </c>
      <c r="AO354" s="6">
        <v>0</v>
      </c>
      <c r="AP354" s="49">
        <f t="shared" si="90"/>
        <v>0</v>
      </c>
      <c r="AQ354" s="6">
        <v>-432700</v>
      </c>
      <c r="AR354" s="8">
        <v>0</v>
      </c>
      <c r="AS354" s="8">
        <v>0</v>
      </c>
      <c r="AT354" s="51">
        <f t="shared" si="91"/>
        <v>0</v>
      </c>
      <c r="AU354" s="6">
        <v>-432700</v>
      </c>
      <c r="AV354" s="8">
        <v>0</v>
      </c>
      <c r="AW354" s="8">
        <v>0</v>
      </c>
      <c r="AX354" s="51">
        <f t="shared" si="92"/>
        <v>0</v>
      </c>
      <c r="AY354" s="50">
        <f t="shared" si="93"/>
        <v>-408710</v>
      </c>
      <c r="AZ354" s="50">
        <f t="shared" si="94"/>
        <v>5692270</v>
      </c>
      <c r="BA354" s="50">
        <f t="shared" si="95"/>
        <v>814</v>
      </c>
      <c r="BB354" s="7">
        <f t="shared" si="96"/>
        <v>-2.2258273061537839</v>
      </c>
      <c r="BC354" s="10" t="s">
        <v>792</v>
      </c>
      <c r="BD354" s="10" t="s">
        <v>792</v>
      </c>
      <c r="BE354" s="10" t="s">
        <v>806</v>
      </c>
      <c r="BF354" s="10" t="s">
        <v>812</v>
      </c>
    </row>
    <row r="355" spans="1:58" x14ac:dyDescent="0.2">
      <c r="A355" s="5">
        <v>209300</v>
      </c>
      <c r="B355" s="6" t="s">
        <v>362</v>
      </c>
      <c r="C355" s="6">
        <v>0</v>
      </c>
      <c r="D355" s="6">
        <v>0</v>
      </c>
      <c r="E355" s="6">
        <v>0</v>
      </c>
      <c r="F355" s="49">
        <f t="shared" si="81"/>
        <v>0</v>
      </c>
      <c r="G355" s="6">
        <v>0</v>
      </c>
      <c r="H355" s="6">
        <v>0</v>
      </c>
      <c r="I355" s="6">
        <v>0</v>
      </c>
      <c r="J355" s="49">
        <f t="shared" si="82"/>
        <v>0</v>
      </c>
      <c r="K355" s="6">
        <v>0</v>
      </c>
      <c r="L355" s="6">
        <v>0</v>
      </c>
      <c r="M355" s="6">
        <v>0</v>
      </c>
      <c r="N355" s="49">
        <f t="shared" si="83"/>
        <v>0</v>
      </c>
      <c r="O355" s="6">
        <v>0</v>
      </c>
      <c r="P355" s="6">
        <v>0</v>
      </c>
      <c r="Q355" s="6">
        <v>0</v>
      </c>
      <c r="R355" s="49">
        <f t="shared" si="84"/>
        <v>0</v>
      </c>
      <c r="S355" s="6">
        <v>91250</v>
      </c>
      <c r="T355" s="6">
        <v>236000</v>
      </c>
      <c r="U355" s="6">
        <v>35</v>
      </c>
      <c r="V355" s="49">
        <f t="shared" si="85"/>
        <v>11.986228813559322</v>
      </c>
      <c r="W355" s="6">
        <v>328875</v>
      </c>
      <c r="X355" s="6">
        <v>356500</v>
      </c>
      <c r="Y355" s="6">
        <v>50</v>
      </c>
      <c r="Z355" s="49">
        <f t="shared" si="86"/>
        <v>27.675315568022437</v>
      </c>
      <c r="AA355" s="6">
        <v>153775</v>
      </c>
      <c r="AB355" s="6">
        <v>198000</v>
      </c>
      <c r="AC355" s="6">
        <v>30</v>
      </c>
      <c r="AD355" s="49">
        <f t="shared" si="87"/>
        <v>24.075883838383838</v>
      </c>
      <c r="AE355" s="6">
        <v>411075</v>
      </c>
      <c r="AF355" s="6">
        <v>438000</v>
      </c>
      <c r="AG355" s="6">
        <v>60</v>
      </c>
      <c r="AH355" s="49">
        <f t="shared" si="88"/>
        <v>28.155821917808218</v>
      </c>
      <c r="AI355" s="6">
        <v>391025</v>
      </c>
      <c r="AJ355" s="6">
        <v>0</v>
      </c>
      <c r="AK355" s="6">
        <v>0</v>
      </c>
      <c r="AL355" s="49">
        <f t="shared" si="89"/>
        <v>0</v>
      </c>
      <c r="AM355" s="6">
        <v>181025</v>
      </c>
      <c r="AN355" s="6">
        <v>0</v>
      </c>
      <c r="AO355" s="6">
        <v>0</v>
      </c>
      <c r="AP355" s="49">
        <f t="shared" si="90"/>
        <v>0</v>
      </c>
      <c r="AQ355" s="6">
        <v>100000</v>
      </c>
      <c r="AR355" s="8">
        <v>0</v>
      </c>
      <c r="AS355" s="8">
        <v>0</v>
      </c>
      <c r="AT355" s="51">
        <f t="shared" si="91"/>
        <v>0</v>
      </c>
      <c r="AU355" s="6">
        <v>-1800</v>
      </c>
      <c r="AV355" s="8">
        <v>0</v>
      </c>
      <c r="AW355" s="8">
        <v>0</v>
      </c>
      <c r="AX355" s="51">
        <f t="shared" si="92"/>
        <v>0</v>
      </c>
      <c r="AY355" s="50">
        <f t="shared" si="93"/>
        <v>573900</v>
      </c>
      <c r="AZ355" s="50">
        <f t="shared" si="94"/>
        <v>790500</v>
      </c>
      <c r="BA355" s="50">
        <f t="shared" si="95"/>
        <v>175</v>
      </c>
      <c r="BB355" s="7">
        <f t="shared" si="96"/>
        <v>22.505882352941178</v>
      </c>
      <c r="BC355" s="10" t="s">
        <v>792</v>
      </c>
      <c r="BD355" s="10" t="s">
        <v>792</v>
      </c>
      <c r="BE355" s="10" t="s">
        <v>806</v>
      </c>
      <c r="BF355" s="10" t="s">
        <v>812</v>
      </c>
    </row>
    <row r="356" spans="1:58" x14ac:dyDescent="0.2">
      <c r="A356" s="5">
        <v>209341</v>
      </c>
      <c r="B356" s="6" t="s">
        <v>656</v>
      </c>
      <c r="C356" s="6">
        <v>0</v>
      </c>
      <c r="D356" s="6">
        <v>0</v>
      </c>
      <c r="E356" s="6">
        <v>0</v>
      </c>
      <c r="F356" s="49">
        <f t="shared" si="81"/>
        <v>0</v>
      </c>
      <c r="G356" s="6">
        <v>0</v>
      </c>
      <c r="H356" s="6">
        <v>0</v>
      </c>
      <c r="I356" s="6">
        <v>0</v>
      </c>
      <c r="J356" s="49">
        <f t="shared" si="82"/>
        <v>0</v>
      </c>
      <c r="K356" s="6">
        <v>0</v>
      </c>
      <c r="L356" s="6">
        <v>0</v>
      </c>
      <c r="M356" s="6">
        <v>0</v>
      </c>
      <c r="N356" s="49">
        <f t="shared" si="83"/>
        <v>0</v>
      </c>
      <c r="O356" s="6">
        <v>0</v>
      </c>
      <c r="P356" s="6">
        <v>0</v>
      </c>
      <c r="Q356" s="6">
        <v>0</v>
      </c>
      <c r="R356" s="49">
        <f t="shared" si="84"/>
        <v>0</v>
      </c>
      <c r="S356" s="6">
        <v>254189</v>
      </c>
      <c r="T356" s="6">
        <v>698500</v>
      </c>
      <c r="U356" s="6">
        <v>100</v>
      </c>
      <c r="V356" s="49">
        <f t="shared" si="85"/>
        <v>11.281115246957766</v>
      </c>
      <c r="W356" s="6">
        <v>280699.49</v>
      </c>
      <c r="X356" s="6">
        <v>533750</v>
      </c>
      <c r="Y356" s="6">
        <v>77.5</v>
      </c>
      <c r="Z356" s="49">
        <f t="shared" si="86"/>
        <v>15.77702051522248</v>
      </c>
      <c r="AA356" s="6">
        <v>482212.49</v>
      </c>
      <c r="AB356" s="6">
        <v>923500</v>
      </c>
      <c r="AC356" s="6">
        <v>130</v>
      </c>
      <c r="AD356" s="49">
        <f t="shared" si="87"/>
        <v>16.186883800757986</v>
      </c>
      <c r="AE356" s="6">
        <v>284346.99</v>
      </c>
      <c r="AF356" s="6">
        <v>742000</v>
      </c>
      <c r="AG356" s="6">
        <v>104.5</v>
      </c>
      <c r="AH356" s="49">
        <f t="shared" si="88"/>
        <v>11.496509029649596</v>
      </c>
      <c r="AI356" s="6">
        <v>314068.49</v>
      </c>
      <c r="AJ356" s="6">
        <v>1221500</v>
      </c>
      <c r="AK356" s="6">
        <v>175</v>
      </c>
      <c r="AL356" s="49">
        <f t="shared" si="89"/>
        <v>7.9706288907081451</v>
      </c>
      <c r="AM356" s="6">
        <v>167368.49</v>
      </c>
      <c r="AN356" s="6">
        <v>989800</v>
      </c>
      <c r="AO356" s="6">
        <v>140</v>
      </c>
      <c r="AP356" s="49">
        <f t="shared" si="90"/>
        <v>5.2418904728227922</v>
      </c>
      <c r="AQ356" s="6">
        <v>379477.49</v>
      </c>
      <c r="AR356" s="8">
        <v>1197200</v>
      </c>
      <c r="AS356" s="8">
        <v>173</v>
      </c>
      <c r="AT356" s="51">
        <f t="shared" si="91"/>
        <v>9.8260960491146019</v>
      </c>
      <c r="AU356" s="6">
        <v>453202.49</v>
      </c>
      <c r="AV356" s="8">
        <v>980000</v>
      </c>
      <c r="AW356" s="8">
        <v>140</v>
      </c>
      <c r="AX356" s="51">
        <f t="shared" si="92"/>
        <v>14.335997132653061</v>
      </c>
      <c r="AY356" s="50">
        <f t="shared" si="93"/>
        <v>1017100.98</v>
      </c>
      <c r="AZ356" s="50">
        <f t="shared" si="94"/>
        <v>2155750</v>
      </c>
      <c r="BA356" s="50">
        <f t="shared" si="95"/>
        <v>1040</v>
      </c>
      <c r="BB356" s="7">
        <f t="shared" si="96"/>
        <v>14.626060712049169</v>
      </c>
      <c r="BC356" s="10" t="s">
        <v>792</v>
      </c>
      <c r="BD356" s="10" t="s">
        <v>792</v>
      </c>
      <c r="BE356" s="10" t="s">
        <v>806</v>
      </c>
      <c r="BF356" s="10" t="s">
        <v>812</v>
      </c>
    </row>
    <row r="357" spans="1:58" x14ac:dyDescent="0.2">
      <c r="A357" s="5">
        <v>209652</v>
      </c>
      <c r="B357" s="6" t="s">
        <v>666</v>
      </c>
      <c r="C357" s="6">
        <v>0</v>
      </c>
      <c r="D357" s="6">
        <v>0</v>
      </c>
      <c r="E357" s="6">
        <v>0</v>
      </c>
      <c r="F357" s="49">
        <f t="shared" si="81"/>
        <v>0</v>
      </c>
      <c r="G357" s="6">
        <v>0</v>
      </c>
      <c r="H357" s="6">
        <v>0</v>
      </c>
      <c r="I357" s="6">
        <v>0</v>
      </c>
      <c r="J357" s="49">
        <f t="shared" si="82"/>
        <v>0</v>
      </c>
      <c r="K357" s="6">
        <v>0</v>
      </c>
      <c r="L357" s="6">
        <v>0</v>
      </c>
      <c r="M357" s="6">
        <v>0</v>
      </c>
      <c r="N357" s="49">
        <f t="shared" si="83"/>
        <v>0</v>
      </c>
      <c r="O357" s="6">
        <v>0</v>
      </c>
      <c r="P357" s="6">
        <v>0</v>
      </c>
      <c r="Q357" s="6">
        <v>0</v>
      </c>
      <c r="R357" s="49">
        <f t="shared" si="84"/>
        <v>0</v>
      </c>
      <c r="S357" s="6">
        <v>0</v>
      </c>
      <c r="T357" s="6">
        <v>0</v>
      </c>
      <c r="U357" s="6">
        <v>0</v>
      </c>
      <c r="V357" s="49">
        <f t="shared" si="85"/>
        <v>0</v>
      </c>
      <c r="W357" s="6">
        <v>29915</v>
      </c>
      <c r="X357" s="6">
        <v>3397030</v>
      </c>
      <c r="Y357" s="6">
        <v>501</v>
      </c>
      <c r="Z357" s="49">
        <f t="shared" si="86"/>
        <v>0.26418665716817341</v>
      </c>
      <c r="AA357" s="6">
        <v>60275.95</v>
      </c>
      <c r="AB357" s="6">
        <v>3578095</v>
      </c>
      <c r="AC357" s="6">
        <v>499</v>
      </c>
      <c r="AD357" s="49">
        <f t="shared" si="87"/>
        <v>0.52222046927205679</v>
      </c>
      <c r="AE357" s="6">
        <v>360397.93</v>
      </c>
      <c r="AF357" s="6">
        <v>2081780</v>
      </c>
      <c r="AG357" s="6">
        <v>288.5</v>
      </c>
      <c r="AH357" s="49">
        <f t="shared" si="88"/>
        <v>5.1936025420553564</v>
      </c>
      <c r="AI357" s="6">
        <v>68898.95</v>
      </c>
      <c r="AJ357" s="6">
        <v>5395695</v>
      </c>
      <c r="AK357" s="6">
        <v>742.5</v>
      </c>
      <c r="AL357" s="49">
        <f t="shared" si="89"/>
        <v>0.39584658695497055</v>
      </c>
      <c r="AM357" s="6">
        <v>103732.01</v>
      </c>
      <c r="AN357" s="6">
        <v>4172330</v>
      </c>
      <c r="AO357" s="6">
        <v>578</v>
      </c>
      <c r="AP357" s="49">
        <f t="shared" si="90"/>
        <v>0.77071859368745999</v>
      </c>
      <c r="AQ357" s="6">
        <v>417959.15</v>
      </c>
      <c r="AR357" s="8">
        <v>4261800</v>
      </c>
      <c r="AS357" s="8">
        <v>595</v>
      </c>
      <c r="AT357" s="51">
        <f t="shared" si="91"/>
        <v>3.0402021798301191</v>
      </c>
      <c r="AU357" s="6">
        <v>478431.26</v>
      </c>
      <c r="AV357" s="8">
        <v>6923765</v>
      </c>
      <c r="AW357" s="8">
        <v>935.5</v>
      </c>
      <c r="AX357" s="51">
        <f t="shared" si="92"/>
        <v>2.1420959636844983</v>
      </c>
      <c r="AY357" s="50">
        <f t="shared" si="93"/>
        <v>90190.95</v>
      </c>
      <c r="AZ357" s="50">
        <f t="shared" si="94"/>
        <v>6975125</v>
      </c>
      <c r="BA357" s="50">
        <f t="shared" si="95"/>
        <v>4139.5</v>
      </c>
      <c r="BB357" s="7">
        <f t="shared" si="96"/>
        <v>0.40084148312754253</v>
      </c>
      <c r="BC357" s="10" t="s">
        <v>792</v>
      </c>
      <c r="BD357" s="10" t="s">
        <v>792</v>
      </c>
      <c r="BE357" s="10" t="s">
        <v>806</v>
      </c>
      <c r="BF357" s="10" t="s">
        <v>812</v>
      </c>
    </row>
    <row r="358" spans="1:58" x14ac:dyDescent="0.2">
      <c r="A358" s="5">
        <v>209702</v>
      </c>
      <c r="B358" s="6" t="s">
        <v>668</v>
      </c>
      <c r="C358" s="6">
        <v>0</v>
      </c>
      <c r="D358" s="6">
        <v>0</v>
      </c>
      <c r="E358" s="6">
        <v>0</v>
      </c>
      <c r="F358" s="49">
        <f t="shared" si="81"/>
        <v>0</v>
      </c>
      <c r="G358" s="6">
        <v>0</v>
      </c>
      <c r="H358" s="6">
        <v>0</v>
      </c>
      <c r="I358" s="6">
        <v>0</v>
      </c>
      <c r="J358" s="49">
        <f t="shared" si="82"/>
        <v>0</v>
      </c>
      <c r="K358" s="6">
        <v>0</v>
      </c>
      <c r="L358" s="6">
        <v>0</v>
      </c>
      <c r="M358" s="6">
        <v>0</v>
      </c>
      <c r="N358" s="49">
        <f t="shared" si="83"/>
        <v>0</v>
      </c>
      <c r="O358" s="6">
        <v>0</v>
      </c>
      <c r="P358" s="6">
        <v>0</v>
      </c>
      <c r="Q358" s="6">
        <v>0</v>
      </c>
      <c r="R358" s="49">
        <f t="shared" si="84"/>
        <v>0</v>
      </c>
      <c r="S358" s="6">
        <v>0</v>
      </c>
      <c r="T358" s="6">
        <v>0</v>
      </c>
      <c r="U358" s="6">
        <v>0</v>
      </c>
      <c r="V358" s="49">
        <f t="shared" si="85"/>
        <v>0</v>
      </c>
      <c r="W358" s="6">
        <v>101152.5</v>
      </c>
      <c r="X358" s="6">
        <v>574300</v>
      </c>
      <c r="Y358" s="6">
        <v>83.5</v>
      </c>
      <c r="Z358" s="49">
        <f t="shared" si="86"/>
        <v>5.2839543792442978</v>
      </c>
      <c r="AA358" s="6">
        <v>501047.22</v>
      </c>
      <c r="AB358" s="6">
        <v>528050</v>
      </c>
      <c r="AC358" s="6">
        <v>68.5</v>
      </c>
      <c r="AD358" s="49">
        <f t="shared" si="87"/>
        <v>29.414759625035508</v>
      </c>
      <c r="AE358" s="6">
        <v>241047.22</v>
      </c>
      <c r="AF358" s="6">
        <v>0</v>
      </c>
      <c r="AG358" s="6">
        <v>0</v>
      </c>
      <c r="AH358" s="49">
        <f t="shared" si="88"/>
        <v>0</v>
      </c>
      <c r="AI358" s="6">
        <v>202574.72</v>
      </c>
      <c r="AJ358" s="6">
        <v>238000</v>
      </c>
      <c r="AK358" s="6">
        <v>34</v>
      </c>
      <c r="AL358" s="49">
        <f t="shared" si="89"/>
        <v>26.385782857142857</v>
      </c>
      <c r="AM358" s="6">
        <v>82974.720000000001</v>
      </c>
      <c r="AN358" s="6">
        <v>708500</v>
      </c>
      <c r="AO358" s="6">
        <v>105</v>
      </c>
      <c r="AP358" s="49">
        <f t="shared" si="90"/>
        <v>3.6305099788285107</v>
      </c>
      <c r="AQ358" s="6">
        <v>-21415.279999999999</v>
      </c>
      <c r="AR358" s="8">
        <v>244800</v>
      </c>
      <c r="AS358" s="8">
        <v>34</v>
      </c>
      <c r="AT358" s="51">
        <f t="shared" si="91"/>
        <v>-2.7119022875816992</v>
      </c>
      <c r="AU358" s="6">
        <v>-35080.28</v>
      </c>
      <c r="AV358" s="8">
        <v>238000</v>
      </c>
      <c r="AW358" s="8">
        <v>35</v>
      </c>
      <c r="AX358" s="51">
        <f t="shared" si="92"/>
        <v>-4.5692801680672268</v>
      </c>
      <c r="AY358" s="50">
        <f t="shared" si="93"/>
        <v>602199.72</v>
      </c>
      <c r="AZ358" s="50">
        <f t="shared" si="94"/>
        <v>1102350</v>
      </c>
      <c r="BA358" s="50">
        <f t="shared" si="95"/>
        <v>360</v>
      </c>
      <c r="BB358" s="7">
        <f t="shared" si="96"/>
        <v>16.934903905293236</v>
      </c>
      <c r="BC358" s="10" t="s">
        <v>792</v>
      </c>
      <c r="BD358" s="10" t="s">
        <v>792</v>
      </c>
      <c r="BE358" s="10" t="s">
        <v>806</v>
      </c>
      <c r="BF358" s="10" t="s">
        <v>812</v>
      </c>
    </row>
    <row r="359" spans="1:58" x14ac:dyDescent="0.2">
      <c r="A359" s="5">
        <v>209895</v>
      </c>
      <c r="B359" s="6" t="s">
        <v>675</v>
      </c>
      <c r="C359" s="6">
        <v>0</v>
      </c>
      <c r="D359" s="6">
        <v>0</v>
      </c>
      <c r="E359" s="6">
        <v>0</v>
      </c>
      <c r="F359" s="49">
        <f t="shared" si="81"/>
        <v>0</v>
      </c>
      <c r="G359" s="6">
        <v>0</v>
      </c>
      <c r="H359" s="6">
        <v>0</v>
      </c>
      <c r="I359" s="6">
        <v>0</v>
      </c>
      <c r="J359" s="49">
        <f t="shared" si="82"/>
        <v>0</v>
      </c>
      <c r="K359" s="6">
        <v>0</v>
      </c>
      <c r="L359" s="6">
        <v>0</v>
      </c>
      <c r="M359" s="6">
        <v>0</v>
      </c>
      <c r="N359" s="49">
        <f t="shared" si="83"/>
        <v>0</v>
      </c>
      <c r="O359" s="6">
        <v>0</v>
      </c>
      <c r="P359" s="6">
        <v>0</v>
      </c>
      <c r="Q359" s="6">
        <v>0</v>
      </c>
      <c r="R359" s="49">
        <f t="shared" si="84"/>
        <v>0</v>
      </c>
      <c r="S359" s="6">
        <v>0</v>
      </c>
      <c r="T359" s="6">
        <v>0</v>
      </c>
      <c r="U359" s="6">
        <v>0</v>
      </c>
      <c r="V359" s="49">
        <f t="shared" si="85"/>
        <v>0</v>
      </c>
      <c r="W359" s="6">
        <v>0</v>
      </c>
      <c r="X359" s="6">
        <v>0</v>
      </c>
      <c r="Y359" s="6">
        <v>0</v>
      </c>
      <c r="Z359" s="49">
        <f t="shared" si="86"/>
        <v>0</v>
      </c>
      <c r="AA359" s="6">
        <v>-8750</v>
      </c>
      <c r="AB359" s="6">
        <v>255500</v>
      </c>
      <c r="AC359" s="6">
        <v>35</v>
      </c>
      <c r="AD359" s="49">
        <f t="shared" si="87"/>
        <v>-1.0616438356164384</v>
      </c>
      <c r="AE359" s="6">
        <v>196050</v>
      </c>
      <c r="AF359" s="6">
        <v>220000</v>
      </c>
      <c r="AG359" s="6">
        <v>30</v>
      </c>
      <c r="AH359" s="49">
        <f t="shared" si="88"/>
        <v>26.734090909090909</v>
      </c>
      <c r="AI359" s="6">
        <v>119825</v>
      </c>
      <c r="AJ359" s="6">
        <v>207300</v>
      </c>
      <c r="AK359" s="6">
        <v>30</v>
      </c>
      <c r="AL359" s="49">
        <f t="shared" si="89"/>
        <v>17.918837433671008</v>
      </c>
      <c r="AM359" s="6">
        <v>246225</v>
      </c>
      <c r="AN359" s="6">
        <v>258300</v>
      </c>
      <c r="AO359" s="6">
        <v>35</v>
      </c>
      <c r="AP359" s="49">
        <f t="shared" si="90"/>
        <v>29.550813008130081</v>
      </c>
      <c r="AQ359" s="6">
        <v>48875</v>
      </c>
      <c r="AR359" s="8">
        <v>207900</v>
      </c>
      <c r="AS359" s="8">
        <v>30</v>
      </c>
      <c r="AT359" s="51">
        <f t="shared" si="91"/>
        <v>7.2877585377585383</v>
      </c>
      <c r="AU359" s="6">
        <v>28575</v>
      </c>
      <c r="AV359" s="8">
        <v>38150</v>
      </c>
      <c r="AW359" s="8">
        <v>5</v>
      </c>
      <c r="AX359" s="51">
        <f t="shared" si="92"/>
        <v>23.219528178243774</v>
      </c>
      <c r="AY359" s="50">
        <f t="shared" si="93"/>
        <v>-8750</v>
      </c>
      <c r="AZ359" s="50">
        <f t="shared" si="94"/>
        <v>255500</v>
      </c>
      <c r="BA359" s="50">
        <f t="shared" si="95"/>
        <v>165</v>
      </c>
      <c r="BB359" s="7">
        <f t="shared" si="96"/>
        <v>-1.0616438356164384</v>
      </c>
      <c r="BC359" s="10" t="s">
        <v>792</v>
      </c>
      <c r="BD359" s="10" t="s">
        <v>792</v>
      </c>
      <c r="BE359" s="10" t="s">
        <v>806</v>
      </c>
      <c r="BF359" s="10" t="s">
        <v>812</v>
      </c>
    </row>
    <row r="360" spans="1:58" x14ac:dyDescent="0.2">
      <c r="A360" s="5">
        <v>204146</v>
      </c>
      <c r="B360" s="6" t="s">
        <v>732</v>
      </c>
      <c r="C360" s="6">
        <v>-3078.13</v>
      </c>
      <c r="D360" s="6">
        <v>0</v>
      </c>
      <c r="E360" s="6">
        <v>0</v>
      </c>
      <c r="F360" s="49">
        <f t="shared" si="81"/>
        <v>0</v>
      </c>
      <c r="G360" s="6">
        <v>-3078.13</v>
      </c>
      <c r="H360" s="6">
        <v>0</v>
      </c>
      <c r="I360" s="6">
        <v>0</v>
      </c>
      <c r="J360" s="49">
        <f t="shared" si="82"/>
        <v>0</v>
      </c>
      <c r="K360" s="6">
        <v>-3078.13</v>
      </c>
      <c r="L360" s="6">
        <v>0</v>
      </c>
      <c r="M360" s="6">
        <v>0</v>
      </c>
      <c r="N360" s="49">
        <f t="shared" si="83"/>
        <v>0</v>
      </c>
      <c r="O360" s="6">
        <v>-3078.13</v>
      </c>
      <c r="P360" s="6">
        <v>0</v>
      </c>
      <c r="Q360" s="6">
        <v>0</v>
      </c>
      <c r="R360" s="49">
        <f t="shared" si="84"/>
        <v>0</v>
      </c>
      <c r="S360" s="6">
        <v>-3078.13</v>
      </c>
      <c r="T360" s="6">
        <v>0</v>
      </c>
      <c r="U360" s="6">
        <v>0</v>
      </c>
      <c r="V360" s="49">
        <f t="shared" si="85"/>
        <v>0</v>
      </c>
      <c r="W360" s="6">
        <v>-3078.13</v>
      </c>
      <c r="X360" s="6">
        <v>0</v>
      </c>
      <c r="Y360" s="6">
        <v>0</v>
      </c>
      <c r="Z360" s="49">
        <f t="shared" si="86"/>
        <v>0</v>
      </c>
      <c r="AA360" s="6">
        <v>78858.12</v>
      </c>
      <c r="AB360" s="6">
        <v>0</v>
      </c>
      <c r="AC360" s="6">
        <v>0</v>
      </c>
      <c r="AD360" s="49">
        <f t="shared" si="87"/>
        <v>0</v>
      </c>
      <c r="AE360" s="6">
        <v>78858.12</v>
      </c>
      <c r="AF360" s="6">
        <v>0</v>
      </c>
      <c r="AG360" s="6">
        <v>0</v>
      </c>
      <c r="AH360" s="49">
        <f t="shared" si="88"/>
        <v>0</v>
      </c>
      <c r="AI360" s="6">
        <v>78858.12</v>
      </c>
      <c r="AJ360" s="6">
        <v>0</v>
      </c>
      <c r="AK360" s="6">
        <v>0</v>
      </c>
      <c r="AL360" s="49">
        <f t="shared" si="89"/>
        <v>0</v>
      </c>
      <c r="AM360" s="6">
        <v>0</v>
      </c>
      <c r="AN360" s="6">
        <v>0</v>
      </c>
      <c r="AO360" s="6">
        <v>0</v>
      </c>
      <c r="AP360" s="49">
        <f t="shared" si="90"/>
        <v>0</v>
      </c>
      <c r="AQ360" s="6">
        <v>0</v>
      </c>
      <c r="AR360" s="8">
        <v>0</v>
      </c>
      <c r="AS360" s="8">
        <v>0</v>
      </c>
      <c r="AT360" s="51">
        <f t="shared" si="91"/>
        <v>0</v>
      </c>
      <c r="AU360" s="6">
        <v>0</v>
      </c>
      <c r="AV360" s="8">
        <v>0</v>
      </c>
      <c r="AW360" s="8">
        <v>0</v>
      </c>
      <c r="AX360" s="51">
        <f t="shared" si="92"/>
        <v>0</v>
      </c>
      <c r="AY360" s="50">
        <f t="shared" si="93"/>
        <v>60389.34</v>
      </c>
      <c r="AZ360" s="50">
        <f t="shared" si="94"/>
        <v>0</v>
      </c>
      <c r="BA360" s="50">
        <f t="shared" si="95"/>
        <v>0</v>
      </c>
      <c r="BB360" s="7">
        <f t="shared" si="96"/>
        <v>0</v>
      </c>
      <c r="BC360" s="10" t="s">
        <v>792</v>
      </c>
      <c r="BD360" s="10" t="s">
        <v>792</v>
      </c>
      <c r="BE360" s="10" t="s">
        <v>806</v>
      </c>
      <c r="BF360" s="10" t="s">
        <v>812</v>
      </c>
    </row>
    <row r="361" spans="1:58" x14ac:dyDescent="0.2">
      <c r="A361" s="5">
        <v>208845</v>
      </c>
      <c r="B361" s="6" t="s">
        <v>734</v>
      </c>
      <c r="C361" s="6">
        <v>0</v>
      </c>
      <c r="D361" s="6">
        <v>0</v>
      </c>
      <c r="E361" s="6">
        <v>0</v>
      </c>
      <c r="F361" s="49">
        <f t="shared" si="81"/>
        <v>0</v>
      </c>
      <c r="G361" s="6">
        <v>0</v>
      </c>
      <c r="H361" s="6">
        <v>0</v>
      </c>
      <c r="I361" s="6">
        <v>0</v>
      </c>
      <c r="J361" s="49">
        <f t="shared" si="82"/>
        <v>0</v>
      </c>
      <c r="K361" s="6">
        <v>0</v>
      </c>
      <c r="L361" s="6">
        <v>0</v>
      </c>
      <c r="M361" s="6">
        <v>0</v>
      </c>
      <c r="N361" s="49">
        <f t="shared" si="83"/>
        <v>0</v>
      </c>
      <c r="O361" s="6">
        <v>-5250</v>
      </c>
      <c r="P361" s="6">
        <v>240700</v>
      </c>
      <c r="Q361" s="6">
        <v>35</v>
      </c>
      <c r="R361" s="49">
        <f t="shared" si="84"/>
        <v>-0.67615288741171575</v>
      </c>
      <c r="S361" s="6">
        <v>218598</v>
      </c>
      <c r="T361" s="6">
        <v>471400</v>
      </c>
      <c r="U361" s="6">
        <v>70</v>
      </c>
      <c r="V361" s="49">
        <f t="shared" si="85"/>
        <v>14.375345778532033</v>
      </c>
      <c r="W361" s="6">
        <v>-18025</v>
      </c>
      <c r="X361" s="6">
        <v>0</v>
      </c>
      <c r="Y361" s="6">
        <v>0</v>
      </c>
      <c r="Z361" s="49">
        <f t="shared" si="86"/>
        <v>0</v>
      </c>
      <c r="AA361" s="6">
        <v>246850</v>
      </c>
      <c r="AB361" s="6">
        <v>501600</v>
      </c>
      <c r="AC361" s="6">
        <v>70</v>
      </c>
      <c r="AD361" s="49">
        <f t="shared" si="87"/>
        <v>15.255881180223286</v>
      </c>
      <c r="AE361" s="6">
        <v>232350</v>
      </c>
      <c r="AF361" s="6">
        <v>243200</v>
      </c>
      <c r="AG361" s="6">
        <v>35</v>
      </c>
      <c r="AH361" s="49">
        <f t="shared" si="88"/>
        <v>28.661595394736842</v>
      </c>
      <c r="AI361" s="6">
        <v>222725</v>
      </c>
      <c r="AJ361" s="6">
        <v>0</v>
      </c>
      <c r="AK361" s="6">
        <v>0</v>
      </c>
      <c r="AL361" s="49">
        <f t="shared" si="89"/>
        <v>0</v>
      </c>
      <c r="AM361" s="6">
        <v>0</v>
      </c>
      <c r="AN361" s="6">
        <v>0</v>
      </c>
      <c r="AO361" s="6">
        <v>0</v>
      </c>
      <c r="AP361" s="49">
        <f t="shared" si="90"/>
        <v>0</v>
      </c>
      <c r="AQ361" s="6">
        <v>0</v>
      </c>
      <c r="AR361" s="8">
        <v>0</v>
      </c>
      <c r="AS361" s="8">
        <v>0</v>
      </c>
      <c r="AT361" s="51">
        <f t="shared" si="91"/>
        <v>0</v>
      </c>
      <c r="AU361" s="6">
        <v>0</v>
      </c>
      <c r="AV361" s="8">
        <v>0</v>
      </c>
      <c r="AW361" s="8">
        <v>0</v>
      </c>
      <c r="AX361" s="51">
        <f t="shared" si="92"/>
        <v>0</v>
      </c>
      <c r="AY361" s="50">
        <f t="shared" si="93"/>
        <v>442173</v>
      </c>
      <c r="AZ361" s="50">
        <f t="shared" si="94"/>
        <v>1213700</v>
      </c>
      <c r="BA361" s="50">
        <f t="shared" si="95"/>
        <v>210</v>
      </c>
      <c r="BB361" s="7">
        <f t="shared" si="96"/>
        <v>11.293864216857544</v>
      </c>
      <c r="BC361" s="10" t="s">
        <v>792</v>
      </c>
      <c r="BD361" s="10" t="s">
        <v>792</v>
      </c>
      <c r="BE361" s="10" t="s">
        <v>806</v>
      </c>
      <c r="BF361" s="10" t="s">
        <v>812</v>
      </c>
    </row>
    <row r="362" spans="1:58" x14ac:dyDescent="0.2">
      <c r="A362" s="5">
        <v>119117</v>
      </c>
      <c r="B362" s="6" t="s">
        <v>35</v>
      </c>
      <c r="C362" s="6">
        <v>895719.68</v>
      </c>
      <c r="D362" s="6">
        <v>824350</v>
      </c>
      <c r="E362" s="6">
        <v>120</v>
      </c>
      <c r="F362" s="49">
        <f t="shared" si="81"/>
        <v>32.597307454357981</v>
      </c>
      <c r="G362" s="6">
        <v>888222.7</v>
      </c>
      <c r="H362" s="6">
        <v>1187915</v>
      </c>
      <c r="I362" s="6">
        <v>174.5</v>
      </c>
      <c r="J362" s="49">
        <f t="shared" si="82"/>
        <v>23.17918681050412</v>
      </c>
      <c r="K362" s="6">
        <v>1374455.17</v>
      </c>
      <c r="L362" s="6">
        <v>2378070</v>
      </c>
      <c r="M362" s="6">
        <v>331</v>
      </c>
      <c r="N362" s="49">
        <f t="shared" si="83"/>
        <v>17.339125887799771</v>
      </c>
      <c r="O362" s="6">
        <v>1214989.17</v>
      </c>
      <c r="P362" s="6">
        <v>1488150</v>
      </c>
      <c r="Q362" s="6">
        <v>214</v>
      </c>
      <c r="R362" s="49">
        <f t="shared" si="84"/>
        <v>25.309722991633908</v>
      </c>
      <c r="S362" s="6">
        <v>1257042.21</v>
      </c>
      <c r="T362" s="6">
        <v>2024550</v>
      </c>
      <c r="U362" s="6">
        <v>300</v>
      </c>
      <c r="V362" s="49">
        <f t="shared" si="85"/>
        <v>19.247886448840482</v>
      </c>
      <c r="W362" s="6">
        <v>1292441.18</v>
      </c>
      <c r="X362" s="6">
        <v>1661355</v>
      </c>
      <c r="Y362" s="6">
        <v>242</v>
      </c>
      <c r="Z362" s="49">
        <f t="shared" si="86"/>
        <v>23.338320467329378</v>
      </c>
      <c r="AA362" s="6">
        <v>1227605.24</v>
      </c>
      <c r="AB362" s="6">
        <v>1539800</v>
      </c>
      <c r="AC362" s="6">
        <v>198</v>
      </c>
      <c r="AD362" s="49">
        <f t="shared" si="87"/>
        <v>24.714743758929732</v>
      </c>
      <c r="AE362" s="6">
        <v>1251338.19</v>
      </c>
      <c r="AF362" s="6">
        <v>1721300</v>
      </c>
      <c r="AG362" s="6">
        <v>232</v>
      </c>
      <c r="AH362" s="49">
        <f t="shared" si="88"/>
        <v>21.809182420263753</v>
      </c>
      <c r="AI362" s="6">
        <v>2146378.92</v>
      </c>
      <c r="AJ362" s="6">
        <v>2622304.5</v>
      </c>
      <c r="AK362" s="6">
        <v>369.25</v>
      </c>
      <c r="AL362" s="49">
        <f t="shared" si="89"/>
        <v>25.373768195112351</v>
      </c>
      <c r="AM362" s="6">
        <v>1960775.43</v>
      </c>
      <c r="AN362" s="6">
        <v>865050</v>
      </c>
      <c r="AO362" s="6">
        <v>123</v>
      </c>
      <c r="AP362" s="49">
        <f t="shared" si="90"/>
        <v>70.26650289578636</v>
      </c>
      <c r="AQ362" s="6">
        <v>1048687.43</v>
      </c>
      <c r="AR362" s="8">
        <v>0</v>
      </c>
      <c r="AS362" s="8">
        <v>0</v>
      </c>
      <c r="AT362" s="51">
        <f t="shared" si="91"/>
        <v>0</v>
      </c>
      <c r="AU362" s="6">
        <v>1122119.53</v>
      </c>
      <c r="AV362" s="8">
        <v>2052170</v>
      </c>
      <c r="AW362" s="8">
        <v>276</v>
      </c>
      <c r="AX362" s="51">
        <f t="shared" si="92"/>
        <v>16.950693865517966</v>
      </c>
      <c r="AY362" s="50">
        <f t="shared" si="93"/>
        <v>8150475.3499999996</v>
      </c>
      <c r="AZ362" s="50">
        <f t="shared" si="94"/>
        <v>11104190</v>
      </c>
      <c r="BA362" s="50">
        <f t="shared" si="95"/>
        <v>2579.75</v>
      </c>
      <c r="BB362" s="7">
        <f t="shared" si="96"/>
        <v>22.75399969290871</v>
      </c>
      <c r="BC362" s="10" t="s">
        <v>792</v>
      </c>
      <c r="BD362" s="10" t="s">
        <v>792</v>
      </c>
      <c r="BE362" s="10" t="s">
        <v>806</v>
      </c>
      <c r="BF362" s="10" t="s">
        <v>813</v>
      </c>
    </row>
    <row r="363" spans="1:58" x14ac:dyDescent="0.2">
      <c r="A363" s="5">
        <v>120662</v>
      </c>
      <c r="B363" s="6" t="s">
        <v>53</v>
      </c>
      <c r="C363" s="6">
        <v>273843.56</v>
      </c>
      <c r="D363" s="6">
        <v>447450</v>
      </c>
      <c r="E363" s="6">
        <v>65</v>
      </c>
      <c r="F363" s="49">
        <f t="shared" si="81"/>
        <v>18.360278913845121</v>
      </c>
      <c r="G363" s="6">
        <v>481797.54</v>
      </c>
      <c r="H363" s="6">
        <v>1157830</v>
      </c>
      <c r="I363" s="6">
        <v>174</v>
      </c>
      <c r="J363" s="49">
        <f t="shared" si="82"/>
        <v>12.899755352685627</v>
      </c>
      <c r="K363" s="6">
        <v>529928.54</v>
      </c>
      <c r="L363" s="6">
        <v>920700</v>
      </c>
      <c r="M363" s="6">
        <v>130</v>
      </c>
      <c r="N363" s="49">
        <f t="shared" si="83"/>
        <v>17.26714043662431</v>
      </c>
      <c r="O363" s="6">
        <v>227943.54</v>
      </c>
      <c r="P363" s="6">
        <v>215200</v>
      </c>
      <c r="Q363" s="6">
        <v>30</v>
      </c>
      <c r="R363" s="49">
        <f t="shared" si="84"/>
        <v>32.835732992565056</v>
      </c>
      <c r="S363" s="6">
        <v>495529.54</v>
      </c>
      <c r="T363" s="6">
        <v>726500</v>
      </c>
      <c r="U363" s="6">
        <v>105</v>
      </c>
      <c r="V363" s="49">
        <f t="shared" si="85"/>
        <v>21.144412580867169</v>
      </c>
      <c r="W363" s="6">
        <v>252709.54</v>
      </c>
      <c r="X363" s="6">
        <v>243750</v>
      </c>
      <c r="Y363" s="6">
        <v>35</v>
      </c>
      <c r="Z363" s="49">
        <f t="shared" si="86"/>
        <v>31.102712615384615</v>
      </c>
      <c r="AA363" s="6">
        <v>162.54</v>
      </c>
      <c r="AB363" s="6">
        <v>0</v>
      </c>
      <c r="AC363" s="6">
        <v>0</v>
      </c>
      <c r="AD363" s="49">
        <f t="shared" si="87"/>
        <v>0</v>
      </c>
      <c r="AE363" s="6">
        <v>206290.54</v>
      </c>
      <c r="AF363" s="6">
        <v>215000</v>
      </c>
      <c r="AG363" s="6">
        <v>30</v>
      </c>
      <c r="AH363" s="49">
        <f t="shared" si="88"/>
        <v>28.784726511627905</v>
      </c>
      <c r="AI363" s="6">
        <v>318972.55</v>
      </c>
      <c r="AJ363" s="6">
        <v>570770</v>
      </c>
      <c r="AK363" s="6">
        <v>79</v>
      </c>
      <c r="AL363" s="49">
        <f t="shared" si="89"/>
        <v>17.32422700912802</v>
      </c>
      <c r="AM363" s="6">
        <v>595369.55000000005</v>
      </c>
      <c r="AN363" s="6">
        <v>939000</v>
      </c>
      <c r="AO363" s="6">
        <v>135</v>
      </c>
      <c r="AP363" s="49">
        <f t="shared" si="90"/>
        <v>19.655437752928648</v>
      </c>
      <c r="AQ363" s="6">
        <v>463534.55</v>
      </c>
      <c r="AR363" s="8">
        <v>499500</v>
      </c>
      <c r="AS363" s="8">
        <v>70</v>
      </c>
      <c r="AT363" s="51">
        <f t="shared" si="91"/>
        <v>28.767910010010009</v>
      </c>
      <c r="AU363" s="6">
        <v>411625.55</v>
      </c>
      <c r="AV363" s="8">
        <v>617400</v>
      </c>
      <c r="AW363" s="8">
        <v>84</v>
      </c>
      <c r="AX363" s="51">
        <f t="shared" si="92"/>
        <v>20.667949546485261</v>
      </c>
      <c r="AY363" s="50">
        <f t="shared" si="93"/>
        <v>2261914.8000000003</v>
      </c>
      <c r="AZ363" s="50">
        <f t="shared" si="94"/>
        <v>3711430</v>
      </c>
      <c r="BA363" s="50">
        <f t="shared" si="95"/>
        <v>937</v>
      </c>
      <c r="BB363" s="7">
        <f t="shared" si="96"/>
        <v>18.892814575514024</v>
      </c>
      <c r="BC363" s="10" t="s">
        <v>792</v>
      </c>
      <c r="BD363" s="10" t="s">
        <v>792</v>
      </c>
      <c r="BE363" s="10" t="s">
        <v>806</v>
      </c>
      <c r="BF363" s="10" t="s">
        <v>813</v>
      </c>
    </row>
    <row r="364" spans="1:58" x14ac:dyDescent="0.2">
      <c r="A364" s="5">
        <v>148935</v>
      </c>
      <c r="B364" s="6" t="s">
        <v>149</v>
      </c>
      <c r="C364" s="6">
        <v>660122.27</v>
      </c>
      <c r="D364" s="6">
        <v>951300</v>
      </c>
      <c r="E364" s="6">
        <v>135</v>
      </c>
      <c r="F364" s="49">
        <f t="shared" si="81"/>
        <v>20.817479344055503</v>
      </c>
      <c r="G364" s="6">
        <v>644097.27</v>
      </c>
      <c r="H364" s="6">
        <v>683800</v>
      </c>
      <c r="I364" s="6">
        <v>100</v>
      </c>
      <c r="J364" s="49">
        <f t="shared" si="82"/>
        <v>29.200080973968994</v>
      </c>
      <c r="K364" s="6">
        <v>618452.27</v>
      </c>
      <c r="L364" s="6">
        <v>1185680</v>
      </c>
      <c r="M364" s="6">
        <v>166</v>
      </c>
      <c r="N364" s="49">
        <f t="shared" si="83"/>
        <v>15.648040027663452</v>
      </c>
      <c r="O364" s="6">
        <v>922701.25</v>
      </c>
      <c r="P364" s="6">
        <v>1487010</v>
      </c>
      <c r="Q364" s="6">
        <v>210</v>
      </c>
      <c r="R364" s="49">
        <f t="shared" si="84"/>
        <v>19.235740680963815</v>
      </c>
      <c r="S364" s="6">
        <v>602880.25</v>
      </c>
      <c r="T364" s="6">
        <v>621000</v>
      </c>
      <c r="U364" s="6">
        <v>87</v>
      </c>
      <c r="V364" s="49">
        <f t="shared" si="85"/>
        <v>30.095471417069245</v>
      </c>
      <c r="W364" s="6">
        <v>552995.25</v>
      </c>
      <c r="X364" s="6">
        <v>563000</v>
      </c>
      <c r="Y364" s="6">
        <v>80</v>
      </c>
      <c r="Z364" s="49">
        <f t="shared" si="86"/>
        <v>29.46688721136767</v>
      </c>
      <c r="AA364" s="6">
        <v>190475.25</v>
      </c>
      <c r="AB364" s="6">
        <v>225000</v>
      </c>
      <c r="AC364" s="6">
        <v>30</v>
      </c>
      <c r="AD364" s="49">
        <f t="shared" si="87"/>
        <v>26.243256666666667</v>
      </c>
      <c r="AE364" s="6">
        <v>677630.25</v>
      </c>
      <c r="AF364" s="6">
        <v>821400</v>
      </c>
      <c r="AG364" s="6">
        <v>107</v>
      </c>
      <c r="AH364" s="49">
        <f t="shared" si="88"/>
        <v>24.749096055514975</v>
      </c>
      <c r="AI364" s="6">
        <v>751605.25</v>
      </c>
      <c r="AJ364" s="6">
        <v>767000</v>
      </c>
      <c r="AK364" s="6">
        <v>105</v>
      </c>
      <c r="AL364" s="49">
        <f t="shared" si="89"/>
        <v>30.377787157757499</v>
      </c>
      <c r="AM364" s="6">
        <v>694800.27</v>
      </c>
      <c r="AN364" s="6">
        <v>1340000</v>
      </c>
      <c r="AO364" s="6">
        <v>190</v>
      </c>
      <c r="AP364" s="49">
        <f t="shared" si="90"/>
        <v>16.073737589552241</v>
      </c>
      <c r="AQ364" s="6">
        <v>442399.27</v>
      </c>
      <c r="AR364" s="8">
        <v>471500</v>
      </c>
      <c r="AS364" s="8">
        <v>65</v>
      </c>
      <c r="AT364" s="51">
        <f t="shared" si="91"/>
        <v>29.086696436903502</v>
      </c>
      <c r="AU364" s="6">
        <v>899525.19</v>
      </c>
      <c r="AV364" s="8">
        <v>1545500</v>
      </c>
      <c r="AW364" s="8">
        <v>210</v>
      </c>
      <c r="AX364" s="51">
        <f t="shared" si="92"/>
        <v>18.042886373341961</v>
      </c>
      <c r="AY364" s="50">
        <f t="shared" si="93"/>
        <v>4191723.81</v>
      </c>
      <c r="AZ364" s="50">
        <f t="shared" si="94"/>
        <v>5716790</v>
      </c>
      <c r="BA364" s="50">
        <f t="shared" si="95"/>
        <v>1485</v>
      </c>
      <c r="BB364" s="7">
        <f t="shared" si="96"/>
        <v>22.730140185313786</v>
      </c>
      <c r="BC364" s="10" t="s">
        <v>792</v>
      </c>
      <c r="BD364" s="10" t="s">
        <v>792</v>
      </c>
      <c r="BE364" s="10" t="s">
        <v>806</v>
      </c>
      <c r="BF364" s="10" t="s">
        <v>813</v>
      </c>
    </row>
    <row r="365" spans="1:58" x14ac:dyDescent="0.2">
      <c r="A365" s="5">
        <v>172250</v>
      </c>
      <c r="B365" s="6" t="s">
        <v>205</v>
      </c>
      <c r="C365" s="6">
        <v>223174.68</v>
      </c>
      <c r="D365" s="6">
        <v>902500</v>
      </c>
      <c r="E365" s="6">
        <v>125</v>
      </c>
      <c r="F365" s="49">
        <f t="shared" si="81"/>
        <v>7.4185489196675904</v>
      </c>
      <c r="G365" s="6">
        <v>224274.67</v>
      </c>
      <c r="H365" s="6">
        <v>505575</v>
      </c>
      <c r="I365" s="6">
        <v>72.5</v>
      </c>
      <c r="J365" s="49">
        <f t="shared" si="82"/>
        <v>13.751698106116798</v>
      </c>
      <c r="K365" s="6">
        <v>-24250.33</v>
      </c>
      <c r="L365" s="6">
        <v>454925</v>
      </c>
      <c r="M365" s="6">
        <v>62.5</v>
      </c>
      <c r="N365" s="49">
        <f t="shared" si="83"/>
        <v>-1.5991864593064793</v>
      </c>
      <c r="O365" s="6">
        <v>72299.67</v>
      </c>
      <c r="P365" s="6">
        <v>325100</v>
      </c>
      <c r="Q365" s="6">
        <v>45</v>
      </c>
      <c r="R365" s="49">
        <f t="shared" si="84"/>
        <v>6.8941549369424786</v>
      </c>
      <c r="S365" s="6">
        <v>93239.67</v>
      </c>
      <c r="T365" s="6">
        <v>568100</v>
      </c>
      <c r="U365" s="6">
        <v>80</v>
      </c>
      <c r="V365" s="49">
        <f t="shared" si="85"/>
        <v>5.0878890512233763</v>
      </c>
      <c r="W365" s="6">
        <v>130934.67</v>
      </c>
      <c r="X365" s="6">
        <v>629450</v>
      </c>
      <c r="Y365" s="6">
        <v>90</v>
      </c>
      <c r="Z365" s="49">
        <f t="shared" si="86"/>
        <v>6.240432282151084</v>
      </c>
      <c r="AA365" s="6">
        <v>-6580.33</v>
      </c>
      <c r="AB365" s="6">
        <v>170660</v>
      </c>
      <c r="AC365" s="6">
        <v>22</v>
      </c>
      <c r="AD365" s="49">
        <f t="shared" si="87"/>
        <v>-1.1953019453884917</v>
      </c>
      <c r="AE365" s="6">
        <v>-11289.33</v>
      </c>
      <c r="AF365" s="6">
        <v>268800</v>
      </c>
      <c r="AG365" s="6">
        <v>35</v>
      </c>
      <c r="AH365" s="49">
        <f t="shared" si="88"/>
        <v>-1.2599698660714285</v>
      </c>
      <c r="AI365" s="6">
        <v>371207.17</v>
      </c>
      <c r="AJ365" s="6">
        <v>784405</v>
      </c>
      <c r="AK365" s="6">
        <v>105.5</v>
      </c>
      <c r="AL365" s="49">
        <f t="shared" si="89"/>
        <v>14.670256143191336</v>
      </c>
      <c r="AM365" s="6">
        <v>-2729.83</v>
      </c>
      <c r="AN365" s="6">
        <v>55510</v>
      </c>
      <c r="AO365" s="6">
        <v>7</v>
      </c>
      <c r="AP365" s="49">
        <f t="shared" si="90"/>
        <v>-1.5244952260853899</v>
      </c>
      <c r="AQ365" s="6">
        <v>-16499.830000000002</v>
      </c>
      <c r="AR365" s="8">
        <v>228900</v>
      </c>
      <c r="AS365" s="8">
        <v>30</v>
      </c>
      <c r="AT365" s="51">
        <f t="shared" si="91"/>
        <v>-2.2345772389689822</v>
      </c>
      <c r="AU365" s="6">
        <v>207112.17</v>
      </c>
      <c r="AV365" s="8">
        <v>523600</v>
      </c>
      <c r="AW365" s="8">
        <v>70</v>
      </c>
      <c r="AX365" s="51">
        <f t="shared" si="92"/>
        <v>12.262179660045836</v>
      </c>
      <c r="AY365" s="50">
        <f t="shared" si="93"/>
        <v>713092.70000000007</v>
      </c>
      <c r="AZ365" s="50">
        <f t="shared" si="94"/>
        <v>3556310</v>
      </c>
      <c r="BA365" s="50">
        <f t="shared" si="95"/>
        <v>744.5</v>
      </c>
      <c r="BB365" s="7">
        <f t="shared" si="96"/>
        <v>6.2159580295306096</v>
      </c>
      <c r="BC365" s="10" t="s">
        <v>792</v>
      </c>
      <c r="BD365" s="10" t="s">
        <v>792</v>
      </c>
      <c r="BE365" s="10" t="s">
        <v>806</v>
      </c>
      <c r="BF365" s="10" t="s">
        <v>813</v>
      </c>
    </row>
    <row r="366" spans="1:58" x14ac:dyDescent="0.2">
      <c r="A366" s="5">
        <v>175565</v>
      </c>
      <c r="B366" s="6" t="s">
        <v>284</v>
      </c>
      <c r="C366" s="6">
        <v>106414.36</v>
      </c>
      <c r="D366" s="6">
        <v>33650</v>
      </c>
      <c r="E366" s="6">
        <v>5</v>
      </c>
      <c r="F366" s="49">
        <f t="shared" si="81"/>
        <v>94.871643387815737</v>
      </c>
      <c r="G366" s="6">
        <v>106414.36</v>
      </c>
      <c r="H366" s="6">
        <v>0</v>
      </c>
      <c r="I366" s="6">
        <v>0</v>
      </c>
      <c r="J366" s="49">
        <f t="shared" si="82"/>
        <v>0</v>
      </c>
      <c r="K366" s="6">
        <v>-585.64</v>
      </c>
      <c r="L366" s="6">
        <v>0</v>
      </c>
      <c r="M366" s="6">
        <v>0</v>
      </c>
      <c r="N366" s="49">
        <f t="shared" si="83"/>
        <v>0</v>
      </c>
      <c r="O366" s="6">
        <v>95564.37</v>
      </c>
      <c r="P366" s="6">
        <v>402180</v>
      </c>
      <c r="Q366" s="6">
        <v>58</v>
      </c>
      <c r="R366" s="49">
        <f t="shared" si="84"/>
        <v>7.366093465612412</v>
      </c>
      <c r="S366" s="6">
        <v>-46305.63</v>
      </c>
      <c r="T366" s="6">
        <v>349000</v>
      </c>
      <c r="U366" s="6">
        <v>50</v>
      </c>
      <c r="V366" s="49">
        <f t="shared" si="85"/>
        <v>-4.1131075358166189</v>
      </c>
      <c r="W366" s="6">
        <v>-32045.63</v>
      </c>
      <c r="X366" s="6">
        <v>335500</v>
      </c>
      <c r="Y366" s="6">
        <v>50</v>
      </c>
      <c r="Z366" s="49">
        <f t="shared" si="86"/>
        <v>-2.8654810730253351</v>
      </c>
      <c r="AA366" s="6">
        <v>297404.37</v>
      </c>
      <c r="AB366" s="6">
        <v>346000</v>
      </c>
      <c r="AC366" s="6">
        <v>50</v>
      </c>
      <c r="AD366" s="49">
        <f t="shared" si="87"/>
        <v>26.646056271676297</v>
      </c>
      <c r="AE366" s="6">
        <v>162404.37</v>
      </c>
      <c r="AF366" s="6">
        <v>0</v>
      </c>
      <c r="AG366" s="6">
        <v>0</v>
      </c>
      <c r="AH366" s="49">
        <f t="shared" si="88"/>
        <v>0</v>
      </c>
      <c r="AI366" s="6">
        <v>193379.37</v>
      </c>
      <c r="AJ366" s="6">
        <v>241500</v>
      </c>
      <c r="AK366" s="6">
        <v>35</v>
      </c>
      <c r="AL366" s="49">
        <f t="shared" si="89"/>
        <v>24.823024720496896</v>
      </c>
      <c r="AM366" s="6">
        <v>93379.37</v>
      </c>
      <c r="AN366" s="6">
        <v>0</v>
      </c>
      <c r="AO366" s="6">
        <v>0</v>
      </c>
      <c r="AP366" s="49">
        <f t="shared" si="90"/>
        <v>0</v>
      </c>
      <c r="AQ366" s="6">
        <v>-116620.63</v>
      </c>
      <c r="AR366" s="8">
        <v>0</v>
      </c>
      <c r="AS366" s="8">
        <v>0</v>
      </c>
      <c r="AT366" s="51">
        <f t="shared" si="91"/>
        <v>0</v>
      </c>
      <c r="AU366" s="6">
        <v>115278.12</v>
      </c>
      <c r="AV366" s="8">
        <v>360500</v>
      </c>
      <c r="AW366" s="8">
        <v>50</v>
      </c>
      <c r="AX366" s="51">
        <f t="shared" si="92"/>
        <v>9.9129590013869606</v>
      </c>
      <c r="AY366" s="50">
        <f t="shared" si="93"/>
        <v>526860.55999999994</v>
      </c>
      <c r="AZ366" s="50">
        <f t="shared" si="94"/>
        <v>1466330</v>
      </c>
      <c r="BA366" s="50">
        <f t="shared" si="95"/>
        <v>298</v>
      </c>
      <c r="BB366" s="7">
        <f t="shared" si="96"/>
        <v>11.138473167704403</v>
      </c>
      <c r="BC366" s="10" t="s">
        <v>792</v>
      </c>
      <c r="BD366" s="10" t="s">
        <v>792</v>
      </c>
      <c r="BE366" s="10" t="s">
        <v>806</v>
      </c>
      <c r="BF366" s="10" t="s">
        <v>813</v>
      </c>
    </row>
    <row r="367" spans="1:58" x14ac:dyDescent="0.2">
      <c r="A367" s="5">
        <v>176833</v>
      </c>
      <c r="B367" s="6" t="s">
        <v>315</v>
      </c>
      <c r="C367" s="6">
        <v>205872.54</v>
      </c>
      <c r="D367" s="6">
        <v>4752560</v>
      </c>
      <c r="E367" s="6">
        <v>670</v>
      </c>
      <c r="F367" s="49">
        <f t="shared" si="81"/>
        <v>1.299547233491003</v>
      </c>
      <c r="G367" s="6">
        <v>-176643.42</v>
      </c>
      <c r="H367" s="6">
        <v>4556480</v>
      </c>
      <c r="I367" s="6">
        <v>661</v>
      </c>
      <c r="J367" s="49">
        <f t="shared" si="82"/>
        <v>-1.201793055165391</v>
      </c>
      <c r="K367" s="6">
        <v>-435270.37</v>
      </c>
      <c r="L367" s="6">
        <v>5189850</v>
      </c>
      <c r="M367" s="6">
        <v>727</v>
      </c>
      <c r="N367" s="49">
        <f t="shared" si="83"/>
        <v>-2.5160864186826211</v>
      </c>
      <c r="O367" s="6">
        <v>-175916.37</v>
      </c>
      <c r="P367" s="6">
        <v>2242600</v>
      </c>
      <c r="Q367" s="6">
        <v>315</v>
      </c>
      <c r="R367" s="49">
        <f t="shared" si="84"/>
        <v>-2.4317343574422545</v>
      </c>
      <c r="S367" s="6">
        <v>-209132.35</v>
      </c>
      <c r="T367" s="6">
        <v>4179000</v>
      </c>
      <c r="U367" s="6">
        <v>600</v>
      </c>
      <c r="V367" s="49">
        <f t="shared" si="85"/>
        <v>-1.5513526800670019</v>
      </c>
      <c r="W367" s="6">
        <v>-429520.33</v>
      </c>
      <c r="X367" s="6">
        <v>1720880</v>
      </c>
      <c r="Y367" s="6">
        <v>246</v>
      </c>
      <c r="Z367" s="49">
        <f t="shared" si="86"/>
        <v>-7.4878026939705276</v>
      </c>
      <c r="AA367" s="6">
        <v>43830.69</v>
      </c>
      <c r="AB367" s="6">
        <v>3681180</v>
      </c>
      <c r="AC367" s="6">
        <v>501</v>
      </c>
      <c r="AD367" s="49">
        <f t="shared" si="87"/>
        <v>0.36910756605218981</v>
      </c>
      <c r="AE367" s="6">
        <v>-127655.31</v>
      </c>
      <c r="AF367" s="6">
        <v>1781700</v>
      </c>
      <c r="AG367" s="6">
        <v>240</v>
      </c>
      <c r="AH367" s="49">
        <f t="shared" si="88"/>
        <v>-2.1494411517090417</v>
      </c>
      <c r="AI367" s="6">
        <v>116526.64</v>
      </c>
      <c r="AJ367" s="6">
        <v>5502631</v>
      </c>
      <c r="AK367" s="6">
        <v>755.7</v>
      </c>
      <c r="AL367" s="49">
        <f t="shared" si="89"/>
        <v>0.6564724837991136</v>
      </c>
      <c r="AM367" s="6">
        <v>-291640.44</v>
      </c>
      <c r="AN367" s="6">
        <v>4854760</v>
      </c>
      <c r="AO367" s="6">
        <v>677</v>
      </c>
      <c r="AP367" s="49">
        <f t="shared" si="90"/>
        <v>-1.8622658257050813</v>
      </c>
      <c r="AQ367" s="6">
        <v>-108302.5</v>
      </c>
      <c r="AR367" s="8">
        <v>4435810</v>
      </c>
      <c r="AS367" s="8">
        <v>607</v>
      </c>
      <c r="AT367" s="51">
        <f t="shared" si="91"/>
        <v>-0.75688036683266413</v>
      </c>
      <c r="AU367" s="6">
        <v>-743066.5</v>
      </c>
      <c r="AV367" s="8">
        <v>7193770</v>
      </c>
      <c r="AW367" s="8">
        <v>974</v>
      </c>
      <c r="AX367" s="51">
        <f t="shared" si="92"/>
        <v>-3.2020847900335987</v>
      </c>
      <c r="AY367" s="50">
        <f t="shared" si="93"/>
        <v>-1176779.6100000001</v>
      </c>
      <c r="AZ367" s="50">
        <f t="shared" si="94"/>
        <v>26322550</v>
      </c>
      <c r="BA367" s="50">
        <f t="shared" si="95"/>
        <v>6973.7</v>
      </c>
      <c r="BB367" s="7">
        <f t="shared" si="96"/>
        <v>-1.3858903453502796</v>
      </c>
      <c r="BC367" s="10" t="s">
        <v>792</v>
      </c>
      <c r="BD367" s="10" t="s">
        <v>792</v>
      </c>
      <c r="BE367" s="10" t="s">
        <v>806</v>
      </c>
      <c r="BF367" s="10" t="s">
        <v>813</v>
      </c>
    </row>
    <row r="368" spans="1:58" x14ac:dyDescent="0.2">
      <c r="A368" s="5">
        <v>177295</v>
      </c>
      <c r="B368" s="6" t="s">
        <v>328</v>
      </c>
      <c r="C368" s="6">
        <v>-43939.05</v>
      </c>
      <c r="D368" s="6">
        <v>2712220</v>
      </c>
      <c r="E368" s="6">
        <v>382</v>
      </c>
      <c r="F368" s="49">
        <f t="shared" si="81"/>
        <v>-0.48601201229988722</v>
      </c>
      <c r="G368" s="6">
        <v>886015.09</v>
      </c>
      <c r="H368" s="6">
        <v>6022675</v>
      </c>
      <c r="I368" s="6">
        <v>876.5</v>
      </c>
      <c r="J368" s="49">
        <f t="shared" si="82"/>
        <v>4.5605097054049901</v>
      </c>
      <c r="K368" s="6">
        <v>1013459.75</v>
      </c>
      <c r="L368" s="6">
        <v>7223070</v>
      </c>
      <c r="M368" s="6">
        <v>1009</v>
      </c>
      <c r="N368" s="49">
        <f t="shared" si="83"/>
        <v>4.2092617820400466</v>
      </c>
      <c r="O368" s="6">
        <v>811332.21</v>
      </c>
      <c r="P368" s="6">
        <v>2836230</v>
      </c>
      <c r="Q368" s="6">
        <v>401</v>
      </c>
      <c r="R368" s="49">
        <f t="shared" si="84"/>
        <v>8.8678628002665505</v>
      </c>
      <c r="S368" s="6">
        <v>1947620.87</v>
      </c>
      <c r="T368" s="6">
        <v>4619555</v>
      </c>
      <c r="U368" s="6">
        <v>668.5</v>
      </c>
      <c r="V368" s="49">
        <f t="shared" si="85"/>
        <v>13.069710604159924</v>
      </c>
      <c r="W368" s="6">
        <v>473877.81</v>
      </c>
      <c r="X368" s="6">
        <v>1365445</v>
      </c>
      <c r="Y368" s="6">
        <v>191.5</v>
      </c>
      <c r="Z368" s="49">
        <f t="shared" si="86"/>
        <v>10.41150269692298</v>
      </c>
      <c r="AA368" s="6">
        <v>2031481.81</v>
      </c>
      <c r="AB368" s="6">
        <v>5093825</v>
      </c>
      <c r="AC368" s="6">
        <v>682.5</v>
      </c>
      <c r="AD368" s="49">
        <f t="shared" si="87"/>
        <v>12.363191925517661</v>
      </c>
      <c r="AE368" s="6">
        <v>791170.81</v>
      </c>
      <c r="AF368" s="6">
        <v>80300</v>
      </c>
      <c r="AG368" s="6">
        <v>10</v>
      </c>
      <c r="AH368" s="49">
        <f t="shared" si="88"/>
        <v>295.58062640099632</v>
      </c>
      <c r="AI368" s="6">
        <v>1397590.39</v>
      </c>
      <c r="AJ368" s="6">
        <v>6600105</v>
      </c>
      <c r="AK368" s="6">
        <v>906.5</v>
      </c>
      <c r="AL368" s="49">
        <f t="shared" si="89"/>
        <v>6.5643352779993647</v>
      </c>
      <c r="AM368" s="6">
        <v>1910723.39</v>
      </c>
      <c r="AN368" s="6">
        <v>3620700</v>
      </c>
      <c r="AO368" s="6">
        <v>490</v>
      </c>
      <c r="AP368" s="49">
        <f t="shared" si="90"/>
        <v>16.359384950423948</v>
      </c>
      <c r="AQ368" s="6">
        <v>651002.29</v>
      </c>
      <c r="AR368" s="8">
        <v>2209565</v>
      </c>
      <c r="AS368" s="8">
        <v>310.5</v>
      </c>
      <c r="AT368" s="51">
        <f t="shared" si="91"/>
        <v>9.1335041014860394</v>
      </c>
      <c r="AU368" s="6">
        <v>-587741.27</v>
      </c>
      <c r="AV368" s="8">
        <v>6988355</v>
      </c>
      <c r="AW368" s="8">
        <v>928.5</v>
      </c>
      <c r="AX368" s="51">
        <f t="shared" si="92"/>
        <v>-2.6071914449108551</v>
      </c>
      <c r="AY368" s="50">
        <f t="shared" si="93"/>
        <v>7119848.4900000002</v>
      </c>
      <c r="AZ368" s="50">
        <f t="shared" si="94"/>
        <v>29873020</v>
      </c>
      <c r="BA368" s="50">
        <f t="shared" si="95"/>
        <v>6856.5</v>
      </c>
      <c r="BB368" s="7">
        <f t="shared" si="96"/>
        <v>7.3884496174139747</v>
      </c>
      <c r="BC368" s="10" t="s">
        <v>792</v>
      </c>
      <c r="BD368" s="10" t="s">
        <v>792</v>
      </c>
      <c r="BE368" s="10" t="s">
        <v>806</v>
      </c>
      <c r="BF368" s="10" t="s">
        <v>813</v>
      </c>
    </row>
    <row r="369" spans="1:58" x14ac:dyDescent="0.2">
      <c r="A369" s="5">
        <v>177314</v>
      </c>
      <c r="B369" s="6" t="s">
        <v>333</v>
      </c>
      <c r="C369" s="6">
        <v>-11770.18</v>
      </c>
      <c r="D369" s="6">
        <v>0</v>
      </c>
      <c r="E369" s="6">
        <v>0</v>
      </c>
      <c r="F369" s="49">
        <f t="shared" si="81"/>
        <v>0</v>
      </c>
      <c r="G369" s="6">
        <v>-11770.18</v>
      </c>
      <c r="H369" s="6">
        <v>0</v>
      </c>
      <c r="I369" s="6">
        <v>0</v>
      </c>
      <c r="J369" s="49">
        <f t="shared" si="82"/>
        <v>0</v>
      </c>
      <c r="K369" s="6">
        <v>-11770.18</v>
      </c>
      <c r="L369" s="6">
        <v>0</v>
      </c>
      <c r="M369" s="6">
        <v>0</v>
      </c>
      <c r="N369" s="49">
        <f t="shared" si="83"/>
        <v>0</v>
      </c>
      <c r="O369" s="6">
        <v>-11770.18</v>
      </c>
      <c r="P369" s="6">
        <v>0</v>
      </c>
      <c r="Q369" s="6">
        <v>0</v>
      </c>
      <c r="R369" s="49">
        <f t="shared" si="84"/>
        <v>0</v>
      </c>
      <c r="S369" s="6">
        <v>-11770.18</v>
      </c>
      <c r="T369" s="6">
        <v>0</v>
      </c>
      <c r="U369" s="6">
        <v>0</v>
      </c>
      <c r="V369" s="49">
        <f t="shared" si="85"/>
        <v>0</v>
      </c>
      <c r="W369" s="6">
        <v>-11770.18</v>
      </c>
      <c r="X369" s="6">
        <v>0</v>
      </c>
      <c r="Y369" s="6">
        <v>0</v>
      </c>
      <c r="Z369" s="49">
        <f t="shared" si="86"/>
        <v>0</v>
      </c>
      <c r="AA369" s="6">
        <v>-11770.18</v>
      </c>
      <c r="AB369" s="6">
        <v>0</v>
      </c>
      <c r="AC369" s="6">
        <v>0</v>
      </c>
      <c r="AD369" s="49">
        <f t="shared" si="87"/>
        <v>0</v>
      </c>
      <c r="AE369" s="6">
        <v>-11770.18</v>
      </c>
      <c r="AF369" s="6">
        <v>0</v>
      </c>
      <c r="AG369" s="6">
        <v>0</v>
      </c>
      <c r="AH369" s="49">
        <f t="shared" si="88"/>
        <v>0</v>
      </c>
      <c r="AI369" s="6">
        <v>-11770.18</v>
      </c>
      <c r="AJ369" s="6">
        <v>0</v>
      </c>
      <c r="AK369" s="6">
        <v>0</v>
      </c>
      <c r="AL369" s="49">
        <f t="shared" si="89"/>
        <v>0</v>
      </c>
      <c r="AM369" s="6">
        <v>-11770.18</v>
      </c>
      <c r="AN369" s="6">
        <v>0</v>
      </c>
      <c r="AO369" s="6">
        <v>0</v>
      </c>
      <c r="AP369" s="49">
        <f t="shared" si="90"/>
        <v>0</v>
      </c>
      <c r="AQ369" s="6">
        <v>-11770.18</v>
      </c>
      <c r="AR369" s="8">
        <v>0</v>
      </c>
      <c r="AS369" s="8">
        <v>0</v>
      </c>
      <c r="AT369" s="51">
        <f t="shared" si="91"/>
        <v>0</v>
      </c>
      <c r="AU369" s="6">
        <v>-11770.18</v>
      </c>
      <c r="AV369" s="8">
        <v>0</v>
      </c>
      <c r="AW369" s="8">
        <v>0</v>
      </c>
      <c r="AX369" s="51">
        <f t="shared" si="92"/>
        <v>0</v>
      </c>
      <c r="AY369" s="50">
        <f t="shared" si="93"/>
        <v>-82391.260000000009</v>
      </c>
      <c r="AZ369" s="50">
        <f t="shared" si="94"/>
        <v>0</v>
      </c>
      <c r="BA369" s="50">
        <f t="shared" si="95"/>
        <v>0</v>
      </c>
      <c r="BB369" s="7">
        <f t="shared" si="96"/>
        <v>0</v>
      </c>
      <c r="BC369" s="10" t="s">
        <v>792</v>
      </c>
      <c r="BD369" s="10" t="s">
        <v>792</v>
      </c>
      <c r="BE369" s="10" t="s">
        <v>806</v>
      </c>
      <c r="BF369" s="10" t="s">
        <v>813</v>
      </c>
    </row>
    <row r="370" spans="1:58" x14ac:dyDescent="0.2">
      <c r="A370" s="5">
        <v>177982</v>
      </c>
      <c r="B370" s="6" t="s">
        <v>357</v>
      </c>
      <c r="C370" s="6">
        <v>660146.30000000005</v>
      </c>
      <c r="D370" s="6">
        <v>742100</v>
      </c>
      <c r="E370" s="6">
        <v>110</v>
      </c>
      <c r="F370" s="49">
        <f t="shared" si="81"/>
        <v>26.686954588330416</v>
      </c>
      <c r="G370" s="6">
        <v>360446.3</v>
      </c>
      <c r="H370" s="6">
        <v>0</v>
      </c>
      <c r="I370" s="6">
        <v>0</v>
      </c>
      <c r="J370" s="49">
        <f t="shared" si="82"/>
        <v>0</v>
      </c>
      <c r="K370" s="6">
        <v>650870.30000000005</v>
      </c>
      <c r="L370" s="6">
        <v>680080</v>
      </c>
      <c r="M370" s="6">
        <v>97</v>
      </c>
      <c r="N370" s="49">
        <f t="shared" si="83"/>
        <v>28.71148835431126</v>
      </c>
      <c r="O370" s="6">
        <v>649960.28</v>
      </c>
      <c r="P370" s="6">
        <v>754850</v>
      </c>
      <c r="Q370" s="6">
        <v>110</v>
      </c>
      <c r="R370" s="49">
        <f t="shared" si="84"/>
        <v>26.692413963039016</v>
      </c>
      <c r="S370" s="6">
        <v>504691.28</v>
      </c>
      <c r="T370" s="6">
        <v>271250</v>
      </c>
      <c r="U370" s="6">
        <v>35</v>
      </c>
      <c r="V370" s="49">
        <f t="shared" si="85"/>
        <v>57.679003428571434</v>
      </c>
      <c r="W370" s="6">
        <v>317716.27</v>
      </c>
      <c r="X370" s="6">
        <v>203500</v>
      </c>
      <c r="Y370" s="6">
        <v>30</v>
      </c>
      <c r="Z370" s="49">
        <f t="shared" si="86"/>
        <v>46.837779361179365</v>
      </c>
      <c r="AA370" s="6">
        <v>558274.25</v>
      </c>
      <c r="AB370" s="6">
        <v>819650</v>
      </c>
      <c r="AC370" s="6">
        <v>113</v>
      </c>
      <c r="AD370" s="49">
        <f t="shared" si="87"/>
        <v>21.114502226560116</v>
      </c>
      <c r="AE370" s="6">
        <v>664835.24</v>
      </c>
      <c r="AF370" s="6">
        <v>647350</v>
      </c>
      <c r="AG370" s="6">
        <v>87</v>
      </c>
      <c r="AH370" s="49">
        <f t="shared" si="88"/>
        <v>30.810314667490541</v>
      </c>
      <c r="AI370" s="6">
        <v>616710.26</v>
      </c>
      <c r="AJ370" s="6">
        <v>324750</v>
      </c>
      <c r="AK370" s="6">
        <v>45</v>
      </c>
      <c r="AL370" s="49">
        <f t="shared" si="89"/>
        <v>58.869955535026946</v>
      </c>
      <c r="AM370" s="6">
        <v>231127.26</v>
      </c>
      <c r="AN370" s="6">
        <v>238500</v>
      </c>
      <c r="AO370" s="6">
        <v>35</v>
      </c>
      <c r="AP370" s="49">
        <f t="shared" si="90"/>
        <v>30.041698364779872</v>
      </c>
      <c r="AQ370" s="6">
        <v>467997.26</v>
      </c>
      <c r="AR370" s="8">
        <v>857950</v>
      </c>
      <c r="AS370" s="8">
        <v>119</v>
      </c>
      <c r="AT370" s="51">
        <f t="shared" si="91"/>
        <v>16.909977341336909</v>
      </c>
      <c r="AU370" s="6">
        <v>597341.75</v>
      </c>
      <c r="AV370" s="8">
        <v>898150</v>
      </c>
      <c r="AW370" s="8">
        <v>119</v>
      </c>
      <c r="AX370" s="51">
        <f t="shared" si="92"/>
        <v>20.617485108278128</v>
      </c>
      <c r="AY370" s="50">
        <f t="shared" si="93"/>
        <v>3702104.98</v>
      </c>
      <c r="AZ370" s="50">
        <f t="shared" si="94"/>
        <v>3471430</v>
      </c>
      <c r="BA370" s="50">
        <f t="shared" si="95"/>
        <v>900</v>
      </c>
      <c r="BB370" s="7">
        <f t="shared" si="96"/>
        <v>33.059936216487152</v>
      </c>
      <c r="BC370" s="10" t="s">
        <v>792</v>
      </c>
      <c r="BD370" s="10" t="s">
        <v>792</v>
      </c>
      <c r="BE370" s="10" t="s">
        <v>806</v>
      </c>
      <c r="BF370" s="10" t="s">
        <v>813</v>
      </c>
    </row>
    <row r="371" spans="1:58" x14ac:dyDescent="0.2">
      <c r="A371" s="5">
        <v>178019</v>
      </c>
      <c r="B371" s="6" t="s">
        <v>358</v>
      </c>
      <c r="C371" s="6">
        <v>0</v>
      </c>
      <c r="D371" s="6">
        <v>0</v>
      </c>
      <c r="E371" s="6">
        <v>0</v>
      </c>
      <c r="F371" s="49">
        <f t="shared" si="81"/>
        <v>0</v>
      </c>
      <c r="G371" s="6">
        <v>0</v>
      </c>
      <c r="H371" s="6">
        <v>0</v>
      </c>
      <c r="I371" s="6">
        <v>0</v>
      </c>
      <c r="J371" s="49">
        <f t="shared" si="82"/>
        <v>0</v>
      </c>
      <c r="K371" s="6">
        <v>0</v>
      </c>
      <c r="L371" s="6">
        <v>0</v>
      </c>
      <c r="M371" s="6">
        <v>0</v>
      </c>
      <c r="N371" s="49">
        <f t="shared" si="83"/>
        <v>0</v>
      </c>
      <c r="O371" s="6">
        <v>0</v>
      </c>
      <c r="P371" s="6">
        <v>0</v>
      </c>
      <c r="Q371" s="6">
        <v>0</v>
      </c>
      <c r="R371" s="49">
        <f t="shared" si="84"/>
        <v>0</v>
      </c>
      <c r="S371" s="6">
        <v>0</v>
      </c>
      <c r="T371" s="6">
        <v>0</v>
      </c>
      <c r="U371" s="6">
        <v>0</v>
      </c>
      <c r="V371" s="49">
        <f t="shared" si="85"/>
        <v>0</v>
      </c>
      <c r="W371" s="6">
        <v>0</v>
      </c>
      <c r="X371" s="6">
        <v>0</v>
      </c>
      <c r="Y371" s="6">
        <v>0</v>
      </c>
      <c r="Z371" s="49">
        <f t="shared" si="86"/>
        <v>0</v>
      </c>
      <c r="AA371" s="6">
        <v>0</v>
      </c>
      <c r="AB371" s="6">
        <v>0</v>
      </c>
      <c r="AC371" s="6">
        <v>0</v>
      </c>
      <c r="AD371" s="49">
        <f t="shared" si="87"/>
        <v>0</v>
      </c>
      <c r="AE371" s="6">
        <v>0</v>
      </c>
      <c r="AF371" s="6">
        <v>0</v>
      </c>
      <c r="AG371" s="6">
        <v>0</v>
      </c>
      <c r="AH371" s="49">
        <f t="shared" si="88"/>
        <v>0</v>
      </c>
      <c r="AI371" s="6">
        <v>0</v>
      </c>
      <c r="AJ371" s="6">
        <v>0</v>
      </c>
      <c r="AK371" s="6">
        <v>0</v>
      </c>
      <c r="AL371" s="49">
        <f t="shared" si="89"/>
        <v>0</v>
      </c>
      <c r="AM371" s="6">
        <v>0</v>
      </c>
      <c r="AN371" s="6">
        <v>0</v>
      </c>
      <c r="AO371" s="6">
        <v>0</v>
      </c>
      <c r="AP371" s="49">
        <f t="shared" si="90"/>
        <v>0</v>
      </c>
      <c r="AQ371" s="6">
        <v>0</v>
      </c>
      <c r="AR371" s="8">
        <v>0</v>
      </c>
      <c r="AS371" s="8">
        <v>0</v>
      </c>
      <c r="AT371" s="51">
        <f t="shared" si="91"/>
        <v>0</v>
      </c>
      <c r="AU371" s="6">
        <v>0</v>
      </c>
      <c r="AV371" s="8">
        <v>0</v>
      </c>
      <c r="AW371" s="8">
        <v>0</v>
      </c>
      <c r="AX371" s="51">
        <f t="shared" si="92"/>
        <v>0</v>
      </c>
      <c r="AY371" s="50">
        <f t="shared" si="93"/>
        <v>0</v>
      </c>
      <c r="AZ371" s="50">
        <f t="shared" si="94"/>
        <v>0</v>
      </c>
      <c r="BA371" s="50">
        <f t="shared" si="95"/>
        <v>0</v>
      </c>
      <c r="BB371" s="7">
        <f t="shared" si="96"/>
        <v>0</v>
      </c>
      <c r="BC371" s="10" t="s">
        <v>792</v>
      </c>
      <c r="BD371" s="10" t="s">
        <v>792</v>
      </c>
      <c r="BE371" s="10" t="s">
        <v>806</v>
      </c>
      <c r="BF371" s="10" t="s">
        <v>813</v>
      </c>
    </row>
    <row r="372" spans="1:58" x14ac:dyDescent="0.2">
      <c r="A372" s="5">
        <v>178031</v>
      </c>
      <c r="B372" s="6" t="s">
        <v>186</v>
      </c>
      <c r="C372" s="6">
        <v>185187.49</v>
      </c>
      <c r="D372" s="6">
        <v>1514200</v>
      </c>
      <c r="E372" s="6">
        <v>215</v>
      </c>
      <c r="F372" s="49">
        <f t="shared" si="81"/>
        <v>3.669016444327037</v>
      </c>
      <c r="G372" s="6">
        <v>-11256.51</v>
      </c>
      <c r="H372" s="6">
        <v>435600</v>
      </c>
      <c r="I372" s="6">
        <v>65</v>
      </c>
      <c r="J372" s="49">
        <f t="shared" si="82"/>
        <v>-0.80108312672176307</v>
      </c>
      <c r="K372" s="6">
        <v>343638.51</v>
      </c>
      <c r="L372" s="6">
        <v>1666360</v>
      </c>
      <c r="M372" s="6">
        <v>237</v>
      </c>
      <c r="N372" s="49">
        <f t="shared" si="83"/>
        <v>6.1866315201997164</v>
      </c>
      <c r="O372" s="6">
        <v>236866.51</v>
      </c>
      <c r="P372" s="6">
        <v>982150</v>
      </c>
      <c r="Q372" s="6">
        <v>140</v>
      </c>
      <c r="R372" s="49">
        <f t="shared" si="84"/>
        <v>7.4763140151707992</v>
      </c>
      <c r="S372" s="6">
        <v>-49009.47</v>
      </c>
      <c r="T372" s="6">
        <v>1836950</v>
      </c>
      <c r="U372" s="6">
        <v>272</v>
      </c>
      <c r="V372" s="49">
        <f t="shared" si="85"/>
        <v>-0.82707399221535693</v>
      </c>
      <c r="W372" s="6">
        <v>-133794.47</v>
      </c>
      <c r="X372" s="6">
        <v>250900</v>
      </c>
      <c r="Y372" s="6">
        <v>36</v>
      </c>
      <c r="Z372" s="49">
        <f t="shared" si="86"/>
        <v>-15.997744519728975</v>
      </c>
      <c r="AA372" s="6">
        <v>-103374.47</v>
      </c>
      <c r="AB372" s="6">
        <v>1957000</v>
      </c>
      <c r="AC372" s="6">
        <v>280</v>
      </c>
      <c r="AD372" s="49">
        <f t="shared" si="87"/>
        <v>-1.6375107664793052</v>
      </c>
      <c r="AE372" s="6">
        <v>-7330.47</v>
      </c>
      <c r="AF372" s="6">
        <v>326250</v>
      </c>
      <c r="AG372" s="6">
        <v>45</v>
      </c>
      <c r="AH372" s="49">
        <f t="shared" si="88"/>
        <v>-0.67406620689655172</v>
      </c>
      <c r="AI372" s="6">
        <v>153274.53</v>
      </c>
      <c r="AJ372" s="6">
        <v>720900</v>
      </c>
      <c r="AK372" s="6">
        <v>100</v>
      </c>
      <c r="AL372" s="49">
        <f t="shared" si="89"/>
        <v>6.5910811901789428</v>
      </c>
      <c r="AM372" s="6">
        <v>-29829.47</v>
      </c>
      <c r="AN372" s="6">
        <v>1001400</v>
      </c>
      <c r="AO372" s="6">
        <v>140</v>
      </c>
      <c r="AP372" s="49">
        <f t="shared" si="90"/>
        <v>-0.92342078090673063</v>
      </c>
      <c r="AQ372" s="6">
        <v>44795.519999999997</v>
      </c>
      <c r="AR372" s="8">
        <v>1552400</v>
      </c>
      <c r="AS372" s="8">
        <v>218</v>
      </c>
      <c r="AT372" s="51">
        <f t="shared" si="91"/>
        <v>0.89452532852357625</v>
      </c>
      <c r="AU372" s="6">
        <v>-207473.47</v>
      </c>
      <c r="AV372" s="8">
        <v>1502350</v>
      </c>
      <c r="AW372" s="8">
        <v>205</v>
      </c>
      <c r="AX372" s="51">
        <f t="shared" si="92"/>
        <v>-4.2810780244283952</v>
      </c>
      <c r="AY372" s="50">
        <f t="shared" si="93"/>
        <v>468257.59000000008</v>
      </c>
      <c r="AZ372" s="50">
        <f t="shared" si="94"/>
        <v>8643160</v>
      </c>
      <c r="BA372" s="50">
        <f t="shared" si="95"/>
        <v>1953</v>
      </c>
      <c r="BB372" s="7">
        <f t="shared" si="96"/>
        <v>1.6794766370170171</v>
      </c>
      <c r="BC372" s="10" t="s">
        <v>792</v>
      </c>
      <c r="BD372" s="10" t="s">
        <v>792</v>
      </c>
      <c r="BE372" s="10" t="s">
        <v>806</v>
      </c>
      <c r="BF372" s="10" t="s">
        <v>813</v>
      </c>
    </row>
    <row r="373" spans="1:58" x14ac:dyDescent="0.2">
      <c r="A373" s="5">
        <v>178626</v>
      </c>
      <c r="B373" s="6" t="s">
        <v>382</v>
      </c>
      <c r="C373" s="6">
        <v>-3.36</v>
      </c>
      <c r="D373" s="6">
        <v>0</v>
      </c>
      <c r="E373" s="6">
        <v>0</v>
      </c>
      <c r="F373" s="49">
        <f t="shared" si="81"/>
        <v>0</v>
      </c>
      <c r="G373" s="6">
        <v>-3.36</v>
      </c>
      <c r="H373" s="6">
        <v>0</v>
      </c>
      <c r="I373" s="6">
        <v>0</v>
      </c>
      <c r="J373" s="49">
        <f t="shared" si="82"/>
        <v>0</v>
      </c>
      <c r="K373" s="6">
        <v>117296.64</v>
      </c>
      <c r="L373" s="6">
        <v>119850</v>
      </c>
      <c r="M373" s="6">
        <v>15</v>
      </c>
      <c r="N373" s="49">
        <f t="shared" si="83"/>
        <v>29.360861076345433</v>
      </c>
      <c r="O373" s="6">
        <v>117296.64</v>
      </c>
      <c r="P373" s="6">
        <v>0</v>
      </c>
      <c r="Q373" s="6">
        <v>0</v>
      </c>
      <c r="R373" s="49">
        <f t="shared" si="84"/>
        <v>0</v>
      </c>
      <c r="S373" s="6">
        <v>67796.639999999999</v>
      </c>
      <c r="T373" s="6">
        <v>71500</v>
      </c>
      <c r="U373" s="6">
        <v>10</v>
      </c>
      <c r="V373" s="49">
        <f t="shared" si="85"/>
        <v>29.394347412587411</v>
      </c>
      <c r="W373" s="6">
        <v>-2903.36</v>
      </c>
      <c r="X373" s="6">
        <v>36250</v>
      </c>
      <c r="Y373" s="6">
        <v>5</v>
      </c>
      <c r="Z373" s="49">
        <f t="shared" si="86"/>
        <v>-2.4027806896551729</v>
      </c>
      <c r="AA373" s="6">
        <v>154196.64000000001</v>
      </c>
      <c r="AB373" s="6">
        <v>163000</v>
      </c>
      <c r="AC373" s="6">
        <v>20</v>
      </c>
      <c r="AD373" s="49">
        <f t="shared" si="87"/>
        <v>29.325741349693253</v>
      </c>
      <c r="AE373" s="6">
        <v>-3.36</v>
      </c>
      <c r="AF373" s="6">
        <v>0</v>
      </c>
      <c r="AG373" s="6">
        <v>0</v>
      </c>
      <c r="AH373" s="49">
        <f t="shared" si="88"/>
        <v>0</v>
      </c>
      <c r="AI373" s="6">
        <v>-1103.3599999999999</v>
      </c>
      <c r="AJ373" s="6">
        <v>0</v>
      </c>
      <c r="AK373" s="6">
        <v>0</v>
      </c>
      <c r="AL373" s="49">
        <f t="shared" si="89"/>
        <v>0</v>
      </c>
      <c r="AM373" s="6">
        <v>-1103.3599999999999</v>
      </c>
      <c r="AN373" s="6">
        <v>0</v>
      </c>
      <c r="AO373" s="6">
        <v>0</v>
      </c>
      <c r="AP373" s="49">
        <f t="shared" si="90"/>
        <v>0</v>
      </c>
      <c r="AQ373" s="6">
        <v>94496.639999999999</v>
      </c>
      <c r="AR373" s="8">
        <v>97875</v>
      </c>
      <c r="AS373" s="8">
        <v>12.5</v>
      </c>
      <c r="AT373" s="51">
        <f t="shared" si="91"/>
        <v>29.929970268199231</v>
      </c>
      <c r="AU373" s="6">
        <v>93996.64</v>
      </c>
      <c r="AV373" s="8">
        <v>0</v>
      </c>
      <c r="AW373" s="8">
        <v>0</v>
      </c>
      <c r="AX373" s="51">
        <f t="shared" si="92"/>
        <v>0</v>
      </c>
      <c r="AY373" s="50">
        <f t="shared" si="93"/>
        <v>453676.48000000004</v>
      </c>
      <c r="AZ373" s="50">
        <f t="shared" si="94"/>
        <v>390600</v>
      </c>
      <c r="BA373" s="50">
        <f t="shared" si="95"/>
        <v>62.5</v>
      </c>
      <c r="BB373" s="7">
        <f t="shared" si="96"/>
        <v>36.006069841269841</v>
      </c>
      <c r="BC373" s="10" t="s">
        <v>792</v>
      </c>
      <c r="BD373" s="10" t="s">
        <v>792</v>
      </c>
      <c r="BE373" s="10" t="s">
        <v>806</v>
      </c>
      <c r="BF373" s="10" t="s">
        <v>813</v>
      </c>
    </row>
    <row r="374" spans="1:58" x14ac:dyDescent="0.2">
      <c r="A374" s="5">
        <v>179879</v>
      </c>
      <c r="B374" s="6" t="s">
        <v>424</v>
      </c>
      <c r="C374" s="6">
        <v>-8237.6299999999992</v>
      </c>
      <c r="D374" s="6">
        <v>247100</v>
      </c>
      <c r="E374" s="6">
        <v>35</v>
      </c>
      <c r="F374" s="49">
        <f t="shared" si="81"/>
        <v>-1.0001169566976933</v>
      </c>
      <c r="G374" s="6">
        <v>226046.37</v>
      </c>
      <c r="H374" s="6">
        <v>446000</v>
      </c>
      <c r="I374" s="6">
        <v>65</v>
      </c>
      <c r="J374" s="49">
        <f t="shared" si="82"/>
        <v>15.711743206278026</v>
      </c>
      <c r="K374" s="6">
        <v>447686.36</v>
      </c>
      <c r="L374" s="6">
        <v>1094470</v>
      </c>
      <c r="M374" s="6">
        <v>149</v>
      </c>
      <c r="N374" s="49">
        <f t="shared" si="83"/>
        <v>12.271319268687126</v>
      </c>
      <c r="O374" s="6">
        <v>58537.36</v>
      </c>
      <c r="P374" s="6">
        <v>64170</v>
      </c>
      <c r="Q374" s="6">
        <v>9</v>
      </c>
      <c r="R374" s="49">
        <f t="shared" si="84"/>
        <v>28.278917874396136</v>
      </c>
      <c r="S374" s="6">
        <v>287366.36</v>
      </c>
      <c r="T374" s="6">
        <v>558950</v>
      </c>
      <c r="U374" s="6">
        <v>80</v>
      </c>
      <c r="V374" s="49">
        <f t="shared" si="85"/>
        <v>15.937663762411665</v>
      </c>
      <c r="W374" s="6">
        <v>-25281.64</v>
      </c>
      <c r="X374" s="6">
        <v>28120</v>
      </c>
      <c r="Y374" s="6">
        <v>4</v>
      </c>
      <c r="Z374" s="49">
        <f t="shared" si="86"/>
        <v>-26.971877667140824</v>
      </c>
      <c r="AA374" s="6">
        <v>477748.36</v>
      </c>
      <c r="AB374" s="6">
        <v>527830</v>
      </c>
      <c r="AC374" s="6">
        <v>68.5</v>
      </c>
      <c r="AD374" s="49">
        <f t="shared" si="87"/>
        <v>28.05865365742758</v>
      </c>
      <c r="AE374" s="6">
        <v>313350.34999999998</v>
      </c>
      <c r="AF374" s="6">
        <v>593080</v>
      </c>
      <c r="AG374" s="6">
        <v>81</v>
      </c>
      <c r="AH374" s="49">
        <f t="shared" si="88"/>
        <v>15.850324576785594</v>
      </c>
      <c r="AI374" s="6">
        <v>319460.34999999998</v>
      </c>
      <c r="AJ374" s="6">
        <v>590980</v>
      </c>
      <c r="AK374" s="6">
        <v>83.5</v>
      </c>
      <c r="AL374" s="49">
        <f t="shared" si="89"/>
        <v>16.757370553995059</v>
      </c>
      <c r="AM374" s="6">
        <v>305253.34999999998</v>
      </c>
      <c r="AN374" s="6">
        <v>492100</v>
      </c>
      <c r="AO374" s="6">
        <v>70</v>
      </c>
      <c r="AP374" s="49">
        <f t="shared" si="90"/>
        <v>19.229534342613288</v>
      </c>
      <c r="AQ374" s="6">
        <v>511305.35</v>
      </c>
      <c r="AR374" s="8">
        <v>523000</v>
      </c>
      <c r="AS374" s="8">
        <v>75</v>
      </c>
      <c r="AT374" s="51">
        <f t="shared" si="91"/>
        <v>30.30681806883365</v>
      </c>
      <c r="AU374" s="6">
        <v>173696.35</v>
      </c>
      <c r="AV374" s="8">
        <v>300200</v>
      </c>
      <c r="AW374" s="8">
        <v>40</v>
      </c>
      <c r="AX374" s="51">
        <f t="shared" si="92"/>
        <v>17.936665056628915</v>
      </c>
      <c r="AY374" s="50">
        <f t="shared" si="93"/>
        <v>1463865.54</v>
      </c>
      <c r="AZ374" s="50">
        <f t="shared" si="94"/>
        <v>2966640</v>
      </c>
      <c r="BA374" s="50">
        <f t="shared" si="95"/>
        <v>760</v>
      </c>
      <c r="BB374" s="7">
        <f t="shared" si="96"/>
        <v>15.296709995146024</v>
      </c>
      <c r="BC374" s="10" t="s">
        <v>792</v>
      </c>
      <c r="BD374" s="10" t="s">
        <v>792</v>
      </c>
      <c r="BE374" s="10" t="s">
        <v>806</v>
      </c>
      <c r="BF374" s="10" t="s">
        <v>813</v>
      </c>
    </row>
    <row r="375" spans="1:58" x14ac:dyDescent="0.2">
      <c r="A375" s="5">
        <v>201578</v>
      </c>
      <c r="B375" s="6" t="s">
        <v>456</v>
      </c>
      <c r="C375" s="6">
        <v>234639.17</v>
      </c>
      <c r="D375" s="6">
        <v>72300</v>
      </c>
      <c r="E375" s="6">
        <v>10</v>
      </c>
      <c r="F375" s="49">
        <f t="shared" si="81"/>
        <v>97.36065145228217</v>
      </c>
      <c r="G375" s="6">
        <v>207539.17</v>
      </c>
      <c r="H375" s="6">
        <v>212400</v>
      </c>
      <c r="I375" s="6">
        <v>30</v>
      </c>
      <c r="J375" s="49">
        <f t="shared" si="82"/>
        <v>30.290556826741998</v>
      </c>
      <c r="K375" s="6">
        <v>252814.17</v>
      </c>
      <c r="L375" s="6">
        <v>263900</v>
      </c>
      <c r="M375" s="6">
        <v>35</v>
      </c>
      <c r="N375" s="49">
        <f t="shared" si="83"/>
        <v>28.739769230769234</v>
      </c>
      <c r="O375" s="6">
        <v>82109.17</v>
      </c>
      <c r="P375" s="6">
        <v>84985</v>
      </c>
      <c r="Q375" s="6">
        <v>11.5</v>
      </c>
      <c r="R375" s="49">
        <f t="shared" si="84"/>
        <v>29.950982761663823</v>
      </c>
      <c r="S375" s="6">
        <v>-14790.83</v>
      </c>
      <c r="T375" s="6">
        <v>102250</v>
      </c>
      <c r="U375" s="6">
        <v>15</v>
      </c>
      <c r="V375" s="49">
        <f t="shared" si="85"/>
        <v>-4.4842614180929097</v>
      </c>
      <c r="W375" s="6">
        <v>-19490.830000000002</v>
      </c>
      <c r="X375" s="6">
        <v>0</v>
      </c>
      <c r="Y375" s="6">
        <v>0</v>
      </c>
      <c r="Z375" s="49">
        <f t="shared" si="86"/>
        <v>0</v>
      </c>
      <c r="AA375" s="6">
        <v>297359.17</v>
      </c>
      <c r="AB375" s="6">
        <v>329000</v>
      </c>
      <c r="AC375" s="6">
        <v>45</v>
      </c>
      <c r="AD375" s="49">
        <f t="shared" si="87"/>
        <v>28.018645197568389</v>
      </c>
      <c r="AE375" s="6">
        <v>379759.17</v>
      </c>
      <c r="AF375" s="6">
        <v>305000</v>
      </c>
      <c r="AG375" s="6">
        <v>40</v>
      </c>
      <c r="AH375" s="49">
        <f t="shared" si="88"/>
        <v>37.353360983606557</v>
      </c>
      <c r="AI375" s="6">
        <v>194534.17</v>
      </c>
      <c r="AJ375" s="6">
        <v>0</v>
      </c>
      <c r="AK375" s="6">
        <v>0</v>
      </c>
      <c r="AL375" s="49">
        <f t="shared" si="89"/>
        <v>0</v>
      </c>
      <c r="AM375" s="6">
        <v>200834.17</v>
      </c>
      <c r="AN375" s="6">
        <v>205500</v>
      </c>
      <c r="AO375" s="6">
        <v>30</v>
      </c>
      <c r="AP375" s="49">
        <f t="shared" si="90"/>
        <v>30.296152165450124</v>
      </c>
      <c r="AQ375" s="6">
        <v>50834.17</v>
      </c>
      <c r="AR375" s="8">
        <v>0</v>
      </c>
      <c r="AS375" s="8">
        <v>0</v>
      </c>
      <c r="AT375" s="51">
        <f t="shared" si="91"/>
        <v>0</v>
      </c>
      <c r="AU375" s="6">
        <v>-3550.83</v>
      </c>
      <c r="AV375" s="8">
        <v>115825</v>
      </c>
      <c r="AW375" s="8">
        <v>16.5</v>
      </c>
      <c r="AX375" s="51">
        <f t="shared" si="92"/>
        <v>-0.95036244334124753</v>
      </c>
      <c r="AY375" s="50">
        <f t="shared" si="93"/>
        <v>1040179.1900000002</v>
      </c>
      <c r="AZ375" s="50">
        <f t="shared" si="94"/>
        <v>1064835</v>
      </c>
      <c r="BA375" s="50">
        <f t="shared" si="95"/>
        <v>233</v>
      </c>
      <c r="BB375" s="7">
        <f t="shared" si="96"/>
        <v>30.28220793831909</v>
      </c>
      <c r="BC375" s="10" t="s">
        <v>792</v>
      </c>
      <c r="BD375" s="10" t="s">
        <v>792</v>
      </c>
      <c r="BE375" s="10" t="s">
        <v>806</v>
      </c>
      <c r="BF375" s="10" t="s">
        <v>813</v>
      </c>
    </row>
    <row r="376" spans="1:58" x14ac:dyDescent="0.2">
      <c r="A376" s="5">
        <v>202839</v>
      </c>
      <c r="B376" s="6" t="s">
        <v>480</v>
      </c>
      <c r="C376" s="6">
        <v>666094.86</v>
      </c>
      <c r="D376" s="6">
        <v>737075</v>
      </c>
      <c r="E376" s="6">
        <v>102.5</v>
      </c>
      <c r="F376" s="49">
        <f t="shared" si="81"/>
        <v>27.111007428009358</v>
      </c>
      <c r="G376" s="6">
        <v>407460.86</v>
      </c>
      <c r="H376" s="6">
        <v>420500</v>
      </c>
      <c r="I376" s="6">
        <v>60</v>
      </c>
      <c r="J376" s="49">
        <f t="shared" si="82"/>
        <v>30.038731652794294</v>
      </c>
      <c r="K376" s="6">
        <v>672923.36</v>
      </c>
      <c r="L376" s="6">
        <v>1008850</v>
      </c>
      <c r="M376" s="6">
        <v>140</v>
      </c>
      <c r="N376" s="49">
        <f t="shared" si="83"/>
        <v>20.01060692868117</v>
      </c>
      <c r="O376" s="6">
        <v>711548.35</v>
      </c>
      <c r="P376" s="6">
        <v>577300</v>
      </c>
      <c r="Q376" s="6">
        <v>80</v>
      </c>
      <c r="R376" s="49">
        <f t="shared" si="84"/>
        <v>38.208901524337428</v>
      </c>
      <c r="S376" s="6">
        <v>480648.35</v>
      </c>
      <c r="T376" s="6">
        <v>0</v>
      </c>
      <c r="U376" s="6">
        <v>0</v>
      </c>
      <c r="V376" s="49">
        <f t="shared" si="85"/>
        <v>0</v>
      </c>
      <c r="W376" s="6">
        <v>305598.34999999998</v>
      </c>
      <c r="X376" s="6">
        <v>0</v>
      </c>
      <c r="Y376" s="6">
        <v>0</v>
      </c>
      <c r="Z376" s="49">
        <f t="shared" si="86"/>
        <v>0</v>
      </c>
      <c r="AA376" s="6">
        <v>304.35000000000002</v>
      </c>
      <c r="AB376" s="6">
        <v>0</v>
      </c>
      <c r="AC376" s="6">
        <v>0</v>
      </c>
      <c r="AD376" s="49">
        <f t="shared" si="87"/>
        <v>0</v>
      </c>
      <c r="AE376" s="6">
        <v>17429.349999999999</v>
      </c>
      <c r="AF376" s="6">
        <v>17625</v>
      </c>
      <c r="AG376" s="6">
        <v>2.5</v>
      </c>
      <c r="AH376" s="49">
        <f t="shared" si="88"/>
        <v>29.666978723404252</v>
      </c>
      <c r="AI376" s="6">
        <v>30434.35</v>
      </c>
      <c r="AJ376" s="6">
        <v>225000</v>
      </c>
      <c r="AK376" s="6">
        <v>30</v>
      </c>
      <c r="AL376" s="49">
        <f t="shared" si="89"/>
        <v>4.1931771111111109</v>
      </c>
      <c r="AM376" s="6">
        <v>-36.65</v>
      </c>
      <c r="AN376" s="6">
        <v>0</v>
      </c>
      <c r="AO376" s="6">
        <v>0</v>
      </c>
      <c r="AP376" s="49">
        <f t="shared" si="90"/>
        <v>0</v>
      </c>
      <c r="AQ376" s="6">
        <v>-36.65</v>
      </c>
      <c r="AR376" s="8">
        <v>0</v>
      </c>
      <c r="AS376" s="8">
        <v>0</v>
      </c>
      <c r="AT376" s="51">
        <f t="shared" si="91"/>
        <v>0</v>
      </c>
      <c r="AU376" s="6">
        <v>-16636.650000000001</v>
      </c>
      <c r="AV376" s="8">
        <v>0</v>
      </c>
      <c r="AW376" s="8">
        <v>0</v>
      </c>
      <c r="AX376" s="51">
        <f t="shared" si="92"/>
        <v>0</v>
      </c>
      <c r="AY376" s="50">
        <f t="shared" si="93"/>
        <v>3244578.4800000004</v>
      </c>
      <c r="AZ376" s="50">
        <f t="shared" si="94"/>
        <v>2743725</v>
      </c>
      <c r="BA376" s="50">
        <f t="shared" si="95"/>
        <v>415</v>
      </c>
      <c r="BB376" s="7">
        <f t="shared" si="96"/>
        <v>36.658897258289372</v>
      </c>
      <c r="BC376" s="10" t="s">
        <v>792</v>
      </c>
      <c r="BD376" s="10" t="s">
        <v>792</v>
      </c>
      <c r="BE376" s="10" t="s">
        <v>806</v>
      </c>
      <c r="BF376" s="10" t="s">
        <v>813</v>
      </c>
    </row>
    <row r="377" spans="1:58" x14ac:dyDescent="0.2">
      <c r="A377" s="5">
        <v>202840</v>
      </c>
      <c r="B377" s="6" t="s">
        <v>481</v>
      </c>
      <c r="C377" s="6">
        <v>-2800</v>
      </c>
      <c r="D377" s="6">
        <v>68300</v>
      </c>
      <c r="E377" s="6">
        <v>10</v>
      </c>
      <c r="F377" s="49">
        <f t="shared" si="81"/>
        <v>-1.2298682284040996</v>
      </c>
      <c r="G377" s="6">
        <v>-4400</v>
      </c>
      <c r="H377" s="6">
        <v>177000</v>
      </c>
      <c r="I377" s="6">
        <v>25</v>
      </c>
      <c r="J377" s="49">
        <f t="shared" si="82"/>
        <v>-0.77062146892655359</v>
      </c>
      <c r="K377" s="6">
        <v>-6900</v>
      </c>
      <c r="L377" s="6">
        <v>0</v>
      </c>
      <c r="M377" s="6">
        <v>0</v>
      </c>
      <c r="N377" s="49">
        <f t="shared" si="83"/>
        <v>0</v>
      </c>
      <c r="O377" s="6">
        <v>-3650</v>
      </c>
      <c r="P377" s="6">
        <v>183500</v>
      </c>
      <c r="Q377" s="6">
        <v>25</v>
      </c>
      <c r="R377" s="49">
        <f t="shared" si="84"/>
        <v>-0.61662125340599461</v>
      </c>
      <c r="S377" s="6">
        <v>203850</v>
      </c>
      <c r="T377" s="6">
        <v>213000</v>
      </c>
      <c r="U377" s="6">
        <v>30</v>
      </c>
      <c r="V377" s="49">
        <f t="shared" si="85"/>
        <v>29.668309859154931</v>
      </c>
      <c r="W377" s="6">
        <v>-12050</v>
      </c>
      <c r="X377" s="6">
        <v>0</v>
      </c>
      <c r="Y377" s="6">
        <v>0</v>
      </c>
      <c r="Z377" s="49">
        <f t="shared" si="86"/>
        <v>0</v>
      </c>
      <c r="AA377" s="6">
        <v>-12050</v>
      </c>
      <c r="AB377" s="6">
        <v>0</v>
      </c>
      <c r="AC377" s="6">
        <v>0</v>
      </c>
      <c r="AD377" s="49">
        <f t="shared" si="87"/>
        <v>0</v>
      </c>
      <c r="AE377" s="6">
        <v>-12050</v>
      </c>
      <c r="AF377" s="6">
        <v>0</v>
      </c>
      <c r="AG377" s="6">
        <v>0</v>
      </c>
      <c r="AH377" s="49">
        <f t="shared" si="88"/>
        <v>0</v>
      </c>
      <c r="AI377" s="6">
        <v>-9650</v>
      </c>
      <c r="AJ377" s="6">
        <v>225000</v>
      </c>
      <c r="AK377" s="6">
        <v>30</v>
      </c>
      <c r="AL377" s="49">
        <f t="shared" si="89"/>
        <v>-1.3295555555555556</v>
      </c>
      <c r="AM377" s="6">
        <v>-12650</v>
      </c>
      <c r="AN377" s="6">
        <v>0</v>
      </c>
      <c r="AO377" s="6">
        <v>0</v>
      </c>
      <c r="AP377" s="49">
        <f t="shared" si="90"/>
        <v>0</v>
      </c>
      <c r="AQ377" s="6">
        <v>-17150</v>
      </c>
      <c r="AR377" s="8">
        <v>231000</v>
      </c>
      <c r="AS377" s="8">
        <v>30</v>
      </c>
      <c r="AT377" s="51">
        <f t="shared" si="91"/>
        <v>-2.3015151515151513</v>
      </c>
      <c r="AU377" s="6">
        <v>-21350</v>
      </c>
      <c r="AV377" s="8">
        <v>0</v>
      </c>
      <c r="AW377" s="8">
        <v>0</v>
      </c>
      <c r="AX377" s="51">
        <f t="shared" si="92"/>
        <v>0</v>
      </c>
      <c r="AY377" s="50">
        <f t="shared" si="93"/>
        <v>162000</v>
      </c>
      <c r="AZ377" s="50">
        <f t="shared" si="94"/>
        <v>641800</v>
      </c>
      <c r="BA377" s="50">
        <f t="shared" si="95"/>
        <v>150</v>
      </c>
      <c r="BB377" s="7">
        <f t="shared" si="96"/>
        <v>7.8248675599875348</v>
      </c>
      <c r="BC377" s="10" t="s">
        <v>792</v>
      </c>
      <c r="BD377" s="10" t="s">
        <v>792</v>
      </c>
      <c r="BE377" s="10" t="s">
        <v>806</v>
      </c>
      <c r="BF377" s="10" t="s">
        <v>813</v>
      </c>
    </row>
    <row r="378" spans="1:58" x14ac:dyDescent="0.2">
      <c r="A378" s="5">
        <v>202850</v>
      </c>
      <c r="B378" s="6" t="s">
        <v>483</v>
      </c>
      <c r="C378" s="6">
        <v>542294.37</v>
      </c>
      <c r="D378" s="6">
        <v>3597940</v>
      </c>
      <c r="E378" s="6">
        <v>499</v>
      </c>
      <c r="F378" s="49">
        <f t="shared" si="81"/>
        <v>4.5217071713258141</v>
      </c>
      <c r="G378" s="6">
        <v>433630.38</v>
      </c>
      <c r="H378" s="6">
        <v>2029425</v>
      </c>
      <c r="I378" s="6">
        <v>292.5</v>
      </c>
      <c r="J378" s="49">
        <f t="shared" si="82"/>
        <v>6.623817968143686</v>
      </c>
      <c r="K378" s="6">
        <v>81381.89</v>
      </c>
      <c r="L378" s="6">
        <v>2852920</v>
      </c>
      <c r="M378" s="6">
        <v>392</v>
      </c>
      <c r="N378" s="49">
        <f t="shared" si="83"/>
        <v>0.85577467997700607</v>
      </c>
      <c r="O378" s="6">
        <v>-46441.1</v>
      </c>
      <c r="P378" s="6">
        <v>1971400</v>
      </c>
      <c r="Q378" s="6">
        <v>275</v>
      </c>
      <c r="R378" s="49">
        <f t="shared" si="84"/>
        <v>-0.73028005478340263</v>
      </c>
      <c r="S378" s="6">
        <v>328548.86</v>
      </c>
      <c r="T378" s="6">
        <v>2995500</v>
      </c>
      <c r="U378" s="6">
        <v>425</v>
      </c>
      <c r="V378" s="49">
        <f t="shared" si="85"/>
        <v>3.4001050442330163</v>
      </c>
      <c r="W378" s="6">
        <v>359029.86</v>
      </c>
      <c r="X378" s="6">
        <v>1752000</v>
      </c>
      <c r="Y378" s="6">
        <v>250</v>
      </c>
      <c r="Z378" s="49">
        <f t="shared" si="86"/>
        <v>6.1477715753424658</v>
      </c>
      <c r="AA378" s="6">
        <v>-138890.14000000001</v>
      </c>
      <c r="AB378" s="6">
        <v>2094400</v>
      </c>
      <c r="AC378" s="6">
        <v>280</v>
      </c>
      <c r="AD378" s="49">
        <f t="shared" si="87"/>
        <v>-2.0557650592055006</v>
      </c>
      <c r="AE378" s="6">
        <v>366229.86</v>
      </c>
      <c r="AF378" s="6">
        <v>1589700</v>
      </c>
      <c r="AG378" s="6">
        <v>215</v>
      </c>
      <c r="AH378" s="49">
        <f t="shared" si="88"/>
        <v>6.9113013776184182</v>
      </c>
      <c r="AI378" s="6">
        <v>510696.87</v>
      </c>
      <c r="AJ378" s="6">
        <v>1911200</v>
      </c>
      <c r="AK378" s="6">
        <v>265</v>
      </c>
      <c r="AL378" s="49">
        <f t="shared" si="89"/>
        <v>8.2835930148597736</v>
      </c>
      <c r="AM378" s="6">
        <v>847044.87</v>
      </c>
      <c r="AN378" s="6">
        <v>2668500</v>
      </c>
      <c r="AO378" s="6">
        <v>365</v>
      </c>
      <c r="AP378" s="49">
        <f t="shared" si="90"/>
        <v>9.8401315233277131</v>
      </c>
      <c r="AQ378" s="6">
        <v>668061.92000000004</v>
      </c>
      <c r="AR378" s="8">
        <v>2820600</v>
      </c>
      <c r="AS378" s="8">
        <v>385</v>
      </c>
      <c r="AT378" s="51">
        <f t="shared" si="91"/>
        <v>7.3423808834999651</v>
      </c>
      <c r="AU378" s="6">
        <v>-184836.36</v>
      </c>
      <c r="AV378" s="8">
        <v>1724740</v>
      </c>
      <c r="AW378" s="8">
        <v>228</v>
      </c>
      <c r="AX378" s="51">
        <f t="shared" si="92"/>
        <v>-3.3221976413836285</v>
      </c>
      <c r="AY378" s="50">
        <f t="shared" si="93"/>
        <v>1559554.1199999996</v>
      </c>
      <c r="AZ378" s="50">
        <f t="shared" si="94"/>
        <v>17293585</v>
      </c>
      <c r="BA378" s="50">
        <f t="shared" si="95"/>
        <v>3871.5</v>
      </c>
      <c r="BB378" s="7">
        <f t="shared" si="96"/>
        <v>2.7956133861197654</v>
      </c>
      <c r="BC378" s="10" t="s">
        <v>792</v>
      </c>
      <c r="BD378" s="10" t="s">
        <v>792</v>
      </c>
      <c r="BE378" s="10" t="s">
        <v>806</v>
      </c>
      <c r="BF378" s="10" t="s">
        <v>813</v>
      </c>
    </row>
    <row r="379" spans="1:58" x14ac:dyDescent="0.2">
      <c r="A379" s="5">
        <v>202852</v>
      </c>
      <c r="B379" s="6" t="s">
        <v>484</v>
      </c>
      <c r="C379" s="6">
        <v>162673.82999999999</v>
      </c>
      <c r="D379" s="6">
        <v>468700</v>
      </c>
      <c r="E379" s="6">
        <v>65</v>
      </c>
      <c r="F379" s="49">
        <f t="shared" si="81"/>
        <v>10.412235758480904</v>
      </c>
      <c r="G379" s="6">
        <v>-2376.17</v>
      </c>
      <c r="H379" s="6">
        <v>96750</v>
      </c>
      <c r="I379" s="6">
        <v>15</v>
      </c>
      <c r="J379" s="49">
        <f t="shared" si="82"/>
        <v>-0.7613567958656331</v>
      </c>
      <c r="K379" s="6">
        <v>-10146.17</v>
      </c>
      <c r="L379" s="6">
        <v>244120</v>
      </c>
      <c r="M379" s="6">
        <v>34</v>
      </c>
      <c r="N379" s="49">
        <f t="shared" si="83"/>
        <v>-1.2468667048992299</v>
      </c>
      <c r="O379" s="6">
        <v>-9246.17</v>
      </c>
      <c r="P379" s="6">
        <v>392200</v>
      </c>
      <c r="Q379" s="6">
        <v>55</v>
      </c>
      <c r="R379" s="49">
        <f t="shared" si="84"/>
        <v>-0.73082934727180004</v>
      </c>
      <c r="S379" s="6">
        <v>-22821.18</v>
      </c>
      <c r="T379" s="6">
        <v>528175</v>
      </c>
      <c r="U379" s="6">
        <v>77.5</v>
      </c>
      <c r="V379" s="49">
        <f t="shared" si="85"/>
        <v>-1.339435944525962</v>
      </c>
      <c r="W379" s="6">
        <v>185181.32</v>
      </c>
      <c r="X379" s="6">
        <v>250430</v>
      </c>
      <c r="Y379" s="6">
        <v>36</v>
      </c>
      <c r="Z379" s="49">
        <f t="shared" si="86"/>
        <v>22.183602603521944</v>
      </c>
      <c r="AA379" s="6">
        <v>189031.32</v>
      </c>
      <c r="AB379" s="6">
        <v>233000</v>
      </c>
      <c r="AC379" s="6">
        <v>30</v>
      </c>
      <c r="AD379" s="49">
        <f t="shared" si="87"/>
        <v>25.150089785407726</v>
      </c>
      <c r="AE379" s="6">
        <v>68876.320000000007</v>
      </c>
      <c r="AF379" s="6">
        <v>84600</v>
      </c>
      <c r="AG379" s="6">
        <v>12</v>
      </c>
      <c r="AH379" s="49">
        <f t="shared" si="88"/>
        <v>24.424226950354612</v>
      </c>
      <c r="AI379" s="6">
        <v>43866.32</v>
      </c>
      <c r="AJ379" s="6">
        <v>288300</v>
      </c>
      <c r="AK379" s="6">
        <v>40</v>
      </c>
      <c r="AL379" s="49">
        <f t="shared" si="89"/>
        <v>4.7168086021505378</v>
      </c>
      <c r="AM379" s="6">
        <v>257091.33</v>
      </c>
      <c r="AN379" s="6">
        <v>413525</v>
      </c>
      <c r="AO379" s="6">
        <v>57.5</v>
      </c>
      <c r="AP379" s="49">
        <f t="shared" si="90"/>
        <v>19.272912713862524</v>
      </c>
      <c r="AQ379" s="6">
        <v>-2908.67</v>
      </c>
      <c r="AR379" s="8">
        <v>0</v>
      </c>
      <c r="AS379" s="8">
        <v>0</v>
      </c>
      <c r="AT379" s="51">
        <f t="shared" si="91"/>
        <v>0</v>
      </c>
      <c r="AU379" s="6">
        <v>191473.83</v>
      </c>
      <c r="AV379" s="8">
        <v>226000</v>
      </c>
      <c r="AW379" s="8">
        <v>30</v>
      </c>
      <c r="AX379" s="51">
        <f t="shared" si="92"/>
        <v>26.264109424778759</v>
      </c>
      <c r="AY379" s="50">
        <f t="shared" si="93"/>
        <v>492296.77999999997</v>
      </c>
      <c r="AZ379" s="50">
        <f t="shared" si="94"/>
        <v>2213375</v>
      </c>
      <c r="BA379" s="50">
        <f t="shared" si="95"/>
        <v>452</v>
      </c>
      <c r="BB379" s="7">
        <f t="shared" si="96"/>
        <v>6.8949907629750946</v>
      </c>
      <c r="BC379" s="10" t="s">
        <v>792</v>
      </c>
      <c r="BD379" s="10" t="s">
        <v>792</v>
      </c>
      <c r="BE379" s="10" t="s">
        <v>806</v>
      </c>
      <c r="BF379" s="10" t="s">
        <v>813</v>
      </c>
    </row>
    <row r="380" spans="1:58" x14ac:dyDescent="0.2">
      <c r="A380" s="5">
        <v>203165</v>
      </c>
      <c r="B380" s="6" t="s">
        <v>499</v>
      </c>
      <c r="C380" s="6">
        <v>194900</v>
      </c>
      <c r="D380" s="6">
        <v>0</v>
      </c>
      <c r="E380" s="6">
        <v>0</v>
      </c>
      <c r="F380" s="49">
        <f t="shared" si="81"/>
        <v>0</v>
      </c>
      <c r="G380" s="6">
        <v>194900</v>
      </c>
      <c r="H380" s="6">
        <v>0</v>
      </c>
      <c r="I380" s="6">
        <v>0</v>
      </c>
      <c r="J380" s="49">
        <f t="shared" si="82"/>
        <v>0</v>
      </c>
      <c r="K380" s="6">
        <v>104900</v>
      </c>
      <c r="L380" s="6">
        <v>0</v>
      </c>
      <c r="M380" s="6">
        <v>0</v>
      </c>
      <c r="N380" s="49">
        <f t="shared" si="83"/>
        <v>0</v>
      </c>
      <c r="O380" s="6">
        <v>206100</v>
      </c>
      <c r="P380" s="6">
        <v>208500</v>
      </c>
      <c r="Q380" s="6">
        <v>30</v>
      </c>
      <c r="R380" s="49">
        <f t="shared" si="84"/>
        <v>30.643165467625899</v>
      </c>
      <c r="S380" s="6">
        <v>96400</v>
      </c>
      <c r="T380" s="6">
        <v>0</v>
      </c>
      <c r="U380" s="6">
        <v>0</v>
      </c>
      <c r="V380" s="49">
        <f t="shared" si="85"/>
        <v>0</v>
      </c>
      <c r="W380" s="6">
        <v>234975</v>
      </c>
      <c r="X380" s="6">
        <v>243500</v>
      </c>
      <c r="Y380" s="6">
        <v>35</v>
      </c>
      <c r="Z380" s="49">
        <f t="shared" si="86"/>
        <v>28.949691991786448</v>
      </c>
      <c r="AA380" s="6">
        <v>234975</v>
      </c>
      <c r="AB380" s="6">
        <v>0</v>
      </c>
      <c r="AC380" s="6">
        <v>0</v>
      </c>
      <c r="AD380" s="49">
        <f t="shared" si="87"/>
        <v>0</v>
      </c>
      <c r="AE380" s="6">
        <v>234975</v>
      </c>
      <c r="AF380" s="6">
        <v>0</v>
      </c>
      <c r="AG380" s="6">
        <v>0</v>
      </c>
      <c r="AH380" s="49">
        <f t="shared" si="88"/>
        <v>0</v>
      </c>
      <c r="AI380" s="6">
        <v>181475</v>
      </c>
      <c r="AJ380" s="6">
        <v>0</v>
      </c>
      <c r="AK380" s="6">
        <v>0</v>
      </c>
      <c r="AL380" s="49">
        <f t="shared" si="89"/>
        <v>0</v>
      </c>
      <c r="AM380" s="6">
        <v>161475</v>
      </c>
      <c r="AN380" s="6">
        <v>0</v>
      </c>
      <c r="AO380" s="6">
        <v>0</v>
      </c>
      <c r="AP380" s="49">
        <f t="shared" si="90"/>
        <v>0</v>
      </c>
      <c r="AQ380" s="6">
        <v>161475</v>
      </c>
      <c r="AR380" s="8">
        <v>0</v>
      </c>
      <c r="AS380" s="8">
        <v>0</v>
      </c>
      <c r="AT380" s="51">
        <f t="shared" si="91"/>
        <v>0</v>
      </c>
      <c r="AU380" s="6">
        <v>161475</v>
      </c>
      <c r="AV380" s="8">
        <v>0</v>
      </c>
      <c r="AW380" s="8">
        <v>0</v>
      </c>
      <c r="AX380" s="51">
        <f t="shared" si="92"/>
        <v>0</v>
      </c>
      <c r="AY380" s="50">
        <f t="shared" si="93"/>
        <v>1267150</v>
      </c>
      <c r="AZ380" s="50">
        <f t="shared" si="94"/>
        <v>452000</v>
      </c>
      <c r="BA380" s="50">
        <f t="shared" si="95"/>
        <v>65</v>
      </c>
      <c r="BB380" s="7">
        <f t="shared" si="96"/>
        <v>86.90630530973452</v>
      </c>
      <c r="BC380" s="10" t="s">
        <v>792</v>
      </c>
      <c r="BD380" s="10" t="s">
        <v>792</v>
      </c>
      <c r="BE380" s="10" t="s">
        <v>806</v>
      </c>
      <c r="BF380" s="10" t="s">
        <v>813</v>
      </c>
    </row>
    <row r="381" spans="1:58" x14ac:dyDescent="0.2">
      <c r="A381" s="5">
        <v>203329</v>
      </c>
      <c r="B381" s="6" t="s">
        <v>502</v>
      </c>
      <c r="C381" s="6">
        <v>408900.01</v>
      </c>
      <c r="D381" s="6">
        <v>840800</v>
      </c>
      <c r="E381" s="6">
        <v>115</v>
      </c>
      <c r="F381" s="49">
        <f t="shared" si="81"/>
        <v>14.589676855375831</v>
      </c>
      <c r="G381" s="6">
        <v>416675.02</v>
      </c>
      <c r="H381" s="6">
        <v>637650</v>
      </c>
      <c r="I381" s="6">
        <v>90</v>
      </c>
      <c r="J381" s="49">
        <f t="shared" si="82"/>
        <v>20.257077738571319</v>
      </c>
      <c r="K381" s="6">
        <v>470050.02</v>
      </c>
      <c r="L381" s="6">
        <v>373500</v>
      </c>
      <c r="M381" s="6">
        <v>50</v>
      </c>
      <c r="N381" s="49">
        <f t="shared" si="83"/>
        <v>37.755021686746993</v>
      </c>
      <c r="O381" s="6">
        <v>632050.03</v>
      </c>
      <c r="P381" s="6">
        <v>690900</v>
      </c>
      <c r="Q381" s="6">
        <v>95</v>
      </c>
      <c r="R381" s="49">
        <f t="shared" si="84"/>
        <v>28.359460023158199</v>
      </c>
      <c r="S381" s="6">
        <v>462430.02</v>
      </c>
      <c r="T381" s="6">
        <v>664850</v>
      </c>
      <c r="U381" s="6">
        <v>89</v>
      </c>
      <c r="V381" s="49">
        <f t="shared" si="85"/>
        <v>21.561751703391746</v>
      </c>
      <c r="W381" s="6">
        <v>406935.02</v>
      </c>
      <c r="X381" s="6">
        <v>466050</v>
      </c>
      <c r="Y381" s="6">
        <v>65</v>
      </c>
      <c r="Z381" s="49">
        <f t="shared" si="86"/>
        <v>26.194722883810751</v>
      </c>
      <c r="AA381" s="6">
        <v>476535.06</v>
      </c>
      <c r="AB381" s="6">
        <v>705500</v>
      </c>
      <c r="AC381" s="6">
        <v>90</v>
      </c>
      <c r="AD381" s="49">
        <f t="shared" si="87"/>
        <v>20.939173437278523</v>
      </c>
      <c r="AE381" s="6">
        <v>397635.06</v>
      </c>
      <c r="AF381" s="6">
        <v>383500</v>
      </c>
      <c r="AG381" s="6">
        <v>50</v>
      </c>
      <c r="AH381" s="49">
        <f t="shared" si="88"/>
        <v>31.105741329856581</v>
      </c>
      <c r="AI381" s="6">
        <v>315496.05</v>
      </c>
      <c r="AJ381" s="6">
        <v>468184</v>
      </c>
      <c r="AK381" s="6">
        <v>61</v>
      </c>
      <c r="AL381" s="49">
        <f t="shared" si="89"/>
        <v>20.890029454231669</v>
      </c>
      <c r="AM381" s="6">
        <v>477145.03</v>
      </c>
      <c r="AN381" s="6">
        <v>609150</v>
      </c>
      <c r="AO381" s="6">
        <v>81</v>
      </c>
      <c r="AP381" s="49">
        <f t="shared" si="90"/>
        <v>24.282189821882952</v>
      </c>
      <c r="AQ381" s="6">
        <v>408199.52</v>
      </c>
      <c r="AR381" s="8">
        <v>298447.5</v>
      </c>
      <c r="AS381" s="8">
        <v>39.049999999999997</v>
      </c>
      <c r="AT381" s="51">
        <f t="shared" si="91"/>
        <v>42.400037259484506</v>
      </c>
      <c r="AU381" s="6">
        <v>279246.78000000003</v>
      </c>
      <c r="AV381" s="8">
        <v>699947.5</v>
      </c>
      <c r="AW381" s="8">
        <v>92.95</v>
      </c>
      <c r="AX381" s="51">
        <f t="shared" si="92"/>
        <v>12.367570682086871</v>
      </c>
      <c r="AY381" s="50">
        <f t="shared" si="93"/>
        <v>3273575.18</v>
      </c>
      <c r="AZ381" s="50">
        <f t="shared" si="94"/>
        <v>4379250</v>
      </c>
      <c r="BA381" s="50">
        <f t="shared" si="95"/>
        <v>918</v>
      </c>
      <c r="BB381" s="7">
        <f t="shared" si="96"/>
        <v>23.173107399668893</v>
      </c>
      <c r="BC381" s="10" t="s">
        <v>792</v>
      </c>
      <c r="BD381" s="10" t="s">
        <v>792</v>
      </c>
      <c r="BE381" s="10" t="s">
        <v>806</v>
      </c>
      <c r="BF381" s="10" t="s">
        <v>813</v>
      </c>
    </row>
    <row r="382" spans="1:58" x14ac:dyDescent="0.2">
      <c r="A382" s="5">
        <v>206398</v>
      </c>
      <c r="B382" s="6" t="s">
        <v>570</v>
      </c>
      <c r="C382" s="6">
        <v>343769.98</v>
      </c>
      <c r="D382" s="6">
        <v>1374920</v>
      </c>
      <c r="E382" s="6">
        <v>207</v>
      </c>
      <c r="F382" s="49">
        <f t="shared" si="81"/>
        <v>7.5008723416635146</v>
      </c>
      <c r="G382" s="6">
        <v>592435</v>
      </c>
      <c r="H382" s="6">
        <v>1303420</v>
      </c>
      <c r="I382" s="6">
        <v>199</v>
      </c>
      <c r="J382" s="49">
        <f t="shared" si="82"/>
        <v>14.09022801552838</v>
      </c>
      <c r="K382" s="6">
        <v>493382.5</v>
      </c>
      <c r="L382" s="6">
        <v>893540</v>
      </c>
      <c r="M382" s="6">
        <v>131.5</v>
      </c>
      <c r="N382" s="49">
        <f t="shared" si="83"/>
        <v>16.564983100924412</v>
      </c>
      <c r="O382" s="6">
        <v>553782.5</v>
      </c>
      <c r="P382" s="6">
        <v>471500</v>
      </c>
      <c r="Q382" s="6">
        <v>70</v>
      </c>
      <c r="R382" s="49">
        <f t="shared" si="84"/>
        <v>36.409878048780485</v>
      </c>
      <c r="S382" s="6">
        <v>247782.5</v>
      </c>
      <c r="T382" s="6">
        <v>0</v>
      </c>
      <c r="U382" s="6">
        <v>0</v>
      </c>
      <c r="V382" s="49">
        <f t="shared" si="85"/>
        <v>0</v>
      </c>
      <c r="W382" s="6">
        <v>109174.5</v>
      </c>
      <c r="X382" s="6">
        <v>239300</v>
      </c>
      <c r="Y382" s="6">
        <v>35</v>
      </c>
      <c r="Z382" s="49">
        <f t="shared" si="86"/>
        <v>13.686732135394902</v>
      </c>
      <c r="AA382" s="6">
        <v>-8750.5</v>
      </c>
      <c r="AB382" s="6">
        <v>240800</v>
      </c>
      <c r="AC382" s="6">
        <v>35</v>
      </c>
      <c r="AD382" s="49">
        <f t="shared" si="87"/>
        <v>-1.1265178571428571</v>
      </c>
      <c r="AE382" s="6">
        <v>-12950.5</v>
      </c>
      <c r="AF382" s="6">
        <v>258800</v>
      </c>
      <c r="AG382" s="6">
        <v>35</v>
      </c>
      <c r="AH382" s="49">
        <f t="shared" si="88"/>
        <v>-1.5012171561051006</v>
      </c>
      <c r="AI382" s="6">
        <v>175399.5</v>
      </c>
      <c r="AJ382" s="6">
        <v>206600</v>
      </c>
      <c r="AK382" s="6">
        <v>30</v>
      </c>
      <c r="AL382" s="49">
        <f t="shared" si="89"/>
        <v>26.318414811229427</v>
      </c>
      <c r="AM382" s="6">
        <v>264799.49</v>
      </c>
      <c r="AN382" s="6">
        <v>501100</v>
      </c>
      <c r="AO382" s="6">
        <v>70</v>
      </c>
      <c r="AP382" s="49">
        <f t="shared" si="90"/>
        <v>16.381529016164439</v>
      </c>
      <c r="AQ382" s="6">
        <v>364099.49</v>
      </c>
      <c r="AR382" s="8">
        <v>217400</v>
      </c>
      <c r="AS382" s="8">
        <v>30</v>
      </c>
      <c r="AT382" s="51">
        <f t="shared" si="91"/>
        <v>51.918510533578655</v>
      </c>
      <c r="AU382" s="6">
        <v>432067.49</v>
      </c>
      <c r="AV382" s="8">
        <v>502100</v>
      </c>
      <c r="AW382" s="8">
        <v>70</v>
      </c>
      <c r="AX382" s="51">
        <f t="shared" si="92"/>
        <v>26.676144572794264</v>
      </c>
      <c r="AY382" s="50">
        <f t="shared" si="93"/>
        <v>2331576.48</v>
      </c>
      <c r="AZ382" s="50">
        <f t="shared" si="94"/>
        <v>4523480</v>
      </c>
      <c r="BA382" s="50">
        <f t="shared" si="95"/>
        <v>912.5</v>
      </c>
      <c r="BB382" s="7">
        <f t="shared" si="96"/>
        <v>15.97859853033505</v>
      </c>
      <c r="BC382" s="10" t="s">
        <v>792</v>
      </c>
      <c r="BD382" s="10" t="s">
        <v>792</v>
      </c>
      <c r="BE382" s="10" t="s">
        <v>806</v>
      </c>
      <c r="BF382" s="10" t="s">
        <v>813</v>
      </c>
    </row>
    <row r="383" spans="1:58" x14ac:dyDescent="0.2">
      <c r="A383" s="5">
        <v>208192</v>
      </c>
      <c r="B383" s="6" t="s">
        <v>620</v>
      </c>
      <c r="C383" s="6">
        <v>-5775.01</v>
      </c>
      <c r="D383" s="6">
        <v>242100</v>
      </c>
      <c r="E383" s="6">
        <v>35</v>
      </c>
      <c r="F383" s="49">
        <f t="shared" si="81"/>
        <v>-0.71561462205700122</v>
      </c>
      <c r="G383" s="6">
        <v>233012.47</v>
      </c>
      <c r="H383" s="6">
        <v>456800</v>
      </c>
      <c r="I383" s="6">
        <v>65</v>
      </c>
      <c r="J383" s="49">
        <f t="shared" si="82"/>
        <v>15.813017885288966</v>
      </c>
      <c r="K383" s="6">
        <v>282239.58</v>
      </c>
      <c r="L383" s="6">
        <v>727065</v>
      </c>
      <c r="M383" s="6">
        <v>101.5</v>
      </c>
      <c r="N383" s="49">
        <f t="shared" si="83"/>
        <v>11.645708980627592</v>
      </c>
      <c r="O383" s="6">
        <v>565339.54</v>
      </c>
      <c r="P383" s="6">
        <v>801975</v>
      </c>
      <c r="Q383" s="6">
        <v>112.5</v>
      </c>
      <c r="R383" s="49">
        <f t="shared" si="84"/>
        <v>21.852957685713399</v>
      </c>
      <c r="S383" s="6">
        <v>424181.69</v>
      </c>
      <c r="T383" s="6">
        <v>490350</v>
      </c>
      <c r="U383" s="6">
        <v>70</v>
      </c>
      <c r="V383" s="49">
        <f t="shared" si="85"/>
        <v>26.816829591108391</v>
      </c>
      <c r="W383" s="6">
        <v>316916.37</v>
      </c>
      <c r="X383" s="6">
        <v>494600</v>
      </c>
      <c r="Y383" s="6">
        <v>70</v>
      </c>
      <c r="Z383" s="49">
        <f t="shared" si="86"/>
        <v>19.222586130206224</v>
      </c>
      <c r="AA383" s="6">
        <v>262166.37</v>
      </c>
      <c r="AB383" s="6">
        <v>193250</v>
      </c>
      <c r="AC383" s="6">
        <v>25</v>
      </c>
      <c r="AD383" s="49">
        <f t="shared" si="87"/>
        <v>42.055148615782663</v>
      </c>
      <c r="AE383" s="6">
        <v>577402.29</v>
      </c>
      <c r="AF383" s="6">
        <v>805900</v>
      </c>
      <c r="AG383" s="6">
        <v>105</v>
      </c>
      <c r="AH383" s="49">
        <f t="shared" si="88"/>
        <v>21.494067129916864</v>
      </c>
      <c r="AI383" s="6">
        <v>256606.97</v>
      </c>
      <c r="AJ383" s="6">
        <v>213900</v>
      </c>
      <c r="AK383" s="6">
        <v>30</v>
      </c>
      <c r="AL383" s="49">
        <f t="shared" si="89"/>
        <v>37.189415942028987</v>
      </c>
      <c r="AM383" s="6">
        <v>261206.97</v>
      </c>
      <c r="AN383" s="6">
        <v>318600</v>
      </c>
      <c r="AO383" s="6">
        <v>45</v>
      </c>
      <c r="AP383" s="49">
        <f t="shared" si="90"/>
        <v>25.415618549905837</v>
      </c>
      <c r="AQ383" s="6">
        <v>735956.97</v>
      </c>
      <c r="AR383" s="8">
        <v>771400</v>
      </c>
      <c r="AS383" s="8">
        <v>105</v>
      </c>
      <c r="AT383" s="51">
        <f t="shared" si="91"/>
        <v>29.575662522686024</v>
      </c>
      <c r="AU383" s="6">
        <v>-4194.03</v>
      </c>
      <c r="AV383" s="8">
        <v>40980</v>
      </c>
      <c r="AW383" s="8">
        <v>6</v>
      </c>
      <c r="AX383" s="51">
        <f t="shared" si="92"/>
        <v>-3.1726434846266467</v>
      </c>
      <c r="AY383" s="50">
        <f t="shared" si="93"/>
        <v>2078081.0100000002</v>
      </c>
      <c r="AZ383" s="50">
        <f t="shared" si="94"/>
        <v>3406140</v>
      </c>
      <c r="BA383" s="50">
        <f t="shared" si="95"/>
        <v>770</v>
      </c>
      <c r="BB383" s="7">
        <f t="shared" si="96"/>
        <v>18.913054457538447</v>
      </c>
      <c r="BC383" s="10" t="s">
        <v>792</v>
      </c>
      <c r="BD383" s="10" t="s">
        <v>792</v>
      </c>
      <c r="BE383" s="10" t="s">
        <v>806</v>
      </c>
      <c r="BF383" s="10" t="s">
        <v>813</v>
      </c>
    </row>
    <row r="384" spans="1:58" x14ac:dyDescent="0.2">
      <c r="A384" s="5">
        <v>209443</v>
      </c>
      <c r="B384" s="6" t="s">
        <v>657</v>
      </c>
      <c r="C384" s="6">
        <v>0</v>
      </c>
      <c r="D384" s="6">
        <v>0</v>
      </c>
      <c r="E384" s="6">
        <v>0</v>
      </c>
      <c r="F384" s="49">
        <f t="shared" si="81"/>
        <v>0</v>
      </c>
      <c r="G384" s="6">
        <v>0</v>
      </c>
      <c r="H384" s="6">
        <v>0</v>
      </c>
      <c r="I384" s="6">
        <v>0</v>
      </c>
      <c r="J384" s="49">
        <f t="shared" si="82"/>
        <v>0</v>
      </c>
      <c r="K384" s="6">
        <v>0</v>
      </c>
      <c r="L384" s="6">
        <v>0</v>
      </c>
      <c r="M384" s="6">
        <v>0</v>
      </c>
      <c r="N384" s="49">
        <f t="shared" si="83"/>
        <v>0</v>
      </c>
      <c r="O384" s="6">
        <v>0</v>
      </c>
      <c r="P384" s="6">
        <v>0</v>
      </c>
      <c r="Q384" s="6">
        <v>0</v>
      </c>
      <c r="R384" s="49">
        <f t="shared" si="84"/>
        <v>0</v>
      </c>
      <c r="S384" s="6">
        <v>124304.68</v>
      </c>
      <c r="T384" s="6">
        <v>125125</v>
      </c>
      <c r="U384" s="6">
        <v>17.5</v>
      </c>
      <c r="V384" s="49">
        <f t="shared" si="85"/>
        <v>30.796763876123872</v>
      </c>
      <c r="W384" s="6">
        <v>120749.99</v>
      </c>
      <c r="X384" s="6">
        <v>0</v>
      </c>
      <c r="Y384" s="6">
        <v>0</v>
      </c>
      <c r="Z384" s="49">
        <f t="shared" si="86"/>
        <v>0</v>
      </c>
      <c r="AA384" s="6">
        <v>70749.990000000005</v>
      </c>
      <c r="AB384" s="6">
        <v>0</v>
      </c>
      <c r="AC384" s="6">
        <v>0</v>
      </c>
      <c r="AD384" s="49">
        <f t="shared" si="87"/>
        <v>0</v>
      </c>
      <c r="AE384" s="6">
        <v>70749.990000000005</v>
      </c>
      <c r="AF384" s="6">
        <v>0</v>
      </c>
      <c r="AG384" s="6">
        <v>0</v>
      </c>
      <c r="AH384" s="49">
        <f t="shared" si="88"/>
        <v>0</v>
      </c>
      <c r="AI384" s="6">
        <v>70749.990000000005</v>
      </c>
      <c r="AJ384" s="6">
        <v>0</v>
      </c>
      <c r="AK384" s="6">
        <v>0</v>
      </c>
      <c r="AL384" s="49">
        <f t="shared" si="89"/>
        <v>0</v>
      </c>
      <c r="AM384" s="6">
        <v>-0.01</v>
      </c>
      <c r="AN384" s="6">
        <v>0</v>
      </c>
      <c r="AO384" s="6">
        <v>0</v>
      </c>
      <c r="AP384" s="49">
        <f t="shared" si="90"/>
        <v>0</v>
      </c>
      <c r="AQ384" s="6">
        <v>96999.99</v>
      </c>
      <c r="AR384" s="8">
        <v>147000</v>
      </c>
      <c r="AS384" s="8">
        <v>20</v>
      </c>
      <c r="AT384" s="51">
        <f t="shared" si="91"/>
        <v>20.455780204081634</v>
      </c>
      <c r="AU384" s="6">
        <v>89203.1</v>
      </c>
      <c r="AV384" s="8">
        <v>73500</v>
      </c>
      <c r="AW384" s="8">
        <v>10</v>
      </c>
      <c r="AX384" s="51">
        <f t="shared" si="92"/>
        <v>37.623076190476191</v>
      </c>
      <c r="AY384" s="50">
        <f t="shared" si="93"/>
        <v>315804.65999999997</v>
      </c>
      <c r="AZ384" s="50">
        <f t="shared" si="94"/>
        <v>125125</v>
      </c>
      <c r="BA384" s="50">
        <f t="shared" si="95"/>
        <v>47.5</v>
      </c>
      <c r="BB384" s="7">
        <f t="shared" si="96"/>
        <v>78.241314365634352</v>
      </c>
      <c r="BC384" s="10" t="s">
        <v>792</v>
      </c>
      <c r="BD384" s="10" t="s">
        <v>792</v>
      </c>
      <c r="BE384" s="10" t="s">
        <v>806</v>
      </c>
      <c r="BF384" s="10" t="s">
        <v>813</v>
      </c>
    </row>
    <row r="385" spans="1:58" x14ac:dyDescent="0.2">
      <c r="A385" s="5">
        <v>209487</v>
      </c>
      <c r="B385" s="6" t="s">
        <v>659</v>
      </c>
      <c r="C385" s="6">
        <v>0</v>
      </c>
      <c r="D385" s="6">
        <v>0</v>
      </c>
      <c r="E385" s="6">
        <v>0</v>
      </c>
      <c r="F385" s="49">
        <f t="shared" si="81"/>
        <v>0</v>
      </c>
      <c r="G385" s="6">
        <v>0</v>
      </c>
      <c r="H385" s="6">
        <v>0</v>
      </c>
      <c r="I385" s="6">
        <v>0</v>
      </c>
      <c r="J385" s="49">
        <f t="shared" si="82"/>
        <v>0</v>
      </c>
      <c r="K385" s="6">
        <v>0</v>
      </c>
      <c r="L385" s="6">
        <v>0</v>
      </c>
      <c r="M385" s="6">
        <v>0</v>
      </c>
      <c r="N385" s="49">
        <f t="shared" si="83"/>
        <v>0</v>
      </c>
      <c r="O385" s="6">
        <v>0</v>
      </c>
      <c r="P385" s="6">
        <v>0</v>
      </c>
      <c r="Q385" s="6">
        <v>0</v>
      </c>
      <c r="R385" s="49">
        <f t="shared" si="84"/>
        <v>0</v>
      </c>
      <c r="S385" s="6">
        <v>202600</v>
      </c>
      <c r="T385" s="6">
        <v>204400</v>
      </c>
      <c r="U385" s="6">
        <v>30</v>
      </c>
      <c r="V385" s="49">
        <f t="shared" si="85"/>
        <v>30.727005870841484</v>
      </c>
      <c r="W385" s="6">
        <v>-13200</v>
      </c>
      <c r="X385" s="6">
        <v>156600</v>
      </c>
      <c r="Y385" s="6">
        <v>20</v>
      </c>
      <c r="Z385" s="49">
        <f t="shared" si="86"/>
        <v>-2.5287356321839081</v>
      </c>
      <c r="AA385" s="6">
        <v>78300</v>
      </c>
      <c r="AB385" s="6">
        <v>511600</v>
      </c>
      <c r="AC385" s="6">
        <v>70</v>
      </c>
      <c r="AD385" s="49">
        <f t="shared" si="87"/>
        <v>4.7445269741985925</v>
      </c>
      <c r="AE385" s="6">
        <v>224850</v>
      </c>
      <c r="AF385" s="6">
        <v>326200</v>
      </c>
      <c r="AG385" s="6">
        <v>40</v>
      </c>
      <c r="AH385" s="49">
        <f t="shared" si="88"/>
        <v>20.679031269160024</v>
      </c>
      <c r="AI385" s="6">
        <v>168770</v>
      </c>
      <c r="AJ385" s="6">
        <v>675460</v>
      </c>
      <c r="AK385" s="6">
        <v>92</v>
      </c>
      <c r="AL385" s="49">
        <f t="shared" si="89"/>
        <v>7.7456400082906471</v>
      </c>
      <c r="AM385" s="6">
        <v>179000</v>
      </c>
      <c r="AN385" s="6">
        <v>585400</v>
      </c>
      <c r="AO385" s="6">
        <v>80</v>
      </c>
      <c r="AP385" s="49">
        <f t="shared" si="90"/>
        <v>9.4789887256576701</v>
      </c>
      <c r="AQ385" s="6">
        <v>139650</v>
      </c>
      <c r="AR385" s="8">
        <v>725000</v>
      </c>
      <c r="AS385" s="8">
        <v>100</v>
      </c>
      <c r="AT385" s="51">
        <f t="shared" si="91"/>
        <v>5.9712413793103449</v>
      </c>
      <c r="AU385" s="6">
        <v>307330.92</v>
      </c>
      <c r="AV385" s="8">
        <v>1082100</v>
      </c>
      <c r="AW385" s="8">
        <v>145</v>
      </c>
      <c r="AX385" s="51">
        <f t="shared" si="92"/>
        <v>8.8044159689492645</v>
      </c>
      <c r="AY385" s="50">
        <f t="shared" si="93"/>
        <v>267700</v>
      </c>
      <c r="AZ385" s="50">
        <f t="shared" si="94"/>
        <v>872600</v>
      </c>
      <c r="BA385" s="50">
        <f t="shared" si="95"/>
        <v>577</v>
      </c>
      <c r="BB385" s="7">
        <f t="shared" si="96"/>
        <v>9.5103140041256022</v>
      </c>
      <c r="BC385" s="10" t="s">
        <v>792</v>
      </c>
      <c r="BD385" s="10" t="s">
        <v>792</v>
      </c>
      <c r="BE385" s="10" t="s">
        <v>806</v>
      </c>
      <c r="BF385" s="10" t="s">
        <v>813</v>
      </c>
    </row>
    <row r="386" spans="1:58" x14ac:dyDescent="0.2">
      <c r="A386" s="5">
        <v>209952</v>
      </c>
      <c r="B386" s="6" t="s">
        <v>678</v>
      </c>
      <c r="C386" s="6">
        <v>0</v>
      </c>
      <c r="D386" s="6">
        <v>0</v>
      </c>
      <c r="E386" s="6">
        <v>0</v>
      </c>
      <c r="F386" s="49">
        <f t="shared" si="81"/>
        <v>0</v>
      </c>
      <c r="G386" s="6">
        <v>0</v>
      </c>
      <c r="H386" s="6">
        <v>0</v>
      </c>
      <c r="I386" s="6">
        <v>0</v>
      </c>
      <c r="J386" s="49">
        <f t="shared" si="82"/>
        <v>0</v>
      </c>
      <c r="K386" s="6">
        <v>0</v>
      </c>
      <c r="L386" s="6">
        <v>0</v>
      </c>
      <c r="M386" s="6">
        <v>0</v>
      </c>
      <c r="N386" s="49">
        <f t="shared" si="83"/>
        <v>0</v>
      </c>
      <c r="O386" s="6">
        <v>0</v>
      </c>
      <c r="P386" s="6">
        <v>0</v>
      </c>
      <c r="Q386" s="6">
        <v>0</v>
      </c>
      <c r="R386" s="49">
        <f t="shared" si="84"/>
        <v>0</v>
      </c>
      <c r="S386" s="6">
        <v>0</v>
      </c>
      <c r="T386" s="6">
        <v>0</v>
      </c>
      <c r="U386" s="6">
        <v>0</v>
      </c>
      <c r="V386" s="49">
        <f t="shared" si="85"/>
        <v>0</v>
      </c>
      <c r="W386" s="6">
        <v>238900</v>
      </c>
      <c r="X386" s="6">
        <v>242750</v>
      </c>
      <c r="Y386" s="6">
        <v>35</v>
      </c>
      <c r="Z386" s="49">
        <f t="shared" si="86"/>
        <v>29.52420185375901</v>
      </c>
      <c r="AA386" s="6">
        <v>265390</v>
      </c>
      <c r="AB386" s="6">
        <v>275607.5</v>
      </c>
      <c r="AC386" s="6">
        <v>36.75</v>
      </c>
      <c r="AD386" s="49">
        <f t="shared" si="87"/>
        <v>29.850747893290276</v>
      </c>
      <c r="AE386" s="6">
        <v>265390</v>
      </c>
      <c r="AF386" s="6">
        <v>0</v>
      </c>
      <c r="AG386" s="6">
        <v>0</v>
      </c>
      <c r="AH386" s="49">
        <f t="shared" si="88"/>
        <v>0</v>
      </c>
      <c r="AI386" s="6">
        <v>81604.160000000003</v>
      </c>
      <c r="AJ386" s="6">
        <v>87960</v>
      </c>
      <c r="AK386" s="6">
        <v>12</v>
      </c>
      <c r="AL386" s="49">
        <f t="shared" si="89"/>
        <v>28.759992723965439</v>
      </c>
      <c r="AM386" s="6">
        <v>31604.16</v>
      </c>
      <c r="AN386" s="6">
        <v>0</v>
      </c>
      <c r="AO386" s="6">
        <v>0</v>
      </c>
      <c r="AP386" s="49">
        <f t="shared" si="90"/>
        <v>0</v>
      </c>
      <c r="AQ386" s="6">
        <v>192559.16</v>
      </c>
      <c r="AR386" s="8">
        <v>277240</v>
      </c>
      <c r="AS386" s="8">
        <v>38</v>
      </c>
      <c r="AT386" s="51">
        <f t="shared" si="91"/>
        <v>21.531286827297645</v>
      </c>
      <c r="AU386" s="6">
        <v>49468.32</v>
      </c>
      <c r="AV386" s="8">
        <v>181250</v>
      </c>
      <c r="AW386" s="8">
        <v>25</v>
      </c>
      <c r="AX386" s="51">
        <f t="shared" si="92"/>
        <v>8.4607885241379304</v>
      </c>
      <c r="AY386" s="50">
        <f t="shared" si="93"/>
        <v>504290</v>
      </c>
      <c r="AZ386" s="50">
        <f t="shared" si="94"/>
        <v>518357.5</v>
      </c>
      <c r="BA386" s="50">
        <f t="shared" si="95"/>
        <v>146.75</v>
      </c>
      <c r="BB386" s="7">
        <f t="shared" si="96"/>
        <v>30.158703211586595</v>
      </c>
      <c r="BC386" s="10" t="s">
        <v>792</v>
      </c>
      <c r="BD386" s="10" t="s">
        <v>792</v>
      </c>
      <c r="BE386" s="10" t="s">
        <v>806</v>
      </c>
      <c r="BF386" s="10" t="s">
        <v>813</v>
      </c>
    </row>
    <row r="387" spans="1:58" x14ac:dyDescent="0.2">
      <c r="A387" s="5">
        <v>210567</v>
      </c>
      <c r="B387" s="6" t="s">
        <v>699</v>
      </c>
      <c r="C387" s="6">
        <v>0</v>
      </c>
      <c r="D387" s="6">
        <v>0</v>
      </c>
      <c r="E387" s="6">
        <v>0</v>
      </c>
      <c r="F387" s="49">
        <f t="shared" ref="F387:F450" si="97">IFERROR(C387/(D387/30),0)</f>
        <v>0</v>
      </c>
      <c r="G387" s="6">
        <v>0</v>
      </c>
      <c r="H387" s="6">
        <v>0</v>
      </c>
      <c r="I387" s="6">
        <v>0</v>
      </c>
      <c r="J387" s="49">
        <f t="shared" ref="J387:J450" si="98">IFERROR(G387/(H387/31),0)</f>
        <v>0</v>
      </c>
      <c r="K387" s="6">
        <v>0</v>
      </c>
      <c r="L387" s="6">
        <v>0</v>
      </c>
      <c r="M387" s="6">
        <v>0</v>
      </c>
      <c r="N387" s="49">
        <f t="shared" ref="N387:N450" si="99">IFERROR(K387/(L387/30),0)</f>
        <v>0</v>
      </c>
      <c r="O387" s="6">
        <v>0</v>
      </c>
      <c r="P387" s="6">
        <v>0</v>
      </c>
      <c r="Q387" s="6">
        <v>0</v>
      </c>
      <c r="R387" s="49">
        <f t="shared" ref="R387:R450" si="100">IFERROR(O387/(P387/31),0)</f>
        <v>0</v>
      </c>
      <c r="S387" s="6">
        <v>0</v>
      </c>
      <c r="T387" s="6">
        <v>0</v>
      </c>
      <c r="U387" s="6">
        <v>0</v>
      </c>
      <c r="V387" s="49">
        <f t="shared" ref="V387:V450" si="101">IFERROR(S387/(T387/31),0)</f>
        <v>0</v>
      </c>
      <c r="W387" s="6">
        <v>0</v>
      </c>
      <c r="X387" s="6">
        <v>0</v>
      </c>
      <c r="Y387" s="6">
        <v>0</v>
      </c>
      <c r="Z387" s="49">
        <f t="shared" ref="Z387:Z450" si="102">IFERROR(W387/(X387/30),0)</f>
        <v>0</v>
      </c>
      <c r="AA387" s="6">
        <v>0</v>
      </c>
      <c r="AB387" s="6">
        <v>0</v>
      </c>
      <c r="AC387" s="6">
        <v>0</v>
      </c>
      <c r="AD387" s="49">
        <f t="shared" ref="AD387:AD450" si="103">IFERROR(AA387/(AB387/31),0)</f>
        <v>0</v>
      </c>
      <c r="AE387" s="6">
        <v>0</v>
      </c>
      <c r="AF387" s="6">
        <v>0</v>
      </c>
      <c r="AG387" s="6">
        <v>0</v>
      </c>
      <c r="AH387" s="49">
        <f t="shared" ref="AH387:AH450" si="104">IFERROR(AE387/(AF387/30),0)</f>
        <v>0</v>
      </c>
      <c r="AI387" s="6">
        <v>50491.5</v>
      </c>
      <c r="AJ387" s="6">
        <v>808705</v>
      </c>
      <c r="AK387" s="6">
        <v>107.3</v>
      </c>
      <c r="AL387" s="49">
        <f t="shared" ref="AL387:AL450" si="105">IFERROR(AI387/(AJ387/31),0)</f>
        <v>1.9354851274568601</v>
      </c>
      <c r="AM387" s="6">
        <v>-28600.3</v>
      </c>
      <c r="AN387" s="6">
        <v>848090</v>
      </c>
      <c r="AO387" s="6">
        <v>113</v>
      </c>
      <c r="AP387" s="49">
        <f t="shared" ref="AP387:AP450" si="106">IFERROR(AM387/(AN387/31),0)</f>
        <v>-1.0454188824299306</v>
      </c>
      <c r="AQ387" s="6">
        <v>339616.18</v>
      </c>
      <c r="AR387" s="8">
        <v>439550</v>
      </c>
      <c r="AS387" s="8">
        <v>61</v>
      </c>
      <c r="AT387" s="51">
        <f t="shared" ref="AT387:AT450" si="107">IFERROR(AQ387/(AR387/31),0)</f>
        <v>23.951999954498916</v>
      </c>
      <c r="AU387" s="6">
        <v>-55019.82</v>
      </c>
      <c r="AV387" s="8">
        <v>753200</v>
      </c>
      <c r="AW387" s="8">
        <v>100</v>
      </c>
      <c r="AX387" s="51">
        <f t="shared" ref="AX387:AX450" si="108">IFERROR(AU387/(AV387/31),0)</f>
        <v>-2.264490732873075</v>
      </c>
      <c r="AY387" s="50">
        <f t="shared" si="93"/>
        <v>0</v>
      </c>
      <c r="AZ387" s="50">
        <f t="shared" si="94"/>
        <v>0</v>
      </c>
      <c r="BA387" s="50">
        <f t="shared" si="95"/>
        <v>381.3</v>
      </c>
      <c r="BB387" s="7">
        <f t="shared" si="96"/>
        <v>0</v>
      </c>
      <c r="BC387" s="10" t="s">
        <v>792</v>
      </c>
      <c r="BD387" s="10" t="s">
        <v>792</v>
      </c>
      <c r="BE387" s="10" t="s">
        <v>806</v>
      </c>
      <c r="BF387" s="10" t="s">
        <v>813</v>
      </c>
    </row>
    <row r="388" spans="1:58" x14ac:dyDescent="0.2">
      <c r="A388" s="5">
        <v>210745</v>
      </c>
      <c r="B388" s="6" t="s">
        <v>135</v>
      </c>
      <c r="C388" s="6">
        <v>0</v>
      </c>
      <c r="D388" s="6">
        <v>0</v>
      </c>
      <c r="E388" s="6">
        <v>0</v>
      </c>
      <c r="F388" s="49">
        <f t="shared" si="97"/>
        <v>0</v>
      </c>
      <c r="G388" s="6">
        <v>0</v>
      </c>
      <c r="H388" s="6">
        <v>0</v>
      </c>
      <c r="I388" s="6">
        <v>0</v>
      </c>
      <c r="J388" s="49">
        <f t="shared" si="98"/>
        <v>0</v>
      </c>
      <c r="K388" s="6">
        <v>0</v>
      </c>
      <c r="L388" s="6">
        <v>0</v>
      </c>
      <c r="M388" s="6">
        <v>0</v>
      </c>
      <c r="N388" s="49">
        <f t="shared" si="99"/>
        <v>0</v>
      </c>
      <c r="O388" s="6">
        <v>0</v>
      </c>
      <c r="P388" s="6">
        <v>0</v>
      </c>
      <c r="Q388" s="6">
        <v>0</v>
      </c>
      <c r="R388" s="49">
        <f t="shared" si="100"/>
        <v>0</v>
      </c>
      <c r="S388" s="6">
        <v>0</v>
      </c>
      <c r="T388" s="6">
        <v>0</v>
      </c>
      <c r="U388" s="6">
        <v>0</v>
      </c>
      <c r="V388" s="49">
        <f t="shared" si="101"/>
        <v>0</v>
      </c>
      <c r="W388" s="6">
        <v>0</v>
      </c>
      <c r="X388" s="6">
        <v>0</v>
      </c>
      <c r="Y388" s="6">
        <v>0</v>
      </c>
      <c r="Z388" s="49">
        <f t="shared" si="102"/>
        <v>0</v>
      </c>
      <c r="AA388" s="6">
        <v>0</v>
      </c>
      <c r="AB388" s="6">
        <v>0</v>
      </c>
      <c r="AC388" s="6">
        <v>0</v>
      </c>
      <c r="AD388" s="49">
        <f t="shared" si="103"/>
        <v>0</v>
      </c>
      <c r="AE388" s="6">
        <v>0</v>
      </c>
      <c r="AF388" s="6">
        <v>0</v>
      </c>
      <c r="AG388" s="6">
        <v>0</v>
      </c>
      <c r="AH388" s="49">
        <f t="shared" si="104"/>
        <v>0</v>
      </c>
      <c r="AI388" s="6">
        <v>234960</v>
      </c>
      <c r="AJ388" s="6">
        <v>240240</v>
      </c>
      <c r="AK388" s="6">
        <v>33</v>
      </c>
      <c r="AL388" s="49">
        <f t="shared" si="105"/>
        <v>30.318681318681318</v>
      </c>
      <c r="AM388" s="6">
        <v>-38265</v>
      </c>
      <c r="AN388" s="6">
        <v>1271000</v>
      </c>
      <c r="AO388" s="6">
        <v>175</v>
      </c>
      <c r="AP388" s="49">
        <f t="shared" si="106"/>
        <v>-0.93329268292682932</v>
      </c>
      <c r="AQ388" s="6">
        <v>-10875</v>
      </c>
      <c r="AR388" s="8">
        <v>614950</v>
      </c>
      <c r="AS388" s="8">
        <v>84</v>
      </c>
      <c r="AT388" s="51">
        <f t="shared" si="107"/>
        <v>-0.5482153020570778</v>
      </c>
      <c r="AU388" s="6">
        <v>162536.85999999999</v>
      </c>
      <c r="AV388" s="8">
        <v>1067500</v>
      </c>
      <c r="AW388" s="8">
        <v>140</v>
      </c>
      <c r="AX388" s="51">
        <f t="shared" si="108"/>
        <v>4.7200399625292739</v>
      </c>
      <c r="AY388" s="50">
        <f t="shared" ref="AY388:AY451" si="109">C388+G388+K388+O388+S388+W388+AA388</f>
        <v>0</v>
      </c>
      <c r="AZ388" s="50">
        <f t="shared" ref="AZ388:AZ451" si="110">D388+H388+L388+P388+T388+X388+AB388</f>
        <v>0</v>
      </c>
      <c r="BA388" s="50">
        <f t="shared" ref="BA388:BA451" si="111">E388+I388+M388+Q388+U388+Y388+AC388+AG388+AK388+AO388+AS388+AW388</f>
        <v>432</v>
      </c>
      <c r="BB388" s="7">
        <f t="shared" si="96"/>
        <v>0</v>
      </c>
      <c r="BC388" s="10" t="s">
        <v>792</v>
      </c>
      <c r="BD388" s="10" t="s">
        <v>792</v>
      </c>
      <c r="BE388" s="10" t="s">
        <v>806</v>
      </c>
      <c r="BF388" s="10" t="s">
        <v>813</v>
      </c>
    </row>
    <row r="389" spans="1:58" x14ac:dyDescent="0.2">
      <c r="A389" s="5">
        <v>211169</v>
      </c>
      <c r="B389" s="6" t="s">
        <v>716</v>
      </c>
      <c r="C389" s="6">
        <v>0</v>
      </c>
      <c r="D389" s="6">
        <v>0</v>
      </c>
      <c r="E389" s="6">
        <v>0</v>
      </c>
      <c r="F389" s="49">
        <f t="shared" si="97"/>
        <v>0</v>
      </c>
      <c r="G389" s="6">
        <v>0</v>
      </c>
      <c r="H389" s="6">
        <v>0</v>
      </c>
      <c r="I389" s="6">
        <v>0</v>
      </c>
      <c r="J389" s="49">
        <f t="shared" si="98"/>
        <v>0</v>
      </c>
      <c r="K389" s="6">
        <v>0</v>
      </c>
      <c r="L389" s="6">
        <v>0</v>
      </c>
      <c r="M389" s="6">
        <v>0</v>
      </c>
      <c r="N389" s="49">
        <f t="shared" si="99"/>
        <v>0</v>
      </c>
      <c r="O389" s="6">
        <v>0</v>
      </c>
      <c r="P389" s="6">
        <v>0</v>
      </c>
      <c r="Q389" s="6">
        <v>0</v>
      </c>
      <c r="R389" s="49">
        <f t="shared" si="100"/>
        <v>0</v>
      </c>
      <c r="S389" s="6">
        <v>0</v>
      </c>
      <c r="T389" s="6">
        <v>0</v>
      </c>
      <c r="U389" s="6">
        <v>0</v>
      </c>
      <c r="V389" s="49">
        <f t="shared" si="101"/>
        <v>0</v>
      </c>
      <c r="W389" s="6">
        <v>0</v>
      </c>
      <c r="X389" s="6">
        <v>0</v>
      </c>
      <c r="Y389" s="6">
        <v>0</v>
      </c>
      <c r="Z389" s="49">
        <f t="shared" si="102"/>
        <v>0</v>
      </c>
      <c r="AA389" s="6">
        <v>0</v>
      </c>
      <c r="AB389" s="6">
        <v>0</v>
      </c>
      <c r="AC389" s="6">
        <v>0</v>
      </c>
      <c r="AD389" s="49">
        <f t="shared" si="103"/>
        <v>0</v>
      </c>
      <c r="AE389" s="6">
        <v>0</v>
      </c>
      <c r="AF389" s="6">
        <v>0</v>
      </c>
      <c r="AG389" s="6">
        <v>0</v>
      </c>
      <c r="AH389" s="49">
        <f t="shared" si="104"/>
        <v>0</v>
      </c>
      <c r="AI389" s="6">
        <v>0</v>
      </c>
      <c r="AJ389" s="6">
        <v>0</v>
      </c>
      <c r="AK389" s="6">
        <v>0</v>
      </c>
      <c r="AL389" s="49">
        <f t="shared" si="105"/>
        <v>0</v>
      </c>
      <c r="AM389" s="6">
        <v>717940</v>
      </c>
      <c r="AN389" s="6">
        <v>1282580</v>
      </c>
      <c r="AO389" s="6">
        <v>176</v>
      </c>
      <c r="AP389" s="49">
        <f t="shared" si="106"/>
        <v>17.352632974161455</v>
      </c>
      <c r="AQ389" s="6">
        <v>604640</v>
      </c>
      <c r="AR389" s="8">
        <v>947400</v>
      </c>
      <c r="AS389" s="8">
        <v>130</v>
      </c>
      <c r="AT389" s="51">
        <f t="shared" si="107"/>
        <v>19.784504960945746</v>
      </c>
      <c r="AU389" s="6">
        <v>443715.28</v>
      </c>
      <c r="AV389" s="8">
        <v>1054830</v>
      </c>
      <c r="AW389" s="8">
        <v>141</v>
      </c>
      <c r="AX389" s="51">
        <f t="shared" si="108"/>
        <v>13.040180578861049</v>
      </c>
      <c r="AY389" s="50">
        <f t="shared" si="109"/>
        <v>0</v>
      </c>
      <c r="AZ389" s="50">
        <f t="shared" si="110"/>
        <v>0</v>
      </c>
      <c r="BA389" s="50">
        <f t="shared" si="111"/>
        <v>447</v>
      </c>
      <c r="BB389" s="7">
        <f t="shared" si="96"/>
        <v>0</v>
      </c>
      <c r="BC389" s="10" t="s">
        <v>792</v>
      </c>
      <c r="BD389" s="10" t="s">
        <v>792</v>
      </c>
      <c r="BE389" s="10" t="s">
        <v>806</v>
      </c>
      <c r="BF389" s="10" t="s">
        <v>813</v>
      </c>
    </row>
    <row r="390" spans="1:58" x14ac:dyDescent="0.2">
      <c r="A390" s="5">
        <v>178228</v>
      </c>
      <c r="B390" s="6" t="s">
        <v>721</v>
      </c>
      <c r="C390" s="6">
        <v>-52838.97</v>
      </c>
      <c r="D390" s="6">
        <v>0</v>
      </c>
      <c r="E390" s="6">
        <v>0</v>
      </c>
      <c r="F390" s="49">
        <f t="shared" si="97"/>
        <v>0</v>
      </c>
      <c r="G390" s="6">
        <v>-52838.97</v>
      </c>
      <c r="H390" s="6">
        <v>0</v>
      </c>
      <c r="I390" s="6">
        <v>0</v>
      </c>
      <c r="J390" s="49">
        <f t="shared" si="98"/>
        <v>0</v>
      </c>
      <c r="K390" s="6">
        <v>-52838.97</v>
      </c>
      <c r="L390" s="6">
        <v>0</v>
      </c>
      <c r="M390" s="6">
        <v>0</v>
      </c>
      <c r="N390" s="49">
        <f t="shared" si="99"/>
        <v>0</v>
      </c>
      <c r="O390" s="6">
        <v>-52838.97</v>
      </c>
      <c r="P390" s="6">
        <v>0</v>
      </c>
      <c r="Q390" s="6">
        <v>0</v>
      </c>
      <c r="R390" s="49">
        <f t="shared" si="100"/>
        <v>0</v>
      </c>
      <c r="S390" s="6">
        <v>-52838.97</v>
      </c>
      <c r="T390" s="6">
        <v>0</v>
      </c>
      <c r="U390" s="6">
        <v>0</v>
      </c>
      <c r="V390" s="49">
        <f t="shared" si="101"/>
        <v>0</v>
      </c>
      <c r="W390" s="6">
        <v>-52838.97</v>
      </c>
      <c r="X390" s="6">
        <v>0</v>
      </c>
      <c r="Y390" s="6">
        <v>0</v>
      </c>
      <c r="Z390" s="49">
        <f t="shared" si="102"/>
        <v>0</v>
      </c>
      <c r="AA390" s="6">
        <v>-52838.97</v>
      </c>
      <c r="AB390" s="6">
        <v>0</v>
      </c>
      <c r="AC390" s="6">
        <v>0</v>
      </c>
      <c r="AD390" s="49">
        <f t="shared" si="103"/>
        <v>0</v>
      </c>
      <c r="AE390" s="6">
        <v>-52838.97</v>
      </c>
      <c r="AF390" s="6">
        <v>0</v>
      </c>
      <c r="AG390" s="6">
        <v>0</v>
      </c>
      <c r="AH390" s="49">
        <f t="shared" si="104"/>
        <v>0</v>
      </c>
      <c r="AI390" s="6">
        <v>0</v>
      </c>
      <c r="AJ390" s="6">
        <v>0</v>
      </c>
      <c r="AK390" s="6">
        <v>0</v>
      </c>
      <c r="AL390" s="49">
        <f t="shared" si="105"/>
        <v>0</v>
      </c>
      <c r="AM390" s="6">
        <v>0</v>
      </c>
      <c r="AN390" s="6">
        <v>0</v>
      </c>
      <c r="AO390" s="6">
        <v>0</v>
      </c>
      <c r="AP390" s="49">
        <f t="shared" si="106"/>
        <v>0</v>
      </c>
      <c r="AQ390" s="6">
        <v>0</v>
      </c>
      <c r="AR390" s="8">
        <v>0</v>
      </c>
      <c r="AS390" s="8">
        <v>0</v>
      </c>
      <c r="AT390" s="51">
        <f t="shared" si="107"/>
        <v>0</v>
      </c>
      <c r="AU390" s="6">
        <v>0</v>
      </c>
      <c r="AV390" s="8">
        <v>0</v>
      </c>
      <c r="AW390" s="8">
        <v>0</v>
      </c>
      <c r="AX390" s="51">
        <f t="shared" si="108"/>
        <v>0</v>
      </c>
      <c r="AY390" s="50">
        <f t="shared" si="109"/>
        <v>-369872.78999999992</v>
      </c>
      <c r="AZ390" s="50">
        <f t="shared" si="110"/>
        <v>0</v>
      </c>
      <c r="BA390" s="50">
        <f t="shared" si="111"/>
        <v>0</v>
      </c>
      <c r="BB390" s="7">
        <f t="shared" si="96"/>
        <v>0</v>
      </c>
      <c r="BC390" s="10" t="s">
        <v>792</v>
      </c>
      <c r="BD390" s="10" t="s">
        <v>792</v>
      </c>
      <c r="BE390" s="10" t="s">
        <v>806</v>
      </c>
      <c r="BF390" s="10" t="s">
        <v>813</v>
      </c>
    </row>
    <row r="391" spans="1:58" x14ac:dyDescent="0.2">
      <c r="A391" s="5">
        <v>206400</v>
      </c>
      <c r="B391" s="6" t="s">
        <v>742</v>
      </c>
      <c r="C391" s="6">
        <v>283200</v>
      </c>
      <c r="D391" s="6">
        <v>443400</v>
      </c>
      <c r="E391" s="6">
        <v>65</v>
      </c>
      <c r="F391" s="49">
        <f t="shared" si="97"/>
        <v>19.16102841677943</v>
      </c>
      <c r="G391" s="6">
        <v>204190</v>
      </c>
      <c r="H391" s="6">
        <v>210260</v>
      </c>
      <c r="I391" s="6">
        <v>31</v>
      </c>
      <c r="J391" s="49">
        <f t="shared" si="98"/>
        <v>30.10506040140778</v>
      </c>
      <c r="K391" s="6">
        <v>197430</v>
      </c>
      <c r="L391" s="6">
        <v>207600</v>
      </c>
      <c r="M391" s="6">
        <v>30</v>
      </c>
      <c r="N391" s="49">
        <f t="shared" si="99"/>
        <v>28.53034682080925</v>
      </c>
      <c r="O391" s="6">
        <v>279130</v>
      </c>
      <c r="P391" s="6">
        <v>235200</v>
      </c>
      <c r="Q391" s="6">
        <v>35</v>
      </c>
      <c r="R391" s="49">
        <f t="shared" si="100"/>
        <v>36.790093537414968</v>
      </c>
      <c r="S391" s="6">
        <v>46130</v>
      </c>
      <c r="T391" s="6">
        <v>0</v>
      </c>
      <c r="U391" s="6">
        <v>0</v>
      </c>
      <c r="V391" s="49">
        <f t="shared" si="101"/>
        <v>0</v>
      </c>
      <c r="W391" s="6">
        <v>-20</v>
      </c>
      <c r="X391" s="6">
        <v>0</v>
      </c>
      <c r="Y391" s="6">
        <v>0</v>
      </c>
      <c r="Z391" s="49">
        <f t="shared" si="102"/>
        <v>0</v>
      </c>
      <c r="AA391" s="6">
        <v>215380</v>
      </c>
      <c r="AB391" s="6">
        <v>222900</v>
      </c>
      <c r="AC391" s="6">
        <v>30</v>
      </c>
      <c r="AD391" s="49">
        <f t="shared" si="103"/>
        <v>29.954149842978914</v>
      </c>
      <c r="AE391" s="6">
        <v>115380</v>
      </c>
      <c r="AF391" s="6">
        <v>0</v>
      </c>
      <c r="AG391" s="6">
        <v>0</v>
      </c>
      <c r="AH391" s="49">
        <f t="shared" si="104"/>
        <v>0</v>
      </c>
      <c r="AI391" s="12">
        <v>0</v>
      </c>
      <c r="AJ391" s="6">
        <v>0</v>
      </c>
      <c r="AK391" s="6">
        <v>0</v>
      </c>
      <c r="AL391" s="49">
        <f t="shared" si="105"/>
        <v>0</v>
      </c>
      <c r="AM391" s="6">
        <v>0</v>
      </c>
      <c r="AN391" s="6">
        <v>0</v>
      </c>
      <c r="AO391" s="6">
        <v>0</v>
      </c>
      <c r="AP391" s="49">
        <f t="shared" si="106"/>
        <v>0</v>
      </c>
      <c r="AQ391" s="6">
        <v>211800</v>
      </c>
      <c r="AR391" s="8">
        <v>215400</v>
      </c>
      <c r="AS391" s="8">
        <v>30</v>
      </c>
      <c r="AT391" s="51">
        <f t="shared" si="107"/>
        <v>30.48189415041783</v>
      </c>
      <c r="AU391" s="6">
        <v>210600</v>
      </c>
      <c r="AV391" s="8">
        <v>0</v>
      </c>
      <c r="AW391" s="8">
        <v>0</v>
      </c>
      <c r="AX391" s="51">
        <f t="shared" si="108"/>
        <v>0</v>
      </c>
      <c r="AY391" s="50">
        <f t="shared" si="109"/>
        <v>1225440</v>
      </c>
      <c r="AZ391" s="50">
        <f t="shared" si="110"/>
        <v>1319360</v>
      </c>
      <c r="BA391" s="50">
        <f t="shared" si="111"/>
        <v>221</v>
      </c>
      <c r="BB391" s="7">
        <f t="shared" ref="BB391:BB454" si="112">IFERROR(AY391/(AZ391/31),0)</f>
        <v>28.793233082706767</v>
      </c>
      <c r="BC391" s="10" t="s">
        <v>792</v>
      </c>
      <c r="BD391" s="10" t="s">
        <v>792</v>
      </c>
      <c r="BE391" s="10" t="s">
        <v>806</v>
      </c>
      <c r="BF391" s="10" t="s">
        <v>813</v>
      </c>
    </row>
    <row r="392" spans="1:58" x14ac:dyDescent="0.2">
      <c r="A392" s="5">
        <v>144170</v>
      </c>
      <c r="B392" s="6" t="s">
        <v>104</v>
      </c>
      <c r="C392" s="6">
        <v>-50674.98</v>
      </c>
      <c r="D392" s="6">
        <v>482700</v>
      </c>
      <c r="E392" s="6">
        <v>70</v>
      </c>
      <c r="F392" s="49">
        <f t="shared" si="97"/>
        <v>-3.1494704785581109</v>
      </c>
      <c r="G392" s="6">
        <v>419804.02</v>
      </c>
      <c r="H392" s="6">
        <v>1134000</v>
      </c>
      <c r="I392" s="6">
        <v>166</v>
      </c>
      <c r="J392" s="49">
        <f t="shared" si="98"/>
        <v>11.476124003527337</v>
      </c>
      <c r="K392" s="6">
        <v>454587.02</v>
      </c>
      <c r="L392" s="6">
        <v>718320</v>
      </c>
      <c r="M392" s="6">
        <v>101</v>
      </c>
      <c r="N392" s="49">
        <f t="shared" si="99"/>
        <v>18.985425158703642</v>
      </c>
      <c r="O392" s="6">
        <v>691831.02</v>
      </c>
      <c r="P392" s="6">
        <v>953300</v>
      </c>
      <c r="Q392" s="6">
        <v>135</v>
      </c>
      <c r="R392" s="49">
        <f t="shared" si="100"/>
        <v>22.497389719920278</v>
      </c>
      <c r="S392" s="6">
        <v>773789.02</v>
      </c>
      <c r="T392" s="6">
        <v>878180</v>
      </c>
      <c r="U392" s="6">
        <v>126</v>
      </c>
      <c r="V392" s="49">
        <f t="shared" si="101"/>
        <v>27.314969163497235</v>
      </c>
      <c r="W392" s="6">
        <v>300262.02</v>
      </c>
      <c r="X392" s="6">
        <v>477600</v>
      </c>
      <c r="Y392" s="6">
        <v>70</v>
      </c>
      <c r="Z392" s="49">
        <f t="shared" si="102"/>
        <v>18.860679648241206</v>
      </c>
      <c r="AA392" s="6">
        <v>504014.01</v>
      </c>
      <c r="AB392" s="6">
        <v>972800</v>
      </c>
      <c r="AC392" s="6">
        <v>135</v>
      </c>
      <c r="AD392" s="49">
        <f t="shared" si="103"/>
        <v>16.061301716694079</v>
      </c>
      <c r="AE392" s="6">
        <v>477849.01</v>
      </c>
      <c r="AF392" s="6">
        <v>216900</v>
      </c>
      <c r="AG392" s="6">
        <v>30</v>
      </c>
      <c r="AH392" s="49">
        <f t="shared" si="104"/>
        <v>66.092532503457818</v>
      </c>
      <c r="AI392" s="6">
        <v>391180.99</v>
      </c>
      <c r="AJ392" s="6">
        <v>909120</v>
      </c>
      <c r="AK392" s="6">
        <v>128</v>
      </c>
      <c r="AL392" s="49">
        <f t="shared" si="105"/>
        <v>13.338844915962689</v>
      </c>
      <c r="AM392" s="6">
        <v>428521.99</v>
      </c>
      <c r="AN392" s="6">
        <v>489900</v>
      </c>
      <c r="AO392" s="6">
        <v>70</v>
      </c>
      <c r="AP392" s="49">
        <f t="shared" si="106"/>
        <v>27.116108777301488</v>
      </c>
      <c r="AQ392" s="6">
        <v>367568.99</v>
      </c>
      <c r="AR392" s="8">
        <v>724500</v>
      </c>
      <c r="AS392" s="8">
        <v>100</v>
      </c>
      <c r="AT392" s="51">
        <f t="shared" si="107"/>
        <v>15.727589634230503</v>
      </c>
      <c r="AU392" s="6">
        <v>280545.99</v>
      </c>
      <c r="AV392" s="8">
        <v>999700</v>
      </c>
      <c r="AW392" s="8">
        <v>140</v>
      </c>
      <c r="AX392" s="51">
        <f t="shared" si="108"/>
        <v>8.6995355506651997</v>
      </c>
      <c r="AY392" s="50">
        <f t="shared" si="109"/>
        <v>3093612.13</v>
      </c>
      <c r="AZ392" s="50">
        <f t="shared" si="110"/>
        <v>5616900</v>
      </c>
      <c r="BA392" s="50">
        <f t="shared" si="111"/>
        <v>1271</v>
      </c>
      <c r="BB392" s="7">
        <f t="shared" si="112"/>
        <v>17.073826493261407</v>
      </c>
      <c r="BC392" s="10" t="s">
        <v>800</v>
      </c>
      <c r="BD392" s="10" t="s">
        <v>792</v>
      </c>
      <c r="BE392" s="10" t="s">
        <v>806</v>
      </c>
      <c r="BF392" s="10" t="s">
        <v>822</v>
      </c>
    </row>
    <row r="393" spans="1:58" x14ac:dyDescent="0.2">
      <c r="A393" s="5">
        <v>172601</v>
      </c>
      <c r="B393" s="6" t="s">
        <v>225</v>
      </c>
      <c r="C393" s="6">
        <v>-34049.46</v>
      </c>
      <c r="D393" s="6">
        <v>0</v>
      </c>
      <c r="E393" s="6">
        <v>0</v>
      </c>
      <c r="F393" s="49">
        <f t="shared" si="97"/>
        <v>0</v>
      </c>
      <c r="G393" s="6">
        <v>-34049.46</v>
      </c>
      <c r="H393" s="6">
        <v>0</v>
      </c>
      <c r="I393" s="6">
        <v>0</v>
      </c>
      <c r="J393" s="49">
        <f t="shared" si="98"/>
        <v>0</v>
      </c>
      <c r="K393" s="6">
        <v>-4249.46</v>
      </c>
      <c r="L393" s="6">
        <v>236600</v>
      </c>
      <c r="M393" s="6">
        <v>35</v>
      </c>
      <c r="N393" s="49">
        <f t="shared" si="99"/>
        <v>-0.53881572273879963</v>
      </c>
      <c r="O393" s="6">
        <v>-2800.46</v>
      </c>
      <c r="P393" s="6">
        <v>242200</v>
      </c>
      <c r="Q393" s="6">
        <v>35</v>
      </c>
      <c r="R393" s="49">
        <f t="shared" si="100"/>
        <v>-0.35844037985136251</v>
      </c>
      <c r="S393" s="6">
        <v>-9800.4599999999991</v>
      </c>
      <c r="T393" s="6">
        <v>230300</v>
      </c>
      <c r="U393" s="6">
        <v>35</v>
      </c>
      <c r="V393" s="49">
        <f t="shared" si="101"/>
        <v>-1.319210855405992</v>
      </c>
      <c r="W393" s="6">
        <v>-19600.46</v>
      </c>
      <c r="X393" s="6">
        <v>0</v>
      </c>
      <c r="Y393" s="6">
        <v>0</v>
      </c>
      <c r="Z393" s="49">
        <f t="shared" si="102"/>
        <v>0</v>
      </c>
      <c r="AA393" s="6">
        <v>-19600.46</v>
      </c>
      <c r="AB393" s="6">
        <v>0</v>
      </c>
      <c r="AC393" s="6">
        <v>0</v>
      </c>
      <c r="AD393" s="49">
        <f t="shared" si="103"/>
        <v>0</v>
      </c>
      <c r="AE393" s="6">
        <v>-19600.46</v>
      </c>
      <c r="AF393" s="6">
        <v>0</v>
      </c>
      <c r="AG393" s="6">
        <v>0</v>
      </c>
      <c r="AH393" s="49">
        <f t="shared" si="104"/>
        <v>0</v>
      </c>
      <c r="AI393" s="6">
        <v>-19600.46</v>
      </c>
      <c r="AJ393" s="6">
        <v>0</v>
      </c>
      <c r="AK393" s="6">
        <v>0</v>
      </c>
      <c r="AL393" s="49">
        <f t="shared" si="105"/>
        <v>0</v>
      </c>
      <c r="AM393" s="6">
        <v>-19600.46</v>
      </c>
      <c r="AN393" s="6">
        <v>0</v>
      </c>
      <c r="AO393" s="6">
        <v>0</v>
      </c>
      <c r="AP393" s="49">
        <f t="shared" si="106"/>
        <v>0</v>
      </c>
      <c r="AQ393" s="6">
        <v>-19600.46</v>
      </c>
      <c r="AR393" s="8">
        <v>0</v>
      </c>
      <c r="AS393" s="8">
        <v>0</v>
      </c>
      <c r="AT393" s="51">
        <f t="shared" si="107"/>
        <v>0</v>
      </c>
      <c r="AU393" s="6">
        <v>-19600.46</v>
      </c>
      <c r="AV393" s="8">
        <v>0</v>
      </c>
      <c r="AW393" s="8">
        <v>0</v>
      </c>
      <c r="AX393" s="51">
        <f t="shared" si="108"/>
        <v>0</v>
      </c>
      <c r="AY393" s="50">
        <f t="shared" si="109"/>
        <v>-124150.22</v>
      </c>
      <c r="AZ393" s="50">
        <f t="shared" si="110"/>
        <v>709100</v>
      </c>
      <c r="BA393" s="50">
        <f t="shared" si="111"/>
        <v>105</v>
      </c>
      <c r="BB393" s="7">
        <f t="shared" si="112"/>
        <v>-5.4275233676491323</v>
      </c>
      <c r="BC393" s="10" t="s">
        <v>800</v>
      </c>
      <c r="BD393" s="10" t="s">
        <v>792</v>
      </c>
      <c r="BE393" s="10" t="s">
        <v>806</v>
      </c>
      <c r="BF393" s="10" t="s">
        <v>822</v>
      </c>
    </row>
    <row r="394" spans="1:58" x14ac:dyDescent="0.2">
      <c r="A394" s="5">
        <v>172832</v>
      </c>
      <c r="B394" s="6" t="s">
        <v>234</v>
      </c>
      <c r="C394" s="6">
        <v>217516.11</v>
      </c>
      <c r="D394" s="6">
        <v>679540</v>
      </c>
      <c r="E394" s="6">
        <v>96</v>
      </c>
      <c r="F394" s="49">
        <f t="shared" si="97"/>
        <v>9.6027949789563536</v>
      </c>
      <c r="G394" s="6">
        <v>-16808.89</v>
      </c>
      <c r="H394" s="6">
        <v>773100</v>
      </c>
      <c r="I394" s="6">
        <v>110</v>
      </c>
      <c r="J394" s="49">
        <f t="shared" si="98"/>
        <v>-0.67400800672616734</v>
      </c>
      <c r="K394" s="6">
        <v>-34596.9</v>
      </c>
      <c r="L394" s="6">
        <v>733600</v>
      </c>
      <c r="M394" s="6">
        <v>105</v>
      </c>
      <c r="N394" s="49">
        <f t="shared" si="99"/>
        <v>-1.414813249727372</v>
      </c>
      <c r="O394" s="6">
        <v>219736.1</v>
      </c>
      <c r="P394" s="6">
        <v>734800</v>
      </c>
      <c r="Q394" s="6">
        <v>105</v>
      </c>
      <c r="R394" s="49">
        <f t="shared" si="100"/>
        <v>9.2703036200326618</v>
      </c>
      <c r="S394" s="6">
        <v>-29640.9</v>
      </c>
      <c r="T394" s="6">
        <v>242800</v>
      </c>
      <c r="U394" s="6">
        <v>35</v>
      </c>
      <c r="V394" s="49">
        <f t="shared" si="101"/>
        <v>-3.784464168039539</v>
      </c>
      <c r="W394" s="6">
        <v>-38016.9</v>
      </c>
      <c r="X394" s="6">
        <v>240300</v>
      </c>
      <c r="Y394" s="6">
        <v>35</v>
      </c>
      <c r="Z394" s="49">
        <f t="shared" si="102"/>
        <v>-4.7461797752808987</v>
      </c>
      <c r="AA394" s="6">
        <v>-17857.900000000001</v>
      </c>
      <c r="AB394" s="6">
        <v>481700</v>
      </c>
      <c r="AC394" s="6">
        <v>65</v>
      </c>
      <c r="AD394" s="49">
        <f t="shared" si="103"/>
        <v>-1.1492524392775587</v>
      </c>
      <c r="AE394" s="6">
        <v>-9917.9</v>
      </c>
      <c r="AF394" s="6">
        <v>254300</v>
      </c>
      <c r="AG394" s="6">
        <v>35</v>
      </c>
      <c r="AH394" s="49">
        <f t="shared" si="104"/>
        <v>-1.1700235941801023</v>
      </c>
      <c r="AI394" s="6">
        <v>-35807.89</v>
      </c>
      <c r="AJ394" s="6">
        <v>508600</v>
      </c>
      <c r="AK394" s="6">
        <v>70</v>
      </c>
      <c r="AL394" s="49">
        <f t="shared" si="105"/>
        <v>-2.18254933149823</v>
      </c>
      <c r="AM394" s="6">
        <v>236024.11</v>
      </c>
      <c r="AN394" s="6">
        <v>463200</v>
      </c>
      <c r="AO394" s="6">
        <v>65</v>
      </c>
      <c r="AP394" s="49">
        <f t="shared" si="106"/>
        <v>15.796086809153712</v>
      </c>
      <c r="AQ394" s="6">
        <v>-17531.89</v>
      </c>
      <c r="AR394" s="8">
        <v>261300</v>
      </c>
      <c r="AS394" s="8">
        <v>35</v>
      </c>
      <c r="AT394" s="51">
        <f t="shared" si="107"/>
        <v>-2.0799410256410256</v>
      </c>
      <c r="AU394" s="6">
        <v>-48661.89</v>
      </c>
      <c r="AV394" s="8">
        <v>254300</v>
      </c>
      <c r="AW394" s="8">
        <v>35</v>
      </c>
      <c r="AX394" s="51">
        <f t="shared" si="108"/>
        <v>-5.93204321667322</v>
      </c>
      <c r="AY394" s="50">
        <f t="shared" si="109"/>
        <v>300330.71999999991</v>
      </c>
      <c r="AZ394" s="50">
        <f t="shared" si="110"/>
        <v>3885840</v>
      </c>
      <c r="BA394" s="50">
        <f t="shared" si="111"/>
        <v>791</v>
      </c>
      <c r="BB394" s="7">
        <f t="shared" si="112"/>
        <v>2.3959433018343517</v>
      </c>
      <c r="BC394" s="10" t="s">
        <v>800</v>
      </c>
      <c r="BD394" s="10" t="s">
        <v>792</v>
      </c>
      <c r="BE394" s="10" t="s">
        <v>806</v>
      </c>
      <c r="BF394" s="10" t="s">
        <v>822</v>
      </c>
    </row>
    <row r="395" spans="1:58" x14ac:dyDescent="0.2">
      <c r="A395" s="5">
        <v>175547</v>
      </c>
      <c r="B395" s="6" t="s">
        <v>283</v>
      </c>
      <c r="C395" s="6">
        <v>220816.92</v>
      </c>
      <c r="D395" s="6">
        <v>3188080</v>
      </c>
      <c r="E395" s="6">
        <v>453</v>
      </c>
      <c r="F395" s="49">
        <f t="shared" si="97"/>
        <v>2.0778987980226344</v>
      </c>
      <c r="G395" s="6">
        <v>172331.88</v>
      </c>
      <c r="H395" s="6">
        <v>2780420</v>
      </c>
      <c r="I395" s="6">
        <v>402</v>
      </c>
      <c r="J395" s="49">
        <f t="shared" si="98"/>
        <v>1.9213961487832774</v>
      </c>
      <c r="K395" s="6">
        <v>667097.92000000004</v>
      </c>
      <c r="L395" s="6">
        <v>3645220</v>
      </c>
      <c r="M395" s="6">
        <v>511</v>
      </c>
      <c r="N395" s="49">
        <f t="shared" si="99"/>
        <v>5.4901864908016531</v>
      </c>
      <c r="O395" s="6">
        <v>263450.95</v>
      </c>
      <c r="P395" s="6">
        <v>4331860</v>
      </c>
      <c r="Q395" s="6">
        <v>608</v>
      </c>
      <c r="R395" s="49">
        <f t="shared" si="100"/>
        <v>1.8853285771008299</v>
      </c>
      <c r="S395" s="6">
        <v>-226072.05</v>
      </c>
      <c r="T395" s="6">
        <v>7762360</v>
      </c>
      <c r="U395" s="6">
        <v>1127</v>
      </c>
      <c r="V395" s="49">
        <f t="shared" si="101"/>
        <v>-0.9028483025780818</v>
      </c>
      <c r="W395" s="6">
        <v>-122858.05</v>
      </c>
      <c r="X395" s="6">
        <v>5194400</v>
      </c>
      <c r="Y395" s="6">
        <v>755</v>
      </c>
      <c r="Z395" s="49">
        <f t="shared" si="102"/>
        <v>-0.70956058447558912</v>
      </c>
      <c r="AA395" s="6">
        <v>536411.06999999995</v>
      </c>
      <c r="AB395" s="6">
        <v>5745560</v>
      </c>
      <c r="AC395" s="6">
        <v>792</v>
      </c>
      <c r="AD395" s="49">
        <f t="shared" si="103"/>
        <v>2.8941901520478419</v>
      </c>
      <c r="AE395" s="6">
        <v>2455396.08</v>
      </c>
      <c r="AF395" s="6">
        <v>4574600</v>
      </c>
      <c r="AG395" s="6">
        <v>620</v>
      </c>
      <c r="AH395" s="49">
        <f t="shared" si="104"/>
        <v>16.102365758754864</v>
      </c>
      <c r="AI395" s="6">
        <v>1645313.19</v>
      </c>
      <c r="AJ395" s="6">
        <v>6515620</v>
      </c>
      <c r="AK395" s="6">
        <v>899</v>
      </c>
      <c r="AL395" s="49">
        <f t="shared" si="105"/>
        <v>7.828066843984149</v>
      </c>
      <c r="AM395" s="6">
        <v>1692802.38</v>
      </c>
      <c r="AN395" s="6">
        <v>7641040</v>
      </c>
      <c r="AO395" s="6">
        <v>1066</v>
      </c>
      <c r="AP395" s="49">
        <f t="shared" si="106"/>
        <v>6.8677658774198269</v>
      </c>
      <c r="AQ395" s="6">
        <v>1969508.24</v>
      </c>
      <c r="AR395" s="8">
        <v>6865660</v>
      </c>
      <c r="AS395" s="8">
        <v>947</v>
      </c>
      <c r="AT395" s="51">
        <f t="shared" si="107"/>
        <v>8.8927729366149801</v>
      </c>
      <c r="AU395" s="6">
        <v>-1129125.69</v>
      </c>
      <c r="AV395" s="8">
        <v>9395400</v>
      </c>
      <c r="AW395" s="8">
        <v>1280</v>
      </c>
      <c r="AX395" s="51">
        <f t="shared" si="108"/>
        <v>-3.7255355163164947</v>
      </c>
      <c r="AY395" s="50">
        <f t="shared" si="109"/>
        <v>1511178.6400000001</v>
      </c>
      <c r="AZ395" s="50">
        <f t="shared" si="110"/>
        <v>32647900</v>
      </c>
      <c r="BA395" s="50">
        <f t="shared" si="111"/>
        <v>9460</v>
      </c>
      <c r="BB395" s="7">
        <f t="shared" si="112"/>
        <v>1.434902025551414</v>
      </c>
      <c r="BC395" s="10" t="s">
        <v>800</v>
      </c>
      <c r="BD395" s="10" t="s">
        <v>792</v>
      </c>
      <c r="BE395" s="10" t="s">
        <v>806</v>
      </c>
      <c r="BF395" s="10" t="s">
        <v>822</v>
      </c>
    </row>
    <row r="396" spans="1:58" x14ac:dyDescent="0.2">
      <c r="A396" s="5">
        <v>202065</v>
      </c>
      <c r="B396" s="6" t="s">
        <v>461</v>
      </c>
      <c r="C396" s="6">
        <v>-3729.82</v>
      </c>
      <c r="D396" s="6">
        <v>522740</v>
      </c>
      <c r="E396" s="6">
        <v>74</v>
      </c>
      <c r="F396" s="49">
        <f t="shared" si="97"/>
        <v>-0.21405402303248269</v>
      </c>
      <c r="G396" s="6">
        <v>43870.18</v>
      </c>
      <c r="H396" s="6">
        <v>636100</v>
      </c>
      <c r="I396" s="6">
        <v>90</v>
      </c>
      <c r="J396" s="49">
        <f t="shared" si="98"/>
        <v>2.1379902216632605</v>
      </c>
      <c r="K396" s="6">
        <v>56930.18</v>
      </c>
      <c r="L396" s="6">
        <v>733300</v>
      </c>
      <c r="M396" s="6">
        <v>100</v>
      </c>
      <c r="N396" s="49">
        <f t="shared" si="99"/>
        <v>2.3290677758079914</v>
      </c>
      <c r="O396" s="6">
        <v>-2969.82</v>
      </c>
      <c r="P396" s="6">
        <v>259700</v>
      </c>
      <c r="Q396" s="6">
        <v>35</v>
      </c>
      <c r="R396" s="49">
        <f t="shared" si="100"/>
        <v>-0.35450296495956873</v>
      </c>
      <c r="S396" s="6">
        <v>-24719.82</v>
      </c>
      <c r="T396" s="6">
        <v>460200</v>
      </c>
      <c r="U396" s="6">
        <v>65</v>
      </c>
      <c r="V396" s="49">
        <f t="shared" si="101"/>
        <v>-1.6651769230769229</v>
      </c>
      <c r="W396" s="6">
        <v>-42494.82</v>
      </c>
      <c r="X396" s="6">
        <v>242800</v>
      </c>
      <c r="Y396" s="6">
        <v>35</v>
      </c>
      <c r="Z396" s="49">
        <f t="shared" si="102"/>
        <v>-5.2505955518945635</v>
      </c>
      <c r="AA396" s="6">
        <v>-17644.82</v>
      </c>
      <c r="AB396" s="6">
        <v>480200</v>
      </c>
      <c r="AC396" s="6">
        <v>65</v>
      </c>
      <c r="AD396" s="49">
        <f t="shared" si="103"/>
        <v>-1.1390866722199084</v>
      </c>
      <c r="AE396" s="6">
        <v>43555.18</v>
      </c>
      <c r="AF396" s="6">
        <v>261800</v>
      </c>
      <c r="AG396" s="6">
        <v>35</v>
      </c>
      <c r="AH396" s="49">
        <f t="shared" si="104"/>
        <v>4.991044308632544</v>
      </c>
      <c r="AI396" s="6">
        <v>-28899.82</v>
      </c>
      <c r="AJ396" s="6">
        <v>376480</v>
      </c>
      <c r="AK396" s="6">
        <v>51</v>
      </c>
      <c r="AL396" s="49">
        <f t="shared" si="105"/>
        <v>-2.3796600616234596</v>
      </c>
      <c r="AM396" s="6">
        <v>111100.18</v>
      </c>
      <c r="AN396" s="6">
        <v>766400</v>
      </c>
      <c r="AO396" s="6">
        <v>105</v>
      </c>
      <c r="AP396" s="49">
        <f t="shared" si="106"/>
        <v>4.4938747129436321</v>
      </c>
      <c r="AQ396" s="6">
        <v>-16899.82</v>
      </c>
      <c r="AR396" s="8">
        <v>230400</v>
      </c>
      <c r="AS396" s="8">
        <v>30</v>
      </c>
      <c r="AT396" s="51">
        <f t="shared" si="107"/>
        <v>-2.273847309027778</v>
      </c>
      <c r="AU396" s="6">
        <v>12571.92</v>
      </c>
      <c r="AV396" s="8">
        <v>865080</v>
      </c>
      <c r="AW396" s="8">
        <v>116</v>
      </c>
      <c r="AX396" s="51">
        <f t="shared" si="108"/>
        <v>0.45051269246774867</v>
      </c>
      <c r="AY396" s="50">
        <f t="shared" si="109"/>
        <v>9241.2599999999948</v>
      </c>
      <c r="AZ396" s="50">
        <f t="shared" si="110"/>
        <v>3335040</v>
      </c>
      <c r="BA396" s="50">
        <f t="shared" si="111"/>
        <v>801</v>
      </c>
      <c r="BB396" s="7">
        <f t="shared" si="112"/>
        <v>8.5899737334484694E-2</v>
      </c>
      <c r="BC396" s="10" t="s">
        <v>800</v>
      </c>
      <c r="BD396" s="10" t="s">
        <v>792</v>
      </c>
      <c r="BE396" s="10" t="s">
        <v>806</v>
      </c>
      <c r="BF396" s="10" t="s">
        <v>822</v>
      </c>
    </row>
    <row r="397" spans="1:58" x14ac:dyDescent="0.2">
      <c r="A397" s="5">
        <v>202243</v>
      </c>
      <c r="B397" s="6" t="s">
        <v>466</v>
      </c>
      <c r="C397" s="6">
        <v>194808.91</v>
      </c>
      <c r="D397" s="6">
        <v>882280</v>
      </c>
      <c r="E397" s="6">
        <v>123</v>
      </c>
      <c r="F397" s="49">
        <f t="shared" si="97"/>
        <v>6.6240505281769968</v>
      </c>
      <c r="G397" s="6">
        <v>53374.92</v>
      </c>
      <c r="H397" s="6">
        <v>1431700</v>
      </c>
      <c r="I397" s="6">
        <v>205</v>
      </c>
      <c r="J397" s="49">
        <f t="shared" si="98"/>
        <v>1.1557047705524901</v>
      </c>
      <c r="K397" s="6">
        <v>-37874.080000000002</v>
      </c>
      <c r="L397" s="6">
        <v>925020</v>
      </c>
      <c r="M397" s="6">
        <v>126</v>
      </c>
      <c r="N397" s="49">
        <f t="shared" si="99"/>
        <v>-1.2283219822274114</v>
      </c>
      <c r="O397" s="6">
        <v>507515.93</v>
      </c>
      <c r="P397" s="6">
        <v>1171120</v>
      </c>
      <c r="Q397" s="6">
        <v>166</v>
      </c>
      <c r="R397" s="49">
        <f t="shared" si="100"/>
        <v>13.434143238950748</v>
      </c>
      <c r="S397" s="6">
        <v>747345.92000000004</v>
      </c>
      <c r="T397" s="6">
        <v>1572500</v>
      </c>
      <c r="U397" s="6">
        <v>225</v>
      </c>
      <c r="V397" s="49">
        <f t="shared" si="101"/>
        <v>14.733051523052465</v>
      </c>
      <c r="W397" s="6">
        <v>636209.92000000004</v>
      </c>
      <c r="X397" s="6">
        <v>712500</v>
      </c>
      <c r="Y397" s="6">
        <v>100</v>
      </c>
      <c r="Z397" s="49">
        <f t="shared" si="102"/>
        <v>26.787786105263159</v>
      </c>
      <c r="AA397" s="6">
        <v>778809.93</v>
      </c>
      <c r="AB397" s="6">
        <v>771400</v>
      </c>
      <c r="AC397" s="6">
        <v>105</v>
      </c>
      <c r="AD397" s="49">
        <f t="shared" si="103"/>
        <v>31.297780438164377</v>
      </c>
      <c r="AE397" s="6">
        <v>319954.93</v>
      </c>
      <c r="AF397" s="6">
        <v>485680</v>
      </c>
      <c r="AG397" s="6">
        <v>66</v>
      </c>
      <c r="AH397" s="49">
        <f t="shared" si="104"/>
        <v>19.763317204743863</v>
      </c>
      <c r="AI397" s="6">
        <v>1011379.96</v>
      </c>
      <c r="AJ397" s="6">
        <v>2212060</v>
      </c>
      <c r="AK397" s="6">
        <v>306</v>
      </c>
      <c r="AL397" s="49">
        <f t="shared" si="105"/>
        <v>14.173566160049907</v>
      </c>
      <c r="AM397" s="6">
        <v>748823.96</v>
      </c>
      <c r="AN397" s="6">
        <v>491100</v>
      </c>
      <c r="AO397" s="6">
        <v>70</v>
      </c>
      <c r="AP397" s="49">
        <f t="shared" si="106"/>
        <v>47.268464182447566</v>
      </c>
      <c r="AQ397" s="6">
        <v>437333.96</v>
      </c>
      <c r="AR397" s="8">
        <v>904560</v>
      </c>
      <c r="AS397" s="8">
        <v>122</v>
      </c>
      <c r="AT397" s="51">
        <f t="shared" si="107"/>
        <v>14.987787167241532</v>
      </c>
      <c r="AU397" s="6">
        <v>563073.84</v>
      </c>
      <c r="AV397" s="8">
        <v>1644680</v>
      </c>
      <c r="AW397" s="8">
        <v>221</v>
      </c>
      <c r="AX397" s="51">
        <f t="shared" si="108"/>
        <v>10.613182527908164</v>
      </c>
      <c r="AY397" s="50">
        <f t="shared" si="109"/>
        <v>2880191.45</v>
      </c>
      <c r="AZ397" s="50">
        <f t="shared" si="110"/>
        <v>7466520</v>
      </c>
      <c r="BA397" s="50">
        <f t="shared" si="111"/>
        <v>1835</v>
      </c>
      <c r="BB397" s="7">
        <f t="shared" si="112"/>
        <v>11.958172609194111</v>
      </c>
      <c r="BC397" s="10" t="s">
        <v>800</v>
      </c>
      <c r="BD397" s="10" t="s">
        <v>792</v>
      </c>
      <c r="BE397" s="10" t="s">
        <v>806</v>
      </c>
      <c r="BF397" s="10" t="s">
        <v>822</v>
      </c>
    </row>
    <row r="398" spans="1:58" x14ac:dyDescent="0.2">
      <c r="A398" s="5">
        <v>209610</v>
      </c>
      <c r="B398" s="6" t="s">
        <v>665</v>
      </c>
      <c r="C398" s="6">
        <v>0</v>
      </c>
      <c r="D398" s="6">
        <v>0</v>
      </c>
      <c r="E398" s="6">
        <v>0</v>
      </c>
      <c r="F398" s="49">
        <f t="shared" si="97"/>
        <v>0</v>
      </c>
      <c r="G398" s="6">
        <v>0</v>
      </c>
      <c r="H398" s="6">
        <v>0</v>
      </c>
      <c r="I398" s="6">
        <v>0</v>
      </c>
      <c r="J398" s="49">
        <f t="shared" si="98"/>
        <v>0</v>
      </c>
      <c r="K398" s="6">
        <v>0</v>
      </c>
      <c r="L398" s="6">
        <v>0</v>
      </c>
      <c r="M398" s="6">
        <v>0</v>
      </c>
      <c r="N398" s="49">
        <f t="shared" si="99"/>
        <v>0</v>
      </c>
      <c r="O398" s="6">
        <v>0</v>
      </c>
      <c r="P398" s="6">
        <v>0</v>
      </c>
      <c r="Q398" s="6">
        <v>0</v>
      </c>
      <c r="R398" s="49">
        <f t="shared" si="100"/>
        <v>0</v>
      </c>
      <c r="S398" s="6">
        <v>0</v>
      </c>
      <c r="T398" s="6">
        <v>0</v>
      </c>
      <c r="U398" s="6">
        <v>0</v>
      </c>
      <c r="V398" s="49">
        <f t="shared" si="101"/>
        <v>0</v>
      </c>
      <c r="W398" s="6">
        <v>-3930</v>
      </c>
      <c r="X398" s="6">
        <v>209480</v>
      </c>
      <c r="Y398" s="6">
        <v>31</v>
      </c>
      <c r="Z398" s="49">
        <f t="shared" si="102"/>
        <v>-0.5628222264655337</v>
      </c>
      <c r="AA398" s="6">
        <v>236720</v>
      </c>
      <c r="AB398" s="6">
        <v>251800</v>
      </c>
      <c r="AC398" s="6">
        <v>35</v>
      </c>
      <c r="AD398" s="49">
        <f t="shared" si="103"/>
        <v>29.143447180301827</v>
      </c>
      <c r="AE398" s="6">
        <v>23.6</v>
      </c>
      <c r="AF398" s="6">
        <v>0</v>
      </c>
      <c r="AG398" s="6">
        <v>0</v>
      </c>
      <c r="AH398" s="49">
        <f t="shared" si="104"/>
        <v>0</v>
      </c>
      <c r="AI398" s="6">
        <v>140113.04</v>
      </c>
      <c r="AJ398" s="6">
        <v>226380</v>
      </c>
      <c r="AK398" s="6">
        <v>31</v>
      </c>
      <c r="AL398" s="49">
        <f t="shared" si="105"/>
        <v>19.186784344906794</v>
      </c>
      <c r="AM398" s="6">
        <v>140113.04</v>
      </c>
      <c r="AN398" s="6">
        <v>0</v>
      </c>
      <c r="AO398" s="6">
        <v>0</v>
      </c>
      <c r="AP398" s="49">
        <f t="shared" si="106"/>
        <v>0</v>
      </c>
      <c r="AQ398" s="6">
        <v>-10886.96</v>
      </c>
      <c r="AR398" s="8">
        <v>0</v>
      </c>
      <c r="AS398" s="8">
        <v>0</v>
      </c>
      <c r="AT398" s="51">
        <f t="shared" si="107"/>
        <v>0</v>
      </c>
      <c r="AU398" s="6">
        <v>-10886.96</v>
      </c>
      <c r="AV398" s="8">
        <v>0</v>
      </c>
      <c r="AW398" s="8">
        <v>0</v>
      </c>
      <c r="AX398" s="51">
        <f t="shared" si="108"/>
        <v>0</v>
      </c>
      <c r="AY398" s="50">
        <f t="shared" si="109"/>
        <v>232790</v>
      </c>
      <c r="AZ398" s="50">
        <f t="shared" si="110"/>
        <v>461280</v>
      </c>
      <c r="BA398" s="50">
        <f t="shared" si="111"/>
        <v>97</v>
      </c>
      <c r="BB398" s="7">
        <f t="shared" si="112"/>
        <v>15.644489247311828</v>
      </c>
      <c r="BC398" s="10" t="s">
        <v>800</v>
      </c>
      <c r="BD398" s="10" t="s">
        <v>792</v>
      </c>
      <c r="BE398" s="10" t="s">
        <v>806</v>
      </c>
      <c r="BF398" s="10" t="s">
        <v>822</v>
      </c>
    </row>
    <row r="399" spans="1:58" x14ac:dyDescent="0.2">
      <c r="A399" s="5">
        <v>119142</v>
      </c>
      <c r="B399" s="6" t="s">
        <v>37</v>
      </c>
      <c r="C399" s="6">
        <v>0</v>
      </c>
      <c r="D399" s="6">
        <v>0</v>
      </c>
      <c r="E399" s="6">
        <v>0</v>
      </c>
      <c r="F399" s="49">
        <f t="shared" si="97"/>
        <v>0</v>
      </c>
      <c r="G399" s="6">
        <v>0</v>
      </c>
      <c r="H399" s="6">
        <v>0</v>
      </c>
      <c r="I399" s="6">
        <v>0</v>
      </c>
      <c r="J399" s="49">
        <f t="shared" si="98"/>
        <v>0</v>
      </c>
      <c r="K399" s="6">
        <v>0</v>
      </c>
      <c r="L399" s="6">
        <v>0</v>
      </c>
      <c r="M399" s="6">
        <v>0</v>
      </c>
      <c r="N399" s="49">
        <f t="shared" si="99"/>
        <v>0</v>
      </c>
      <c r="O399" s="6">
        <v>0</v>
      </c>
      <c r="P399" s="6">
        <v>0</v>
      </c>
      <c r="Q399" s="6">
        <v>0</v>
      </c>
      <c r="R399" s="49">
        <f t="shared" si="100"/>
        <v>0</v>
      </c>
      <c r="S399" s="6">
        <v>0</v>
      </c>
      <c r="T399" s="6">
        <v>0</v>
      </c>
      <c r="U399" s="6">
        <v>0</v>
      </c>
      <c r="V399" s="49">
        <f t="shared" si="101"/>
        <v>0</v>
      </c>
      <c r="W399" s="6">
        <v>0</v>
      </c>
      <c r="X399" s="6">
        <v>0</v>
      </c>
      <c r="Y399" s="6">
        <v>0</v>
      </c>
      <c r="Z399" s="49">
        <f t="shared" si="102"/>
        <v>0</v>
      </c>
      <c r="AA399" s="6">
        <v>0</v>
      </c>
      <c r="AB399" s="6">
        <v>0</v>
      </c>
      <c r="AC399" s="6">
        <v>0</v>
      </c>
      <c r="AD399" s="49">
        <f t="shared" si="103"/>
        <v>0</v>
      </c>
      <c r="AE399" s="6">
        <v>0</v>
      </c>
      <c r="AF399" s="6">
        <v>0</v>
      </c>
      <c r="AG399" s="6">
        <v>0</v>
      </c>
      <c r="AH399" s="49">
        <f t="shared" si="104"/>
        <v>0</v>
      </c>
      <c r="AI399" s="6">
        <v>0</v>
      </c>
      <c r="AJ399" s="6">
        <v>0</v>
      </c>
      <c r="AK399" s="6">
        <v>0</v>
      </c>
      <c r="AL399" s="49">
        <f t="shared" si="105"/>
        <v>0</v>
      </c>
      <c r="AM399" s="6">
        <v>0</v>
      </c>
      <c r="AN399" s="6">
        <v>0</v>
      </c>
      <c r="AO399" s="6">
        <v>0</v>
      </c>
      <c r="AP399" s="49">
        <f t="shared" si="106"/>
        <v>0</v>
      </c>
      <c r="AQ399" s="6">
        <v>0</v>
      </c>
      <c r="AR399" s="8">
        <v>0</v>
      </c>
      <c r="AS399" s="8">
        <v>0</v>
      </c>
      <c r="AT399" s="51">
        <f t="shared" si="107"/>
        <v>0</v>
      </c>
      <c r="AU399" s="6">
        <v>0</v>
      </c>
      <c r="AV399" s="8">
        <v>0</v>
      </c>
      <c r="AW399" s="8">
        <v>0</v>
      </c>
      <c r="AX399" s="51">
        <f t="shared" si="108"/>
        <v>0</v>
      </c>
      <c r="AY399" s="50">
        <f t="shared" si="109"/>
        <v>0</v>
      </c>
      <c r="AZ399" s="50">
        <f t="shared" si="110"/>
        <v>0</v>
      </c>
      <c r="BA399" s="50">
        <f t="shared" si="111"/>
        <v>0</v>
      </c>
      <c r="BB399" s="7">
        <f t="shared" si="112"/>
        <v>0</v>
      </c>
      <c r="BC399" s="10" t="s">
        <v>788</v>
      </c>
      <c r="BD399" s="10" t="s">
        <v>788</v>
      </c>
      <c r="BE399" s="10" t="s">
        <v>806</v>
      </c>
      <c r="BF399" s="10" t="s">
        <v>815</v>
      </c>
    </row>
    <row r="400" spans="1:58" x14ac:dyDescent="0.2">
      <c r="A400" s="5">
        <v>148233</v>
      </c>
      <c r="B400" s="6" t="s">
        <v>141</v>
      </c>
      <c r="C400" s="6">
        <v>959859.55</v>
      </c>
      <c r="D400" s="6">
        <v>1125500</v>
      </c>
      <c r="E400" s="6">
        <v>160</v>
      </c>
      <c r="F400" s="49">
        <f t="shared" si="97"/>
        <v>25.584883607285654</v>
      </c>
      <c r="G400" s="6">
        <v>721314.57</v>
      </c>
      <c r="H400" s="6">
        <v>905887.5</v>
      </c>
      <c r="I400" s="6">
        <v>131.25</v>
      </c>
      <c r="J400" s="49">
        <f t="shared" si="98"/>
        <v>24.683806399801298</v>
      </c>
      <c r="K400" s="6">
        <v>1059795.05</v>
      </c>
      <c r="L400" s="6">
        <v>1206092.5</v>
      </c>
      <c r="M400" s="6">
        <v>167.25</v>
      </c>
      <c r="N400" s="49">
        <f t="shared" si="99"/>
        <v>26.361039057949537</v>
      </c>
      <c r="O400" s="6">
        <v>534358.05000000005</v>
      </c>
      <c r="P400" s="6">
        <v>523520</v>
      </c>
      <c r="Q400" s="6">
        <v>75</v>
      </c>
      <c r="R400" s="49">
        <f t="shared" si="100"/>
        <v>31.641770228453549</v>
      </c>
      <c r="S400" s="6">
        <v>993292.07</v>
      </c>
      <c r="T400" s="6">
        <v>1227735</v>
      </c>
      <c r="U400" s="6">
        <v>176.5</v>
      </c>
      <c r="V400" s="49">
        <f t="shared" si="101"/>
        <v>25.080374975055694</v>
      </c>
      <c r="W400" s="6">
        <v>1202874.5</v>
      </c>
      <c r="X400" s="6">
        <v>1318130</v>
      </c>
      <c r="Y400" s="6">
        <v>192</v>
      </c>
      <c r="Z400" s="49">
        <f t="shared" si="102"/>
        <v>27.376840675805877</v>
      </c>
      <c r="AA400" s="6">
        <v>979859.48</v>
      </c>
      <c r="AB400" s="6">
        <v>476700</v>
      </c>
      <c r="AC400" s="6">
        <v>65</v>
      </c>
      <c r="AD400" s="49">
        <f t="shared" si="103"/>
        <v>63.720671029997902</v>
      </c>
      <c r="AE400" s="6">
        <v>1145061.45</v>
      </c>
      <c r="AF400" s="6">
        <v>1083090</v>
      </c>
      <c r="AG400" s="6">
        <v>148</v>
      </c>
      <c r="AH400" s="49">
        <f t="shared" si="104"/>
        <v>31.71651801789325</v>
      </c>
      <c r="AI400" s="6">
        <v>836723.45</v>
      </c>
      <c r="AJ400" s="6">
        <v>323850</v>
      </c>
      <c r="AK400" s="6">
        <v>45</v>
      </c>
      <c r="AL400" s="49">
        <f t="shared" si="105"/>
        <v>80.093953836652773</v>
      </c>
      <c r="AM400" s="6">
        <v>588866.43000000005</v>
      </c>
      <c r="AN400" s="6">
        <v>750590</v>
      </c>
      <c r="AO400" s="6">
        <v>103</v>
      </c>
      <c r="AP400" s="49">
        <f t="shared" si="106"/>
        <v>24.320680171598344</v>
      </c>
      <c r="AQ400" s="6">
        <v>640482.42000000004</v>
      </c>
      <c r="AR400" s="8">
        <v>806045</v>
      </c>
      <c r="AS400" s="8">
        <v>111.5</v>
      </c>
      <c r="AT400" s="51">
        <f t="shared" si="107"/>
        <v>24.632563963550421</v>
      </c>
      <c r="AU400" s="6">
        <v>361209.38</v>
      </c>
      <c r="AV400" s="8">
        <v>871772.5</v>
      </c>
      <c r="AW400" s="8">
        <v>118.25</v>
      </c>
      <c r="AX400" s="51">
        <f t="shared" si="108"/>
        <v>12.844510213387093</v>
      </c>
      <c r="AY400" s="50">
        <f t="shared" si="109"/>
        <v>6451353.2699999996</v>
      </c>
      <c r="AZ400" s="50">
        <f t="shared" si="110"/>
        <v>6783565</v>
      </c>
      <c r="BA400" s="50">
        <f t="shared" si="111"/>
        <v>1492.75</v>
      </c>
      <c r="BB400" s="7">
        <f t="shared" si="112"/>
        <v>29.481836080291114</v>
      </c>
      <c r="BC400" s="10" t="s">
        <v>788</v>
      </c>
      <c r="BD400" s="10" t="s">
        <v>788</v>
      </c>
      <c r="BE400" s="10" t="s">
        <v>806</v>
      </c>
      <c r="BF400" s="10" t="s">
        <v>815</v>
      </c>
    </row>
    <row r="401" spans="1:58" x14ac:dyDescent="0.2">
      <c r="A401" s="5">
        <v>172249</v>
      </c>
      <c r="B401" s="6" t="s">
        <v>212</v>
      </c>
      <c r="C401" s="6">
        <v>237779.29</v>
      </c>
      <c r="D401" s="6">
        <v>415500</v>
      </c>
      <c r="E401" s="6">
        <v>60</v>
      </c>
      <c r="F401" s="49">
        <f t="shared" si="97"/>
        <v>17.168179783393501</v>
      </c>
      <c r="G401" s="6">
        <v>128579.29</v>
      </c>
      <c r="H401" s="6">
        <v>195000</v>
      </c>
      <c r="I401" s="6">
        <v>30</v>
      </c>
      <c r="J401" s="49">
        <f t="shared" si="98"/>
        <v>20.440810205128205</v>
      </c>
      <c r="K401" s="6">
        <v>97404.29</v>
      </c>
      <c r="L401" s="6">
        <v>380900</v>
      </c>
      <c r="M401" s="6">
        <v>55</v>
      </c>
      <c r="N401" s="49">
        <f t="shared" si="99"/>
        <v>7.6716426883696505</v>
      </c>
      <c r="O401" s="6">
        <v>70904.289999999994</v>
      </c>
      <c r="P401" s="6">
        <v>175500</v>
      </c>
      <c r="Q401" s="6">
        <v>25</v>
      </c>
      <c r="R401" s="49">
        <f t="shared" si="100"/>
        <v>12.524404501424501</v>
      </c>
      <c r="S401" s="6">
        <v>192754.28</v>
      </c>
      <c r="T401" s="6">
        <v>480100</v>
      </c>
      <c r="U401" s="6">
        <v>70</v>
      </c>
      <c r="V401" s="49">
        <f t="shared" si="101"/>
        <v>12.446120974796916</v>
      </c>
      <c r="W401" s="6">
        <v>222504.28</v>
      </c>
      <c r="X401" s="6">
        <v>374400</v>
      </c>
      <c r="Y401" s="6">
        <v>55</v>
      </c>
      <c r="Z401" s="49">
        <f t="shared" si="102"/>
        <v>17.828868589743589</v>
      </c>
      <c r="AA401" s="6">
        <v>179404.27</v>
      </c>
      <c r="AB401" s="6">
        <v>248800</v>
      </c>
      <c r="AC401" s="6">
        <v>35</v>
      </c>
      <c r="AD401" s="49">
        <f t="shared" si="103"/>
        <v>22.353425924437296</v>
      </c>
      <c r="AE401" s="6">
        <v>212824.27</v>
      </c>
      <c r="AF401" s="6">
        <v>222680</v>
      </c>
      <c r="AG401" s="6">
        <v>31</v>
      </c>
      <c r="AH401" s="49">
        <f t="shared" si="104"/>
        <v>28.67221169391054</v>
      </c>
      <c r="AI401" s="6">
        <v>375479.27</v>
      </c>
      <c r="AJ401" s="6">
        <v>388900</v>
      </c>
      <c r="AK401" s="6">
        <v>55</v>
      </c>
      <c r="AL401" s="49">
        <f t="shared" si="105"/>
        <v>29.93020665980972</v>
      </c>
      <c r="AM401" s="6">
        <v>155479.26999999999</v>
      </c>
      <c r="AN401" s="6">
        <v>0</v>
      </c>
      <c r="AO401" s="6">
        <v>0</v>
      </c>
      <c r="AP401" s="49">
        <f t="shared" si="106"/>
        <v>0</v>
      </c>
      <c r="AQ401" s="6">
        <v>84979.27</v>
      </c>
      <c r="AR401" s="8">
        <v>146100</v>
      </c>
      <c r="AS401" s="8">
        <v>20</v>
      </c>
      <c r="AT401" s="51">
        <f t="shared" si="107"/>
        <v>18.031193497604381</v>
      </c>
      <c r="AU401" s="6">
        <v>130839.27</v>
      </c>
      <c r="AV401" s="8">
        <v>291700</v>
      </c>
      <c r="AW401" s="8">
        <v>40</v>
      </c>
      <c r="AX401" s="51">
        <f t="shared" si="108"/>
        <v>13.904756153582447</v>
      </c>
      <c r="AY401" s="50">
        <f t="shared" si="109"/>
        <v>1129329.99</v>
      </c>
      <c r="AZ401" s="50">
        <f t="shared" si="110"/>
        <v>2270200</v>
      </c>
      <c r="BA401" s="50">
        <f t="shared" si="111"/>
        <v>476</v>
      </c>
      <c r="BB401" s="7">
        <f t="shared" si="112"/>
        <v>15.421209448506739</v>
      </c>
      <c r="BC401" s="10" t="s">
        <v>788</v>
      </c>
      <c r="BD401" s="10" t="s">
        <v>788</v>
      </c>
      <c r="BE401" s="10" t="s">
        <v>806</v>
      </c>
      <c r="BF401" s="10" t="s">
        <v>815</v>
      </c>
    </row>
    <row r="402" spans="1:58" x14ac:dyDescent="0.2">
      <c r="A402" s="5">
        <v>172706</v>
      </c>
      <c r="B402" s="6" t="s">
        <v>230</v>
      </c>
      <c r="C402" s="6">
        <v>211380.09</v>
      </c>
      <c r="D402" s="6">
        <v>475000</v>
      </c>
      <c r="E402" s="6">
        <v>65</v>
      </c>
      <c r="F402" s="49">
        <f t="shared" si="97"/>
        <v>13.350321473684209</v>
      </c>
      <c r="G402" s="6">
        <v>422285.09</v>
      </c>
      <c r="H402" s="6">
        <v>738500</v>
      </c>
      <c r="I402" s="6">
        <v>105</v>
      </c>
      <c r="J402" s="49">
        <f t="shared" si="98"/>
        <v>17.726252931618145</v>
      </c>
      <c r="K402" s="6">
        <v>263410.09000000003</v>
      </c>
      <c r="L402" s="6">
        <v>256200</v>
      </c>
      <c r="M402" s="6">
        <v>35</v>
      </c>
      <c r="N402" s="49">
        <f t="shared" si="99"/>
        <v>30.844272833723657</v>
      </c>
      <c r="O402" s="6">
        <v>95429.09</v>
      </c>
      <c r="P402" s="6">
        <v>256200</v>
      </c>
      <c r="Q402" s="6">
        <v>35</v>
      </c>
      <c r="R402" s="49">
        <f t="shared" si="100"/>
        <v>11.546845394223263</v>
      </c>
      <c r="S402" s="6">
        <v>202929.09</v>
      </c>
      <c r="T402" s="6">
        <v>215400</v>
      </c>
      <c r="U402" s="6">
        <v>30</v>
      </c>
      <c r="V402" s="49">
        <f t="shared" si="101"/>
        <v>29.205207938718665</v>
      </c>
      <c r="W402" s="6">
        <v>128532.09</v>
      </c>
      <c r="X402" s="6">
        <v>247800</v>
      </c>
      <c r="Y402" s="6">
        <v>35</v>
      </c>
      <c r="Z402" s="49">
        <f t="shared" si="102"/>
        <v>15.560785714285714</v>
      </c>
      <c r="AA402" s="6">
        <v>128532.09</v>
      </c>
      <c r="AB402" s="6">
        <v>0</v>
      </c>
      <c r="AC402" s="6">
        <v>0</v>
      </c>
      <c r="AD402" s="49">
        <f t="shared" si="103"/>
        <v>0</v>
      </c>
      <c r="AE402" s="6">
        <v>-338.91</v>
      </c>
      <c r="AF402" s="6">
        <v>0</v>
      </c>
      <c r="AG402" s="6">
        <v>0</v>
      </c>
      <c r="AH402" s="49">
        <f t="shared" si="104"/>
        <v>0</v>
      </c>
      <c r="AI402" s="6">
        <v>147911.09</v>
      </c>
      <c r="AJ402" s="6">
        <v>261800</v>
      </c>
      <c r="AK402" s="6">
        <v>35</v>
      </c>
      <c r="AL402" s="49">
        <f t="shared" si="105"/>
        <v>17.514300190985484</v>
      </c>
      <c r="AM402" s="6">
        <v>272381.09000000003</v>
      </c>
      <c r="AN402" s="6">
        <v>511600</v>
      </c>
      <c r="AO402" s="6">
        <v>70</v>
      </c>
      <c r="AP402" s="49">
        <f t="shared" si="106"/>
        <v>16.504718119624709</v>
      </c>
      <c r="AQ402" s="6">
        <v>216631.09</v>
      </c>
      <c r="AR402" s="8">
        <v>785400</v>
      </c>
      <c r="AS402" s="8">
        <v>105</v>
      </c>
      <c r="AT402" s="51">
        <f t="shared" si="107"/>
        <v>8.5505013878278575</v>
      </c>
      <c r="AU402" s="6">
        <v>341931.09</v>
      </c>
      <c r="AV402" s="8">
        <v>485200</v>
      </c>
      <c r="AW402" s="8">
        <v>65</v>
      </c>
      <c r="AX402" s="51">
        <f t="shared" si="108"/>
        <v>21.846380441055235</v>
      </c>
      <c r="AY402" s="50">
        <f t="shared" si="109"/>
        <v>1452497.6300000001</v>
      </c>
      <c r="AZ402" s="50">
        <f t="shared" si="110"/>
        <v>2189100</v>
      </c>
      <c r="BA402" s="50">
        <f t="shared" si="111"/>
        <v>580</v>
      </c>
      <c r="BB402" s="7">
        <f t="shared" si="112"/>
        <v>20.568921716687225</v>
      </c>
      <c r="BC402" s="10" t="s">
        <v>788</v>
      </c>
      <c r="BD402" s="10" t="s">
        <v>788</v>
      </c>
      <c r="BE402" s="10" t="s">
        <v>806</v>
      </c>
      <c r="BF402" s="10" t="s">
        <v>815</v>
      </c>
    </row>
    <row r="403" spans="1:58" x14ac:dyDescent="0.2">
      <c r="A403" s="5">
        <v>172892</v>
      </c>
      <c r="B403" s="6" t="s">
        <v>236</v>
      </c>
      <c r="C403" s="6">
        <v>876651.81</v>
      </c>
      <c r="D403" s="6">
        <v>1130000</v>
      </c>
      <c r="E403" s="6">
        <v>155</v>
      </c>
      <c r="F403" s="49">
        <f t="shared" si="97"/>
        <v>23.273941858407081</v>
      </c>
      <c r="G403" s="6">
        <v>436836.81</v>
      </c>
      <c r="H403" s="6">
        <v>597000</v>
      </c>
      <c r="I403" s="6">
        <v>83.5</v>
      </c>
      <c r="J403" s="49">
        <f t="shared" si="98"/>
        <v>22.683318442211053</v>
      </c>
      <c r="K403" s="6">
        <v>385723.31</v>
      </c>
      <c r="L403" s="6">
        <v>992790</v>
      </c>
      <c r="M403" s="6">
        <v>137</v>
      </c>
      <c r="N403" s="49">
        <f t="shared" si="99"/>
        <v>11.655737164959357</v>
      </c>
      <c r="O403" s="6">
        <v>867054.81</v>
      </c>
      <c r="P403" s="6">
        <v>1313660</v>
      </c>
      <c r="Q403" s="6">
        <v>179.5</v>
      </c>
      <c r="R403" s="49">
        <f t="shared" si="100"/>
        <v>20.460925285081377</v>
      </c>
      <c r="S403" s="6">
        <v>615819.81999999995</v>
      </c>
      <c r="T403" s="6">
        <v>1100900</v>
      </c>
      <c r="U403" s="6">
        <v>155</v>
      </c>
      <c r="V403" s="49">
        <f t="shared" si="101"/>
        <v>17.340734326460165</v>
      </c>
      <c r="W403" s="6">
        <v>795731.32</v>
      </c>
      <c r="X403" s="6">
        <v>1062000</v>
      </c>
      <c r="Y403" s="6">
        <v>150</v>
      </c>
      <c r="Z403" s="49">
        <f t="shared" si="102"/>
        <v>22.478285875706213</v>
      </c>
      <c r="AA403" s="6">
        <v>869801.33</v>
      </c>
      <c r="AB403" s="6">
        <v>1191400</v>
      </c>
      <c r="AC403" s="6">
        <v>155</v>
      </c>
      <c r="AD403" s="49">
        <f t="shared" si="103"/>
        <v>22.632064151418497</v>
      </c>
      <c r="AE403" s="6">
        <v>569300.32999999996</v>
      </c>
      <c r="AF403" s="6">
        <v>941000</v>
      </c>
      <c r="AG403" s="6">
        <v>125</v>
      </c>
      <c r="AH403" s="49">
        <f t="shared" si="104"/>
        <v>18.149851115834217</v>
      </c>
      <c r="AI403" s="6">
        <v>937845.34</v>
      </c>
      <c r="AJ403" s="6">
        <v>1644380</v>
      </c>
      <c r="AK403" s="6">
        <v>221</v>
      </c>
      <c r="AL403" s="49">
        <f t="shared" si="105"/>
        <v>17.680344895948625</v>
      </c>
      <c r="AM403" s="6">
        <v>1129299.3600000001</v>
      </c>
      <c r="AN403" s="6">
        <v>1502255</v>
      </c>
      <c r="AO403" s="6">
        <v>206</v>
      </c>
      <c r="AP403" s="49">
        <f t="shared" si="106"/>
        <v>23.303820030554071</v>
      </c>
      <c r="AQ403" s="6">
        <v>741743.35</v>
      </c>
      <c r="AR403" s="8">
        <v>1426580</v>
      </c>
      <c r="AS403" s="8">
        <v>193.5</v>
      </c>
      <c r="AT403" s="51">
        <f t="shared" si="107"/>
        <v>16.118299604648879</v>
      </c>
      <c r="AU403" s="6">
        <v>956829.21</v>
      </c>
      <c r="AV403" s="8">
        <v>1658780</v>
      </c>
      <c r="AW403" s="8">
        <v>221</v>
      </c>
      <c r="AX403" s="51">
        <f t="shared" si="108"/>
        <v>17.881639222802299</v>
      </c>
      <c r="AY403" s="50">
        <f t="shared" si="109"/>
        <v>4847619.21</v>
      </c>
      <c r="AZ403" s="50">
        <f t="shared" si="110"/>
        <v>7387750</v>
      </c>
      <c r="BA403" s="50">
        <f t="shared" si="111"/>
        <v>1981.5</v>
      </c>
      <c r="BB403" s="7">
        <f t="shared" si="112"/>
        <v>20.341267031234135</v>
      </c>
      <c r="BC403" s="10" t="s">
        <v>788</v>
      </c>
      <c r="BD403" s="10" t="s">
        <v>788</v>
      </c>
      <c r="BE403" s="10" t="s">
        <v>806</v>
      </c>
      <c r="BF403" s="10" t="s">
        <v>815</v>
      </c>
    </row>
    <row r="404" spans="1:58" x14ac:dyDescent="0.2">
      <c r="A404" s="5">
        <v>172922</v>
      </c>
      <c r="B404" s="6" t="s">
        <v>238</v>
      </c>
      <c r="C404" s="6">
        <v>418865.17</v>
      </c>
      <c r="D404" s="6">
        <v>1943800</v>
      </c>
      <c r="E404" s="6">
        <v>267</v>
      </c>
      <c r="F404" s="49">
        <f t="shared" si="97"/>
        <v>6.4646337586171416</v>
      </c>
      <c r="G404" s="6">
        <v>308626.34999999998</v>
      </c>
      <c r="H404" s="6">
        <v>1591500</v>
      </c>
      <c r="I404" s="6">
        <v>225.5</v>
      </c>
      <c r="J404" s="49">
        <f t="shared" si="98"/>
        <v>6.0115720075400558</v>
      </c>
      <c r="K404" s="6">
        <v>418539.32</v>
      </c>
      <c r="L404" s="6">
        <v>2560280</v>
      </c>
      <c r="M404" s="6">
        <v>354.5</v>
      </c>
      <c r="N404" s="49">
        <f t="shared" si="99"/>
        <v>4.9042212570500103</v>
      </c>
      <c r="O404" s="6">
        <v>484457.31</v>
      </c>
      <c r="P404" s="6">
        <v>2124660</v>
      </c>
      <c r="Q404" s="6">
        <v>291</v>
      </c>
      <c r="R404" s="49">
        <f t="shared" si="100"/>
        <v>7.0685081895456214</v>
      </c>
      <c r="S404" s="6">
        <v>740662.33</v>
      </c>
      <c r="T404" s="6">
        <v>2172400</v>
      </c>
      <c r="U404" s="6">
        <v>305</v>
      </c>
      <c r="V404" s="49">
        <f t="shared" si="101"/>
        <v>10.569200989688822</v>
      </c>
      <c r="W404" s="6">
        <v>742943.8</v>
      </c>
      <c r="X404" s="6">
        <v>2116880</v>
      </c>
      <c r="Y404" s="6">
        <v>298.5</v>
      </c>
      <c r="Z404" s="49">
        <f t="shared" si="102"/>
        <v>10.528850950455388</v>
      </c>
      <c r="AA404" s="6">
        <v>366957.82</v>
      </c>
      <c r="AB404" s="6">
        <v>2171980</v>
      </c>
      <c r="AC404" s="6">
        <v>291</v>
      </c>
      <c r="AD404" s="49">
        <f t="shared" si="103"/>
        <v>5.2374756765716075</v>
      </c>
      <c r="AE404" s="6">
        <v>26987.82</v>
      </c>
      <c r="AF404" s="6">
        <v>1406300</v>
      </c>
      <c r="AG404" s="6">
        <v>185</v>
      </c>
      <c r="AH404" s="49">
        <f t="shared" si="104"/>
        <v>0.57571968996657896</v>
      </c>
      <c r="AI404" s="6">
        <v>395507.31</v>
      </c>
      <c r="AJ404" s="6">
        <v>2352120</v>
      </c>
      <c r="AK404" s="6">
        <v>316.5</v>
      </c>
      <c r="AL404" s="49">
        <f t="shared" si="105"/>
        <v>5.2126280164277325</v>
      </c>
      <c r="AM404" s="6">
        <v>567658.35</v>
      </c>
      <c r="AN404" s="6">
        <v>2229380</v>
      </c>
      <c r="AO404" s="6">
        <v>306</v>
      </c>
      <c r="AP404" s="49">
        <f t="shared" si="106"/>
        <v>7.8934093111089174</v>
      </c>
      <c r="AQ404" s="6">
        <v>1127057.3500000001</v>
      </c>
      <c r="AR404" s="8">
        <v>2270122.5</v>
      </c>
      <c r="AS404" s="8">
        <v>305.75</v>
      </c>
      <c r="AT404" s="51">
        <f t="shared" si="107"/>
        <v>15.390701537031592</v>
      </c>
      <c r="AU404" s="6">
        <v>771232.51</v>
      </c>
      <c r="AV404" s="8">
        <v>3518540</v>
      </c>
      <c r="AW404" s="8">
        <v>468</v>
      </c>
      <c r="AX404" s="51">
        <f t="shared" si="108"/>
        <v>6.7949228401552917</v>
      </c>
      <c r="AY404" s="50">
        <f t="shared" si="109"/>
        <v>3481052.1</v>
      </c>
      <c r="AZ404" s="50">
        <f t="shared" si="110"/>
        <v>14681500</v>
      </c>
      <c r="BA404" s="50">
        <f t="shared" si="111"/>
        <v>3613.75</v>
      </c>
      <c r="BB404" s="7">
        <f t="shared" si="112"/>
        <v>7.350244532234445</v>
      </c>
      <c r="BC404" s="10" t="s">
        <v>788</v>
      </c>
      <c r="BD404" s="10" t="s">
        <v>788</v>
      </c>
      <c r="BE404" s="10" t="s">
        <v>806</v>
      </c>
      <c r="BF404" s="10" t="s">
        <v>815</v>
      </c>
    </row>
    <row r="405" spans="1:58" x14ac:dyDescent="0.2">
      <c r="A405" s="5">
        <v>173098</v>
      </c>
      <c r="B405" s="6" t="s">
        <v>244</v>
      </c>
      <c r="C405" s="6">
        <v>-51014.15</v>
      </c>
      <c r="D405" s="6">
        <v>1280000</v>
      </c>
      <c r="E405" s="6">
        <v>182</v>
      </c>
      <c r="F405" s="49">
        <f t="shared" si="97"/>
        <v>-1.195644140625</v>
      </c>
      <c r="G405" s="6">
        <v>192467.87</v>
      </c>
      <c r="H405" s="6">
        <v>1129500</v>
      </c>
      <c r="I405" s="6">
        <v>165</v>
      </c>
      <c r="J405" s="49">
        <f t="shared" si="98"/>
        <v>5.2824293669765385</v>
      </c>
      <c r="K405" s="6">
        <v>128085.87</v>
      </c>
      <c r="L405" s="6">
        <v>1156900</v>
      </c>
      <c r="M405" s="6">
        <v>165</v>
      </c>
      <c r="N405" s="49">
        <f t="shared" si="99"/>
        <v>3.321441870516034</v>
      </c>
      <c r="O405" s="6">
        <v>233499.87</v>
      </c>
      <c r="P405" s="6">
        <v>726300</v>
      </c>
      <c r="Q405" s="6">
        <v>105</v>
      </c>
      <c r="R405" s="49">
        <f t="shared" si="100"/>
        <v>9.9662618339529114</v>
      </c>
      <c r="S405" s="6">
        <v>161408.87</v>
      </c>
      <c r="T405" s="6">
        <v>1156100</v>
      </c>
      <c r="U405" s="6">
        <v>170</v>
      </c>
      <c r="V405" s="49">
        <f t="shared" si="101"/>
        <v>4.3280641553498835</v>
      </c>
      <c r="W405" s="6">
        <v>132920.87</v>
      </c>
      <c r="X405" s="6">
        <v>766460</v>
      </c>
      <c r="Y405" s="6">
        <v>112</v>
      </c>
      <c r="Z405" s="49">
        <f t="shared" si="102"/>
        <v>5.2026538893092917</v>
      </c>
      <c r="AA405" s="6">
        <v>-53529.13</v>
      </c>
      <c r="AB405" s="6">
        <v>475480</v>
      </c>
      <c r="AC405" s="6">
        <v>66</v>
      </c>
      <c r="AD405" s="49">
        <f t="shared" si="103"/>
        <v>-3.489953373433162</v>
      </c>
      <c r="AE405" s="6">
        <v>372839.87</v>
      </c>
      <c r="AF405" s="6">
        <v>1283780</v>
      </c>
      <c r="AG405" s="6">
        <v>173.5</v>
      </c>
      <c r="AH405" s="49">
        <f t="shared" si="104"/>
        <v>8.712704746919254</v>
      </c>
      <c r="AI405" s="6">
        <v>83553.37</v>
      </c>
      <c r="AJ405" s="6">
        <v>627100</v>
      </c>
      <c r="AK405" s="6">
        <v>87.5</v>
      </c>
      <c r="AL405" s="49">
        <f t="shared" si="105"/>
        <v>4.1303691117844048</v>
      </c>
      <c r="AM405" s="6">
        <v>205000.36</v>
      </c>
      <c r="AN405" s="6">
        <v>1136060</v>
      </c>
      <c r="AO405" s="6">
        <v>162</v>
      </c>
      <c r="AP405" s="49">
        <f t="shared" si="106"/>
        <v>5.5939045120856292</v>
      </c>
      <c r="AQ405" s="6">
        <v>148492.35999999999</v>
      </c>
      <c r="AR405" s="8">
        <v>976080</v>
      </c>
      <c r="AS405" s="8">
        <v>136</v>
      </c>
      <c r="AT405" s="51">
        <f t="shared" si="107"/>
        <v>4.7160715924924181</v>
      </c>
      <c r="AU405" s="6">
        <v>133270.09</v>
      </c>
      <c r="AV405" s="8">
        <v>1588380</v>
      </c>
      <c r="AW405" s="8">
        <v>216</v>
      </c>
      <c r="AX405" s="51">
        <f t="shared" si="108"/>
        <v>2.6009977398355559</v>
      </c>
      <c r="AY405" s="50">
        <f t="shared" si="109"/>
        <v>743840.07</v>
      </c>
      <c r="AZ405" s="50">
        <f t="shared" si="110"/>
        <v>6690740</v>
      </c>
      <c r="BA405" s="50">
        <f t="shared" si="111"/>
        <v>1740</v>
      </c>
      <c r="BB405" s="7">
        <f t="shared" si="112"/>
        <v>3.4464113341723039</v>
      </c>
      <c r="BC405" s="10" t="s">
        <v>788</v>
      </c>
      <c r="BD405" s="10" t="s">
        <v>788</v>
      </c>
      <c r="BE405" s="10" t="s">
        <v>806</v>
      </c>
      <c r="BF405" s="10" t="s">
        <v>815</v>
      </c>
    </row>
    <row r="406" spans="1:58" x14ac:dyDescent="0.2">
      <c r="A406" s="5">
        <v>173224</v>
      </c>
      <c r="B406" s="6" t="s">
        <v>249</v>
      </c>
      <c r="C406" s="6">
        <v>213296.59</v>
      </c>
      <c r="D406" s="6">
        <v>8273975</v>
      </c>
      <c r="E406" s="6">
        <v>1152.5</v>
      </c>
      <c r="F406" s="49">
        <f t="shared" si="97"/>
        <v>0.77337648470052178</v>
      </c>
      <c r="G406" s="6">
        <v>-421636.27</v>
      </c>
      <c r="H406" s="6">
        <v>9743900</v>
      </c>
      <c r="I406" s="6">
        <v>1392.5</v>
      </c>
      <c r="J406" s="49">
        <f t="shared" si="98"/>
        <v>-1.3414263662393908</v>
      </c>
      <c r="K406" s="6">
        <v>-416846.08000000002</v>
      </c>
      <c r="L406" s="6">
        <v>10559735</v>
      </c>
      <c r="M406" s="6">
        <v>1469.5</v>
      </c>
      <c r="N406" s="49">
        <f t="shared" si="99"/>
        <v>-1.1842515366152655</v>
      </c>
      <c r="O406" s="6">
        <v>-172408.73</v>
      </c>
      <c r="P406" s="6">
        <v>9700715</v>
      </c>
      <c r="Q406" s="6">
        <v>1344</v>
      </c>
      <c r="R406" s="49">
        <f t="shared" si="100"/>
        <v>-0.55095636043322582</v>
      </c>
      <c r="S406" s="6">
        <v>-309428.76</v>
      </c>
      <c r="T406" s="6">
        <v>8899100</v>
      </c>
      <c r="U406" s="6">
        <v>1258</v>
      </c>
      <c r="V406" s="49">
        <f t="shared" si="101"/>
        <v>-1.0778945691137307</v>
      </c>
      <c r="W406" s="6">
        <v>-568245.23</v>
      </c>
      <c r="X406" s="6">
        <v>5248470</v>
      </c>
      <c r="Y406" s="6">
        <v>746.5</v>
      </c>
      <c r="Z406" s="49">
        <f t="shared" si="102"/>
        <v>-3.2480621781204806</v>
      </c>
      <c r="AA406" s="6">
        <v>1550509.08</v>
      </c>
      <c r="AB406" s="6">
        <v>8739380</v>
      </c>
      <c r="AC406" s="6">
        <v>1166</v>
      </c>
      <c r="AD406" s="49">
        <f t="shared" si="103"/>
        <v>5.4999074854280279</v>
      </c>
      <c r="AE406" s="6">
        <v>373216.08</v>
      </c>
      <c r="AF406" s="6">
        <v>3987685</v>
      </c>
      <c r="AG406" s="6">
        <v>530</v>
      </c>
      <c r="AH406" s="49">
        <f t="shared" si="104"/>
        <v>2.8077650065138045</v>
      </c>
      <c r="AI406" s="6">
        <v>2755328.17</v>
      </c>
      <c r="AJ406" s="6">
        <v>11168720</v>
      </c>
      <c r="AK406" s="6">
        <v>1517.5</v>
      </c>
      <c r="AL406" s="49">
        <f t="shared" si="105"/>
        <v>7.6477137281622243</v>
      </c>
      <c r="AM406" s="6">
        <v>1232454.97</v>
      </c>
      <c r="AN406" s="6">
        <v>7230990</v>
      </c>
      <c r="AO406" s="6">
        <v>989</v>
      </c>
      <c r="AP406" s="49">
        <f t="shared" si="106"/>
        <v>5.2836615829920932</v>
      </c>
      <c r="AQ406" s="6">
        <v>1524489.02</v>
      </c>
      <c r="AR406" s="8">
        <v>9018360</v>
      </c>
      <c r="AS406" s="8">
        <v>1224.5</v>
      </c>
      <c r="AT406" s="51">
        <f t="shared" si="107"/>
        <v>5.2403274675218112</v>
      </c>
      <c r="AU406" s="6">
        <v>794411.54</v>
      </c>
      <c r="AV406" s="8">
        <v>13131222.5</v>
      </c>
      <c r="AW406" s="8">
        <v>1749.25</v>
      </c>
      <c r="AX406" s="51">
        <f t="shared" si="108"/>
        <v>1.8754352643099301</v>
      </c>
      <c r="AY406" s="50">
        <f t="shared" si="109"/>
        <v>-124759.39999999991</v>
      </c>
      <c r="AZ406" s="50">
        <f t="shared" si="110"/>
        <v>61165275</v>
      </c>
      <c r="BA406" s="50">
        <f t="shared" si="111"/>
        <v>14539.25</v>
      </c>
      <c r="BB406" s="7">
        <f t="shared" si="112"/>
        <v>-6.3230998307454628E-2</v>
      </c>
      <c r="BC406" s="10" t="s">
        <v>788</v>
      </c>
      <c r="BD406" s="10" t="s">
        <v>788</v>
      </c>
      <c r="BE406" s="10" t="s">
        <v>806</v>
      </c>
      <c r="BF406" s="10" t="s">
        <v>815</v>
      </c>
    </row>
    <row r="407" spans="1:58" x14ac:dyDescent="0.2">
      <c r="A407" s="5">
        <v>176214</v>
      </c>
      <c r="B407" s="6" t="s">
        <v>294</v>
      </c>
      <c r="C407" s="6">
        <v>-55313.64</v>
      </c>
      <c r="D407" s="6">
        <v>0</v>
      </c>
      <c r="E407" s="6">
        <v>0</v>
      </c>
      <c r="F407" s="49">
        <f t="shared" si="97"/>
        <v>0</v>
      </c>
      <c r="G407" s="6">
        <v>134036.35999999999</v>
      </c>
      <c r="H407" s="6">
        <v>248000</v>
      </c>
      <c r="I407" s="6">
        <v>35</v>
      </c>
      <c r="J407" s="49">
        <f t="shared" si="98"/>
        <v>16.754544999999997</v>
      </c>
      <c r="K407" s="6">
        <v>-8063.64</v>
      </c>
      <c r="L407" s="6">
        <v>250600</v>
      </c>
      <c r="M407" s="6">
        <v>35</v>
      </c>
      <c r="N407" s="49">
        <f t="shared" si="99"/>
        <v>-0.96532003192338389</v>
      </c>
      <c r="O407" s="6">
        <v>-213.64</v>
      </c>
      <c r="P407" s="6">
        <v>36600</v>
      </c>
      <c r="Q407" s="6">
        <v>5</v>
      </c>
      <c r="R407" s="49">
        <f t="shared" si="100"/>
        <v>-0.18095191256830598</v>
      </c>
      <c r="S407" s="6">
        <v>-1463.64</v>
      </c>
      <c r="T407" s="6">
        <v>0</v>
      </c>
      <c r="U407" s="6">
        <v>0</v>
      </c>
      <c r="V407" s="49">
        <f t="shared" si="101"/>
        <v>0</v>
      </c>
      <c r="W407" s="6">
        <v>-1463.64</v>
      </c>
      <c r="X407" s="6">
        <v>0</v>
      </c>
      <c r="Y407" s="6">
        <v>0</v>
      </c>
      <c r="Z407" s="49">
        <f t="shared" si="102"/>
        <v>0</v>
      </c>
      <c r="AA407" s="6">
        <v>-1463.64</v>
      </c>
      <c r="AB407" s="6">
        <v>0</v>
      </c>
      <c r="AC407" s="6">
        <v>0</v>
      </c>
      <c r="AD407" s="49">
        <f t="shared" si="103"/>
        <v>0</v>
      </c>
      <c r="AE407" s="6">
        <v>-1463.64</v>
      </c>
      <c r="AF407" s="6">
        <v>0</v>
      </c>
      <c r="AG407" s="6">
        <v>0</v>
      </c>
      <c r="AH407" s="49">
        <f t="shared" si="104"/>
        <v>0</v>
      </c>
      <c r="AI407" s="6">
        <v>16411.36</v>
      </c>
      <c r="AJ407" s="6">
        <v>18225</v>
      </c>
      <c r="AK407" s="6">
        <v>2.5</v>
      </c>
      <c r="AL407" s="49">
        <f t="shared" si="105"/>
        <v>27.915070507544584</v>
      </c>
      <c r="AM407" s="6">
        <v>0.36</v>
      </c>
      <c r="AN407" s="6">
        <v>0</v>
      </c>
      <c r="AO407" s="6">
        <v>0</v>
      </c>
      <c r="AP407" s="49">
        <f t="shared" si="106"/>
        <v>0</v>
      </c>
      <c r="AQ407" s="6">
        <v>-99.64</v>
      </c>
      <c r="AR407" s="8">
        <v>0</v>
      </c>
      <c r="AS407" s="8">
        <v>0</v>
      </c>
      <c r="AT407" s="51">
        <f t="shared" si="107"/>
        <v>0</v>
      </c>
      <c r="AU407" s="6">
        <v>-99.64</v>
      </c>
      <c r="AV407" s="8">
        <v>0</v>
      </c>
      <c r="AW407" s="8">
        <v>0</v>
      </c>
      <c r="AX407" s="51">
        <f t="shared" si="108"/>
        <v>0</v>
      </c>
      <c r="AY407" s="50">
        <f t="shared" si="109"/>
        <v>66054.51999999999</v>
      </c>
      <c r="AZ407" s="50">
        <f t="shared" si="110"/>
        <v>535200</v>
      </c>
      <c r="BA407" s="50">
        <f t="shared" si="111"/>
        <v>77.5</v>
      </c>
      <c r="BB407" s="7">
        <f t="shared" si="112"/>
        <v>3.8260278774289982</v>
      </c>
      <c r="BC407" s="10" t="s">
        <v>788</v>
      </c>
      <c r="BD407" s="10" t="s">
        <v>788</v>
      </c>
      <c r="BE407" s="10" t="s">
        <v>806</v>
      </c>
      <c r="BF407" s="10" t="s">
        <v>815</v>
      </c>
    </row>
    <row r="408" spans="1:58" x14ac:dyDescent="0.2">
      <c r="A408" s="5">
        <v>176644</v>
      </c>
      <c r="B408" s="6" t="s">
        <v>309</v>
      </c>
      <c r="C408" s="6">
        <v>-2894.54</v>
      </c>
      <c r="D408" s="6">
        <v>457850</v>
      </c>
      <c r="E408" s="6">
        <v>64.5</v>
      </c>
      <c r="F408" s="49">
        <f t="shared" si="97"/>
        <v>-0.18966080594081031</v>
      </c>
      <c r="G408" s="6">
        <v>203718.46</v>
      </c>
      <c r="H408" s="6">
        <v>424250</v>
      </c>
      <c r="I408" s="6">
        <v>64.5</v>
      </c>
      <c r="J408" s="49">
        <f t="shared" si="98"/>
        <v>14.885733081909251</v>
      </c>
      <c r="K408" s="6">
        <v>223197.96</v>
      </c>
      <c r="L408" s="6">
        <v>725660</v>
      </c>
      <c r="M408" s="6">
        <v>103.5</v>
      </c>
      <c r="N408" s="49">
        <f t="shared" si="99"/>
        <v>9.22737755973872</v>
      </c>
      <c r="O408" s="6">
        <v>-11139.06</v>
      </c>
      <c r="P408" s="6">
        <v>592300</v>
      </c>
      <c r="Q408" s="6">
        <v>85</v>
      </c>
      <c r="R408" s="49">
        <f t="shared" si="100"/>
        <v>-0.58299993246665538</v>
      </c>
      <c r="S408" s="6">
        <v>-32145.06</v>
      </c>
      <c r="T408" s="6">
        <v>713150</v>
      </c>
      <c r="U408" s="6">
        <v>105</v>
      </c>
      <c r="V408" s="49">
        <f t="shared" si="101"/>
        <v>-1.3973173385683235</v>
      </c>
      <c r="W408" s="6">
        <v>-39960.06</v>
      </c>
      <c r="X408" s="6">
        <v>275200</v>
      </c>
      <c r="Y408" s="6">
        <v>40</v>
      </c>
      <c r="Z408" s="49">
        <f t="shared" si="102"/>
        <v>-4.3561111918604647</v>
      </c>
      <c r="AA408" s="6">
        <v>-32691.06</v>
      </c>
      <c r="AB408" s="6">
        <v>712600</v>
      </c>
      <c r="AC408" s="6">
        <v>95</v>
      </c>
      <c r="AD408" s="49">
        <f t="shared" si="103"/>
        <v>-1.4221482739264664</v>
      </c>
      <c r="AE408" s="6">
        <v>-9578.06</v>
      </c>
      <c r="AF408" s="6">
        <v>238080</v>
      </c>
      <c r="AG408" s="6">
        <v>33.5</v>
      </c>
      <c r="AH408" s="49">
        <f t="shared" si="104"/>
        <v>-1.2069128024193547</v>
      </c>
      <c r="AI408" s="6">
        <v>201945.44</v>
      </c>
      <c r="AJ408" s="6">
        <v>680720</v>
      </c>
      <c r="AK408" s="6">
        <v>94</v>
      </c>
      <c r="AL408" s="49">
        <f t="shared" si="105"/>
        <v>9.1965986602420955</v>
      </c>
      <c r="AM408" s="6">
        <v>-16522.560000000001</v>
      </c>
      <c r="AN408" s="6">
        <v>566900</v>
      </c>
      <c r="AO408" s="6">
        <v>80</v>
      </c>
      <c r="AP408" s="49">
        <f t="shared" si="106"/>
        <v>-0.90350919033339216</v>
      </c>
      <c r="AQ408" s="6">
        <v>-16956.560000000001</v>
      </c>
      <c r="AR408" s="8">
        <v>367680</v>
      </c>
      <c r="AS408" s="8">
        <v>51</v>
      </c>
      <c r="AT408" s="51">
        <f t="shared" si="107"/>
        <v>-1.4296490426457791</v>
      </c>
      <c r="AU408" s="6">
        <v>-101730.62</v>
      </c>
      <c r="AV408" s="8">
        <v>775650</v>
      </c>
      <c r="AW408" s="8">
        <v>105</v>
      </c>
      <c r="AX408" s="51">
        <f t="shared" si="108"/>
        <v>-4.065814761812673</v>
      </c>
      <c r="AY408" s="50">
        <f t="shared" si="109"/>
        <v>308086.64</v>
      </c>
      <c r="AZ408" s="50">
        <f t="shared" si="110"/>
        <v>3901010</v>
      </c>
      <c r="BA408" s="50">
        <f t="shared" si="111"/>
        <v>921</v>
      </c>
      <c r="BB408" s="7">
        <f t="shared" si="112"/>
        <v>2.4482597686240233</v>
      </c>
      <c r="BC408" s="10" t="s">
        <v>788</v>
      </c>
      <c r="BD408" s="10" t="s">
        <v>788</v>
      </c>
      <c r="BE408" s="10" t="s">
        <v>806</v>
      </c>
      <c r="BF408" s="10" t="s">
        <v>815</v>
      </c>
    </row>
    <row r="409" spans="1:58" x14ac:dyDescent="0.2">
      <c r="A409" s="5">
        <v>177379</v>
      </c>
      <c r="B409" s="6" t="s">
        <v>336</v>
      </c>
      <c r="C409" s="6">
        <v>-18465.82</v>
      </c>
      <c r="D409" s="6">
        <v>707700</v>
      </c>
      <c r="E409" s="6">
        <v>98.5</v>
      </c>
      <c r="F409" s="49">
        <f t="shared" si="97"/>
        <v>-0.78278168715557439</v>
      </c>
      <c r="G409" s="6">
        <v>113887.14</v>
      </c>
      <c r="H409" s="6">
        <v>2020700</v>
      </c>
      <c r="I409" s="6">
        <v>293</v>
      </c>
      <c r="J409" s="49">
        <f t="shared" si="98"/>
        <v>1.7471674865145743</v>
      </c>
      <c r="K409" s="6">
        <v>1131210.6100000001</v>
      </c>
      <c r="L409" s="6">
        <v>1790800</v>
      </c>
      <c r="M409" s="6">
        <v>248.5</v>
      </c>
      <c r="N409" s="49">
        <f t="shared" si="99"/>
        <v>18.950367601072148</v>
      </c>
      <c r="O409" s="6">
        <v>1485162.46</v>
      </c>
      <c r="P409" s="6">
        <v>3135600</v>
      </c>
      <c r="Q409" s="6">
        <v>440</v>
      </c>
      <c r="R409" s="49">
        <f t="shared" si="100"/>
        <v>14.683006843985201</v>
      </c>
      <c r="S409" s="6">
        <v>1490980.48</v>
      </c>
      <c r="T409" s="6">
        <v>2031700</v>
      </c>
      <c r="U409" s="6">
        <v>290</v>
      </c>
      <c r="V409" s="49">
        <f t="shared" si="101"/>
        <v>22.74961602598809</v>
      </c>
      <c r="W409" s="6">
        <v>1971905.4</v>
      </c>
      <c r="X409" s="6">
        <v>2227480</v>
      </c>
      <c r="Y409" s="6">
        <v>318.5</v>
      </c>
      <c r="Z409" s="49">
        <f t="shared" si="102"/>
        <v>26.557886939501142</v>
      </c>
      <c r="AA409" s="6">
        <v>1401608.24</v>
      </c>
      <c r="AB409" s="6">
        <v>1750400</v>
      </c>
      <c r="AC409" s="6">
        <v>230</v>
      </c>
      <c r="AD409" s="49">
        <f t="shared" si="103"/>
        <v>24.822815036563071</v>
      </c>
      <c r="AE409" s="6">
        <v>1989096.46</v>
      </c>
      <c r="AF409" s="6">
        <v>1663540</v>
      </c>
      <c r="AG409" s="6">
        <v>223</v>
      </c>
      <c r="AH409" s="49">
        <f t="shared" si="104"/>
        <v>35.871030332904525</v>
      </c>
      <c r="AI409" s="6">
        <v>1481957.36</v>
      </c>
      <c r="AJ409" s="6">
        <v>831480</v>
      </c>
      <c r="AK409" s="6">
        <v>113.5</v>
      </c>
      <c r="AL409" s="49">
        <f t="shared" si="105"/>
        <v>55.251693558474052</v>
      </c>
      <c r="AM409" s="6">
        <v>1484554.67</v>
      </c>
      <c r="AN409" s="6">
        <v>1916200</v>
      </c>
      <c r="AO409" s="6">
        <v>265</v>
      </c>
      <c r="AP409" s="49">
        <f t="shared" si="106"/>
        <v>24.016905735309464</v>
      </c>
      <c r="AQ409" s="6">
        <v>1299881.1100000001</v>
      </c>
      <c r="AR409" s="8">
        <v>1684900</v>
      </c>
      <c r="AS409" s="8">
        <v>230</v>
      </c>
      <c r="AT409" s="51">
        <f t="shared" si="107"/>
        <v>23.916146008665205</v>
      </c>
      <c r="AU409" s="6">
        <v>1139009.79</v>
      </c>
      <c r="AV409" s="8">
        <v>2566760</v>
      </c>
      <c r="AW409" s="8">
        <v>344.5</v>
      </c>
      <c r="AX409" s="51">
        <f t="shared" si="108"/>
        <v>13.756371257928285</v>
      </c>
      <c r="AY409" s="50">
        <f t="shared" si="109"/>
        <v>7576288.5099999998</v>
      </c>
      <c r="AZ409" s="50">
        <f t="shared" si="110"/>
        <v>13664380</v>
      </c>
      <c r="BA409" s="50">
        <f t="shared" si="111"/>
        <v>3094.5</v>
      </c>
      <c r="BB409" s="7">
        <f t="shared" si="112"/>
        <v>17.188115656180521</v>
      </c>
      <c r="BC409" s="10" t="s">
        <v>788</v>
      </c>
      <c r="BD409" s="10" t="s">
        <v>788</v>
      </c>
      <c r="BE409" s="10" t="s">
        <v>806</v>
      </c>
      <c r="BF409" s="10" t="s">
        <v>815</v>
      </c>
    </row>
    <row r="410" spans="1:58" x14ac:dyDescent="0.2">
      <c r="A410" s="5">
        <v>178230</v>
      </c>
      <c r="B410" s="6" t="s">
        <v>367</v>
      </c>
      <c r="C410" s="6">
        <v>-122236.85</v>
      </c>
      <c r="D410" s="6">
        <v>5461600</v>
      </c>
      <c r="E410" s="6">
        <v>759.5</v>
      </c>
      <c r="F410" s="49">
        <f t="shared" si="97"/>
        <v>-0.67143428665592497</v>
      </c>
      <c r="G410" s="6">
        <v>203233.88</v>
      </c>
      <c r="H410" s="6">
        <v>3316600</v>
      </c>
      <c r="I410" s="6">
        <v>475.5</v>
      </c>
      <c r="J410" s="49">
        <f t="shared" si="98"/>
        <v>1.8996111318820479</v>
      </c>
      <c r="K410" s="6">
        <v>640692.09</v>
      </c>
      <c r="L410" s="6">
        <v>4488520</v>
      </c>
      <c r="M410" s="6">
        <v>621</v>
      </c>
      <c r="N410" s="49">
        <f t="shared" si="99"/>
        <v>4.2822049807063349</v>
      </c>
      <c r="O410" s="6">
        <v>116183.98</v>
      </c>
      <c r="P410" s="6">
        <v>4761040</v>
      </c>
      <c r="Q410" s="6">
        <v>662</v>
      </c>
      <c r="R410" s="49">
        <f t="shared" si="100"/>
        <v>0.75649508930821829</v>
      </c>
      <c r="S410" s="6">
        <v>501356.82</v>
      </c>
      <c r="T410" s="6">
        <v>4609210</v>
      </c>
      <c r="U410" s="6">
        <v>654.5</v>
      </c>
      <c r="V410" s="49">
        <f t="shared" si="101"/>
        <v>3.371957758487897</v>
      </c>
      <c r="W410" s="6">
        <v>199144.22</v>
      </c>
      <c r="X410" s="6">
        <v>3360960</v>
      </c>
      <c r="Y410" s="6">
        <v>477</v>
      </c>
      <c r="Z410" s="49">
        <f t="shared" si="102"/>
        <v>1.7775655169951443</v>
      </c>
      <c r="AA410" s="6">
        <v>965100.33</v>
      </c>
      <c r="AB410" s="6">
        <v>3751380</v>
      </c>
      <c r="AC410" s="6">
        <v>506</v>
      </c>
      <c r="AD410" s="49">
        <f t="shared" si="103"/>
        <v>7.9752278441533511</v>
      </c>
      <c r="AE410" s="6">
        <v>969329.31</v>
      </c>
      <c r="AF410" s="6">
        <v>2713870</v>
      </c>
      <c r="AG410" s="6">
        <v>359</v>
      </c>
      <c r="AH410" s="49">
        <f t="shared" si="104"/>
        <v>10.715280871965129</v>
      </c>
      <c r="AI410" s="6">
        <v>829940</v>
      </c>
      <c r="AJ410" s="6">
        <v>3593760</v>
      </c>
      <c r="AK410" s="6">
        <v>492</v>
      </c>
      <c r="AL410" s="49">
        <f t="shared" si="105"/>
        <v>7.1591146876808693</v>
      </c>
      <c r="AM410" s="6">
        <v>449511.94</v>
      </c>
      <c r="AN410" s="6">
        <v>3474210</v>
      </c>
      <c r="AO410" s="6">
        <v>479.5</v>
      </c>
      <c r="AP410" s="49">
        <f t="shared" si="106"/>
        <v>4.0109464137170754</v>
      </c>
      <c r="AQ410" s="6">
        <v>145304.32999999999</v>
      </c>
      <c r="AR410" s="8">
        <v>4066800</v>
      </c>
      <c r="AS410" s="8">
        <v>555</v>
      </c>
      <c r="AT410" s="51">
        <f t="shared" si="107"/>
        <v>1.1076114463460214</v>
      </c>
      <c r="AU410" s="6">
        <v>-248877.15</v>
      </c>
      <c r="AV410" s="8">
        <v>4774340</v>
      </c>
      <c r="AW410" s="8">
        <v>643</v>
      </c>
      <c r="AX410" s="51">
        <f t="shared" si="108"/>
        <v>-1.6159703016542599</v>
      </c>
      <c r="AY410" s="50">
        <f t="shared" si="109"/>
        <v>2503474.4699999997</v>
      </c>
      <c r="AZ410" s="50">
        <f t="shared" si="110"/>
        <v>29749310</v>
      </c>
      <c r="BA410" s="50">
        <f t="shared" si="111"/>
        <v>6684</v>
      </c>
      <c r="BB410" s="7">
        <f t="shared" si="112"/>
        <v>2.6087229777766274</v>
      </c>
      <c r="BC410" s="10" t="s">
        <v>788</v>
      </c>
      <c r="BD410" s="10" t="s">
        <v>788</v>
      </c>
      <c r="BE410" s="10" t="s">
        <v>806</v>
      </c>
      <c r="BF410" s="10" t="s">
        <v>815</v>
      </c>
    </row>
    <row r="411" spans="1:58" x14ac:dyDescent="0.2">
      <c r="A411" s="5">
        <v>179434</v>
      </c>
      <c r="B411" s="6" t="s">
        <v>404</v>
      </c>
      <c r="C411" s="6">
        <v>91110.78</v>
      </c>
      <c r="D411" s="6">
        <v>1405000</v>
      </c>
      <c r="E411" s="6">
        <v>195</v>
      </c>
      <c r="F411" s="49">
        <f t="shared" si="97"/>
        <v>1.9454259074733096</v>
      </c>
      <c r="G411" s="6">
        <v>151749.78</v>
      </c>
      <c r="H411" s="6">
        <v>925900</v>
      </c>
      <c r="I411" s="6">
        <v>130.5</v>
      </c>
      <c r="J411" s="49">
        <f t="shared" si="98"/>
        <v>5.0807248946970516</v>
      </c>
      <c r="K411" s="6">
        <v>175499.78</v>
      </c>
      <c r="L411" s="6">
        <v>1736960</v>
      </c>
      <c r="M411" s="6">
        <v>238.5</v>
      </c>
      <c r="N411" s="49">
        <f t="shared" si="99"/>
        <v>3.0311540852984526</v>
      </c>
      <c r="O411" s="6">
        <v>539205.76</v>
      </c>
      <c r="P411" s="6">
        <v>2316800</v>
      </c>
      <c r="Q411" s="6">
        <v>320</v>
      </c>
      <c r="R411" s="49">
        <f t="shared" si="100"/>
        <v>7.2148560773480668</v>
      </c>
      <c r="S411" s="6">
        <v>331904.75</v>
      </c>
      <c r="T411" s="6">
        <v>1872200</v>
      </c>
      <c r="U411" s="6">
        <v>265</v>
      </c>
      <c r="V411" s="49">
        <f t="shared" si="101"/>
        <v>5.4956987768400811</v>
      </c>
      <c r="W411" s="6">
        <v>472173.76</v>
      </c>
      <c r="X411" s="6">
        <v>1669380</v>
      </c>
      <c r="Y411" s="6">
        <v>236</v>
      </c>
      <c r="Z411" s="49">
        <f t="shared" si="102"/>
        <v>8.4853135894763323</v>
      </c>
      <c r="AA411" s="6">
        <v>112352.75</v>
      </c>
      <c r="AB411" s="6">
        <v>1601700</v>
      </c>
      <c r="AC411" s="6">
        <v>215</v>
      </c>
      <c r="AD411" s="49">
        <f t="shared" si="103"/>
        <v>2.1745240993943935</v>
      </c>
      <c r="AE411" s="6">
        <v>721124.76</v>
      </c>
      <c r="AF411" s="6">
        <v>1732380</v>
      </c>
      <c r="AG411" s="6">
        <v>231</v>
      </c>
      <c r="AH411" s="49">
        <f t="shared" si="104"/>
        <v>12.48787379212413</v>
      </c>
      <c r="AI411" s="6">
        <v>891193.76</v>
      </c>
      <c r="AJ411" s="6">
        <v>1849800</v>
      </c>
      <c r="AK411" s="6">
        <v>250</v>
      </c>
      <c r="AL411" s="49">
        <f t="shared" si="105"/>
        <v>14.935131668288463</v>
      </c>
      <c r="AM411" s="6">
        <v>795172.74</v>
      </c>
      <c r="AN411" s="6">
        <v>1905700</v>
      </c>
      <c r="AO411" s="6">
        <v>265</v>
      </c>
      <c r="AP411" s="49">
        <f t="shared" si="106"/>
        <v>12.935065823581885</v>
      </c>
      <c r="AQ411" s="6">
        <v>553741.75</v>
      </c>
      <c r="AR411" s="8">
        <v>2187080</v>
      </c>
      <c r="AS411" s="8">
        <v>298.5</v>
      </c>
      <c r="AT411" s="51">
        <f t="shared" si="107"/>
        <v>7.8488186303198786</v>
      </c>
      <c r="AU411" s="6">
        <v>566376.31000000006</v>
      </c>
      <c r="AV411" s="8">
        <v>3243580</v>
      </c>
      <c r="AW411" s="8">
        <v>431</v>
      </c>
      <c r="AX411" s="51">
        <f t="shared" si="108"/>
        <v>5.4130515079017636</v>
      </c>
      <c r="AY411" s="50">
        <f t="shared" si="109"/>
        <v>1873997.36</v>
      </c>
      <c r="AZ411" s="50">
        <f t="shared" si="110"/>
        <v>11527940</v>
      </c>
      <c r="BA411" s="50">
        <f t="shared" si="111"/>
        <v>3075.5</v>
      </c>
      <c r="BB411" s="7">
        <f t="shared" si="112"/>
        <v>5.0394015027836714</v>
      </c>
      <c r="BC411" s="10" t="s">
        <v>788</v>
      </c>
      <c r="BD411" s="10" t="s">
        <v>788</v>
      </c>
      <c r="BE411" s="10" t="s">
        <v>806</v>
      </c>
      <c r="BF411" s="10" t="s">
        <v>815</v>
      </c>
    </row>
    <row r="412" spans="1:58" x14ac:dyDescent="0.2">
      <c r="A412" s="5">
        <v>201028</v>
      </c>
      <c r="B412" s="6" t="s">
        <v>443</v>
      </c>
      <c r="C412" s="6">
        <v>168855.84</v>
      </c>
      <c r="D412" s="6">
        <v>328000</v>
      </c>
      <c r="E412" s="6">
        <v>45</v>
      </c>
      <c r="F412" s="49">
        <f t="shared" si="97"/>
        <v>15.444131707317071</v>
      </c>
      <c r="G412" s="6">
        <v>58755.37</v>
      </c>
      <c r="H412" s="6">
        <v>59500</v>
      </c>
      <c r="I412" s="6">
        <v>8.5</v>
      </c>
      <c r="J412" s="49">
        <f t="shared" si="98"/>
        <v>30.612041512605046</v>
      </c>
      <c r="K412" s="6">
        <v>-5012.18</v>
      </c>
      <c r="L412" s="6">
        <v>219600</v>
      </c>
      <c r="M412" s="6">
        <v>30</v>
      </c>
      <c r="N412" s="49">
        <f t="shared" si="99"/>
        <v>-0.68472404371584705</v>
      </c>
      <c r="O412" s="6">
        <v>-2461.12</v>
      </c>
      <c r="P412" s="6">
        <v>217500</v>
      </c>
      <c r="Q412" s="6">
        <v>30</v>
      </c>
      <c r="R412" s="49">
        <f t="shared" si="100"/>
        <v>-0.35078032183908048</v>
      </c>
      <c r="S412" s="6">
        <v>-11325.33</v>
      </c>
      <c r="T412" s="6">
        <v>106200</v>
      </c>
      <c r="U412" s="6">
        <v>15</v>
      </c>
      <c r="V412" s="49">
        <f t="shared" si="101"/>
        <v>-3.305887288135593</v>
      </c>
      <c r="W412" s="6">
        <v>-13903.46</v>
      </c>
      <c r="X412" s="6">
        <v>0</v>
      </c>
      <c r="Y412" s="6">
        <v>0</v>
      </c>
      <c r="Z412" s="49">
        <f t="shared" si="102"/>
        <v>0</v>
      </c>
      <c r="AA412" s="6">
        <v>-13903.46</v>
      </c>
      <c r="AB412" s="6">
        <v>0</v>
      </c>
      <c r="AC412" s="6">
        <v>0</v>
      </c>
      <c r="AD412" s="49">
        <f t="shared" si="103"/>
        <v>0</v>
      </c>
      <c r="AE412" s="6">
        <v>-13903.46</v>
      </c>
      <c r="AF412" s="6">
        <v>0</v>
      </c>
      <c r="AG412" s="6">
        <v>0</v>
      </c>
      <c r="AH412" s="49">
        <f t="shared" si="104"/>
        <v>0</v>
      </c>
      <c r="AI412" s="6">
        <v>-13903.46</v>
      </c>
      <c r="AJ412" s="6">
        <v>0</v>
      </c>
      <c r="AK412" s="6">
        <v>0</v>
      </c>
      <c r="AL412" s="49">
        <f t="shared" si="105"/>
        <v>0</v>
      </c>
      <c r="AM412" s="6">
        <v>-13903.46</v>
      </c>
      <c r="AN412" s="6">
        <v>0</v>
      </c>
      <c r="AO412" s="6">
        <v>0</v>
      </c>
      <c r="AP412" s="49">
        <f t="shared" si="106"/>
        <v>0</v>
      </c>
      <c r="AQ412" s="6">
        <v>0</v>
      </c>
      <c r="AR412" s="8">
        <v>0</v>
      </c>
      <c r="AS412" s="8">
        <v>0</v>
      </c>
      <c r="AT412" s="51">
        <f t="shared" si="107"/>
        <v>0</v>
      </c>
      <c r="AU412" s="6">
        <v>0</v>
      </c>
      <c r="AV412" s="8">
        <v>0</v>
      </c>
      <c r="AW412" s="8">
        <v>0</v>
      </c>
      <c r="AX412" s="51">
        <f t="shared" si="108"/>
        <v>0</v>
      </c>
      <c r="AY412" s="50">
        <f t="shared" si="109"/>
        <v>181005.66000000003</v>
      </c>
      <c r="AZ412" s="50">
        <f t="shared" si="110"/>
        <v>930800</v>
      </c>
      <c r="BA412" s="50">
        <f t="shared" si="111"/>
        <v>128.5</v>
      </c>
      <c r="BB412" s="7">
        <f t="shared" si="112"/>
        <v>6.0283363343360561</v>
      </c>
      <c r="BC412" s="10" t="s">
        <v>788</v>
      </c>
      <c r="BD412" s="10" t="s">
        <v>788</v>
      </c>
      <c r="BE412" s="10" t="s">
        <v>806</v>
      </c>
      <c r="BF412" s="10" t="s">
        <v>815</v>
      </c>
    </row>
    <row r="413" spans="1:58" x14ac:dyDescent="0.2">
      <c r="A413" s="5">
        <v>201029</v>
      </c>
      <c r="B413" s="6" t="s">
        <v>444</v>
      </c>
      <c r="C413" s="6">
        <v>-1000.46</v>
      </c>
      <c r="D413" s="6">
        <v>180000</v>
      </c>
      <c r="E413" s="6">
        <v>25</v>
      </c>
      <c r="F413" s="49">
        <f t="shared" si="97"/>
        <v>-0.16674333333333333</v>
      </c>
      <c r="G413" s="6">
        <v>-3050.46</v>
      </c>
      <c r="H413" s="6">
        <v>0</v>
      </c>
      <c r="I413" s="6">
        <v>0</v>
      </c>
      <c r="J413" s="49">
        <f t="shared" si="98"/>
        <v>0</v>
      </c>
      <c r="K413" s="6">
        <v>-3050.46</v>
      </c>
      <c r="L413" s="6">
        <v>0</v>
      </c>
      <c r="M413" s="6">
        <v>0</v>
      </c>
      <c r="N413" s="49">
        <f t="shared" si="99"/>
        <v>0</v>
      </c>
      <c r="O413" s="6">
        <v>103899.54</v>
      </c>
      <c r="P413" s="6">
        <v>107700</v>
      </c>
      <c r="Q413" s="6">
        <v>15</v>
      </c>
      <c r="R413" s="49">
        <f t="shared" si="100"/>
        <v>29.906088579387188</v>
      </c>
      <c r="S413" s="6">
        <v>137499.54</v>
      </c>
      <c r="T413" s="6">
        <v>212400</v>
      </c>
      <c r="U413" s="6">
        <v>30</v>
      </c>
      <c r="V413" s="49">
        <f t="shared" si="101"/>
        <v>20.068200282485876</v>
      </c>
      <c r="W413" s="6">
        <v>-11900.46</v>
      </c>
      <c r="X413" s="6">
        <v>0</v>
      </c>
      <c r="Y413" s="6">
        <v>0</v>
      </c>
      <c r="Z413" s="49">
        <f t="shared" si="102"/>
        <v>0</v>
      </c>
      <c r="AA413" s="6">
        <v>-11900.46</v>
      </c>
      <c r="AB413" s="6">
        <v>0</v>
      </c>
      <c r="AC413" s="6">
        <v>0</v>
      </c>
      <c r="AD413" s="49">
        <f t="shared" si="103"/>
        <v>0</v>
      </c>
      <c r="AE413" s="6">
        <v>-3450.46</v>
      </c>
      <c r="AF413" s="6">
        <v>112200</v>
      </c>
      <c r="AG413" s="6">
        <v>15</v>
      </c>
      <c r="AH413" s="49">
        <f t="shared" si="104"/>
        <v>-0.92258288770053476</v>
      </c>
      <c r="AI413" s="6">
        <v>-6150.46</v>
      </c>
      <c r="AJ413" s="6">
        <v>149600</v>
      </c>
      <c r="AK413" s="6">
        <v>20</v>
      </c>
      <c r="AL413" s="49">
        <f t="shared" si="105"/>
        <v>-1.2744937165775401</v>
      </c>
      <c r="AM413" s="6">
        <v>248949.54</v>
      </c>
      <c r="AN413" s="6">
        <v>332600</v>
      </c>
      <c r="AO413" s="6">
        <v>45</v>
      </c>
      <c r="AP413" s="49">
        <f t="shared" si="106"/>
        <v>23.203354600120264</v>
      </c>
      <c r="AQ413" s="6">
        <v>-2100.46</v>
      </c>
      <c r="AR413" s="8">
        <v>72800</v>
      </c>
      <c r="AS413" s="8">
        <v>10</v>
      </c>
      <c r="AT413" s="51">
        <f t="shared" si="107"/>
        <v>-0.89442664835164831</v>
      </c>
      <c r="AU413" s="6">
        <v>-3000.46</v>
      </c>
      <c r="AV413" s="8">
        <v>0</v>
      </c>
      <c r="AW413" s="8">
        <v>0</v>
      </c>
      <c r="AX413" s="51">
        <f t="shared" si="108"/>
        <v>0</v>
      </c>
      <c r="AY413" s="50">
        <f t="shared" si="109"/>
        <v>210496.78000000003</v>
      </c>
      <c r="AZ413" s="50">
        <f t="shared" si="110"/>
        <v>500100</v>
      </c>
      <c r="BA413" s="50">
        <f t="shared" si="111"/>
        <v>160</v>
      </c>
      <c r="BB413" s="7">
        <f t="shared" si="112"/>
        <v>13.048190721855631</v>
      </c>
      <c r="BC413" s="10" t="s">
        <v>788</v>
      </c>
      <c r="BD413" s="10" t="s">
        <v>788</v>
      </c>
      <c r="BE413" s="10" t="s">
        <v>806</v>
      </c>
      <c r="BF413" s="10" t="s">
        <v>815</v>
      </c>
    </row>
    <row r="414" spans="1:58" x14ac:dyDescent="0.2">
      <c r="A414" s="5">
        <v>202262</v>
      </c>
      <c r="B414" s="6" t="s">
        <v>468</v>
      </c>
      <c r="C414" s="6">
        <v>-12100.44</v>
      </c>
      <c r="D414" s="6">
        <v>0</v>
      </c>
      <c r="E414" s="6">
        <v>0</v>
      </c>
      <c r="F414" s="49">
        <f t="shared" si="97"/>
        <v>0</v>
      </c>
      <c r="G414" s="6">
        <v>-12100.44</v>
      </c>
      <c r="H414" s="6">
        <v>0</v>
      </c>
      <c r="I414" s="6">
        <v>0</v>
      </c>
      <c r="J414" s="49">
        <f t="shared" si="98"/>
        <v>0</v>
      </c>
      <c r="K414" s="6">
        <v>-12100.44</v>
      </c>
      <c r="L414" s="6">
        <v>0</v>
      </c>
      <c r="M414" s="6">
        <v>0</v>
      </c>
      <c r="N414" s="49">
        <f t="shared" si="99"/>
        <v>0</v>
      </c>
      <c r="O414" s="6">
        <v>-12100.44</v>
      </c>
      <c r="P414" s="6">
        <v>0</v>
      </c>
      <c r="Q414" s="6">
        <v>0</v>
      </c>
      <c r="R414" s="49">
        <f t="shared" si="100"/>
        <v>0</v>
      </c>
      <c r="S414" s="6">
        <v>-12100.44</v>
      </c>
      <c r="T414" s="6">
        <v>0</v>
      </c>
      <c r="U414" s="6">
        <v>0</v>
      </c>
      <c r="V414" s="49">
        <f t="shared" si="101"/>
        <v>0</v>
      </c>
      <c r="W414" s="6">
        <v>-12100.44</v>
      </c>
      <c r="X414" s="6">
        <v>0</v>
      </c>
      <c r="Y414" s="6">
        <v>0</v>
      </c>
      <c r="Z414" s="49">
        <f t="shared" si="102"/>
        <v>0</v>
      </c>
      <c r="AA414" s="6">
        <v>-12100.44</v>
      </c>
      <c r="AB414" s="6">
        <v>0</v>
      </c>
      <c r="AC414" s="6">
        <v>0</v>
      </c>
      <c r="AD414" s="49">
        <f t="shared" si="103"/>
        <v>0</v>
      </c>
      <c r="AE414" s="6">
        <v>-12100.44</v>
      </c>
      <c r="AF414" s="6">
        <v>0</v>
      </c>
      <c r="AG414" s="6">
        <v>0</v>
      </c>
      <c r="AH414" s="49">
        <f t="shared" si="104"/>
        <v>0</v>
      </c>
      <c r="AI414" s="6">
        <v>-12100.44</v>
      </c>
      <c r="AJ414" s="6">
        <v>0</v>
      </c>
      <c r="AK414" s="6">
        <v>0</v>
      </c>
      <c r="AL414" s="49">
        <f t="shared" si="105"/>
        <v>0</v>
      </c>
      <c r="AM414" s="6">
        <v>-12100.44</v>
      </c>
      <c r="AN414" s="6">
        <v>0</v>
      </c>
      <c r="AO414" s="6">
        <v>0</v>
      </c>
      <c r="AP414" s="49">
        <f t="shared" si="106"/>
        <v>0</v>
      </c>
      <c r="AQ414" s="6">
        <v>-12100.44</v>
      </c>
      <c r="AR414" s="8">
        <v>0</v>
      </c>
      <c r="AS414" s="8">
        <v>0</v>
      </c>
      <c r="AT414" s="51">
        <f t="shared" si="107"/>
        <v>0</v>
      </c>
      <c r="AU414" s="6">
        <v>-12100.44</v>
      </c>
      <c r="AV414" s="8">
        <v>0</v>
      </c>
      <c r="AW414" s="8">
        <v>0</v>
      </c>
      <c r="AX414" s="51">
        <f t="shared" si="108"/>
        <v>0</v>
      </c>
      <c r="AY414" s="50">
        <f t="shared" si="109"/>
        <v>-84703.08</v>
      </c>
      <c r="AZ414" s="50">
        <f t="shared" si="110"/>
        <v>0</v>
      </c>
      <c r="BA414" s="50">
        <f t="shared" si="111"/>
        <v>0</v>
      </c>
      <c r="BB414" s="7">
        <f t="shared" si="112"/>
        <v>0</v>
      </c>
      <c r="BC414" s="10" t="s">
        <v>788</v>
      </c>
      <c r="BD414" s="10" t="s">
        <v>788</v>
      </c>
      <c r="BE414" s="10" t="s">
        <v>806</v>
      </c>
      <c r="BF414" s="10" t="s">
        <v>815</v>
      </c>
    </row>
    <row r="415" spans="1:58" x14ac:dyDescent="0.2">
      <c r="A415" s="5">
        <v>205742</v>
      </c>
      <c r="B415" s="6" t="s">
        <v>561</v>
      </c>
      <c r="C415" s="6">
        <v>-4498.5</v>
      </c>
      <c r="D415" s="6">
        <v>353500</v>
      </c>
      <c r="E415" s="6">
        <v>50</v>
      </c>
      <c r="F415" s="49">
        <f t="shared" si="97"/>
        <v>-0.38176803394625175</v>
      </c>
      <c r="G415" s="6">
        <v>-2248.5</v>
      </c>
      <c r="H415" s="6">
        <v>100000</v>
      </c>
      <c r="I415" s="6">
        <v>15</v>
      </c>
      <c r="J415" s="49">
        <f t="shared" si="98"/>
        <v>-0.69703499999999996</v>
      </c>
      <c r="K415" s="6">
        <v>-7925.5</v>
      </c>
      <c r="L415" s="6">
        <v>282900</v>
      </c>
      <c r="M415" s="6">
        <v>40</v>
      </c>
      <c r="N415" s="49">
        <f t="shared" si="99"/>
        <v>-0.84045599151643691</v>
      </c>
      <c r="O415" s="6">
        <v>-4775.5</v>
      </c>
      <c r="P415" s="6">
        <v>243700</v>
      </c>
      <c r="Q415" s="6">
        <v>35</v>
      </c>
      <c r="R415" s="49">
        <f t="shared" si="100"/>
        <v>-0.60747025030775548</v>
      </c>
      <c r="S415" s="6">
        <v>-17225.5</v>
      </c>
      <c r="T415" s="6">
        <v>240300</v>
      </c>
      <c r="U415" s="6">
        <v>35</v>
      </c>
      <c r="V415" s="49">
        <f t="shared" si="101"/>
        <v>-2.2221826883062836</v>
      </c>
      <c r="W415" s="6">
        <v>-15975.5</v>
      </c>
      <c r="X415" s="6">
        <v>331500</v>
      </c>
      <c r="Y415" s="6">
        <v>50</v>
      </c>
      <c r="Z415" s="49">
        <f t="shared" si="102"/>
        <v>-1.4457466063348416</v>
      </c>
      <c r="AA415" s="6">
        <v>98824.51</v>
      </c>
      <c r="AB415" s="6">
        <v>253800</v>
      </c>
      <c r="AC415" s="6">
        <v>35</v>
      </c>
      <c r="AD415" s="49">
        <f t="shared" si="103"/>
        <v>12.070763632781718</v>
      </c>
      <c r="AE415" s="6">
        <v>-2575.4899999999998</v>
      </c>
      <c r="AF415" s="6">
        <v>0</v>
      </c>
      <c r="AG415" s="6">
        <v>0</v>
      </c>
      <c r="AH415" s="49">
        <f t="shared" si="104"/>
        <v>0</v>
      </c>
      <c r="AI415" s="6">
        <v>-19400.490000000002</v>
      </c>
      <c r="AJ415" s="6">
        <v>211900</v>
      </c>
      <c r="AK415" s="6">
        <v>30</v>
      </c>
      <c r="AL415" s="49">
        <f t="shared" si="105"/>
        <v>-2.838202878716376</v>
      </c>
      <c r="AM415" s="6">
        <v>-11050.49</v>
      </c>
      <c r="AN415" s="6">
        <v>277450</v>
      </c>
      <c r="AO415" s="6">
        <v>40</v>
      </c>
      <c r="AP415" s="49">
        <f t="shared" si="106"/>
        <v>-1.2346916201117317</v>
      </c>
      <c r="AQ415" s="6">
        <v>-3500.49</v>
      </c>
      <c r="AR415" s="8">
        <v>104200</v>
      </c>
      <c r="AS415" s="8">
        <v>15</v>
      </c>
      <c r="AT415" s="51">
        <f t="shared" si="107"/>
        <v>-1.0414125719769673</v>
      </c>
      <c r="AU415" s="6">
        <v>71255.759999999995</v>
      </c>
      <c r="AV415" s="8">
        <v>324600</v>
      </c>
      <c r="AW415" s="8">
        <v>45</v>
      </c>
      <c r="AX415" s="51">
        <f t="shared" si="108"/>
        <v>6.8050787430683917</v>
      </c>
      <c r="AY415" s="50">
        <f t="shared" si="109"/>
        <v>46175.509999999995</v>
      </c>
      <c r="AZ415" s="50">
        <f t="shared" si="110"/>
        <v>1805700</v>
      </c>
      <c r="BA415" s="50">
        <f t="shared" si="111"/>
        <v>390</v>
      </c>
      <c r="BB415" s="7">
        <f t="shared" si="112"/>
        <v>0.79273456831145805</v>
      </c>
      <c r="BC415" s="10" t="s">
        <v>788</v>
      </c>
      <c r="BD415" s="10" t="s">
        <v>788</v>
      </c>
      <c r="BE415" s="10" t="s">
        <v>806</v>
      </c>
      <c r="BF415" s="10" t="s">
        <v>815</v>
      </c>
    </row>
    <row r="416" spans="1:58" x14ac:dyDescent="0.2">
      <c r="A416" s="5">
        <v>207439</v>
      </c>
      <c r="B416" s="6" t="s">
        <v>594</v>
      </c>
      <c r="C416" s="6">
        <v>-8400</v>
      </c>
      <c r="D416" s="6">
        <v>279050</v>
      </c>
      <c r="E416" s="6">
        <v>40</v>
      </c>
      <c r="F416" s="49">
        <f t="shared" si="97"/>
        <v>-0.90306396703099812</v>
      </c>
      <c r="G416" s="6">
        <v>-2450</v>
      </c>
      <c r="H416" s="6">
        <v>133750</v>
      </c>
      <c r="I416" s="6">
        <v>20</v>
      </c>
      <c r="J416" s="49">
        <f t="shared" si="98"/>
        <v>-0.56785046728971955</v>
      </c>
      <c r="K416" s="6">
        <v>-7275</v>
      </c>
      <c r="L416" s="6">
        <v>312500</v>
      </c>
      <c r="M416" s="6">
        <v>45</v>
      </c>
      <c r="N416" s="49">
        <f t="shared" si="99"/>
        <v>-0.69840000000000002</v>
      </c>
      <c r="O416" s="6">
        <v>-3625</v>
      </c>
      <c r="P416" s="6">
        <v>240900</v>
      </c>
      <c r="Q416" s="6">
        <v>35</v>
      </c>
      <c r="R416" s="49">
        <f t="shared" si="100"/>
        <v>-0.46647986716479867</v>
      </c>
      <c r="S416" s="6">
        <v>-7275</v>
      </c>
      <c r="T416" s="6">
        <v>473100</v>
      </c>
      <c r="U416" s="6">
        <v>70</v>
      </c>
      <c r="V416" s="49">
        <f t="shared" si="101"/>
        <v>-0.47669625871908683</v>
      </c>
      <c r="W416" s="6">
        <v>-26750</v>
      </c>
      <c r="X416" s="6">
        <v>67800</v>
      </c>
      <c r="Y416" s="6">
        <v>10</v>
      </c>
      <c r="Z416" s="49">
        <f t="shared" si="102"/>
        <v>-11.836283185840708</v>
      </c>
      <c r="AA416" s="6">
        <v>271800</v>
      </c>
      <c r="AB416" s="6">
        <v>530500</v>
      </c>
      <c r="AC416" s="6">
        <v>75</v>
      </c>
      <c r="AD416" s="49">
        <f t="shared" si="103"/>
        <v>15.882752120640905</v>
      </c>
      <c r="AE416" s="6">
        <v>203200</v>
      </c>
      <c r="AF416" s="6">
        <v>375000</v>
      </c>
      <c r="AG416" s="6">
        <v>50</v>
      </c>
      <c r="AH416" s="49">
        <f t="shared" si="104"/>
        <v>16.256</v>
      </c>
      <c r="AI416" s="6">
        <v>222300</v>
      </c>
      <c r="AJ416" s="6">
        <v>256800</v>
      </c>
      <c r="AK416" s="6">
        <v>35</v>
      </c>
      <c r="AL416" s="49">
        <f t="shared" si="105"/>
        <v>26.835280373831775</v>
      </c>
      <c r="AM416" s="6">
        <v>552200</v>
      </c>
      <c r="AN416" s="6">
        <v>701500</v>
      </c>
      <c r="AO416" s="6">
        <v>100</v>
      </c>
      <c r="AP416" s="49">
        <f t="shared" si="106"/>
        <v>24.402280826799714</v>
      </c>
      <c r="AQ416" s="6">
        <v>118620</v>
      </c>
      <c r="AR416" s="8">
        <v>145920</v>
      </c>
      <c r="AS416" s="8">
        <v>19</v>
      </c>
      <c r="AT416" s="51">
        <f t="shared" si="107"/>
        <v>25.200246710526315</v>
      </c>
      <c r="AU416" s="6">
        <v>595620.93000000005</v>
      </c>
      <c r="AV416" s="8">
        <v>772400</v>
      </c>
      <c r="AW416" s="8">
        <v>105</v>
      </c>
      <c r="AX416" s="51">
        <f t="shared" si="108"/>
        <v>23.905034735888144</v>
      </c>
      <c r="AY416" s="50">
        <f t="shared" si="109"/>
        <v>216025</v>
      </c>
      <c r="AZ416" s="50">
        <f t="shared" si="110"/>
        <v>2037600</v>
      </c>
      <c r="BA416" s="50">
        <f t="shared" si="111"/>
        <v>604</v>
      </c>
      <c r="BB416" s="7">
        <f t="shared" si="112"/>
        <v>3.2865994307027875</v>
      </c>
      <c r="BC416" s="10" t="s">
        <v>788</v>
      </c>
      <c r="BD416" s="10" t="s">
        <v>788</v>
      </c>
      <c r="BE416" s="10" t="s">
        <v>806</v>
      </c>
      <c r="BF416" s="10" t="s">
        <v>815</v>
      </c>
    </row>
    <row r="417" spans="1:58" x14ac:dyDescent="0.2">
      <c r="A417" s="5">
        <v>209444</v>
      </c>
      <c r="B417" s="6" t="s">
        <v>88</v>
      </c>
      <c r="C417" s="6">
        <v>0</v>
      </c>
      <c r="D417" s="6">
        <v>0</v>
      </c>
      <c r="E417" s="6">
        <v>0</v>
      </c>
      <c r="F417" s="49">
        <f t="shared" si="97"/>
        <v>0</v>
      </c>
      <c r="G417" s="6">
        <v>0</v>
      </c>
      <c r="H417" s="6">
        <v>0</v>
      </c>
      <c r="I417" s="6">
        <v>0</v>
      </c>
      <c r="J417" s="49">
        <f t="shared" si="98"/>
        <v>0</v>
      </c>
      <c r="K417" s="6">
        <v>0</v>
      </c>
      <c r="L417" s="6">
        <v>0</v>
      </c>
      <c r="M417" s="6">
        <v>0</v>
      </c>
      <c r="N417" s="49">
        <f t="shared" si="99"/>
        <v>0</v>
      </c>
      <c r="O417" s="6">
        <v>0</v>
      </c>
      <c r="P417" s="6">
        <v>0</v>
      </c>
      <c r="Q417" s="6">
        <v>0</v>
      </c>
      <c r="R417" s="49">
        <f t="shared" si="100"/>
        <v>0</v>
      </c>
      <c r="S417" s="6">
        <v>-800</v>
      </c>
      <c r="T417" s="6">
        <v>141600</v>
      </c>
      <c r="U417" s="6">
        <v>20</v>
      </c>
      <c r="V417" s="49">
        <f t="shared" si="101"/>
        <v>-0.1751412429378531</v>
      </c>
      <c r="W417" s="6">
        <v>-11900</v>
      </c>
      <c r="X417" s="6">
        <v>278200</v>
      </c>
      <c r="Y417" s="6">
        <v>40</v>
      </c>
      <c r="Z417" s="49">
        <f t="shared" si="102"/>
        <v>-1.2832494608195542</v>
      </c>
      <c r="AA417" s="6">
        <v>-13900</v>
      </c>
      <c r="AB417" s="6">
        <v>390900</v>
      </c>
      <c r="AC417" s="6">
        <v>55</v>
      </c>
      <c r="AD417" s="49">
        <f t="shared" si="103"/>
        <v>-1.1023279611153747</v>
      </c>
      <c r="AE417" s="6">
        <v>-13200</v>
      </c>
      <c r="AF417" s="6">
        <v>303700</v>
      </c>
      <c r="AG417" s="6">
        <v>40</v>
      </c>
      <c r="AH417" s="49">
        <f t="shared" si="104"/>
        <v>-1.3039183404675665</v>
      </c>
      <c r="AI417" s="6">
        <v>-36400.01</v>
      </c>
      <c r="AJ417" s="6">
        <v>616500</v>
      </c>
      <c r="AK417" s="6">
        <v>85</v>
      </c>
      <c r="AL417" s="49">
        <f t="shared" si="105"/>
        <v>-1.8303330251419303</v>
      </c>
      <c r="AM417" s="6">
        <v>-44000.01</v>
      </c>
      <c r="AN417" s="6">
        <v>0</v>
      </c>
      <c r="AO417" s="6">
        <v>0</v>
      </c>
      <c r="AP417" s="49">
        <f t="shared" si="106"/>
        <v>0</v>
      </c>
      <c r="AQ417" s="6">
        <v>-27650.01</v>
      </c>
      <c r="AR417" s="8">
        <v>547000</v>
      </c>
      <c r="AS417" s="8">
        <v>75</v>
      </c>
      <c r="AT417" s="51">
        <f t="shared" si="107"/>
        <v>-1.56700239488117</v>
      </c>
      <c r="AU417" s="6">
        <v>94193.75</v>
      </c>
      <c r="AV417" s="8">
        <v>442800</v>
      </c>
      <c r="AW417" s="8">
        <v>60</v>
      </c>
      <c r="AX417" s="51">
        <f t="shared" si="108"/>
        <v>6.594413392050587</v>
      </c>
      <c r="AY417" s="50">
        <f t="shared" si="109"/>
        <v>-26600</v>
      </c>
      <c r="AZ417" s="50">
        <f t="shared" si="110"/>
        <v>810700</v>
      </c>
      <c r="BA417" s="50">
        <f t="shared" si="111"/>
        <v>375</v>
      </c>
      <c r="BB417" s="7">
        <f t="shared" si="112"/>
        <v>-1.0171456765757987</v>
      </c>
      <c r="BC417" s="10" t="s">
        <v>788</v>
      </c>
      <c r="BD417" s="10" t="s">
        <v>788</v>
      </c>
      <c r="BE417" s="10" t="s">
        <v>806</v>
      </c>
      <c r="BF417" s="10" t="s">
        <v>815</v>
      </c>
    </row>
    <row r="418" spans="1:58" x14ac:dyDescent="0.2">
      <c r="A418" s="5">
        <v>210447</v>
      </c>
      <c r="B418" s="6" t="s">
        <v>693</v>
      </c>
      <c r="C418" s="6">
        <v>0</v>
      </c>
      <c r="D418" s="6">
        <v>0</v>
      </c>
      <c r="E418" s="6">
        <v>0</v>
      </c>
      <c r="F418" s="49">
        <f t="shared" si="97"/>
        <v>0</v>
      </c>
      <c r="G418" s="6">
        <v>0</v>
      </c>
      <c r="H418" s="6">
        <v>0</v>
      </c>
      <c r="I418" s="6">
        <v>0</v>
      </c>
      <c r="J418" s="49">
        <f t="shared" si="98"/>
        <v>0</v>
      </c>
      <c r="K418" s="6">
        <v>0</v>
      </c>
      <c r="L418" s="6">
        <v>0</v>
      </c>
      <c r="M418" s="6">
        <v>0</v>
      </c>
      <c r="N418" s="49">
        <f t="shared" si="99"/>
        <v>0</v>
      </c>
      <c r="O418" s="6">
        <v>0</v>
      </c>
      <c r="P418" s="6">
        <v>0</v>
      </c>
      <c r="Q418" s="6">
        <v>0</v>
      </c>
      <c r="R418" s="49">
        <f t="shared" si="100"/>
        <v>0</v>
      </c>
      <c r="S418" s="6">
        <v>0</v>
      </c>
      <c r="T418" s="6">
        <v>0</v>
      </c>
      <c r="U418" s="6">
        <v>0</v>
      </c>
      <c r="V418" s="49">
        <f t="shared" si="101"/>
        <v>0</v>
      </c>
      <c r="W418" s="6">
        <v>0</v>
      </c>
      <c r="X418" s="6">
        <v>0</v>
      </c>
      <c r="Y418" s="6">
        <v>0</v>
      </c>
      <c r="Z418" s="49">
        <f t="shared" si="102"/>
        <v>0</v>
      </c>
      <c r="AA418" s="6">
        <v>0</v>
      </c>
      <c r="AB418" s="6">
        <v>0</v>
      </c>
      <c r="AC418" s="6">
        <v>0</v>
      </c>
      <c r="AD418" s="49">
        <f t="shared" si="103"/>
        <v>0</v>
      </c>
      <c r="AE418" s="6">
        <v>-4000</v>
      </c>
      <c r="AF418" s="6">
        <v>149600</v>
      </c>
      <c r="AG418" s="6">
        <v>20</v>
      </c>
      <c r="AH418" s="49">
        <f t="shared" si="104"/>
        <v>-0.80213903743315507</v>
      </c>
      <c r="AI418" s="6">
        <v>286924.99</v>
      </c>
      <c r="AJ418" s="6">
        <v>473700</v>
      </c>
      <c r="AK418" s="6">
        <v>65</v>
      </c>
      <c r="AL418" s="49">
        <f t="shared" si="105"/>
        <v>18.777020667088873</v>
      </c>
      <c r="AM418" s="6">
        <v>271824.98</v>
      </c>
      <c r="AN418" s="6">
        <v>611900</v>
      </c>
      <c r="AO418" s="6">
        <v>85</v>
      </c>
      <c r="AP418" s="49">
        <f t="shared" si="106"/>
        <v>13.771162575584244</v>
      </c>
      <c r="AQ418" s="6">
        <v>438174.98</v>
      </c>
      <c r="AR418" s="8">
        <v>621800</v>
      </c>
      <c r="AS418" s="8">
        <v>85</v>
      </c>
      <c r="AT418" s="51">
        <f t="shared" si="107"/>
        <v>21.845327082663232</v>
      </c>
      <c r="AU418" s="6">
        <v>384085.91</v>
      </c>
      <c r="AV418" s="8">
        <v>526600</v>
      </c>
      <c r="AW418" s="8">
        <v>70</v>
      </c>
      <c r="AX418" s="51">
        <f t="shared" si="108"/>
        <v>22.610450455753892</v>
      </c>
      <c r="AY418" s="50">
        <f t="shared" si="109"/>
        <v>0</v>
      </c>
      <c r="AZ418" s="50">
        <f t="shared" si="110"/>
        <v>0</v>
      </c>
      <c r="BA418" s="50">
        <f t="shared" si="111"/>
        <v>325</v>
      </c>
      <c r="BB418" s="7">
        <f t="shared" si="112"/>
        <v>0</v>
      </c>
      <c r="BC418" s="10" t="s">
        <v>788</v>
      </c>
      <c r="BD418" s="10" t="s">
        <v>788</v>
      </c>
      <c r="BE418" s="10" t="s">
        <v>806</v>
      </c>
      <c r="BF418" s="10" t="s">
        <v>815</v>
      </c>
    </row>
    <row r="419" spans="1:58" x14ac:dyDescent="0.2">
      <c r="A419" s="5">
        <v>210675</v>
      </c>
      <c r="B419" s="6" t="s">
        <v>704</v>
      </c>
      <c r="C419" s="6">
        <v>0</v>
      </c>
      <c r="D419" s="6">
        <v>0</v>
      </c>
      <c r="E419" s="6">
        <v>0</v>
      </c>
      <c r="F419" s="49">
        <f t="shared" si="97"/>
        <v>0</v>
      </c>
      <c r="G419" s="6">
        <v>0</v>
      </c>
      <c r="H419" s="6">
        <v>0</v>
      </c>
      <c r="I419" s="6">
        <v>0</v>
      </c>
      <c r="J419" s="49">
        <f t="shared" si="98"/>
        <v>0</v>
      </c>
      <c r="K419" s="6">
        <v>0</v>
      </c>
      <c r="L419" s="6">
        <v>0</v>
      </c>
      <c r="M419" s="6">
        <v>0</v>
      </c>
      <c r="N419" s="49">
        <f t="shared" si="99"/>
        <v>0</v>
      </c>
      <c r="O419" s="6">
        <v>0</v>
      </c>
      <c r="P419" s="6">
        <v>0</v>
      </c>
      <c r="Q419" s="6">
        <v>0</v>
      </c>
      <c r="R419" s="49">
        <f t="shared" si="100"/>
        <v>0</v>
      </c>
      <c r="S419" s="6">
        <v>0</v>
      </c>
      <c r="T419" s="6">
        <v>0</v>
      </c>
      <c r="U419" s="6">
        <v>0</v>
      </c>
      <c r="V419" s="49">
        <f t="shared" si="101"/>
        <v>0</v>
      </c>
      <c r="W419" s="6">
        <v>0</v>
      </c>
      <c r="X419" s="6">
        <v>0</v>
      </c>
      <c r="Y419" s="6">
        <v>0</v>
      </c>
      <c r="Z419" s="49">
        <f t="shared" si="102"/>
        <v>0</v>
      </c>
      <c r="AA419" s="6">
        <v>0</v>
      </c>
      <c r="AB419" s="6">
        <v>0</v>
      </c>
      <c r="AC419" s="6">
        <v>0</v>
      </c>
      <c r="AD419" s="49">
        <f t="shared" si="103"/>
        <v>0</v>
      </c>
      <c r="AE419" s="6">
        <v>0</v>
      </c>
      <c r="AF419" s="6">
        <v>0</v>
      </c>
      <c r="AG419" s="6">
        <v>0</v>
      </c>
      <c r="AH419" s="49">
        <f t="shared" si="104"/>
        <v>0</v>
      </c>
      <c r="AI419" s="6">
        <v>240450</v>
      </c>
      <c r="AJ419" s="6">
        <v>512600</v>
      </c>
      <c r="AK419" s="6">
        <v>70</v>
      </c>
      <c r="AL419" s="49">
        <f t="shared" si="105"/>
        <v>14.541455325790089</v>
      </c>
      <c r="AM419" s="6">
        <v>252650</v>
      </c>
      <c r="AN419" s="6">
        <v>258300</v>
      </c>
      <c r="AO419" s="6">
        <v>35</v>
      </c>
      <c r="AP419" s="49">
        <f t="shared" si="106"/>
        <v>30.321912504839336</v>
      </c>
      <c r="AQ419" s="6">
        <v>488355</v>
      </c>
      <c r="AR419" s="8">
        <v>498680</v>
      </c>
      <c r="AS419" s="8">
        <v>68.5</v>
      </c>
      <c r="AT419" s="51">
        <f t="shared" si="107"/>
        <v>30.358155530600786</v>
      </c>
      <c r="AU419" s="6">
        <v>244368.43</v>
      </c>
      <c r="AV419" s="8">
        <v>268800</v>
      </c>
      <c r="AW419" s="8">
        <v>35</v>
      </c>
      <c r="AX419" s="51">
        <f t="shared" si="108"/>
        <v>28.18237101934524</v>
      </c>
      <c r="AY419" s="50">
        <f t="shared" si="109"/>
        <v>0</v>
      </c>
      <c r="AZ419" s="50">
        <f t="shared" si="110"/>
        <v>0</v>
      </c>
      <c r="BA419" s="50">
        <f t="shared" si="111"/>
        <v>208.5</v>
      </c>
      <c r="BB419" s="7">
        <f t="shared" si="112"/>
        <v>0</v>
      </c>
      <c r="BC419" s="10" t="s">
        <v>788</v>
      </c>
      <c r="BD419" s="10" t="s">
        <v>788</v>
      </c>
      <c r="BE419" s="10" t="s">
        <v>806</v>
      </c>
      <c r="BF419" s="10" t="s">
        <v>815</v>
      </c>
    </row>
    <row r="420" spans="1:58" x14ac:dyDescent="0.2">
      <c r="A420" s="5">
        <v>178330</v>
      </c>
      <c r="B420" s="6" t="s">
        <v>750</v>
      </c>
      <c r="C420" s="6">
        <v>0</v>
      </c>
      <c r="D420" s="6">
        <v>0</v>
      </c>
      <c r="E420" s="6">
        <v>0</v>
      </c>
      <c r="F420" s="49">
        <f t="shared" si="97"/>
        <v>0</v>
      </c>
      <c r="G420" s="6">
        <v>0</v>
      </c>
      <c r="H420" s="6">
        <v>0</v>
      </c>
      <c r="I420" s="6">
        <v>0</v>
      </c>
      <c r="J420" s="49">
        <f t="shared" si="98"/>
        <v>0</v>
      </c>
      <c r="K420" s="6">
        <v>0</v>
      </c>
      <c r="L420" s="6">
        <v>0</v>
      </c>
      <c r="M420" s="6">
        <v>0</v>
      </c>
      <c r="N420" s="49">
        <f t="shared" si="99"/>
        <v>0</v>
      </c>
      <c r="O420" s="6">
        <v>0</v>
      </c>
      <c r="P420" s="6">
        <v>0</v>
      </c>
      <c r="Q420" s="6">
        <v>0</v>
      </c>
      <c r="R420" s="49">
        <f t="shared" si="100"/>
        <v>0</v>
      </c>
      <c r="S420" s="6">
        <v>0</v>
      </c>
      <c r="T420" s="6">
        <v>0</v>
      </c>
      <c r="U420" s="6">
        <v>0</v>
      </c>
      <c r="V420" s="49">
        <f t="shared" si="101"/>
        <v>0</v>
      </c>
      <c r="W420" s="6">
        <v>0</v>
      </c>
      <c r="X420" s="6">
        <v>0</v>
      </c>
      <c r="Y420" s="6">
        <v>0</v>
      </c>
      <c r="Z420" s="49">
        <f t="shared" si="102"/>
        <v>0</v>
      </c>
      <c r="AA420" s="6">
        <v>-11100</v>
      </c>
      <c r="AB420" s="6">
        <v>0</v>
      </c>
      <c r="AC420" s="6">
        <v>0</v>
      </c>
      <c r="AD420" s="49">
        <f t="shared" si="103"/>
        <v>0</v>
      </c>
      <c r="AE420" s="12">
        <v>0</v>
      </c>
      <c r="AF420" s="6">
        <v>0</v>
      </c>
      <c r="AG420" s="6">
        <v>0</v>
      </c>
      <c r="AH420" s="49">
        <f t="shared" si="104"/>
        <v>0</v>
      </c>
      <c r="AI420" s="12">
        <v>0</v>
      </c>
      <c r="AJ420" s="6">
        <v>0</v>
      </c>
      <c r="AK420" s="6">
        <v>0</v>
      </c>
      <c r="AL420" s="49">
        <f t="shared" si="105"/>
        <v>0</v>
      </c>
      <c r="AM420" s="6">
        <v>0</v>
      </c>
      <c r="AN420" s="6">
        <v>0</v>
      </c>
      <c r="AO420" s="6">
        <v>0</v>
      </c>
      <c r="AP420" s="49">
        <f t="shared" si="106"/>
        <v>0</v>
      </c>
      <c r="AQ420" s="6">
        <v>0</v>
      </c>
      <c r="AR420" s="8">
        <v>0</v>
      </c>
      <c r="AS420" s="8">
        <v>0</v>
      </c>
      <c r="AT420" s="51">
        <f t="shared" si="107"/>
        <v>0</v>
      </c>
      <c r="AU420" s="6">
        <v>0</v>
      </c>
      <c r="AV420" s="8">
        <v>0</v>
      </c>
      <c r="AW420" s="8">
        <v>0</v>
      </c>
      <c r="AX420" s="51">
        <f t="shared" si="108"/>
        <v>0</v>
      </c>
      <c r="AY420" s="50">
        <f t="shared" si="109"/>
        <v>-11100</v>
      </c>
      <c r="AZ420" s="50">
        <f t="shared" si="110"/>
        <v>0</v>
      </c>
      <c r="BA420" s="50">
        <f t="shared" si="111"/>
        <v>0</v>
      </c>
      <c r="BB420" s="7">
        <f t="shared" si="112"/>
        <v>0</v>
      </c>
      <c r="BC420" s="10" t="s">
        <v>788</v>
      </c>
      <c r="BD420" s="10" t="s">
        <v>788</v>
      </c>
      <c r="BE420" s="10" t="s">
        <v>806</v>
      </c>
      <c r="BF420" s="10" t="s">
        <v>815</v>
      </c>
    </row>
    <row r="421" spans="1:58" x14ac:dyDescent="0.2">
      <c r="A421" s="5">
        <v>206331</v>
      </c>
      <c r="B421" s="6" t="s">
        <v>771</v>
      </c>
      <c r="C421" s="6">
        <v>-18</v>
      </c>
      <c r="D421" s="6">
        <v>0</v>
      </c>
      <c r="E421" s="6">
        <v>0</v>
      </c>
      <c r="F421" s="49">
        <f t="shared" si="97"/>
        <v>0</v>
      </c>
      <c r="G421" s="6">
        <v>-97768</v>
      </c>
      <c r="H421" s="6">
        <v>315000</v>
      </c>
      <c r="I421" s="6">
        <v>45</v>
      </c>
      <c r="J421" s="49">
        <f t="shared" si="98"/>
        <v>-9.6216126984126973</v>
      </c>
      <c r="K421" s="6">
        <v>-102268</v>
      </c>
      <c r="L421" s="6">
        <v>0</v>
      </c>
      <c r="M421" s="6">
        <v>0</v>
      </c>
      <c r="N421" s="49">
        <f t="shared" si="99"/>
        <v>0</v>
      </c>
      <c r="O421" s="6">
        <v>-102268</v>
      </c>
      <c r="P421" s="6">
        <v>0</v>
      </c>
      <c r="Q421" s="6">
        <v>0</v>
      </c>
      <c r="R421" s="49">
        <f t="shared" si="100"/>
        <v>0</v>
      </c>
      <c r="S421" s="12">
        <v>0</v>
      </c>
      <c r="T421" s="6">
        <v>0</v>
      </c>
      <c r="U421" s="6">
        <v>0</v>
      </c>
      <c r="V421" s="49">
        <f t="shared" si="101"/>
        <v>0</v>
      </c>
      <c r="W421" s="12">
        <v>0</v>
      </c>
      <c r="X421" s="6">
        <v>0</v>
      </c>
      <c r="Y421" s="6">
        <v>0</v>
      </c>
      <c r="Z421" s="49">
        <f t="shared" si="102"/>
        <v>0</v>
      </c>
      <c r="AA421" s="12">
        <v>0</v>
      </c>
      <c r="AB421" s="6">
        <v>0</v>
      </c>
      <c r="AC421" s="6">
        <v>0</v>
      </c>
      <c r="AD421" s="49">
        <f t="shared" si="103"/>
        <v>0</v>
      </c>
      <c r="AE421" s="12">
        <v>0</v>
      </c>
      <c r="AF421" s="6">
        <v>0</v>
      </c>
      <c r="AG421" s="6">
        <v>0</v>
      </c>
      <c r="AH421" s="49">
        <f t="shared" si="104"/>
        <v>0</v>
      </c>
      <c r="AI421" s="12">
        <v>0</v>
      </c>
      <c r="AJ421" s="6">
        <v>0</v>
      </c>
      <c r="AK421" s="6">
        <v>0</v>
      </c>
      <c r="AL421" s="49">
        <f t="shared" si="105"/>
        <v>0</v>
      </c>
      <c r="AM421" s="6">
        <v>0</v>
      </c>
      <c r="AN421" s="6">
        <v>0</v>
      </c>
      <c r="AO421" s="6">
        <v>0</v>
      </c>
      <c r="AP421" s="49">
        <f t="shared" si="106"/>
        <v>0</v>
      </c>
      <c r="AQ421" s="6">
        <v>0</v>
      </c>
      <c r="AR421" s="8">
        <v>0</v>
      </c>
      <c r="AS421" s="8">
        <v>0</v>
      </c>
      <c r="AT421" s="51">
        <f t="shared" si="107"/>
        <v>0</v>
      </c>
      <c r="AU421" s="6">
        <v>0</v>
      </c>
      <c r="AV421" s="8">
        <v>0</v>
      </c>
      <c r="AW421" s="8">
        <v>0</v>
      </c>
      <c r="AX421" s="51">
        <f t="shared" si="108"/>
        <v>0</v>
      </c>
      <c r="AY421" s="50">
        <f t="shared" si="109"/>
        <v>-302322</v>
      </c>
      <c r="AZ421" s="50">
        <f t="shared" si="110"/>
        <v>315000</v>
      </c>
      <c r="BA421" s="50">
        <f t="shared" si="111"/>
        <v>45</v>
      </c>
      <c r="BB421" s="7">
        <f t="shared" si="112"/>
        <v>-29.752323809523809</v>
      </c>
      <c r="BC421" s="10" t="s">
        <v>788</v>
      </c>
      <c r="BD421" s="10" t="s">
        <v>788</v>
      </c>
      <c r="BE421" s="10" t="s">
        <v>806</v>
      </c>
      <c r="BF421" s="10" t="s">
        <v>815</v>
      </c>
    </row>
    <row r="422" spans="1:58" x14ac:dyDescent="0.2">
      <c r="A422" s="5">
        <v>119038</v>
      </c>
      <c r="B422" s="6" t="s">
        <v>24</v>
      </c>
      <c r="C422" s="6">
        <v>24770375.32</v>
      </c>
      <c r="D422" s="6">
        <v>16066487.5</v>
      </c>
      <c r="E422" s="6">
        <v>2258.75</v>
      </c>
      <c r="F422" s="49">
        <f t="shared" si="97"/>
        <v>46.252253929180227</v>
      </c>
      <c r="G422" s="6">
        <v>26932445.140000001</v>
      </c>
      <c r="H422" s="6">
        <v>13380135</v>
      </c>
      <c r="I422" s="6">
        <v>1935.5</v>
      </c>
      <c r="J422" s="49">
        <f t="shared" si="98"/>
        <v>62.398906987111864</v>
      </c>
      <c r="K422" s="6">
        <v>30880806.449999999</v>
      </c>
      <c r="L422" s="6">
        <v>18610227.5</v>
      </c>
      <c r="M422" s="6">
        <v>2599.25</v>
      </c>
      <c r="N422" s="49">
        <f t="shared" si="99"/>
        <v>49.780379820719553</v>
      </c>
      <c r="O422" s="6">
        <v>34266187.950000003</v>
      </c>
      <c r="P422" s="6">
        <v>19859080.5</v>
      </c>
      <c r="Q422" s="6">
        <v>2799.95</v>
      </c>
      <c r="R422" s="49">
        <f t="shared" si="100"/>
        <v>53.48947683907118</v>
      </c>
      <c r="S422" s="6">
        <v>33042524.780000001</v>
      </c>
      <c r="T422" s="6">
        <v>17603896.5</v>
      </c>
      <c r="U422" s="6">
        <v>2523.85</v>
      </c>
      <c r="V422" s="49">
        <f t="shared" si="101"/>
        <v>58.187019457879686</v>
      </c>
      <c r="W422" s="6">
        <v>34256310.960000001</v>
      </c>
      <c r="X422" s="6">
        <v>19243418.5</v>
      </c>
      <c r="Y422" s="6">
        <v>2766.65</v>
      </c>
      <c r="Z422" s="49">
        <f t="shared" si="102"/>
        <v>53.404717503805266</v>
      </c>
      <c r="AA422" s="6">
        <v>33250016.550000001</v>
      </c>
      <c r="AB422" s="6">
        <v>14781245</v>
      </c>
      <c r="AC422" s="6">
        <v>1982.5</v>
      </c>
      <c r="AD422" s="49">
        <f t="shared" si="103"/>
        <v>69.733673520058701</v>
      </c>
      <c r="AE422" s="6">
        <v>31155649.649999999</v>
      </c>
      <c r="AF422" s="6">
        <v>14731826.5</v>
      </c>
      <c r="AG422" s="6">
        <v>1981.35</v>
      </c>
      <c r="AH422" s="49">
        <f t="shared" si="104"/>
        <v>63.445594441395293</v>
      </c>
      <c r="AI422" s="6">
        <v>35125863.479999997</v>
      </c>
      <c r="AJ422" s="6">
        <v>19799893.5</v>
      </c>
      <c r="AK422" s="6">
        <v>2709.6499999999996</v>
      </c>
      <c r="AL422" s="49">
        <f t="shared" si="105"/>
        <v>54.995334590057261</v>
      </c>
      <c r="AM422" s="6">
        <v>37993278.460000001</v>
      </c>
      <c r="AN422" s="6">
        <v>18144855</v>
      </c>
      <c r="AO422" s="6">
        <v>2496</v>
      </c>
      <c r="AP422" s="49">
        <f t="shared" si="106"/>
        <v>64.910501200478052</v>
      </c>
      <c r="AQ422" s="6">
        <v>40335740.780000001</v>
      </c>
      <c r="AR422" s="8">
        <v>21142705</v>
      </c>
      <c r="AS422" s="8">
        <v>2931</v>
      </c>
      <c r="AT422" s="51">
        <f t="shared" si="107"/>
        <v>59.141342802635712</v>
      </c>
      <c r="AU422" s="6">
        <v>42831887.969999999</v>
      </c>
      <c r="AV422" s="8">
        <v>27466317.5</v>
      </c>
      <c r="AW422" s="8">
        <v>3661.75</v>
      </c>
      <c r="AX422" s="51">
        <f t="shared" si="108"/>
        <v>48.342429853219308</v>
      </c>
      <c r="AY422" s="50">
        <f t="shared" si="109"/>
        <v>217398667.15000001</v>
      </c>
      <c r="AZ422" s="50">
        <f t="shared" si="110"/>
        <v>119544490.5</v>
      </c>
      <c r="BA422" s="50">
        <f t="shared" si="111"/>
        <v>30646.199999999997</v>
      </c>
      <c r="BB422" s="7">
        <f t="shared" si="112"/>
        <v>56.37531812183348</v>
      </c>
      <c r="BC422" s="10" t="s">
        <v>788</v>
      </c>
      <c r="BD422" s="10" t="s">
        <v>788</v>
      </c>
      <c r="BE422" s="10" t="s">
        <v>806</v>
      </c>
      <c r="BF422" s="10" t="s">
        <v>810</v>
      </c>
    </row>
    <row r="423" spans="1:58" x14ac:dyDescent="0.2">
      <c r="A423" s="5">
        <v>119236</v>
      </c>
      <c r="B423" s="6" t="s">
        <v>46</v>
      </c>
      <c r="C423" s="6">
        <v>1140014.3</v>
      </c>
      <c r="D423" s="6">
        <v>3878795</v>
      </c>
      <c r="E423" s="6">
        <v>552.5</v>
      </c>
      <c r="F423" s="49">
        <f t="shared" si="97"/>
        <v>8.8172819135839866</v>
      </c>
      <c r="G423" s="6">
        <v>1376313.78</v>
      </c>
      <c r="H423" s="6">
        <v>3003507.5</v>
      </c>
      <c r="I423" s="6">
        <v>448.25</v>
      </c>
      <c r="J423" s="49">
        <f t="shared" si="98"/>
        <v>14.205300695936334</v>
      </c>
      <c r="K423" s="6">
        <v>3515.81</v>
      </c>
      <c r="L423" s="6">
        <v>3573947.5</v>
      </c>
      <c r="M423" s="6">
        <v>498.25</v>
      </c>
      <c r="N423" s="49">
        <f t="shared" si="99"/>
        <v>2.9511989194021458E-2</v>
      </c>
      <c r="O423" s="6">
        <v>695220.97</v>
      </c>
      <c r="P423" s="6">
        <v>4701782.5</v>
      </c>
      <c r="Q423" s="6">
        <v>669.75</v>
      </c>
      <c r="R423" s="49">
        <f t="shared" si="100"/>
        <v>4.5837615989255136</v>
      </c>
      <c r="S423" s="6">
        <v>239433.03</v>
      </c>
      <c r="T423" s="6">
        <v>4122225</v>
      </c>
      <c r="U423" s="6">
        <v>602.5</v>
      </c>
      <c r="V423" s="49">
        <f t="shared" si="101"/>
        <v>1.8005868020304567</v>
      </c>
      <c r="W423" s="6">
        <v>450817.25</v>
      </c>
      <c r="X423" s="6">
        <v>3525574</v>
      </c>
      <c r="Y423" s="6">
        <v>514.6</v>
      </c>
      <c r="Z423" s="49">
        <f t="shared" si="102"/>
        <v>3.8361178917248653</v>
      </c>
      <c r="AA423" s="6">
        <v>157842.32999999999</v>
      </c>
      <c r="AB423" s="6">
        <v>5787056</v>
      </c>
      <c r="AC423" s="6">
        <v>819.4</v>
      </c>
      <c r="AD423" s="49">
        <f t="shared" si="103"/>
        <v>0.84552702272105196</v>
      </c>
      <c r="AE423" s="6">
        <v>2256620.14</v>
      </c>
      <c r="AF423" s="6">
        <v>2989929</v>
      </c>
      <c r="AG423" s="6">
        <v>412.09999999999997</v>
      </c>
      <c r="AH423" s="49">
        <f t="shared" si="104"/>
        <v>22.642211303345331</v>
      </c>
      <c r="AI423" s="6">
        <v>1069907.8600000001</v>
      </c>
      <c r="AJ423" s="6">
        <v>6063744.5</v>
      </c>
      <c r="AK423" s="6">
        <v>851.05</v>
      </c>
      <c r="AL423" s="49">
        <f t="shared" si="105"/>
        <v>5.4697462368343528</v>
      </c>
      <c r="AM423" s="6">
        <v>-173790.09</v>
      </c>
      <c r="AN423" s="6">
        <v>3977850</v>
      </c>
      <c r="AO423" s="6">
        <v>540</v>
      </c>
      <c r="AP423" s="49">
        <f t="shared" si="106"/>
        <v>-1.3543730381990271</v>
      </c>
      <c r="AQ423" s="6">
        <v>48640.959999999999</v>
      </c>
      <c r="AR423" s="8">
        <v>4098500</v>
      </c>
      <c r="AS423" s="8">
        <v>575</v>
      </c>
      <c r="AT423" s="51">
        <f t="shared" si="107"/>
        <v>0.36790771257777233</v>
      </c>
      <c r="AU423" s="6">
        <v>-322952.99</v>
      </c>
      <c r="AV423" s="8">
        <v>6822557.5</v>
      </c>
      <c r="AW423" s="8">
        <v>941.75</v>
      </c>
      <c r="AX423" s="51">
        <f t="shared" si="108"/>
        <v>-1.4674178546681358</v>
      </c>
      <c r="AY423" s="50">
        <f t="shared" si="109"/>
        <v>4063157.47</v>
      </c>
      <c r="AZ423" s="50">
        <f t="shared" si="110"/>
        <v>28592887.5</v>
      </c>
      <c r="BA423" s="50">
        <f t="shared" si="111"/>
        <v>7425.1500000000005</v>
      </c>
      <c r="BB423" s="7">
        <f t="shared" si="112"/>
        <v>4.4052172614605647</v>
      </c>
      <c r="BC423" s="10" t="s">
        <v>788</v>
      </c>
      <c r="BD423" s="10" t="s">
        <v>788</v>
      </c>
      <c r="BE423" s="10" t="s">
        <v>806</v>
      </c>
      <c r="BF423" s="10" t="s">
        <v>810</v>
      </c>
    </row>
    <row r="424" spans="1:58" x14ac:dyDescent="0.2">
      <c r="A424" s="5">
        <v>141309</v>
      </c>
      <c r="B424" s="6" t="s">
        <v>79</v>
      </c>
      <c r="C424" s="6">
        <v>38517.949999999997</v>
      </c>
      <c r="D424" s="6">
        <v>0</v>
      </c>
      <c r="E424" s="6">
        <v>0</v>
      </c>
      <c r="F424" s="49">
        <f t="shared" si="97"/>
        <v>0</v>
      </c>
      <c r="G424" s="6">
        <v>38517.949999999997</v>
      </c>
      <c r="H424" s="6">
        <v>0</v>
      </c>
      <c r="I424" s="6">
        <v>0</v>
      </c>
      <c r="J424" s="49">
        <f t="shared" si="98"/>
        <v>0</v>
      </c>
      <c r="K424" s="6">
        <v>298430.45</v>
      </c>
      <c r="L424" s="6">
        <v>2262410</v>
      </c>
      <c r="M424" s="6">
        <v>314.5</v>
      </c>
      <c r="N424" s="49">
        <f t="shared" si="99"/>
        <v>3.9572462550996503</v>
      </c>
      <c r="O424" s="6">
        <v>217075.43</v>
      </c>
      <c r="P424" s="6">
        <v>706266.5</v>
      </c>
      <c r="Q424" s="6">
        <v>101.55</v>
      </c>
      <c r="R424" s="49">
        <f t="shared" si="100"/>
        <v>9.5280440598555938</v>
      </c>
      <c r="S424" s="6">
        <v>-995.56</v>
      </c>
      <c r="T424" s="6">
        <v>67300</v>
      </c>
      <c r="U424" s="6">
        <v>10</v>
      </c>
      <c r="V424" s="49">
        <f t="shared" si="101"/>
        <v>-0.45857890044576521</v>
      </c>
      <c r="W424" s="6">
        <v>580771.72</v>
      </c>
      <c r="X424" s="6">
        <v>2245440</v>
      </c>
      <c r="Y424" s="6">
        <v>323.5</v>
      </c>
      <c r="Z424" s="49">
        <f t="shared" si="102"/>
        <v>7.7593485463873444</v>
      </c>
      <c r="AA424" s="6">
        <v>35235.72</v>
      </c>
      <c r="AB424" s="6">
        <v>0</v>
      </c>
      <c r="AC424" s="6">
        <v>0</v>
      </c>
      <c r="AD424" s="49">
        <f t="shared" si="103"/>
        <v>0</v>
      </c>
      <c r="AE424" s="6">
        <v>11074.7</v>
      </c>
      <c r="AF424" s="6">
        <v>1419002.5</v>
      </c>
      <c r="AG424" s="6">
        <v>189.75</v>
      </c>
      <c r="AH424" s="49">
        <f t="shared" si="104"/>
        <v>0.234137008215278</v>
      </c>
      <c r="AI424" s="6">
        <v>618812.38</v>
      </c>
      <c r="AJ424" s="6">
        <v>2408875</v>
      </c>
      <c r="AK424" s="6">
        <v>336.5</v>
      </c>
      <c r="AL424" s="49">
        <f t="shared" si="105"/>
        <v>7.9635447169321782</v>
      </c>
      <c r="AM424" s="6">
        <v>-23258.61</v>
      </c>
      <c r="AN424" s="6">
        <v>804790</v>
      </c>
      <c r="AO424" s="6">
        <v>111</v>
      </c>
      <c r="AP424" s="49">
        <f t="shared" si="106"/>
        <v>-0.89590689496638876</v>
      </c>
      <c r="AQ424" s="6">
        <v>101430.39</v>
      </c>
      <c r="AR424" s="8">
        <v>846365</v>
      </c>
      <c r="AS424" s="8">
        <v>118.5</v>
      </c>
      <c r="AT424" s="51">
        <f t="shared" si="107"/>
        <v>3.7151135621156355</v>
      </c>
      <c r="AU424" s="6">
        <v>-38636.28</v>
      </c>
      <c r="AV424" s="8">
        <v>1170255</v>
      </c>
      <c r="AW424" s="8">
        <v>159.5</v>
      </c>
      <c r="AX424" s="51">
        <f t="shared" si="108"/>
        <v>-1.0234732430111384</v>
      </c>
      <c r="AY424" s="50">
        <f t="shared" si="109"/>
        <v>1207553.6599999999</v>
      </c>
      <c r="AZ424" s="50">
        <f t="shared" si="110"/>
        <v>5281416.5</v>
      </c>
      <c r="BA424" s="50">
        <f t="shared" si="111"/>
        <v>1664.8</v>
      </c>
      <c r="BB424" s="7">
        <f t="shared" si="112"/>
        <v>7.0879021679127172</v>
      </c>
      <c r="BC424" s="10" t="s">
        <v>788</v>
      </c>
      <c r="BD424" s="10" t="s">
        <v>788</v>
      </c>
      <c r="BE424" s="10" t="s">
        <v>806</v>
      </c>
      <c r="BF424" s="10" t="s">
        <v>810</v>
      </c>
    </row>
    <row r="425" spans="1:58" x14ac:dyDescent="0.2">
      <c r="A425" s="5">
        <v>172874</v>
      </c>
      <c r="B425" s="6" t="s">
        <v>235</v>
      </c>
      <c r="C425" s="6">
        <v>475385.5</v>
      </c>
      <c r="D425" s="6">
        <v>560300</v>
      </c>
      <c r="E425" s="6">
        <v>80</v>
      </c>
      <c r="F425" s="49">
        <f t="shared" si="97"/>
        <v>25.453444583258968</v>
      </c>
      <c r="G425" s="6">
        <v>358035.5</v>
      </c>
      <c r="H425" s="6">
        <v>233600</v>
      </c>
      <c r="I425" s="6">
        <v>35</v>
      </c>
      <c r="J425" s="49">
        <f t="shared" si="98"/>
        <v>47.513272688356167</v>
      </c>
      <c r="K425" s="6">
        <v>487810.5</v>
      </c>
      <c r="L425" s="6">
        <v>506600</v>
      </c>
      <c r="M425" s="6">
        <v>70</v>
      </c>
      <c r="N425" s="49">
        <f t="shared" si="99"/>
        <v>28.887317410185549</v>
      </c>
      <c r="O425" s="6">
        <v>429910.5</v>
      </c>
      <c r="P425" s="6">
        <v>244900</v>
      </c>
      <c r="Q425" s="6">
        <v>35</v>
      </c>
      <c r="R425" s="49">
        <f t="shared" si="100"/>
        <v>54.419050632911393</v>
      </c>
      <c r="S425" s="6">
        <v>224110.5</v>
      </c>
      <c r="T425" s="6">
        <v>0</v>
      </c>
      <c r="U425" s="6">
        <v>0</v>
      </c>
      <c r="V425" s="49">
        <f t="shared" si="101"/>
        <v>0</v>
      </c>
      <c r="W425" s="6">
        <v>462160.96</v>
      </c>
      <c r="X425" s="6">
        <v>484800</v>
      </c>
      <c r="Y425" s="6">
        <v>70</v>
      </c>
      <c r="Z425" s="49">
        <f t="shared" si="102"/>
        <v>28.599069306930694</v>
      </c>
      <c r="AA425" s="6">
        <v>439600.97</v>
      </c>
      <c r="AB425" s="6">
        <v>456140</v>
      </c>
      <c r="AC425" s="6">
        <v>61</v>
      </c>
      <c r="AD425" s="49">
        <f t="shared" si="103"/>
        <v>29.875981211908623</v>
      </c>
      <c r="AE425" s="6">
        <v>358800.97</v>
      </c>
      <c r="AF425" s="6">
        <v>332800</v>
      </c>
      <c r="AG425" s="6">
        <v>45</v>
      </c>
      <c r="AH425" s="49">
        <f t="shared" si="104"/>
        <v>32.343837439903844</v>
      </c>
      <c r="AI425" s="6">
        <v>550420.97</v>
      </c>
      <c r="AJ425" s="6">
        <v>435400</v>
      </c>
      <c r="AK425" s="6">
        <v>60</v>
      </c>
      <c r="AL425" s="49">
        <f t="shared" si="105"/>
        <v>39.189366260909502</v>
      </c>
      <c r="AM425" s="6">
        <v>426260.97</v>
      </c>
      <c r="AN425" s="6">
        <v>445140</v>
      </c>
      <c r="AO425" s="6">
        <v>61</v>
      </c>
      <c r="AP425" s="49">
        <f t="shared" si="106"/>
        <v>29.685245248685803</v>
      </c>
      <c r="AQ425" s="6">
        <v>311490.96999999997</v>
      </c>
      <c r="AR425" s="8">
        <v>114640</v>
      </c>
      <c r="AS425" s="8">
        <v>16</v>
      </c>
      <c r="AT425" s="51">
        <f t="shared" si="107"/>
        <v>84.230810101186322</v>
      </c>
      <c r="AU425" s="6">
        <v>208453.47</v>
      </c>
      <c r="AV425" s="8">
        <v>391975</v>
      </c>
      <c r="AW425" s="8">
        <v>52.5</v>
      </c>
      <c r="AX425" s="51">
        <f t="shared" si="108"/>
        <v>16.485892135978059</v>
      </c>
      <c r="AY425" s="50">
        <f t="shared" si="109"/>
        <v>2877014.4299999997</v>
      </c>
      <c r="AZ425" s="50">
        <f t="shared" si="110"/>
        <v>2486340</v>
      </c>
      <c r="BA425" s="50">
        <f t="shared" si="111"/>
        <v>585.5</v>
      </c>
      <c r="BB425" s="7">
        <f t="shared" si="112"/>
        <v>35.870977955549115</v>
      </c>
      <c r="BC425" s="10" t="s">
        <v>788</v>
      </c>
      <c r="BD425" s="10" t="s">
        <v>788</v>
      </c>
      <c r="BE425" s="10" t="s">
        <v>806</v>
      </c>
      <c r="BF425" s="10" t="s">
        <v>810</v>
      </c>
    </row>
    <row r="426" spans="1:58" x14ac:dyDescent="0.2">
      <c r="A426" s="5">
        <v>179435</v>
      </c>
      <c r="B426" s="6" t="s">
        <v>405</v>
      </c>
      <c r="C426" s="6">
        <v>1125.3800000000001</v>
      </c>
      <c r="D426" s="6">
        <v>36250</v>
      </c>
      <c r="E426" s="6">
        <v>5</v>
      </c>
      <c r="F426" s="49">
        <f t="shared" si="97"/>
        <v>0.93134896551724156</v>
      </c>
      <c r="G426" s="6">
        <v>1125.3800000000001</v>
      </c>
      <c r="H426" s="6">
        <v>0</v>
      </c>
      <c r="I426" s="6">
        <v>0</v>
      </c>
      <c r="J426" s="49">
        <f t="shared" si="98"/>
        <v>0</v>
      </c>
      <c r="K426" s="6">
        <v>-1424.62</v>
      </c>
      <c r="L426" s="6">
        <v>256200</v>
      </c>
      <c r="M426" s="6">
        <v>35</v>
      </c>
      <c r="N426" s="49">
        <f t="shared" si="99"/>
        <v>-0.16681733021077283</v>
      </c>
      <c r="O426" s="6">
        <v>-3174.62</v>
      </c>
      <c r="P426" s="6">
        <v>0</v>
      </c>
      <c r="Q426" s="6">
        <v>0</v>
      </c>
      <c r="R426" s="49">
        <f t="shared" si="100"/>
        <v>0</v>
      </c>
      <c r="S426" s="6">
        <v>105425.38</v>
      </c>
      <c r="T426" s="6">
        <v>177250</v>
      </c>
      <c r="U426" s="6">
        <v>25</v>
      </c>
      <c r="V426" s="49">
        <f t="shared" si="101"/>
        <v>18.438289308885754</v>
      </c>
      <c r="W426" s="6">
        <v>-7374.62</v>
      </c>
      <c r="X426" s="6">
        <v>0</v>
      </c>
      <c r="Y426" s="6">
        <v>0</v>
      </c>
      <c r="Z426" s="49">
        <f t="shared" si="102"/>
        <v>0</v>
      </c>
      <c r="AA426" s="6">
        <v>-8749.6200000000008</v>
      </c>
      <c r="AB426" s="6">
        <v>247800</v>
      </c>
      <c r="AC426" s="6">
        <v>35</v>
      </c>
      <c r="AD426" s="49">
        <f t="shared" si="103"/>
        <v>-1.0945852300242132</v>
      </c>
      <c r="AE426" s="6">
        <v>202100.38</v>
      </c>
      <c r="AF426" s="6">
        <v>224400</v>
      </c>
      <c r="AG426" s="6">
        <v>30</v>
      </c>
      <c r="AH426" s="49">
        <f t="shared" si="104"/>
        <v>27.018767379679144</v>
      </c>
      <c r="AI426" s="6">
        <v>-16399.62</v>
      </c>
      <c r="AJ426" s="6">
        <v>261800</v>
      </c>
      <c r="AK426" s="6">
        <v>35</v>
      </c>
      <c r="AL426" s="49">
        <f t="shared" si="105"/>
        <v>-1.9418954163483573</v>
      </c>
      <c r="AM426" s="6">
        <v>-21949.62</v>
      </c>
      <c r="AN426" s="6">
        <v>637400</v>
      </c>
      <c r="AO426" s="6">
        <v>85</v>
      </c>
      <c r="AP426" s="49">
        <f t="shared" si="106"/>
        <v>-1.0675215249450893</v>
      </c>
      <c r="AQ426" s="6">
        <v>71950.38</v>
      </c>
      <c r="AR426" s="8">
        <v>254800</v>
      </c>
      <c r="AS426" s="8">
        <v>35</v>
      </c>
      <c r="AT426" s="51">
        <f t="shared" si="107"/>
        <v>8.753774646781789</v>
      </c>
      <c r="AU426" s="6">
        <v>-39154.15</v>
      </c>
      <c r="AV426" s="8">
        <v>257280</v>
      </c>
      <c r="AW426" s="8">
        <v>33.5</v>
      </c>
      <c r="AX426" s="51">
        <f t="shared" si="108"/>
        <v>-4.7177341806592041</v>
      </c>
      <c r="AY426" s="50">
        <f t="shared" si="109"/>
        <v>86952.660000000018</v>
      </c>
      <c r="AZ426" s="50">
        <f t="shared" si="110"/>
        <v>717500</v>
      </c>
      <c r="BA426" s="50">
        <f t="shared" si="111"/>
        <v>318.5</v>
      </c>
      <c r="BB426" s="7">
        <f t="shared" si="112"/>
        <v>3.7568396655052276</v>
      </c>
      <c r="BC426" s="10" t="s">
        <v>788</v>
      </c>
      <c r="BD426" s="10" t="s">
        <v>788</v>
      </c>
      <c r="BE426" s="10" t="s">
        <v>806</v>
      </c>
      <c r="BF426" s="10" t="s">
        <v>810</v>
      </c>
    </row>
    <row r="427" spans="1:58" x14ac:dyDescent="0.2">
      <c r="A427" s="5">
        <v>201008</v>
      </c>
      <c r="B427" s="6" t="s">
        <v>106</v>
      </c>
      <c r="C427" s="6">
        <v>479325.13</v>
      </c>
      <c r="D427" s="6">
        <v>635500</v>
      </c>
      <c r="E427" s="6">
        <v>90</v>
      </c>
      <c r="F427" s="49">
        <f t="shared" si="97"/>
        <v>22.627464830841859</v>
      </c>
      <c r="G427" s="6">
        <v>372325.13</v>
      </c>
      <c r="H427" s="6">
        <v>197500</v>
      </c>
      <c r="I427" s="6">
        <v>30</v>
      </c>
      <c r="J427" s="49">
        <f t="shared" si="98"/>
        <v>58.440906481012661</v>
      </c>
      <c r="K427" s="6">
        <v>408550.13</v>
      </c>
      <c r="L427" s="6">
        <v>988000</v>
      </c>
      <c r="M427" s="6">
        <v>140</v>
      </c>
      <c r="N427" s="49">
        <f t="shared" si="99"/>
        <v>12.405368319838056</v>
      </c>
      <c r="O427" s="6">
        <v>533710.11</v>
      </c>
      <c r="P427" s="6">
        <v>637640</v>
      </c>
      <c r="Q427" s="6">
        <v>88</v>
      </c>
      <c r="R427" s="49">
        <f t="shared" si="100"/>
        <v>25.94726398908475</v>
      </c>
      <c r="S427" s="6">
        <v>523450.09</v>
      </c>
      <c r="T427" s="6">
        <v>560750</v>
      </c>
      <c r="U427" s="6">
        <v>80</v>
      </c>
      <c r="V427" s="49">
        <f t="shared" si="101"/>
        <v>28.937945234061523</v>
      </c>
      <c r="W427" s="6">
        <v>412785.09</v>
      </c>
      <c r="X427" s="6">
        <v>251300</v>
      </c>
      <c r="Y427" s="6">
        <v>35</v>
      </c>
      <c r="Z427" s="49">
        <f t="shared" si="102"/>
        <v>49.277965380023879</v>
      </c>
      <c r="AA427" s="6">
        <v>343410.09</v>
      </c>
      <c r="AB427" s="6">
        <v>357345</v>
      </c>
      <c r="AC427" s="6">
        <v>46.5</v>
      </c>
      <c r="AD427" s="49">
        <f t="shared" si="103"/>
        <v>29.791134030138945</v>
      </c>
      <c r="AE427" s="6">
        <v>390060.09</v>
      </c>
      <c r="AF427" s="6">
        <v>256800</v>
      </c>
      <c r="AG427" s="6">
        <v>35</v>
      </c>
      <c r="AH427" s="49">
        <f t="shared" si="104"/>
        <v>45.567767523364488</v>
      </c>
      <c r="AI427" s="6">
        <v>370757.59</v>
      </c>
      <c r="AJ427" s="6">
        <v>473700</v>
      </c>
      <c r="AK427" s="6">
        <v>65</v>
      </c>
      <c r="AL427" s="49">
        <f t="shared" si="105"/>
        <v>24.263215727253538</v>
      </c>
      <c r="AM427" s="6">
        <v>450507.59</v>
      </c>
      <c r="AN427" s="6">
        <v>461700</v>
      </c>
      <c r="AO427" s="6">
        <v>65</v>
      </c>
      <c r="AP427" s="49">
        <f t="shared" si="106"/>
        <v>30.248506151180422</v>
      </c>
      <c r="AQ427" s="6">
        <v>471907.59</v>
      </c>
      <c r="AR427" s="8">
        <v>499580</v>
      </c>
      <c r="AS427" s="8">
        <v>68.5</v>
      </c>
      <c r="AT427" s="51">
        <f t="shared" si="107"/>
        <v>29.282868189278997</v>
      </c>
      <c r="AU427" s="6">
        <v>409599.09</v>
      </c>
      <c r="AV427" s="8">
        <v>479700</v>
      </c>
      <c r="AW427" s="8">
        <v>65</v>
      </c>
      <c r="AX427" s="51">
        <f t="shared" si="108"/>
        <v>26.469818198874297</v>
      </c>
      <c r="AY427" s="50">
        <f t="shared" si="109"/>
        <v>3073555.7699999996</v>
      </c>
      <c r="AZ427" s="50">
        <f t="shared" si="110"/>
        <v>3628035</v>
      </c>
      <c r="BA427" s="50">
        <f t="shared" si="111"/>
        <v>808</v>
      </c>
      <c r="BB427" s="7">
        <f t="shared" si="112"/>
        <v>26.262213255936061</v>
      </c>
      <c r="BC427" s="10" t="s">
        <v>788</v>
      </c>
      <c r="BD427" s="10" t="s">
        <v>788</v>
      </c>
      <c r="BE427" s="10" t="s">
        <v>806</v>
      </c>
      <c r="BF427" s="10" t="s">
        <v>810</v>
      </c>
    </row>
    <row r="428" spans="1:58" x14ac:dyDescent="0.2">
      <c r="A428" s="5">
        <v>203750</v>
      </c>
      <c r="B428" s="6" t="s">
        <v>517</v>
      </c>
      <c r="C428" s="6">
        <v>28299.5</v>
      </c>
      <c r="D428" s="6">
        <v>33050</v>
      </c>
      <c r="E428" s="6">
        <v>5</v>
      </c>
      <c r="F428" s="49">
        <f t="shared" si="97"/>
        <v>25.687897125567321</v>
      </c>
      <c r="G428" s="6">
        <v>-0.5</v>
      </c>
      <c r="H428" s="6">
        <v>0</v>
      </c>
      <c r="I428" s="6">
        <v>0</v>
      </c>
      <c r="J428" s="49">
        <f t="shared" si="98"/>
        <v>0</v>
      </c>
      <c r="K428" s="6">
        <v>26149.5</v>
      </c>
      <c r="L428" s="6">
        <v>67950</v>
      </c>
      <c r="M428" s="6">
        <v>10</v>
      </c>
      <c r="N428" s="49">
        <f t="shared" si="99"/>
        <v>11.545033112582782</v>
      </c>
      <c r="O428" s="6">
        <v>24612</v>
      </c>
      <c r="P428" s="6">
        <v>25612.5</v>
      </c>
      <c r="Q428" s="6">
        <v>3.75</v>
      </c>
      <c r="R428" s="49">
        <f t="shared" si="100"/>
        <v>29.789048316251829</v>
      </c>
      <c r="S428" s="6">
        <v>77161.490000000005</v>
      </c>
      <c r="T428" s="6">
        <v>97201</v>
      </c>
      <c r="U428" s="6">
        <v>12.9</v>
      </c>
      <c r="V428" s="49">
        <f t="shared" si="101"/>
        <v>24.608864003456755</v>
      </c>
      <c r="W428" s="6">
        <v>98671.49</v>
      </c>
      <c r="X428" s="6">
        <v>103475</v>
      </c>
      <c r="Y428" s="6">
        <v>15</v>
      </c>
      <c r="Z428" s="49">
        <f t="shared" si="102"/>
        <v>28.607341870016914</v>
      </c>
      <c r="AA428" s="6">
        <v>62746.49</v>
      </c>
      <c r="AB428" s="6">
        <v>50185</v>
      </c>
      <c r="AC428" s="6">
        <v>6.5</v>
      </c>
      <c r="AD428" s="49">
        <f t="shared" si="103"/>
        <v>38.759413968317226</v>
      </c>
      <c r="AE428" s="6">
        <v>-945.01</v>
      </c>
      <c r="AF428" s="6">
        <v>36822.5</v>
      </c>
      <c r="AG428" s="6">
        <v>5.25</v>
      </c>
      <c r="AH428" s="49">
        <f t="shared" si="104"/>
        <v>-0.76991784914115002</v>
      </c>
      <c r="AI428" s="6">
        <v>-3745.01</v>
      </c>
      <c r="AJ428" s="6">
        <v>0</v>
      </c>
      <c r="AK428" s="6">
        <v>0</v>
      </c>
      <c r="AL428" s="49">
        <f t="shared" si="105"/>
        <v>0</v>
      </c>
      <c r="AM428" s="6">
        <v>-3745.01</v>
      </c>
      <c r="AN428" s="6">
        <v>0</v>
      </c>
      <c r="AO428" s="6">
        <v>0</v>
      </c>
      <c r="AP428" s="49">
        <f t="shared" si="106"/>
        <v>0</v>
      </c>
      <c r="AQ428" s="6">
        <v>0</v>
      </c>
      <c r="AR428" s="8">
        <v>0</v>
      </c>
      <c r="AS428" s="8">
        <v>0</v>
      </c>
      <c r="AT428" s="51">
        <f t="shared" si="107"/>
        <v>0</v>
      </c>
      <c r="AU428" s="6">
        <v>0</v>
      </c>
      <c r="AV428" s="8">
        <v>0</v>
      </c>
      <c r="AW428" s="8">
        <v>0</v>
      </c>
      <c r="AX428" s="51">
        <f t="shared" si="108"/>
        <v>0</v>
      </c>
      <c r="AY428" s="50">
        <f t="shared" si="109"/>
        <v>317639.96999999997</v>
      </c>
      <c r="AZ428" s="50">
        <f t="shared" si="110"/>
        <v>377473.5</v>
      </c>
      <c r="BA428" s="50">
        <f t="shared" si="111"/>
        <v>58.4</v>
      </c>
      <c r="BB428" s="7">
        <f t="shared" si="112"/>
        <v>26.086173122086713</v>
      </c>
      <c r="BC428" s="10" t="s">
        <v>788</v>
      </c>
      <c r="BD428" s="10" t="s">
        <v>788</v>
      </c>
      <c r="BE428" s="10" t="s">
        <v>806</v>
      </c>
      <c r="BF428" s="10" t="s">
        <v>810</v>
      </c>
    </row>
    <row r="429" spans="1:58" x14ac:dyDescent="0.2">
      <c r="A429" s="5">
        <v>204793</v>
      </c>
      <c r="B429" s="6" t="s">
        <v>539</v>
      </c>
      <c r="C429" s="6">
        <v>322029.88</v>
      </c>
      <c r="D429" s="6">
        <v>764400</v>
      </c>
      <c r="E429" s="6">
        <v>105</v>
      </c>
      <c r="F429" s="49">
        <f t="shared" si="97"/>
        <v>12.638535321821037</v>
      </c>
      <c r="G429" s="6">
        <v>569029.88</v>
      </c>
      <c r="H429" s="6">
        <v>874500</v>
      </c>
      <c r="I429" s="6">
        <v>125</v>
      </c>
      <c r="J429" s="49">
        <f t="shared" si="98"/>
        <v>20.171442287021158</v>
      </c>
      <c r="K429" s="6">
        <v>803329.76</v>
      </c>
      <c r="L429" s="6">
        <v>1239900</v>
      </c>
      <c r="M429" s="6">
        <v>170</v>
      </c>
      <c r="N429" s="49">
        <f t="shared" si="99"/>
        <v>19.436964916525525</v>
      </c>
      <c r="O429" s="6">
        <v>848079.64</v>
      </c>
      <c r="P429" s="6">
        <v>756300</v>
      </c>
      <c r="Q429" s="6">
        <v>105</v>
      </c>
      <c r="R429" s="49">
        <f t="shared" si="100"/>
        <v>34.761958006082246</v>
      </c>
      <c r="S429" s="6">
        <v>526629.62</v>
      </c>
      <c r="T429" s="6">
        <v>568562.5</v>
      </c>
      <c r="U429" s="6">
        <v>81.25</v>
      </c>
      <c r="V429" s="49">
        <f t="shared" si="101"/>
        <v>28.713673905683191</v>
      </c>
      <c r="W429" s="6">
        <v>533979.62</v>
      </c>
      <c r="X429" s="6">
        <v>315437.5</v>
      </c>
      <c r="Y429" s="6">
        <v>43.75</v>
      </c>
      <c r="Z429" s="49">
        <f t="shared" si="102"/>
        <v>50.784667644145031</v>
      </c>
      <c r="AA429" s="6">
        <v>689539.62</v>
      </c>
      <c r="AB429" s="6">
        <v>707010</v>
      </c>
      <c r="AC429" s="6">
        <v>97</v>
      </c>
      <c r="AD429" s="49">
        <f t="shared" si="103"/>
        <v>30.233982857385328</v>
      </c>
      <c r="AE429" s="6">
        <v>568509.61</v>
      </c>
      <c r="AF429" s="6">
        <v>595900</v>
      </c>
      <c r="AG429" s="6">
        <v>80</v>
      </c>
      <c r="AH429" s="49">
        <f t="shared" si="104"/>
        <v>28.621057727806679</v>
      </c>
      <c r="AI429" s="6">
        <v>683974.61</v>
      </c>
      <c r="AJ429" s="6">
        <v>749000</v>
      </c>
      <c r="AK429" s="6">
        <v>100</v>
      </c>
      <c r="AL429" s="49">
        <f t="shared" si="105"/>
        <v>28.308695473965287</v>
      </c>
      <c r="AM429" s="6">
        <v>635854.61</v>
      </c>
      <c r="AN429" s="6">
        <v>394900</v>
      </c>
      <c r="AO429" s="6">
        <v>55</v>
      </c>
      <c r="AP429" s="49">
        <f t="shared" si="106"/>
        <v>49.915150443150168</v>
      </c>
      <c r="AQ429" s="6">
        <v>783454.61</v>
      </c>
      <c r="AR429" s="8">
        <v>908505</v>
      </c>
      <c r="AS429" s="8">
        <v>123.5</v>
      </c>
      <c r="AT429" s="51">
        <f t="shared" si="107"/>
        <v>26.733031639891909</v>
      </c>
      <c r="AU429" s="6">
        <v>731313.03</v>
      </c>
      <c r="AV429" s="8">
        <v>1174605</v>
      </c>
      <c r="AW429" s="8">
        <v>156</v>
      </c>
      <c r="AX429" s="51">
        <f t="shared" si="108"/>
        <v>19.300704432553921</v>
      </c>
      <c r="AY429" s="50">
        <f t="shared" si="109"/>
        <v>4292618.0200000005</v>
      </c>
      <c r="AZ429" s="50">
        <f t="shared" si="110"/>
        <v>5226110</v>
      </c>
      <c r="BA429" s="50">
        <f t="shared" si="111"/>
        <v>1241.5</v>
      </c>
      <c r="BB429" s="7">
        <f t="shared" si="112"/>
        <v>25.462755016637619</v>
      </c>
      <c r="BC429" s="10" t="s">
        <v>788</v>
      </c>
      <c r="BD429" s="10" t="s">
        <v>788</v>
      </c>
      <c r="BE429" s="10" t="s">
        <v>806</v>
      </c>
      <c r="BF429" s="10" t="s">
        <v>810</v>
      </c>
    </row>
    <row r="430" spans="1:58" x14ac:dyDescent="0.2">
      <c r="A430" s="5">
        <v>204810</v>
      </c>
      <c r="B430" s="6" t="s">
        <v>540</v>
      </c>
      <c r="C430" s="6">
        <v>328154.96000000002</v>
      </c>
      <c r="D430" s="6">
        <v>377850</v>
      </c>
      <c r="E430" s="6">
        <v>55</v>
      </c>
      <c r="F430" s="49">
        <f t="shared" si="97"/>
        <v>26.054383485510126</v>
      </c>
      <c r="G430" s="6">
        <v>193154.96</v>
      </c>
      <c r="H430" s="6">
        <v>0</v>
      </c>
      <c r="I430" s="6">
        <v>0</v>
      </c>
      <c r="J430" s="49">
        <f t="shared" si="98"/>
        <v>0</v>
      </c>
      <c r="K430" s="6">
        <v>234349.96</v>
      </c>
      <c r="L430" s="6">
        <v>241550</v>
      </c>
      <c r="M430" s="6">
        <v>35</v>
      </c>
      <c r="N430" s="49">
        <f t="shared" si="99"/>
        <v>29.105770233906021</v>
      </c>
      <c r="O430" s="6">
        <v>263549.96000000002</v>
      </c>
      <c r="P430" s="6">
        <v>213067.5</v>
      </c>
      <c r="Q430" s="6">
        <v>29.75</v>
      </c>
      <c r="R430" s="49">
        <f t="shared" si="100"/>
        <v>38.344884883898295</v>
      </c>
      <c r="S430" s="6">
        <v>269199.95</v>
      </c>
      <c r="T430" s="6">
        <v>303140</v>
      </c>
      <c r="U430" s="6">
        <v>46</v>
      </c>
      <c r="V430" s="49">
        <f t="shared" si="101"/>
        <v>27.529189318466717</v>
      </c>
      <c r="W430" s="6">
        <v>396218.71</v>
      </c>
      <c r="X430" s="6">
        <v>329025</v>
      </c>
      <c r="Y430" s="6">
        <v>47.5</v>
      </c>
      <c r="Z430" s="49">
        <f t="shared" si="102"/>
        <v>36.126620469569183</v>
      </c>
      <c r="AA430" s="6">
        <v>417613.71</v>
      </c>
      <c r="AB430" s="6">
        <v>436005</v>
      </c>
      <c r="AC430" s="6">
        <v>59.5</v>
      </c>
      <c r="AD430" s="49">
        <f t="shared" si="103"/>
        <v>29.692377403928855</v>
      </c>
      <c r="AE430" s="6">
        <v>386908.71</v>
      </c>
      <c r="AF430" s="6">
        <v>143505</v>
      </c>
      <c r="AG430" s="6">
        <v>19.5</v>
      </c>
      <c r="AH430" s="49">
        <f t="shared" si="104"/>
        <v>80.884020068987141</v>
      </c>
      <c r="AI430" s="6">
        <v>303686.2</v>
      </c>
      <c r="AJ430" s="6">
        <v>402575</v>
      </c>
      <c r="AK430" s="6">
        <v>57.5</v>
      </c>
      <c r="AL430" s="49">
        <f t="shared" si="105"/>
        <v>23.385138669813077</v>
      </c>
      <c r="AM430" s="6">
        <v>226636.2</v>
      </c>
      <c r="AN430" s="6">
        <v>213700</v>
      </c>
      <c r="AO430" s="6">
        <v>30</v>
      </c>
      <c r="AP430" s="49">
        <f t="shared" si="106"/>
        <v>32.876566214319141</v>
      </c>
      <c r="AQ430" s="6">
        <v>116636.2</v>
      </c>
      <c r="AR430" s="8">
        <v>0</v>
      </c>
      <c r="AS430" s="8">
        <v>0</v>
      </c>
      <c r="AT430" s="51">
        <f t="shared" si="107"/>
        <v>0</v>
      </c>
      <c r="AU430" s="6">
        <v>266596.18</v>
      </c>
      <c r="AV430" s="8">
        <v>636320</v>
      </c>
      <c r="AW430" s="8">
        <v>88</v>
      </c>
      <c r="AX430" s="51">
        <f t="shared" si="108"/>
        <v>12.987933083982901</v>
      </c>
      <c r="AY430" s="50">
        <f t="shared" si="109"/>
        <v>2102242.21</v>
      </c>
      <c r="AZ430" s="50">
        <f t="shared" si="110"/>
        <v>1900637.5</v>
      </c>
      <c r="BA430" s="50">
        <f t="shared" si="111"/>
        <v>467.75</v>
      </c>
      <c r="BB430" s="7">
        <f t="shared" si="112"/>
        <v>34.288236715312621</v>
      </c>
      <c r="BC430" s="10" t="s">
        <v>788</v>
      </c>
      <c r="BD430" s="10" t="s">
        <v>788</v>
      </c>
      <c r="BE430" s="10" t="s">
        <v>806</v>
      </c>
      <c r="BF430" s="10" t="s">
        <v>810</v>
      </c>
    </row>
    <row r="431" spans="1:58" x14ac:dyDescent="0.2">
      <c r="A431" s="5">
        <v>205343</v>
      </c>
      <c r="B431" s="6" t="s">
        <v>94</v>
      </c>
      <c r="C431" s="6">
        <v>19035.03</v>
      </c>
      <c r="D431" s="6">
        <v>925400</v>
      </c>
      <c r="E431" s="6">
        <v>130</v>
      </c>
      <c r="F431" s="49">
        <f t="shared" si="97"/>
        <v>0.61708547655068069</v>
      </c>
      <c r="G431" s="6">
        <v>-1714.97</v>
      </c>
      <c r="H431" s="6">
        <v>0</v>
      </c>
      <c r="I431" s="6">
        <v>0</v>
      </c>
      <c r="J431" s="49">
        <f t="shared" si="98"/>
        <v>0</v>
      </c>
      <c r="K431" s="6">
        <v>-45814.97</v>
      </c>
      <c r="L431" s="6">
        <v>1202400</v>
      </c>
      <c r="M431" s="6">
        <v>170</v>
      </c>
      <c r="N431" s="49">
        <f t="shared" si="99"/>
        <v>-1.1430880738522955</v>
      </c>
      <c r="O431" s="6">
        <v>140285.03</v>
      </c>
      <c r="P431" s="6">
        <v>1346050</v>
      </c>
      <c r="Q431" s="6">
        <v>195</v>
      </c>
      <c r="R431" s="49">
        <f t="shared" si="100"/>
        <v>3.2308130678652351</v>
      </c>
      <c r="S431" s="6">
        <v>271047.61</v>
      </c>
      <c r="T431" s="6">
        <v>1069950</v>
      </c>
      <c r="U431" s="6">
        <v>155</v>
      </c>
      <c r="V431" s="49">
        <f t="shared" si="101"/>
        <v>7.8531481938408332</v>
      </c>
      <c r="W431" s="6">
        <v>166576.12</v>
      </c>
      <c r="X431" s="6">
        <v>1212205</v>
      </c>
      <c r="Y431" s="6">
        <v>174.5</v>
      </c>
      <c r="Z431" s="49">
        <f t="shared" si="102"/>
        <v>4.1224740039844745</v>
      </c>
      <c r="AA431" s="6">
        <v>317356.07</v>
      </c>
      <c r="AB431" s="6">
        <v>1117765</v>
      </c>
      <c r="AC431" s="6">
        <v>153.5</v>
      </c>
      <c r="AD431" s="49">
        <f t="shared" si="103"/>
        <v>8.8015264120812517</v>
      </c>
      <c r="AE431" s="6">
        <v>326238.05</v>
      </c>
      <c r="AF431" s="6">
        <v>524250</v>
      </c>
      <c r="AG431" s="6">
        <v>75</v>
      </c>
      <c r="AH431" s="49">
        <f t="shared" si="104"/>
        <v>18.668844062947066</v>
      </c>
      <c r="AI431" s="6">
        <v>-43095.95</v>
      </c>
      <c r="AJ431" s="6">
        <v>649625</v>
      </c>
      <c r="AK431" s="6">
        <v>87.5</v>
      </c>
      <c r="AL431" s="49">
        <f t="shared" si="105"/>
        <v>-2.0565317683278814</v>
      </c>
      <c r="AM431" s="6">
        <v>725394.05</v>
      </c>
      <c r="AN431" s="6">
        <v>802500</v>
      </c>
      <c r="AO431" s="6">
        <v>110</v>
      </c>
      <c r="AP431" s="49">
        <f t="shared" si="106"/>
        <v>28.021452398753894</v>
      </c>
      <c r="AQ431" s="6">
        <v>-11703.95</v>
      </c>
      <c r="AR431" s="8">
        <v>366520</v>
      </c>
      <c r="AS431" s="8">
        <v>52</v>
      </c>
      <c r="AT431" s="51">
        <f t="shared" si="107"/>
        <v>-0.98991173742224159</v>
      </c>
      <c r="AU431" s="6">
        <v>1451262.99</v>
      </c>
      <c r="AV431" s="8">
        <v>1666910</v>
      </c>
      <c r="AW431" s="8">
        <v>229</v>
      </c>
      <c r="AX431" s="51">
        <f t="shared" si="108"/>
        <v>26.989551139533628</v>
      </c>
      <c r="AY431" s="50">
        <f t="shared" si="109"/>
        <v>866769.91999999993</v>
      </c>
      <c r="AZ431" s="50">
        <f t="shared" si="110"/>
        <v>6873770</v>
      </c>
      <c r="BA431" s="50">
        <f t="shared" si="111"/>
        <v>1531.5</v>
      </c>
      <c r="BB431" s="7">
        <f t="shared" si="112"/>
        <v>3.909043730005513</v>
      </c>
      <c r="BC431" s="10" t="s">
        <v>788</v>
      </c>
      <c r="BD431" s="10" t="s">
        <v>788</v>
      </c>
      <c r="BE431" s="10" t="s">
        <v>806</v>
      </c>
      <c r="BF431" s="10" t="s">
        <v>810</v>
      </c>
    </row>
    <row r="432" spans="1:58" x14ac:dyDescent="0.2">
      <c r="A432" s="5">
        <v>119045</v>
      </c>
      <c r="B432" s="6" t="s">
        <v>27</v>
      </c>
      <c r="C432" s="6">
        <v>-19370.03</v>
      </c>
      <c r="D432" s="6">
        <v>1142200</v>
      </c>
      <c r="E432" s="6">
        <v>161</v>
      </c>
      <c r="F432" s="49">
        <f t="shared" si="97"/>
        <v>-0.50875582209770609</v>
      </c>
      <c r="G432" s="6">
        <v>-58713.03</v>
      </c>
      <c r="H432" s="6">
        <v>1210700</v>
      </c>
      <c r="I432" s="6">
        <v>175</v>
      </c>
      <c r="J432" s="49">
        <f t="shared" si="98"/>
        <v>-1.5033484182704222</v>
      </c>
      <c r="K432" s="6">
        <v>157105.97</v>
      </c>
      <c r="L432" s="6">
        <v>1182200</v>
      </c>
      <c r="M432" s="6">
        <v>165</v>
      </c>
      <c r="N432" s="49">
        <f t="shared" si="99"/>
        <v>3.9867865843342924</v>
      </c>
      <c r="O432" s="6">
        <v>-7544.03</v>
      </c>
      <c r="P432" s="6">
        <v>684820</v>
      </c>
      <c r="Q432" s="6">
        <v>96</v>
      </c>
      <c r="R432" s="49">
        <f t="shared" si="100"/>
        <v>-0.34149839373850061</v>
      </c>
      <c r="S432" s="6">
        <v>77330.960000000006</v>
      </c>
      <c r="T432" s="6">
        <v>1312180</v>
      </c>
      <c r="U432" s="6">
        <v>188.5</v>
      </c>
      <c r="V432" s="49">
        <f t="shared" si="101"/>
        <v>1.8269290493682269</v>
      </c>
      <c r="W432" s="6">
        <v>-99166.54</v>
      </c>
      <c r="X432" s="6">
        <v>431880</v>
      </c>
      <c r="Y432" s="6">
        <v>61</v>
      </c>
      <c r="Z432" s="49">
        <f t="shared" si="102"/>
        <v>-6.8884787440955817</v>
      </c>
      <c r="AA432" s="6">
        <v>-15055.55</v>
      </c>
      <c r="AB432" s="6">
        <v>466200</v>
      </c>
      <c r="AC432" s="6">
        <v>65</v>
      </c>
      <c r="AD432" s="49">
        <f t="shared" si="103"/>
        <v>-1.0011197983697984</v>
      </c>
      <c r="AE432" s="6">
        <v>-26804.55</v>
      </c>
      <c r="AF432" s="6">
        <v>603380</v>
      </c>
      <c r="AG432" s="6">
        <v>81</v>
      </c>
      <c r="AH432" s="49">
        <f t="shared" si="104"/>
        <v>-1.3327198448738771</v>
      </c>
      <c r="AI432" s="6">
        <v>380400.46</v>
      </c>
      <c r="AJ432" s="6">
        <v>1432060</v>
      </c>
      <c r="AK432" s="6">
        <v>197</v>
      </c>
      <c r="AL432" s="49">
        <f t="shared" si="105"/>
        <v>8.2345811348686517</v>
      </c>
      <c r="AM432" s="6">
        <v>-14295.54</v>
      </c>
      <c r="AN432" s="6">
        <v>488600</v>
      </c>
      <c r="AO432" s="6">
        <v>70</v>
      </c>
      <c r="AP432" s="49">
        <f t="shared" si="106"/>
        <v>-0.90700315186246416</v>
      </c>
      <c r="AQ432" s="6">
        <v>290854.46999999997</v>
      </c>
      <c r="AR432" s="8">
        <v>941900</v>
      </c>
      <c r="AS432" s="8">
        <v>130</v>
      </c>
      <c r="AT432" s="51">
        <f t="shared" si="107"/>
        <v>9.5726601231553232</v>
      </c>
      <c r="AU432" s="6">
        <v>84969.83</v>
      </c>
      <c r="AV432" s="8">
        <v>984400</v>
      </c>
      <c r="AW432" s="8">
        <v>130</v>
      </c>
      <c r="AX432" s="51">
        <f t="shared" si="108"/>
        <v>2.6758073242584315</v>
      </c>
      <c r="AY432" s="50">
        <f t="shared" si="109"/>
        <v>34587.750000000029</v>
      </c>
      <c r="AZ432" s="50">
        <f t="shared" si="110"/>
        <v>6430180</v>
      </c>
      <c r="BA432" s="50">
        <f t="shared" si="111"/>
        <v>1519.5</v>
      </c>
      <c r="BB432" s="7">
        <f t="shared" si="112"/>
        <v>0.16674809258838802</v>
      </c>
      <c r="BC432" s="10" t="s">
        <v>788</v>
      </c>
      <c r="BD432" s="10" t="s">
        <v>788</v>
      </c>
      <c r="BE432" s="10" t="s">
        <v>806</v>
      </c>
      <c r="BF432" s="10" t="s">
        <v>808</v>
      </c>
    </row>
    <row r="433" spans="1:58" x14ac:dyDescent="0.2">
      <c r="A433" s="5">
        <v>119149</v>
      </c>
      <c r="B433" s="6" t="s">
        <v>38</v>
      </c>
      <c r="C433" s="6">
        <v>-23699.45</v>
      </c>
      <c r="D433" s="6">
        <v>0</v>
      </c>
      <c r="E433" s="6">
        <v>0</v>
      </c>
      <c r="F433" s="49">
        <f t="shared" si="97"/>
        <v>0</v>
      </c>
      <c r="G433" s="6">
        <v>-23699.45</v>
      </c>
      <c r="H433" s="6">
        <v>0</v>
      </c>
      <c r="I433" s="6">
        <v>0</v>
      </c>
      <c r="J433" s="49">
        <f t="shared" si="98"/>
        <v>0</v>
      </c>
      <c r="K433" s="6">
        <v>-23699.45</v>
      </c>
      <c r="L433" s="6">
        <v>0</v>
      </c>
      <c r="M433" s="6">
        <v>0</v>
      </c>
      <c r="N433" s="49">
        <f t="shared" si="99"/>
        <v>0</v>
      </c>
      <c r="O433" s="6">
        <v>-23699.45</v>
      </c>
      <c r="P433" s="6">
        <v>0</v>
      </c>
      <c r="Q433" s="6">
        <v>0</v>
      </c>
      <c r="R433" s="49">
        <f t="shared" si="100"/>
        <v>0</v>
      </c>
      <c r="S433" s="6">
        <v>-23699.45</v>
      </c>
      <c r="T433" s="6">
        <v>0</v>
      </c>
      <c r="U433" s="6">
        <v>0</v>
      </c>
      <c r="V433" s="49">
        <f t="shared" si="101"/>
        <v>0</v>
      </c>
      <c r="W433" s="6">
        <v>-23699.45</v>
      </c>
      <c r="X433" s="6">
        <v>0</v>
      </c>
      <c r="Y433" s="6">
        <v>0</v>
      </c>
      <c r="Z433" s="49">
        <f t="shared" si="102"/>
        <v>0</v>
      </c>
      <c r="AA433" s="6">
        <v>-23699.45</v>
      </c>
      <c r="AB433" s="6">
        <v>0</v>
      </c>
      <c r="AC433" s="6">
        <v>0</v>
      </c>
      <c r="AD433" s="49">
        <f t="shared" si="103"/>
        <v>0</v>
      </c>
      <c r="AE433" s="6">
        <v>-23699.45</v>
      </c>
      <c r="AF433" s="6">
        <v>0</v>
      </c>
      <c r="AG433" s="6">
        <v>0</v>
      </c>
      <c r="AH433" s="49">
        <f t="shared" si="104"/>
        <v>0</v>
      </c>
      <c r="AI433" s="6">
        <v>-23699.45</v>
      </c>
      <c r="AJ433" s="6">
        <v>0</v>
      </c>
      <c r="AK433" s="6">
        <v>0</v>
      </c>
      <c r="AL433" s="49">
        <f t="shared" si="105"/>
        <v>0</v>
      </c>
      <c r="AM433" s="6">
        <v>-23699.45</v>
      </c>
      <c r="AN433" s="6">
        <v>0</v>
      </c>
      <c r="AO433" s="6">
        <v>0</v>
      </c>
      <c r="AP433" s="49">
        <f t="shared" si="106"/>
        <v>0</v>
      </c>
      <c r="AQ433" s="6">
        <v>-23699.45</v>
      </c>
      <c r="AR433" s="8">
        <v>0</v>
      </c>
      <c r="AS433" s="8">
        <v>0</v>
      </c>
      <c r="AT433" s="51">
        <f t="shared" si="107"/>
        <v>0</v>
      </c>
      <c r="AU433" s="6">
        <v>-23699.45</v>
      </c>
      <c r="AV433" s="8">
        <v>0</v>
      </c>
      <c r="AW433" s="8">
        <v>0</v>
      </c>
      <c r="AX433" s="51">
        <f t="shared" si="108"/>
        <v>0</v>
      </c>
      <c r="AY433" s="50">
        <f t="shared" si="109"/>
        <v>-165896.15000000002</v>
      </c>
      <c r="AZ433" s="50">
        <f t="shared" si="110"/>
        <v>0</v>
      </c>
      <c r="BA433" s="50">
        <f t="shared" si="111"/>
        <v>0</v>
      </c>
      <c r="BB433" s="7">
        <f t="shared" si="112"/>
        <v>0</v>
      </c>
      <c r="BC433" s="10" t="s">
        <v>788</v>
      </c>
      <c r="BD433" s="10" t="s">
        <v>788</v>
      </c>
      <c r="BE433" s="10" t="s">
        <v>806</v>
      </c>
      <c r="BF433" s="10" t="s">
        <v>808</v>
      </c>
    </row>
    <row r="434" spans="1:58" x14ac:dyDescent="0.2">
      <c r="A434" s="5">
        <v>170775</v>
      </c>
      <c r="B434" s="6" t="s">
        <v>188</v>
      </c>
      <c r="C434" s="6">
        <v>-167596.21</v>
      </c>
      <c r="D434" s="6">
        <v>7218260</v>
      </c>
      <c r="E434" s="6">
        <v>1021</v>
      </c>
      <c r="F434" s="49">
        <f t="shared" si="97"/>
        <v>-0.69655101090844607</v>
      </c>
      <c r="G434" s="6">
        <v>96980.93</v>
      </c>
      <c r="H434" s="6">
        <v>5784000</v>
      </c>
      <c r="I434" s="6">
        <v>841</v>
      </c>
      <c r="J434" s="49">
        <f t="shared" si="98"/>
        <v>0.51978022648686029</v>
      </c>
      <c r="K434" s="6">
        <v>-552776.81999999995</v>
      </c>
      <c r="L434" s="6">
        <v>8064105</v>
      </c>
      <c r="M434" s="6">
        <v>1141.5</v>
      </c>
      <c r="N434" s="49">
        <f t="shared" si="99"/>
        <v>-2.0564346074362869</v>
      </c>
      <c r="O434" s="6">
        <v>-287706.68</v>
      </c>
      <c r="P434" s="6">
        <v>7417840</v>
      </c>
      <c r="Q434" s="6">
        <v>1046</v>
      </c>
      <c r="R434" s="49">
        <f t="shared" si="100"/>
        <v>-1.2023590533093191</v>
      </c>
      <c r="S434" s="6">
        <v>1299627.26</v>
      </c>
      <c r="T434" s="6">
        <v>6338550</v>
      </c>
      <c r="U434" s="6">
        <v>910</v>
      </c>
      <c r="V434" s="49">
        <f t="shared" si="101"/>
        <v>6.3560980129524891</v>
      </c>
      <c r="W434" s="6">
        <v>-621597.73</v>
      </c>
      <c r="X434" s="6">
        <v>3510900</v>
      </c>
      <c r="Y434" s="6">
        <v>505</v>
      </c>
      <c r="Z434" s="49">
        <f t="shared" si="102"/>
        <v>-5.3114392036230029</v>
      </c>
      <c r="AA434" s="6">
        <v>1568456.08</v>
      </c>
      <c r="AB434" s="6">
        <v>6827400</v>
      </c>
      <c r="AC434" s="6">
        <v>930</v>
      </c>
      <c r="AD434" s="49">
        <f t="shared" si="103"/>
        <v>7.121618548788704</v>
      </c>
      <c r="AE434" s="6">
        <v>112738.52</v>
      </c>
      <c r="AF434" s="6">
        <v>3828140</v>
      </c>
      <c r="AG434" s="6">
        <v>516</v>
      </c>
      <c r="AH434" s="49">
        <f t="shared" si="104"/>
        <v>0.88349840914909072</v>
      </c>
      <c r="AI434" s="6">
        <v>832557.38</v>
      </c>
      <c r="AJ434" s="6">
        <v>8280700</v>
      </c>
      <c r="AK434" s="6">
        <v>1140</v>
      </c>
      <c r="AL434" s="49">
        <f t="shared" si="105"/>
        <v>3.1167991570760925</v>
      </c>
      <c r="AM434" s="6">
        <v>1144523.78</v>
      </c>
      <c r="AN434" s="6">
        <v>7169175</v>
      </c>
      <c r="AO434" s="6">
        <v>992.5</v>
      </c>
      <c r="AP434" s="49">
        <f t="shared" si="106"/>
        <v>4.9489986197854003</v>
      </c>
      <c r="AQ434" s="6">
        <v>812405.61</v>
      </c>
      <c r="AR434" s="8">
        <v>7253890</v>
      </c>
      <c r="AS434" s="8">
        <v>1006</v>
      </c>
      <c r="AT434" s="51">
        <f t="shared" si="107"/>
        <v>3.4718714937778214</v>
      </c>
      <c r="AU434" s="6">
        <v>-790929.84</v>
      </c>
      <c r="AV434" s="8">
        <v>12033655</v>
      </c>
      <c r="AW434" s="8">
        <v>1623.5</v>
      </c>
      <c r="AX434" s="51">
        <f t="shared" si="108"/>
        <v>-2.037521022498983</v>
      </c>
      <c r="AY434" s="50">
        <f t="shared" si="109"/>
        <v>1335386.83</v>
      </c>
      <c r="AZ434" s="50">
        <f t="shared" si="110"/>
        <v>45161055</v>
      </c>
      <c r="BA434" s="50">
        <f t="shared" si="111"/>
        <v>11672.5</v>
      </c>
      <c r="BB434" s="7">
        <f t="shared" si="112"/>
        <v>0.91665245043544707</v>
      </c>
      <c r="BC434" s="10" t="s">
        <v>788</v>
      </c>
      <c r="BD434" s="10" t="s">
        <v>788</v>
      </c>
      <c r="BE434" s="10" t="s">
        <v>806</v>
      </c>
      <c r="BF434" s="10" t="s">
        <v>808</v>
      </c>
    </row>
    <row r="435" spans="1:58" x14ac:dyDescent="0.2">
      <c r="A435" s="5">
        <v>172338</v>
      </c>
      <c r="B435" s="6" t="s">
        <v>219</v>
      </c>
      <c r="C435" s="6">
        <v>-146667.41</v>
      </c>
      <c r="D435" s="6">
        <v>4842090</v>
      </c>
      <c r="E435" s="6">
        <v>669</v>
      </c>
      <c r="F435" s="49">
        <f t="shared" si="97"/>
        <v>-0.90870312199897152</v>
      </c>
      <c r="G435" s="6">
        <v>532351.68000000005</v>
      </c>
      <c r="H435" s="6">
        <v>4688725</v>
      </c>
      <c r="I435" s="6">
        <v>676.5</v>
      </c>
      <c r="J435" s="49">
        <f t="shared" si="98"/>
        <v>3.5196992956507369</v>
      </c>
      <c r="K435" s="6">
        <v>-574051.81999999995</v>
      </c>
      <c r="L435" s="6">
        <v>7334060</v>
      </c>
      <c r="M435" s="6">
        <v>1018</v>
      </c>
      <c r="N435" s="49">
        <f t="shared" si="99"/>
        <v>-2.348161127670076</v>
      </c>
      <c r="O435" s="6">
        <v>103025.23</v>
      </c>
      <c r="P435" s="6">
        <v>5751345</v>
      </c>
      <c r="Q435" s="6">
        <v>805.5</v>
      </c>
      <c r="R435" s="49">
        <f t="shared" si="100"/>
        <v>0.55531047607124939</v>
      </c>
      <c r="S435" s="6">
        <v>167918.18</v>
      </c>
      <c r="T435" s="6">
        <v>3340490</v>
      </c>
      <c r="U435" s="6">
        <v>478</v>
      </c>
      <c r="V435" s="49">
        <f t="shared" si="101"/>
        <v>1.5582934180314865</v>
      </c>
      <c r="W435" s="6">
        <v>113426.16</v>
      </c>
      <c r="X435" s="6">
        <v>3644275</v>
      </c>
      <c r="Y435" s="6">
        <v>515.5</v>
      </c>
      <c r="Z435" s="49">
        <f t="shared" si="102"/>
        <v>0.93373436417394418</v>
      </c>
      <c r="AA435" s="6">
        <v>126462.22</v>
      </c>
      <c r="AB435" s="6">
        <v>5362700</v>
      </c>
      <c r="AC435" s="6">
        <v>725</v>
      </c>
      <c r="AD435" s="49">
        <f t="shared" si="103"/>
        <v>0.73103638465698251</v>
      </c>
      <c r="AE435" s="6">
        <v>-93348.78</v>
      </c>
      <c r="AF435" s="6">
        <v>2469265</v>
      </c>
      <c r="AG435" s="6">
        <v>327.5</v>
      </c>
      <c r="AH435" s="49">
        <f t="shared" si="104"/>
        <v>-1.1341283337349373</v>
      </c>
      <c r="AI435" s="6">
        <v>-237965.33</v>
      </c>
      <c r="AJ435" s="6">
        <v>4248840</v>
      </c>
      <c r="AK435" s="6">
        <v>573</v>
      </c>
      <c r="AL435" s="49">
        <f t="shared" si="105"/>
        <v>-1.7362209991432955</v>
      </c>
      <c r="AM435" s="6">
        <v>-62659.23</v>
      </c>
      <c r="AN435" s="6">
        <v>5605795</v>
      </c>
      <c r="AO435" s="6">
        <v>776.5</v>
      </c>
      <c r="AP435" s="49">
        <f t="shared" si="106"/>
        <v>-0.34650502381910153</v>
      </c>
      <c r="AQ435" s="6">
        <v>-142010.19</v>
      </c>
      <c r="AR435" s="8">
        <v>5203580</v>
      </c>
      <c r="AS435" s="8">
        <v>701</v>
      </c>
      <c r="AT435" s="51">
        <f t="shared" si="107"/>
        <v>-0.84601675961549561</v>
      </c>
      <c r="AU435" s="6">
        <v>-1288871.8700000001</v>
      </c>
      <c r="AV435" s="8">
        <v>8303600</v>
      </c>
      <c r="AW435" s="8">
        <v>1109</v>
      </c>
      <c r="AX435" s="51">
        <f t="shared" si="108"/>
        <v>-4.8117717580326609</v>
      </c>
      <c r="AY435" s="50">
        <f t="shared" si="109"/>
        <v>322464.24000000011</v>
      </c>
      <c r="AZ435" s="50">
        <f t="shared" si="110"/>
        <v>34963685</v>
      </c>
      <c r="BA435" s="50">
        <f t="shared" si="111"/>
        <v>8374.5</v>
      </c>
      <c r="BB435" s="7">
        <f t="shared" si="112"/>
        <v>0.28590783379955526</v>
      </c>
      <c r="BC435" s="10" t="s">
        <v>788</v>
      </c>
      <c r="BD435" s="10" t="s">
        <v>788</v>
      </c>
      <c r="BE435" s="10" t="s">
        <v>806</v>
      </c>
      <c r="BF435" s="10" t="s">
        <v>808</v>
      </c>
    </row>
    <row r="436" spans="1:58" x14ac:dyDescent="0.2">
      <c r="A436" s="5">
        <v>172855</v>
      </c>
      <c r="B436" s="6" t="s">
        <v>126</v>
      </c>
      <c r="C436" s="6">
        <v>125456.88</v>
      </c>
      <c r="D436" s="6">
        <v>2624800</v>
      </c>
      <c r="E436" s="6">
        <v>361</v>
      </c>
      <c r="F436" s="49">
        <f t="shared" si="97"/>
        <v>1.4339021639743983</v>
      </c>
      <c r="G436" s="6">
        <v>377275.89</v>
      </c>
      <c r="H436" s="6">
        <v>1644000</v>
      </c>
      <c r="I436" s="6">
        <v>236</v>
      </c>
      <c r="J436" s="49">
        <f t="shared" si="98"/>
        <v>7.1140830839416065</v>
      </c>
      <c r="K436" s="6">
        <v>192804.92</v>
      </c>
      <c r="L436" s="6">
        <v>2992120</v>
      </c>
      <c r="M436" s="6">
        <v>416</v>
      </c>
      <c r="N436" s="49">
        <f t="shared" si="99"/>
        <v>1.9331268799379706</v>
      </c>
      <c r="O436" s="6">
        <v>90222.9</v>
      </c>
      <c r="P436" s="6">
        <v>1986420</v>
      </c>
      <c r="Q436" s="6">
        <v>276</v>
      </c>
      <c r="R436" s="49">
        <f t="shared" si="100"/>
        <v>1.4080153743921224</v>
      </c>
      <c r="S436" s="6">
        <v>-5119.1000000000004</v>
      </c>
      <c r="T436" s="6">
        <v>1824880</v>
      </c>
      <c r="U436" s="6">
        <v>261</v>
      </c>
      <c r="V436" s="49">
        <f t="shared" si="101"/>
        <v>-8.6960293279558121E-2</v>
      </c>
      <c r="W436" s="6">
        <v>-96035.14</v>
      </c>
      <c r="X436" s="6">
        <v>1550980</v>
      </c>
      <c r="Y436" s="6">
        <v>216</v>
      </c>
      <c r="Z436" s="49">
        <f t="shared" si="102"/>
        <v>-1.857570181433674</v>
      </c>
      <c r="AA436" s="6">
        <v>247863.94</v>
      </c>
      <c r="AB436" s="6">
        <v>2496680</v>
      </c>
      <c r="AC436" s="6">
        <v>331</v>
      </c>
      <c r="AD436" s="49">
        <f t="shared" si="103"/>
        <v>3.0775999086787253</v>
      </c>
      <c r="AE436" s="6">
        <v>398586.92</v>
      </c>
      <c r="AF436" s="6">
        <v>1420720</v>
      </c>
      <c r="AG436" s="6">
        <v>189</v>
      </c>
      <c r="AH436" s="49">
        <f t="shared" si="104"/>
        <v>8.4165828593952359</v>
      </c>
      <c r="AI436" s="6">
        <v>153900.95000000001</v>
      </c>
      <c r="AJ436" s="6">
        <v>1746760</v>
      </c>
      <c r="AK436" s="6">
        <v>237</v>
      </c>
      <c r="AL436" s="49">
        <f t="shared" si="105"/>
        <v>2.73130221095056</v>
      </c>
      <c r="AM436" s="6">
        <v>213290.01</v>
      </c>
      <c r="AN436" s="6">
        <v>2000880</v>
      </c>
      <c r="AO436" s="6">
        <v>276</v>
      </c>
      <c r="AP436" s="49">
        <f t="shared" si="106"/>
        <v>3.3045411568909682</v>
      </c>
      <c r="AQ436" s="6">
        <v>-239990.99</v>
      </c>
      <c r="AR436" s="8">
        <v>1830500</v>
      </c>
      <c r="AS436" s="8">
        <v>250</v>
      </c>
      <c r="AT436" s="51">
        <f t="shared" si="107"/>
        <v>-4.0643106746790494</v>
      </c>
      <c r="AU436" s="6">
        <v>-451333.64</v>
      </c>
      <c r="AV436" s="8">
        <v>3379080</v>
      </c>
      <c r="AW436" s="8">
        <v>451</v>
      </c>
      <c r="AX436" s="51">
        <f t="shared" si="108"/>
        <v>-4.1405775654911992</v>
      </c>
      <c r="AY436" s="50">
        <f t="shared" si="109"/>
        <v>932470.29</v>
      </c>
      <c r="AZ436" s="50">
        <f t="shared" si="110"/>
        <v>15119880</v>
      </c>
      <c r="BA436" s="50">
        <f t="shared" si="111"/>
        <v>3500</v>
      </c>
      <c r="BB436" s="7">
        <f t="shared" si="112"/>
        <v>1.911825952983754</v>
      </c>
      <c r="BC436" s="10" t="s">
        <v>788</v>
      </c>
      <c r="BD436" s="10" t="s">
        <v>788</v>
      </c>
      <c r="BE436" s="10" t="s">
        <v>806</v>
      </c>
      <c r="BF436" s="10" t="s">
        <v>808</v>
      </c>
    </row>
    <row r="437" spans="1:58" x14ac:dyDescent="0.2">
      <c r="A437" s="5">
        <v>173374</v>
      </c>
      <c r="B437" s="6" t="s">
        <v>256</v>
      </c>
      <c r="C437" s="6">
        <v>307463.62</v>
      </c>
      <c r="D437" s="6">
        <v>1422900</v>
      </c>
      <c r="E437" s="6">
        <v>201</v>
      </c>
      <c r="F437" s="49">
        <f t="shared" si="97"/>
        <v>6.4824714315833862</v>
      </c>
      <c r="G437" s="6">
        <v>251797.6</v>
      </c>
      <c r="H437" s="6">
        <v>1173000</v>
      </c>
      <c r="I437" s="6">
        <v>170</v>
      </c>
      <c r="J437" s="49">
        <f t="shared" si="98"/>
        <v>6.6544975277067344</v>
      </c>
      <c r="K437" s="6">
        <v>393301.61</v>
      </c>
      <c r="L437" s="6">
        <v>1491200</v>
      </c>
      <c r="M437" s="6">
        <v>210</v>
      </c>
      <c r="N437" s="49">
        <f t="shared" si="99"/>
        <v>7.9124519179184549</v>
      </c>
      <c r="O437" s="6">
        <v>793345.6</v>
      </c>
      <c r="P437" s="6">
        <v>1823120</v>
      </c>
      <c r="Q437" s="6">
        <v>256</v>
      </c>
      <c r="R437" s="49">
        <f t="shared" si="100"/>
        <v>13.489903901004871</v>
      </c>
      <c r="S437" s="6">
        <v>518877.59</v>
      </c>
      <c r="T437" s="6">
        <v>979280</v>
      </c>
      <c r="U437" s="6">
        <v>141</v>
      </c>
      <c r="V437" s="49">
        <f t="shared" si="101"/>
        <v>16.425542531247448</v>
      </c>
      <c r="W437" s="6">
        <v>744339.59</v>
      </c>
      <c r="X437" s="6">
        <v>1638220</v>
      </c>
      <c r="Y437" s="6">
        <v>229</v>
      </c>
      <c r="Z437" s="49">
        <f t="shared" si="102"/>
        <v>13.630762473904603</v>
      </c>
      <c r="AA437" s="6">
        <v>1081271.6100000001</v>
      </c>
      <c r="AB437" s="6">
        <v>2000600</v>
      </c>
      <c r="AC437" s="6">
        <v>270</v>
      </c>
      <c r="AD437" s="49">
        <f t="shared" si="103"/>
        <v>16.75468354993502</v>
      </c>
      <c r="AE437" s="6">
        <v>1050270.6100000001</v>
      </c>
      <c r="AF437" s="6">
        <v>1488280</v>
      </c>
      <c r="AG437" s="6">
        <v>201</v>
      </c>
      <c r="AH437" s="49">
        <f t="shared" si="104"/>
        <v>21.170826927728655</v>
      </c>
      <c r="AI437" s="6">
        <v>1308944.6100000001</v>
      </c>
      <c r="AJ437" s="6">
        <v>1561900</v>
      </c>
      <c r="AK437" s="6">
        <v>215</v>
      </c>
      <c r="AL437" s="49">
        <f t="shared" si="105"/>
        <v>25.979437166271854</v>
      </c>
      <c r="AM437" s="6">
        <v>1564600.65</v>
      </c>
      <c r="AN437" s="6">
        <v>1876700</v>
      </c>
      <c r="AO437" s="6">
        <v>265</v>
      </c>
      <c r="AP437" s="49">
        <f t="shared" si="106"/>
        <v>25.844631614003301</v>
      </c>
      <c r="AQ437" s="6">
        <v>1621019.68</v>
      </c>
      <c r="AR437" s="8">
        <v>2068700</v>
      </c>
      <c r="AS437" s="8">
        <v>290</v>
      </c>
      <c r="AT437" s="51">
        <f t="shared" si="107"/>
        <v>24.291395601102138</v>
      </c>
      <c r="AU437" s="6">
        <v>932693.39</v>
      </c>
      <c r="AV437" s="8">
        <v>2264800</v>
      </c>
      <c r="AW437" s="8">
        <v>310</v>
      </c>
      <c r="AX437" s="51">
        <f t="shared" si="108"/>
        <v>12.766467277463795</v>
      </c>
      <c r="AY437" s="50">
        <f t="shared" si="109"/>
        <v>4090397.2199999997</v>
      </c>
      <c r="AZ437" s="50">
        <f t="shared" si="110"/>
        <v>10528320</v>
      </c>
      <c r="BA437" s="50">
        <f t="shared" si="111"/>
        <v>2758</v>
      </c>
      <c r="BB437" s="7">
        <f t="shared" si="112"/>
        <v>12.043926649265979</v>
      </c>
      <c r="BC437" s="10" t="s">
        <v>788</v>
      </c>
      <c r="BD437" s="10" t="s">
        <v>788</v>
      </c>
      <c r="BE437" s="10" t="s">
        <v>806</v>
      </c>
      <c r="BF437" s="10" t="s">
        <v>808</v>
      </c>
    </row>
    <row r="438" spans="1:58" x14ac:dyDescent="0.2">
      <c r="A438" s="5">
        <v>174378</v>
      </c>
      <c r="B438" s="6" t="s">
        <v>269</v>
      </c>
      <c r="C438" s="6">
        <v>170999.66</v>
      </c>
      <c r="D438" s="6">
        <v>182000</v>
      </c>
      <c r="E438" s="6">
        <v>25</v>
      </c>
      <c r="F438" s="49">
        <f t="shared" si="97"/>
        <v>28.186757142857143</v>
      </c>
      <c r="G438" s="6">
        <v>233549.65</v>
      </c>
      <c r="H438" s="6">
        <v>520850</v>
      </c>
      <c r="I438" s="6">
        <v>76</v>
      </c>
      <c r="J438" s="49">
        <f t="shared" si="98"/>
        <v>13.900430354228664</v>
      </c>
      <c r="K438" s="6">
        <v>642869.65</v>
      </c>
      <c r="L438" s="6">
        <v>877150</v>
      </c>
      <c r="M438" s="6">
        <v>125</v>
      </c>
      <c r="N438" s="49">
        <f t="shared" si="99"/>
        <v>21.987219403750785</v>
      </c>
      <c r="O438" s="6">
        <v>412869.65</v>
      </c>
      <c r="P438" s="6">
        <v>0</v>
      </c>
      <c r="Q438" s="6">
        <v>0</v>
      </c>
      <c r="R438" s="49">
        <f t="shared" si="100"/>
        <v>0</v>
      </c>
      <c r="S438" s="6">
        <v>356119.67</v>
      </c>
      <c r="T438" s="6">
        <v>415250</v>
      </c>
      <c r="U438" s="6">
        <v>60</v>
      </c>
      <c r="V438" s="49">
        <f t="shared" si="101"/>
        <v>26.585694810355204</v>
      </c>
      <c r="W438" s="6">
        <v>386969.67</v>
      </c>
      <c r="X438" s="6">
        <v>347000</v>
      </c>
      <c r="Y438" s="6">
        <v>50</v>
      </c>
      <c r="Z438" s="49">
        <f t="shared" si="102"/>
        <v>33.455591066282423</v>
      </c>
      <c r="AA438" s="6">
        <v>381249.67</v>
      </c>
      <c r="AB438" s="6">
        <v>233900</v>
      </c>
      <c r="AC438" s="6">
        <v>35</v>
      </c>
      <c r="AD438" s="49">
        <f t="shared" si="103"/>
        <v>50.529028516460023</v>
      </c>
      <c r="AE438" s="6">
        <v>593714.67000000004</v>
      </c>
      <c r="AF438" s="6">
        <v>791300</v>
      </c>
      <c r="AG438" s="6">
        <v>105</v>
      </c>
      <c r="AH438" s="49">
        <f t="shared" si="104"/>
        <v>22.509086440035386</v>
      </c>
      <c r="AI438" s="6">
        <v>518499.67</v>
      </c>
      <c r="AJ438" s="6">
        <v>288450</v>
      </c>
      <c r="AK438" s="6">
        <v>40</v>
      </c>
      <c r="AL438" s="49">
        <f t="shared" si="105"/>
        <v>55.723660149072636</v>
      </c>
      <c r="AM438" s="6">
        <v>239099.67</v>
      </c>
      <c r="AN438" s="6">
        <v>255400</v>
      </c>
      <c r="AO438" s="6">
        <v>35</v>
      </c>
      <c r="AP438" s="49">
        <f t="shared" si="106"/>
        <v>29.021494792482386</v>
      </c>
      <c r="AQ438" s="6">
        <v>240299.67</v>
      </c>
      <c r="AR438" s="8">
        <v>147300</v>
      </c>
      <c r="AS438" s="8">
        <v>20</v>
      </c>
      <c r="AT438" s="51">
        <f t="shared" si="107"/>
        <v>50.572231975560079</v>
      </c>
      <c r="AU438" s="6">
        <v>262520.59999999998</v>
      </c>
      <c r="AV438" s="8">
        <v>523600</v>
      </c>
      <c r="AW438" s="8">
        <v>70</v>
      </c>
      <c r="AX438" s="51">
        <f t="shared" si="108"/>
        <v>15.542663483575245</v>
      </c>
      <c r="AY438" s="50">
        <f t="shared" si="109"/>
        <v>2584627.6199999996</v>
      </c>
      <c r="AZ438" s="50">
        <f t="shared" si="110"/>
        <v>2576150</v>
      </c>
      <c r="BA438" s="50">
        <f t="shared" si="111"/>
        <v>641</v>
      </c>
      <c r="BB438" s="7">
        <f t="shared" si="112"/>
        <v>31.102015107815923</v>
      </c>
      <c r="BC438" s="10" t="s">
        <v>788</v>
      </c>
      <c r="BD438" s="10" t="s">
        <v>788</v>
      </c>
      <c r="BE438" s="10" t="s">
        <v>806</v>
      </c>
      <c r="BF438" s="10" t="s">
        <v>808</v>
      </c>
    </row>
    <row r="439" spans="1:58" x14ac:dyDescent="0.2">
      <c r="A439" s="5">
        <v>174770</v>
      </c>
      <c r="B439" s="6" t="s">
        <v>275</v>
      </c>
      <c r="C439" s="6">
        <v>686784.27</v>
      </c>
      <c r="D439" s="6">
        <v>726200</v>
      </c>
      <c r="E439" s="6">
        <v>101</v>
      </c>
      <c r="F439" s="49">
        <f t="shared" si="97"/>
        <v>28.371699394106304</v>
      </c>
      <c r="G439" s="6">
        <v>399257.58</v>
      </c>
      <c r="H439" s="6">
        <v>243500</v>
      </c>
      <c r="I439" s="6">
        <v>35</v>
      </c>
      <c r="J439" s="49">
        <f t="shared" si="98"/>
        <v>50.829507104722794</v>
      </c>
      <c r="K439" s="6">
        <v>553780.85</v>
      </c>
      <c r="L439" s="6">
        <v>765700</v>
      </c>
      <c r="M439" s="6">
        <v>105</v>
      </c>
      <c r="N439" s="49">
        <f t="shared" si="99"/>
        <v>21.697042575421182</v>
      </c>
      <c r="O439" s="6">
        <v>896012.54</v>
      </c>
      <c r="P439" s="6">
        <v>974600</v>
      </c>
      <c r="Q439" s="6">
        <v>135</v>
      </c>
      <c r="R439" s="49">
        <f t="shared" si="100"/>
        <v>28.500296265134413</v>
      </c>
      <c r="S439" s="6">
        <v>336151.91</v>
      </c>
      <c r="T439" s="6">
        <v>0</v>
      </c>
      <c r="U439" s="6">
        <v>0</v>
      </c>
      <c r="V439" s="49">
        <f t="shared" si="101"/>
        <v>0</v>
      </c>
      <c r="W439" s="6">
        <v>209905.81</v>
      </c>
      <c r="X439" s="6">
        <v>0</v>
      </c>
      <c r="Y439" s="6">
        <v>0</v>
      </c>
      <c r="Z439" s="49">
        <f t="shared" si="102"/>
        <v>0</v>
      </c>
      <c r="AA439" s="6">
        <v>414770.81</v>
      </c>
      <c r="AB439" s="6">
        <v>569500</v>
      </c>
      <c r="AC439" s="6">
        <v>75</v>
      </c>
      <c r="AD439" s="49">
        <f t="shared" si="103"/>
        <v>22.577515557506583</v>
      </c>
      <c r="AE439" s="6">
        <v>592567.67000000004</v>
      </c>
      <c r="AF439" s="6">
        <v>716100</v>
      </c>
      <c r="AG439" s="6">
        <v>95</v>
      </c>
      <c r="AH439" s="49">
        <f t="shared" si="104"/>
        <v>24.824787180561376</v>
      </c>
      <c r="AI439" s="6">
        <v>852686.34</v>
      </c>
      <c r="AJ439" s="6">
        <v>747980</v>
      </c>
      <c r="AK439" s="6">
        <v>101</v>
      </c>
      <c r="AL439" s="49">
        <f t="shared" si="105"/>
        <v>35.339549907751547</v>
      </c>
      <c r="AM439" s="6">
        <v>330370.71000000002</v>
      </c>
      <c r="AN439" s="6">
        <v>103700</v>
      </c>
      <c r="AO439" s="6">
        <v>15</v>
      </c>
      <c r="AP439" s="49">
        <f t="shared" si="106"/>
        <v>98.760771552555454</v>
      </c>
      <c r="AQ439" s="6">
        <v>280420.71000000002</v>
      </c>
      <c r="AR439" s="8">
        <v>0</v>
      </c>
      <c r="AS439" s="8">
        <v>0</v>
      </c>
      <c r="AT439" s="51">
        <f t="shared" si="107"/>
        <v>0</v>
      </c>
      <c r="AU439" s="6">
        <v>-20985.8</v>
      </c>
      <c r="AV439" s="8">
        <v>0</v>
      </c>
      <c r="AW439" s="8">
        <v>0</v>
      </c>
      <c r="AX439" s="51">
        <f t="shared" si="108"/>
        <v>0</v>
      </c>
      <c r="AY439" s="50">
        <f t="shared" si="109"/>
        <v>3496663.7700000005</v>
      </c>
      <c r="AZ439" s="50">
        <f t="shared" si="110"/>
        <v>3279500</v>
      </c>
      <c r="BA439" s="50">
        <f t="shared" si="111"/>
        <v>662</v>
      </c>
      <c r="BB439" s="7">
        <f t="shared" si="112"/>
        <v>33.052775383442601</v>
      </c>
      <c r="BC439" s="10" t="s">
        <v>788</v>
      </c>
      <c r="BD439" s="10" t="s">
        <v>788</v>
      </c>
      <c r="BE439" s="10" t="s">
        <v>806</v>
      </c>
      <c r="BF439" s="10" t="s">
        <v>808</v>
      </c>
    </row>
    <row r="440" spans="1:58" x14ac:dyDescent="0.2">
      <c r="A440" s="5">
        <v>177797</v>
      </c>
      <c r="B440" s="6" t="s">
        <v>353</v>
      </c>
      <c r="C440" s="6">
        <v>486590.96</v>
      </c>
      <c r="D440" s="6">
        <v>725360</v>
      </c>
      <c r="E440" s="6">
        <v>102</v>
      </c>
      <c r="F440" s="49">
        <f t="shared" si="97"/>
        <v>20.124805338039042</v>
      </c>
      <c r="G440" s="6">
        <v>399265.96</v>
      </c>
      <c r="H440" s="6">
        <v>750530</v>
      </c>
      <c r="I440" s="6">
        <v>108</v>
      </c>
      <c r="J440" s="49">
        <f t="shared" si="98"/>
        <v>16.491339133678867</v>
      </c>
      <c r="K440" s="6">
        <v>-15458.03</v>
      </c>
      <c r="L440" s="6">
        <v>862620</v>
      </c>
      <c r="M440" s="6">
        <v>121</v>
      </c>
      <c r="N440" s="49">
        <f t="shared" si="99"/>
        <v>-0.53759581275648605</v>
      </c>
      <c r="O440" s="6">
        <v>590835.94999999995</v>
      </c>
      <c r="P440" s="6">
        <v>1237320</v>
      </c>
      <c r="Q440" s="6">
        <v>176</v>
      </c>
      <c r="R440" s="49">
        <f t="shared" si="100"/>
        <v>14.802892097436395</v>
      </c>
      <c r="S440" s="6">
        <v>39135.949999999997</v>
      </c>
      <c r="T440" s="6">
        <v>483100</v>
      </c>
      <c r="U440" s="6">
        <v>70</v>
      </c>
      <c r="V440" s="49">
        <f t="shared" si="101"/>
        <v>2.511311219209273</v>
      </c>
      <c r="W440" s="6">
        <v>425940.95</v>
      </c>
      <c r="X440" s="6">
        <v>624700</v>
      </c>
      <c r="Y440" s="6">
        <v>90</v>
      </c>
      <c r="Z440" s="49">
        <f t="shared" si="102"/>
        <v>20.454983992316315</v>
      </c>
      <c r="AA440" s="6">
        <v>228798.94</v>
      </c>
      <c r="AB440" s="6">
        <v>985540</v>
      </c>
      <c r="AC440" s="6">
        <v>135.5</v>
      </c>
      <c r="AD440" s="49">
        <f t="shared" si="103"/>
        <v>7.1968333502445363</v>
      </c>
      <c r="AE440" s="6">
        <v>40290.94</v>
      </c>
      <c r="AF440" s="6">
        <v>739500</v>
      </c>
      <c r="AG440" s="6">
        <v>100</v>
      </c>
      <c r="AH440" s="49">
        <f t="shared" si="104"/>
        <v>1.634520892494929</v>
      </c>
      <c r="AI440" s="6">
        <v>509288.44</v>
      </c>
      <c r="AJ440" s="6">
        <v>2189950</v>
      </c>
      <c r="AK440" s="6">
        <v>300</v>
      </c>
      <c r="AL440" s="49">
        <f t="shared" si="105"/>
        <v>7.209270366903354</v>
      </c>
      <c r="AM440" s="6">
        <v>981687.45</v>
      </c>
      <c r="AN440" s="6">
        <v>2335605</v>
      </c>
      <c r="AO440" s="6">
        <v>320.5</v>
      </c>
      <c r="AP440" s="49">
        <f t="shared" si="106"/>
        <v>13.029733602214415</v>
      </c>
      <c r="AQ440" s="6">
        <v>981406.46</v>
      </c>
      <c r="AR440" s="8">
        <v>1849975</v>
      </c>
      <c r="AS440" s="8">
        <v>249.5</v>
      </c>
      <c r="AT440" s="51">
        <f t="shared" si="107"/>
        <v>16.44541156502115</v>
      </c>
      <c r="AU440" s="6">
        <v>311146.44</v>
      </c>
      <c r="AV440" s="8">
        <v>1908600</v>
      </c>
      <c r="AW440" s="8">
        <v>255</v>
      </c>
      <c r="AX440" s="51">
        <f t="shared" si="108"/>
        <v>5.0537250550141462</v>
      </c>
      <c r="AY440" s="50">
        <f t="shared" si="109"/>
        <v>2155110.6799999997</v>
      </c>
      <c r="AZ440" s="50">
        <f t="shared" si="110"/>
        <v>5669170</v>
      </c>
      <c r="BA440" s="50">
        <f t="shared" si="111"/>
        <v>2027.5</v>
      </c>
      <c r="BB440" s="7">
        <f t="shared" si="112"/>
        <v>11.784517148012847</v>
      </c>
      <c r="BC440" s="10" t="s">
        <v>788</v>
      </c>
      <c r="BD440" s="10" t="s">
        <v>788</v>
      </c>
      <c r="BE440" s="10" t="s">
        <v>806</v>
      </c>
      <c r="BF440" s="10" t="s">
        <v>808</v>
      </c>
    </row>
    <row r="441" spans="1:58" x14ac:dyDescent="0.2">
      <c r="A441" s="5">
        <v>178533</v>
      </c>
      <c r="B441" s="6" t="s">
        <v>379</v>
      </c>
      <c r="C441" s="6">
        <v>-9.34</v>
      </c>
      <c r="D441" s="6">
        <v>0</v>
      </c>
      <c r="E441" s="6">
        <v>0</v>
      </c>
      <c r="F441" s="49">
        <f t="shared" si="97"/>
        <v>0</v>
      </c>
      <c r="G441" s="6">
        <v>-9.34</v>
      </c>
      <c r="H441" s="6">
        <v>0</v>
      </c>
      <c r="I441" s="6">
        <v>0</v>
      </c>
      <c r="J441" s="49">
        <f t="shared" si="98"/>
        <v>0</v>
      </c>
      <c r="K441" s="6">
        <v>-9.34</v>
      </c>
      <c r="L441" s="6">
        <v>0</v>
      </c>
      <c r="M441" s="6">
        <v>0</v>
      </c>
      <c r="N441" s="49">
        <f t="shared" si="99"/>
        <v>0</v>
      </c>
      <c r="O441" s="6">
        <v>-9.34</v>
      </c>
      <c r="P441" s="6">
        <v>0</v>
      </c>
      <c r="Q441" s="6">
        <v>0</v>
      </c>
      <c r="R441" s="49">
        <f t="shared" si="100"/>
        <v>0</v>
      </c>
      <c r="S441" s="6">
        <v>-9.34</v>
      </c>
      <c r="T441" s="6">
        <v>0</v>
      </c>
      <c r="U441" s="6">
        <v>0</v>
      </c>
      <c r="V441" s="49">
        <f t="shared" si="101"/>
        <v>0</v>
      </c>
      <c r="W441" s="6">
        <v>-9.34</v>
      </c>
      <c r="X441" s="6">
        <v>0</v>
      </c>
      <c r="Y441" s="6">
        <v>0</v>
      </c>
      <c r="Z441" s="49">
        <f t="shared" si="102"/>
        <v>0</v>
      </c>
      <c r="AA441" s="6">
        <v>-9.34</v>
      </c>
      <c r="AB441" s="6">
        <v>0</v>
      </c>
      <c r="AC441" s="6">
        <v>0</v>
      </c>
      <c r="AD441" s="49">
        <f t="shared" si="103"/>
        <v>0</v>
      </c>
      <c r="AE441" s="6">
        <v>-9.34</v>
      </c>
      <c r="AF441" s="6">
        <v>0</v>
      </c>
      <c r="AG441" s="6">
        <v>0</v>
      </c>
      <c r="AH441" s="49">
        <f t="shared" si="104"/>
        <v>0</v>
      </c>
      <c r="AI441" s="6">
        <v>-9.34</v>
      </c>
      <c r="AJ441" s="6">
        <v>0</v>
      </c>
      <c r="AK441" s="6">
        <v>0</v>
      </c>
      <c r="AL441" s="49">
        <f t="shared" si="105"/>
        <v>0</v>
      </c>
      <c r="AM441" s="6">
        <v>-9.34</v>
      </c>
      <c r="AN441" s="6">
        <v>0</v>
      </c>
      <c r="AO441" s="6">
        <v>0</v>
      </c>
      <c r="AP441" s="49">
        <f t="shared" si="106"/>
        <v>0</v>
      </c>
      <c r="AQ441" s="6">
        <v>0</v>
      </c>
      <c r="AR441" s="8">
        <v>0</v>
      </c>
      <c r="AS441" s="8">
        <v>0</v>
      </c>
      <c r="AT441" s="51">
        <f t="shared" si="107"/>
        <v>0</v>
      </c>
      <c r="AU441" s="6">
        <v>0</v>
      </c>
      <c r="AV441" s="8">
        <v>0</v>
      </c>
      <c r="AW441" s="8">
        <v>0</v>
      </c>
      <c r="AX441" s="51">
        <f t="shared" si="108"/>
        <v>0</v>
      </c>
      <c r="AY441" s="50">
        <f t="shared" si="109"/>
        <v>-65.38000000000001</v>
      </c>
      <c r="AZ441" s="50">
        <f t="shared" si="110"/>
        <v>0</v>
      </c>
      <c r="BA441" s="50">
        <f t="shared" si="111"/>
        <v>0</v>
      </c>
      <c r="BB441" s="7">
        <f t="shared" si="112"/>
        <v>0</v>
      </c>
      <c r="BC441" s="10" t="s">
        <v>788</v>
      </c>
      <c r="BD441" s="10" t="s">
        <v>788</v>
      </c>
      <c r="BE441" s="10" t="s">
        <v>806</v>
      </c>
      <c r="BF441" s="10" t="s">
        <v>808</v>
      </c>
    </row>
    <row r="442" spans="1:58" x14ac:dyDescent="0.2">
      <c r="A442" s="5">
        <v>179010</v>
      </c>
      <c r="B442" s="6" t="s">
        <v>392</v>
      </c>
      <c r="C442" s="6">
        <v>180900.35</v>
      </c>
      <c r="D442" s="6">
        <v>207000</v>
      </c>
      <c r="E442" s="6">
        <v>30</v>
      </c>
      <c r="F442" s="49">
        <f t="shared" si="97"/>
        <v>26.217442028985509</v>
      </c>
      <c r="G442" s="6">
        <v>189800.35</v>
      </c>
      <c r="H442" s="6">
        <v>195000</v>
      </c>
      <c r="I442" s="6">
        <v>30</v>
      </c>
      <c r="J442" s="49">
        <f t="shared" si="98"/>
        <v>30.173388974358975</v>
      </c>
      <c r="K442" s="6">
        <v>-2899.65</v>
      </c>
      <c r="L442" s="6">
        <v>0</v>
      </c>
      <c r="M442" s="6">
        <v>0</v>
      </c>
      <c r="N442" s="49">
        <f t="shared" si="99"/>
        <v>0</v>
      </c>
      <c r="O442" s="6">
        <v>199900.35</v>
      </c>
      <c r="P442" s="6">
        <v>204600</v>
      </c>
      <c r="Q442" s="6">
        <v>30</v>
      </c>
      <c r="R442" s="49">
        <f t="shared" si="100"/>
        <v>30.287931818181818</v>
      </c>
      <c r="S442" s="6">
        <v>255500.35</v>
      </c>
      <c r="T442" s="6">
        <v>265100</v>
      </c>
      <c r="U442" s="6">
        <v>40</v>
      </c>
      <c r="V442" s="49">
        <f t="shared" si="101"/>
        <v>29.877445680875141</v>
      </c>
      <c r="W442" s="6">
        <v>180500.35</v>
      </c>
      <c r="X442" s="6">
        <v>197400</v>
      </c>
      <c r="Y442" s="6">
        <v>30</v>
      </c>
      <c r="Z442" s="49">
        <f t="shared" si="102"/>
        <v>27.431664133738604</v>
      </c>
      <c r="AA442" s="6">
        <v>221400.35</v>
      </c>
      <c r="AB442" s="6">
        <v>218400</v>
      </c>
      <c r="AC442" s="6">
        <v>30</v>
      </c>
      <c r="AD442" s="49">
        <f t="shared" si="103"/>
        <v>31.425873855311355</v>
      </c>
      <c r="AE442" s="6">
        <v>121400.35</v>
      </c>
      <c r="AF442" s="6">
        <v>0</v>
      </c>
      <c r="AG442" s="6">
        <v>0</v>
      </c>
      <c r="AH442" s="49">
        <f t="shared" si="104"/>
        <v>0</v>
      </c>
      <c r="AI442" s="6">
        <v>226825.35</v>
      </c>
      <c r="AJ442" s="6">
        <v>244700</v>
      </c>
      <c r="AK442" s="6">
        <v>35</v>
      </c>
      <c r="AL442" s="49">
        <f t="shared" si="105"/>
        <v>28.735536779730282</v>
      </c>
      <c r="AM442" s="6">
        <v>226825.35</v>
      </c>
      <c r="AN442" s="6">
        <v>0</v>
      </c>
      <c r="AO442" s="6">
        <v>0</v>
      </c>
      <c r="AP442" s="49">
        <f t="shared" si="106"/>
        <v>0</v>
      </c>
      <c r="AQ442" s="6">
        <v>226825.35</v>
      </c>
      <c r="AR442" s="8">
        <v>0</v>
      </c>
      <c r="AS442" s="8">
        <v>0</v>
      </c>
      <c r="AT442" s="51">
        <f t="shared" si="107"/>
        <v>0</v>
      </c>
      <c r="AU442" s="6">
        <v>126825.35</v>
      </c>
      <c r="AV442" s="8">
        <v>0</v>
      </c>
      <c r="AW442" s="8">
        <v>0</v>
      </c>
      <c r="AX442" s="51">
        <f t="shared" si="108"/>
        <v>0</v>
      </c>
      <c r="AY442" s="50">
        <f t="shared" si="109"/>
        <v>1225102.45</v>
      </c>
      <c r="AZ442" s="50">
        <f t="shared" si="110"/>
        <v>1287500</v>
      </c>
      <c r="BA442" s="50">
        <f t="shared" si="111"/>
        <v>225</v>
      </c>
      <c r="BB442" s="7">
        <f t="shared" si="112"/>
        <v>29.497612388349513</v>
      </c>
      <c r="BC442" s="10" t="s">
        <v>788</v>
      </c>
      <c r="BD442" s="10" t="s">
        <v>788</v>
      </c>
      <c r="BE442" s="10" t="s">
        <v>806</v>
      </c>
      <c r="BF442" s="10" t="s">
        <v>808</v>
      </c>
    </row>
    <row r="443" spans="1:58" x14ac:dyDescent="0.2">
      <c r="A443" s="5">
        <v>179867</v>
      </c>
      <c r="B443" s="6" t="s">
        <v>420</v>
      </c>
      <c r="C443" s="6">
        <v>-14006.48</v>
      </c>
      <c r="D443" s="6">
        <v>0</v>
      </c>
      <c r="E443" s="6">
        <v>0</v>
      </c>
      <c r="F443" s="49">
        <f t="shared" si="97"/>
        <v>0</v>
      </c>
      <c r="G443" s="6">
        <v>-14006.48</v>
      </c>
      <c r="H443" s="6">
        <v>0</v>
      </c>
      <c r="I443" s="6">
        <v>0</v>
      </c>
      <c r="J443" s="49">
        <f t="shared" si="98"/>
        <v>0</v>
      </c>
      <c r="K443" s="6">
        <v>-14006.48</v>
      </c>
      <c r="L443" s="6">
        <v>0</v>
      </c>
      <c r="M443" s="6">
        <v>0</v>
      </c>
      <c r="N443" s="49">
        <f t="shared" si="99"/>
        <v>0</v>
      </c>
      <c r="O443" s="6">
        <v>-14006.48</v>
      </c>
      <c r="P443" s="6">
        <v>0</v>
      </c>
      <c r="Q443" s="6">
        <v>0</v>
      </c>
      <c r="R443" s="49">
        <f t="shared" si="100"/>
        <v>0</v>
      </c>
      <c r="S443" s="6">
        <v>-14006.48</v>
      </c>
      <c r="T443" s="6">
        <v>0</v>
      </c>
      <c r="U443" s="6">
        <v>0</v>
      </c>
      <c r="V443" s="49">
        <f t="shared" si="101"/>
        <v>0</v>
      </c>
      <c r="W443" s="6">
        <v>-14006.48</v>
      </c>
      <c r="X443" s="6">
        <v>0</v>
      </c>
      <c r="Y443" s="6">
        <v>0</v>
      </c>
      <c r="Z443" s="49">
        <f t="shared" si="102"/>
        <v>0</v>
      </c>
      <c r="AA443" s="6">
        <v>-14006.48</v>
      </c>
      <c r="AB443" s="6">
        <v>0</v>
      </c>
      <c r="AC443" s="6">
        <v>0</v>
      </c>
      <c r="AD443" s="49">
        <f t="shared" si="103"/>
        <v>0</v>
      </c>
      <c r="AE443" s="6">
        <v>-14006.48</v>
      </c>
      <c r="AF443" s="6">
        <v>0</v>
      </c>
      <c r="AG443" s="6">
        <v>0</v>
      </c>
      <c r="AH443" s="49">
        <f t="shared" si="104"/>
        <v>0</v>
      </c>
      <c r="AI443" s="6">
        <v>-14006.48</v>
      </c>
      <c r="AJ443" s="6">
        <v>0</v>
      </c>
      <c r="AK443" s="6">
        <v>0</v>
      </c>
      <c r="AL443" s="49">
        <f t="shared" si="105"/>
        <v>0</v>
      </c>
      <c r="AM443" s="6">
        <v>-14006.48</v>
      </c>
      <c r="AN443" s="6">
        <v>0</v>
      </c>
      <c r="AO443" s="6">
        <v>0</v>
      </c>
      <c r="AP443" s="49">
        <f t="shared" si="106"/>
        <v>0</v>
      </c>
      <c r="AQ443" s="6">
        <v>0</v>
      </c>
      <c r="AR443" s="8">
        <v>0</v>
      </c>
      <c r="AS443" s="8">
        <v>0</v>
      </c>
      <c r="AT443" s="51">
        <f t="shared" si="107"/>
        <v>0</v>
      </c>
      <c r="AU443" s="6">
        <v>0</v>
      </c>
      <c r="AV443" s="8">
        <v>0</v>
      </c>
      <c r="AW443" s="8">
        <v>0</v>
      </c>
      <c r="AX443" s="51">
        <f t="shared" si="108"/>
        <v>0</v>
      </c>
      <c r="AY443" s="50">
        <f t="shared" si="109"/>
        <v>-98045.359999999986</v>
      </c>
      <c r="AZ443" s="50">
        <f t="shared" si="110"/>
        <v>0</v>
      </c>
      <c r="BA443" s="50">
        <f t="shared" si="111"/>
        <v>0</v>
      </c>
      <c r="BB443" s="7">
        <f t="shared" si="112"/>
        <v>0</v>
      </c>
      <c r="BC443" s="10" t="s">
        <v>788</v>
      </c>
      <c r="BD443" s="10" t="s">
        <v>788</v>
      </c>
      <c r="BE443" s="10" t="s">
        <v>806</v>
      </c>
      <c r="BF443" s="10" t="s">
        <v>808</v>
      </c>
    </row>
    <row r="444" spans="1:58" x14ac:dyDescent="0.2">
      <c r="A444" s="5">
        <v>179946</v>
      </c>
      <c r="B444" s="6" t="s">
        <v>442</v>
      </c>
      <c r="C444" s="6">
        <v>437.75</v>
      </c>
      <c r="D444" s="6">
        <v>0</v>
      </c>
      <c r="E444" s="6">
        <v>0</v>
      </c>
      <c r="F444" s="49">
        <f t="shared" si="97"/>
        <v>0</v>
      </c>
      <c r="G444" s="6">
        <v>-0.25</v>
      </c>
      <c r="H444" s="6">
        <v>0</v>
      </c>
      <c r="I444" s="6">
        <v>0</v>
      </c>
      <c r="J444" s="49">
        <f t="shared" si="98"/>
        <v>0</v>
      </c>
      <c r="K444" s="6">
        <v>-1659.25</v>
      </c>
      <c r="L444" s="6">
        <v>140200</v>
      </c>
      <c r="M444" s="6">
        <v>20</v>
      </c>
      <c r="N444" s="49">
        <f t="shared" si="99"/>
        <v>-0.35504636233951498</v>
      </c>
      <c r="O444" s="6">
        <v>23400.25</v>
      </c>
      <c r="P444" s="6">
        <v>114862.5</v>
      </c>
      <c r="Q444" s="6">
        <v>15.75</v>
      </c>
      <c r="R444" s="49">
        <f t="shared" si="100"/>
        <v>6.3154445532702148</v>
      </c>
      <c r="S444" s="6">
        <v>135526.25</v>
      </c>
      <c r="T444" s="6">
        <v>141800</v>
      </c>
      <c r="U444" s="6">
        <v>20</v>
      </c>
      <c r="V444" s="49">
        <f t="shared" si="101"/>
        <v>29.628446755994361</v>
      </c>
      <c r="W444" s="6">
        <v>24712.25</v>
      </c>
      <c r="X444" s="6">
        <v>32950</v>
      </c>
      <c r="Y444" s="6">
        <v>5</v>
      </c>
      <c r="Z444" s="49">
        <f t="shared" si="102"/>
        <v>22.499772382397573</v>
      </c>
      <c r="AA444" s="6">
        <v>472759.23</v>
      </c>
      <c r="AB444" s="6">
        <v>837550</v>
      </c>
      <c r="AC444" s="6">
        <v>110</v>
      </c>
      <c r="AD444" s="49">
        <f t="shared" si="103"/>
        <v>17.498102955047457</v>
      </c>
      <c r="AE444" s="6">
        <v>606759.23</v>
      </c>
      <c r="AF444" s="6">
        <v>142800</v>
      </c>
      <c r="AG444" s="6">
        <v>20</v>
      </c>
      <c r="AH444" s="49">
        <f t="shared" si="104"/>
        <v>127.47042647058824</v>
      </c>
      <c r="AI444" s="6">
        <v>513495.23</v>
      </c>
      <c r="AJ444" s="6">
        <v>532790</v>
      </c>
      <c r="AK444" s="6">
        <v>73</v>
      </c>
      <c r="AL444" s="49">
        <f t="shared" si="105"/>
        <v>29.877347791812909</v>
      </c>
      <c r="AM444" s="6">
        <v>346113.23</v>
      </c>
      <c r="AN444" s="6">
        <v>360700</v>
      </c>
      <c r="AO444" s="6">
        <v>50</v>
      </c>
      <c r="AP444" s="49">
        <f t="shared" si="106"/>
        <v>29.746354671472133</v>
      </c>
      <c r="AQ444" s="6">
        <v>538073.23</v>
      </c>
      <c r="AR444" s="8">
        <v>196380</v>
      </c>
      <c r="AS444" s="8">
        <v>27</v>
      </c>
      <c r="AT444" s="51">
        <f t="shared" si="107"/>
        <v>84.938741877991646</v>
      </c>
      <c r="AU444" s="6">
        <v>1036879.22</v>
      </c>
      <c r="AV444" s="8">
        <v>1942062.5</v>
      </c>
      <c r="AW444" s="8">
        <v>266.25</v>
      </c>
      <c r="AX444" s="51">
        <f t="shared" si="108"/>
        <v>16.551092367006724</v>
      </c>
      <c r="AY444" s="50">
        <f t="shared" si="109"/>
        <v>655176.23</v>
      </c>
      <c r="AZ444" s="50">
        <f t="shared" si="110"/>
        <v>1267362.5</v>
      </c>
      <c r="BA444" s="50">
        <f t="shared" si="111"/>
        <v>607</v>
      </c>
      <c r="BB444" s="7">
        <f t="shared" si="112"/>
        <v>16.025772523646548</v>
      </c>
      <c r="BC444" s="10" t="s">
        <v>788</v>
      </c>
      <c r="BD444" s="10" t="s">
        <v>788</v>
      </c>
      <c r="BE444" s="10" t="s">
        <v>806</v>
      </c>
      <c r="BF444" s="10" t="s">
        <v>808</v>
      </c>
    </row>
    <row r="445" spans="1:58" x14ac:dyDescent="0.2">
      <c r="A445" s="5">
        <v>202880</v>
      </c>
      <c r="B445" s="6" t="s">
        <v>489</v>
      </c>
      <c r="C445" s="6">
        <v>162497.60000000001</v>
      </c>
      <c r="D445" s="6">
        <v>0</v>
      </c>
      <c r="E445" s="6">
        <v>0</v>
      </c>
      <c r="F445" s="49">
        <f t="shared" si="97"/>
        <v>0</v>
      </c>
      <c r="G445" s="6">
        <v>162497.60000000001</v>
      </c>
      <c r="H445" s="6">
        <v>0</v>
      </c>
      <c r="I445" s="6">
        <v>0</v>
      </c>
      <c r="J445" s="49">
        <f t="shared" si="98"/>
        <v>0</v>
      </c>
      <c r="K445" s="6">
        <v>162497.60000000001</v>
      </c>
      <c r="L445" s="6">
        <v>0</v>
      </c>
      <c r="M445" s="6">
        <v>0</v>
      </c>
      <c r="N445" s="49">
        <f t="shared" si="99"/>
        <v>0</v>
      </c>
      <c r="O445" s="6">
        <v>-44486.080000000002</v>
      </c>
      <c r="P445" s="6">
        <v>0</v>
      </c>
      <c r="Q445" s="6">
        <v>0</v>
      </c>
      <c r="R445" s="49">
        <f t="shared" si="100"/>
        <v>0</v>
      </c>
      <c r="S445" s="6">
        <v>-44486.080000000002</v>
      </c>
      <c r="T445" s="6">
        <v>0</v>
      </c>
      <c r="U445" s="6">
        <v>0</v>
      </c>
      <c r="V445" s="49">
        <f t="shared" si="101"/>
        <v>0</v>
      </c>
      <c r="W445" s="6">
        <v>-44486.080000000002</v>
      </c>
      <c r="X445" s="6">
        <v>0</v>
      </c>
      <c r="Y445" s="6">
        <v>0</v>
      </c>
      <c r="Z445" s="49">
        <f t="shared" si="102"/>
        <v>0</v>
      </c>
      <c r="AA445" s="6">
        <v>-44486.080000000002</v>
      </c>
      <c r="AB445" s="6">
        <v>0</v>
      </c>
      <c r="AC445" s="6">
        <v>0</v>
      </c>
      <c r="AD445" s="49">
        <f t="shared" si="103"/>
        <v>0</v>
      </c>
      <c r="AE445" s="6">
        <v>-44486.080000000002</v>
      </c>
      <c r="AF445" s="6">
        <v>0</v>
      </c>
      <c r="AG445" s="6">
        <v>0</v>
      </c>
      <c r="AH445" s="49">
        <f t="shared" si="104"/>
        <v>0</v>
      </c>
      <c r="AI445" s="6">
        <v>-44486.080000000002</v>
      </c>
      <c r="AJ445" s="6">
        <v>0</v>
      </c>
      <c r="AK445" s="6">
        <v>0</v>
      </c>
      <c r="AL445" s="49">
        <f t="shared" si="105"/>
        <v>0</v>
      </c>
      <c r="AM445" s="6">
        <v>-44486.080000000002</v>
      </c>
      <c r="AN445" s="6">
        <v>0</v>
      </c>
      <c r="AO445" s="6">
        <v>0</v>
      </c>
      <c r="AP445" s="49">
        <f t="shared" si="106"/>
        <v>0</v>
      </c>
      <c r="AQ445" s="6">
        <v>-44486.080000000002</v>
      </c>
      <c r="AR445" s="8">
        <v>0</v>
      </c>
      <c r="AS445" s="8">
        <v>0</v>
      </c>
      <c r="AT445" s="51">
        <f t="shared" si="107"/>
        <v>0</v>
      </c>
      <c r="AU445" s="6">
        <v>-44486.080000000002</v>
      </c>
      <c r="AV445" s="8">
        <v>0</v>
      </c>
      <c r="AW445" s="8">
        <v>0</v>
      </c>
      <c r="AX445" s="51">
        <f t="shared" si="108"/>
        <v>0</v>
      </c>
      <c r="AY445" s="50">
        <f t="shared" si="109"/>
        <v>309548.48</v>
      </c>
      <c r="AZ445" s="50">
        <f t="shared" si="110"/>
        <v>0</v>
      </c>
      <c r="BA445" s="50">
        <f t="shared" si="111"/>
        <v>0</v>
      </c>
      <c r="BB445" s="7">
        <f t="shared" si="112"/>
        <v>0</v>
      </c>
      <c r="BC445" s="10" t="s">
        <v>788</v>
      </c>
      <c r="BD445" s="10" t="s">
        <v>788</v>
      </c>
      <c r="BE445" s="10" t="s">
        <v>806</v>
      </c>
      <c r="BF445" s="10" t="s">
        <v>808</v>
      </c>
    </row>
    <row r="446" spans="1:58" x14ac:dyDescent="0.2">
      <c r="A446" s="5">
        <v>203205</v>
      </c>
      <c r="B446" s="6" t="s">
        <v>500</v>
      </c>
      <c r="C446" s="6">
        <v>203893.97</v>
      </c>
      <c r="D446" s="6">
        <v>791500</v>
      </c>
      <c r="E446" s="6">
        <v>110</v>
      </c>
      <c r="F446" s="49">
        <f t="shared" si="97"/>
        <v>7.7281353126974102</v>
      </c>
      <c r="G446" s="6">
        <v>-19146.04</v>
      </c>
      <c r="H446" s="6">
        <v>661500</v>
      </c>
      <c r="I446" s="6">
        <v>96</v>
      </c>
      <c r="J446" s="49">
        <f t="shared" si="98"/>
        <v>-0.89724450491307628</v>
      </c>
      <c r="K446" s="6">
        <v>-38803.06</v>
      </c>
      <c r="L446" s="6">
        <v>929920</v>
      </c>
      <c r="M446" s="6">
        <v>131</v>
      </c>
      <c r="N446" s="49">
        <f t="shared" si="99"/>
        <v>-1.2518192962835513</v>
      </c>
      <c r="O446" s="6">
        <v>297812.92</v>
      </c>
      <c r="P446" s="6">
        <v>1030900</v>
      </c>
      <c r="Q446" s="6">
        <v>145</v>
      </c>
      <c r="R446" s="49">
        <f t="shared" si="100"/>
        <v>8.9554763022601609</v>
      </c>
      <c r="S446" s="6">
        <v>60271.92</v>
      </c>
      <c r="T446" s="6">
        <v>843100</v>
      </c>
      <c r="U446" s="6">
        <v>120</v>
      </c>
      <c r="V446" s="49">
        <f t="shared" si="101"/>
        <v>2.2161422369825643</v>
      </c>
      <c r="W446" s="6">
        <v>-77891.08</v>
      </c>
      <c r="X446" s="6">
        <v>464280</v>
      </c>
      <c r="Y446" s="6">
        <v>66</v>
      </c>
      <c r="Z446" s="49">
        <f t="shared" si="102"/>
        <v>-5.0330240372189197</v>
      </c>
      <c r="AA446" s="6">
        <v>239946.92</v>
      </c>
      <c r="AB446" s="6">
        <v>902100</v>
      </c>
      <c r="AC446" s="6">
        <v>120</v>
      </c>
      <c r="AD446" s="49">
        <f t="shared" si="103"/>
        <v>8.2455986254295546</v>
      </c>
      <c r="AE446" s="6">
        <v>227358.93</v>
      </c>
      <c r="AF446" s="6">
        <v>712100</v>
      </c>
      <c r="AG446" s="6">
        <v>95</v>
      </c>
      <c r="AH446" s="49">
        <f t="shared" si="104"/>
        <v>9.5783849178486165</v>
      </c>
      <c r="AI446" s="6">
        <v>-47519.07</v>
      </c>
      <c r="AJ446" s="6">
        <v>731680</v>
      </c>
      <c r="AK446" s="6">
        <v>101</v>
      </c>
      <c r="AL446" s="49">
        <f t="shared" si="105"/>
        <v>-2.0132997621911217</v>
      </c>
      <c r="AM446" s="6">
        <v>193695.93</v>
      </c>
      <c r="AN446" s="6">
        <v>718000</v>
      </c>
      <c r="AO446" s="6">
        <v>100</v>
      </c>
      <c r="AP446" s="49">
        <f t="shared" si="106"/>
        <v>8.3629161977715878</v>
      </c>
      <c r="AQ446" s="6">
        <v>-19585.060000000001</v>
      </c>
      <c r="AR446" s="8">
        <v>685100</v>
      </c>
      <c r="AS446" s="8">
        <v>95</v>
      </c>
      <c r="AT446" s="51">
        <f t="shared" si="107"/>
        <v>-0.88620180995475117</v>
      </c>
      <c r="AU446" s="6">
        <v>-79339.13</v>
      </c>
      <c r="AV446" s="8">
        <v>975180</v>
      </c>
      <c r="AW446" s="8">
        <v>131</v>
      </c>
      <c r="AX446" s="51">
        <f t="shared" si="108"/>
        <v>-2.5221118460181713</v>
      </c>
      <c r="AY446" s="50">
        <f t="shared" si="109"/>
        <v>666085.54999999993</v>
      </c>
      <c r="AZ446" s="50">
        <f t="shared" si="110"/>
        <v>5623300</v>
      </c>
      <c r="BA446" s="50">
        <f t="shared" si="111"/>
        <v>1310</v>
      </c>
      <c r="BB446" s="7">
        <f t="shared" si="112"/>
        <v>3.6719812298828085</v>
      </c>
      <c r="BC446" s="10" t="s">
        <v>788</v>
      </c>
      <c r="BD446" s="10" t="s">
        <v>788</v>
      </c>
      <c r="BE446" s="10" t="s">
        <v>806</v>
      </c>
      <c r="BF446" s="10" t="s">
        <v>808</v>
      </c>
    </row>
    <row r="447" spans="1:58" x14ac:dyDescent="0.2">
      <c r="A447" s="5">
        <v>209032</v>
      </c>
      <c r="B447" s="6" t="s">
        <v>643</v>
      </c>
      <c r="C447" s="6">
        <v>0</v>
      </c>
      <c r="D447" s="6">
        <v>0</v>
      </c>
      <c r="E447" s="6">
        <v>0</v>
      </c>
      <c r="F447" s="49">
        <f t="shared" si="97"/>
        <v>0</v>
      </c>
      <c r="G447" s="6">
        <v>0</v>
      </c>
      <c r="H447" s="6">
        <v>0</v>
      </c>
      <c r="I447" s="6">
        <v>0</v>
      </c>
      <c r="J447" s="49">
        <f t="shared" si="98"/>
        <v>0</v>
      </c>
      <c r="K447" s="6">
        <v>0</v>
      </c>
      <c r="L447" s="6">
        <v>0</v>
      </c>
      <c r="M447" s="6">
        <v>0</v>
      </c>
      <c r="N447" s="49">
        <f t="shared" si="99"/>
        <v>0</v>
      </c>
      <c r="O447" s="6">
        <v>-312.51</v>
      </c>
      <c r="P447" s="6">
        <v>70050</v>
      </c>
      <c r="Q447" s="6">
        <v>10</v>
      </c>
      <c r="R447" s="49">
        <f t="shared" si="100"/>
        <v>-0.13829850107066383</v>
      </c>
      <c r="S447" s="6">
        <v>15506.72</v>
      </c>
      <c r="T447" s="6">
        <v>270200</v>
      </c>
      <c r="U447" s="6">
        <v>40</v>
      </c>
      <c r="V447" s="49">
        <f t="shared" si="101"/>
        <v>1.779083345669874</v>
      </c>
      <c r="W447" s="6">
        <v>98475.17</v>
      </c>
      <c r="X447" s="6">
        <v>276620</v>
      </c>
      <c r="Y447" s="6">
        <v>39</v>
      </c>
      <c r="Z447" s="49">
        <f t="shared" si="102"/>
        <v>10.679831899356518</v>
      </c>
      <c r="AA447" s="6">
        <v>90131.42</v>
      </c>
      <c r="AB447" s="6">
        <v>140600</v>
      </c>
      <c r="AC447" s="6">
        <v>20</v>
      </c>
      <c r="AD447" s="49">
        <f t="shared" si="103"/>
        <v>19.872503698435278</v>
      </c>
      <c r="AE447" s="6">
        <v>20000.16</v>
      </c>
      <c r="AF447" s="6">
        <v>73300</v>
      </c>
      <c r="AG447" s="6">
        <v>10</v>
      </c>
      <c r="AH447" s="49">
        <f t="shared" si="104"/>
        <v>8.1856043656207369</v>
      </c>
      <c r="AI447" s="6">
        <v>42943.89</v>
      </c>
      <c r="AJ447" s="6">
        <v>140600</v>
      </c>
      <c r="AK447" s="6">
        <v>20</v>
      </c>
      <c r="AL447" s="49">
        <f t="shared" si="105"/>
        <v>9.4684252489331442</v>
      </c>
      <c r="AM447" s="6">
        <v>84420.2</v>
      </c>
      <c r="AN447" s="6">
        <v>204900</v>
      </c>
      <c r="AO447" s="6">
        <v>30</v>
      </c>
      <c r="AP447" s="49">
        <f t="shared" si="106"/>
        <v>12.772211810639336</v>
      </c>
      <c r="AQ447" s="6">
        <v>37950.199999999997</v>
      </c>
      <c r="AR447" s="8">
        <v>290950</v>
      </c>
      <c r="AS447" s="8">
        <v>40</v>
      </c>
      <c r="AT447" s="51">
        <f t="shared" si="107"/>
        <v>4.0434995703729157</v>
      </c>
      <c r="AU447" s="6">
        <v>48983.78</v>
      </c>
      <c r="AV447" s="8">
        <v>242800</v>
      </c>
      <c r="AW447" s="8">
        <v>35</v>
      </c>
      <c r="AX447" s="51">
        <f t="shared" si="108"/>
        <v>6.2541070016474469</v>
      </c>
      <c r="AY447" s="50">
        <f t="shared" si="109"/>
        <v>203800.8</v>
      </c>
      <c r="AZ447" s="50">
        <f t="shared" si="110"/>
        <v>757470</v>
      </c>
      <c r="BA447" s="50">
        <f t="shared" si="111"/>
        <v>244</v>
      </c>
      <c r="BB447" s="7">
        <f t="shared" si="112"/>
        <v>8.340693096756306</v>
      </c>
      <c r="BC447" s="10" t="s">
        <v>788</v>
      </c>
      <c r="BD447" s="10" t="s">
        <v>788</v>
      </c>
      <c r="BE447" s="10" t="s">
        <v>806</v>
      </c>
      <c r="BF447" s="10" t="s">
        <v>808</v>
      </c>
    </row>
    <row r="448" spans="1:58" x14ac:dyDescent="0.2">
      <c r="A448" s="5">
        <v>172600</v>
      </c>
      <c r="B448" s="6" t="s">
        <v>765</v>
      </c>
      <c r="C448" s="6">
        <v>-11747.81</v>
      </c>
      <c r="D448" s="6">
        <v>0</v>
      </c>
      <c r="E448" s="6">
        <v>0</v>
      </c>
      <c r="F448" s="49">
        <f t="shared" si="97"/>
        <v>0</v>
      </c>
      <c r="G448" s="6">
        <v>-11747.81</v>
      </c>
      <c r="H448" s="6">
        <v>0</v>
      </c>
      <c r="I448" s="6">
        <v>0</v>
      </c>
      <c r="J448" s="49">
        <f t="shared" si="98"/>
        <v>0</v>
      </c>
      <c r="K448" s="6">
        <v>-11747.81</v>
      </c>
      <c r="L448" s="6">
        <v>0</v>
      </c>
      <c r="M448" s="6">
        <v>0</v>
      </c>
      <c r="N448" s="49">
        <f t="shared" si="99"/>
        <v>0</v>
      </c>
      <c r="O448" s="6">
        <v>-11747.81</v>
      </c>
      <c r="P448" s="6">
        <v>0</v>
      </c>
      <c r="Q448" s="6">
        <v>0</v>
      </c>
      <c r="R448" s="49">
        <f t="shared" si="100"/>
        <v>0</v>
      </c>
      <c r="S448" s="12">
        <v>0</v>
      </c>
      <c r="T448" s="6">
        <v>0</v>
      </c>
      <c r="U448" s="6">
        <v>0</v>
      </c>
      <c r="V448" s="49">
        <f t="shared" si="101"/>
        <v>0</v>
      </c>
      <c r="W448" s="12">
        <v>0</v>
      </c>
      <c r="X448" s="6">
        <v>0</v>
      </c>
      <c r="Y448" s="6">
        <v>0</v>
      </c>
      <c r="Z448" s="49">
        <f t="shared" si="102"/>
        <v>0</v>
      </c>
      <c r="AA448" s="12">
        <v>0</v>
      </c>
      <c r="AB448" s="6">
        <v>0</v>
      </c>
      <c r="AC448" s="6">
        <v>0</v>
      </c>
      <c r="AD448" s="49">
        <f t="shared" si="103"/>
        <v>0</v>
      </c>
      <c r="AE448" s="12">
        <v>0</v>
      </c>
      <c r="AF448" s="6">
        <v>0</v>
      </c>
      <c r="AG448" s="6">
        <v>0</v>
      </c>
      <c r="AH448" s="49">
        <f t="shared" si="104"/>
        <v>0</v>
      </c>
      <c r="AI448" s="12">
        <v>0</v>
      </c>
      <c r="AJ448" s="6">
        <v>0</v>
      </c>
      <c r="AK448" s="6">
        <v>0</v>
      </c>
      <c r="AL448" s="49">
        <f t="shared" si="105"/>
        <v>0</v>
      </c>
      <c r="AM448" s="6">
        <v>0</v>
      </c>
      <c r="AN448" s="6">
        <v>0</v>
      </c>
      <c r="AO448" s="6">
        <v>0</v>
      </c>
      <c r="AP448" s="49">
        <f t="shared" si="106"/>
        <v>0</v>
      </c>
      <c r="AQ448" s="6">
        <v>0</v>
      </c>
      <c r="AR448" s="8">
        <v>0</v>
      </c>
      <c r="AS448" s="8">
        <v>0</v>
      </c>
      <c r="AT448" s="51">
        <f t="shared" si="107"/>
        <v>0</v>
      </c>
      <c r="AU448" s="6">
        <v>0</v>
      </c>
      <c r="AV448" s="8">
        <v>0</v>
      </c>
      <c r="AW448" s="8">
        <v>0</v>
      </c>
      <c r="AX448" s="51">
        <f t="shared" si="108"/>
        <v>0</v>
      </c>
      <c r="AY448" s="50">
        <f t="shared" si="109"/>
        <v>-46991.24</v>
      </c>
      <c r="AZ448" s="50">
        <f t="shared" si="110"/>
        <v>0</v>
      </c>
      <c r="BA448" s="50">
        <f t="shared" si="111"/>
        <v>0</v>
      </c>
      <c r="BB448" s="7">
        <f t="shared" si="112"/>
        <v>0</v>
      </c>
      <c r="BC448" s="10" t="s">
        <v>788</v>
      </c>
      <c r="BD448" s="10" t="s">
        <v>788</v>
      </c>
      <c r="BE448" s="10" t="s">
        <v>806</v>
      </c>
      <c r="BF448" s="10" t="s">
        <v>808</v>
      </c>
    </row>
    <row r="449" spans="1:58" x14ac:dyDescent="0.2">
      <c r="A449" s="5">
        <v>146403</v>
      </c>
      <c r="B449" s="6" t="s">
        <v>121</v>
      </c>
      <c r="C449" s="6">
        <v>17175.48</v>
      </c>
      <c r="D449" s="6">
        <v>17775</v>
      </c>
      <c r="E449" s="6">
        <v>2.5</v>
      </c>
      <c r="F449" s="49">
        <f t="shared" si="97"/>
        <v>28.988151898734177</v>
      </c>
      <c r="G449" s="6">
        <v>214975.48</v>
      </c>
      <c r="H449" s="6">
        <v>325750</v>
      </c>
      <c r="I449" s="6">
        <v>50</v>
      </c>
      <c r="J449" s="49">
        <f t="shared" si="98"/>
        <v>20.458142379125096</v>
      </c>
      <c r="K449" s="6">
        <v>248362.98</v>
      </c>
      <c r="L449" s="6">
        <v>282050</v>
      </c>
      <c r="M449" s="6">
        <v>40</v>
      </c>
      <c r="N449" s="49">
        <f t="shared" si="99"/>
        <v>26.416909767771674</v>
      </c>
      <c r="O449" s="6">
        <v>178212.98</v>
      </c>
      <c r="P449" s="6">
        <v>101200</v>
      </c>
      <c r="Q449" s="6">
        <v>15</v>
      </c>
      <c r="R449" s="49">
        <f t="shared" si="100"/>
        <v>54.590932608695653</v>
      </c>
      <c r="S449" s="6">
        <v>74012.98</v>
      </c>
      <c r="T449" s="6">
        <v>105450</v>
      </c>
      <c r="U449" s="6">
        <v>15</v>
      </c>
      <c r="V449" s="49">
        <f t="shared" si="101"/>
        <v>21.7582018018018</v>
      </c>
      <c r="W449" s="6">
        <v>222637.98</v>
      </c>
      <c r="X449" s="6">
        <v>234300</v>
      </c>
      <c r="Y449" s="6">
        <v>35</v>
      </c>
      <c r="Z449" s="49">
        <f t="shared" si="102"/>
        <v>28.506783610755441</v>
      </c>
      <c r="AA449" s="6">
        <v>238487.98</v>
      </c>
      <c r="AB449" s="6">
        <v>248300</v>
      </c>
      <c r="AC449" s="6">
        <v>35</v>
      </c>
      <c r="AD449" s="49">
        <f t="shared" si="103"/>
        <v>29.774979379782522</v>
      </c>
      <c r="AE449" s="6">
        <v>68487.98</v>
      </c>
      <c r="AF449" s="6">
        <v>0</v>
      </c>
      <c r="AG449" s="6">
        <v>0</v>
      </c>
      <c r="AH449" s="49">
        <f t="shared" si="104"/>
        <v>0</v>
      </c>
      <c r="AI449" s="6">
        <v>229387.98</v>
      </c>
      <c r="AJ449" s="6">
        <v>248300</v>
      </c>
      <c r="AK449" s="6">
        <v>35</v>
      </c>
      <c r="AL449" s="49">
        <f t="shared" si="105"/>
        <v>28.638853725332261</v>
      </c>
      <c r="AM449" s="6">
        <v>270687.98</v>
      </c>
      <c r="AN449" s="6">
        <v>280700</v>
      </c>
      <c r="AO449" s="6">
        <v>40</v>
      </c>
      <c r="AP449" s="49">
        <f t="shared" si="106"/>
        <v>29.894290630566442</v>
      </c>
      <c r="AQ449" s="6">
        <v>-312.02</v>
      </c>
      <c r="AR449" s="8">
        <v>0</v>
      </c>
      <c r="AS449" s="8">
        <v>0</v>
      </c>
      <c r="AT449" s="51">
        <f t="shared" si="107"/>
        <v>0</v>
      </c>
      <c r="AU449" s="6">
        <v>205462.98</v>
      </c>
      <c r="AV449" s="8">
        <v>388900</v>
      </c>
      <c r="AW449" s="8">
        <v>55</v>
      </c>
      <c r="AX449" s="51">
        <f t="shared" si="108"/>
        <v>16.377866752378502</v>
      </c>
      <c r="AY449" s="50">
        <f t="shared" si="109"/>
        <v>1193865.8600000001</v>
      </c>
      <c r="AZ449" s="50">
        <f t="shared" si="110"/>
        <v>1314825</v>
      </c>
      <c r="BA449" s="50">
        <f t="shared" si="111"/>
        <v>322.5</v>
      </c>
      <c r="BB449" s="7">
        <f t="shared" si="112"/>
        <v>28.148112227863024</v>
      </c>
      <c r="BC449" s="10" t="s">
        <v>799</v>
      </c>
      <c r="BD449" s="10" t="s">
        <v>788</v>
      </c>
      <c r="BE449" s="10" t="s">
        <v>806</v>
      </c>
      <c r="BF449" s="10" t="s">
        <v>823</v>
      </c>
    </row>
    <row r="450" spans="1:58" x14ac:dyDescent="0.2">
      <c r="A450" s="5">
        <v>170228</v>
      </c>
      <c r="B450" s="6" t="s">
        <v>180</v>
      </c>
      <c r="C450" s="6">
        <v>-10295.01</v>
      </c>
      <c r="D450" s="6">
        <v>735370</v>
      </c>
      <c r="E450" s="6">
        <v>103</v>
      </c>
      <c r="F450" s="49">
        <f t="shared" si="97"/>
        <v>-0.41999306471572134</v>
      </c>
      <c r="G450" s="6">
        <v>44763</v>
      </c>
      <c r="H450" s="6">
        <v>392700</v>
      </c>
      <c r="I450" s="6">
        <v>55</v>
      </c>
      <c r="J450" s="49">
        <f t="shared" si="98"/>
        <v>3.5336210847975553</v>
      </c>
      <c r="K450" s="6">
        <v>10882.99</v>
      </c>
      <c r="L450" s="6">
        <v>1660170</v>
      </c>
      <c r="M450" s="6">
        <v>231</v>
      </c>
      <c r="N450" s="49">
        <f t="shared" si="99"/>
        <v>0.19666040224796255</v>
      </c>
      <c r="O450" s="6">
        <v>120121</v>
      </c>
      <c r="P450" s="6">
        <v>1497915</v>
      </c>
      <c r="Q450" s="6">
        <v>210.5</v>
      </c>
      <c r="R450" s="49">
        <f t="shared" si="100"/>
        <v>2.4859561457092028</v>
      </c>
      <c r="S450" s="6">
        <v>59263.01</v>
      </c>
      <c r="T450" s="6">
        <v>487100</v>
      </c>
      <c r="U450" s="6">
        <v>70</v>
      </c>
      <c r="V450" s="49">
        <f t="shared" si="101"/>
        <v>3.7716142681174301</v>
      </c>
      <c r="W450" s="6">
        <v>221070.99</v>
      </c>
      <c r="X450" s="6">
        <v>1203645</v>
      </c>
      <c r="Y450" s="6">
        <v>171.5</v>
      </c>
      <c r="Z450" s="49">
        <f t="shared" si="102"/>
        <v>5.5100380095460038</v>
      </c>
      <c r="AA450" s="6">
        <v>42020.99</v>
      </c>
      <c r="AB450" s="6">
        <v>43288</v>
      </c>
      <c r="AC450" s="6">
        <v>5.6</v>
      </c>
      <c r="AD450" s="49">
        <f t="shared" si="103"/>
        <v>30.092651312141928</v>
      </c>
      <c r="AE450" s="6">
        <v>-49833</v>
      </c>
      <c r="AF450" s="6">
        <v>975225</v>
      </c>
      <c r="AG450" s="6">
        <v>132.5</v>
      </c>
      <c r="AH450" s="49">
        <f t="shared" si="104"/>
        <v>-1.5329693147735137</v>
      </c>
      <c r="AI450" s="6">
        <v>-92931.5</v>
      </c>
      <c r="AJ450" s="6">
        <v>0</v>
      </c>
      <c r="AK450" s="6">
        <v>0</v>
      </c>
      <c r="AL450" s="49">
        <f t="shared" si="105"/>
        <v>0</v>
      </c>
      <c r="AM450" s="6">
        <v>-25310</v>
      </c>
      <c r="AN450" s="6">
        <v>837355</v>
      </c>
      <c r="AO450" s="6">
        <v>123.5</v>
      </c>
      <c r="AP450" s="49">
        <f t="shared" si="106"/>
        <v>-0.93700998978927685</v>
      </c>
      <c r="AQ450" s="6">
        <v>-37660</v>
      </c>
      <c r="AR450" s="8">
        <v>0</v>
      </c>
      <c r="AS450" s="8">
        <v>0</v>
      </c>
      <c r="AT450" s="51">
        <f t="shared" si="107"/>
        <v>0</v>
      </c>
      <c r="AU450" s="6">
        <v>-87321.5</v>
      </c>
      <c r="AV450" s="8">
        <v>0</v>
      </c>
      <c r="AW450" s="8">
        <v>0</v>
      </c>
      <c r="AX450" s="51">
        <f t="shared" si="108"/>
        <v>0</v>
      </c>
      <c r="AY450" s="50">
        <f t="shared" si="109"/>
        <v>487826.97</v>
      </c>
      <c r="AZ450" s="50">
        <f t="shared" si="110"/>
        <v>6020188</v>
      </c>
      <c r="BA450" s="50">
        <f t="shared" si="111"/>
        <v>1102.5999999999999</v>
      </c>
      <c r="BB450" s="7">
        <f t="shared" si="112"/>
        <v>2.5119873449134809</v>
      </c>
      <c r="BC450" s="10" t="s">
        <v>799</v>
      </c>
      <c r="BD450" s="10" t="s">
        <v>788</v>
      </c>
      <c r="BE450" s="10" t="s">
        <v>806</v>
      </c>
      <c r="BF450" s="10" t="s">
        <v>823</v>
      </c>
    </row>
    <row r="451" spans="1:58" x14ac:dyDescent="0.2">
      <c r="A451" s="5">
        <v>172299</v>
      </c>
      <c r="B451" s="6" t="s">
        <v>218</v>
      </c>
      <c r="C451" s="6">
        <v>759411.68</v>
      </c>
      <c r="D451" s="6">
        <v>844430</v>
      </c>
      <c r="E451" s="6">
        <v>123</v>
      </c>
      <c r="F451" s="49">
        <f t="shared" ref="F451:F514" si="113">IFERROR(C451/(D451/30),0)</f>
        <v>26.979560650379547</v>
      </c>
      <c r="G451" s="6">
        <v>772921.69</v>
      </c>
      <c r="H451" s="6">
        <v>993675</v>
      </c>
      <c r="I451" s="6">
        <v>151.5</v>
      </c>
      <c r="J451" s="49">
        <f t="shared" ref="J451:J514" si="114">IFERROR(G451/(H451/31),0)</f>
        <v>24.113087669509646</v>
      </c>
      <c r="K451" s="6">
        <v>732879.2</v>
      </c>
      <c r="L451" s="6">
        <v>643830</v>
      </c>
      <c r="M451" s="6">
        <v>95</v>
      </c>
      <c r="N451" s="49">
        <f t="shared" ref="N451:N514" si="115">IFERROR(K451/(L451/30),0)</f>
        <v>34.149349983691344</v>
      </c>
      <c r="O451" s="6">
        <v>632979.19999999995</v>
      </c>
      <c r="P451" s="6">
        <v>0</v>
      </c>
      <c r="Q451" s="6">
        <v>0</v>
      </c>
      <c r="R451" s="49">
        <f t="shared" ref="R451:R514" si="116">IFERROR(O451/(P451/31),0)</f>
        <v>0</v>
      </c>
      <c r="S451" s="6">
        <v>607399.19999999995</v>
      </c>
      <c r="T451" s="6">
        <v>0</v>
      </c>
      <c r="U451" s="6">
        <v>0</v>
      </c>
      <c r="V451" s="49">
        <f t="shared" ref="V451:V514" si="117">IFERROR(S451/(T451/31),0)</f>
        <v>0</v>
      </c>
      <c r="W451" s="6">
        <v>421644.2</v>
      </c>
      <c r="X451" s="6">
        <v>0</v>
      </c>
      <c r="Y451" s="6">
        <v>0</v>
      </c>
      <c r="Z451" s="49">
        <f t="shared" ref="Z451:Z514" si="118">IFERROR(W451/(X451/30),0)</f>
        <v>0</v>
      </c>
      <c r="AA451" s="6">
        <v>421644.2</v>
      </c>
      <c r="AB451" s="6">
        <v>0</v>
      </c>
      <c r="AC451" s="6">
        <v>0</v>
      </c>
      <c r="AD451" s="49">
        <f t="shared" ref="AD451:AD514" si="119">IFERROR(AA451/(AB451/31),0)</f>
        <v>0</v>
      </c>
      <c r="AE451" s="6">
        <v>161904.20000000001</v>
      </c>
      <c r="AF451" s="6">
        <v>0</v>
      </c>
      <c r="AG451" s="6">
        <v>0</v>
      </c>
      <c r="AH451" s="49">
        <f t="shared" ref="AH451:AH514" si="120">IFERROR(AE451/(AF451/30),0)</f>
        <v>0</v>
      </c>
      <c r="AI451" s="6">
        <v>161904.20000000001</v>
      </c>
      <c r="AJ451" s="6">
        <v>0</v>
      </c>
      <c r="AK451" s="6">
        <v>0</v>
      </c>
      <c r="AL451" s="49">
        <f t="shared" ref="AL451:AL514" si="121">IFERROR(AI451/(AJ451/31),0)</f>
        <v>0</v>
      </c>
      <c r="AM451" s="6">
        <v>-18866.79</v>
      </c>
      <c r="AN451" s="6">
        <v>0</v>
      </c>
      <c r="AO451" s="6">
        <v>0</v>
      </c>
      <c r="AP451" s="49">
        <f t="shared" ref="AP451:AP514" si="122">IFERROR(AM451/(AN451/31),0)</f>
        <v>0</v>
      </c>
      <c r="AQ451" s="6">
        <v>-18866.79</v>
      </c>
      <c r="AR451" s="8">
        <v>0</v>
      </c>
      <c r="AS451" s="8">
        <v>0</v>
      </c>
      <c r="AT451" s="51">
        <f t="shared" ref="AT451:AT514" si="123">IFERROR(AQ451/(AR451/31),0)</f>
        <v>0</v>
      </c>
      <c r="AU451" s="6">
        <v>-18866.79</v>
      </c>
      <c r="AV451" s="8">
        <v>0</v>
      </c>
      <c r="AW451" s="8">
        <v>0</v>
      </c>
      <c r="AX451" s="51">
        <f t="shared" ref="AX451:AX514" si="124">IFERROR(AU451/(AV451/31),0)</f>
        <v>0</v>
      </c>
      <c r="AY451" s="50">
        <f t="shared" si="109"/>
        <v>4348879.370000001</v>
      </c>
      <c r="AZ451" s="50">
        <f t="shared" si="110"/>
        <v>2481935</v>
      </c>
      <c r="BA451" s="50">
        <f t="shared" si="111"/>
        <v>369.5</v>
      </c>
      <c r="BB451" s="7">
        <f t="shared" si="112"/>
        <v>54.318610467236262</v>
      </c>
      <c r="BC451" s="10" t="s">
        <v>799</v>
      </c>
      <c r="BD451" s="10" t="s">
        <v>788</v>
      </c>
      <c r="BE451" s="10" t="s">
        <v>806</v>
      </c>
      <c r="BF451" s="10" t="s">
        <v>823</v>
      </c>
    </row>
    <row r="452" spans="1:58" x14ac:dyDescent="0.2">
      <c r="A452" s="5">
        <v>173100</v>
      </c>
      <c r="B452" s="6" t="s">
        <v>246</v>
      </c>
      <c r="C452" s="6">
        <v>448258.62</v>
      </c>
      <c r="D452" s="6">
        <v>453450</v>
      </c>
      <c r="E452" s="6">
        <v>65</v>
      </c>
      <c r="F452" s="49">
        <f t="shared" si="113"/>
        <v>29.656541184254053</v>
      </c>
      <c r="G452" s="6">
        <v>448258.62</v>
      </c>
      <c r="H452" s="6">
        <v>0</v>
      </c>
      <c r="I452" s="6">
        <v>0</v>
      </c>
      <c r="J452" s="49">
        <f t="shared" si="114"/>
        <v>0</v>
      </c>
      <c r="K452" s="6">
        <v>230708.62</v>
      </c>
      <c r="L452" s="6">
        <v>242200</v>
      </c>
      <c r="M452" s="6">
        <v>35</v>
      </c>
      <c r="N452" s="49">
        <f t="shared" si="115"/>
        <v>28.576625103220479</v>
      </c>
      <c r="O452" s="6">
        <v>446908.62</v>
      </c>
      <c r="P452" s="6">
        <v>465500</v>
      </c>
      <c r="Q452" s="6">
        <v>70</v>
      </c>
      <c r="R452" s="49">
        <f t="shared" si="116"/>
        <v>29.761905950590762</v>
      </c>
      <c r="S452" s="6">
        <v>428708.62</v>
      </c>
      <c r="T452" s="6">
        <v>0</v>
      </c>
      <c r="U452" s="6">
        <v>0</v>
      </c>
      <c r="V452" s="49">
        <f t="shared" si="117"/>
        <v>0</v>
      </c>
      <c r="W452" s="6">
        <v>225558.62</v>
      </c>
      <c r="X452" s="6">
        <v>0</v>
      </c>
      <c r="Y452" s="6">
        <v>0</v>
      </c>
      <c r="Z452" s="49">
        <f t="shared" si="118"/>
        <v>0</v>
      </c>
      <c r="AA452" s="6">
        <v>475908.62</v>
      </c>
      <c r="AB452" s="6">
        <v>492100</v>
      </c>
      <c r="AC452" s="6">
        <v>70</v>
      </c>
      <c r="AD452" s="49">
        <f t="shared" si="119"/>
        <v>29.980018736029262</v>
      </c>
      <c r="AE452" s="6">
        <v>229858.62</v>
      </c>
      <c r="AF452" s="6">
        <v>240800</v>
      </c>
      <c r="AG452" s="6">
        <v>35</v>
      </c>
      <c r="AH452" s="49">
        <f t="shared" si="120"/>
        <v>28.63687126245847</v>
      </c>
      <c r="AI452" s="6">
        <v>527308.62</v>
      </c>
      <c r="AJ452" s="6">
        <v>317600</v>
      </c>
      <c r="AK452" s="6">
        <v>45</v>
      </c>
      <c r="AL452" s="49">
        <f t="shared" si="121"/>
        <v>51.469040365239287</v>
      </c>
      <c r="AM452" s="6">
        <v>527308.62</v>
      </c>
      <c r="AN452" s="6">
        <v>0</v>
      </c>
      <c r="AO452" s="6">
        <v>0</v>
      </c>
      <c r="AP452" s="49">
        <f t="shared" si="122"/>
        <v>0</v>
      </c>
      <c r="AQ452" s="6">
        <v>227308.62</v>
      </c>
      <c r="AR452" s="8">
        <v>0</v>
      </c>
      <c r="AS452" s="8">
        <v>0</v>
      </c>
      <c r="AT452" s="51">
        <f t="shared" si="123"/>
        <v>0</v>
      </c>
      <c r="AU452" s="6">
        <v>-12991.38</v>
      </c>
      <c r="AV452" s="8">
        <v>0</v>
      </c>
      <c r="AW452" s="8">
        <v>0</v>
      </c>
      <c r="AX452" s="51">
        <f t="shared" si="124"/>
        <v>0</v>
      </c>
      <c r="AY452" s="50">
        <f t="shared" ref="AY452:AY515" si="125">C452+G452+K452+O452+S452+W452+AA452</f>
        <v>2704310.3400000003</v>
      </c>
      <c r="AZ452" s="50">
        <f t="shared" ref="AZ452:AZ515" si="126">D452+H452+L452+P452+T452+X452+AB452</f>
        <v>1653250</v>
      </c>
      <c r="BA452" s="50">
        <f t="shared" ref="BA452:BA515" si="127">E452+I452+M452+Q452+U452+Y452+AC452+AG452+AK452+AO452+AS452+AW452</f>
        <v>320</v>
      </c>
      <c r="BB452" s="7">
        <f t="shared" si="112"/>
        <v>50.708374740662336</v>
      </c>
      <c r="BC452" s="10" t="s">
        <v>799</v>
      </c>
      <c r="BD452" s="10" t="s">
        <v>788</v>
      </c>
      <c r="BE452" s="10" t="s">
        <v>806</v>
      </c>
      <c r="BF452" s="10" t="s">
        <v>823</v>
      </c>
    </row>
    <row r="453" spans="1:58" x14ac:dyDescent="0.2">
      <c r="A453" s="5">
        <v>173356</v>
      </c>
      <c r="B453" s="6" t="s">
        <v>255</v>
      </c>
      <c r="C453" s="6">
        <v>322762.92</v>
      </c>
      <c r="D453" s="6">
        <v>693977.5</v>
      </c>
      <c r="E453" s="6">
        <v>100.25</v>
      </c>
      <c r="F453" s="49">
        <f t="shared" si="113"/>
        <v>13.952739966353375</v>
      </c>
      <c r="G453" s="6">
        <v>185787.92</v>
      </c>
      <c r="H453" s="6">
        <v>381825</v>
      </c>
      <c r="I453" s="6">
        <v>57.5</v>
      </c>
      <c r="J453" s="49">
        <f t="shared" si="114"/>
        <v>15.083940339160611</v>
      </c>
      <c r="K453" s="6">
        <v>406949.16</v>
      </c>
      <c r="L453" s="6">
        <v>885535</v>
      </c>
      <c r="M453" s="6">
        <v>130.5</v>
      </c>
      <c r="N453" s="49">
        <f t="shared" si="115"/>
        <v>13.786552536037536</v>
      </c>
      <c r="O453" s="6">
        <v>301149.15999999997</v>
      </c>
      <c r="P453" s="6">
        <v>358375</v>
      </c>
      <c r="Q453" s="6">
        <v>52.5</v>
      </c>
      <c r="R453" s="49">
        <f t="shared" si="116"/>
        <v>26.049875019183812</v>
      </c>
      <c r="S453" s="6">
        <v>286422.15999999997</v>
      </c>
      <c r="T453" s="6">
        <v>339866.5</v>
      </c>
      <c r="U453" s="6">
        <v>52.05</v>
      </c>
      <c r="V453" s="49">
        <f t="shared" si="117"/>
        <v>26.125219637710686</v>
      </c>
      <c r="W453" s="6">
        <v>146216.41</v>
      </c>
      <c r="X453" s="6">
        <v>194400</v>
      </c>
      <c r="Y453" s="6">
        <v>30</v>
      </c>
      <c r="Z453" s="49">
        <f t="shared" si="118"/>
        <v>22.564260802469136</v>
      </c>
      <c r="AA453" s="6">
        <v>365626.42</v>
      </c>
      <c r="AB453" s="6">
        <v>613780</v>
      </c>
      <c r="AC453" s="6">
        <v>86</v>
      </c>
      <c r="AD453" s="49">
        <f t="shared" si="119"/>
        <v>18.466582521424613</v>
      </c>
      <c r="AE453" s="6">
        <v>331026.42</v>
      </c>
      <c r="AF453" s="6">
        <v>641700</v>
      </c>
      <c r="AG453" s="6">
        <v>90</v>
      </c>
      <c r="AH453" s="49">
        <f t="shared" si="120"/>
        <v>15.475755960729312</v>
      </c>
      <c r="AI453" s="6">
        <v>231101.43</v>
      </c>
      <c r="AJ453" s="6">
        <v>852570</v>
      </c>
      <c r="AK453" s="6">
        <v>121</v>
      </c>
      <c r="AL453" s="49">
        <f t="shared" si="121"/>
        <v>8.4029983813645792</v>
      </c>
      <c r="AM453" s="6">
        <v>319762.43</v>
      </c>
      <c r="AN453" s="6">
        <v>656820</v>
      </c>
      <c r="AO453" s="6">
        <v>94</v>
      </c>
      <c r="AP453" s="49">
        <f t="shared" si="122"/>
        <v>15.091859763709996</v>
      </c>
      <c r="AQ453" s="6">
        <v>341587.43</v>
      </c>
      <c r="AR453" s="8">
        <v>972625</v>
      </c>
      <c r="AS453" s="8">
        <v>137.5</v>
      </c>
      <c r="AT453" s="51">
        <f t="shared" si="123"/>
        <v>10.887248764940239</v>
      </c>
      <c r="AU453" s="6">
        <v>-42844.43</v>
      </c>
      <c r="AV453" s="8">
        <v>488600</v>
      </c>
      <c r="AW453" s="8">
        <v>70</v>
      </c>
      <c r="AX453" s="51">
        <f t="shared" si="124"/>
        <v>-2.7183326442898075</v>
      </c>
      <c r="AY453" s="50">
        <f t="shared" si="125"/>
        <v>2014914.1499999997</v>
      </c>
      <c r="AZ453" s="50">
        <f t="shared" si="126"/>
        <v>3467759</v>
      </c>
      <c r="BA453" s="50">
        <f t="shared" si="127"/>
        <v>1021.3</v>
      </c>
      <c r="BB453" s="7">
        <f t="shared" si="112"/>
        <v>18.012306694323335</v>
      </c>
      <c r="BC453" s="10" t="s">
        <v>799</v>
      </c>
      <c r="BD453" s="10" t="s">
        <v>788</v>
      </c>
      <c r="BE453" s="10" t="s">
        <v>806</v>
      </c>
      <c r="BF453" s="10" t="s">
        <v>823</v>
      </c>
    </row>
    <row r="454" spans="1:58" x14ac:dyDescent="0.2">
      <c r="A454" s="5">
        <v>173720</v>
      </c>
      <c r="B454" s="6" t="s">
        <v>260</v>
      </c>
      <c r="C454" s="6">
        <v>72049.899999999994</v>
      </c>
      <c r="D454" s="6">
        <v>72710</v>
      </c>
      <c r="E454" s="6">
        <v>11</v>
      </c>
      <c r="F454" s="49">
        <f t="shared" si="113"/>
        <v>29.727644065465547</v>
      </c>
      <c r="G454" s="6">
        <v>126399.9</v>
      </c>
      <c r="H454" s="6">
        <v>129000</v>
      </c>
      <c r="I454" s="6">
        <v>20</v>
      </c>
      <c r="J454" s="49">
        <f t="shared" si="114"/>
        <v>30.375169767441861</v>
      </c>
      <c r="K454" s="6">
        <v>121654.9</v>
      </c>
      <c r="L454" s="6">
        <v>202400</v>
      </c>
      <c r="M454" s="6">
        <v>30</v>
      </c>
      <c r="N454" s="49">
        <f t="shared" si="115"/>
        <v>18.031852766798416</v>
      </c>
      <c r="O454" s="6">
        <v>192479.9</v>
      </c>
      <c r="P454" s="6">
        <v>237225</v>
      </c>
      <c r="Q454" s="6">
        <v>35</v>
      </c>
      <c r="R454" s="49">
        <f t="shared" si="116"/>
        <v>25.15281652439667</v>
      </c>
      <c r="S454" s="6">
        <v>193479.9</v>
      </c>
      <c r="T454" s="6">
        <v>199900</v>
      </c>
      <c r="U454" s="6">
        <v>30</v>
      </c>
      <c r="V454" s="49">
        <f t="shared" si="117"/>
        <v>30.004386693346675</v>
      </c>
      <c r="W454" s="6">
        <v>119604.9</v>
      </c>
      <c r="X454" s="6">
        <v>65300</v>
      </c>
      <c r="Y454" s="6">
        <v>10</v>
      </c>
      <c r="Z454" s="49">
        <f t="shared" si="118"/>
        <v>54.948652373660032</v>
      </c>
      <c r="AA454" s="6">
        <v>204329.89</v>
      </c>
      <c r="AB454" s="6">
        <v>145850</v>
      </c>
      <c r="AC454" s="6">
        <v>20</v>
      </c>
      <c r="AD454" s="49">
        <f t="shared" si="119"/>
        <v>43.42973321906068</v>
      </c>
      <c r="AE454" s="6">
        <v>314279.89</v>
      </c>
      <c r="AF454" s="6">
        <v>240800</v>
      </c>
      <c r="AG454" s="6">
        <v>35</v>
      </c>
      <c r="AH454" s="49">
        <f t="shared" si="120"/>
        <v>39.154471345514949</v>
      </c>
      <c r="AI454" s="6">
        <v>380479.89</v>
      </c>
      <c r="AJ454" s="6">
        <v>245800</v>
      </c>
      <c r="AK454" s="6">
        <v>35</v>
      </c>
      <c r="AL454" s="49">
        <f t="shared" si="121"/>
        <v>47.98566554109032</v>
      </c>
      <c r="AM454" s="6">
        <v>180479.89</v>
      </c>
      <c r="AN454" s="6">
        <v>0</v>
      </c>
      <c r="AO454" s="6">
        <v>0</v>
      </c>
      <c r="AP454" s="49">
        <f t="shared" si="122"/>
        <v>0</v>
      </c>
      <c r="AQ454" s="6">
        <v>111779.89</v>
      </c>
      <c r="AR454" s="8">
        <v>134600</v>
      </c>
      <c r="AS454" s="8">
        <v>20</v>
      </c>
      <c r="AT454" s="51">
        <f t="shared" si="123"/>
        <v>25.744254011887072</v>
      </c>
      <c r="AU454" s="6">
        <v>148339.89000000001</v>
      </c>
      <c r="AV454" s="8">
        <v>69300</v>
      </c>
      <c r="AW454" s="8">
        <v>10</v>
      </c>
      <c r="AX454" s="51">
        <f t="shared" si="124"/>
        <v>66.356949350649359</v>
      </c>
      <c r="AY454" s="50">
        <f t="shared" si="125"/>
        <v>1029999.29</v>
      </c>
      <c r="AZ454" s="50">
        <f t="shared" si="126"/>
        <v>1052385</v>
      </c>
      <c r="BA454" s="50">
        <f t="shared" si="127"/>
        <v>256</v>
      </c>
      <c r="BB454" s="7">
        <f t="shared" si="112"/>
        <v>30.340586372857839</v>
      </c>
      <c r="BC454" s="10" t="s">
        <v>799</v>
      </c>
      <c r="BD454" s="10" t="s">
        <v>788</v>
      </c>
      <c r="BE454" s="10" t="s">
        <v>806</v>
      </c>
      <c r="BF454" s="10" t="s">
        <v>823</v>
      </c>
    </row>
    <row r="455" spans="1:58" x14ac:dyDescent="0.2">
      <c r="A455" s="5">
        <v>174410</v>
      </c>
      <c r="B455" s="6" t="s">
        <v>243</v>
      </c>
      <c r="C455" s="6">
        <v>206233.2</v>
      </c>
      <c r="D455" s="6">
        <v>281290</v>
      </c>
      <c r="E455" s="6">
        <v>41</v>
      </c>
      <c r="F455" s="49">
        <f t="shared" si="113"/>
        <v>21.995079810871342</v>
      </c>
      <c r="G455" s="6">
        <v>-766.8</v>
      </c>
      <c r="H455" s="6">
        <v>0</v>
      </c>
      <c r="I455" s="6">
        <v>0</v>
      </c>
      <c r="J455" s="49">
        <f t="shared" si="114"/>
        <v>0</v>
      </c>
      <c r="K455" s="6">
        <v>144993.20000000001</v>
      </c>
      <c r="L455" s="6">
        <v>237180</v>
      </c>
      <c r="M455" s="6">
        <v>35</v>
      </c>
      <c r="N455" s="49">
        <f t="shared" si="115"/>
        <v>18.339640779155072</v>
      </c>
      <c r="O455" s="6">
        <v>119933.2</v>
      </c>
      <c r="P455" s="6">
        <v>289815</v>
      </c>
      <c r="Q455" s="6">
        <v>42</v>
      </c>
      <c r="R455" s="49">
        <f t="shared" si="116"/>
        <v>12.828629298000449</v>
      </c>
      <c r="S455" s="6">
        <v>364345.68</v>
      </c>
      <c r="T455" s="6">
        <v>459422.5</v>
      </c>
      <c r="U455" s="6">
        <v>68.25</v>
      </c>
      <c r="V455" s="49">
        <f t="shared" si="117"/>
        <v>24.584594964330218</v>
      </c>
      <c r="W455" s="6">
        <v>347086.92</v>
      </c>
      <c r="X455" s="6">
        <v>397320</v>
      </c>
      <c r="Y455" s="6">
        <v>59</v>
      </c>
      <c r="Z455" s="49">
        <f t="shared" si="118"/>
        <v>26.207106614315915</v>
      </c>
      <c r="AA455" s="6">
        <v>427811.92</v>
      </c>
      <c r="AB455" s="6">
        <v>359000</v>
      </c>
      <c r="AC455" s="6">
        <v>50</v>
      </c>
      <c r="AD455" s="49">
        <f t="shared" si="119"/>
        <v>36.941976378830084</v>
      </c>
      <c r="AE455" s="6">
        <v>327321.92</v>
      </c>
      <c r="AF455" s="6">
        <v>212150</v>
      </c>
      <c r="AG455" s="6">
        <v>30</v>
      </c>
      <c r="AH455" s="49">
        <f t="shared" si="120"/>
        <v>46.286389818524626</v>
      </c>
      <c r="AI455" s="6">
        <v>500759.43</v>
      </c>
      <c r="AJ455" s="6">
        <v>546265</v>
      </c>
      <c r="AK455" s="6">
        <v>78.5</v>
      </c>
      <c r="AL455" s="49">
        <f t="shared" si="121"/>
        <v>28.417603782047173</v>
      </c>
      <c r="AM455" s="6">
        <v>572533.43999999994</v>
      </c>
      <c r="AN455" s="6">
        <v>479156</v>
      </c>
      <c r="AO455" s="6">
        <v>70.2</v>
      </c>
      <c r="AP455" s="49">
        <f t="shared" si="122"/>
        <v>37.041248862583373</v>
      </c>
      <c r="AQ455" s="6">
        <v>352733.42</v>
      </c>
      <c r="AR455" s="8">
        <v>302850</v>
      </c>
      <c r="AS455" s="8">
        <v>45</v>
      </c>
      <c r="AT455" s="51">
        <f t="shared" si="123"/>
        <v>36.106112002641567</v>
      </c>
      <c r="AU455" s="6">
        <v>255699.23</v>
      </c>
      <c r="AV455" s="8">
        <v>229225</v>
      </c>
      <c r="AW455" s="8">
        <v>32.5</v>
      </c>
      <c r="AX455" s="51">
        <f t="shared" si="124"/>
        <v>34.580329937834009</v>
      </c>
      <c r="AY455" s="50">
        <f t="shared" si="125"/>
        <v>1609637.3199999998</v>
      </c>
      <c r="AZ455" s="50">
        <f t="shared" si="126"/>
        <v>2024027.5</v>
      </c>
      <c r="BA455" s="50">
        <f t="shared" si="127"/>
        <v>551.45000000000005</v>
      </c>
      <c r="BB455" s="7">
        <f t="shared" ref="BB455:BB518" si="128">IFERROR(AY455/(AZ455/31),0)</f>
        <v>24.65320106569698</v>
      </c>
      <c r="BC455" s="10" t="s">
        <v>799</v>
      </c>
      <c r="BD455" s="10" t="s">
        <v>788</v>
      </c>
      <c r="BE455" s="10" t="s">
        <v>806</v>
      </c>
      <c r="BF455" s="10" t="s">
        <v>823</v>
      </c>
    </row>
    <row r="456" spans="1:58" x14ac:dyDescent="0.2">
      <c r="A456" s="5">
        <v>174942</v>
      </c>
      <c r="B456" s="6" t="s">
        <v>276</v>
      </c>
      <c r="C456" s="6">
        <v>65419.11</v>
      </c>
      <c r="D456" s="6">
        <v>66100</v>
      </c>
      <c r="E456" s="6">
        <v>10</v>
      </c>
      <c r="F456" s="49">
        <f t="shared" si="113"/>
        <v>29.690972768532525</v>
      </c>
      <c r="G456" s="6">
        <v>73569.11</v>
      </c>
      <c r="H456" s="6">
        <v>81425</v>
      </c>
      <c r="I456" s="6">
        <v>12.5</v>
      </c>
      <c r="J456" s="49">
        <f t="shared" si="114"/>
        <v>28.009117715689285</v>
      </c>
      <c r="K456" s="6">
        <v>68269.11</v>
      </c>
      <c r="L456" s="6">
        <v>67700</v>
      </c>
      <c r="M456" s="6">
        <v>10</v>
      </c>
      <c r="N456" s="49">
        <f t="shared" si="115"/>
        <v>30.252190546528805</v>
      </c>
      <c r="O456" s="6">
        <v>130369.11</v>
      </c>
      <c r="P456" s="6">
        <v>67700</v>
      </c>
      <c r="Q456" s="6">
        <v>10</v>
      </c>
      <c r="R456" s="49">
        <f t="shared" si="116"/>
        <v>59.696342836041353</v>
      </c>
      <c r="S456" s="6">
        <v>54769.11</v>
      </c>
      <c r="T456" s="6">
        <v>0</v>
      </c>
      <c r="U456" s="6">
        <v>0</v>
      </c>
      <c r="V456" s="49">
        <f t="shared" si="117"/>
        <v>0</v>
      </c>
      <c r="W456" s="6">
        <v>-30.89</v>
      </c>
      <c r="X456" s="6">
        <v>0</v>
      </c>
      <c r="Y456" s="6">
        <v>0</v>
      </c>
      <c r="Z456" s="49">
        <f t="shared" si="118"/>
        <v>0</v>
      </c>
      <c r="AA456" s="6">
        <v>70169.11</v>
      </c>
      <c r="AB456" s="6">
        <v>72300</v>
      </c>
      <c r="AC456" s="6">
        <v>10</v>
      </c>
      <c r="AD456" s="49">
        <f t="shared" si="119"/>
        <v>30.086340387275239</v>
      </c>
      <c r="AE456" s="6">
        <v>31169.11</v>
      </c>
      <c r="AF456" s="6">
        <v>0</v>
      </c>
      <c r="AG456" s="6">
        <v>0</v>
      </c>
      <c r="AH456" s="49">
        <f t="shared" si="120"/>
        <v>0</v>
      </c>
      <c r="AI456" s="6">
        <v>66369.11</v>
      </c>
      <c r="AJ456" s="6">
        <v>69300</v>
      </c>
      <c r="AK456" s="6">
        <v>10</v>
      </c>
      <c r="AL456" s="49">
        <f t="shared" si="121"/>
        <v>29.688923665223665</v>
      </c>
      <c r="AM456" s="6">
        <v>-0.89</v>
      </c>
      <c r="AN456" s="6">
        <v>0</v>
      </c>
      <c r="AO456" s="6">
        <v>0</v>
      </c>
      <c r="AP456" s="49">
        <f t="shared" si="122"/>
        <v>0</v>
      </c>
      <c r="AQ456" s="6">
        <v>-0.89</v>
      </c>
      <c r="AR456" s="8">
        <v>0</v>
      </c>
      <c r="AS456" s="8">
        <v>0</v>
      </c>
      <c r="AT456" s="51">
        <f t="shared" si="123"/>
        <v>0</v>
      </c>
      <c r="AU456" s="6">
        <v>-0.89</v>
      </c>
      <c r="AV456" s="8">
        <v>0</v>
      </c>
      <c r="AW456" s="8">
        <v>0</v>
      </c>
      <c r="AX456" s="51">
        <f t="shared" si="124"/>
        <v>0</v>
      </c>
      <c r="AY456" s="50">
        <f t="shared" si="125"/>
        <v>462533.76999999996</v>
      </c>
      <c r="AZ456" s="50">
        <f t="shared" si="126"/>
        <v>355225</v>
      </c>
      <c r="BA456" s="50">
        <f t="shared" si="127"/>
        <v>62.5</v>
      </c>
      <c r="BB456" s="7">
        <f t="shared" si="128"/>
        <v>40.364689619255401</v>
      </c>
      <c r="BC456" s="10" t="s">
        <v>799</v>
      </c>
      <c r="BD456" s="10" t="s">
        <v>788</v>
      </c>
      <c r="BE456" s="10" t="s">
        <v>806</v>
      </c>
      <c r="BF456" s="10" t="s">
        <v>823</v>
      </c>
    </row>
    <row r="457" spans="1:58" x14ac:dyDescent="0.2">
      <c r="A457" s="5">
        <v>176870</v>
      </c>
      <c r="B457" s="6" t="s">
        <v>319</v>
      </c>
      <c r="C457" s="6">
        <v>541730.31999999995</v>
      </c>
      <c r="D457" s="6">
        <v>1034710</v>
      </c>
      <c r="E457" s="6">
        <v>151</v>
      </c>
      <c r="F457" s="49">
        <f t="shared" si="113"/>
        <v>15.706729035188602</v>
      </c>
      <c r="G457" s="6">
        <v>310854.31</v>
      </c>
      <c r="H457" s="6">
        <v>1339430</v>
      </c>
      <c r="I457" s="6">
        <v>203</v>
      </c>
      <c r="J457" s="49">
        <f t="shared" si="114"/>
        <v>7.1944660116616763</v>
      </c>
      <c r="K457" s="6">
        <v>370960.29</v>
      </c>
      <c r="L457" s="6">
        <v>1090400</v>
      </c>
      <c r="M457" s="6">
        <v>160</v>
      </c>
      <c r="N457" s="49">
        <f t="shared" si="115"/>
        <v>10.206170854732209</v>
      </c>
      <c r="O457" s="6">
        <v>719140.27</v>
      </c>
      <c r="P457" s="6">
        <v>1621750</v>
      </c>
      <c r="Q457" s="6">
        <v>235</v>
      </c>
      <c r="R457" s="49">
        <f t="shared" si="116"/>
        <v>13.74647656543857</v>
      </c>
      <c r="S457" s="6">
        <v>806034.27</v>
      </c>
      <c r="T457" s="6">
        <v>754140</v>
      </c>
      <c r="U457" s="6">
        <v>113</v>
      </c>
      <c r="V457" s="49">
        <f t="shared" si="117"/>
        <v>33.133187962447288</v>
      </c>
      <c r="W457" s="6">
        <v>747310.78</v>
      </c>
      <c r="X457" s="6">
        <v>1160320</v>
      </c>
      <c r="Y457" s="6">
        <v>171.5</v>
      </c>
      <c r="Z457" s="49">
        <f t="shared" si="118"/>
        <v>19.321672814396027</v>
      </c>
      <c r="AA457" s="6">
        <v>958959.82</v>
      </c>
      <c r="AB457" s="6">
        <v>1219100</v>
      </c>
      <c r="AC457" s="6">
        <v>170</v>
      </c>
      <c r="AD457" s="49">
        <f t="shared" si="119"/>
        <v>24.385000754655074</v>
      </c>
      <c r="AE457" s="6">
        <v>984330.81</v>
      </c>
      <c r="AF457" s="6">
        <v>782980</v>
      </c>
      <c r="AG457" s="6">
        <v>111</v>
      </c>
      <c r="AH457" s="49">
        <f t="shared" si="120"/>
        <v>37.714787478607377</v>
      </c>
      <c r="AI457" s="6">
        <v>994000.73</v>
      </c>
      <c r="AJ457" s="6">
        <v>2136900</v>
      </c>
      <c r="AK457" s="6">
        <v>305</v>
      </c>
      <c r="AL457" s="49">
        <f t="shared" si="121"/>
        <v>14.419964729280732</v>
      </c>
      <c r="AM457" s="6">
        <v>1083019.23</v>
      </c>
      <c r="AN457" s="6">
        <v>924472.5</v>
      </c>
      <c r="AO457" s="6">
        <v>130.75</v>
      </c>
      <c r="AP457" s="49">
        <f t="shared" si="122"/>
        <v>36.316489814461761</v>
      </c>
      <c r="AQ457" s="6">
        <v>1019539.25</v>
      </c>
      <c r="AR457" s="8">
        <v>1091960</v>
      </c>
      <c r="AS457" s="8">
        <v>152</v>
      </c>
      <c r="AT457" s="51">
        <f t="shared" si="123"/>
        <v>28.944024277446061</v>
      </c>
      <c r="AU457" s="6">
        <v>1096583.2</v>
      </c>
      <c r="AV457" s="8">
        <v>2150650</v>
      </c>
      <c r="AW457" s="8">
        <v>297.5</v>
      </c>
      <c r="AX457" s="51">
        <f t="shared" si="124"/>
        <v>15.806420942505753</v>
      </c>
      <c r="AY457" s="50">
        <f t="shared" si="125"/>
        <v>4454990.0600000005</v>
      </c>
      <c r="AZ457" s="50">
        <f t="shared" si="126"/>
        <v>8219850</v>
      </c>
      <c r="BA457" s="50">
        <f t="shared" si="127"/>
        <v>2199.75</v>
      </c>
      <c r="BB457" s="7">
        <f t="shared" si="128"/>
        <v>16.80136399812649</v>
      </c>
      <c r="BC457" s="10" t="s">
        <v>799</v>
      </c>
      <c r="BD457" s="10" t="s">
        <v>788</v>
      </c>
      <c r="BE457" s="10" t="s">
        <v>806</v>
      </c>
      <c r="BF457" s="10" t="s">
        <v>823</v>
      </c>
    </row>
    <row r="458" spans="1:58" x14ac:dyDescent="0.2">
      <c r="A458" s="5">
        <v>177507</v>
      </c>
      <c r="B458" s="6" t="s">
        <v>344</v>
      </c>
      <c r="C458" s="6">
        <v>-14490.39</v>
      </c>
      <c r="D458" s="6">
        <v>0</v>
      </c>
      <c r="E458" s="6">
        <v>0</v>
      </c>
      <c r="F458" s="49">
        <f t="shared" si="113"/>
        <v>0</v>
      </c>
      <c r="G458" s="6">
        <v>-14490.39</v>
      </c>
      <c r="H458" s="6">
        <v>0</v>
      </c>
      <c r="I458" s="6">
        <v>0</v>
      </c>
      <c r="J458" s="49">
        <f t="shared" si="114"/>
        <v>0</v>
      </c>
      <c r="K458" s="6">
        <v>-14490.39</v>
      </c>
      <c r="L458" s="6">
        <v>0</v>
      </c>
      <c r="M458" s="6">
        <v>0</v>
      </c>
      <c r="N458" s="49">
        <f t="shared" si="115"/>
        <v>0</v>
      </c>
      <c r="O458" s="6">
        <v>-14490.39</v>
      </c>
      <c r="P458" s="6">
        <v>0</v>
      </c>
      <c r="Q458" s="6">
        <v>0</v>
      </c>
      <c r="R458" s="49">
        <f t="shared" si="116"/>
        <v>0</v>
      </c>
      <c r="S458" s="6">
        <v>-14490.39</v>
      </c>
      <c r="T458" s="6">
        <v>0</v>
      </c>
      <c r="U458" s="6">
        <v>0</v>
      </c>
      <c r="V458" s="49">
        <f t="shared" si="117"/>
        <v>0</v>
      </c>
      <c r="W458" s="6">
        <v>-14490.39</v>
      </c>
      <c r="X458" s="6">
        <v>0</v>
      </c>
      <c r="Y458" s="6">
        <v>0</v>
      </c>
      <c r="Z458" s="49">
        <f t="shared" si="118"/>
        <v>0</v>
      </c>
      <c r="AA458" s="6">
        <v>-14490.39</v>
      </c>
      <c r="AB458" s="6">
        <v>0</v>
      </c>
      <c r="AC458" s="6">
        <v>0</v>
      </c>
      <c r="AD458" s="49">
        <f t="shared" si="119"/>
        <v>0</v>
      </c>
      <c r="AE458" s="6">
        <v>-14490.39</v>
      </c>
      <c r="AF458" s="6">
        <v>0</v>
      </c>
      <c r="AG458" s="6">
        <v>0</v>
      </c>
      <c r="AH458" s="49">
        <f t="shared" si="120"/>
        <v>0</v>
      </c>
      <c r="AI458" s="6">
        <v>-14490.39</v>
      </c>
      <c r="AJ458" s="6">
        <v>0</v>
      </c>
      <c r="AK458" s="6">
        <v>0</v>
      </c>
      <c r="AL458" s="49">
        <f t="shared" si="121"/>
        <v>0</v>
      </c>
      <c r="AM458" s="6">
        <v>-14490.39</v>
      </c>
      <c r="AN458" s="6">
        <v>0</v>
      </c>
      <c r="AO458" s="6">
        <v>0</v>
      </c>
      <c r="AP458" s="49">
        <f t="shared" si="122"/>
        <v>0</v>
      </c>
      <c r="AQ458" s="6">
        <v>-14490.39</v>
      </c>
      <c r="AR458" s="8">
        <v>0</v>
      </c>
      <c r="AS458" s="8">
        <v>0</v>
      </c>
      <c r="AT458" s="51">
        <f t="shared" si="123"/>
        <v>0</v>
      </c>
      <c r="AU458" s="6">
        <v>-14490.39</v>
      </c>
      <c r="AV458" s="8">
        <v>0</v>
      </c>
      <c r="AW458" s="8">
        <v>0</v>
      </c>
      <c r="AX458" s="51">
        <f t="shared" si="124"/>
        <v>0</v>
      </c>
      <c r="AY458" s="50">
        <f t="shared" si="125"/>
        <v>-101432.73</v>
      </c>
      <c r="AZ458" s="50">
        <f t="shared" si="126"/>
        <v>0</v>
      </c>
      <c r="BA458" s="50">
        <f t="shared" si="127"/>
        <v>0</v>
      </c>
      <c r="BB458" s="7">
        <f t="shared" si="128"/>
        <v>0</v>
      </c>
      <c r="BC458" s="10" t="s">
        <v>799</v>
      </c>
      <c r="BD458" s="10" t="s">
        <v>788</v>
      </c>
      <c r="BE458" s="10" t="s">
        <v>806</v>
      </c>
      <c r="BF458" s="10" t="s">
        <v>823</v>
      </c>
    </row>
    <row r="459" spans="1:58" x14ac:dyDescent="0.2">
      <c r="A459" s="5">
        <v>178724</v>
      </c>
      <c r="B459" s="6" t="s">
        <v>387</v>
      </c>
      <c r="C459" s="6">
        <v>-6510.12</v>
      </c>
      <c r="D459" s="6">
        <v>0</v>
      </c>
      <c r="E459" s="6">
        <v>0</v>
      </c>
      <c r="F459" s="49">
        <f t="shared" si="113"/>
        <v>0</v>
      </c>
      <c r="G459" s="6">
        <v>-6510.12</v>
      </c>
      <c r="H459" s="6">
        <v>0</v>
      </c>
      <c r="I459" s="6">
        <v>0</v>
      </c>
      <c r="J459" s="49">
        <f t="shared" si="114"/>
        <v>0</v>
      </c>
      <c r="K459" s="6">
        <v>135579.88</v>
      </c>
      <c r="L459" s="6">
        <v>228480</v>
      </c>
      <c r="M459" s="6">
        <v>34</v>
      </c>
      <c r="N459" s="49">
        <f t="shared" si="115"/>
        <v>17.801980042016808</v>
      </c>
      <c r="O459" s="6">
        <v>242099.88</v>
      </c>
      <c r="P459" s="6">
        <v>500500</v>
      </c>
      <c r="Q459" s="6">
        <v>70</v>
      </c>
      <c r="R459" s="49">
        <f t="shared" si="116"/>
        <v>14.995197362637363</v>
      </c>
      <c r="S459" s="6">
        <v>163799.88</v>
      </c>
      <c r="T459" s="6">
        <v>0</v>
      </c>
      <c r="U459" s="6">
        <v>0</v>
      </c>
      <c r="V459" s="49">
        <f t="shared" si="117"/>
        <v>0</v>
      </c>
      <c r="W459" s="6">
        <v>60999.88</v>
      </c>
      <c r="X459" s="6">
        <v>65300</v>
      </c>
      <c r="Y459" s="6">
        <v>10</v>
      </c>
      <c r="Z459" s="49">
        <f t="shared" si="118"/>
        <v>28.024447166921899</v>
      </c>
      <c r="AA459" s="6">
        <v>30999.88</v>
      </c>
      <c r="AB459" s="6">
        <v>0</v>
      </c>
      <c r="AC459" s="6">
        <v>0</v>
      </c>
      <c r="AD459" s="49">
        <f t="shared" si="119"/>
        <v>0</v>
      </c>
      <c r="AE459" s="6">
        <v>-0.12</v>
      </c>
      <c r="AF459" s="6">
        <v>0</v>
      </c>
      <c r="AG459" s="6">
        <v>0</v>
      </c>
      <c r="AH459" s="49">
        <f t="shared" si="120"/>
        <v>0</v>
      </c>
      <c r="AI459" s="6">
        <v>41399.879999999997</v>
      </c>
      <c r="AJ459" s="6">
        <v>138600</v>
      </c>
      <c r="AK459" s="6">
        <v>20</v>
      </c>
      <c r="AL459" s="49">
        <f t="shared" si="121"/>
        <v>9.2597134199134192</v>
      </c>
      <c r="AM459" s="6">
        <v>78399.88</v>
      </c>
      <c r="AN459" s="6">
        <v>147460</v>
      </c>
      <c r="AO459" s="6">
        <v>22</v>
      </c>
      <c r="AP459" s="49">
        <f t="shared" si="122"/>
        <v>16.481732537637324</v>
      </c>
      <c r="AQ459" s="6">
        <v>45549.88</v>
      </c>
      <c r="AR459" s="8">
        <v>33650</v>
      </c>
      <c r="AS459" s="8">
        <v>5</v>
      </c>
      <c r="AT459" s="51">
        <f t="shared" si="123"/>
        <v>41.962742347696874</v>
      </c>
      <c r="AU459" s="6">
        <v>-200.12</v>
      </c>
      <c r="AV459" s="8">
        <v>0</v>
      </c>
      <c r="AW459" s="8">
        <v>0</v>
      </c>
      <c r="AX459" s="51">
        <f t="shared" si="124"/>
        <v>0</v>
      </c>
      <c r="AY459" s="50">
        <f t="shared" si="125"/>
        <v>620459.16</v>
      </c>
      <c r="AZ459" s="50">
        <f t="shared" si="126"/>
        <v>794280</v>
      </c>
      <c r="BA459" s="50">
        <f t="shared" si="127"/>
        <v>161</v>
      </c>
      <c r="BB459" s="7">
        <f t="shared" si="128"/>
        <v>24.215936395225867</v>
      </c>
      <c r="BC459" s="10" t="s">
        <v>799</v>
      </c>
      <c r="BD459" s="10" t="s">
        <v>788</v>
      </c>
      <c r="BE459" s="10" t="s">
        <v>806</v>
      </c>
      <c r="BF459" s="10" t="s">
        <v>823</v>
      </c>
    </row>
    <row r="460" spans="1:58" x14ac:dyDescent="0.2">
      <c r="A460" s="5">
        <v>179877</v>
      </c>
      <c r="B460" s="6" t="s">
        <v>423</v>
      </c>
      <c r="C460" s="6">
        <v>280231.78000000003</v>
      </c>
      <c r="D460" s="6">
        <v>2274174.5</v>
      </c>
      <c r="E460" s="6">
        <v>330.95</v>
      </c>
      <c r="F460" s="49">
        <f t="shared" si="113"/>
        <v>3.6967055078667013</v>
      </c>
      <c r="G460" s="6">
        <v>-28057.200000000001</v>
      </c>
      <c r="H460" s="6">
        <v>1514187.5</v>
      </c>
      <c r="I460" s="6">
        <v>231.35000000000002</v>
      </c>
      <c r="J460" s="49">
        <f t="shared" si="114"/>
        <v>-0.57441578404259708</v>
      </c>
      <c r="K460" s="6">
        <v>638150.31999999995</v>
      </c>
      <c r="L460" s="6">
        <v>2360800</v>
      </c>
      <c r="M460" s="6">
        <v>339</v>
      </c>
      <c r="N460" s="49">
        <f t="shared" si="115"/>
        <v>8.1093314130803122</v>
      </c>
      <c r="O460" s="6">
        <v>611845.31999999995</v>
      </c>
      <c r="P460" s="6">
        <v>2121191.5</v>
      </c>
      <c r="Q460" s="6">
        <v>310.05</v>
      </c>
      <c r="R460" s="49">
        <f t="shared" si="116"/>
        <v>8.9417692461996001</v>
      </c>
      <c r="S460" s="6">
        <v>399215.34</v>
      </c>
      <c r="T460" s="6">
        <v>1963100</v>
      </c>
      <c r="U460" s="6">
        <v>295</v>
      </c>
      <c r="V460" s="49">
        <f t="shared" si="117"/>
        <v>6.3041493250471197</v>
      </c>
      <c r="W460" s="6">
        <v>396551.63</v>
      </c>
      <c r="X460" s="6">
        <v>2176580</v>
      </c>
      <c r="Y460" s="6">
        <v>316</v>
      </c>
      <c r="Z460" s="49">
        <f t="shared" si="118"/>
        <v>5.4657071644506514</v>
      </c>
      <c r="AA460" s="6">
        <v>509431.37</v>
      </c>
      <c r="AB460" s="6">
        <v>3200461.5</v>
      </c>
      <c r="AC460" s="6">
        <v>464.04999999999995</v>
      </c>
      <c r="AD460" s="49">
        <f t="shared" si="119"/>
        <v>4.9344047631880592</v>
      </c>
      <c r="AE460" s="6">
        <v>651271.87</v>
      </c>
      <c r="AF460" s="6">
        <v>2369744</v>
      </c>
      <c r="AG460" s="6">
        <v>330.8</v>
      </c>
      <c r="AH460" s="49">
        <f t="shared" si="120"/>
        <v>8.2448383032091233</v>
      </c>
      <c r="AI460" s="6">
        <v>508155.1</v>
      </c>
      <c r="AJ460" s="6">
        <v>3270203</v>
      </c>
      <c r="AK460" s="6">
        <v>468.1</v>
      </c>
      <c r="AL460" s="49">
        <f t="shared" si="121"/>
        <v>4.8170734660814629</v>
      </c>
      <c r="AM460" s="6">
        <v>452881.12</v>
      </c>
      <c r="AN460" s="6">
        <v>2467590</v>
      </c>
      <c r="AO460" s="6">
        <v>355.5</v>
      </c>
      <c r="AP460" s="49">
        <f t="shared" si="122"/>
        <v>5.6894843632856356</v>
      </c>
      <c r="AQ460" s="6">
        <v>93498.19</v>
      </c>
      <c r="AR460" s="8">
        <v>2381690</v>
      </c>
      <c r="AS460" s="8">
        <v>343</v>
      </c>
      <c r="AT460" s="51">
        <f t="shared" si="123"/>
        <v>1.2169694166747143</v>
      </c>
      <c r="AU460" s="6">
        <v>-220938.59</v>
      </c>
      <c r="AV460" s="8">
        <v>4189938.5</v>
      </c>
      <c r="AW460" s="8">
        <v>586.45000000000005</v>
      </c>
      <c r="AX460" s="51">
        <f t="shared" si="124"/>
        <v>-1.634653179276975</v>
      </c>
      <c r="AY460" s="50">
        <f t="shared" si="125"/>
        <v>2807368.56</v>
      </c>
      <c r="AZ460" s="50">
        <f t="shared" si="126"/>
        <v>15610495</v>
      </c>
      <c r="BA460" s="50">
        <f t="shared" si="127"/>
        <v>4370.25</v>
      </c>
      <c r="BB460" s="7">
        <f t="shared" si="128"/>
        <v>5.5749946020289558</v>
      </c>
      <c r="BC460" s="10" t="s">
        <v>799</v>
      </c>
      <c r="BD460" s="10" t="s">
        <v>788</v>
      </c>
      <c r="BE460" s="10" t="s">
        <v>806</v>
      </c>
      <c r="BF460" s="10" t="s">
        <v>823</v>
      </c>
    </row>
    <row r="461" spans="1:58" x14ac:dyDescent="0.2">
      <c r="A461" s="5">
        <v>201575</v>
      </c>
      <c r="B461" s="6" t="s">
        <v>455</v>
      </c>
      <c r="C461" s="6">
        <v>41622.46</v>
      </c>
      <c r="D461" s="6">
        <v>66100</v>
      </c>
      <c r="E461" s="6">
        <v>10</v>
      </c>
      <c r="F461" s="49">
        <f t="shared" si="113"/>
        <v>18.890677760968227</v>
      </c>
      <c r="G461" s="6">
        <v>-2375.67</v>
      </c>
      <c r="H461" s="6">
        <v>116580</v>
      </c>
      <c r="I461" s="6">
        <v>18</v>
      </c>
      <c r="J461" s="49">
        <f t="shared" si="114"/>
        <v>-0.63171873391662381</v>
      </c>
      <c r="K461" s="6">
        <v>-1056.92</v>
      </c>
      <c r="L461" s="6">
        <v>66100</v>
      </c>
      <c r="M461" s="6">
        <v>10</v>
      </c>
      <c r="N461" s="49">
        <f t="shared" si="115"/>
        <v>-0.47969137670196671</v>
      </c>
      <c r="O461" s="6">
        <v>-471.67</v>
      </c>
      <c r="P461" s="6">
        <v>67700</v>
      </c>
      <c r="Q461" s="6">
        <v>10</v>
      </c>
      <c r="R461" s="49">
        <f t="shared" si="116"/>
        <v>-0.21597887740029542</v>
      </c>
      <c r="S461" s="6">
        <v>-3152.95</v>
      </c>
      <c r="T461" s="6">
        <v>130600</v>
      </c>
      <c r="U461" s="6">
        <v>20</v>
      </c>
      <c r="V461" s="49">
        <f t="shared" si="117"/>
        <v>-0.74840313935681468</v>
      </c>
      <c r="W461" s="6">
        <v>57465.81</v>
      </c>
      <c r="X461" s="6">
        <v>195900</v>
      </c>
      <c r="Y461" s="6">
        <v>30</v>
      </c>
      <c r="Z461" s="49">
        <f t="shared" si="118"/>
        <v>8.8002771822358348</v>
      </c>
      <c r="AA461" s="6">
        <v>70681.42</v>
      </c>
      <c r="AB461" s="6">
        <v>213900</v>
      </c>
      <c r="AC461" s="6">
        <v>30</v>
      </c>
      <c r="AD461" s="49">
        <f t="shared" si="119"/>
        <v>10.243684057971015</v>
      </c>
      <c r="AE461" s="6">
        <v>-65.459999999999994</v>
      </c>
      <c r="AF461" s="6">
        <v>213900</v>
      </c>
      <c r="AG461" s="6">
        <v>30</v>
      </c>
      <c r="AH461" s="49">
        <f t="shared" si="120"/>
        <v>-9.1809256661991578E-3</v>
      </c>
      <c r="AI461" s="6">
        <v>-13826.37</v>
      </c>
      <c r="AJ461" s="6">
        <v>207900</v>
      </c>
      <c r="AK461" s="6">
        <v>30</v>
      </c>
      <c r="AL461" s="49">
        <f t="shared" si="121"/>
        <v>-2.0616520923520927</v>
      </c>
      <c r="AM461" s="6">
        <v>61173.63</v>
      </c>
      <c r="AN461" s="6">
        <v>270000</v>
      </c>
      <c r="AO461" s="6">
        <v>40</v>
      </c>
      <c r="AP461" s="49">
        <f t="shared" si="122"/>
        <v>7.0236389999999993</v>
      </c>
      <c r="AQ461" s="6">
        <v>67264.87</v>
      </c>
      <c r="AR461" s="8">
        <v>247547.5</v>
      </c>
      <c r="AS461" s="8">
        <v>35.75</v>
      </c>
      <c r="AT461" s="51">
        <f t="shared" si="123"/>
        <v>8.4234782011533138</v>
      </c>
      <c r="AU461" s="6">
        <v>52195.51</v>
      </c>
      <c r="AV461" s="8">
        <v>141600</v>
      </c>
      <c r="AW461" s="8">
        <v>20</v>
      </c>
      <c r="AX461" s="51">
        <f t="shared" si="124"/>
        <v>11.426983121468927</v>
      </c>
      <c r="AY461" s="50">
        <f t="shared" si="125"/>
        <v>162712.47999999998</v>
      </c>
      <c r="AZ461" s="50">
        <f t="shared" si="126"/>
        <v>856880</v>
      </c>
      <c r="BA461" s="50">
        <f t="shared" si="127"/>
        <v>283.75</v>
      </c>
      <c r="BB461" s="7">
        <f t="shared" si="128"/>
        <v>5.8865732424610213</v>
      </c>
      <c r="BC461" s="10" t="s">
        <v>799</v>
      </c>
      <c r="BD461" s="10" t="s">
        <v>788</v>
      </c>
      <c r="BE461" s="10" t="s">
        <v>806</v>
      </c>
      <c r="BF461" s="10" t="s">
        <v>823</v>
      </c>
    </row>
    <row r="462" spans="1:58" x14ac:dyDescent="0.2">
      <c r="A462" s="5">
        <v>201742</v>
      </c>
      <c r="B462" s="6" t="s">
        <v>458</v>
      </c>
      <c r="C462" s="6">
        <v>-2881.25</v>
      </c>
      <c r="D462" s="6">
        <v>0</v>
      </c>
      <c r="E462" s="6">
        <v>0</v>
      </c>
      <c r="F462" s="49">
        <f t="shared" si="113"/>
        <v>0</v>
      </c>
      <c r="G462" s="6">
        <v>-2881.25</v>
      </c>
      <c r="H462" s="6">
        <v>0</v>
      </c>
      <c r="I462" s="6">
        <v>0</v>
      </c>
      <c r="J462" s="49">
        <f t="shared" si="114"/>
        <v>0</v>
      </c>
      <c r="K462" s="6">
        <v>0</v>
      </c>
      <c r="L462" s="6">
        <v>0</v>
      </c>
      <c r="M462" s="6">
        <v>0</v>
      </c>
      <c r="N462" s="49">
        <f t="shared" si="115"/>
        <v>0</v>
      </c>
      <c r="O462" s="6">
        <v>0</v>
      </c>
      <c r="P462" s="6">
        <v>0</v>
      </c>
      <c r="Q462" s="6">
        <v>0</v>
      </c>
      <c r="R462" s="49">
        <f t="shared" si="116"/>
        <v>0</v>
      </c>
      <c r="S462" s="6">
        <v>0</v>
      </c>
      <c r="T462" s="6">
        <v>0</v>
      </c>
      <c r="U462" s="6">
        <v>0</v>
      </c>
      <c r="V462" s="49">
        <f t="shared" si="117"/>
        <v>0</v>
      </c>
      <c r="W462" s="6">
        <v>0</v>
      </c>
      <c r="X462" s="6">
        <v>0</v>
      </c>
      <c r="Y462" s="6">
        <v>0</v>
      </c>
      <c r="Z462" s="49">
        <f t="shared" si="118"/>
        <v>0</v>
      </c>
      <c r="AA462" s="6">
        <v>0</v>
      </c>
      <c r="AB462" s="6">
        <v>0</v>
      </c>
      <c r="AC462" s="6">
        <v>0</v>
      </c>
      <c r="AD462" s="49">
        <f t="shared" si="119"/>
        <v>0</v>
      </c>
      <c r="AE462" s="6">
        <v>0</v>
      </c>
      <c r="AF462" s="6">
        <v>0</v>
      </c>
      <c r="AG462" s="6">
        <v>0</v>
      </c>
      <c r="AH462" s="49">
        <f t="shared" si="120"/>
        <v>0</v>
      </c>
      <c r="AI462" s="6">
        <v>0</v>
      </c>
      <c r="AJ462" s="6">
        <v>0</v>
      </c>
      <c r="AK462" s="6">
        <v>0</v>
      </c>
      <c r="AL462" s="49">
        <f t="shared" si="121"/>
        <v>0</v>
      </c>
      <c r="AM462" s="6">
        <v>0</v>
      </c>
      <c r="AN462" s="6">
        <v>0</v>
      </c>
      <c r="AO462" s="6">
        <v>0</v>
      </c>
      <c r="AP462" s="49">
        <f t="shared" si="122"/>
        <v>0</v>
      </c>
      <c r="AQ462" s="6">
        <v>0</v>
      </c>
      <c r="AR462" s="8">
        <v>0</v>
      </c>
      <c r="AS462" s="8">
        <v>0</v>
      </c>
      <c r="AT462" s="51">
        <f t="shared" si="123"/>
        <v>0</v>
      </c>
      <c r="AU462" s="6">
        <v>0</v>
      </c>
      <c r="AV462" s="8">
        <v>0</v>
      </c>
      <c r="AW462" s="8">
        <v>0</v>
      </c>
      <c r="AX462" s="51">
        <f t="shared" si="124"/>
        <v>0</v>
      </c>
      <c r="AY462" s="50">
        <f t="shared" si="125"/>
        <v>-5762.5</v>
      </c>
      <c r="AZ462" s="50">
        <f t="shared" si="126"/>
        <v>0</v>
      </c>
      <c r="BA462" s="50">
        <f t="shared" si="127"/>
        <v>0</v>
      </c>
      <c r="BB462" s="7">
        <f t="shared" si="128"/>
        <v>0</v>
      </c>
      <c r="BC462" s="10" t="s">
        <v>799</v>
      </c>
      <c r="BD462" s="10" t="s">
        <v>788</v>
      </c>
      <c r="BE462" s="10" t="s">
        <v>806</v>
      </c>
      <c r="BF462" s="10" t="s">
        <v>823</v>
      </c>
    </row>
    <row r="463" spans="1:58" x14ac:dyDescent="0.2">
      <c r="A463" s="5">
        <v>205372</v>
      </c>
      <c r="B463" s="6" t="s">
        <v>551</v>
      </c>
      <c r="C463" s="6">
        <v>371819.98</v>
      </c>
      <c r="D463" s="6">
        <v>313000</v>
      </c>
      <c r="E463" s="6">
        <v>45</v>
      </c>
      <c r="F463" s="49">
        <f t="shared" si="113"/>
        <v>35.637697763578274</v>
      </c>
      <c r="G463" s="6">
        <v>357533.99</v>
      </c>
      <c r="H463" s="6">
        <v>370922</v>
      </c>
      <c r="I463" s="6">
        <v>55</v>
      </c>
      <c r="J463" s="49">
        <f t="shared" si="114"/>
        <v>29.881090067453531</v>
      </c>
      <c r="K463" s="6">
        <v>410283.99</v>
      </c>
      <c r="L463" s="6">
        <v>484800</v>
      </c>
      <c r="M463" s="6">
        <v>70</v>
      </c>
      <c r="N463" s="49">
        <f t="shared" si="115"/>
        <v>25.388860767326733</v>
      </c>
      <c r="O463" s="6">
        <v>364233.99</v>
      </c>
      <c r="P463" s="6">
        <v>480500</v>
      </c>
      <c r="Q463" s="6">
        <v>70</v>
      </c>
      <c r="R463" s="49">
        <f t="shared" si="116"/>
        <v>23.498967096774194</v>
      </c>
      <c r="S463" s="6">
        <v>418873.99</v>
      </c>
      <c r="T463" s="6">
        <v>444850</v>
      </c>
      <c r="U463" s="6">
        <v>65</v>
      </c>
      <c r="V463" s="49">
        <f t="shared" si="117"/>
        <v>29.189825087108012</v>
      </c>
      <c r="W463" s="6">
        <v>497198.99</v>
      </c>
      <c r="X463" s="6">
        <v>472100</v>
      </c>
      <c r="Y463" s="6">
        <v>70</v>
      </c>
      <c r="Z463" s="49">
        <f t="shared" si="118"/>
        <v>31.594936877780132</v>
      </c>
      <c r="AA463" s="6">
        <v>306768.99</v>
      </c>
      <c r="AB463" s="6">
        <v>71370</v>
      </c>
      <c r="AC463" s="6">
        <v>9</v>
      </c>
      <c r="AD463" s="49">
        <f t="shared" si="119"/>
        <v>133.24700420344681</v>
      </c>
      <c r="AE463" s="6">
        <v>76268.990000000005</v>
      </c>
      <c r="AF463" s="6">
        <v>0</v>
      </c>
      <c r="AG463" s="6">
        <v>0</v>
      </c>
      <c r="AH463" s="49">
        <f t="shared" si="120"/>
        <v>0</v>
      </c>
      <c r="AI463" s="6">
        <v>251464</v>
      </c>
      <c r="AJ463" s="6">
        <v>387510</v>
      </c>
      <c r="AK463" s="6">
        <v>54</v>
      </c>
      <c r="AL463" s="49">
        <f t="shared" si="121"/>
        <v>20.116600861913241</v>
      </c>
      <c r="AM463" s="6">
        <v>414664</v>
      </c>
      <c r="AN463" s="6">
        <v>485400</v>
      </c>
      <c r="AO463" s="6">
        <v>70</v>
      </c>
      <c r="AP463" s="49">
        <f t="shared" si="122"/>
        <v>26.482455706633704</v>
      </c>
      <c r="AQ463" s="6">
        <v>469264</v>
      </c>
      <c r="AR463" s="8">
        <v>483600</v>
      </c>
      <c r="AS463" s="8">
        <v>70</v>
      </c>
      <c r="AT463" s="51">
        <f t="shared" si="123"/>
        <v>30.08102564102564</v>
      </c>
      <c r="AU463" s="6">
        <v>307719</v>
      </c>
      <c r="AV463" s="8">
        <v>251800</v>
      </c>
      <c r="AW463" s="8">
        <v>35</v>
      </c>
      <c r="AX463" s="51">
        <f t="shared" si="124"/>
        <v>37.884388403494839</v>
      </c>
      <c r="AY463" s="50">
        <f t="shared" si="125"/>
        <v>2726713.92</v>
      </c>
      <c r="AZ463" s="50">
        <f t="shared" si="126"/>
        <v>2637542</v>
      </c>
      <c r="BA463" s="50">
        <f t="shared" si="127"/>
        <v>613</v>
      </c>
      <c r="BB463" s="7">
        <f t="shared" si="128"/>
        <v>32.048070332150161</v>
      </c>
      <c r="BC463" s="10" t="s">
        <v>799</v>
      </c>
      <c r="BD463" s="10" t="s">
        <v>788</v>
      </c>
      <c r="BE463" s="10" t="s">
        <v>806</v>
      </c>
      <c r="BF463" s="10" t="s">
        <v>823</v>
      </c>
    </row>
    <row r="464" spans="1:58" x14ac:dyDescent="0.2">
      <c r="A464" s="5">
        <v>206870</v>
      </c>
      <c r="B464" s="6" t="s">
        <v>580</v>
      </c>
      <c r="C464" s="6">
        <v>307080</v>
      </c>
      <c r="D464" s="6">
        <v>370860</v>
      </c>
      <c r="E464" s="6">
        <v>51</v>
      </c>
      <c r="F464" s="49">
        <f t="shared" si="113"/>
        <v>24.840640673030254</v>
      </c>
      <c r="G464" s="6">
        <v>97080</v>
      </c>
      <c r="H464" s="6">
        <v>0</v>
      </c>
      <c r="I464" s="6">
        <v>0</v>
      </c>
      <c r="J464" s="49">
        <f t="shared" si="114"/>
        <v>0</v>
      </c>
      <c r="K464" s="6">
        <v>351895.01</v>
      </c>
      <c r="L464" s="6">
        <v>622990</v>
      </c>
      <c r="M464" s="6">
        <v>88</v>
      </c>
      <c r="N464" s="49">
        <f t="shared" si="115"/>
        <v>16.945457069936918</v>
      </c>
      <c r="O464" s="6">
        <v>236170.01</v>
      </c>
      <c r="P464" s="6">
        <v>339025</v>
      </c>
      <c r="Q464" s="6">
        <v>47.5</v>
      </c>
      <c r="R464" s="49">
        <f t="shared" si="116"/>
        <v>21.595075023965784</v>
      </c>
      <c r="S464" s="6">
        <v>293301.02</v>
      </c>
      <c r="T464" s="6">
        <v>468550</v>
      </c>
      <c r="U464" s="6">
        <v>65</v>
      </c>
      <c r="V464" s="49">
        <f t="shared" si="117"/>
        <v>19.405253697577635</v>
      </c>
      <c r="W464" s="6">
        <v>258913.52</v>
      </c>
      <c r="X464" s="6">
        <v>244300</v>
      </c>
      <c r="Y464" s="6">
        <v>35</v>
      </c>
      <c r="Z464" s="49">
        <f t="shared" si="118"/>
        <v>31.794537863282848</v>
      </c>
      <c r="AA464" s="6">
        <v>104913.52</v>
      </c>
      <c r="AB464" s="6">
        <v>0</v>
      </c>
      <c r="AC464" s="6">
        <v>0</v>
      </c>
      <c r="AD464" s="49">
        <f t="shared" si="119"/>
        <v>0</v>
      </c>
      <c r="AE464" s="6">
        <v>306313.52</v>
      </c>
      <c r="AF464" s="6">
        <v>399400</v>
      </c>
      <c r="AG464" s="6">
        <v>55</v>
      </c>
      <c r="AH464" s="49">
        <f t="shared" si="120"/>
        <v>23.008026039058588</v>
      </c>
      <c r="AI464" s="6">
        <v>393463.52</v>
      </c>
      <c r="AJ464" s="6">
        <v>401400</v>
      </c>
      <c r="AK464" s="6">
        <v>55</v>
      </c>
      <c r="AL464" s="49">
        <f t="shared" si="121"/>
        <v>30.387068061783758</v>
      </c>
      <c r="AM464" s="6">
        <v>504663.52</v>
      </c>
      <c r="AN464" s="6">
        <v>496600</v>
      </c>
      <c r="AO464" s="6">
        <v>70</v>
      </c>
      <c r="AP464" s="49">
        <f t="shared" si="122"/>
        <v>31.503361095449055</v>
      </c>
      <c r="AQ464" s="6">
        <v>342213.52</v>
      </c>
      <c r="AR464" s="8">
        <v>251300</v>
      </c>
      <c r="AS464" s="8">
        <v>35</v>
      </c>
      <c r="AT464" s="51">
        <f t="shared" si="123"/>
        <v>42.214958694787114</v>
      </c>
      <c r="AU464" s="6">
        <v>93231.64</v>
      </c>
      <c r="AV464" s="8">
        <v>128275</v>
      </c>
      <c r="AW464" s="8">
        <v>17.5</v>
      </c>
      <c r="AX464" s="51">
        <f t="shared" si="124"/>
        <v>22.531131085558371</v>
      </c>
      <c r="AY464" s="50">
        <f t="shared" si="125"/>
        <v>1649353.08</v>
      </c>
      <c r="AZ464" s="50">
        <f t="shared" si="126"/>
        <v>2045725</v>
      </c>
      <c r="BA464" s="50">
        <f t="shared" si="127"/>
        <v>519</v>
      </c>
      <c r="BB464" s="7">
        <f t="shared" si="128"/>
        <v>24.993557530948689</v>
      </c>
      <c r="BC464" s="10" t="s">
        <v>799</v>
      </c>
      <c r="BD464" s="10" t="s">
        <v>788</v>
      </c>
      <c r="BE464" s="10" t="s">
        <v>806</v>
      </c>
      <c r="BF464" s="10" t="s">
        <v>823</v>
      </c>
    </row>
    <row r="465" spans="1:58" x14ac:dyDescent="0.2">
      <c r="A465" s="5">
        <v>206980</v>
      </c>
      <c r="B465" s="6" t="s">
        <v>585</v>
      </c>
      <c r="C465" s="6">
        <v>360500</v>
      </c>
      <c r="D465" s="6">
        <v>142200</v>
      </c>
      <c r="E465" s="6">
        <v>20</v>
      </c>
      <c r="F465" s="49">
        <f t="shared" si="113"/>
        <v>76.05485232067511</v>
      </c>
      <c r="G465" s="6">
        <v>99754</v>
      </c>
      <c r="H465" s="6">
        <v>102165</v>
      </c>
      <c r="I465" s="6">
        <v>14.7</v>
      </c>
      <c r="J465" s="49">
        <f t="shared" si="114"/>
        <v>30.268428522488133</v>
      </c>
      <c r="K465" s="6">
        <v>193707.5</v>
      </c>
      <c r="L465" s="6">
        <v>203300</v>
      </c>
      <c r="M465" s="6">
        <v>30</v>
      </c>
      <c r="N465" s="49">
        <f t="shared" si="115"/>
        <v>28.584481062469255</v>
      </c>
      <c r="O465" s="6">
        <v>193707.5</v>
      </c>
      <c r="P465" s="6">
        <v>0</v>
      </c>
      <c r="Q465" s="6">
        <v>0</v>
      </c>
      <c r="R465" s="49">
        <f t="shared" si="116"/>
        <v>0</v>
      </c>
      <c r="S465" s="6">
        <v>193707.5</v>
      </c>
      <c r="T465" s="6">
        <v>0</v>
      </c>
      <c r="U465" s="6">
        <v>0</v>
      </c>
      <c r="V465" s="49">
        <f t="shared" si="117"/>
        <v>0</v>
      </c>
      <c r="W465" s="6">
        <v>-388.39</v>
      </c>
      <c r="X465" s="6">
        <v>0</v>
      </c>
      <c r="Y465" s="6">
        <v>0</v>
      </c>
      <c r="Z465" s="49">
        <f t="shared" si="118"/>
        <v>0</v>
      </c>
      <c r="AA465" s="6">
        <v>-388.39</v>
      </c>
      <c r="AB465" s="6">
        <v>0</v>
      </c>
      <c r="AC465" s="6">
        <v>0</v>
      </c>
      <c r="AD465" s="49">
        <f t="shared" si="119"/>
        <v>0</v>
      </c>
      <c r="AE465" s="6">
        <v>-388.39</v>
      </c>
      <c r="AF465" s="6">
        <v>0</v>
      </c>
      <c r="AG465" s="6">
        <v>0</v>
      </c>
      <c r="AH465" s="49">
        <f t="shared" si="120"/>
        <v>0</v>
      </c>
      <c r="AI465" s="6">
        <v>-388.39</v>
      </c>
      <c r="AJ465" s="6">
        <v>0</v>
      </c>
      <c r="AK465" s="6">
        <v>0</v>
      </c>
      <c r="AL465" s="49">
        <f t="shared" si="121"/>
        <v>0</v>
      </c>
      <c r="AM465" s="6">
        <v>-388.39</v>
      </c>
      <c r="AN465" s="6">
        <v>0</v>
      </c>
      <c r="AO465" s="6">
        <v>0</v>
      </c>
      <c r="AP465" s="49">
        <f t="shared" si="122"/>
        <v>0</v>
      </c>
      <c r="AQ465" s="6">
        <v>-388.39</v>
      </c>
      <c r="AR465" s="8">
        <v>0</v>
      </c>
      <c r="AS465" s="8">
        <v>0</v>
      </c>
      <c r="AT465" s="51">
        <f t="shared" si="123"/>
        <v>0</v>
      </c>
      <c r="AU465" s="6">
        <v>-388.39</v>
      </c>
      <c r="AV465" s="8">
        <v>0</v>
      </c>
      <c r="AW465" s="8">
        <v>0</v>
      </c>
      <c r="AX465" s="51">
        <f t="shared" si="124"/>
        <v>0</v>
      </c>
      <c r="AY465" s="50">
        <f t="shared" si="125"/>
        <v>1040599.72</v>
      </c>
      <c r="AZ465" s="50">
        <f t="shared" si="126"/>
        <v>447665</v>
      </c>
      <c r="BA465" s="50">
        <f t="shared" si="127"/>
        <v>64.7</v>
      </c>
      <c r="BB465" s="7">
        <f t="shared" si="128"/>
        <v>72.059668100030152</v>
      </c>
      <c r="BC465" s="10" t="s">
        <v>799</v>
      </c>
      <c r="BD465" s="10" t="s">
        <v>788</v>
      </c>
      <c r="BE465" s="10" t="s">
        <v>806</v>
      </c>
      <c r="BF465" s="10" t="s">
        <v>823</v>
      </c>
    </row>
    <row r="466" spans="1:58" x14ac:dyDescent="0.2">
      <c r="A466" s="5">
        <v>207405</v>
      </c>
      <c r="B466" s="6" t="s">
        <v>592</v>
      </c>
      <c r="C466" s="6">
        <v>49976.5</v>
      </c>
      <c r="D466" s="6">
        <v>0</v>
      </c>
      <c r="E466" s="6">
        <v>0</v>
      </c>
      <c r="F466" s="49">
        <f t="shared" si="113"/>
        <v>0</v>
      </c>
      <c r="G466" s="6">
        <v>223960.51</v>
      </c>
      <c r="H466" s="6">
        <v>342997.5</v>
      </c>
      <c r="I466" s="6">
        <v>51.55</v>
      </c>
      <c r="J466" s="49">
        <f t="shared" si="114"/>
        <v>20.241476424755284</v>
      </c>
      <c r="K466" s="6">
        <v>350653.26</v>
      </c>
      <c r="L466" s="6">
        <v>403775</v>
      </c>
      <c r="M466" s="6">
        <v>57.5</v>
      </c>
      <c r="N466" s="49">
        <f t="shared" si="115"/>
        <v>26.053118197015667</v>
      </c>
      <c r="O466" s="6">
        <v>242128.26</v>
      </c>
      <c r="P466" s="6">
        <v>188775</v>
      </c>
      <c r="Q466" s="6">
        <v>27.5</v>
      </c>
      <c r="R466" s="49">
        <f t="shared" si="116"/>
        <v>39.761494159713941</v>
      </c>
      <c r="S466" s="6">
        <v>330143.25</v>
      </c>
      <c r="T466" s="6">
        <v>492010</v>
      </c>
      <c r="U466" s="6">
        <v>74.5</v>
      </c>
      <c r="V466" s="49">
        <f t="shared" si="117"/>
        <v>20.801286051096522</v>
      </c>
      <c r="W466" s="6">
        <v>171555.75</v>
      </c>
      <c r="X466" s="6">
        <v>58005</v>
      </c>
      <c r="Y466" s="6">
        <v>8.5</v>
      </c>
      <c r="Z466" s="49">
        <f t="shared" si="118"/>
        <v>88.728083785880528</v>
      </c>
      <c r="AA466" s="6">
        <v>402810.75</v>
      </c>
      <c r="AB466" s="6">
        <v>452835</v>
      </c>
      <c r="AC466" s="6">
        <v>64.5</v>
      </c>
      <c r="AD466" s="49">
        <f t="shared" si="119"/>
        <v>27.575459604491702</v>
      </c>
      <c r="AE466" s="6">
        <v>279810.75</v>
      </c>
      <c r="AF466" s="6">
        <v>0</v>
      </c>
      <c r="AG466" s="6">
        <v>0</v>
      </c>
      <c r="AH466" s="49">
        <f t="shared" si="120"/>
        <v>0</v>
      </c>
      <c r="AI466" s="6">
        <v>341283.25</v>
      </c>
      <c r="AJ466" s="6">
        <v>381850</v>
      </c>
      <c r="AK466" s="6">
        <v>55</v>
      </c>
      <c r="AL466" s="49">
        <f t="shared" si="121"/>
        <v>27.706640696608616</v>
      </c>
      <c r="AM466" s="6">
        <v>387583.24</v>
      </c>
      <c r="AN466" s="6">
        <v>211900</v>
      </c>
      <c r="AO466" s="6">
        <v>30</v>
      </c>
      <c r="AP466" s="49">
        <f t="shared" si="122"/>
        <v>56.701653798961779</v>
      </c>
      <c r="AQ466" s="6">
        <v>463683.24</v>
      </c>
      <c r="AR466" s="8">
        <v>343750</v>
      </c>
      <c r="AS466" s="8">
        <v>50</v>
      </c>
      <c r="AT466" s="51">
        <f t="shared" si="123"/>
        <v>41.815797643636365</v>
      </c>
      <c r="AU466" s="6">
        <v>235052.48</v>
      </c>
      <c r="AV466" s="8">
        <v>541000</v>
      </c>
      <c r="AW466" s="8">
        <v>75</v>
      </c>
      <c r="AX466" s="51">
        <f t="shared" si="124"/>
        <v>13.468811238447319</v>
      </c>
      <c r="AY466" s="50">
        <f t="shared" si="125"/>
        <v>1771228.28</v>
      </c>
      <c r="AZ466" s="50">
        <f t="shared" si="126"/>
        <v>1938397.5</v>
      </c>
      <c r="BA466" s="50">
        <f t="shared" si="127"/>
        <v>494.05</v>
      </c>
      <c r="BB466" s="7">
        <f t="shared" si="128"/>
        <v>28.326530899879927</v>
      </c>
      <c r="BC466" s="10" t="s">
        <v>799</v>
      </c>
      <c r="BD466" s="10" t="s">
        <v>788</v>
      </c>
      <c r="BE466" s="10" t="s">
        <v>806</v>
      </c>
      <c r="BF466" s="10" t="s">
        <v>823</v>
      </c>
    </row>
    <row r="467" spans="1:58" x14ac:dyDescent="0.2">
      <c r="A467" s="5">
        <v>207442</v>
      </c>
      <c r="B467" s="6" t="s">
        <v>596</v>
      </c>
      <c r="C467" s="6">
        <v>-8900</v>
      </c>
      <c r="D467" s="6">
        <v>431600</v>
      </c>
      <c r="E467" s="6">
        <v>60</v>
      </c>
      <c r="F467" s="49">
        <f t="shared" si="113"/>
        <v>-0.61862835959221507</v>
      </c>
      <c r="G467" s="6">
        <v>-21349.98</v>
      </c>
      <c r="H467" s="6">
        <v>664850</v>
      </c>
      <c r="I467" s="6">
        <v>101</v>
      </c>
      <c r="J467" s="49">
        <f t="shared" si="114"/>
        <v>-0.99548677145220732</v>
      </c>
      <c r="K467" s="6">
        <v>2920.02</v>
      </c>
      <c r="L467" s="6">
        <v>735050</v>
      </c>
      <c r="M467" s="6">
        <v>105</v>
      </c>
      <c r="N467" s="49">
        <f t="shared" si="115"/>
        <v>0.11917638255900959</v>
      </c>
      <c r="O467" s="6">
        <v>126920.03</v>
      </c>
      <c r="P467" s="6">
        <v>691430</v>
      </c>
      <c r="Q467" s="6">
        <v>101</v>
      </c>
      <c r="R467" s="49">
        <f t="shared" si="116"/>
        <v>5.690411075596951</v>
      </c>
      <c r="S467" s="6">
        <v>40950.019999999997</v>
      </c>
      <c r="T467" s="6">
        <v>559950</v>
      </c>
      <c r="U467" s="6">
        <v>85</v>
      </c>
      <c r="V467" s="49">
        <f t="shared" si="117"/>
        <v>2.2670785248682916</v>
      </c>
      <c r="W467" s="6">
        <v>138080.01999999999</v>
      </c>
      <c r="X467" s="6">
        <v>683500</v>
      </c>
      <c r="Y467" s="6">
        <v>100</v>
      </c>
      <c r="Z467" s="49">
        <f t="shared" si="118"/>
        <v>6.0605714703730795</v>
      </c>
      <c r="AA467" s="6">
        <v>77810.03</v>
      </c>
      <c r="AB467" s="6">
        <v>376330</v>
      </c>
      <c r="AC467" s="6">
        <v>51</v>
      </c>
      <c r="AD467" s="49">
        <f t="shared" si="119"/>
        <v>6.4095632290808595</v>
      </c>
      <c r="AE467" s="6">
        <v>97180.03</v>
      </c>
      <c r="AF467" s="6">
        <v>618580</v>
      </c>
      <c r="AG467" s="6">
        <v>86</v>
      </c>
      <c r="AH467" s="49">
        <f t="shared" si="120"/>
        <v>4.7130539299686385</v>
      </c>
      <c r="AI467" s="6">
        <v>214453.03</v>
      </c>
      <c r="AJ467" s="6">
        <v>720444</v>
      </c>
      <c r="AK467" s="6">
        <v>102.4</v>
      </c>
      <c r="AL467" s="49">
        <f t="shared" si="121"/>
        <v>9.2277039297988459</v>
      </c>
      <c r="AM467" s="6">
        <v>110290.03</v>
      </c>
      <c r="AN467" s="6">
        <v>543355</v>
      </c>
      <c r="AO467" s="6">
        <v>78.5</v>
      </c>
      <c r="AP467" s="49">
        <f t="shared" si="122"/>
        <v>6.2923704208114399</v>
      </c>
      <c r="AQ467" s="6">
        <v>-6052.97</v>
      </c>
      <c r="AR467" s="8">
        <v>200400</v>
      </c>
      <c r="AS467" s="8">
        <v>30</v>
      </c>
      <c r="AT467" s="51">
        <f t="shared" si="123"/>
        <v>-0.93633767465069861</v>
      </c>
      <c r="AU467" s="6">
        <v>-89447.49</v>
      </c>
      <c r="AV467" s="8">
        <v>727400</v>
      </c>
      <c r="AW467" s="8">
        <v>105</v>
      </c>
      <c r="AX467" s="51">
        <f t="shared" si="124"/>
        <v>-3.8120321556227661</v>
      </c>
      <c r="AY467" s="50">
        <f t="shared" si="125"/>
        <v>356430.14</v>
      </c>
      <c r="AZ467" s="50">
        <f t="shared" si="126"/>
        <v>4142710</v>
      </c>
      <c r="BA467" s="50">
        <f t="shared" si="127"/>
        <v>1004.9</v>
      </c>
      <c r="BB467" s="7">
        <f t="shared" si="128"/>
        <v>2.6671754334722921</v>
      </c>
      <c r="BC467" s="10" t="s">
        <v>799</v>
      </c>
      <c r="BD467" s="10" t="s">
        <v>788</v>
      </c>
      <c r="BE467" s="10" t="s">
        <v>806</v>
      </c>
      <c r="BF467" s="10" t="s">
        <v>823</v>
      </c>
    </row>
    <row r="468" spans="1:58" x14ac:dyDescent="0.2">
      <c r="A468" s="5">
        <v>209945</v>
      </c>
      <c r="B468" s="6" t="s">
        <v>677</v>
      </c>
      <c r="C468" s="6">
        <v>0</v>
      </c>
      <c r="D468" s="6">
        <v>0</v>
      </c>
      <c r="E468" s="6">
        <v>0</v>
      </c>
      <c r="F468" s="49">
        <f t="shared" si="113"/>
        <v>0</v>
      </c>
      <c r="G468" s="6">
        <v>0</v>
      </c>
      <c r="H468" s="6">
        <v>0</v>
      </c>
      <c r="I468" s="6">
        <v>0</v>
      </c>
      <c r="J468" s="49">
        <f t="shared" si="114"/>
        <v>0</v>
      </c>
      <c r="K468" s="6">
        <v>0</v>
      </c>
      <c r="L468" s="6">
        <v>0</v>
      </c>
      <c r="M468" s="6">
        <v>0</v>
      </c>
      <c r="N468" s="49">
        <f t="shared" si="115"/>
        <v>0</v>
      </c>
      <c r="O468" s="6">
        <v>0</v>
      </c>
      <c r="P468" s="6">
        <v>0</v>
      </c>
      <c r="Q468" s="6">
        <v>0</v>
      </c>
      <c r="R468" s="49">
        <f t="shared" si="116"/>
        <v>0</v>
      </c>
      <c r="S468" s="6">
        <v>0</v>
      </c>
      <c r="T468" s="6">
        <v>0</v>
      </c>
      <c r="U468" s="6">
        <v>0</v>
      </c>
      <c r="V468" s="49">
        <f t="shared" si="117"/>
        <v>0</v>
      </c>
      <c r="W468" s="6">
        <v>0</v>
      </c>
      <c r="X468" s="6">
        <v>0</v>
      </c>
      <c r="Y468" s="6">
        <v>0</v>
      </c>
      <c r="Z468" s="49">
        <f t="shared" si="118"/>
        <v>0</v>
      </c>
      <c r="AA468" s="6">
        <v>72700</v>
      </c>
      <c r="AB468" s="6">
        <v>74800</v>
      </c>
      <c r="AC468" s="6">
        <v>10</v>
      </c>
      <c r="AD468" s="49">
        <f t="shared" si="119"/>
        <v>30.129679144385026</v>
      </c>
      <c r="AE468" s="6">
        <v>-2700</v>
      </c>
      <c r="AF468" s="6">
        <v>74300</v>
      </c>
      <c r="AG468" s="6">
        <v>10</v>
      </c>
      <c r="AH468" s="49">
        <f t="shared" si="120"/>
        <v>-1.0901749663526246</v>
      </c>
      <c r="AI468" s="6">
        <v>-4700</v>
      </c>
      <c r="AJ468" s="6">
        <v>72550</v>
      </c>
      <c r="AK468" s="6">
        <v>10</v>
      </c>
      <c r="AL468" s="49">
        <f t="shared" si="121"/>
        <v>-2.0082701585113711</v>
      </c>
      <c r="AM468" s="6">
        <v>69500</v>
      </c>
      <c r="AN468" s="6">
        <v>144200</v>
      </c>
      <c r="AO468" s="6">
        <v>20</v>
      </c>
      <c r="AP468" s="49">
        <f t="shared" si="122"/>
        <v>14.941054091539527</v>
      </c>
      <c r="AQ468" s="6">
        <v>139700</v>
      </c>
      <c r="AR468" s="8">
        <v>148600</v>
      </c>
      <c r="AS468" s="8">
        <v>20</v>
      </c>
      <c r="AT468" s="51">
        <f t="shared" si="123"/>
        <v>29.143337819650064</v>
      </c>
      <c r="AU468" s="6">
        <v>152553.5</v>
      </c>
      <c r="AV468" s="8">
        <v>278454.5</v>
      </c>
      <c r="AW468" s="8">
        <v>37.15</v>
      </c>
      <c r="AX468" s="51">
        <f t="shared" si="124"/>
        <v>16.983595165457913</v>
      </c>
      <c r="AY468" s="50">
        <f t="shared" si="125"/>
        <v>72700</v>
      </c>
      <c r="AZ468" s="50">
        <f t="shared" si="126"/>
        <v>74800</v>
      </c>
      <c r="BA468" s="50">
        <f t="shared" si="127"/>
        <v>107.15</v>
      </c>
      <c r="BB468" s="7">
        <f t="shared" si="128"/>
        <v>30.129679144385026</v>
      </c>
      <c r="BC468" s="10" t="s">
        <v>799</v>
      </c>
      <c r="BD468" s="10" t="s">
        <v>788</v>
      </c>
      <c r="BE468" s="10" t="s">
        <v>806</v>
      </c>
      <c r="BF468" s="10" t="s">
        <v>823</v>
      </c>
    </row>
    <row r="469" spans="1:58" x14ac:dyDescent="0.2">
      <c r="A469" s="5">
        <v>210583</v>
      </c>
      <c r="B469" s="6" t="s">
        <v>126</v>
      </c>
      <c r="C469" s="6">
        <v>0</v>
      </c>
      <c r="D469" s="6">
        <v>0</v>
      </c>
      <c r="E469" s="6">
        <v>0</v>
      </c>
      <c r="F469" s="49">
        <f t="shared" si="113"/>
        <v>0</v>
      </c>
      <c r="G469" s="6">
        <v>0</v>
      </c>
      <c r="H469" s="6">
        <v>0</v>
      </c>
      <c r="I469" s="6">
        <v>0</v>
      </c>
      <c r="J469" s="49">
        <f t="shared" si="114"/>
        <v>0</v>
      </c>
      <c r="K469" s="6">
        <v>0</v>
      </c>
      <c r="L469" s="6">
        <v>0</v>
      </c>
      <c r="M469" s="6">
        <v>0</v>
      </c>
      <c r="N469" s="49">
        <f t="shared" si="115"/>
        <v>0</v>
      </c>
      <c r="O469" s="6">
        <v>0</v>
      </c>
      <c r="P469" s="6">
        <v>0</v>
      </c>
      <c r="Q469" s="6">
        <v>0</v>
      </c>
      <c r="R469" s="49">
        <f t="shared" si="116"/>
        <v>0</v>
      </c>
      <c r="S469" s="6">
        <v>0</v>
      </c>
      <c r="T469" s="6">
        <v>0</v>
      </c>
      <c r="U469" s="6">
        <v>0</v>
      </c>
      <c r="V469" s="49">
        <f t="shared" si="117"/>
        <v>0</v>
      </c>
      <c r="W469" s="6">
        <v>0</v>
      </c>
      <c r="X469" s="6">
        <v>0</v>
      </c>
      <c r="Y469" s="6">
        <v>0</v>
      </c>
      <c r="Z469" s="49">
        <f t="shared" si="118"/>
        <v>0</v>
      </c>
      <c r="AA469" s="6">
        <v>0</v>
      </c>
      <c r="AB469" s="6">
        <v>0</v>
      </c>
      <c r="AC469" s="6">
        <v>0</v>
      </c>
      <c r="AD469" s="49">
        <f t="shared" si="119"/>
        <v>0</v>
      </c>
      <c r="AE469" s="6">
        <v>0</v>
      </c>
      <c r="AF469" s="6">
        <v>0</v>
      </c>
      <c r="AG469" s="6">
        <v>0</v>
      </c>
      <c r="AH469" s="49">
        <f t="shared" si="120"/>
        <v>0</v>
      </c>
      <c r="AI469" s="6">
        <v>136798</v>
      </c>
      <c r="AJ469" s="6">
        <v>370781.5</v>
      </c>
      <c r="AK469" s="6">
        <v>51.05</v>
      </c>
      <c r="AL469" s="49">
        <f t="shared" si="121"/>
        <v>11.437296628877116</v>
      </c>
      <c r="AM469" s="6">
        <v>127993</v>
      </c>
      <c r="AN469" s="6">
        <v>429800</v>
      </c>
      <c r="AO469" s="6">
        <v>60</v>
      </c>
      <c r="AP469" s="49">
        <f t="shared" si="122"/>
        <v>9.2316961377384832</v>
      </c>
      <c r="AQ469" s="6">
        <v>249473</v>
      </c>
      <c r="AR469" s="8">
        <v>563285</v>
      </c>
      <c r="AS469" s="8">
        <v>79.5</v>
      </c>
      <c r="AT469" s="51">
        <f t="shared" si="123"/>
        <v>13.729573839175551</v>
      </c>
      <c r="AU469" s="6">
        <v>316176.62</v>
      </c>
      <c r="AV469" s="8">
        <v>812475</v>
      </c>
      <c r="AW469" s="8">
        <v>112.5</v>
      </c>
      <c r="AX469" s="51">
        <f t="shared" si="124"/>
        <v>12.06372530847103</v>
      </c>
      <c r="AY469" s="50">
        <f t="shared" si="125"/>
        <v>0</v>
      </c>
      <c r="AZ469" s="50">
        <f t="shared" si="126"/>
        <v>0</v>
      </c>
      <c r="BA469" s="50">
        <f t="shared" si="127"/>
        <v>303.05</v>
      </c>
      <c r="BB469" s="7">
        <f t="shared" si="128"/>
        <v>0</v>
      </c>
      <c r="BC469" s="10" t="s">
        <v>799</v>
      </c>
      <c r="BD469" s="10" t="s">
        <v>788</v>
      </c>
      <c r="BE469" s="10" t="s">
        <v>806</v>
      </c>
      <c r="BF469" s="10" t="s">
        <v>823</v>
      </c>
    </row>
    <row r="470" spans="1:58" x14ac:dyDescent="0.2">
      <c r="A470" s="5">
        <v>148788</v>
      </c>
      <c r="B470" s="6" t="s">
        <v>744</v>
      </c>
      <c r="C470" s="6">
        <v>0</v>
      </c>
      <c r="D470" s="6">
        <v>0</v>
      </c>
      <c r="E470" s="6">
        <v>0</v>
      </c>
      <c r="F470" s="49">
        <f t="shared" si="113"/>
        <v>0</v>
      </c>
      <c r="G470" s="6">
        <v>0</v>
      </c>
      <c r="H470" s="6">
        <v>0</v>
      </c>
      <c r="I470" s="6">
        <v>0</v>
      </c>
      <c r="J470" s="49">
        <f t="shared" si="114"/>
        <v>0</v>
      </c>
      <c r="K470" s="6">
        <v>0</v>
      </c>
      <c r="L470" s="6">
        <v>0</v>
      </c>
      <c r="M470" s="6">
        <v>0</v>
      </c>
      <c r="N470" s="49">
        <f t="shared" si="115"/>
        <v>0</v>
      </c>
      <c r="O470" s="6">
        <v>0</v>
      </c>
      <c r="P470" s="6">
        <v>0</v>
      </c>
      <c r="Q470" s="6">
        <v>0</v>
      </c>
      <c r="R470" s="49">
        <f t="shared" si="116"/>
        <v>0</v>
      </c>
      <c r="S470" s="6">
        <v>0</v>
      </c>
      <c r="T470" s="6">
        <v>0</v>
      </c>
      <c r="U470" s="6">
        <v>0</v>
      </c>
      <c r="V470" s="49">
        <f t="shared" si="117"/>
        <v>0</v>
      </c>
      <c r="W470" s="6">
        <v>0</v>
      </c>
      <c r="X470" s="6">
        <v>0</v>
      </c>
      <c r="Y470" s="6">
        <v>0</v>
      </c>
      <c r="Z470" s="49">
        <f t="shared" si="118"/>
        <v>0</v>
      </c>
      <c r="AA470" s="6">
        <v>-46432.44</v>
      </c>
      <c r="AB470" s="6">
        <v>0</v>
      </c>
      <c r="AC470" s="6">
        <v>0</v>
      </c>
      <c r="AD470" s="49">
        <f t="shared" si="119"/>
        <v>0</v>
      </c>
      <c r="AE470" s="12">
        <v>0</v>
      </c>
      <c r="AF470" s="6">
        <v>0</v>
      </c>
      <c r="AG470" s="6">
        <v>0</v>
      </c>
      <c r="AH470" s="49">
        <f t="shared" si="120"/>
        <v>0</v>
      </c>
      <c r="AI470" s="12">
        <v>0</v>
      </c>
      <c r="AJ470" s="6">
        <v>0</v>
      </c>
      <c r="AK470" s="6">
        <v>0</v>
      </c>
      <c r="AL470" s="49">
        <f t="shared" si="121"/>
        <v>0</v>
      </c>
      <c r="AM470" s="6">
        <v>0</v>
      </c>
      <c r="AN470" s="6">
        <v>0</v>
      </c>
      <c r="AO470" s="6">
        <v>0</v>
      </c>
      <c r="AP470" s="49">
        <f t="shared" si="122"/>
        <v>0</v>
      </c>
      <c r="AQ470" s="6">
        <v>0</v>
      </c>
      <c r="AR470" s="8">
        <v>0</v>
      </c>
      <c r="AS470" s="8">
        <v>0</v>
      </c>
      <c r="AT470" s="51">
        <f t="shared" si="123"/>
        <v>0</v>
      </c>
      <c r="AU470" s="6">
        <v>0</v>
      </c>
      <c r="AV470" s="8">
        <v>0</v>
      </c>
      <c r="AW470" s="8">
        <v>0</v>
      </c>
      <c r="AX470" s="51">
        <f t="shared" si="124"/>
        <v>0</v>
      </c>
      <c r="AY470" s="50">
        <f t="shared" si="125"/>
        <v>-46432.44</v>
      </c>
      <c r="AZ470" s="50">
        <f t="shared" si="126"/>
        <v>0</v>
      </c>
      <c r="BA470" s="50">
        <f t="shared" si="127"/>
        <v>0</v>
      </c>
      <c r="BB470" s="7">
        <f t="shared" si="128"/>
        <v>0</v>
      </c>
      <c r="BC470" s="10" t="s">
        <v>799</v>
      </c>
      <c r="BD470" s="10" t="s">
        <v>788</v>
      </c>
      <c r="BE470" s="10" t="s">
        <v>806</v>
      </c>
      <c r="BF470" s="10" t="s">
        <v>823</v>
      </c>
    </row>
    <row r="471" spans="1:58" x14ac:dyDescent="0.2">
      <c r="A471" s="5">
        <v>178245</v>
      </c>
      <c r="B471" s="6" t="s">
        <v>749</v>
      </c>
      <c r="C471" s="6">
        <v>-74228.27</v>
      </c>
      <c r="D471" s="6">
        <v>0</v>
      </c>
      <c r="E471" s="6">
        <v>0</v>
      </c>
      <c r="F471" s="49">
        <f t="shared" si="113"/>
        <v>0</v>
      </c>
      <c r="G471" s="6">
        <v>-74228.27</v>
      </c>
      <c r="H471" s="6">
        <v>0</v>
      </c>
      <c r="I471" s="6">
        <v>0</v>
      </c>
      <c r="J471" s="49">
        <f t="shared" si="114"/>
        <v>0</v>
      </c>
      <c r="K471" s="6">
        <v>-74228.27</v>
      </c>
      <c r="L471" s="6">
        <v>0</v>
      </c>
      <c r="M471" s="6">
        <v>0</v>
      </c>
      <c r="N471" s="49">
        <f t="shared" si="115"/>
        <v>0</v>
      </c>
      <c r="O471" s="6">
        <v>-74228.27</v>
      </c>
      <c r="P471" s="6">
        <v>0</v>
      </c>
      <c r="Q471" s="6">
        <v>0</v>
      </c>
      <c r="R471" s="49">
        <f t="shared" si="116"/>
        <v>0</v>
      </c>
      <c r="S471" s="6">
        <v>-74228.27</v>
      </c>
      <c r="T471" s="6">
        <v>0</v>
      </c>
      <c r="U471" s="6">
        <v>0</v>
      </c>
      <c r="V471" s="49">
        <f t="shared" si="117"/>
        <v>0</v>
      </c>
      <c r="W471" s="6">
        <v>-74228.27</v>
      </c>
      <c r="X471" s="6">
        <v>0</v>
      </c>
      <c r="Y471" s="6">
        <v>0</v>
      </c>
      <c r="Z471" s="49">
        <f t="shared" si="118"/>
        <v>0</v>
      </c>
      <c r="AA471" s="6">
        <v>-74228.27</v>
      </c>
      <c r="AB471" s="6">
        <v>0</v>
      </c>
      <c r="AC471" s="6">
        <v>0</v>
      </c>
      <c r="AD471" s="49">
        <f t="shared" si="119"/>
        <v>0</v>
      </c>
      <c r="AE471" s="12">
        <v>0</v>
      </c>
      <c r="AF471" s="6">
        <v>0</v>
      </c>
      <c r="AG471" s="6">
        <v>0</v>
      </c>
      <c r="AH471" s="49">
        <f t="shared" si="120"/>
        <v>0</v>
      </c>
      <c r="AI471" s="12">
        <v>0</v>
      </c>
      <c r="AJ471" s="6">
        <v>0</v>
      </c>
      <c r="AK471" s="6">
        <v>0</v>
      </c>
      <c r="AL471" s="49">
        <f t="shared" si="121"/>
        <v>0</v>
      </c>
      <c r="AM471" s="6">
        <v>0</v>
      </c>
      <c r="AN471" s="6">
        <v>0</v>
      </c>
      <c r="AO471" s="6">
        <v>0</v>
      </c>
      <c r="AP471" s="49">
        <f t="shared" si="122"/>
        <v>0</v>
      </c>
      <c r="AQ471" s="6">
        <v>0</v>
      </c>
      <c r="AR471" s="8">
        <v>0</v>
      </c>
      <c r="AS471" s="8">
        <v>0</v>
      </c>
      <c r="AT471" s="51">
        <f t="shared" si="123"/>
        <v>0</v>
      </c>
      <c r="AU471" s="6">
        <v>0</v>
      </c>
      <c r="AV471" s="8">
        <v>0</v>
      </c>
      <c r="AW471" s="8">
        <v>0</v>
      </c>
      <c r="AX471" s="51">
        <f t="shared" si="124"/>
        <v>0</v>
      </c>
      <c r="AY471" s="50">
        <f t="shared" si="125"/>
        <v>-519597.89000000007</v>
      </c>
      <c r="AZ471" s="50">
        <f t="shared" si="126"/>
        <v>0</v>
      </c>
      <c r="BA471" s="50">
        <f t="shared" si="127"/>
        <v>0</v>
      </c>
      <c r="BB471" s="7">
        <f t="shared" si="128"/>
        <v>0</v>
      </c>
      <c r="BC471" s="10" t="s">
        <v>799</v>
      </c>
      <c r="BD471" s="10" t="s">
        <v>788</v>
      </c>
      <c r="BE471" s="10" t="s">
        <v>806</v>
      </c>
      <c r="BF471" s="10" t="s">
        <v>823</v>
      </c>
    </row>
    <row r="472" spans="1:58" x14ac:dyDescent="0.2">
      <c r="A472" s="5">
        <v>143530</v>
      </c>
      <c r="B472" s="6" t="s">
        <v>98</v>
      </c>
      <c r="C472" s="6">
        <v>200150.07</v>
      </c>
      <c r="D472" s="6">
        <v>761980</v>
      </c>
      <c r="E472" s="6">
        <v>108</v>
      </c>
      <c r="F472" s="49">
        <f t="shared" si="113"/>
        <v>7.8801308433292219</v>
      </c>
      <c r="G472" s="6">
        <v>195540.09</v>
      </c>
      <c r="H472" s="6">
        <v>1519350</v>
      </c>
      <c r="I472" s="6">
        <v>219.5</v>
      </c>
      <c r="J472" s="49">
        <f t="shared" si="114"/>
        <v>3.9896947971171883</v>
      </c>
      <c r="K472" s="6">
        <v>154602.59</v>
      </c>
      <c r="L472" s="6">
        <v>1521620</v>
      </c>
      <c r="M472" s="6">
        <v>211</v>
      </c>
      <c r="N472" s="49">
        <f t="shared" si="115"/>
        <v>3.0481182555434341</v>
      </c>
      <c r="O472" s="6">
        <v>204207.63</v>
      </c>
      <c r="P472" s="6">
        <v>1652150</v>
      </c>
      <c r="Q472" s="6">
        <v>230</v>
      </c>
      <c r="R472" s="49">
        <f t="shared" si="116"/>
        <v>3.8316354628816995</v>
      </c>
      <c r="S472" s="6">
        <v>-81537.34</v>
      </c>
      <c r="T472" s="6">
        <v>1200580</v>
      </c>
      <c r="U472" s="6">
        <v>171</v>
      </c>
      <c r="V472" s="49">
        <f t="shared" si="117"/>
        <v>-2.1053636908827396</v>
      </c>
      <c r="W472" s="6">
        <v>-49149.34</v>
      </c>
      <c r="X472" s="6">
        <v>732900</v>
      </c>
      <c r="Y472" s="6">
        <v>105</v>
      </c>
      <c r="Z472" s="49">
        <f t="shared" si="118"/>
        <v>-2.0118436348751532</v>
      </c>
      <c r="AA472" s="6">
        <v>38086.660000000003</v>
      </c>
      <c r="AB472" s="6">
        <v>1111050</v>
      </c>
      <c r="AC472" s="6">
        <v>150</v>
      </c>
      <c r="AD472" s="49">
        <f t="shared" si="119"/>
        <v>1.0626762611943659</v>
      </c>
      <c r="AE472" s="6">
        <v>-29883.32</v>
      </c>
      <c r="AF472" s="6">
        <v>755880</v>
      </c>
      <c r="AG472" s="6">
        <v>101</v>
      </c>
      <c r="AH472" s="49">
        <f t="shared" si="120"/>
        <v>-1.1860342911573265</v>
      </c>
      <c r="AI472" s="6">
        <v>65613.179999999993</v>
      </c>
      <c r="AJ472" s="6">
        <v>908710</v>
      </c>
      <c r="AK472" s="6">
        <v>124.5</v>
      </c>
      <c r="AL472" s="49">
        <f t="shared" si="121"/>
        <v>2.238347305521013</v>
      </c>
      <c r="AM472" s="6">
        <v>-39677.82</v>
      </c>
      <c r="AN472" s="6">
        <v>956960</v>
      </c>
      <c r="AO472" s="6">
        <v>132</v>
      </c>
      <c r="AP472" s="49">
        <f t="shared" si="122"/>
        <v>-1.2853331591707073</v>
      </c>
      <c r="AQ472" s="6">
        <v>-33392.82</v>
      </c>
      <c r="AR472" s="8">
        <v>1005200</v>
      </c>
      <c r="AS472" s="8">
        <v>140</v>
      </c>
      <c r="AT472" s="51">
        <f t="shared" si="123"/>
        <v>-1.0298223438121767</v>
      </c>
      <c r="AU472" s="6">
        <v>-177733.21</v>
      </c>
      <c r="AV472" s="8">
        <v>1217700</v>
      </c>
      <c r="AW472" s="8">
        <v>165</v>
      </c>
      <c r="AX472" s="51">
        <f t="shared" si="124"/>
        <v>-4.524701905231173</v>
      </c>
      <c r="AY472" s="50">
        <f t="shared" si="125"/>
        <v>661900.3600000001</v>
      </c>
      <c r="AZ472" s="50">
        <f t="shared" si="126"/>
        <v>8499630</v>
      </c>
      <c r="BA472" s="50">
        <f t="shared" si="127"/>
        <v>1857</v>
      </c>
      <c r="BB472" s="7">
        <f t="shared" si="128"/>
        <v>2.4140946323545851</v>
      </c>
      <c r="BC472" s="10" t="s">
        <v>799</v>
      </c>
      <c r="BD472" s="10" t="s">
        <v>788</v>
      </c>
      <c r="BE472" s="10" t="s">
        <v>806</v>
      </c>
      <c r="BF472" s="10" t="s">
        <v>821</v>
      </c>
    </row>
    <row r="473" spans="1:58" x14ac:dyDescent="0.2">
      <c r="A473" s="5">
        <v>147913</v>
      </c>
      <c r="B473" s="6" t="s">
        <v>136</v>
      </c>
      <c r="C473" s="6">
        <v>-2485.2600000000002</v>
      </c>
      <c r="D473" s="6">
        <v>247100</v>
      </c>
      <c r="E473" s="6">
        <v>35</v>
      </c>
      <c r="F473" s="49">
        <f t="shared" si="113"/>
        <v>-0.30173128288142459</v>
      </c>
      <c r="G473" s="6">
        <v>-16454.259999999998</v>
      </c>
      <c r="H473" s="6">
        <v>485100</v>
      </c>
      <c r="I473" s="6">
        <v>70</v>
      </c>
      <c r="J473" s="49">
        <f t="shared" si="114"/>
        <v>-1.0514987837559264</v>
      </c>
      <c r="K473" s="6">
        <v>-33842.76</v>
      </c>
      <c r="L473" s="6">
        <v>734770</v>
      </c>
      <c r="M473" s="6">
        <v>102.5</v>
      </c>
      <c r="N473" s="49">
        <f t="shared" si="115"/>
        <v>-1.3817695333233531</v>
      </c>
      <c r="O473" s="6">
        <v>-17091.759999999998</v>
      </c>
      <c r="P473" s="6">
        <v>717100</v>
      </c>
      <c r="Q473" s="6">
        <v>100</v>
      </c>
      <c r="R473" s="49">
        <f t="shared" si="116"/>
        <v>-0.73887123134848687</v>
      </c>
      <c r="S473" s="6">
        <v>-13892.76</v>
      </c>
      <c r="T473" s="6">
        <v>736400</v>
      </c>
      <c r="U473" s="6">
        <v>105</v>
      </c>
      <c r="V473" s="49">
        <f t="shared" si="117"/>
        <v>-0.58483916349809884</v>
      </c>
      <c r="W473" s="6">
        <v>-61180.76</v>
      </c>
      <c r="X473" s="6">
        <v>209400</v>
      </c>
      <c r="Y473" s="6">
        <v>30</v>
      </c>
      <c r="Z473" s="49">
        <f t="shared" si="118"/>
        <v>-8.7651518624641831</v>
      </c>
      <c r="AA473" s="6">
        <v>-12246.76</v>
      </c>
      <c r="AB473" s="6">
        <v>244300</v>
      </c>
      <c r="AC473" s="6">
        <v>35</v>
      </c>
      <c r="AD473" s="49">
        <f t="shared" si="119"/>
        <v>-1.554030126893164</v>
      </c>
      <c r="AE473" s="6">
        <v>-24335.759999999998</v>
      </c>
      <c r="AF473" s="6">
        <v>527100</v>
      </c>
      <c r="AG473" s="6">
        <v>70</v>
      </c>
      <c r="AH473" s="49">
        <f t="shared" si="120"/>
        <v>-1.3850745589072282</v>
      </c>
      <c r="AI473" s="6">
        <v>214818.24</v>
      </c>
      <c r="AJ473" s="6">
        <v>508900</v>
      </c>
      <c r="AK473" s="6">
        <v>70</v>
      </c>
      <c r="AL473" s="49">
        <f t="shared" si="121"/>
        <v>13.085803576341128</v>
      </c>
      <c r="AM473" s="6">
        <v>-5895.76</v>
      </c>
      <c r="AN473" s="6">
        <v>225680</v>
      </c>
      <c r="AO473" s="6">
        <v>31</v>
      </c>
      <c r="AP473" s="49">
        <f t="shared" si="122"/>
        <v>-0.80985714285714294</v>
      </c>
      <c r="AQ473" s="6">
        <v>-16148.76</v>
      </c>
      <c r="AR473" s="8">
        <v>506100</v>
      </c>
      <c r="AS473" s="8">
        <v>70</v>
      </c>
      <c r="AT473" s="51">
        <f t="shared" si="123"/>
        <v>-0.98915542382928279</v>
      </c>
      <c r="AU473" s="6">
        <v>171800.08</v>
      </c>
      <c r="AV473" s="8">
        <v>785400</v>
      </c>
      <c r="AW473" s="8">
        <v>105</v>
      </c>
      <c r="AX473" s="51">
        <f t="shared" si="124"/>
        <v>6.7810064680417614</v>
      </c>
      <c r="AY473" s="50">
        <f t="shared" si="125"/>
        <v>-157194.32</v>
      </c>
      <c r="AZ473" s="50">
        <f t="shared" si="126"/>
        <v>3374170</v>
      </c>
      <c r="BA473" s="50">
        <f t="shared" si="127"/>
        <v>823.5</v>
      </c>
      <c r="BB473" s="7">
        <f t="shared" si="128"/>
        <v>-1.4442141089512386</v>
      </c>
      <c r="BC473" s="10" t="s">
        <v>799</v>
      </c>
      <c r="BD473" s="10" t="s">
        <v>788</v>
      </c>
      <c r="BE473" s="10" t="s">
        <v>806</v>
      </c>
      <c r="BF473" s="10" t="s">
        <v>821</v>
      </c>
    </row>
    <row r="474" spans="1:58" x14ac:dyDescent="0.2">
      <c r="A474" s="5">
        <v>170311</v>
      </c>
      <c r="B474" s="6" t="s">
        <v>181</v>
      </c>
      <c r="C474" s="6">
        <v>253140.16</v>
      </c>
      <c r="D474" s="6">
        <v>0</v>
      </c>
      <c r="E474" s="6">
        <v>0</v>
      </c>
      <c r="F474" s="49">
        <f t="shared" si="113"/>
        <v>0</v>
      </c>
      <c r="G474" s="6">
        <v>215140.16</v>
      </c>
      <c r="H474" s="6">
        <v>0</v>
      </c>
      <c r="I474" s="6">
        <v>0</v>
      </c>
      <c r="J474" s="49">
        <f t="shared" si="114"/>
        <v>0</v>
      </c>
      <c r="K474" s="6">
        <v>81000.160000000003</v>
      </c>
      <c r="L474" s="6">
        <v>0</v>
      </c>
      <c r="M474" s="6">
        <v>0</v>
      </c>
      <c r="N474" s="49">
        <f t="shared" si="115"/>
        <v>0</v>
      </c>
      <c r="O474" s="6">
        <v>-0.84</v>
      </c>
      <c r="P474" s="6">
        <v>0</v>
      </c>
      <c r="Q474" s="6">
        <v>0</v>
      </c>
      <c r="R474" s="49">
        <f t="shared" si="116"/>
        <v>0</v>
      </c>
      <c r="S474" s="6">
        <v>-0.84</v>
      </c>
      <c r="T474" s="6">
        <v>0</v>
      </c>
      <c r="U474" s="6">
        <v>0</v>
      </c>
      <c r="V474" s="49">
        <f t="shared" si="117"/>
        <v>0</v>
      </c>
      <c r="W474" s="6">
        <v>6469.16</v>
      </c>
      <c r="X474" s="6">
        <v>6530</v>
      </c>
      <c r="Y474" s="6">
        <v>1</v>
      </c>
      <c r="Z474" s="49">
        <f t="shared" si="118"/>
        <v>29.720490045941808</v>
      </c>
      <c r="AA474" s="6">
        <v>6469.16</v>
      </c>
      <c r="AB474" s="6">
        <v>0</v>
      </c>
      <c r="AC474" s="6">
        <v>0</v>
      </c>
      <c r="AD474" s="49">
        <f t="shared" si="119"/>
        <v>0</v>
      </c>
      <c r="AE474" s="6">
        <v>6469.16</v>
      </c>
      <c r="AF474" s="6">
        <v>0</v>
      </c>
      <c r="AG474" s="6">
        <v>0</v>
      </c>
      <c r="AH474" s="49">
        <f t="shared" si="120"/>
        <v>0</v>
      </c>
      <c r="AI474" s="6">
        <v>-100.84</v>
      </c>
      <c r="AJ474" s="6">
        <v>0</v>
      </c>
      <c r="AK474" s="6">
        <v>0</v>
      </c>
      <c r="AL474" s="49">
        <f t="shared" si="121"/>
        <v>0</v>
      </c>
      <c r="AM474" s="6">
        <v>99349.16</v>
      </c>
      <c r="AN474" s="6">
        <v>101700</v>
      </c>
      <c r="AO474" s="6">
        <v>15</v>
      </c>
      <c r="AP474" s="49">
        <f t="shared" si="122"/>
        <v>30.283421435594889</v>
      </c>
      <c r="AQ474" s="6">
        <v>99349.16</v>
      </c>
      <c r="AR474" s="8">
        <v>0</v>
      </c>
      <c r="AS474" s="8">
        <v>0</v>
      </c>
      <c r="AT474" s="51">
        <f t="shared" si="123"/>
        <v>0</v>
      </c>
      <c r="AU474" s="6">
        <v>-94717.07</v>
      </c>
      <c r="AV474" s="8">
        <v>0</v>
      </c>
      <c r="AW474" s="8">
        <v>0</v>
      </c>
      <c r="AX474" s="51">
        <f t="shared" si="124"/>
        <v>0</v>
      </c>
      <c r="AY474" s="50">
        <f t="shared" si="125"/>
        <v>562217.12000000011</v>
      </c>
      <c r="AZ474" s="50">
        <f t="shared" si="126"/>
        <v>6530</v>
      </c>
      <c r="BA474" s="50">
        <f t="shared" si="127"/>
        <v>16</v>
      </c>
      <c r="BB474" s="7">
        <f t="shared" si="128"/>
        <v>2669.0246125574276</v>
      </c>
      <c r="BC474" s="10" t="s">
        <v>799</v>
      </c>
      <c r="BD474" s="10" t="s">
        <v>788</v>
      </c>
      <c r="BE474" s="10" t="s">
        <v>806</v>
      </c>
      <c r="BF474" s="10" t="s">
        <v>821</v>
      </c>
    </row>
    <row r="475" spans="1:58" x14ac:dyDescent="0.2">
      <c r="A475" s="5">
        <v>173247</v>
      </c>
      <c r="B475" s="6" t="s">
        <v>250</v>
      </c>
      <c r="C475" s="6">
        <v>199288.07</v>
      </c>
      <c r="D475" s="6">
        <v>0</v>
      </c>
      <c r="E475" s="6">
        <v>0</v>
      </c>
      <c r="F475" s="49">
        <f t="shared" si="113"/>
        <v>0</v>
      </c>
      <c r="G475" s="6">
        <v>145288.07</v>
      </c>
      <c r="H475" s="6">
        <v>0</v>
      </c>
      <c r="I475" s="6">
        <v>0</v>
      </c>
      <c r="J475" s="49">
        <f t="shared" si="114"/>
        <v>0</v>
      </c>
      <c r="K475" s="6">
        <v>22238.07</v>
      </c>
      <c r="L475" s="6">
        <v>23130</v>
      </c>
      <c r="M475" s="6">
        <v>3</v>
      </c>
      <c r="N475" s="49">
        <f t="shared" si="115"/>
        <v>28.843151750972762</v>
      </c>
      <c r="O475" s="6">
        <v>108398.07</v>
      </c>
      <c r="P475" s="6">
        <v>87240</v>
      </c>
      <c r="Q475" s="6">
        <v>12</v>
      </c>
      <c r="R475" s="49">
        <f t="shared" si="116"/>
        <v>38.518342159559843</v>
      </c>
      <c r="S475" s="6">
        <v>105998.07</v>
      </c>
      <c r="T475" s="6">
        <v>0</v>
      </c>
      <c r="U475" s="6">
        <v>0</v>
      </c>
      <c r="V475" s="49">
        <f t="shared" si="117"/>
        <v>0</v>
      </c>
      <c r="W475" s="6">
        <v>105998.07</v>
      </c>
      <c r="X475" s="6">
        <v>0</v>
      </c>
      <c r="Y475" s="6">
        <v>0</v>
      </c>
      <c r="Z475" s="49">
        <f t="shared" si="118"/>
        <v>0</v>
      </c>
      <c r="AA475" s="6">
        <v>68198.070000000007</v>
      </c>
      <c r="AB475" s="6">
        <v>70300</v>
      </c>
      <c r="AC475" s="6">
        <v>10</v>
      </c>
      <c r="AD475" s="49">
        <f t="shared" si="119"/>
        <v>30.073117638691329</v>
      </c>
      <c r="AE475" s="6">
        <v>68198.070000000007</v>
      </c>
      <c r="AF475" s="6">
        <v>0</v>
      </c>
      <c r="AG475" s="6">
        <v>0</v>
      </c>
      <c r="AH475" s="49">
        <f t="shared" si="120"/>
        <v>0</v>
      </c>
      <c r="AI475" s="6">
        <v>139398.07</v>
      </c>
      <c r="AJ475" s="6">
        <v>144200</v>
      </c>
      <c r="AK475" s="6">
        <v>20</v>
      </c>
      <c r="AL475" s="49">
        <f t="shared" si="121"/>
        <v>29.96768495145631</v>
      </c>
      <c r="AM475" s="6">
        <v>139398.07</v>
      </c>
      <c r="AN475" s="6">
        <v>0</v>
      </c>
      <c r="AO475" s="6">
        <v>0</v>
      </c>
      <c r="AP475" s="49">
        <f t="shared" si="122"/>
        <v>0</v>
      </c>
      <c r="AQ475" s="6">
        <v>139398.07</v>
      </c>
      <c r="AR475" s="8">
        <v>0</v>
      </c>
      <c r="AS475" s="8">
        <v>0</v>
      </c>
      <c r="AT475" s="51">
        <f t="shared" si="123"/>
        <v>0</v>
      </c>
      <c r="AU475" s="6">
        <v>-601.92999999999995</v>
      </c>
      <c r="AV475" s="8">
        <v>0</v>
      </c>
      <c r="AW475" s="8">
        <v>0</v>
      </c>
      <c r="AX475" s="51">
        <f t="shared" si="124"/>
        <v>0</v>
      </c>
      <c r="AY475" s="50">
        <f t="shared" si="125"/>
        <v>755406.49000000022</v>
      </c>
      <c r="AZ475" s="50">
        <f t="shared" si="126"/>
        <v>180670</v>
      </c>
      <c r="BA475" s="50">
        <f t="shared" si="127"/>
        <v>45</v>
      </c>
      <c r="BB475" s="7">
        <f t="shared" si="128"/>
        <v>129.61532733713403</v>
      </c>
      <c r="BC475" s="10" t="s">
        <v>799</v>
      </c>
      <c r="BD475" s="10" t="s">
        <v>788</v>
      </c>
      <c r="BE475" s="10" t="s">
        <v>806</v>
      </c>
      <c r="BF475" s="10" t="s">
        <v>821</v>
      </c>
    </row>
    <row r="476" spans="1:58" x14ac:dyDescent="0.2">
      <c r="A476" s="5">
        <v>173248</v>
      </c>
      <c r="B476" s="6" t="s">
        <v>251</v>
      </c>
      <c r="C476" s="6">
        <v>0</v>
      </c>
      <c r="D476" s="6">
        <v>0</v>
      </c>
      <c r="E476" s="6">
        <v>0</v>
      </c>
      <c r="F476" s="49">
        <f t="shared" si="113"/>
        <v>0</v>
      </c>
      <c r="G476" s="6">
        <v>0</v>
      </c>
      <c r="H476" s="6">
        <v>0</v>
      </c>
      <c r="I476" s="6">
        <v>0</v>
      </c>
      <c r="J476" s="49">
        <f t="shared" si="114"/>
        <v>0</v>
      </c>
      <c r="K476" s="6">
        <v>0</v>
      </c>
      <c r="L476" s="6">
        <v>0</v>
      </c>
      <c r="M476" s="6">
        <v>0</v>
      </c>
      <c r="N476" s="49">
        <f t="shared" si="115"/>
        <v>0</v>
      </c>
      <c r="O476" s="6">
        <v>0</v>
      </c>
      <c r="P476" s="6">
        <v>0</v>
      </c>
      <c r="Q476" s="6">
        <v>0</v>
      </c>
      <c r="R476" s="49">
        <f t="shared" si="116"/>
        <v>0</v>
      </c>
      <c r="S476" s="6">
        <v>0</v>
      </c>
      <c r="T476" s="6">
        <v>0</v>
      </c>
      <c r="U476" s="6">
        <v>0</v>
      </c>
      <c r="V476" s="49">
        <f t="shared" si="117"/>
        <v>0</v>
      </c>
      <c r="W476" s="6">
        <v>0</v>
      </c>
      <c r="X476" s="6">
        <v>0</v>
      </c>
      <c r="Y476" s="6">
        <v>0</v>
      </c>
      <c r="Z476" s="49">
        <f t="shared" si="118"/>
        <v>0</v>
      </c>
      <c r="AA476" s="6">
        <v>0</v>
      </c>
      <c r="AB476" s="6">
        <v>0</v>
      </c>
      <c r="AC476" s="6">
        <v>0</v>
      </c>
      <c r="AD476" s="49">
        <f t="shared" si="119"/>
        <v>0</v>
      </c>
      <c r="AE476" s="6">
        <v>0</v>
      </c>
      <c r="AF476" s="6">
        <v>0</v>
      </c>
      <c r="AG476" s="6">
        <v>0</v>
      </c>
      <c r="AH476" s="49">
        <f t="shared" si="120"/>
        <v>0</v>
      </c>
      <c r="AI476" s="6">
        <v>0</v>
      </c>
      <c r="AJ476" s="6">
        <v>0</v>
      </c>
      <c r="AK476" s="6">
        <v>0</v>
      </c>
      <c r="AL476" s="49">
        <f t="shared" si="121"/>
        <v>0</v>
      </c>
      <c r="AM476" s="6">
        <v>0</v>
      </c>
      <c r="AN476" s="6">
        <v>0</v>
      </c>
      <c r="AO476" s="6">
        <v>0</v>
      </c>
      <c r="AP476" s="49">
        <f t="shared" si="122"/>
        <v>0</v>
      </c>
      <c r="AQ476" s="6">
        <v>0</v>
      </c>
      <c r="AR476" s="8">
        <v>0</v>
      </c>
      <c r="AS476" s="8">
        <v>0</v>
      </c>
      <c r="AT476" s="51">
        <f t="shared" si="123"/>
        <v>0</v>
      </c>
      <c r="AU476" s="6">
        <v>0</v>
      </c>
      <c r="AV476" s="8">
        <v>0</v>
      </c>
      <c r="AW476" s="8">
        <v>0</v>
      </c>
      <c r="AX476" s="51">
        <f t="shared" si="124"/>
        <v>0</v>
      </c>
      <c r="AY476" s="50">
        <f t="shared" si="125"/>
        <v>0</v>
      </c>
      <c r="AZ476" s="50">
        <f t="shared" si="126"/>
        <v>0</v>
      </c>
      <c r="BA476" s="50">
        <f t="shared" si="127"/>
        <v>0</v>
      </c>
      <c r="BB476" s="7">
        <f t="shared" si="128"/>
        <v>0</v>
      </c>
      <c r="BC476" s="10" t="s">
        <v>799</v>
      </c>
      <c r="BD476" s="10" t="s">
        <v>788</v>
      </c>
      <c r="BE476" s="10" t="s">
        <v>806</v>
      </c>
      <c r="BF476" s="10" t="s">
        <v>821</v>
      </c>
    </row>
    <row r="477" spans="1:58" x14ac:dyDescent="0.2">
      <c r="A477" s="5">
        <v>174235</v>
      </c>
      <c r="B477" s="6" t="s">
        <v>95</v>
      </c>
      <c r="C477" s="6">
        <v>502651.44</v>
      </c>
      <c r="D477" s="6">
        <v>531010</v>
      </c>
      <c r="E477" s="6">
        <v>79</v>
      </c>
      <c r="F477" s="49">
        <f t="shared" si="113"/>
        <v>28.397851641212032</v>
      </c>
      <c r="G477" s="6">
        <v>371674.44</v>
      </c>
      <c r="H477" s="6">
        <v>289690</v>
      </c>
      <c r="I477" s="6">
        <v>44</v>
      </c>
      <c r="J477" s="49">
        <f t="shared" si="114"/>
        <v>39.773232213745729</v>
      </c>
      <c r="K477" s="6">
        <v>472258.19</v>
      </c>
      <c r="L477" s="6">
        <v>494103.5</v>
      </c>
      <c r="M477" s="6">
        <v>72.55</v>
      </c>
      <c r="N477" s="49">
        <f t="shared" si="115"/>
        <v>28.673639632182329</v>
      </c>
      <c r="O477" s="6">
        <v>653208.18999999994</v>
      </c>
      <c r="P477" s="6">
        <v>398270</v>
      </c>
      <c r="Q477" s="6">
        <v>59</v>
      </c>
      <c r="R477" s="49">
        <f t="shared" si="116"/>
        <v>50.843533005247693</v>
      </c>
      <c r="S477" s="6">
        <v>502077.19</v>
      </c>
      <c r="T477" s="6">
        <v>226800</v>
      </c>
      <c r="U477" s="6">
        <v>35</v>
      </c>
      <c r="V477" s="49">
        <f t="shared" si="117"/>
        <v>68.62607094356261</v>
      </c>
      <c r="W477" s="6">
        <v>192422.19</v>
      </c>
      <c r="X477" s="6">
        <v>0</v>
      </c>
      <c r="Y477" s="6">
        <v>0</v>
      </c>
      <c r="Z477" s="49">
        <f t="shared" si="118"/>
        <v>0</v>
      </c>
      <c r="AA477" s="6">
        <v>437765.19</v>
      </c>
      <c r="AB477" s="6">
        <v>454200</v>
      </c>
      <c r="AC477" s="6">
        <v>65</v>
      </c>
      <c r="AD477" s="49">
        <f t="shared" si="119"/>
        <v>29.878293461030381</v>
      </c>
      <c r="AE477" s="6">
        <v>503984.19</v>
      </c>
      <c r="AF477" s="6">
        <v>351500</v>
      </c>
      <c r="AG477" s="6">
        <v>50</v>
      </c>
      <c r="AH477" s="49">
        <f t="shared" si="120"/>
        <v>43.014297866287343</v>
      </c>
      <c r="AI477" s="6">
        <v>574789.18999999994</v>
      </c>
      <c r="AJ477" s="6">
        <v>245800</v>
      </c>
      <c r="AK477" s="6">
        <v>35</v>
      </c>
      <c r="AL477" s="49">
        <f t="shared" si="121"/>
        <v>72.491720463791694</v>
      </c>
      <c r="AM477" s="6">
        <v>403704.19</v>
      </c>
      <c r="AN477" s="6">
        <v>249800</v>
      </c>
      <c r="AO477" s="6">
        <v>35</v>
      </c>
      <c r="AP477" s="49">
        <f t="shared" si="122"/>
        <v>50.099399079263414</v>
      </c>
      <c r="AQ477" s="6">
        <v>472659.19</v>
      </c>
      <c r="AR477" s="8">
        <v>499100</v>
      </c>
      <c r="AS477" s="8">
        <v>70</v>
      </c>
      <c r="AT477" s="51">
        <f t="shared" si="123"/>
        <v>29.357713664596272</v>
      </c>
      <c r="AU477" s="6">
        <v>449509.19</v>
      </c>
      <c r="AV477" s="8">
        <v>252800</v>
      </c>
      <c r="AW477" s="8">
        <v>35</v>
      </c>
      <c r="AX477" s="51">
        <f t="shared" si="124"/>
        <v>55.121775672468353</v>
      </c>
      <c r="AY477" s="50">
        <f t="shared" si="125"/>
        <v>3132056.83</v>
      </c>
      <c r="AZ477" s="50">
        <f t="shared" si="126"/>
        <v>2394073.5</v>
      </c>
      <c r="BA477" s="50">
        <f t="shared" si="127"/>
        <v>579.54999999999995</v>
      </c>
      <c r="BB477" s="7">
        <f t="shared" si="128"/>
        <v>40.55588173462511</v>
      </c>
      <c r="BC477" s="10" t="s">
        <v>799</v>
      </c>
      <c r="BD477" s="10" t="s">
        <v>788</v>
      </c>
      <c r="BE477" s="10" t="s">
        <v>806</v>
      </c>
      <c r="BF477" s="10" t="s">
        <v>821</v>
      </c>
    </row>
    <row r="478" spans="1:58" x14ac:dyDescent="0.2">
      <c r="A478" s="5">
        <v>176457</v>
      </c>
      <c r="B478" s="6" t="s">
        <v>304</v>
      </c>
      <c r="C478" s="6">
        <v>739035.69</v>
      </c>
      <c r="D478" s="6">
        <v>754030</v>
      </c>
      <c r="E478" s="6">
        <v>112</v>
      </c>
      <c r="F478" s="49">
        <f t="shared" si="113"/>
        <v>29.403433152527086</v>
      </c>
      <c r="G478" s="6">
        <v>757832.69</v>
      </c>
      <c r="H478" s="6">
        <v>837900</v>
      </c>
      <c r="I478" s="6">
        <v>129</v>
      </c>
      <c r="J478" s="49">
        <f t="shared" si="114"/>
        <v>28.037729311373671</v>
      </c>
      <c r="K478" s="6">
        <v>688897.7</v>
      </c>
      <c r="L478" s="6">
        <v>856820</v>
      </c>
      <c r="M478" s="6">
        <v>127</v>
      </c>
      <c r="N478" s="49">
        <f t="shared" si="115"/>
        <v>24.120504890175297</v>
      </c>
      <c r="O478" s="6">
        <v>830445.7</v>
      </c>
      <c r="P478" s="6">
        <v>834300</v>
      </c>
      <c r="Q478" s="6">
        <v>125</v>
      </c>
      <c r="R478" s="49">
        <f t="shared" si="116"/>
        <v>30.856786168045065</v>
      </c>
      <c r="S478" s="6">
        <v>659788.69999999995</v>
      </c>
      <c r="T478" s="6">
        <v>489870</v>
      </c>
      <c r="U478" s="6">
        <v>74</v>
      </c>
      <c r="V478" s="49">
        <f t="shared" si="117"/>
        <v>41.752811358115416</v>
      </c>
      <c r="W478" s="6">
        <v>718350.7</v>
      </c>
      <c r="X478" s="6">
        <v>526400</v>
      </c>
      <c r="Y478" s="6">
        <v>80</v>
      </c>
      <c r="Z478" s="49">
        <f t="shared" si="118"/>
        <v>40.939439589665646</v>
      </c>
      <c r="AA478" s="6">
        <v>761901.71</v>
      </c>
      <c r="AB478" s="6">
        <v>808880</v>
      </c>
      <c r="AC478" s="6">
        <v>111</v>
      </c>
      <c r="AD478" s="49">
        <f t="shared" si="119"/>
        <v>29.199575969241419</v>
      </c>
      <c r="AE478" s="6">
        <v>941501.71</v>
      </c>
      <c r="AF478" s="6">
        <v>664100</v>
      </c>
      <c r="AG478" s="6">
        <v>95</v>
      </c>
      <c r="AH478" s="49">
        <f t="shared" si="120"/>
        <v>42.531322541785869</v>
      </c>
      <c r="AI478" s="6">
        <v>926737.7</v>
      </c>
      <c r="AJ478" s="6">
        <v>796000</v>
      </c>
      <c r="AK478" s="6">
        <v>115</v>
      </c>
      <c r="AL478" s="49">
        <f t="shared" si="121"/>
        <v>36.091543592964825</v>
      </c>
      <c r="AM478" s="6">
        <v>531632.69999999995</v>
      </c>
      <c r="AN478" s="6">
        <v>808625</v>
      </c>
      <c r="AO478" s="6">
        <v>112.5</v>
      </c>
      <c r="AP478" s="49">
        <f t="shared" si="122"/>
        <v>20.381034101097541</v>
      </c>
      <c r="AQ478" s="6">
        <v>816501.7</v>
      </c>
      <c r="AR478" s="8">
        <v>959200</v>
      </c>
      <c r="AS478" s="8">
        <v>140</v>
      </c>
      <c r="AT478" s="51">
        <f t="shared" si="123"/>
        <v>26.388190888240199</v>
      </c>
      <c r="AU478" s="6">
        <v>503085.14</v>
      </c>
      <c r="AV478" s="8">
        <v>1174885</v>
      </c>
      <c r="AW478" s="8">
        <v>164.5</v>
      </c>
      <c r="AX478" s="51">
        <f t="shared" si="124"/>
        <v>13.274183720108777</v>
      </c>
      <c r="AY478" s="50">
        <f t="shared" si="125"/>
        <v>5156252.8900000006</v>
      </c>
      <c r="AZ478" s="50">
        <f t="shared" si="126"/>
        <v>5108200</v>
      </c>
      <c r="BA478" s="50">
        <f t="shared" si="127"/>
        <v>1385</v>
      </c>
      <c r="BB478" s="7">
        <f t="shared" si="128"/>
        <v>31.29161731921225</v>
      </c>
      <c r="BC478" s="10" t="s">
        <v>799</v>
      </c>
      <c r="BD478" s="10" t="s">
        <v>788</v>
      </c>
      <c r="BE478" s="10" t="s">
        <v>806</v>
      </c>
      <c r="BF478" s="10" t="s">
        <v>821</v>
      </c>
    </row>
    <row r="479" spans="1:58" x14ac:dyDescent="0.2">
      <c r="A479" s="5">
        <v>178571</v>
      </c>
      <c r="B479" s="6" t="s">
        <v>381</v>
      </c>
      <c r="C479" s="6">
        <v>-2100.37</v>
      </c>
      <c r="D479" s="6">
        <v>235600</v>
      </c>
      <c r="E479" s="6">
        <v>35</v>
      </c>
      <c r="F479" s="49">
        <f t="shared" si="113"/>
        <v>-0.26744949066213919</v>
      </c>
      <c r="G479" s="6">
        <v>60699.63</v>
      </c>
      <c r="H479" s="6">
        <v>266000</v>
      </c>
      <c r="I479" s="6">
        <v>40</v>
      </c>
      <c r="J479" s="49">
        <f t="shared" si="114"/>
        <v>7.0740170300751881</v>
      </c>
      <c r="K479" s="6">
        <v>-6630.37</v>
      </c>
      <c r="L479" s="6">
        <v>217320</v>
      </c>
      <c r="M479" s="6">
        <v>31</v>
      </c>
      <c r="N479" s="49">
        <f t="shared" si="115"/>
        <v>-0.91529127553837653</v>
      </c>
      <c r="O479" s="6">
        <v>-3500.37</v>
      </c>
      <c r="P479" s="6">
        <v>240200</v>
      </c>
      <c r="Q479" s="6">
        <v>35</v>
      </c>
      <c r="R479" s="49">
        <f t="shared" si="116"/>
        <v>-0.45175466278101584</v>
      </c>
      <c r="S479" s="6">
        <v>-15460.37</v>
      </c>
      <c r="T479" s="6">
        <v>231800</v>
      </c>
      <c r="U479" s="6">
        <v>35</v>
      </c>
      <c r="V479" s="49">
        <f t="shared" si="117"/>
        <v>-2.0676077221742886</v>
      </c>
      <c r="W479" s="6">
        <v>103939.63</v>
      </c>
      <c r="X479" s="6">
        <v>134600</v>
      </c>
      <c r="Y479" s="6">
        <v>20</v>
      </c>
      <c r="Z479" s="49">
        <f t="shared" si="118"/>
        <v>23.166336552748884</v>
      </c>
      <c r="AA479" s="6">
        <v>-0.37</v>
      </c>
      <c r="AB479" s="6">
        <v>0</v>
      </c>
      <c r="AC479" s="6">
        <v>0</v>
      </c>
      <c r="AD479" s="49">
        <f t="shared" si="119"/>
        <v>0</v>
      </c>
      <c r="AE479" s="6">
        <v>-12250.37</v>
      </c>
      <c r="AF479" s="6">
        <v>256300</v>
      </c>
      <c r="AG479" s="6">
        <v>35</v>
      </c>
      <c r="AH479" s="49">
        <f t="shared" si="120"/>
        <v>-1.4339098712446352</v>
      </c>
      <c r="AI479" s="6">
        <v>-18800.37</v>
      </c>
      <c r="AJ479" s="6">
        <v>240800</v>
      </c>
      <c r="AK479" s="6">
        <v>35</v>
      </c>
      <c r="AL479" s="49">
        <f t="shared" si="121"/>
        <v>-2.4203134136212623</v>
      </c>
      <c r="AM479" s="6">
        <v>-4050.37</v>
      </c>
      <c r="AN479" s="6">
        <v>110700</v>
      </c>
      <c r="AO479" s="6">
        <v>15</v>
      </c>
      <c r="AP479" s="49">
        <f t="shared" si="122"/>
        <v>-1.1342499548328817</v>
      </c>
      <c r="AQ479" s="6">
        <v>-5100.37</v>
      </c>
      <c r="AR479" s="8">
        <v>0</v>
      </c>
      <c r="AS479" s="8">
        <v>0</v>
      </c>
      <c r="AT479" s="51">
        <f t="shared" si="123"/>
        <v>0</v>
      </c>
      <c r="AU479" s="6">
        <v>-16340.37</v>
      </c>
      <c r="AV479" s="8">
        <v>0</v>
      </c>
      <c r="AW479" s="8">
        <v>0</v>
      </c>
      <c r="AX479" s="51">
        <f t="shared" si="124"/>
        <v>0</v>
      </c>
      <c r="AY479" s="50">
        <f t="shared" si="125"/>
        <v>136947.41</v>
      </c>
      <c r="AZ479" s="50">
        <f t="shared" si="126"/>
        <v>1325520</v>
      </c>
      <c r="BA479" s="50">
        <f t="shared" si="127"/>
        <v>281</v>
      </c>
      <c r="BB479" s="7">
        <f t="shared" si="128"/>
        <v>3.2027956650974714</v>
      </c>
      <c r="BC479" s="10" t="s">
        <v>799</v>
      </c>
      <c r="BD479" s="10" t="s">
        <v>788</v>
      </c>
      <c r="BE479" s="10" t="s">
        <v>806</v>
      </c>
      <c r="BF479" s="10" t="s">
        <v>821</v>
      </c>
    </row>
    <row r="480" spans="1:58" x14ac:dyDescent="0.2">
      <c r="A480" s="5">
        <v>178660</v>
      </c>
      <c r="B480" s="6" t="s">
        <v>384</v>
      </c>
      <c r="C480" s="6">
        <v>-701.7</v>
      </c>
      <c r="D480" s="6">
        <v>68100</v>
      </c>
      <c r="E480" s="6">
        <v>10</v>
      </c>
      <c r="F480" s="49">
        <f t="shared" si="113"/>
        <v>-0.30911894273127755</v>
      </c>
      <c r="G480" s="6">
        <v>15273.3</v>
      </c>
      <c r="H480" s="6">
        <v>16125</v>
      </c>
      <c r="I480" s="6">
        <v>2.5</v>
      </c>
      <c r="J480" s="49">
        <f t="shared" si="114"/>
        <v>29.362623255813954</v>
      </c>
      <c r="K480" s="6">
        <v>80373.3</v>
      </c>
      <c r="L480" s="6">
        <v>66100</v>
      </c>
      <c r="M480" s="6">
        <v>10</v>
      </c>
      <c r="N480" s="49">
        <f t="shared" si="115"/>
        <v>36.478048411497731</v>
      </c>
      <c r="O480" s="6">
        <v>0.3</v>
      </c>
      <c r="P480" s="6">
        <v>0</v>
      </c>
      <c r="Q480" s="6">
        <v>0</v>
      </c>
      <c r="R480" s="49">
        <f t="shared" si="116"/>
        <v>0</v>
      </c>
      <c r="S480" s="6">
        <v>0.3</v>
      </c>
      <c r="T480" s="6">
        <v>0</v>
      </c>
      <c r="U480" s="6">
        <v>0</v>
      </c>
      <c r="V480" s="49">
        <f t="shared" si="117"/>
        <v>0</v>
      </c>
      <c r="W480" s="6">
        <v>6470.3</v>
      </c>
      <c r="X480" s="6">
        <v>6530</v>
      </c>
      <c r="Y480" s="6">
        <v>1</v>
      </c>
      <c r="Z480" s="49">
        <f t="shared" si="118"/>
        <v>29.72572741194487</v>
      </c>
      <c r="AA480" s="6">
        <v>85925.3</v>
      </c>
      <c r="AB480" s="6">
        <v>81595</v>
      </c>
      <c r="AC480" s="6">
        <v>11.5</v>
      </c>
      <c r="AD480" s="49">
        <f t="shared" si="119"/>
        <v>32.645190269011586</v>
      </c>
      <c r="AE480" s="6">
        <v>33375.300000000003</v>
      </c>
      <c r="AF480" s="6">
        <v>34650</v>
      </c>
      <c r="AG480" s="6">
        <v>5</v>
      </c>
      <c r="AH480" s="49">
        <f t="shared" si="120"/>
        <v>28.896363636363638</v>
      </c>
      <c r="AI480" s="6">
        <v>75300.800000000003</v>
      </c>
      <c r="AJ480" s="6">
        <v>127485.5</v>
      </c>
      <c r="AK480" s="6">
        <v>17.55</v>
      </c>
      <c r="AL480" s="49">
        <f t="shared" si="121"/>
        <v>18.310512175894512</v>
      </c>
      <c r="AM480" s="6">
        <v>107400.8</v>
      </c>
      <c r="AN480" s="6">
        <v>143100</v>
      </c>
      <c r="AO480" s="6">
        <v>20</v>
      </c>
      <c r="AP480" s="49">
        <f t="shared" si="122"/>
        <v>23.266420684835779</v>
      </c>
      <c r="AQ480" s="6">
        <v>107050.8</v>
      </c>
      <c r="AR480" s="8">
        <v>0</v>
      </c>
      <c r="AS480" s="8">
        <v>0</v>
      </c>
      <c r="AT480" s="51">
        <f t="shared" si="123"/>
        <v>0</v>
      </c>
      <c r="AU480" s="6">
        <v>10885.8</v>
      </c>
      <c r="AV480" s="8">
        <v>11145</v>
      </c>
      <c r="AW480" s="8">
        <v>1.5</v>
      </c>
      <c r="AX480" s="51">
        <f t="shared" si="124"/>
        <v>30.279030955585462</v>
      </c>
      <c r="AY480" s="50">
        <f t="shared" si="125"/>
        <v>187341.1</v>
      </c>
      <c r="AZ480" s="50">
        <f t="shared" si="126"/>
        <v>238450</v>
      </c>
      <c r="BA480" s="50">
        <f t="shared" si="127"/>
        <v>79.05</v>
      </c>
      <c r="BB480" s="7">
        <f t="shared" si="128"/>
        <v>24.355521492975466</v>
      </c>
      <c r="BC480" s="10" t="s">
        <v>799</v>
      </c>
      <c r="BD480" s="10" t="s">
        <v>788</v>
      </c>
      <c r="BE480" s="10" t="s">
        <v>806</v>
      </c>
      <c r="BF480" s="10" t="s">
        <v>821</v>
      </c>
    </row>
    <row r="481" spans="1:58" x14ac:dyDescent="0.2">
      <c r="A481" s="5">
        <v>203057</v>
      </c>
      <c r="B481" s="6" t="s">
        <v>495</v>
      </c>
      <c r="C481" s="6">
        <v>194060</v>
      </c>
      <c r="D481" s="6">
        <v>201320</v>
      </c>
      <c r="E481" s="6">
        <v>28</v>
      </c>
      <c r="F481" s="49">
        <f t="shared" si="113"/>
        <v>28.918140274190343</v>
      </c>
      <c r="G481" s="6">
        <v>59360</v>
      </c>
      <c r="H481" s="6">
        <v>69500</v>
      </c>
      <c r="I481" s="6">
        <v>10</v>
      </c>
      <c r="J481" s="49">
        <f t="shared" si="114"/>
        <v>26.477122302158271</v>
      </c>
      <c r="K481" s="6">
        <v>125700</v>
      </c>
      <c r="L481" s="6">
        <v>211600</v>
      </c>
      <c r="M481" s="6">
        <v>30</v>
      </c>
      <c r="N481" s="49">
        <f t="shared" si="115"/>
        <v>17.821361058601134</v>
      </c>
      <c r="O481" s="6">
        <v>133300</v>
      </c>
      <c r="P481" s="6">
        <v>207800</v>
      </c>
      <c r="Q481" s="6">
        <v>30</v>
      </c>
      <c r="R481" s="49">
        <f t="shared" si="116"/>
        <v>19.885948026948991</v>
      </c>
      <c r="S481" s="6">
        <v>238530.01</v>
      </c>
      <c r="T481" s="6">
        <v>348530</v>
      </c>
      <c r="U481" s="6">
        <v>51</v>
      </c>
      <c r="V481" s="49">
        <f t="shared" si="117"/>
        <v>21.216051157719569</v>
      </c>
      <c r="W481" s="6">
        <v>98445.01</v>
      </c>
      <c r="X481" s="6">
        <v>113380</v>
      </c>
      <c r="Y481" s="6">
        <v>16</v>
      </c>
      <c r="Z481" s="49">
        <f t="shared" si="118"/>
        <v>26.048247486329156</v>
      </c>
      <c r="AA481" s="6">
        <v>127045.01</v>
      </c>
      <c r="AB481" s="6">
        <v>137600</v>
      </c>
      <c r="AC481" s="6">
        <v>20</v>
      </c>
      <c r="AD481" s="49">
        <f t="shared" si="119"/>
        <v>28.622058938953487</v>
      </c>
      <c r="AE481" s="6">
        <v>11045.01</v>
      </c>
      <c r="AF481" s="6">
        <v>0</v>
      </c>
      <c r="AG481" s="6">
        <v>0</v>
      </c>
      <c r="AH481" s="49">
        <f t="shared" si="120"/>
        <v>0</v>
      </c>
      <c r="AI481" s="6">
        <v>-2819.99</v>
      </c>
      <c r="AJ481" s="6">
        <v>0</v>
      </c>
      <c r="AK481" s="6">
        <v>0</v>
      </c>
      <c r="AL481" s="49">
        <f t="shared" si="121"/>
        <v>0</v>
      </c>
      <c r="AM481" s="6">
        <v>-2819.99</v>
      </c>
      <c r="AN481" s="6">
        <v>0</v>
      </c>
      <c r="AO481" s="6">
        <v>0</v>
      </c>
      <c r="AP481" s="49">
        <f t="shared" si="122"/>
        <v>0</v>
      </c>
      <c r="AQ481" s="6">
        <v>-2819.99</v>
      </c>
      <c r="AR481" s="8">
        <v>0</v>
      </c>
      <c r="AS481" s="8">
        <v>0</v>
      </c>
      <c r="AT481" s="51">
        <f t="shared" si="123"/>
        <v>0</v>
      </c>
      <c r="AU481" s="6">
        <v>-2819.99</v>
      </c>
      <c r="AV481" s="8">
        <v>0</v>
      </c>
      <c r="AW481" s="8">
        <v>0</v>
      </c>
      <c r="AX481" s="51">
        <f t="shared" si="124"/>
        <v>0</v>
      </c>
      <c r="AY481" s="50">
        <f t="shared" si="125"/>
        <v>976440.03</v>
      </c>
      <c r="AZ481" s="50">
        <f t="shared" si="126"/>
        <v>1289730</v>
      </c>
      <c r="BA481" s="50">
        <f t="shared" si="127"/>
        <v>185</v>
      </c>
      <c r="BB481" s="7">
        <f t="shared" si="128"/>
        <v>23.469750203530971</v>
      </c>
      <c r="BC481" s="10" t="s">
        <v>799</v>
      </c>
      <c r="BD481" s="10" t="s">
        <v>788</v>
      </c>
      <c r="BE481" s="10" t="s">
        <v>806</v>
      </c>
      <c r="BF481" s="10" t="s">
        <v>821</v>
      </c>
    </row>
    <row r="482" spans="1:58" x14ac:dyDescent="0.2">
      <c r="A482" s="5">
        <v>203455</v>
      </c>
      <c r="B482" s="6" t="s">
        <v>508</v>
      </c>
      <c r="C482" s="6">
        <v>75830.7</v>
      </c>
      <c r="D482" s="6">
        <v>1083760</v>
      </c>
      <c r="E482" s="6">
        <v>156</v>
      </c>
      <c r="F482" s="49">
        <f t="shared" si="113"/>
        <v>2.0991003543219899</v>
      </c>
      <c r="G482" s="6">
        <v>77470.7</v>
      </c>
      <c r="H482" s="6">
        <v>507750</v>
      </c>
      <c r="I482" s="6">
        <v>75</v>
      </c>
      <c r="J482" s="49">
        <f t="shared" si="114"/>
        <v>4.7298704086656818</v>
      </c>
      <c r="K482" s="6">
        <v>56570.66</v>
      </c>
      <c r="L482" s="6">
        <v>1397810</v>
      </c>
      <c r="M482" s="6">
        <v>203</v>
      </c>
      <c r="N482" s="49">
        <f t="shared" si="115"/>
        <v>1.2141276711427162</v>
      </c>
      <c r="O482" s="6">
        <v>518465.73</v>
      </c>
      <c r="P482" s="6">
        <v>1553500</v>
      </c>
      <c r="Q482" s="6">
        <v>225</v>
      </c>
      <c r="R482" s="49">
        <f t="shared" si="116"/>
        <v>10.345952771161892</v>
      </c>
      <c r="S482" s="6">
        <v>342375.75</v>
      </c>
      <c r="T482" s="6">
        <v>472100</v>
      </c>
      <c r="U482" s="6">
        <v>70</v>
      </c>
      <c r="V482" s="49">
        <f t="shared" si="117"/>
        <v>22.481779813598813</v>
      </c>
      <c r="W482" s="6">
        <v>381352.74</v>
      </c>
      <c r="X482" s="6">
        <v>983980</v>
      </c>
      <c r="Y482" s="6">
        <v>146</v>
      </c>
      <c r="Z482" s="49">
        <f t="shared" si="118"/>
        <v>11.626844244801722</v>
      </c>
      <c r="AA482" s="6">
        <v>326343.13</v>
      </c>
      <c r="AB482" s="6">
        <v>1854930</v>
      </c>
      <c r="AC482" s="6">
        <v>261</v>
      </c>
      <c r="AD482" s="49">
        <f t="shared" si="119"/>
        <v>5.4539184928811331</v>
      </c>
      <c r="AE482" s="6">
        <v>527938.18000000005</v>
      </c>
      <c r="AF482" s="6">
        <v>852315</v>
      </c>
      <c r="AG482" s="6">
        <v>120.5</v>
      </c>
      <c r="AH482" s="49">
        <f t="shared" si="120"/>
        <v>18.582502243888705</v>
      </c>
      <c r="AI482" s="6">
        <v>882423.71</v>
      </c>
      <c r="AJ482" s="6">
        <v>1406990</v>
      </c>
      <c r="AK482" s="6">
        <v>203</v>
      </c>
      <c r="AL482" s="49">
        <f t="shared" si="121"/>
        <v>19.442309476257826</v>
      </c>
      <c r="AM482" s="6">
        <v>697766.73</v>
      </c>
      <c r="AN482" s="6">
        <v>1155910</v>
      </c>
      <c r="AO482" s="6">
        <v>169.5</v>
      </c>
      <c r="AP482" s="49">
        <f t="shared" si="122"/>
        <v>18.713194478808902</v>
      </c>
      <c r="AQ482" s="6">
        <v>513948.72</v>
      </c>
      <c r="AR482" s="8">
        <v>755810</v>
      </c>
      <c r="AS482" s="8">
        <v>107</v>
      </c>
      <c r="AT482" s="51">
        <f t="shared" si="123"/>
        <v>21.07991468755375</v>
      </c>
      <c r="AU482" s="6">
        <v>523882.09</v>
      </c>
      <c r="AV482" s="8">
        <v>2241200</v>
      </c>
      <c r="AW482" s="8">
        <v>315</v>
      </c>
      <c r="AX482" s="51">
        <f t="shared" si="124"/>
        <v>7.246271992682491</v>
      </c>
      <c r="AY482" s="50">
        <f t="shared" si="125"/>
        <v>1778409.4100000001</v>
      </c>
      <c r="AZ482" s="50">
        <f t="shared" si="126"/>
        <v>7853830</v>
      </c>
      <c r="BA482" s="50">
        <f t="shared" si="127"/>
        <v>2051</v>
      </c>
      <c r="BB482" s="7">
        <f t="shared" si="128"/>
        <v>7.0195932061172712</v>
      </c>
      <c r="BC482" s="10" t="s">
        <v>799</v>
      </c>
      <c r="BD482" s="10" t="s">
        <v>788</v>
      </c>
      <c r="BE482" s="10" t="s">
        <v>806</v>
      </c>
      <c r="BF482" s="10" t="s">
        <v>821</v>
      </c>
    </row>
    <row r="483" spans="1:58" x14ac:dyDescent="0.2">
      <c r="A483" s="5">
        <v>203520</v>
      </c>
      <c r="B483" s="6" t="s">
        <v>510</v>
      </c>
      <c r="C483" s="6">
        <v>259314.07</v>
      </c>
      <c r="D483" s="6">
        <v>269200</v>
      </c>
      <c r="E483" s="6">
        <v>40</v>
      </c>
      <c r="F483" s="49">
        <f t="shared" si="113"/>
        <v>28.898299034175334</v>
      </c>
      <c r="G483" s="6">
        <v>292064.07</v>
      </c>
      <c r="H483" s="6">
        <v>166250</v>
      </c>
      <c r="I483" s="6">
        <v>25</v>
      </c>
      <c r="J483" s="49">
        <f t="shared" si="114"/>
        <v>54.460067187969926</v>
      </c>
      <c r="K483" s="6">
        <v>330189.07</v>
      </c>
      <c r="L483" s="6">
        <v>349300</v>
      </c>
      <c r="M483" s="6">
        <v>50</v>
      </c>
      <c r="N483" s="49">
        <f t="shared" si="115"/>
        <v>28.358637560835955</v>
      </c>
      <c r="O483" s="6">
        <v>2589.08</v>
      </c>
      <c r="P483" s="6">
        <v>459820</v>
      </c>
      <c r="Q483" s="6">
        <v>66</v>
      </c>
      <c r="R483" s="49">
        <f t="shared" si="116"/>
        <v>0.17454978034883215</v>
      </c>
      <c r="S483" s="6">
        <v>367829.57</v>
      </c>
      <c r="T483" s="6">
        <v>703323.5</v>
      </c>
      <c r="U483" s="6">
        <v>103.45</v>
      </c>
      <c r="V483" s="49">
        <f t="shared" si="117"/>
        <v>16.212620039000544</v>
      </c>
      <c r="W483" s="6">
        <v>222323.31</v>
      </c>
      <c r="X483" s="6">
        <v>342363</v>
      </c>
      <c r="Y483" s="6">
        <v>50.1</v>
      </c>
      <c r="Z483" s="49">
        <f t="shared" si="118"/>
        <v>19.481367145398305</v>
      </c>
      <c r="AA483" s="6">
        <v>344758.3</v>
      </c>
      <c r="AB483" s="6">
        <v>685679</v>
      </c>
      <c r="AC483" s="6">
        <v>93.3</v>
      </c>
      <c r="AD483" s="49">
        <f t="shared" si="119"/>
        <v>15.58675021402143</v>
      </c>
      <c r="AE483" s="6">
        <v>377448.3</v>
      </c>
      <c r="AF483" s="6">
        <v>242090</v>
      </c>
      <c r="AG483" s="6">
        <v>33</v>
      </c>
      <c r="AH483" s="49">
        <f t="shared" si="120"/>
        <v>46.773716386467839</v>
      </c>
      <c r="AI483" s="6">
        <v>342469.8</v>
      </c>
      <c r="AJ483" s="6">
        <v>453440</v>
      </c>
      <c r="AK483" s="6">
        <v>60</v>
      </c>
      <c r="AL483" s="49">
        <f t="shared" si="121"/>
        <v>23.413381704304868</v>
      </c>
      <c r="AM483" s="6">
        <v>378719.8</v>
      </c>
      <c r="AN483" s="6">
        <v>770000</v>
      </c>
      <c r="AO483" s="6">
        <v>105</v>
      </c>
      <c r="AP483" s="49">
        <f t="shared" si="122"/>
        <v>15.247160779220778</v>
      </c>
      <c r="AQ483" s="6">
        <v>380819.8</v>
      </c>
      <c r="AR483" s="8">
        <v>218900</v>
      </c>
      <c r="AS483" s="8">
        <v>30</v>
      </c>
      <c r="AT483" s="51">
        <f t="shared" si="123"/>
        <v>53.930624942896301</v>
      </c>
      <c r="AU483" s="6">
        <v>53465.8</v>
      </c>
      <c r="AV483" s="8">
        <v>255300</v>
      </c>
      <c r="AW483" s="8">
        <v>35</v>
      </c>
      <c r="AX483" s="51">
        <f t="shared" si="124"/>
        <v>6.4921261261261263</v>
      </c>
      <c r="AY483" s="50">
        <f t="shared" si="125"/>
        <v>1819067.47</v>
      </c>
      <c r="AZ483" s="50">
        <f t="shared" si="126"/>
        <v>2975935.5</v>
      </c>
      <c r="BA483" s="50">
        <f t="shared" si="127"/>
        <v>690.85</v>
      </c>
      <c r="BB483" s="7">
        <f t="shared" si="128"/>
        <v>18.949030168832625</v>
      </c>
      <c r="BC483" s="10" t="s">
        <v>799</v>
      </c>
      <c r="BD483" s="10" t="s">
        <v>788</v>
      </c>
      <c r="BE483" s="10" t="s">
        <v>806</v>
      </c>
      <c r="BF483" s="10" t="s">
        <v>821</v>
      </c>
    </row>
    <row r="484" spans="1:58" x14ac:dyDescent="0.2">
      <c r="A484" s="5">
        <v>203770</v>
      </c>
      <c r="B484" s="6" t="s">
        <v>519</v>
      </c>
      <c r="C484" s="6">
        <v>-795</v>
      </c>
      <c r="D484" s="6">
        <v>0</v>
      </c>
      <c r="E484" s="6">
        <v>0</v>
      </c>
      <c r="F484" s="49">
        <f t="shared" si="113"/>
        <v>0</v>
      </c>
      <c r="G484" s="6">
        <v>-1595</v>
      </c>
      <c r="H484" s="6">
        <v>67000</v>
      </c>
      <c r="I484" s="6">
        <v>10</v>
      </c>
      <c r="J484" s="49">
        <f t="shared" si="114"/>
        <v>-0.73798507462686558</v>
      </c>
      <c r="K484" s="6">
        <v>-2595</v>
      </c>
      <c r="L484" s="6">
        <v>0</v>
      </c>
      <c r="M484" s="6">
        <v>0</v>
      </c>
      <c r="N484" s="49">
        <f t="shared" si="115"/>
        <v>0</v>
      </c>
      <c r="O484" s="6">
        <v>-2595</v>
      </c>
      <c r="P484" s="6">
        <v>0</v>
      </c>
      <c r="Q484" s="6">
        <v>0</v>
      </c>
      <c r="R484" s="49">
        <f t="shared" si="116"/>
        <v>0</v>
      </c>
      <c r="S484" s="6">
        <v>-2595</v>
      </c>
      <c r="T484" s="6">
        <v>0</v>
      </c>
      <c r="U484" s="6">
        <v>0</v>
      </c>
      <c r="V484" s="49">
        <f t="shared" si="117"/>
        <v>0</v>
      </c>
      <c r="W484" s="6">
        <v>3875</v>
      </c>
      <c r="X484" s="6">
        <v>6530</v>
      </c>
      <c r="Y484" s="6">
        <v>1</v>
      </c>
      <c r="Z484" s="49">
        <f t="shared" si="118"/>
        <v>17.802450229709034</v>
      </c>
      <c r="AA484" s="6">
        <v>-195</v>
      </c>
      <c r="AB484" s="6">
        <v>0</v>
      </c>
      <c r="AC484" s="6">
        <v>0</v>
      </c>
      <c r="AD484" s="49">
        <f t="shared" si="119"/>
        <v>0</v>
      </c>
      <c r="AE484" s="6">
        <v>-195</v>
      </c>
      <c r="AF484" s="6">
        <v>0</v>
      </c>
      <c r="AG484" s="6">
        <v>0</v>
      </c>
      <c r="AH484" s="49">
        <f t="shared" si="120"/>
        <v>0</v>
      </c>
      <c r="AI484" s="6">
        <v>32820</v>
      </c>
      <c r="AJ484" s="6">
        <v>113670</v>
      </c>
      <c r="AK484" s="6">
        <v>16</v>
      </c>
      <c r="AL484" s="49">
        <f t="shared" si="121"/>
        <v>8.9506466086038525</v>
      </c>
      <c r="AM484" s="6">
        <v>-2790</v>
      </c>
      <c r="AN484" s="6">
        <v>50225</v>
      </c>
      <c r="AO484" s="6">
        <v>7.5</v>
      </c>
      <c r="AP484" s="49">
        <f t="shared" si="122"/>
        <v>-1.7220507715281235</v>
      </c>
      <c r="AQ484" s="6">
        <v>-3165</v>
      </c>
      <c r="AR484" s="8">
        <v>0</v>
      </c>
      <c r="AS484" s="8">
        <v>0</v>
      </c>
      <c r="AT484" s="51">
        <f t="shared" si="123"/>
        <v>0</v>
      </c>
      <c r="AU484" s="6">
        <v>-840</v>
      </c>
      <c r="AV484" s="8">
        <v>26005</v>
      </c>
      <c r="AW484" s="8">
        <v>3.5</v>
      </c>
      <c r="AX484" s="51">
        <f t="shared" si="124"/>
        <v>-1.0013458950201883</v>
      </c>
      <c r="AY484" s="50">
        <f t="shared" si="125"/>
        <v>-6495</v>
      </c>
      <c r="AZ484" s="50">
        <f t="shared" si="126"/>
        <v>73530</v>
      </c>
      <c r="BA484" s="50">
        <f t="shared" si="127"/>
        <v>38</v>
      </c>
      <c r="BB484" s="7">
        <f t="shared" si="128"/>
        <v>-2.7382700938392492</v>
      </c>
      <c r="BC484" s="10" t="s">
        <v>799</v>
      </c>
      <c r="BD484" s="10" t="s">
        <v>788</v>
      </c>
      <c r="BE484" s="10" t="s">
        <v>806</v>
      </c>
      <c r="BF484" s="10" t="s">
        <v>821</v>
      </c>
    </row>
    <row r="485" spans="1:58" x14ac:dyDescent="0.2">
      <c r="A485" s="5">
        <v>204422</v>
      </c>
      <c r="B485" s="6" t="s">
        <v>528</v>
      </c>
      <c r="C485" s="6">
        <v>-1240</v>
      </c>
      <c r="D485" s="6">
        <v>132200</v>
      </c>
      <c r="E485" s="6">
        <v>20</v>
      </c>
      <c r="F485" s="49">
        <f t="shared" si="113"/>
        <v>-0.28139183055975792</v>
      </c>
      <c r="G485" s="6">
        <v>-7340</v>
      </c>
      <c r="H485" s="6">
        <v>258900</v>
      </c>
      <c r="I485" s="6">
        <v>40</v>
      </c>
      <c r="J485" s="49">
        <f t="shared" si="114"/>
        <v>-0.87887215140981068</v>
      </c>
      <c r="K485" s="6">
        <v>-9065</v>
      </c>
      <c r="L485" s="6">
        <v>235200</v>
      </c>
      <c r="M485" s="6">
        <v>35</v>
      </c>
      <c r="N485" s="49">
        <f t="shared" si="115"/>
        <v>-1.15625</v>
      </c>
      <c r="O485" s="6">
        <v>-12565</v>
      </c>
      <c r="P485" s="6">
        <v>0</v>
      </c>
      <c r="Q485" s="6">
        <v>0</v>
      </c>
      <c r="R485" s="49">
        <f t="shared" si="116"/>
        <v>0</v>
      </c>
      <c r="S485" s="6">
        <v>-5515</v>
      </c>
      <c r="T485" s="6">
        <v>235300</v>
      </c>
      <c r="U485" s="6">
        <v>35</v>
      </c>
      <c r="V485" s="49">
        <f t="shared" si="117"/>
        <v>-0.72658308542286443</v>
      </c>
      <c r="W485" s="6">
        <v>-12440</v>
      </c>
      <c r="X485" s="6">
        <v>274700</v>
      </c>
      <c r="Y485" s="6">
        <v>40</v>
      </c>
      <c r="Z485" s="49">
        <f t="shared" si="118"/>
        <v>-1.3585729887149618</v>
      </c>
      <c r="AA485" s="6">
        <v>-10440</v>
      </c>
      <c r="AB485" s="6">
        <v>297200</v>
      </c>
      <c r="AC485" s="6">
        <v>40</v>
      </c>
      <c r="AD485" s="49">
        <f t="shared" si="119"/>
        <v>-1.0889636608344548</v>
      </c>
      <c r="AE485" s="6">
        <v>-10140</v>
      </c>
      <c r="AF485" s="6">
        <v>216400</v>
      </c>
      <c r="AG485" s="6">
        <v>30</v>
      </c>
      <c r="AH485" s="49">
        <f t="shared" si="120"/>
        <v>-1.4057301293900186</v>
      </c>
      <c r="AI485" s="6">
        <v>214385</v>
      </c>
      <c r="AJ485" s="6">
        <v>380450</v>
      </c>
      <c r="AK485" s="6">
        <v>55</v>
      </c>
      <c r="AL485" s="49">
        <f t="shared" si="121"/>
        <v>17.468616112498356</v>
      </c>
      <c r="AM485" s="6">
        <v>63935</v>
      </c>
      <c r="AN485" s="6">
        <v>137600</v>
      </c>
      <c r="AO485" s="6">
        <v>20</v>
      </c>
      <c r="AP485" s="49">
        <f t="shared" si="122"/>
        <v>14.403960755813953</v>
      </c>
      <c r="AQ485" s="6">
        <v>-2365</v>
      </c>
      <c r="AR485" s="8">
        <v>67300</v>
      </c>
      <c r="AS485" s="8">
        <v>10</v>
      </c>
      <c r="AT485" s="51">
        <f t="shared" si="123"/>
        <v>-1.0893759286775631</v>
      </c>
      <c r="AU485" s="6">
        <v>-80743</v>
      </c>
      <c r="AV485" s="8">
        <v>208400</v>
      </c>
      <c r="AW485" s="8">
        <v>30</v>
      </c>
      <c r="AX485" s="51">
        <f t="shared" si="124"/>
        <v>-12.010714971209213</v>
      </c>
      <c r="AY485" s="50">
        <f t="shared" si="125"/>
        <v>-58605</v>
      </c>
      <c r="AZ485" s="50">
        <f t="shared" si="126"/>
        <v>1433500</v>
      </c>
      <c r="BA485" s="50">
        <f t="shared" si="127"/>
        <v>355</v>
      </c>
      <c r="BB485" s="7">
        <f t="shared" si="128"/>
        <v>-1.2673561213812348</v>
      </c>
      <c r="BC485" s="10" t="s">
        <v>799</v>
      </c>
      <c r="BD485" s="10" t="s">
        <v>788</v>
      </c>
      <c r="BE485" s="10" t="s">
        <v>806</v>
      </c>
      <c r="BF485" s="10" t="s">
        <v>821</v>
      </c>
    </row>
    <row r="486" spans="1:58" x14ac:dyDescent="0.2">
      <c r="A486" s="5">
        <v>204566</v>
      </c>
      <c r="B486" s="6" t="s">
        <v>533</v>
      </c>
      <c r="C486" s="6">
        <v>-13980</v>
      </c>
      <c r="D486" s="6">
        <v>0</v>
      </c>
      <c r="E486" s="6">
        <v>0</v>
      </c>
      <c r="F486" s="49">
        <f t="shared" si="113"/>
        <v>0</v>
      </c>
      <c r="G486" s="6">
        <v>-13980</v>
      </c>
      <c r="H486" s="6">
        <v>0</v>
      </c>
      <c r="I486" s="6">
        <v>0</v>
      </c>
      <c r="J486" s="49">
        <f t="shared" si="114"/>
        <v>0</v>
      </c>
      <c r="K486" s="6">
        <v>-13980</v>
      </c>
      <c r="L486" s="6">
        <v>0</v>
      </c>
      <c r="M486" s="6">
        <v>0</v>
      </c>
      <c r="N486" s="49">
        <f t="shared" si="115"/>
        <v>0</v>
      </c>
      <c r="O486" s="6">
        <v>-13980</v>
      </c>
      <c r="P486" s="6">
        <v>0</v>
      </c>
      <c r="Q486" s="6">
        <v>0</v>
      </c>
      <c r="R486" s="49">
        <f t="shared" si="116"/>
        <v>0</v>
      </c>
      <c r="S486" s="6">
        <v>-13980</v>
      </c>
      <c r="T486" s="6">
        <v>0</v>
      </c>
      <c r="U486" s="6">
        <v>0</v>
      </c>
      <c r="V486" s="49">
        <f t="shared" si="117"/>
        <v>0</v>
      </c>
      <c r="W486" s="6">
        <v>-13980</v>
      </c>
      <c r="X486" s="6">
        <v>0</v>
      </c>
      <c r="Y486" s="6">
        <v>0</v>
      </c>
      <c r="Z486" s="49">
        <f t="shared" si="118"/>
        <v>0</v>
      </c>
      <c r="AA486" s="6">
        <v>-13980</v>
      </c>
      <c r="AB486" s="6">
        <v>0</v>
      </c>
      <c r="AC486" s="6">
        <v>0</v>
      </c>
      <c r="AD486" s="49">
        <f t="shared" si="119"/>
        <v>0</v>
      </c>
      <c r="AE486" s="6">
        <v>-13980</v>
      </c>
      <c r="AF486" s="6">
        <v>0</v>
      </c>
      <c r="AG486" s="6">
        <v>0</v>
      </c>
      <c r="AH486" s="49">
        <f t="shared" si="120"/>
        <v>0</v>
      </c>
      <c r="AI486" s="6">
        <v>-13980</v>
      </c>
      <c r="AJ486" s="6">
        <v>0</v>
      </c>
      <c r="AK486" s="6">
        <v>0</v>
      </c>
      <c r="AL486" s="49">
        <f t="shared" si="121"/>
        <v>0</v>
      </c>
      <c r="AM486" s="6">
        <v>-13980</v>
      </c>
      <c r="AN486" s="6">
        <v>0</v>
      </c>
      <c r="AO486" s="6">
        <v>0</v>
      </c>
      <c r="AP486" s="49">
        <f t="shared" si="122"/>
        <v>0</v>
      </c>
      <c r="AQ486" s="6">
        <v>-13980</v>
      </c>
      <c r="AR486" s="8">
        <v>0</v>
      </c>
      <c r="AS486" s="8">
        <v>0</v>
      </c>
      <c r="AT486" s="51">
        <f t="shared" si="123"/>
        <v>0</v>
      </c>
      <c r="AU486" s="6">
        <v>-6790</v>
      </c>
      <c r="AV486" s="8">
        <v>7430</v>
      </c>
      <c r="AW486" s="8">
        <v>1</v>
      </c>
      <c r="AX486" s="51">
        <f t="shared" si="124"/>
        <v>-28.329744279946162</v>
      </c>
      <c r="AY486" s="50">
        <f t="shared" si="125"/>
        <v>-97860</v>
      </c>
      <c r="AZ486" s="50">
        <f t="shared" si="126"/>
        <v>0</v>
      </c>
      <c r="BA486" s="50">
        <f t="shared" si="127"/>
        <v>1</v>
      </c>
      <c r="BB486" s="7">
        <f t="shared" si="128"/>
        <v>0</v>
      </c>
      <c r="BC486" s="10" t="s">
        <v>799</v>
      </c>
      <c r="BD486" s="10" t="s">
        <v>788</v>
      </c>
      <c r="BE486" s="10" t="s">
        <v>806</v>
      </c>
      <c r="BF486" s="10" t="s">
        <v>821</v>
      </c>
    </row>
    <row r="487" spans="1:58" x14ac:dyDescent="0.2">
      <c r="A487" s="5">
        <v>206102</v>
      </c>
      <c r="B487" s="6" t="s">
        <v>566</v>
      </c>
      <c r="C487" s="6">
        <v>252912.08</v>
      </c>
      <c r="D487" s="6">
        <v>1151840</v>
      </c>
      <c r="E487" s="6">
        <v>166</v>
      </c>
      <c r="F487" s="49">
        <f t="shared" si="113"/>
        <v>6.5871669676343938</v>
      </c>
      <c r="G487" s="6">
        <v>304812.11</v>
      </c>
      <c r="H487" s="6">
        <v>1105110</v>
      </c>
      <c r="I487" s="6">
        <v>165</v>
      </c>
      <c r="J487" s="49">
        <f t="shared" si="114"/>
        <v>8.5504387888988411</v>
      </c>
      <c r="K487" s="6">
        <v>585051.13</v>
      </c>
      <c r="L487" s="6">
        <v>1897440</v>
      </c>
      <c r="M487" s="6">
        <v>270</v>
      </c>
      <c r="N487" s="49">
        <f t="shared" si="115"/>
        <v>9.2501127308373388</v>
      </c>
      <c r="O487" s="6">
        <v>841069.13</v>
      </c>
      <c r="P487" s="6">
        <v>2115100</v>
      </c>
      <c r="Q487" s="6">
        <v>310</v>
      </c>
      <c r="R487" s="49">
        <f t="shared" si="116"/>
        <v>12.327144357240792</v>
      </c>
      <c r="S487" s="6">
        <v>53745.15</v>
      </c>
      <c r="T487" s="6">
        <v>701900</v>
      </c>
      <c r="U487" s="6">
        <v>105</v>
      </c>
      <c r="V487" s="49">
        <f t="shared" si="117"/>
        <v>2.3736994586123381</v>
      </c>
      <c r="W487" s="6">
        <v>407439.17</v>
      </c>
      <c r="X487" s="6">
        <v>712340</v>
      </c>
      <c r="Y487" s="6">
        <v>108</v>
      </c>
      <c r="Z487" s="49">
        <f t="shared" si="118"/>
        <v>17.159186764747169</v>
      </c>
      <c r="AA487" s="6">
        <v>759586.66</v>
      </c>
      <c r="AB487" s="6">
        <v>1164095</v>
      </c>
      <c r="AC487" s="6">
        <v>161.5</v>
      </c>
      <c r="AD487" s="49">
        <f t="shared" si="119"/>
        <v>20.227890730567523</v>
      </c>
      <c r="AE487" s="6">
        <v>760846.66</v>
      </c>
      <c r="AF487" s="6">
        <v>796800</v>
      </c>
      <c r="AG487" s="6">
        <v>110</v>
      </c>
      <c r="AH487" s="49">
        <f t="shared" si="120"/>
        <v>28.646335090361447</v>
      </c>
      <c r="AI487" s="6">
        <v>851611.18</v>
      </c>
      <c r="AJ487" s="6">
        <v>2401858</v>
      </c>
      <c r="AK487" s="6">
        <v>334.8</v>
      </c>
      <c r="AL487" s="49">
        <f t="shared" si="121"/>
        <v>10.991468513126089</v>
      </c>
      <c r="AM487" s="6">
        <v>498973.2</v>
      </c>
      <c r="AN487" s="6">
        <v>1199600</v>
      </c>
      <c r="AO487" s="6">
        <v>170</v>
      </c>
      <c r="AP487" s="49">
        <f t="shared" si="122"/>
        <v>12.894439146382128</v>
      </c>
      <c r="AQ487" s="6">
        <v>797187.21</v>
      </c>
      <c r="AR487" s="8">
        <v>1281400</v>
      </c>
      <c r="AS487" s="8">
        <v>180</v>
      </c>
      <c r="AT487" s="51">
        <f t="shared" si="123"/>
        <v>19.285783916029342</v>
      </c>
      <c r="AU487" s="6">
        <v>1190274.22</v>
      </c>
      <c r="AV487" s="8">
        <v>2087125</v>
      </c>
      <c r="AW487" s="8">
        <v>287.5</v>
      </c>
      <c r="AX487" s="51">
        <f t="shared" si="124"/>
        <v>17.679104423549141</v>
      </c>
      <c r="AY487" s="50">
        <f t="shared" si="125"/>
        <v>3204615.4299999997</v>
      </c>
      <c r="AZ487" s="50">
        <f t="shared" si="126"/>
        <v>8847825</v>
      </c>
      <c r="BA487" s="50">
        <f t="shared" si="127"/>
        <v>2367.8000000000002</v>
      </c>
      <c r="BB487" s="7">
        <f t="shared" si="128"/>
        <v>11.22796600633489</v>
      </c>
      <c r="BC487" s="10" t="s">
        <v>799</v>
      </c>
      <c r="BD487" s="10" t="s">
        <v>788</v>
      </c>
      <c r="BE487" s="10" t="s">
        <v>806</v>
      </c>
      <c r="BF487" s="10" t="s">
        <v>821</v>
      </c>
    </row>
    <row r="488" spans="1:58" x14ac:dyDescent="0.2">
      <c r="A488" s="5">
        <v>207379</v>
      </c>
      <c r="B488" s="6" t="s">
        <v>591</v>
      </c>
      <c r="C488" s="6">
        <v>173244.99</v>
      </c>
      <c r="D488" s="6">
        <v>402870</v>
      </c>
      <c r="E488" s="6">
        <v>57</v>
      </c>
      <c r="F488" s="49">
        <f t="shared" si="113"/>
        <v>12.900810931566014</v>
      </c>
      <c r="G488" s="6">
        <v>245024.99</v>
      </c>
      <c r="H488" s="6">
        <v>539450</v>
      </c>
      <c r="I488" s="6">
        <v>77</v>
      </c>
      <c r="J488" s="49">
        <f t="shared" si="114"/>
        <v>14.080590768375195</v>
      </c>
      <c r="K488" s="6">
        <v>273862.49</v>
      </c>
      <c r="L488" s="6">
        <v>729275</v>
      </c>
      <c r="M488" s="6">
        <v>100.5</v>
      </c>
      <c r="N488" s="49">
        <f t="shared" si="115"/>
        <v>11.265811525144835</v>
      </c>
      <c r="O488" s="6">
        <v>250732.49</v>
      </c>
      <c r="P488" s="6">
        <v>369060</v>
      </c>
      <c r="Q488" s="6">
        <v>52</v>
      </c>
      <c r="R488" s="49">
        <f t="shared" si="116"/>
        <v>21.060822603370724</v>
      </c>
      <c r="S488" s="6">
        <v>277332.49</v>
      </c>
      <c r="T488" s="6">
        <v>351500</v>
      </c>
      <c r="U488" s="6">
        <v>50</v>
      </c>
      <c r="V488" s="49">
        <f t="shared" si="117"/>
        <v>24.458910924608819</v>
      </c>
      <c r="W488" s="6">
        <v>324357.49</v>
      </c>
      <c r="X488" s="6">
        <v>357780</v>
      </c>
      <c r="Y488" s="6">
        <v>51</v>
      </c>
      <c r="Z488" s="49">
        <f t="shared" si="118"/>
        <v>27.19750880429314</v>
      </c>
      <c r="AA488" s="6">
        <v>-19092.509999999998</v>
      </c>
      <c r="AB488" s="6">
        <v>520100</v>
      </c>
      <c r="AC488" s="6">
        <v>70</v>
      </c>
      <c r="AD488" s="49">
        <f t="shared" si="119"/>
        <v>-1.1379884829840414</v>
      </c>
      <c r="AE488" s="6">
        <v>-23142.51</v>
      </c>
      <c r="AF488" s="6">
        <v>511600</v>
      </c>
      <c r="AG488" s="6">
        <v>70</v>
      </c>
      <c r="AH488" s="49">
        <f t="shared" si="120"/>
        <v>-1.3570666536356528</v>
      </c>
      <c r="AI488" s="6">
        <v>437280.75</v>
      </c>
      <c r="AJ488" s="6">
        <v>1122711.5</v>
      </c>
      <c r="AK488" s="6">
        <v>153.15</v>
      </c>
      <c r="AL488" s="49">
        <f t="shared" si="121"/>
        <v>12.074075352394626</v>
      </c>
      <c r="AM488" s="6">
        <v>559444.75</v>
      </c>
      <c r="AN488" s="6">
        <v>1256500</v>
      </c>
      <c r="AO488" s="6">
        <v>175</v>
      </c>
      <c r="AP488" s="49">
        <f t="shared" si="122"/>
        <v>13.802457023477915</v>
      </c>
      <c r="AQ488" s="6">
        <v>606884.75</v>
      </c>
      <c r="AR488" s="8">
        <v>767900</v>
      </c>
      <c r="AS488" s="8">
        <v>105</v>
      </c>
      <c r="AT488" s="51">
        <f t="shared" si="123"/>
        <v>24.49984014845683</v>
      </c>
      <c r="AU488" s="6">
        <v>433018.12</v>
      </c>
      <c r="AV488" s="8">
        <v>2316080</v>
      </c>
      <c r="AW488" s="8">
        <v>313.5</v>
      </c>
      <c r="AX488" s="51">
        <f t="shared" si="124"/>
        <v>5.7958109046319635</v>
      </c>
      <c r="AY488" s="50">
        <f t="shared" si="125"/>
        <v>1525462.43</v>
      </c>
      <c r="AZ488" s="50">
        <f t="shared" si="126"/>
        <v>3270035</v>
      </c>
      <c r="BA488" s="50">
        <f t="shared" si="127"/>
        <v>1274.1500000000001</v>
      </c>
      <c r="BB488" s="7">
        <f t="shared" si="128"/>
        <v>14.461415651514432</v>
      </c>
      <c r="BC488" s="10" t="s">
        <v>799</v>
      </c>
      <c r="BD488" s="10" t="s">
        <v>788</v>
      </c>
      <c r="BE488" s="10" t="s">
        <v>806</v>
      </c>
      <c r="BF488" s="10" t="s">
        <v>821</v>
      </c>
    </row>
    <row r="489" spans="1:58" x14ac:dyDescent="0.2">
      <c r="A489" s="5">
        <v>208628</v>
      </c>
      <c r="B489" s="6" t="s">
        <v>626</v>
      </c>
      <c r="C489" s="6">
        <v>0</v>
      </c>
      <c r="D489" s="6">
        <v>0</v>
      </c>
      <c r="E489" s="6">
        <v>0</v>
      </c>
      <c r="F489" s="49">
        <f t="shared" si="113"/>
        <v>0</v>
      </c>
      <c r="G489" s="6">
        <v>0</v>
      </c>
      <c r="H489" s="6">
        <v>0</v>
      </c>
      <c r="I489" s="6">
        <v>0</v>
      </c>
      <c r="J489" s="49">
        <f t="shared" si="114"/>
        <v>0</v>
      </c>
      <c r="K489" s="6">
        <v>219245</v>
      </c>
      <c r="L489" s="6">
        <v>868000</v>
      </c>
      <c r="M489" s="6">
        <v>125</v>
      </c>
      <c r="N489" s="49">
        <f t="shared" si="115"/>
        <v>7.5775921658986176</v>
      </c>
      <c r="O489" s="6">
        <v>192465</v>
      </c>
      <c r="P489" s="6">
        <v>683270</v>
      </c>
      <c r="Q489" s="6">
        <v>101</v>
      </c>
      <c r="R489" s="49">
        <f t="shared" si="116"/>
        <v>8.7321483454564071</v>
      </c>
      <c r="S489" s="6">
        <v>320030.03999999998</v>
      </c>
      <c r="T489" s="6">
        <v>1002030</v>
      </c>
      <c r="U489" s="6">
        <v>151</v>
      </c>
      <c r="V489" s="49">
        <f t="shared" si="117"/>
        <v>9.9008325499236545</v>
      </c>
      <c r="W489" s="6">
        <v>237730.04</v>
      </c>
      <c r="X489" s="6">
        <v>665650</v>
      </c>
      <c r="Y489" s="6">
        <v>100</v>
      </c>
      <c r="Z489" s="49">
        <f t="shared" si="118"/>
        <v>10.714190941185308</v>
      </c>
      <c r="AA489" s="6">
        <v>443230.04</v>
      </c>
      <c r="AB489" s="6">
        <v>697500</v>
      </c>
      <c r="AC489" s="6">
        <v>100</v>
      </c>
      <c r="AD489" s="49">
        <f t="shared" si="119"/>
        <v>19.699112888888887</v>
      </c>
      <c r="AE489" s="6">
        <v>581575.04</v>
      </c>
      <c r="AF489" s="6">
        <v>713930</v>
      </c>
      <c r="AG489" s="6">
        <v>101</v>
      </c>
      <c r="AH489" s="49">
        <f t="shared" si="120"/>
        <v>24.43832196433824</v>
      </c>
      <c r="AI489" s="6">
        <v>761465.05</v>
      </c>
      <c r="AJ489" s="6">
        <v>1080780</v>
      </c>
      <c r="AK489" s="6">
        <v>153</v>
      </c>
      <c r="AL489" s="49">
        <f t="shared" si="121"/>
        <v>21.841093053165309</v>
      </c>
      <c r="AM489" s="6">
        <v>438125.04</v>
      </c>
      <c r="AN489" s="6">
        <v>570748</v>
      </c>
      <c r="AO489" s="6">
        <v>81.599999999999994</v>
      </c>
      <c r="AP489" s="49">
        <f t="shared" si="122"/>
        <v>23.796625200613928</v>
      </c>
      <c r="AQ489" s="6">
        <v>504937.03</v>
      </c>
      <c r="AR489" s="8">
        <v>1199660</v>
      </c>
      <c r="AS489" s="8">
        <v>167</v>
      </c>
      <c r="AT489" s="51">
        <f t="shared" si="123"/>
        <v>13.047903514329061</v>
      </c>
      <c r="AU489" s="6">
        <v>294784.03999999998</v>
      </c>
      <c r="AV489" s="8">
        <v>968300</v>
      </c>
      <c r="AW489" s="8">
        <v>135</v>
      </c>
      <c r="AX489" s="51">
        <f t="shared" si="124"/>
        <v>9.4374731384901374</v>
      </c>
      <c r="AY489" s="50">
        <f t="shared" si="125"/>
        <v>1412700.12</v>
      </c>
      <c r="AZ489" s="50">
        <f t="shared" si="126"/>
        <v>3916450</v>
      </c>
      <c r="BA489" s="50">
        <f t="shared" si="127"/>
        <v>1214.5999999999999</v>
      </c>
      <c r="BB489" s="7">
        <f t="shared" si="128"/>
        <v>11.181989740709062</v>
      </c>
      <c r="BC489" s="10" t="s">
        <v>799</v>
      </c>
      <c r="BD489" s="10" t="s">
        <v>788</v>
      </c>
      <c r="BE489" s="10" t="s">
        <v>806</v>
      </c>
      <c r="BF489" s="10" t="s">
        <v>821</v>
      </c>
    </row>
    <row r="490" spans="1:58" x14ac:dyDescent="0.2">
      <c r="A490" s="5">
        <v>208809</v>
      </c>
      <c r="B490" s="6" t="s">
        <v>876</v>
      </c>
      <c r="C490" s="6">
        <v>0</v>
      </c>
      <c r="D490" s="6">
        <v>0</v>
      </c>
      <c r="E490" s="6">
        <v>0</v>
      </c>
      <c r="F490" s="49">
        <f t="shared" si="113"/>
        <v>0</v>
      </c>
      <c r="G490" s="6">
        <v>0</v>
      </c>
      <c r="H490" s="6">
        <v>0</v>
      </c>
      <c r="I490" s="6">
        <v>0</v>
      </c>
      <c r="J490" s="49">
        <f t="shared" si="114"/>
        <v>0</v>
      </c>
      <c r="K490" s="6">
        <v>0</v>
      </c>
      <c r="L490" s="6">
        <v>0</v>
      </c>
      <c r="M490" s="6">
        <v>0</v>
      </c>
      <c r="N490" s="49">
        <f t="shared" si="115"/>
        <v>0</v>
      </c>
      <c r="O490" s="6">
        <v>401959.98</v>
      </c>
      <c r="P490" s="6">
        <v>2124025</v>
      </c>
      <c r="Q490" s="6">
        <v>301.5</v>
      </c>
      <c r="R490" s="49">
        <f t="shared" si="116"/>
        <v>5.8665784913077763</v>
      </c>
      <c r="S490" s="6">
        <v>431409.93</v>
      </c>
      <c r="T490" s="6">
        <v>2118450</v>
      </c>
      <c r="U490" s="6">
        <v>315</v>
      </c>
      <c r="V490" s="49">
        <f t="shared" si="117"/>
        <v>6.3129683636621117</v>
      </c>
      <c r="W490" s="6">
        <v>153970.32</v>
      </c>
      <c r="X490" s="6">
        <v>2612100</v>
      </c>
      <c r="Y490" s="6">
        <v>385</v>
      </c>
      <c r="Z490" s="49">
        <f t="shared" si="118"/>
        <v>1.7683509819685312</v>
      </c>
      <c r="AA490" s="6">
        <v>402828.28</v>
      </c>
      <c r="AB490" s="6">
        <v>1394700</v>
      </c>
      <c r="AC490" s="6">
        <v>190</v>
      </c>
      <c r="AD490" s="49">
        <f t="shared" si="119"/>
        <v>8.9536650749265085</v>
      </c>
      <c r="AE490" s="6">
        <v>522977.22</v>
      </c>
      <c r="AF490" s="6">
        <v>1027200</v>
      </c>
      <c r="AG490" s="6">
        <v>140</v>
      </c>
      <c r="AH490" s="49">
        <f t="shared" si="120"/>
        <v>15.273867406542056</v>
      </c>
      <c r="AI490" s="6">
        <v>533047.23</v>
      </c>
      <c r="AJ490" s="6">
        <v>1982310</v>
      </c>
      <c r="AK490" s="6">
        <v>277</v>
      </c>
      <c r="AL490" s="49">
        <f t="shared" si="121"/>
        <v>8.3359636636045824</v>
      </c>
      <c r="AM490" s="6">
        <v>376537.23</v>
      </c>
      <c r="AN490" s="6">
        <v>1097225</v>
      </c>
      <c r="AO490" s="6">
        <v>157.5</v>
      </c>
      <c r="AP490" s="49">
        <f t="shared" si="122"/>
        <v>10.638341388502814</v>
      </c>
      <c r="AQ490" s="6">
        <v>899621.21</v>
      </c>
      <c r="AR490" s="8">
        <v>1272400</v>
      </c>
      <c r="AS490" s="8">
        <v>180</v>
      </c>
      <c r="AT490" s="51">
        <f t="shared" si="123"/>
        <v>21.917838344860105</v>
      </c>
      <c r="AU490" s="6">
        <v>865322.08</v>
      </c>
      <c r="AV490" s="8">
        <v>2042400</v>
      </c>
      <c r="AW490" s="8">
        <v>280</v>
      </c>
      <c r="AX490" s="51">
        <f t="shared" si="124"/>
        <v>13.13405037211124</v>
      </c>
      <c r="AY490" s="50">
        <f t="shared" si="125"/>
        <v>1390168.51</v>
      </c>
      <c r="AZ490" s="50">
        <f t="shared" si="126"/>
        <v>8249275</v>
      </c>
      <c r="BA490" s="50">
        <f t="shared" si="127"/>
        <v>2226</v>
      </c>
      <c r="BB490" s="7">
        <f t="shared" si="128"/>
        <v>5.2241225816814207</v>
      </c>
      <c r="BC490" s="10" t="s">
        <v>799</v>
      </c>
      <c r="BD490" s="10" t="s">
        <v>788</v>
      </c>
      <c r="BE490" s="10" t="s">
        <v>806</v>
      </c>
      <c r="BF490" s="10" t="s">
        <v>821</v>
      </c>
    </row>
    <row r="491" spans="1:58" x14ac:dyDescent="0.2">
      <c r="A491" s="5">
        <v>208919</v>
      </c>
      <c r="B491" s="6" t="s">
        <v>637</v>
      </c>
      <c r="C491" s="6">
        <v>0</v>
      </c>
      <c r="D491" s="6">
        <v>0</v>
      </c>
      <c r="E491" s="6">
        <v>0</v>
      </c>
      <c r="F491" s="49">
        <f t="shared" si="113"/>
        <v>0</v>
      </c>
      <c r="G491" s="6">
        <v>0</v>
      </c>
      <c r="H491" s="6">
        <v>0</v>
      </c>
      <c r="I491" s="6">
        <v>0</v>
      </c>
      <c r="J491" s="49">
        <f t="shared" si="114"/>
        <v>0</v>
      </c>
      <c r="K491" s="6">
        <v>0</v>
      </c>
      <c r="L491" s="6">
        <v>0</v>
      </c>
      <c r="M491" s="6">
        <v>0</v>
      </c>
      <c r="N491" s="49">
        <f t="shared" si="115"/>
        <v>0</v>
      </c>
      <c r="O491" s="6">
        <v>274150</v>
      </c>
      <c r="P491" s="6">
        <v>448700</v>
      </c>
      <c r="Q491" s="6">
        <v>65</v>
      </c>
      <c r="R491" s="49">
        <f t="shared" si="116"/>
        <v>18.940606195676398</v>
      </c>
      <c r="S491" s="6">
        <v>238050</v>
      </c>
      <c r="T491" s="6">
        <v>281200</v>
      </c>
      <c r="U491" s="6">
        <v>40</v>
      </c>
      <c r="V491" s="49">
        <f t="shared" si="117"/>
        <v>26.243065433854909</v>
      </c>
      <c r="W491" s="6">
        <v>297970.01</v>
      </c>
      <c r="X491" s="6">
        <v>376090</v>
      </c>
      <c r="Y491" s="6">
        <v>53</v>
      </c>
      <c r="Z491" s="49">
        <f t="shared" si="118"/>
        <v>23.768513653646732</v>
      </c>
      <c r="AA491" s="6">
        <v>47970.01</v>
      </c>
      <c r="AB491" s="6">
        <v>0</v>
      </c>
      <c r="AC491" s="6">
        <v>0</v>
      </c>
      <c r="AD491" s="49">
        <f t="shared" si="119"/>
        <v>0</v>
      </c>
      <c r="AE491" s="6">
        <v>482369.04</v>
      </c>
      <c r="AF491" s="6">
        <v>797300</v>
      </c>
      <c r="AG491" s="6">
        <v>110</v>
      </c>
      <c r="AH491" s="49">
        <f t="shared" si="120"/>
        <v>18.15009557255738</v>
      </c>
      <c r="AI491" s="6">
        <v>774064.05</v>
      </c>
      <c r="AJ491" s="6">
        <v>954690</v>
      </c>
      <c r="AK491" s="6">
        <v>133</v>
      </c>
      <c r="AL491" s="49">
        <f t="shared" si="121"/>
        <v>25.134845394840209</v>
      </c>
      <c r="AM491" s="6">
        <v>807114.05</v>
      </c>
      <c r="AN491" s="6">
        <v>884750</v>
      </c>
      <c r="AO491" s="6">
        <v>125</v>
      </c>
      <c r="AP491" s="49">
        <f t="shared" si="122"/>
        <v>28.279780220401243</v>
      </c>
      <c r="AQ491" s="6">
        <v>897864.06</v>
      </c>
      <c r="AR491" s="8">
        <v>810950</v>
      </c>
      <c r="AS491" s="8">
        <v>115</v>
      </c>
      <c r="AT491" s="51">
        <f t="shared" si="123"/>
        <v>34.32244387446822</v>
      </c>
      <c r="AU491" s="6">
        <v>854424.06</v>
      </c>
      <c r="AV491" s="8">
        <v>0</v>
      </c>
      <c r="AW491" s="8">
        <v>0</v>
      </c>
      <c r="AX491" s="51">
        <f t="shared" si="124"/>
        <v>0</v>
      </c>
      <c r="AY491" s="50">
        <f t="shared" si="125"/>
        <v>858140.02</v>
      </c>
      <c r="AZ491" s="50">
        <f t="shared" si="126"/>
        <v>1105990</v>
      </c>
      <c r="BA491" s="50">
        <f t="shared" si="127"/>
        <v>641</v>
      </c>
      <c r="BB491" s="7">
        <f t="shared" si="128"/>
        <v>24.052966681434736</v>
      </c>
      <c r="BC491" s="10" t="s">
        <v>799</v>
      </c>
      <c r="BD491" s="10" t="s">
        <v>788</v>
      </c>
      <c r="BE491" s="10" t="s">
        <v>806</v>
      </c>
      <c r="BF491" s="10" t="s">
        <v>821</v>
      </c>
    </row>
    <row r="492" spans="1:58" x14ac:dyDescent="0.2">
      <c r="A492" s="5">
        <v>210451</v>
      </c>
      <c r="B492" s="6" t="s">
        <v>591</v>
      </c>
      <c r="C492" s="6">
        <v>0</v>
      </c>
      <c r="D492" s="6">
        <v>0</v>
      </c>
      <c r="E492" s="6">
        <v>0</v>
      </c>
      <c r="F492" s="49">
        <f t="shared" si="113"/>
        <v>0</v>
      </c>
      <c r="G492" s="6">
        <v>0</v>
      </c>
      <c r="H492" s="6">
        <v>0</v>
      </c>
      <c r="I492" s="6">
        <v>0</v>
      </c>
      <c r="J492" s="49">
        <f t="shared" si="114"/>
        <v>0</v>
      </c>
      <c r="K492" s="6">
        <v>0</v>
      </c>
      <c r="L492" s="6">
        <v>0</v>
      </c>
      <c r="M492" s="6">
        <v>0</v>
      </c>
      <c r="N492" s="49">
        <f t="shared" si="115"/>
        <v>0</v>
      </c>
      <c r="O492" s="6">
        <v>0</v>
      </c>
      <c r="P492" s="6">
        <v>0</v>
      </c>
      <c r="Q492" s="6">
        <v>0</v>
      </c>
      <c r="R492" s="49">
        <f t="shared" si="116"/>
        <v>0</v>
      </c>
      <c r="S492" s="6">
        <v>0</v>
      </c>
      <c r="T492" s="6">
        <v>0</v>
      </c>
      <c r="U492" s="6">
        <v>0</v>
      </c>
      <c r="V492" s="49">
        <f t="shared" si="117"/>
        <v>0</v>
      </c>
      <c r="W492" s="6">
        <v>0</v>
      </c>
      <c r="X492" s="6">
        <v>0</v>
      </c>
      <c r="Y492" s="6">
        <v>0</v>
      </c>
      <c r="Z492" s="49">
        <f t="shared" si="118"/>
        <v>0</v>
      </c>
      <c r="AA492" s="6">
        <v>0</v>
      </c>
      <c r="AB492" s="6">
        <v>0</v>
      </c>
      <c r="AC492" s="6">
        <v>0</v>
      </c>
      <c r="AD492" s="49">
        <f t="shared" si="119"/>
        <v>0</v>
      </c>
      <c r="AE492" s="6">
        <v>241350</v>
      </c>
      <c r="AF492" s="6">
        <v>250800</v>
      </c>
      <c r="AG492" s="6">
        <v>35</v>
      </c>
      <c r="AH492" s="49">
        <f t="shared" si="120"/>
        <v>28.869617224880383</v>
      </c>
      <c r="AI492" s="6">
        <v>233600</v>
      </c>
      <c r="AJ492" s="6">
        <v>243100</v>
      </c>
      <c r="AK492" s="6">
        <v>35</v>
      </c>
      <c r="AL492" s="49">
        <f t="shared" si="121"/>
        <v>29.78856437679967</v>
      </c>
      <c r="AM492" s="6">
        <v>233600</v>
      </c>
      <c r="AN492" s="6">
        <v>0</v>
      </c>
      <c r="AO492" s="6">
        <v>0</v>
      </c>
      <c r="AP492" s="49">
        <f t="shared" si="122"/>
        <v>0</v>
      </c>
      <c r="AQ492" s="6">
        <v>83600</v>
      </c>
      <c r="AR492" s="8">
        <v>0</v>
      </c>
      <c r="AS492" s="8">
        <v>0</v>
      </c>
      <c r="AT492" s="51">
        <f t="shared" si="123"/>
        <v>0</v>
      </c>
      <c r="AU492" s="6">
        <v>83600</v>
      </c>
      <c r="AV492" s="8">
        <v>0</v>
      </c>
      <c r="AW492" s="8">
        <v>0</v>
      </c>
      <c r="AX492" s="51">
        <f t="shared" si="124"/>
        <v>0</v>
      </c>
      <c r="AY492" s="50">
        <f t="shared" si="125"/>
        <v>0</v>
      </c>
      <c r="AZ492" s="50">
        <f t="shared" si="126"/>
        <v>0</v>
      </c>
      <c r="BA492" s="50">
        <f t="shared" si="127"/>
        <v>70</v>
      </c>
      <c r="BB492" s="7">
        <f t="shared" si="128"/>
        <v>0</v>
      </c>
      <c r="BC492" s="10" t="s">
        <v>799</v>
      </c>
      <c r="BD492" s="10" t="s">
        <v>788</v>
      </c>
      <c r="BE492" s="10" t="s">
        <v>806</v>
      </c>
      <c r="BF492" s="10" t="s">
        <v>821</v>
      </c>
    </row>
    <row r="493" spans="1:58" x14ac:dyDescent="0.2">
      <c r="A493" s="5">
        <v>146766</v>
      </c>
      <c r="B493" s="6" t="s">
        <v>720</v>
      </c>
      <c r="C493" s="6">
        <v>-6692.05</v>
      </c>
      <c r="D493" s="6">
        <v>0</v>
      </c>
      <c r="E493" s="6">
        <v>0</v>
      </c>
      <c r="F493" s="49">
        <f t="shared" si="113"/>
        <v>0</v>
      </c>
      <c r="G493" s="6">
        <v>-6692.05</v>
      </c>
      <c r="H493" s="6">
        <v>0</v>
      </c>
      <c r="I493" s="6">
        <v>0</v>
      </c>
      <c r="J493" s="49">
        <f t="shared" si="114"/>
        <v>0</v>
      </c>
      <c r="K493" s="6">
        <v>-6692.05</v>
      </c>
      <c r="L493" s="6">
        <v>0</v>
      </c>
      <c r="M493" s="6">
        <v>0</v>
      </c>
      <c r="N493" s="49">
        <f t="shared" si="115"/>
        <v>0</v>
      </c>
      <c r="O493" s="6">
        <v>-6692.05</v>
      </c>
      <c r="P493" s="6">
        <v>0</v>
      </c>
      <c r="Q493" s="6">
        <v>0</v>
      </c>
      <c r="R493" s="49">
        <f t="shared" si="116"/>
        <v>0</v>
      </c>
      <c r="S493" s="6">
        <v>-6692.05</v>
      </c>
      <c r="T493" s="6">
        <v>0</v>
      </c>
      <c r="U493" s="6">
        <v>0</v>
      </c>
      <c r="V493" s="49">
        <f t="shared" si="117"/>
        <v>0</v>
      </c>
      <c r="W493" s="6">
        <v>-6692.05</v>
      </c>
      <c r="X493" s="6">
        <v>0</v>
      </c>
      <c r="Y493" s="6">
        <v>0</v>
      </c>
      <c r="Z493" s="49">
        <f t="shared" si="118"/>
        <v>0</v>
      </c>
      <c r="AA493" s="6">
        <v>-6692.05</v>
      </c>
      <c r="AB493" s="6">
        <v>0</v>
      </c>
      <c r="AC493" s="6">
        <v>0</v>
      </c>
      <c r="AD493" s="49">
        <f t="shared" si="119"/>
        <v>0</v>
      </c>
      <c r="AE493" s="6">
        <v>-6692.05</v>
      </c>
      <c r="AF493" s="6">
        <v>0</v>
      </c>
      <c r="AG493" s="6">
        <v>0</v>
      </c>
      <c r="AH493" s="49">
        <f t="shared" si="120"/>
        <v>0</v>
      </c>
      <c r="AI493" s="6">
        <v>0</v>
      </c>
      <c r="AJ493" s="6">
        <v>0</v>
      </c>
      <c r="AK493" s="6">
        <v>0</v>
      </c>
      <c r="AL493" s="49">
        <f t="shared" si="121"/>
        <v>0</v>
      </c>
      <c r="AM493" s="6">
        <v>0</v>
      </c>
      <c r="AN493" s="6">
        <v>0</v>
      </c>
      <c r="AO493" s="6">
        <v>0</v>
      </c>
      <c r="AP493" s="49">
        <f t="shared" si="122"/>
        <v>0</v>
      </c>
      <c r="AQ493" s="6">
        <v>0</v>
      </c>
      <c r="AR493" s="8">
        <v>0</v>
      </c>
      <c r="AS493" s="8">
        <v>0</v>
      </c>
      <c r="AT493" s="51">
        <f t="shared" si="123"/>
        <v>0</v>
      </c>
      <c r="AU493" s="6">
        <v>0</v>
      </c>
      <c r="AV493" s="8">
        <v>0</v>
      </c>
      <c r="AW493" s="8">
        <v>0</v>
      </c>
      <c r="AX493" s="51">
        <f t="shared" si="124"/>
        <v>0</v>
      </c>
      <c r="AY493" s="50">
        <f t="shared" si="125"/>
        <v>-46844.350000000006</v>
      </c>
      <c r="AZ493" s="50">
        <f t="shared" si="126"/>
        <v>0</v>
      </c>
      <c r="BA493" s="50">
        <f t="shared" si="127"/>
        <v>0</v>
      </c>
      <c r="BB493" s="7">
        <f t="shared" si="128"/>
        <v>0</v>
      </c>
      <c r="BC493" s="10" t="s">
        <v>799</v>
      </c>
      <c r="BD493" s="10" t="s">
        <v>788</v>
      </c>
      <c r="BE493" s="10" t="s">
        <v>806</v>
      </c>
      <c r="BF493" s="10" t="s">
        <v>821</v>
      </c>
    </row>
    <row r="494" spans="1:58" x14ac:dyDescent="0.2">
      <c r="A494" s="5">
        <v>172765</v>
      </c>
      <c r="B494" s="6" t="s">
        <v>737</v>
      </c>
      <c r="C494" s="6">
        <v>-306416.42</v>
      </c>
      <c r="D494" s="6">
        <v>0</v>
      </c>
      <c r="E494" s="6">
        <v>0</v>
      </c>
      <c r="F494" s="49">
        <f t="shared" si="113"/>
        <v>0</v>
      </c>
      <c r="G494" s="6">
        <v>-306416.42</v>
      </c>
      <c r="H494" s="6">
        <v>0</v>
      </c>
      <c r="I494" s="6">
        <v>0</v>
      </c>
      <c r="J494" s="49">
        <f t="shared" si="114"/>
        <v>0</v>
      </c>
      <c r="K494" s="6">
        <v>-306416.42</v>
      </c>
      <c r="L494" s="6">
        <v>0</v>
      </c>
      <c r="M494" s="6">
        <v>0</v>
      </c>
      <c r="N494" s="49">
        <f t="shared" si="115"/>
        <v>0</v>
      </c>
      <c r="O494" s="6">
        <v>-306416.42</v>
      </c>
      <c r="P494" s="6">
        <v>0</v>
      </c>
      <c r="Q494" s="6">
        <v>0</v>
      </c>
      <c r="R494" s="49">
        <f t="shared" si="116"/>
        <v>0</v>
      </c>
      <c r="S494" s="6">
        <v>-306416.42</v>
      </c>
      <c r="T494" s="6">
        <v>0</v>
      </c>
      <c r="U494" s="6">
        <v>0</v>
      </c>
      <c r="V494" s="49">
        <f t="shared" si="117"/>
        <v>0</v>
      </c>
      <c r="W494" s="6">
        <v>-306416.42</v>
      </c>
      <c r="X494" s="6">
        <v>0</v>
      </c>
      <c r="Y494" s="6">
        <v>0</v>
      </c>
      <c r="Z494" s="49">
        <f t="shared" si="118"/>
        <v>0</v>
      </c>
      <c r="AA494" s="6">
        <v>-306416.42</v>
      </c>
      <c r="AB494" s="6">
        <v>0</v>
      </c>
      <c r="AC494" s="6">
        <v>0</v>
      </c>
      <c r="AD494" s="49">
        <f t="shared" si="119"/>
        <v>0</v>
      </c>
      <c r="AE494" s="6">
        <v>-306416.42</v>
      </c>
      <c r="AF494" s="6">
        <v>0</v>
      </c>
      <c r="AG494" s="6">
        <v>0</v>
      </c>
      <c r="AH494" s="49">
        <f t="shared" si="120"/>
        <v>0</v>
      </c>
      <c r="AI494" s="12">
        <v>0</v>
      </c>
      <c r="AJ494" s="6">
        <v>0</v>
      </c>
      <c r="AK494" s="6">
        <v>0</v>
      </c>
      <c r="AL494" s="49">
        <f t="shared" si="121"/>
        <v>0</v>
      </c>
      <c r="AM494" s="6">
        <v>0</v>
      </c>
      <c r="AN494" s="6">
        <v>0</v>
      </c>
      <c r="AO494" s="6">
        <v>0</v>
      </c>
      <c r="AP494" s="49">
        <f t="shared" si="122"/>
        <v>0</v>
      </c>
      <c r="AQ494" s="6">
        <v>0</v>
      </c>
      <c r="AR494" s="8">
        <v>0</v>
      </c>
      <c r="AS494" s="8">
        <v>0</v>
      </c>
      <c r="AT494" s="51">
        <f t="shared" si="123"/>
        <v>0</v>
      </c>
      <c r="AU494" s="6">
        <v>0</v>
      </c>
      <c r="AV494" s="8">
        <v>0</v>
      </c>
      <c r="AW494" s="8">
        <v>0</v>
      </c>
      <c r="AX494" s="51">
        <f t="shared" si="124"/>
        <v>0</v>
      </c>
      <c r="AY494" s="50">
        <f t="shared" si="125"/>
        <v>-2144914.94</v>
      </c>
      <c r="AZ494" s="50">
        <f t="shared" si="126"/>
        <v>0</v>
      </c>
      <c r="BA494" s="50">
        <f t="shared" si="127"/>
        <v>0</v>
      </c>
      <c r="BB494" s="7">
        <f t="shared" si="128"/>
        <v>0</v>
      </c>
      <c r="BC494" s="10" t="s">
        <v>799</v>
      </c>
      <c r="BD494" s="10" t="s">
        <v>788</v>
      </c>
      <c r="BE494" s="10" t="s">
        <v>806</v>
      </c>
      <c r="BF494" s="10" t="s">
        <v>821</v>
      </c>
    </row>
    <row r="495" spans="1:58" x14ac:dyDescent="0.2">
      <c r="A495" s="11">
        <v>202096</v>
      </c>
      <c r="B495" s="12" t="s">
        <v>753</v>
      </c>
      <c r="C495" s="6">
        <v>-3839.25</v>
      </c>
      <c r="D495" s="6">
        <v>0</v>
      </c>
      <c r="E495" s="6">
        <v>0</v>
      </c>
      <c r="F495" s="49">
        <f t="shared" si="113"/>
        <v>0</v>
      </c>
      <c r="G495" s="6">
        <v>-3839.25</v>
      </c>
      <c r="H495" s="6">
        <v>0</v>
      </c>
      <c r="I495" s="6">
        <v>0</v>
      </c>
      <c r="J495" s="49">
        <f t="shared" si="114"/>
        <v>0</v>
      </c>
      <c r="K495" s="6">
        <v>-3839.25</v>
      </c>
      <c r="L495" s="6">
        <v>0</v>
      </c>
      <c r="M495" s="6">
        <v>0</v>
      </c>
      <c r="N495" s="49">
        <f t="shared" si="115"/>
        <v>0</v>
      </c>
      <c r="O495" s="6">
        <v>-3839.25</v>
      </c>
      <c r="P495" s="6">
        <v>0</v>
      </c>
      <c r="Q495" s="6">
        <v>0</v>
      </c>
      <c r="R495" s="49">
        <f t="shared" si="116"/>
        <v>0</v>
      </c>
      <c r="S495" s="6">
        <v>-3839.25</v>
      </c>
      <c r="T495" s="6">
        <v>0</v>
      </c>
      <c r="U495" s="6">
        <v>0</v>
      </c>
      <c r="V495" s="49">
        <f t="shared" si="117"/>
        <v>0</v>
      </c>
      <c r="W495" s="6">
        <v>0</v>
      </c>
      <c r="X495" s="6">
        <v>0</v>
      </c>
      <c r="Y495" s="6">
        <v>0</v>
      </c>
      <c r="Z495" s="49">
        <f t="shared" si="118"/>
        <v>0</v>
      </c>
      <c r="AA495" s="12">
        <v>0</v>
      </c>
      <c r="AB495" s="6">
        <v>0</v>
      </c>
      <c r="AC495" s="6">
        <v>0</v>
      </c>
      <c r="AD495" s="49">
        <f t="shared" si="119"/>
        <v>0</v>
      </c>
      <c r="AE495" s="12">
        <v>0</v>
      </c>
      <c r="AF495" s="6">
        <v>0</v>
      </c>
      <c r="AG495" s="6">
        <v>0</v>
      </c>
      <c r="AH495" s="49">
        <f t="shared" si="120"/>
        <v>0</v>
      </c>
      <c r="AI495" s="12">
        <v>0</v>
      </c>
      <c r="AJ495" s="6">
        <v>0</v>
      </c>
      <c r="AK495" s="6">
        <v>0</v>
      </c>
      <c r="AL495" s="49">
        <f t="shared" si="121"/>
        <v>0</v>
      </c>
      <c r="AM495" s="6">
        <v>0</v>
      </c>
      <c r="AN495" s="6">
        <v>0</v>
      </c>
      <c r="AO495" s="6">
        <v>0</v>
      </c>
      <c r="AP495" s="49">
        <f t="shared" si="122"/>
        <v>0</v>
      </c>
      <c r="AQ495" s="6">
        <v>0</v>
      </c>
      <c r="AR495" s="8">
        <v>0</v>
      </c>
      <c r="AS495" s="8">
        <v>0</v>
      </c>
      <c r="AT495" s="51">
        <f t="shared" si="123"/>
        <v>0</v>
      </c>
      <c r="AU495" s="6">
        <v>0</v>
      </c>
      <c r="AV495" s="8">
        <v>0</v>
      </c>
      <c r="AW495" s="8">
        <v>0</v>
      </c>
      <c r="AX495" s="51">
        <f t="shared" si="124"/>
        <v>0</v>
      </c>
      <c r="AY495" s="50">
        <f t="shared" si="125"/>
        <v>-19196.25</v>
      </c>
      <c r="AZ495" s="50">
        <f t="shared" si="126"/>
        <v>0</v>
      </c>
      <c r="BA495" s="50">
        <f t="shared" si="127"/>
        <v>0</v>
      </c>
      <c r="BB495" s="7">
        <f t="shared" si="128"/>
        <v>0</v>
      </c>
      <c r="BC495" s="10" t="s">
        <v>799</v>
      </c>
      <c r="BD495" s="10" t="s">
        <v>788</v>
      </c>
      <c r="BE495" s="10" t="s">
        <v>806</v>
      </c>
      <c r="BF495" s="10" t="s">
        <v>821</v>
      </c>
    </row>
    <row r="496" spans="1:58" x14ac:dyDescent="0.2">
      <c r="A496" s="5">
        <v>170060</v>
      </c>
      <c r="B496" s="6" t="s">
        <v>764</v>
      </c>
      <c r="C496" s="6">
        <v>0.4</v>
      </c>
      <c r="D496" s="6">
        <v>0</v>
      </c>
      <c r="E496" s="6">
        <v>0</v>
      </c>
      <c r="F496" s="49">
        <f t="shared" si="113"/>
        <v>0</v>
      </c>
      <c r="G496" s="6">
        <v>0.4</v>
      </c>
      <c r="H496" s="6">
        <v>0</v>
      </c>
      <c r="I496" s="6">
        <v>0</v>
      </c>
      <c r="J496" s="49">
        <f t="shared" si="114"/>
        <v>0</v>
      </c>
      <c r="K496" s="6">
        <v>0.4</v>
      </c>
      <c r="L496" s="6">
        <v>0</v>
      </c>
      <c r="M496" s="6">
        <v>0</v>
      </c>
      <c r="N496" s="49">
        <f t="shared" si="115"/>
        <v>0</v>
      </c>
      <c r="O496" s="6">
        <v>0.4</v>
      </c>
      <c r="P496" s="6">
        <v>0</v>
      </c>
      <c r="Q496" s="6">
        <v>0</v>
      </c>
      <c r="R496" s="49">
        <f t="shared" si="116"/>
        <v>0</v>
      </c>
      <c r="S496" s="12">
        <v>0</v>
      </c>
      <c r="T496" s="6">
        <v>0</v>
      </c>
      <c r="U496" s="6">
        <v>0</v>
      </c>
      <c r="V496" s="49">
        <f t="shared" si="117"/>
        <v>0</v>
      </c>
      <c r="W496" s="12">
        <v>0</v>
      </c>
      <c r="X496" s="6">
        <v>0</v>
      </c>
      <c r="Y496" s="6">
        <v>0</v>
      </c>
      <c r="Z496" s="49">
        <f t="shared" si="118"/>
        <v>0</v>
      </c>
      <c r="AA496" s="12">
        <v>0</v>
      </c>
      <c r="AB496" s="6">
        <v>0</v>
      </c>
      <c r="AC496" s="6">
        <v>0</v>
      </c>
      <c r="AD496" s="49">
        <f t="shared" si="119"/>
        <v>0</v>
      </c>
      <c r="AE496" s="12">
        <v>0</v>
      </c>
      <c r="AF496" s="6">
        <v>0</v>
      </c>
      <c r="AG496" s="6">
        <v>0</v>
      </c>
      <c r="AH496" s="49">
        <f t="shared" si="120"/>
        <v>0</v>
      </c>
      <c r="AI496" s="12">
        <v>0</v>
      </c>
      <c r="AJ496" s="6">
        <v>0</v>
      </c>
      <c r="AK496" s="6">
        <v>0</v>
      </c>
      <c r="AL496" s="49">
        <f t="shared" si="121"/>
        <v>0</v>
      </c>
      <c r="AM496" s="6">
        <v>0</v>
      </c>
      <c r="AN496" s="6">
        <v>0</v>
      </c>
      <c r="AO496" s="6">
        <v>0</v>
      </c>
      <c r="AP496" s="49">
        <f t="shared" si="122"/>
        <v>0</v>
      </c>
      <c r="AQ496" s="6">
        <v>0</v>
      </c>
      <c r="AR496" s="8">
        <v>0</v>
      </c>
      <c r="AS496" s="8">
        <v>0</v>
      </c>
      <c r="AT496" s="51">
        <f t="shared" si="123"/>
        <v>0</v>
      </c>
      <c r="AU496" s="6">
        <v>0</v>
      </c>
      <c r="AV496" s="8">
        <v>0</v>
      </c>
      <c r="AW496" s="8">
        <v>0</v>
      </c>
      <c r="AX496" s="51">
        <f t="shared" si="124"/>
        <v>0</v>
      </c>
      <c r="AY496" s="50">
        <f t="shared" si="125"/>
        <v>1.6</v>
      </c>
      <c r="AZ496" s="50">
        <f t="shared" si="126"/>
        <v>0</v>
      </c>
      <c r="BA496" s="50">
        <f t="shared" si="127"/>
        <v>0</v>
      </c>
      <c r="BB496" s="7">
        <f t="shared" si="128"/>
        <v>0</v>
      </c>
      <c r="BC496" s="10" t="s">
        <v>799</v>
      </c>
      <c r="BD496" s="10" t="s">
        <v>788</v>
      </c>
      <c r="BE496" s="10" t="s">
        <v>806</v>
      </c>
      <c r="BF496" s="10" t="s">
        <v>821</v>
      </c>
    </row>
    <row r="497" spans="1:58" x14ac:dyDescent="0.2">
      <c r="A497" s="5">
        <v>211670</v>
      </c>
      <c r="B497" s="6" t="s">
        <v>861</v>
      </c>
      <c r="C497" s="6">
        <v>0</v>
      </c>
      <c r="D497" s="6">
        <v>0</v>
      </c>
      <c r="E497" s="6">
        <v>0</v>
      </c>
      <c r="F497" s="49">
        <f t="shared" si="113"/>
        <v>0</v>
      </c>
      <c r="G497" s="6">
        <v>0</v>
      </c>
      <c r="H497" s="6">
        <v>0</v>
      </c>
      <c r="I497" s="6">
        <v>0</v>
      </c>
      <c r="J497" s="49">
        <f t="shared" si="114"/>
        <v>0</v>
      </c>
      <c r="K497" s="6">
        <v>0</v>
      </c>
      <c r="L497" s="6">
        <v>0</v>
      </c>
      <c r="M497" s="6">
        <v>0</v>
      </c>
      <c r="N497" s="49">
        <f t="shared" si="115"/>
        <v>0</v>
      </c>
      <c r="O497" s="6">
        <v>0</v>
      </c>
      <c r="P497" s="6">
        <v>0</v>
      </c>
      <c r="Q497" s="6">
        <v>0</v>
      </c>
      <c r="R497" s="49">
        <f t="shared" si="116"/>
        <v>0</v>
      </c>
      <c r="S497" s="12">
        <v>0</v>
      </c>
      <c r="T497" s="6">
        <v>0</v>
      </c>
      <c r="U497" s="6">
        <v>0</v>
      </c>
      <c r="V497" s="49">
        <f t="shared" si="117"/>
        <v>0</v>
      </c>
      <c r="W497" s="12">
        <v>0</v>
      </c>
      <c r="X497" s="6">
        <v>0</v>
      </c>
      <c r="Y497" s="6">
        <v>0</v>
      </c>
      <c r="Z497" s="49">
        <f t="shared" si="118"/>
        <v>0</v>
      </c>
      <c r="AA497" s="12">
        <v>0</v>
      </c>
      <c r="AB497" s="6">
        <v>0</v>
      </c>
      <c r="AC497" s="6">
        <v>0</v>
      </c>
      <c r="AD497" s="49">
        <f t="shared" si="119"/>
        <v>0</v>
      </c>
      <c r="AE497" s="12">
        <v>0</v>
      </c>
      <c r="AF497" s="6">
        <v>0</v>
      </c>
      <c r="AG497" s="6">
        <v>0</v>
      </c>
      <c r="AH497" s="49">
        <f t="shared" si="120"/>
        <v>0</v>
      </c>
      <c r="AI497" s="12">
        <v>0</v>
      </c>
      <c r="AJ497" s="6">
        <v>0</v>
      </c>
      <c r="AK497" s="6">
        <v>0</v>
      </c>
      <c r="AL497" s="49">
        <f t="shared" si="121"/>
        <v>0</v>
      </c>
      <c r="AM497" s="6">
        <v>0</v>
      </c>
      <c r="AN497" s="6">
        <v>0</v>
      </c>
      <c r="AO497" s="6">
        <v>0</v>
      </c>
      <c r="AP497" s="49">
        <f t="shared" si="122"/>
        <v>0</v>
      </c>
      <c r="AQ497" s="6">
        <v>0</v>
      </c>
      <c r="AR497" s="8">
        <v>201900</v>
      </c>
      <c r="AS497" s="8">
        <v>30</v>
      </c>
      <c r="AT497" s="51">
        <f t="shared" si="123"/>
        <v>0</v>
      </c>
      <c r="AU497" s="6">
        <v>-1400</v>
      </c>
      <c r="AV497" s="8">
        <v>208400</v>
      </c>
      <c r="AW497" s="8">
        <v>30</v>
      </c>
      <c r="AX497" s="51">
        <f t="shared" si="124"/>
        <v>-0.20825335892514393</v>
      </c>
      <c r="AY497" s="50">
        <f t="shared" si="125"/>
        <v>0</v>
      </c>
      <c r="AZ497" s="50">
        <f t="shared" si="126"/>
        <v>0</v>
      </c>
      <c r="BA497" s="50">
        <f t="shared" si="127"/>
        <v>60</v>
      </c>
      <c r="BB497" s="7">
        <f t="shared" si="128"/>
        <v>0</v>
      </c>
      <c r="BC497" s="10" t="s">
        <v>799</v>
      </c>
      <c r="BD497" s="10" t="s">
        <v>788</v>
      </c>
      <c r="BE497" s="10" t="s">
        <v>863</v>
      </c>
      <c r="BF497" s="10"/>
    </row>
    <row r="498" spans="1:58" x14ac:dyDescent="0.2">
      <c r="A498" s="5">
        <v>211970</v>
      </c>
      <c r="B498" s="6" t="s">
        <v>882</v>
      </c>
      <c r="C498" s="6">
        <v>0</v>
      </c>
      <c r="D498" s="6">
        <v>0</v>
      </c>
      <c r="E498" s="6">
        <v>0</v>
      </c>
      <c r="F498" s="49">
        <f t="shared" si="113"/>
        <v>0</v>
      </c>
      <c r="G498" s="6">
        <v>0</v>
      </c>
      <c r="H498" s="6">
        <v>0</v>
      </c>
      <c r="I498" s="6">
        <v>0</v>
      </c>
      <c r="J498" s="49">
        <f t="shared" si="114"/>
        <v>0</v>
      </c>
      <c r="K498" s="6">
        <v>0</v>
      </c>
      <c r="L498" s="6">
        <v>0</v>
      </c>
      <c r="M498" s="6">
        <v>0</v>
      </c>
      <c r="N498" s="49">
        <f t="shared" si="115"/>
        <v>0</v>
      </c>
      <c r="O498" s="6">
        <v>0</v>
      </c>
      <c r="P498" s="6">
        <v>0</v>
      </c>
      <c r="Q498" s="6">
        <v>0</v>
      </c>
      <c r="R498" s="49">
        <f t="shared" si="116"/>
        <v>0</v>
      </c>
      <c r="S498" s="12">
        <v>0</v>
      </c>
      <c r="T498" s="6">
        <v>0</v>
      </c>
      <c r="U498" s="6">
        <v>0</v>
      </c>
      <c r="V498" s="49">
        <f t="shared" si="117"/>
        <v>0</v>
      </c>
      <c r="W498" s="12">
        <v>0</v>
      </c>
      <c r="X498" s="6">
        <v>0</v>
      </c>
      <c r="Y498" s="6">
        <v>0</v>
      </c>
      <c r="Z498" s="49">
        <f t="shared" si="118"/>
        <v>0</v>
      </c>
      <c r="AA498" s="12">
        <v>0</v>
      </c>
      <c r="AB498" s="6">
        <v>0</v>
      </c>
      <c r="AC498" s="6">
        <v>0</v>
      </c>
      <c r="AD498" s="49">
        <f t="shared" si="119"/>
        <v>0</v>
      </c>
      <c r="AE498" s="12">
        <v>0</v>
      </c>
      <c r="AF498" s="6">
        <v>0</v>
      </c>
      <c r="AG498" s="6">
        <v>0</v>
      </c>
      <c r="AH498" s="49">
        <f t="shared" si="120"/>
        <v>0</v>
      </c>
      <c r="AI498" s="12">
        <v>0</v>
      </c>
      <c r="AJ498" s="6">
        <v>0</v>
      </c>
      <c r="AK498" s="6">
        <v>0</v>
      </c>
      <c r="AL498" s="49">
        <f t="shared" si="121"/>
        <v>0</v>
      </c>
      <c r="AM498" s="6">
        <v>0</v>
      </c>
      <c r="AN498" s="6">
        <v>0</v>
      </c>
      <c r="AO498" s="6">
        <v>0</v>
      </c>
      <c r="AP498" s="49">
        <f t="shared" si="122"/>
        <v>0</v>
      </c>
      <c r="AQ498" s="6">
        <v>0</v>
      </c>
      <c r="AR498" s="8">
        <v>0</v>
      </c>
      <c r="AS498" s="8">
        <v>0</v>
      </c>
      <c r="AT498" s="51">
        <f t="shared" si="123"/>
        <v>0</v>
      </c>
      <c r="AU498" s="6">
        <v>275918.74</v>
      </c>
      <c r="AV498" s="8">
        <v>289950</v>
      </c>
      <c r="AW498" s="8">
        <v>40</v>
      </c>
      <c r="AX498" s="51">
        <f t="shared" si="124"/>
        <v>29.49984804276599</v>
      </c>
      <c r="AY498" s="50">
        <f t="shared" si="125"/>
        <v>0</v>
      </c>
      <c r="AZ498" s="50">
        <f t="shared" si="126"/>
        <v>0</v>
      </c>
      <c r="BA498" s="50">
        <f t="shared" si="127"/>
        <v>40</v>
      </c>
      <c r="BB498" s="7">
        <f t="shared" si="128"/>
        <v>0</v>
      </c>
      <c r="BC498" s="10" t="s">
        <v>799</v>
      </c>
      <c r="BD498" s="10" t="s">
        <v>788</v>
      </c>
      <c r="BE498" s="10" t="s">
        <v>806</v>
      </c>
      <c r="BF498" s="10"/>
    </row>
    <row r="499" spans="1:58" x14ac:dyDescent="0.2">
      <c r="A499" s="5">
        <v>140836</v>
      </c>
      <c r="B499" s="6" t="s">
        <v>66</v>
      </c>
      <c r="C499" s="6">
        <v>-3185.18</v>
      </c>
      <c r="D499" s="6">
        <v>253000</v>
      </c>
      <c r="E499" s="6">
        <v>38</v>
      </c>
      <c r="F499" s="49">
        <f t="shared" si="113"/>
        <v>-0.37768932806324107</v>
      </c>
      <c r="G499" s="6">
        <v>-6985.18</v>
      </c>
      <c r="H499" s="6">
        <v>0</v>
      </c>
      <c r="I499" s="6">
        <v>0</v>
      </c>
      <c r="J499" s="49">
        <f t="shared" si="114"/>
        <v>0</v>
      </c>
      <c r="K499" s="6">
        <v>59330.8</v>
      </c>
      <c r="L499" s="6">
        <v>417870</v>
      </c>
      <c r="M499" s="6">
        <v>61</v>
      </c>
      <c r="N499" s="49">
        <f t="shared" si="115"/>
        <v>4.2595161174527965</v>
      </c>
      <c r="O499" s="6">
        <v>-3165.2</v>
      </c>
      <c r="P499" s="6">
        <v>210180</v>
      </c>
      <c r="Q499" s="6">
        <v>30</v>
      </c>
      <c r="R499" s="49">
        <f t="shared" si="116"/>
        <v>-0.46684365781710913</v>
      </c>
      <c r="S499" s="6">
        <v>-8421.2099999999991</v>
      </c>
      <c r="T499" s="6">
        <v>366650</v>
      </c>
      <c r="U499" s="6">
        <v>55</v>
      </c>
      <c r="V499" s="49">
        <f t="shared" si="117"/>
        <v>-0.71200739124505652</v>
      </c>
      <c r="W499" s="6">
        <v>40403.300000000003</v>
      </c>
      <c r="X499" s="6">
        <v>487405</v>
      </c>
      <c r="Y499" s="6">
        <v>73.5</v>
      </c>
      <c r="Z499" s="49">
        <f t="shared" si="118"/>
        <v>2.4868415383510634</v>
      </c>
      <c r="AA499" s="6">
        <v>-21777.72</v>
      </c>
      <c r="AB499" s="6">
        <v>695895</v>
      </c>
      <c r="AC499" s="6">
        <v>101.5</v>
      </c>
      <c r="AD499" s="49">
        <f t="shared" si="119"/>
        <v>-0.97013101114392264</v>
      </c>
      <c r="AE499" s="6">
        <v>36333.300000000003</v>
      </c>
      <c r="AF499" s="6">
        <v>395962.5</v>
      </c>
      <c r="AG499" s="6">
        <v>56.25</v>
      </c>
      <c r="AH499" s="49">
        <f t="shared" si="120"/>
        <v>2.7527834075196518</v>
      </c>
      <c r="AI499" s="6">
        <v>-46744.95</v>
      </c>
      <c r="AJ499" s="6">
        <v>526250</v>
      </c>
      <c r="AK499" s="6">
        <v>75</v>
      </c>
      <c r="AL499" s="49">
        <f t="shared" si="121"/>
        <v>-2.7536217577197148</v>
      </c>
      <c r="AM499" s="6">
        <v>70154.05</v>
      </c>
      <c r="AN499" s="6">
        <v>472335</v>
      </c>
      <c r="AO499" s="6">
        <v>69.5</v>
      </c>
      <c r="AP499" s="49">
        <f t="shared" si="122"/>
        <v>4.6043074301078688</v>
      </c>
      <c r="AQ499" s="6">
        <v>59516.05</v>
      </c>
      <c r="AR499" s="8">
        <v>292275</v>
      </c>
      <c r="AS499" s="8">
        <v>42.5</v>
      </c>
      <c r="AT499" s="51">
        <f t="shared" si="123"/>
        <v>6.3125397314173295</v>
      </c>
      <c r="AU499" s="6">
        <v>269679.21000000002</v>
      </c>
      <c r="AV499" s="8">
        <v>1176775</v>
      </c>
      <c r="AW499" s="8">
        <v>167.5</v>
      </c>
      <c r="AX499" s="51">
        <f t="shared" si="124"/>
        <v>7.1042089694291608</v>
      </c>
      <c r="AY499" s="50">
        <f t="shared" si="125"/>
        <v>56199.610000000015</v>
      </c>
      <c r="AZ499" s="50">
        <f t="shared" si="126"/>
        <v>2431000</v>
      </c>
      <c r="BA499" s="50">
        <f t="shared" si="127"/>
        <v>769.75</v>
      </c>
      <c r="BB499" s="7">
        <f t="shared" si="128"/>
        <v>0.71665483751542591</v>
      </c>
      <c r="BC499" s="10" t="s">
        <v>797</v>
      </c>
      <c r="BD499" s="10" t="s">
        <v>798</v>
      </c>
      <c r="BE499" s="10" t="s">
        <v>806</v>
      </c>
      <c r="BF499" s="10" t="s">
        <v>819</v>
      </c>
    </row>
    <row r="500" spans="1:58" x14ac:dyDescent="0.2">
      <c r="A500" s="5">
        <v>140839</v>
      </c>
      <c r="B500" s="6" t="s">
        <v>68</v>
      </c>
      <c r="C500" s="6">
        <v>-103095.65</v>
      </c>
      <c r="D500" s="6">
        <v>0</v>
      </c>
      <c r="E500" s="6">
        <v>0</v>
      </c>
      <c r="F500" s="49">
        <f t="shared" si="113"/>
        <v>0</v>
      </c>
      <c r="G500" s="6">
        <v>-103095.65</v>
      </c>
      <c r="H500" s="6">
        <v>0</v>
      </c>
      <c r="I500" s="6">
        <v>0</v>
      </c>
      <c r="J500" s="49">
        <f t="shared" si="114"/>
        <v>0</v>
      </c>
      <c r="K500" s="6">
        <v>-103095.65</v>
      </c>
      <c r="L500" s="6">
        <v>0</v>
      </c>
      <c r="M500" s="6">
        <v>0</v>
      </c>
      <c r="N500" s="49">
        <f t="shared" si="115"/>
        <v>0</v>
      </c>
      <c r="O500" s="6">
        <v>-103095.65</v>
      </c>
      <c r="P500" s="6">
        <v>0</v>
      </c>
      <c r="Q500" s="6">
        <v>0</v>
      </c>
      <c r="R500" s="49">
        <f t="shared" si="116"/>
        <v>0</v>
      </c>
      <c r="S500" s="6">
        <v>-103095.65</v>
      </c>
      <c r="T500" s="6">
        <v>0</v>
      </c>
      <c r="U500" s="6">
        <v>0</v>
      </c>
      <c r="V500" s="49">
        <f t="shared" si="117"/>
        <v>0</v>
      </c>
      <c r="W500" s="6">
        <v>-103095.65</v>
      </c>
      <c r="X500" s="6">
        <v>0</v>
      </c>
      <c r="Y500" s="6">
        <v>0</v>
      </c>
      <c r="Z500" s="49">
        <f t="shared" si="118"/>
        <v>0</v>
      </c>
      <c r="AA500" s="6">
        <v>-103095.65</v>
      </c>
      <c r="AB500" s="6">
        <v>0</v>
      </c>
      <c r="AC500" s="6">
        <v>0</v>
      </c>
      <c r="AD500" s="49">
        <f t="shared" si="119"/>
        <v>0</v>
      </c>
      <c r="AE500" s="6">
        <v>-103095.65</v>
      </c>
      <c r="AF500" s="6">
        <v>0</v>
      </c>
      <c r="AG500" s="6">
        <v>0</v>
      </c>
      <c r="AH500" s="49">
        <f t="shared" si="120"/>
        <v>0</v>
      </c>
      <c r="AI500" s="6">
        <v>-103095.65</v>
      </c>
      <c r="AJ500" s="6">
        <v>0</v>
      </c>
      <c r="AK500" s="6">
        <v>0</v>
      </c>
      <c r="AL500" s="49">
        <f t="shared" si="121"/>
        <v>0</v>
      </c>
      <c r="AM500" s="6">
        <v>-193056.65</v>
      </c>
      <c r="AN500" s="6">
        <v>0</v>
      </c>
      <c r="AO500" s="6">
        <v>0</v>
      </c>
      <c r="AP500" s="49">
        <f t="shared" si="122"/>
        <v>0</v>
      </c>
      <c r="AQ500" s="6">
        <v>-193056.65</v>
      </c>
      <c r="AR500" s="8">
        <v>0</v>
      </c>
      <c r="AS500" s="8">
        <v>0</v>
      </c>
      <c r="AT500" s="51">
        <f t="shared" si="123"/>
        <v>0</v>
      </c>
      <c r="AU500" s="6">
        <v>-193056.65</v>
      </c>
      <c r="AV500" s="8">
        <v>0</v>
      </c>
      <c r="AW500" s="8">
        <v>0</v>
      </c>
      <c r="AX500" s="51">
        <f t="shared" si="124"/>
        <v>0</v>
      </c>
      <c r="AY500" s="50">
        <f t="shared" si="125"/>
        <v>-721669.55</v>
      </c>
      <c r="AZ500" s="50">
        <f t="shared" si="126"/>
        <v>0</v>
      </c>
      <c r="BA500" s="50">
        <f t="shared" si="127"/>
        <v>0</v>
      </c>
      <c r="BB500" s="7">
        <f t="shared" si="128"/>
        <v>0</v>
      </c>
      <c r="BC500" s="10" t="s">
        <v>797</v>
      </c>
      <c r="BD500" s="10" t="s">
        <v>798</v>
      </c>
      <c r="BE500" s="10" t="s">
        <v>806</v>
      </c>
      <c r="BF500" s="10" t="s">
        <v>819</v>
      </c>
    </row>
    <row r="501" spans="1:58" x14ac:dyDescent="0.2">
      <c r="A501" s="5">
        <v>140956</v>
      </c>
      <c r="B501" s="6" t="s">
        <v>71</v>
      </c>
      <c r="C501" s="6">
        <v>49912.33</v>
      </c>
      <c r="D501" s="6">
        <v>478450</v>
      </c>
      <c r="E501" s="6">
        <v>69</v>
      </c>
      <c r="F501" s="49">
        <f t="shared" si="113"/>
        <v>3.1296267112550944</v>
      </c>
      <c r="G501" s="6">
        <v>33883.33</v>
      </c>
      <c r="H501" s="6">
        <v>496325</v>
      </c>
      <c r="I501" s="6">
        <v>75</v>
      </c>
      <c r="J501" s="49">
        <f t="shared" si="114"/>
        <v>2.1163214224550448</v>
      </c>
      <c r="K501" s="6">
        <v>-24566.67</v>
      </c>
      <c r="L501" s="6">
        <v>685880</v>
      </c>
      <c r="M501" s="6">
        <v>100</v>
      </c>
      <c r="N501" s="49">
        <f t="shared" si="115"/>
        <v>-1.0745321339009739</v>
      </c>
      <c r="O501" s="6">
        <v>120141.33</v>
      </c>
      <c r="P501" s="6">
        <v>892090</v>
      </c>
      <c r="Q501" s="6">
        <v>130</v>
      </c>
      <c r="R501" s="49">
        <f t="shared" si="116"/>
        <v>4.1748940465648081</v>
      </c>
      <c r="S501" s="6">
        <v>34419.35</v>
      </c>
      <c r="T501" s="6">
        <v>672730</v>
      </c>
      <c r="U501" s="6">
        <v>101</v>
      </c>
      <c r="V501" s="49">
        <f t="shared" si="117"/>
        <v>1.5860744280766428</v>
      </c>
      <c r="W501" s="6">
        <v>20505.32</v>
      </c>
      <c r="X501" s="6">
        <v>741230</v>
      </c>
      <c r="Y501" s="6">
        <v>111</v>
      </c>
      <c r="Z501" s="49">
        <f t="shared" si="118"/>
        <v>0.82991729962359861</v>
      </c>
      <c r="AA501" s="6">
        <v>119366.32</v>
      </c>
      <c r="AB501" s="6">
        <v>708500</v>
      </c>
      <c r="AC501" s="6">
        <v>100</v>
      </c>
      <c r="AD501" s="49">
        <f t="shared" si="119"/>
        <v>5.2228029922371206</v>
      </c>
      <c r="AE501" s="6">
        <v>78357.320000000007</v>
      </c>
      <c r="AF501" s="6">
        <v>572300</v>
      </c>
      <c r="AG501" s="6">
        <v>80</v>
      </c>
      <c r="AH501" s="49">
        <f t="shared" si="120"/>
        <v>4.1074953695614189</v>
      </c>
      <c r="AI501" s="6">
        <v>-37367.67</v>
      </c>
      <c r="AJ501" s="6">
        <v>505710</v>
      </c>
      <c r="AK501" s="6">
        <v>72</v>
      </c>
      <c r="AL501" s="49">
        <f t="shared" si="121"/>
        <v>-2.290636471495521</v>
      </c>
      <c r="AM501" s="6">
        <v>24394.33</v>
      </c>
      <c r="AN501" s="6">
        <v>695610</v>
      </c>
      <c r="AO501" s="6">
        <v>101</v>
      </c>
      <c r="AP501" s="49">
        <f t="shared" si="122"/>
        <v>1.087138238380702</v>
      </c>
      <c r="AQ501" s="6">
        <v>54864.35</v>
      </c>
      <c r="AR501" s="8">
        <v>509790</v>
      </c>
      <c r="AS501" s="8">
        <v>73</v>
      </c>
      <c r="AT501" s="51">
        <f t="shared" si="123"/>
        <v>3.3362656191765234</v>
      </c>
      <c r="AU501" s="6">
        <v>3693.58</v>
      </c>
      <c r="AV501" s="8">
        <v>723947</v>
      </c>
      <c r="AW501" s="8">
        <v>102.9</v>
      </c>
      <c r="AX501" s="51">
        <f t="shared" si="124"/>
        <v>0.15816210302687903</v>
      </c>
      <c r="AY501" s="50">
        <f t="shared" si="125"/>
        <v>353661.31000000006</v>
      </c>
      <c r="AZ501" s="50">
        <f t="shared" si="126"/>
        <v>4675205</v>
      </c>
      <c r="BA501" s="50">
        <f t="shared" si="127"/>
        <v>1114.9000000000001</v>
      </c>
      <c r="BB501" s="7">
        <f t="shared" si="128"/>
        <v>2.3450309900849273</v>
      </c>
      <c r="BC501" s="10" t="s">
        <v>797</v>
      </c>
      <c r="BD501" s="10" t="s">
        <v>798</v>
      </c>
      <c r="BE501" s="10" t="s">
        <v>806</v>
      </c>
      <c r="BF501" s="10" t="s">
        <v>819</v>
      </c>
    </row>
    <row r="502" spans="1:58" x14ac:dyDescent="0.2">
      <c r="A502" s="5">
        <v>140965</v>
      </c>
      <c r="B502" s="6" t="s">
        <v>72</v>
      </c>
      <c r="C502" s="6">
        <v>-42853.79</v>
      </c>
      <c r="D502" s="6">
        <v>0</v>
      </c>
      <c r="E502" s="6">
        <v>0</v>
      </c>
      <c r="F502" s="49">
        <f t="shared" si="113"/>
        <v>0</v>
      </c>
      <c r="G502" s="6">
        <v>-42853.79</v>
      </c>
      <c r="H502" s="6">
        <v>0</v>
      </c>
      <c r="I502" s="6">
        <v>0</v>
      </c>
      <c r="J502" s="49">
        <f t="shared" si="114"/>
        <v>0</v>
      </c>
      <c r="K502" s="6">
        <v>-42853.79</v>
      </c>
      <c r="L502" s="6">
        <v>0</v>
      </c>
      <c r="M502" s="6">
        <v>0</v>
      </c>
      <c r="N502" s="49">
        <f t="shared" si="115"/>
        <v>0</v>
      </c>
      <c r="O502" s="6">
        <v>-1547.54</v>
      </c>
      <c r="P502" s="6">
        <v>136400</v>
      </c>
      <c r="Q502" s="6">
        <v>20</v>
      </c>
      <c r="R502" s="49">
        <f t="shared" si="116"/>
        <v>-0.35171363636363634</v>
      </c>
      <c r="S502" s="6">
        <v>124518.72</v>
      </c>
      <c r="T502" s="6">
        <v>212160</v>
      </c>
      <c r="U502" s="6">
        <v>32</v>
      </c>
      <c r="V502" s="49">
        <f t="shared" si="117"/>
        <v>18.194194570135746</v>
      </c>
      <c r="W502" s="6">
        <v>-10993.02</v>
      </c>
      <c r="X502" s="6">
        <v>230300</v>
      </c>
      <c r="Y502" s="6">
        <v>35</v>
      </c>
      <c r="Z502" s="49">
        <f t="shared" si="118"/>
        <v>-1.4320043421623969</v>
      </c>
      <c r="AA502" s="6">
        <v>-227.4</v>
      </c>
      <c r="AB502" s="6">
        <v>279200</v>
      </c>
      <c r="AC502" s="6">
        <v>40</v>
      </c>
      <c r="AD502" s="49">
        <f t="shared" si="119"/>
        <v>-2.5248567335243555E-2</v>
      </c>
      <c r="AE502" s="6">
        <v>-11789.92</v>
      </c>
      <c r="AF502" s="6">
        <v>0</v>
      </c>
      <c r="AG502" s="6">
        <v>0</v>
      </c>
      <c r="AH502" s="49">
        <f t="shared" si="120"/>
        <v>0</v>
      </c>
      <c r="AI502" s="6">
        <v>218523.58</v>
      </c>
      <c r="AJ502" s="6">
        <v>377960</v>
      </c>
      <c r="AK502" s="6">
        <v>54.5</v>
      </c>
      <c r="AL502" s="49">
        <f t="shared" si="121"/>
        <v>17.923142607683353</v>
      </c>
      <c r="AM502" s="6">
        <v>-2869.08</v>
      </c>
      <c r="AN502" s="6">
        <v>138600</v>
      </c>
      <c r="AO502" s="6">
        <v>20</v>
      </c>
      <c r="AP502" s="49">
        <f t="shared" si="122"/>
        <v>-0.6417134199134199</v>
      </c>
      <c r="AQ502" s="6">
        <v>67937.16</v>
      </c>
      <c r="AR502" s="8">
        <v>204900</v>
      </c>
      <c r="AS502" s="8">
        <v>30</v>
      </c>
      <c r="AT502" s="51">
        <f t="shared" si="123"/>
        <v>10.278438067349926</v>
      </c>
      <c r="AU502" s="6">
        <v>-26344.29</v>
      </c>
      <c r="AV502" s="8">
        <v>321600</v>
      </c>
      <c r="AW502" s="8">
        <v>45</v>
      </c>
      <c r="AX502" s="51">
        <f t="shared" si="124"/>
        <v>-2.5394060634328359</v>
      </c>
      <c r="AY502" s="50">
        <f t="shared" si="125"/>
        <v>-16810.60999999999</v>
      </c>
      <c r="AZ502" s="50">
        <f t="shared" si="126"/>
        <v>858060</v>
      </c>
      <c r="BA502" s="50">
        <f t="shared" si="127"/>
        <v>276.5</v>
      </c>
      <c r="BB502" s="7">
        <f t="shared" si="128"/>
        <v>-0.60733388108057673</v>
      </c>
      <c r="BC502" s="10" t="s">
        <v>797</v>
      </c>
      <c r="BD502" s="10" t="s">
        <v>798</v>
      </c>
      <c r="BE502" s="10" t="s">
        <v>806</v>
      </c>
      <c r="BF502" s="10" t="s">
        <v>819</v>
      </c>
    </row>
    <row r="503" spans="1:58" x14ac:dyDescent="0.2">
      <c r="A503" s="5">
        <v>143896</v>
      </c>
      <c r="B503" s="6" t="s">
        <v>103</v>
      </c>
      <c r="C503" s="6">
        <v>-114606</v>
      </c>
      <c r="D503" s="6">
        <v>0</v>
      </c>
      <c r="E503" s="6">
        <v>0</v>
      </c>
      <c r="F503" s="49">
        <f t="shared" si="113"/>
        <v>0</v>
      </c>
      <c r="G503" s="6">
        <v>-114606</v>
      </c>
      <c r="H503" s="6">
        <v>0</v>
      </c>
      <c r="I503" s="6">
        <v>0</v>
      </c>
      <c r="J503" s="49">
        <f t="shared" si="114"/>
        <v>0</v>
      </c>
      <c r="K503" s="6">
        <v>-114606</v>
      </c>
      <c r="L503" s="6">
        <v>0</v>
      </c>
      <c r="M503" s="6">
        <v>0</v>
      </c>
      <c r="N503" s="49">
        <f t="shared" si="115"/>
        <v>0</v>
      </c>
      <c r="O503" s="6">
        <v>-114606</v>
      </c>
      <c r="P503" s="6">
        <v>0</v>
      </c>
      <c r="Q503" s="6">
        <v>0</v>
      </c>
      <c r="R503" s="49">
        <f t="shared" si="116"/>
        <v>0</v>
      </c>
      <c r="S503" s="6">
        <v>-114606</v>
      </c>
      <c r="T503" s="6">
        <v>0</v>
      </c>
      <c r="U503" s="6">
        <v>0</v>
      </c>
      <c r="V503" s="49">
        <f t="shared" si="117"/>
        <v>0</v>
      </c>
      <c r="W503" s="6">
        <v>-114606</v>
      </c>
      <c r="X503" s="6">
        <v>0</v>
      </c>
      <c r="Y503" s="6">
        <v>0</v>
      </c>
      <c r="Z503" s="49">
        <f t="shared" si="118"/>
        <v>0</v>
      </c>
      <c r="AA503" s="6">
        <v>-114606</v>
      </c>
      <c r="AB503" s="6">
        <v>0</v>
      </c>
      <c r="AC503" s="6">
        <v>0</v>
      </c>
      <c r="AD503" s="49">
        <f t="shared" si="119"/>
        <v>0</v>
      </c>
      <c r="AE503" s="6">
        <v>-114606</v>
      </c>
      <c r="AF503" s="6">
        <v>0</v>
      </c>
      <c r="AG503" s="6">
        <v>0</v>
      </c>
      <c r="AH503" s="49">
        <f t="shared" si="120"/>
        <v>0</v>
      </c>
      <c r="AI503" s="6">
        <v>-114606</v>
      </c>
      <c r="AJ503" s="6">
        <v>0</v>
      </c>
      <c r="AK503" s="6">
        <v>0</v>
      </c>
      <c r="AL503" s="49">
        <f t="shared" si="121"/>
        <v>0</v>
      </c>
      <c r="AM503" s="6">
        <v>-241841</v>
      </c>
      <c r="AN503" s="6">
        <v>0</v>
      </c>
      <c r="AO503" s="6">
        <v>0</v>
      </c>
      <c r="AP503" s="49">
        <f t="shared" si="122"/>
        <v>0</v>
      </c>
      <c r="AQ503" s="6">
        <v>-212816.06</v>
      </c>
      <c r="AR503" s="8">
        <v>0</v>
      </c>
      <c r="AS503" s="8">
        <v>0</v>
      </c>
      <c r="AT503" s="51">
        <f t="shared" si="123"/>
        <v>0</v>
      </c>
      <c r="AU503" s="6">
        <v>-212816.06</v>
      </c>
      <c r="AV503" s="8">
        <v>0</v>
      </c>
      <c r="AW503" s="8">
        <v>0</v>
      </c>
      <c r="AX503" s="51">
        <f t="shared" si="124"/>
        <v>0</v>
      </c>
      <c r="AY503" s="50">
        <f t="shared" si="125"/>
        <v>-802242</v>
      </c>
      <c r="AZ503" s="50">
        <f t="shared" si="126"/>
        <v>0</v>
      </c>
      <c r="BA503" s="50">
        <f t="shared" si="127"/>
        <v>0</v>
      </c>
      <c r="BB503" s="7">
        <f t="shared" si="128"/>
        <v>0</v>
      </c>
      <c r="BC503" s="10" t="s">
        <v>797</v>
      </c>
      <c r="BD503" s="10" t="s">
        <v>798</v>
      </c>
      <c r="BE503" s="10" t="s">
        <v>806</v>
      </c>
      <c r="BF503" s="10" t="s">
        <v>819</v>
      </c>
    </row>
    <row r="504" spans="1:58" x14ac:dyDescent="0.2">
      <c r="A504" s="5">
        <v>172289</v>
      </c>
      <c r="B504" s="6" t="s">
        <v>217</v>
      </c>
      <c r="C504" s="6">
        <v>170384.87</v>
      </c>
      <c r="D504" s="6">
        <v>218000</v>
      </c>
      <c r="E504" s="6">
        <v>32</v>
      </c>
      <c r="F504" s="49">
        <f t="shared" si="113"/>
        <v>23.447459174311923</v>
      </c>
      <c r="G504" s="6">
        <v>15784.87</v>
      </c>
      <c r="H504" s="6">
        <v>210600</v>
      </c>
      <c r="I504" s="6">
        <v>32</v>
      </c>
      <c r="J504" s="49">
        <f t="shared" si="114"/>
        <v>2.3235088793922127</v>
      </c>
      <c r="K504" s="6">
        <v>186019.87</v>
      </c>
      <c r="L504" s="6">
        <v>589120</v>
      </c>
      <c r="M504" s="6">
        <v>87</v>
      </c>
      <c r="N504" s="49">
        <f t="shared" si="115"/>
        <v>9.4727663294405211</v>
      </c>
      <c r="O504" s="6">
        <v>380169.87</v>
      </c>
      <c r="P504" s="6">
        <v>541200</v>
      </c>
      <c r="Q504" s="6">
        <v>80</v>
      </c>
      <c r="R504" s="49">
        <f t="shared" si="116"/>
        <v>21.776175110864742</v>
      </c>
      <c r="S504" s="6">
        <v>258894.88</v>
      </c>
      <c r="T504" s="6">
        <v>349325</v>
      </c>
      <c r="U504" s="6">
        <v>52.5</v>
      </c>
      <c r="V504" s="49">
        <f t="shared" si="117"/>
        <v>22.974998296715093</v>
      </c>
      <c r="W504" s="6">
        <v>284367.38</v>
      </c>
      <c r="X504" s="6">
        <v>359220</v>
      </c>
      <c r="Y504" s="6">
        <v>54</v>
      </c>
      <c r="Z504" s="49">
        <f t="shared" si="118"/>
        <v>23.748737264072158</v>
      </c>
      <c r="AA504" s="6">
        <v>309037.38</v>
      </c>
      <c r="AB504" s="6">
        <v>351850</v>
      </c>
      <c r="AC504" s="6">
        <v>50</v>
      </c>
      <c r="AD504" s="49">
        <f t="shared" si="119"/>
        <v>27.227962995594716</v>
      </c>
      <c r="AE504" s="6">
        <v>331487.38</v>
      </c>
      <c r="AF504" s="6">
        <v>430800</v>
      </c>
      <c r="AG504" s="6">
        <v>60</v>
      </c>
      <c r="AH504" s="49">
        <f t="shared" si="120"/>
        <v>23.08407938718663</v>
      </c>
      <c r="AI504" s="6">
        <v>458757.38</v>
      </c>
      <c r="AJ504" s="6">
        <v>554300</v>
      </c>
      <c r="AK504" s="6">
        <v>80</v>
      </c>
      <c r="AL504" s="49">
        <f t="shared" si="121"/>
        <v>25.656645823561249</v>
      </c>
      <c r="AM504" s="6">
        <v>494167.38</v>
      </c>
      <c r="AN504" s="6">
        <v>449900</v>
      </c>
      <c r="AO504" s="6">
        <v>65</v>
      </c>
      <c r="AP504" s="49">
        <f t="shared" si="122"/>
        <v>34.050208446321406</v>
      </c>
      <c r="AQ504" s="6">
        <v>440467.38</v>
      </c>
      <c r="AR504" s="8">
        <v>339750</v>
      </c>
      <c r="AS504" s="8">
        <v>50</v>
      </c>
      <c r="AT504" s="51">
        <f t="shared" si="123"/>
        <v>40.189812450331125</v>
      </c>
      <c r="AU504" s="6">
        <v>323832.37</v>
      </c>
      <c r="AV504" s="8">
        <v>527970</v>
      </c>
      <c r="AW504" s="8">
        <v>74</v>
      </c>
      <c r="AX504" s="51">
        <f t="shared" si="124"/>
        <v>19.013965698808647</v>
      </c>
      <c r="AY504" s="50">
        <f t="shared" si="125"/>
        <v>1604659.12</v>
      </c>
      <c r="AZ504" s="50">
        <f t="shared" si="126"/>
        <v>2619315</v>
      </c>
      <c r="BA504" s="50">
        <f t="shared" si="127"/>
        <v>716.5</v>
      </c>
      <c r="BB504" s="7">
        <f t="shared" si="128"/>
        <v>18.99139000845641</v>
      </c>
      <c r="BC504" s="10" t="s">
        <v>797</v>
      </c>
      <c r="BD504" s="10" t="s">
        <v>798</v>
      </c>
      <c r="BE504" s="10" t="s">
        <v>806</v>
      </c>
      <c r="BF504" s="10" t="s">
        <v>819</v>
      </c>
    </row>
    <row r="505" spans="1:58" x14ac:dyDescent="0.2">
      <c r="A505" s="5">
        <v>172426</v>
      </c>
      <c r="B505" s="6" t="s">
        <v>222</v>
      </c>
      <c r="C505" s="6">
        <v>-9794.7099999999991</v>
      </c>
      <c r="D505" s="6">
        <v>0</v>
      </c>
      <c r="E505" s="6">
        <v>0</v>
      </c>
      <c r="F505" s="49">
        <f t="shared" si="113"/>
        <v>0</v>
      </c>
      <c r="G505" s="6">
        <v>-9794.7099999999991</v>
      </c>
      <c r="H505" s="6">
        <v>0</v>
      </c>
      <c r="I505" s="6">
        <v>0</v>
      </c>
      <c r="J505" s="49">
        <f t="shared" si="114"/>
        <v>0</v>
      </c>
      <c r="K505" s="6">
        <v>-9794.7099999999991</v>
      </c>
      <c r="L505" s="6">
        <v>0</v>
      </c>
      <c r="M505" s="6">
        <v>0</v>
      </c>
      <c r="N505" s="49">
        <f t="shared" si="115"/>
        <v>0</v>
      </c>
      <c r="O505" s="6">
        <v>-9794.7099999999991</v>
      </c>
      <c r="P505" s="6">
        <v>0</v>
      </c>
      <c r="Q505" s="6">
        <v>0</v>
      </c>
      <c r="R505" s="49">
        <f t="shared" si="116"/>
        <v>0</v>
      </c>
      <c r="S505" s="6">
        <v>-9794.7099999999991</v>
      </c>
      <c r="T505" s="6">
        <v>0</v>
      </c>
      <c r="U505" s="6">
        <v>0</v>
      </c>
      <c r="V505" s="49">
        <f t="shared" si="117"/>
        <v>0</v>
      </c>
      <c r="W505" s="6">
        <v>-9794.7099999999991</v>
      </c>
      <c r="X505" s="6">
        <v>0</v>
      </c>
      <c r="Y505" s="6">
        <v>0</v>
      </c>
      <c r="Z505" s="49">
        <f t="shared" si="118"/>
        <v>0</v>
      </c>
      <c r="AA505" s="6">
        <v>-9794.7099999999991</v>
      </c>
      <c r="AB505" s="6">
        <v>0</v>
      </c>
      <c r="AC505" s="6">
        <v>0</v>
      </c>
      <c r="AD505" s="49">
        <f t="shared" si="119"/>
        <v>0</v>
      </c>
      <c r="AE505" s="6">
        <v>-9794.7099999999991</v>
      </c>
      <c r="AF505" s="6">
        <v>0</v>
      </c>
      <c r="AG505" s="6">
        <v>0</v>
      </c>
      <c r="AH505" s="49">
        <f t="shared" si="120"/>
        <v>0</v>
      </c>
      <c r="AI505" s="6">
        <v>0</v>
      </c>
      <c r="AJ505" s="6">
        <v>0</v>
      </c>
      <c r="AK505" s="6">
        <v>0</v>
      </c>
      <c r="AL505" s="49">
        <f t="shared" si="121"/>
        <v>0</v>
      </c>
      <c r="AM505" s="6">
        <v>-2846</v>
      </c>
      <c r="AN505" s="6">
        <v>0</v>
      </c>
      <c r="AO505" s="6">
        <v>0</v>
      </c>
      <c r="AP505" s="49">
        <f t="shared" si="122"/>
        <v>0</v>
      </c>
      <c r="AQ505" s="6">
        <v>-2846</v>
      </c>
      <c r="AR505" s="8">
        <v>0</v>
      </c>
      <c r="AS505" s="8">
        <v>0</v>
      </c>
      <c r="AT505" s="51">
        <f t="shared" si="123"/>
        <v>0</v>
      </c>
      <c r="AU505" s="6">
        <v>-2846</v>
      </c>
      <c r="AV505" s="8">
        <v>0</v>
      </c>
      <c r="AW505" s="8">
        <v>0</v>
      </c>
      <c r="AX505" s="51">
        <f t="shared" si="124"/>
        <v>0</v>
      </c>
      <c r="AY505" s="50">
        <f t="shared" si="125"/>
        <v>-68562.97</v>
      </c>
      <c r="AZ505" s="50">
        <f t="shared" si="126"/>
        <v>0</v>
      </c>
      <c r="BA505" s="50">
        <f t="shared" si="127"/>
        <v>0</v>
      </c>
      <c r="BB505" s="7">
        <f t="shared" si="128"/>
        <v>0</v>
      </c>
      <c r="BC505" s="10" t="s">
        <v>797</v>
      </c>
      <c r="BD505" s="10" t="s">
        <v>798</v>
      </c>
      <c r="BE505" s="10" t="s">
        <v>806</v>
      </c>
      <c r="BF505" s="10" t="s">
        <v>819</v>
      </c>
    </row>
    <row r="506" spans="1:58" x14ac:dyDescent="0.2">
      <c r="A506" s="5">
        <v>173529</v>
      </c>
      <c r="B506" s="6" t="s">
        <v>257</v>
      </c>
      <c r="C506" s="6">
        <v>-29499.919999999998</v>
      </c>
      <c r="D506" s="6">
        <v>0</v>
      </c>
      <c r="E506" s="6">
        <v>0</v>
      </c>
      <c r="F506" s="49">
        <f t="shared" si="113"/>
        <v>0</v>
      </c>
      <c r="G506" s="6">
        <v>-5148.3599999999997</v>
      </c>
      <c r="H506" s="6">
        <v>235000</v>
      </c>
      <c r="I506" s="6">
        <v>35</v>
      </c>
      <c r="J506" s="49">
        <f t="shared" si="114"/>
        <v>-0.67914536170212758</v>
      </c>
      <c r="K506" s="6">
        <v>-6337.43</v>
      </c>
      <c r="L506" s="6">
        <v>248100</v>
      </c>
      <c r="M506" s="6">
        <v>35</v>
      </c>
      <c r="N506" s="49">
        <f t="shared" si="115"/>
        <v>-0.76631559854897224</v>
      </c>
      <c r="O506" s="6">
        <v>-5779.63</v>
      </c>
      <c r="P506" s="6">
        <v>248700</v>
      </c>
      <c r="Q506" s="6">
        <v>35</v>
      </c>
      <c r="R506" s="49">
        <f t="shared" si="116"/>
        <v>-0.72042030558906311</v>
      </c>
      <c r="S506" s="6">
        <v>-13478.08</v>
      </c>
      <c r="T506" s="6">
        <v>233800</v>
      </c>
      <c r="U506" s="6">
        <v>35</v>
      </c>
      <c r="V506" s="49">
        <f t="shared" si="117"/>
        <v>-1.7870850299401198</v>
      </c>
      <c r="W506" s="6">
        <v>-23868.71</v>
      </c>
      <c r="X506" s="6">
        <v>0</v>
      </c>
      <c r="Y506" s="6">
        <v>0</v>
      </c>
      <c r="Z506" s="49">
        <f t="shared" si="118"/>
        <v>0</v>
      </c>
      <c r="AA506" s="6">
        <v>132731.29</v>
      </c>
      <c r="AB506" s="6">
        <v>156600</v>
      </c>
      <c r="AC506" s="6">
        <v>20</v>
      </c>
      <c r="AD506" s="49">
        <f t="shared" si="119"/>
        <v>26.275031864623244</v>
      </c>
      <c r="AE506" s="6">
        <v>238606.27</v>
      </c>
      <c r="AF506" s="6">
        <v>244300</v>
      </c>
      <c r="AG506" s="6">
        <v>35</v>
      </c>
      <c r="AH506" s="49">
        <f t="shared" si="120"/>
        <v>29.300810888252148</v>
      </c>
      <c r="AI506" s="6">
        <v>-11761.56</v>
      </c>
      <c r="AJ506" s="6">
        <v>0</v>
      </c>
      <c r="AK506" s="6">
        <v>0</v>
      </c>
      <c r="AL506" s="49">
        <f t="shared" si="121"/>
        <v>0</v>
      </c>
      <c r="AM506" s="6">
        <v>-11761.56</v>
      </c>
      <c r="AN506" s="6">
        <v>0</v>
      </c>
      <c r="AO506" s="6">
        <v>0</v>
      </c>
      <c r="AP506" s="49">
        <f t="shared" si="122"/>
        <v>0</v>
      </c>
      <c r="AQ506" s="6">
        <v>-11761.56</v>
      </c>
      <c r="AR506" s="8">
        <v>0</v>
      </c>
      <c r="AS506" s="8">
        <v>0</v>
      </c>
      <c r="AT506" s="51">
        <f t="shared" si="123"/>
        <v>0</v>
      </c>
      <c r="AU506" s="6">
        <v>-19816.27</v>
      </c>
      <c r="AV506" s="8">
        <v>362750</v>
      </c>
      <c r="AW506" s="8">
        <v>50</v>
      </c>
      <c r="AX506" s="51">
        <f t="shared" si="124"/>
        <v>-1.6934648380427291</v>
      </c>
      <c r="AY506" s="50">
        <f t="shared" si="125"/>
        <v>48619.16</v>
      </c>
      <c r="AZ506" s="50">
        <f t="shared" si="126"/>
        <v>1122200</v>
      </c>
      <c r="BA506" s="50">
        <f t="shared" si="127"/>
        <v>245</v>
      </c>
      <c r="BB506" s="7">
        <f t="shared" si="128"/>
        <v>1.3430707182320443</v>
      </c>
      <c r="BC506" s="10" t="s">
        <v>797</v>
      </c>
      <c r="BD506" s="10" t="s">
        <v>798</v>
      </c>
      <c r="BE506" s="10" t="s">
        <v>806</v>
      </c>
      <c r="BF506" s="10" t="s">
        <v>819</v>
      </c>
    </row>
    <row r="507" spans="1:58" x14ac:dyDescent="0.2">
      <c r="A507" s="5">
        <v>173849</v>
      </c>
      <c r="B507" s="6" t="s">
        <v>262</v>
      </c>
      <c r="C507" s="6">
        <v>774341.37</v>
      </c>
      <c r="D507" s="6">
        <v>744262.5</v>
      </c>
      <c r="E507" s="6">
        <v>107.25</v>
      </c>
      <c r="F507" s="49">
        <f t="shared" si="113"/>
        <v>31.21242988864816</v>
      </c>
      <c r="G507" s="6">
        <v>916586.41</v>
      </c>
      <c r="H507" s="6">
        <v>976400</v>
      </c>
      <c r="I507" s="6">
        <v>147</v>
      </c>
      <c r="J507" s="49">
        <f t="shared" si="114"/>
        <v>29.100961399016796</v>
      </c>
      <c r="K507" s="6">
        <v>827653.65</v>
      </c>
      <c r="L507" s="6">
        <v>1395585</v>
      </c>
      <c r="M507" s="6">
        <v>196.5</v>
      </c>
      <c r="N507" s="49">
        <f t="shared" si="115"/>
        <v>17.791542256473093</v>
      </c>
      <c r="O507" s="6">
        <v>989101.62</v>
      </c>
      <c r="P507" s="6">
        <v>1591700</v>
      </c>
      <c r="Q507" s="6">
        <v>230.5</v>
      </c>
      <c r="R507" s="49">
        <f t="shared" si="116"/>
        <v>19.263774718854055</v>
      </c>
      <c r="S507" s="6">
        <v>930340.09</v>
      </c>
      <c r="T507" s="6">
        <v>1120522.5</v>
      </c>
      <c r="U507" s="6">
        <v>165.75</v>
      </c>
      <c r="V507" s="49">
        <f t="shared" si="117"/>
        <v>25.738477174710901</v>
      </c>
      <c r="W507" s="6">
        <v>787872.83</v>
      </c>
      <c r="X507" s="6">
        <v>1079160</v>
      </c>
      <c r="Y507" s="6">
        <v>162</v>
      </c>
      <c r="Z507" s="49">
        <f t="shared" si="118"/>
        <v>21.902391582341821</v>
      </c>
      <c r="AA507" s="6">
        <v>1021451.84</v>
      </c>
      <c r="AB507" s="6">
        <v>1661750</v>
      </c>
      <c r="AC507" s="6">
        <v>230</v>
      </c>
      <c r="AD507" s="49">
        <f t="shared" si="119"/>
        <v>19.055217114487739</v>
      </c>
      <c r="AE507" s="6">
        <v>973928.32</v>
      </c>
      <c r="AF507" s="6">
        <v>998565</v>
      </c>
      <c r="AG507" s="6">
        <v>135.5</v>
      </c>
      <c r="AH507" s="49">
        <f t="shared" si="120"/>
        <v>29.259837466764807</v>
      </c>
      <c r="AI507" s="6">
        <v>1325052.32</v>
      </c>
      <c r="AJ507" s="6">
        <v>2150258</v>
      </c>
      <c r="AK507" s="6">
        <v>306.60000000000002</v>
      </c>
      <c r="AL507" s="49">
        <f t="shared" si="121"/>
        <v>19.103113170605575</v>
      </c>
      <c r="AM507" s="6">
        <v>1234013.82</v>
      </c>
      <c r="AN507" s="6">
        <v>1172190</v>
      </c>
      <c r="AO507" s="6">
        <v>165.5</v>
      </c>
      <c r="AP507" s="49">
        <f t="shared" si="122"/>
        <v>32.635006628618228</v>
      </c>
      <c r="AQ507" s="6">
        <v>1357157.85</v>
      </c>
      <c r="AR507" s="8">
        <v>1583360</v>
      </c>
      <c r="AS507" s="8">
        <v>222</v>
      </c>
      <c r="AT507" s="51">
        <f t="shared" si="123"/>
        <v>26.571274599585692</v>
      </c>
      <c r="AU507" s="6">
        <v>1408554.25</v>
      </c>
      <c r="AV507" s="8">
        <v>1924432.5</v>
      </c>
      <c r="AW507" s="8">
        <v>265.25</v>
      </c>
      <c r="AX507" s="51">
        <f t="shared" si="124"/>
        <v>22.689900399208597</v>
      </c>
      <c r="AY507" s="50">
        <f t="shared" si="125"/>
        <v>6247347.8100000005</v>
      </c>
      <c r="AZ507" s="50">
        <f t="shared" si="126"/>
        <v>8569380</v>
      </c>
      <c r="BA507" s="50">
        <f t="shared" si="127"/>
        <v>2333.85</v>
      </c>
      <c r="BB507" s="7">
        <f t="shared" si="128"/>
        <v>22.599975973757729</v>
      </c>
      <c r="BC507" s="10" t="s">
        <v>797</v>
      </c>
      <c r="BD507" s="10" t="s">
        <v>798</v>
      </c>
      <c r="BE507" s="10" t="s">
        <v>806</v>
      </c>
      <c r="BF507" s="10" t="s">
        <v>819</v>
      </c>
    </row>
    <row r="508" spans="1:58" x14ac:dyDescent="0.2">
      <c r="A508" s="5">
        <v>177377</v>
      </c>
      <c r="B508" s="6" t="s">
        <v>335</v>
      </c>
      <c r="C508" s="6">
        <v>246247.79</v>
      </c>
      <c r="D508" s="6">
        <v>310750</v>
      </c>
      <c r="E508" s="6">
        <v>45</v>
      </c>
      <c r="F508" s="49">
        <f t="shared" si="113"/>
        <v>23.772916170555106</v>
      </c>
      <c r="G508" s="6">
        <v>245747.79</v>
      </c>
      <c r="H508" s="6">
        <v>0</v>
      </c>
      <c r="I508" s="6">
        <v>0</v>
      </c>
      <c r="J508" s="49">
        <f t="shared" si="114"/>
        <v>0</v>
      </c>
      <c r="K508" s="6">
        <v>122335.29</v>
      </c>
      <c r="L508" s="6">
        <v>127095</v>
      </c>
      <c r="M508" s="6">
        <v>18.5</v>
      </c>
      <c r="N508" s="49">
        <f t="shared" si="115"/>
        <v>28.876499468901216</v>
      </c>
      <c r="O508" s="6">
        <v>73369.289999999994</v>
      </c>
      <c r="P508" s="6">
        <v>74030</v>
      </c>
      <c r="Q508" s="6">
        <v>11</v>
      </c>
      <c r="R508" s="49">
        <f t="shared" si="116"/>
        <v>30.723328245305954</v>
      </c>
      <c r="S508" s="6">
        <v>182969.29</v>
      </c>
      <c r="T508" s="6">
        <v>213145</v>
      </c>
      <c r="U508" s="6">
        <v>31.5</v>
      </c>
      <c r="V508" s="49">
        <f t="shared" si="117"/>
        <v>26.611217668723171</v>
      </c>
      <c r="W508" s="6">
        <v>61589.29</v>
      </c>
      <c r="X508" s="6">
        <v>66300</v>
      </c>
      <c r="Y508" s="6">
        <v>10</v>
      </c>
      <c r="Z508" s="49">
        <f t="shared" si="118"/>
        <v>27.868457013574663</v>
      </c>
      <c r="AA508" s="6">
        <v>322746.78999999998</v>
      </c>
      <c r="AB508" s="6">
        <v>375202.5</v>
      </c>
      <c r="AC508" s="6">
        <v>51.75</v>
      </c>
      <c r="AD508" s="49">
        <f t="shared" si="119"/>
        <v>26.666001665767151</v>
      </c>
      <c r="AE508" s="6">
        <v>257146.79</v>
      </c>
      <c r="AF508" s="6">
        <v>140600</v>
      </c>
      <c r="AG508" s="6">
        <v>20</v>
      </c>
      <c r="AH508" s="49">
        <f t="shared" si="120"/>
        <v>54.867736130867705</v>
      </c>
      <c r="AI508" s="6">
        <v>360518.04</v>
      </c>
      <c r="AJ508" s="6">
        <v>249180</v>
      </c>
      <c r="AK508" s="6">
        <v>36</v>
      </c>
      <c r="AL508" s="49">
        <f t="shared" si="121"/>
        <v>44.851349385986033</v>
      </c>
      <c r="AM508" s="6">
        <v>264178.03999999998</v>
      </c>
      <c r="AN508" s="6">
        <v>277200</v>
      </c>
      <c r="AO508" s="6">
        <v>40</v>
      </c>
      <c r="AP508" s="49">
        <f t="shared" si="122"/>
        <v>29.5437202020202</v>
      </c>
      <c r="AQ508" s="6">
        <v>79615.539999999994</v>
      </c>
      <c r="AR508" s="8">
        <v>5797.5</v>
      </c>
      <c r="AS508" s="8">
        <v>0.75</v>
      </c>
      <c r="AT508" s="51">
        <f t="shared" si="123"/>
        <v>425.71483225528237</v>
      </c>
      <c r="AU508" s="6">
        <v>262078.05</v>
      </c>
      <c r="AV508" s="8">
        <v>295612.5</v>
      </c>
      <c r="AW508" s="8">
        <v>41.25</v>
      </c>
      <c r="AX508" s="51">
        <f t="shared" si="124"/>
        <v>27.483342382341746</v>
      </c>
      <c r="AY508" s="50">
        <f t="shared" si="125"/>
        <v>1255005.53</v>
      </c>
      <c r="AZ508" s="50">
        <f t="shared" si="126"/>
        <v>1166522.5</v>
      </c>
      <c r="BA508" s="50">
        <f t="shared" si="127"/>
        <v>305.75</v>
      </c>
      <c r="BB508" s="7">
        <f t="shared" si="128"/>
        <v>33.351411078654721</v>
      </c>
      <c r="BC508" s="10" t="s">
        <v>797</v>
      </c>
      <c r="BD508" s="10" t="s">
        <v>798</v>
      </c>
      <c r="BE508" s="10" t="s">
        <v>806</v>
      </c>
      <c r="BF508" s="10" t="s">
        <v>819</v>
      </c>
    </row>
    <row r="509" spans="1:58" x14ac:dyDescent="0.2">
      <c r="A509" s="5">
        <v>177420</v>
      </c>
      <c r="B509" s="6" t="s">
        <v>340</v>
      </c>
      <c r="C509" s="6">
        <v>219649.18</v>
      </c>
      <c r="D509" s="6">
        <v>204500</v>
      </c>
      <c r="E509" s="6">
        <v>30</v>
      </c>
      <c r="F509" s="49">
        <f t="shared" si="113"/>
        <v>32.22237359413203</v>
      </c>
      <c r="G509" s="6">
        <v>165244.48000000001</v>
      </c>
      <c r="H509" s="6">
        <v>234525</v>
      </c>
      <c r="I509" s="6">
        <v>35.5</v>
      </c>
      <c r="J509" s="49">
        <f t="shared" si="114"/>
        <v>21.842357445901293</v>
      </c>
      <c r="K509" s="6">
        <v>164876.12</v>
      </c>
      <c r="L509" s="6">
        <v>134200</v>
      </c>
      <c r="M509" s="6">
        <v>20</v>
      </c>
      <c r="N509" s="49">
        <f t="shared" si="115"/>
        <v>36.857552906110286</v>
      </c>
      <c r="O509" s="6">
        <v>129547.99</v>
      </c>
      <c r="P509" s="6">
        <v>136000</v>
      </c>
      <c r="Q509" s="6">
        <v>20</v>
      </c>
      <c r="R509" s="49">
        <f t="shared" si="116"/>
        <v>29.529321250000002</v>
      </c>
      <c r="S509" s="6">
        <v>-3702.01</v>
      </c>
      <c r="T509" s="6">
        <v>0</v>
      </c>
      <c r="U509" s="6">
        <v>0</v>
      </c>
      <c r="V509" s="49">
        <f t="shared" si="117"/>
        <v>0</v>
      </c>
      <c r="W509" s="6">
        <v>141854.24</v>
      </c>
      <c r="X509" s="6">
        <v>198900</v>
      </c>
      <c r="Y509" s="6">
        <v>30</v>
      </c>
      <c r="Z509" s="49">
        <f t="shared" si="118"/>
        <v>21.39581297134238</v>
      </c>
      <c r="AA509" s="6">
        <v>198454.24</v>
      </c>
      <c r="AB509" s="6">
        <v>136600</v>
      </c>
      <c r="AC509" s="6">
        <v>20</v>
      </c>
      <c r="AD509" s="49">
        <f t="shared" si="119"/>
        <v>45.037199414348464</v>
      </c>
      <c r="AE509" s="6">
        <v>139772.98000000001</v>
      </c>
      <c r="AF509" s="6">
        <v>140600</v>
      </c>
      <c r="AG509" s="6">
        <v>20</v>
      </c>
      <c r="AH509" s="49">
        <f t="shared" si="120"/>
        <v>29.823537695590328</v>
      </c>
      <c r="AI509" s="6">
        <v>390544.84</v>
      </c>
      <c r="AJ509" s="6">
        <v>703350</v>
      </c>
      <c r="AK509" s="6">
        <v>100</v>
      </c>
      <c r="AL509" s="49">
        <f t="shared" si="121"/>
        <v>17.213179839340299</v>
      </c>
      <c r="AM509" s="6">
        <v>404546.38</v>
      </c>
      <c r="AN509" s="6">
        <v>484900</v>
      </c>
      <c r="AO509" s="6">
        <v>70</v>
      </c>
      <c r="AP509" s="49">
        <f t="shared" si="122"/>
        <v>25.862936234275107</v>
      </c>
      <c r="AQ509" s="6">
        <v>378626.38</v>
      </c>
      <c r="AR509" s="8">
        <v>729080</v>
      </c>
      <c r="AS509" s="8">
        <v>101</v>
      </c>
      <c r="AT509" s="51">
        <f t="shared" si="123"/>
        <v>16.098943572721787</v>
      </c>
      <c r="AU509" s="6">
        <v>287062.62</v>
      </c>
      <c r="AV509" s="8">
        <v>728075</v>
      </c>
      <c r="AW509" s="8">
        <v>102.5</v>
      </c>
      <c r="AX509" s="51">
        <f t="shared" si="124"/>
        <v>12.222561164715174</v>
      </c>
      <c r="AY509" s="50">
        <f t="shared" si="125"/>
        <v>1015924.24</v>
      </c>
      <c r="AZ509" s="50">
        <f t="shared" si="126"/>
        <v>1044725</v>
      </c>
      <c r="BA509" s="50">
        <f t="shared" si="127"/>
        <v>549</v>
      </c>
      <c r="BB509" s="7">
        <f t="shared" si="128"/>
        <v>30.145398492426239</v>
      </c>
      <c r="BC509" s="10" t="s">
        <v>797</v>
      </c>
      <c r="BD509" s="10" t="s">
        <v>798</v>
      </c>
      <c r="BE509" s="10" t="s">
        <v>806</v>
      </c>
      <c r="BF509" s="10" t="s">
        <v>819</v>
      </c>
    </row>
    <row r="510" spans="1:58" x14ac:dyDescent="0.2">
      <c r="A510" s="5">
        <v>177947</v>
      </c>
      <c r="B510" s="6" t="s">
        <v>354</v>
      </c>
      <c r="C510" s="6">
        <v>7121.32</v>
      </c>
      <c r="D510" s="6">
        <v>113250</v>
      </c>
      <c r="E510" s="6">
        <v>17</v>
      </c>
      <c r="F510" s="49">
        <f t="shared" si="113"/>
        <v>1.8864423841059601</v>
      </c>
      <c r="G510" s="6">
        <v>78560.33</v>
      </c>
      <c r="H510" s="6">
        <v>292950</v>
      </c>
      <c r="I510" s="6">
        <v>44</v>
      </c>
      <c r="J510" s="49">
        <f t="shared" si="114"/>
        <v>8.3132624338624339</v>
      </c>
      <c r="K510" s="6">
        <v>103810.33</v>
      </c>
      <c r="L510" s="6">
        <v>619680</v>
      </c>
      <c r="M510" s="6">
        <v>90</v>
      </c>
      <c r="N510" s="49">
        <f t="shared" si="115"/>
        <v>5.025674380325329</v>
      </c>
      <c r="O510" s="6">
        <v>-7181.67</v>
      </c>
      <c r="P510" s="6">
        <v>472725</v>
      </c>
      <c r="Q510" s="6">
        <v>69.5</v>
      </c>
      <c r="R510" s="49">
        <f t="shared" si="116"/>
        <v>-0.47095408535617961</v>
      </c>
      <c r="S510" s="6">
        <v>-10340.66</v>
      </c>
      <c r="T510" s="6">
        <v>473030</v>
      </c>
      <c r="U510" s="6">
        <v>71</v>
      </c>
      <c r="V510" s="49">
        <f t="shared" si="117"/>
        <v>-0.67767469293702298</v>
      </c>
      <c r="W510" s="6">
        <v>-22540.16</v>
      </c>
      <c r="X510" s="6">
        <v>147480</v>
      </c>
      <c r="Y510" s="6">
        <v>21</v>
      </c>
      <c r="Z510" s="49">
        <f t="shared" si="118"/>
        <v>-4.5850610252237587</v>
      </c>
      <c r="AA510" s="6">
        <v>-7888.16</v>
      </c>
      <c r="AB510" s="6">
        <v>275400</v>
      </c>
      <c r="AC510" s="6">
        <v>40</v>
      </c>
      <c r="AD510" s="49">
        <f t="shared" si="119"/>
        <v>-0.887919244734931</v>
      </c>
      <c r="AE510" s="6">
        <v>65701.84</v>
      </c>
      <c r="AF510" s="6">
        <v>128940</v>
      </c>
      <c r="AG510" s="6">
        <v>18</v>
      </c>
      <c r="AH510" s="49">
        <f t="shared" si="120"/>
        <v>15.286607724523034</v>
      </c>
      <c r="AI510" s="6">
        <v>-4252.16</v>
      </c>
      <c r="AJ510" s="6">
        <v>0</v>
      </c>
      <c r="AK510" s="6">
        <v>0</v>
      </c>
      <c r="AL510" s="49">
        <f t="shared" si="121"/>
        <v>0</v>
      </c>
      <c r="AM510" s="6">
        <v>-4252.16</v>
      </c>
      <c r="AN510" s="6">
        <v>0</v>
      </c>
      <c r="AO510" s="6">
        <v>0</v>
      </c>
      <c r="AP510" s="49">
        <f t="shared" si="122"/>
        <v>0</v>
      </c>
      <c r="AQ510" s="6">
        <v>-4252.16</v>
      </c>
      <c r="AR510" s="8">
        <v>0</v>
      </c>
      <c r="AS510" s="8">
        <v>0</v>
      </c>
      <c r="AT510" s="51">
        <f t="shared" si="123"/>
        <v>0</v>
      </c>
      <c r="AU510" s="6">
        <v>-4252.16</v>
      </c>
      <c r="AV510" s="8">
        <v>0</v>
      </c>
      <c r="AW510" s="8">
        <v>0</v>
      </c>
      <c r="AX510" s="51">
        <f t="shared" si="124"/>
        <v>0</v>
      </c>
      <c r="AY510" s="50">
        <f t="shared" si="125"/>
        <v>141541.32999999996</v>
      </c>
      <c r="AZ510" s="50">
        <f t="shared" si="126"/>
        <v>2394515</v>
      </c>
      <c r="BA510" s="50">
        <f t="shared" si="127"/>
        <v>370.5</v>
      </c>
      <c r="BB510" s="7">
        <f t="shared" si="128"/>
        <v>1.8324300453327704</v>
      </c>
      <c r="BC510" s="10" t="s">
        <v>797</v>
      </c>
      <c r="BD510" s="10" t="s">
        <v>798</v>
      </c>
      <c r="BE510" s="10" t="s">
        <v>806</v>
      </c>
      <c r="BF510" s="10" t="s">
        <v>819</v>
      </c>
    </row>
    <row r="511" spans="1:58" x14ac:dyDescent="0.2">
      <c r="A511" s="5">
        <v>178903</v>
      </c>
      <c r="B511" s="6" t="s">
        <v>390</v>
      </c>
      <c r="C511" s="6">
        <v>-38095.519999999997</v>
      </c>
      <c r="D511" s="6">
        <v>679000</v>
      </c>
      <c r="E511" s="6">
        <v>100</v>
      </c>
      <c r="F511" s="49">
        <f t="shared" si="113"/>
        <v>-1.6831599410898379</v>
      </c>
      <c r="G511" s="6">
        <v>82685.460000000006</v>
      </c>
      <c r="H511" s="6">
        <v>732050</v>
      </c>
      <c r="I511" s="6">
        <v>111</v>
      </c>
      <c r="J511" s="49">
        <f t="shared" si="114"/>
        <v>3.5014674680691211</v>
      </c>
      <c r="K511" s="6">
        <v>45186.7</v>
      </c>
      <c r="L511" s="6">
        <v>901897.5</v>
      </c>
      <c r="M511" s="6">
        <v>133.25</v>
      </c>
      <c r="N511" s="49">
        <f t="shared" si="115"/>
        <v>1.5030543936533807</v>
      </c>
      <c r="O511" s="6">
        <v>87096.47</v>
      </c>
      <c r="P511" s="6">
        <v>897111.5</v>
      </c>
      <c r="Q511" s="6">
        <v>131.05000000000001</v>
      </c>
      <c r="R511" s="49">
        <f t="shared" si="116"/>
        <v>3.0096488229166609</v>
      </c>
      <c r="S511" s="6">
        <v>29495.45</v>
      </c>
      <c r="T511" s="6">
        <v>981731</v>
      </c>
      <c r="U511" s="6">
        <v>147.19999999999999</v>
      </c>
      <c r="V511" s="49">
        <f t="shared" si="117"/>
        <v>0.93137422572985884</v>
      </c>
      <c r="W511" s="6">
        <v>-47463.79</v>
      </c>
      <c r="X511" s="6">
        <v>967045</v>
      </c>
      <c r="Y511" s="6">
        <v>141.5</v>
      </c>
      <c r="Z511" s="49">
        <f t="shared" si="118"/>
        <v>-1.4724378906876103</v>
      </c>
      <c r="AA511" s="6">
        <v>-529.79</v>
      </c>
      <c r="AB511" s="6">
        <v>414730</v>
      </c>
      <c r="AC511" s="6">
        <v>61</v>
      </c>
      <c r="AD511" s="49">
        <f t="shared" si="119"/>
        <v>-3.9600438839727047E-2</v>
      </c>
      <c r="AE511" s="6">
        <v>-529.79</v>
      </c>
      <c r="AF511" s="6">
        <v>0</v>
      </c>
      <c r="AG511" s="6">
        <v>0</v>
      </c>
      <c r="AH511" s="49">
        <f t="shared" si="120"/>
        <v>0</v>
      </c>
      <c r="AI511" s="6">
        <v>-20084.79</v>
      </c>
      <c r="AJ511" s="6">
        <v>0</v>
      </c>
      <c r="AK511" s="6">
        <v>0</v>
      </c>
      <c r="AL511" s="49">
        <f t="shared" si="121"/>
        <v>0</v>
      </c>
      <c r="AM511" s="6">
        <v>-20084.79</v>
      </c>
      <c r="AN511" s="6">
        <v>0</v>
      </c>
      <c r="AO511" s="6">
        <v>0</v>
      </c>
      <c r="AP511" s="49">
        <f t="shared" si="122"/>
        <v>0</v>
      </c>
      <c r="AQ511" s="6">
        <v>-20084.79</v>
      </c>
      <c r="AR511" s="8">
        <v>0</v>
      </c>
      <c r="AS511" s="8">
        <v>0</v>
      </c>
      <c r="AT511" s="51">
        <f t="shared" si="123"/>
        <v>0</v>
      </c>
      <c r="AU511" s="6">
        <v>-20084.79</v>
      </c>
      <c r="AV511" s="8">
        <v>0</v>
      </c>
      <c r="AW511" s="8">
        <v>0</v>
      </c>
      <c r="AX511" s="51">
        <f t="shared" si="124"/>
        <v>0</v>
      </c>
      <c r="AY511" s="50">
        <f t="shared" si="125"/>
        <v>158374.98000000001</v>
      </c>
      <c r="AZ511" s="50">
        <f t="shared" si="126"/>
        <v>5573565</v>
      </c>
      <c r="BA511" s="50">
        <f t="shared" si="127"/>
        <v>825</v>
      </c>
      <c r="BB511" s="7">
        <f t="shared" si="128"/>
        <v>0.88087684991562865</v>
      </c>
      <c r="BC511" s="10" t="s">
        <v>797</v>
      </c>
      <c r="BD511" s="10" t="s">
        <v>798</v>
      </c>
      <c r="BE511" s="10" t="s">
        <v>806</v>
      </c>
      <c r="BF511" s="10" t="s">
        <v>819</v>
      </c>
    </row>
    <row r="512" spans="1:58" x14ac:dyDescent="0.2">
      <c r="A512" s="5">
        <v>179270</v>
      </c>
      <c r="B512" s="6" t="s">
        <v>400</v>
      </c>
      <c r="C512" s="6">
        <v>-94706.34</v>
      </c>
      <c r="D512" s="6">
        <v>0</v>
      </c>
      <c r="E512" s="6">
        <v>0</v>
      </c>
      <c r="F512" s="49">
        <f t="shared" si="113"/>
        <v>0</v>
      </c>
      <c r="G512" s="6">
        <v>-94706.34</v>
      </c>
      <c r="H512" s="6">
        <v>0</v>
      </c>
      <c r="I512" s="6">
        <v>0</v>
      </c>
      <c r="J512" s="49">
        <f t="shared" si="114"/>
        <v>0</v>
      </c>
      <c r="K512" s="6">
        <v>-94706.34</v>
      </c>
      <c r="L512" s="6">
        <v>0</v>
      </c>
      <c r="M512" s="6">
        <v>0</v>
      </c>
      <c r="N512" s="49">
        <f t="shared" si="115"/>
        <v>0</v>
      </c>
      <c r="O512" s="6">
        <v>-94706.34</v>
      </c>
      <c r="P512" s="6">
        <v>0</v>
      </c>
      <c r="Q512" s="6">
        <v>0</v>
      </c>
      <c r="R512" s="49">
        <f t="shared" si="116"/>
        <v>0</v>
      </c>
      <c r="S512" s="6">
        <v>-94706.34</v>
      </c>
      <c r="T512" s="6">
        <v>0</v>
      </c>
      <c r="U512" s="6">
        <v>0</v>
      </c>
      <c r="V512" s="49">
        <f t="shared" si="117"/>
        <v>0</v>
      </c>
      <c r="W512" s="6">
        <v>-94706.34</v>
      </c>
      <c r="X512" s="6">
        <v>0</v>
      </c>
      <c r="Y512" s="6">
        <v>0</v>
      </c>
      <c r="Z512" s="49">
        <f t="shared" si="118"/>
        <v>0</v>
      </c>
      <c r="AA512" s="6">
        <v>-94706.34</v>
      </c>
      <c r="AB512" s="6">
        <v>0</v>
      </c>
      <c r="AC512" s="6">
        <v>0</v>
      </c>
      <c r="AD512" s="49">
        <f t="shared" si="119"/>
        <v>0</v>
      </c>
      <c r="AE512" s="6">
        <v>-94706.34</v>
      </c>
      <c r="AF512" s="6">
        <v>0</v>
      </c>
      <c r="AG512" s="6">
        <v>0</v>
      </c>
      <c r="AH512" s="49">
        <f t="shared" si="120"/>
        <v>0</v>
      </c>
      <c r="AI512" s="6">
        <v>-94706.34</v>
      </c>
      <c r="AJ512" s="6">
        <v>0</v>
      </c>
      <c r="AK512" s="6">
        <v>0</v>
      </c>
      <c r="AL512" s="49">
        <f t="shared" si="121"/>
        <v>0</v>
      </c>
      <c r="AM512" s="6">
        <v>-203039.34</v>
      </c>
      <c r="AN512" s="6">
        <v>0</v>
      </c>
      <c r="AO512" s="6">
        <v>0</v>
      </c>
      <c r="AP512" s="49">
        <f t="shared" si="122"/>
        <v>0</v>
      </c>
      <c r="AQ512" s="6">
        <v>-203039.34</v>
      </c>
      <c r="AR512" s="8">
        <v>0</v>
      </c>
      <c r="AS512" s="8">
        <v>0</v>
      </c>
      <c r="AT512" s="51">
        <f t="shared" si="123"/>
        <v>0</v>
      </c>
      <c r="AU512" s="6">
        <v>-203039.34</v>
      </c>
      <c r="AV512" s="8">
        <v>0</v>
      </c>
      <c r="AW512" s="8">
        <v>0</v>
      </c>
      <c r="AX512" s="51">
        <f t="shared" si="124"/>
        <v>0</v>
      </c>
      <c r="AY512" s="50">
        <f t="shared" si="125"/>
        <v>-662944.37999999989</v>
      </c>
      <c r="AZ512" s="50">
        <f t="shared" si="126"/>
        <v>0</v>
      </c>
      <c r="BA512" s="50">
        <f t="shared" si="127"/>
        <v>0</v>
      </c>
      <c r="BB512" s="7">
        <f t="shared" si="128"/>
        <v>0</v>
      </c>
      <c r="BC512" s="10" t="s">
        <v>797</v>
      </c>
      <c r="BD512" s="10" t="s">
        <v>798</v>
      </c>
      <c r="BE512" s="10" t="s">
        <v>806</v>
      </c>
      <c r="BF512" s="10" t="s">
        <v>819</v>
      </c>
    </row>
    <row r="513" spans="1:58" x14ac:dyDescent="0.2">
      <c r="A513" s="5">
        <v>179286</v>
      </c>
      <c r="B513" s="6" t="s">
        <v>401</v>
      </c>
      <c r="C513" s="6">
        <v>451090.15</v>
      </c>
      <c r="D513" s="6">
        <v>66500</v>
      </c>
      <c r="E513" s="6">
        <v>10</v>
      </c>
      <c r="F513" s="49">
        <f t="shared" si="113"/>
        <v>203.49931578947371</v>
      </c>
      <c r="G513" s="6">
        <v>434219.15</v>
      </c>
      <c r="H513" s="6">
        <v>659000</v>
      </c>
      <c r="I513" s="6">
        <v>100</v>
      </c>
      <c r="J513" s="49">
        <f t="shared" si="114"/>
        <v>20.426090515933232</v>
      </c>
      <c r="K513" s="6">
        <v>446444.15</v>
      </c>
      <c r="L513" s="6">
        <v>688400</v>
      </c>
      <c r="M513" s="6">
        <v>100</v>
      </c>
      <c r="N513" s="49">
        <f t="shared" si="115"/>
        <v>19.455729953515398</v>
      </c>
      <c r="O513" s="6">
        <v>412063.85</v>
      </c>
      <c r="P513" s="6">
        <v>1106672.5</v>
      </c>
      <c r="Q513" s="6">
        <v>161.25</v>
      </c>
      <c r="R513" s="49">
        <f t="shared" si="116"/>
        <v>11.542691582197985</v>
      </c>
      <c r="S513" s="6">
        <v>551232.84</v>
      </c>
      <c r="T513" s="6">
        <v>802976</v>
      </c>
      <c r="U513" s="6">
        <v>116.2</v>
      </c>
      <c r="V513" s="49">
        <f t="shared" si="117"/>
        <v>21.28110683258279</v>
      </c>
      <c r="W513" s="6">
        <v>601271.11</v>
      </c>
      <c r="X513" s="6">
        <v>620160</v>
      </c>
      <c r="Y513" s="6">
        <v>92</v>
      </c>
      <c r="Z513" s="49">
        <f t="shared" si="118"/>
        <v>29.086257256191949</v>
      </c>
      <c r="AA513" s="6">
        <v>677778.61</v>
      </c>
      <c r="AB513" s="6">
        <v>817562.5</v>
      </c>
      <c r="AC513" s="6">
        <v>111.25</v>
      </c>
      <c r="AD513" s="49">
        <f t="shared" si="119"/>
        <v>25.699731714700711</v>
      </c>
      <c r="AE513" s="6">
        <v>713268.59</v>
      </c>
      <c r="AF513" s="6">
        <v>612750</v>
      </c>
      <c r="AG513" s="6">
        <v>85</v>
      </c>
      <c r="AH513" s="49">
        <f t="shared" si="120"/>
        <v>34.921350795593632</v>
      </c>
      <c r="AI513" s="6">
        <v>661424.84</v>
      </c>
      <c r="AJ513" s="6">
        <v>735750</v>
      </c>
      <c r="AK513" s="6">
        <v>105</v>
      </c>
      <c r="AL513" s="49">
        <f t="shared" si="121"/>
        <v>27.868392850832482</v>
      </c>
      <c r="AM513" s="6">
        <v>548454.85</v>
      </c>
      <c r="AN513" s="6">
        <v>583900</v>
      </c>
      <c r="AO513" s="6">
        <v>85</v>
      </c>
      <c r="AP513" s="49">
        <f t="shared" si="122"/>
        <v>29.118171519095732</v>
      </c>
      <c r="AQ513" s="6">
        <v>477964.85</v>
      </c>
      <c r="AR513" s="8">
        <v>563650</v>
      </c>
      <c r="AS513" s="8">
        <v>80</v>
      </c>
      <c r="AT513" s="51">
        <f t="shared" si="123"/>
        <v>26.287430763771845</v>
      </c>
      <c r="AU513" s="6">
        <v>556030.71999999997</v>
      </c>
      <c r="AV513" s="8">
        <v>846345</v>
      </c>
      <c r="AW513" s="8">
        <v>116.5</v>
      </c>
      <c r="AX513" s="51">
        <f t="shared" si="124"/>
        <v>20.366342708942568</v>
      </c>
      <c r="AY513" s="50">
        <f t="shared" si="125"/>
        <v>3574099.86</v>
      </c>
      <c r="AZ513" s="50">
        <f t="shared" si="126"/>
        <v>4761271</v>
      </c>
      <c r="BA513" s="50">
        <f t="shared" si="127"/>
        <v>1162.2</v>
      </c>
      <c r="BB513" s="7">
        <f t="shared" si="128"/>
        <v>23.270487157735825</v>
      </c>
      <c r="BC513" s="10" t="s">
        <v>797</v>
      </c>
      <c r="BD513" s="10" t="s">
        <v>798</v>
      </c>
      <c r="BE513" s="10" t="s">
        <v>806</v>
      </c>
      <c r="BF513" s="10" t="s">
        <v>819</v>
      </c>
    </row>
    <row r="514" spans="1:58" x14ac:dyDescent="0.2">
      <c r="A514" s="5">
        <v>202405</v>
      </c>
      <c r="B514" s="6" t="s">
        <v>471</v>
      </c>
      <c r="C514" s="6">
        <v>80852.039999999994</v>
      </c>
      <c r="D514" s="6">
        <v>0</v>
      </c>
      <c r="E514" s="6">
        <v>0</v>
      </c>
      <c r="F514" s="49">
        <f t="shared" si="113"/>
        <v>0</v>
      </c>
      <c r="G514" s="6">
        <v>20152.04</v>
      </c>
      <c r="H514" s="6">
        <v>70500</v>
      </c>
      <c r="I514" s="6">
        <v>10</v>
      </c>
      <c r="J514" s="49">
        <f t="shared" si="114"/>
        <v>8.8611807092198589</v>
      </c>
      <c r="K514" s="6">
        <v>0.04</v>
      </c>
      <c r="L514" s="6">
        <v>0</v>
      </c>
      <c r="M514" s="6">
        <v>0</v>
      </c>
      <c r="N514" s="49">
        <f t="shared" si="115"/>
        <v>0</v>
      </c>
      <c r="O514" s="6">
        <v>0.04</v>
      </c>
      <c r="P514" s="6">
        <v>0</v>
      </c>
      <c r="Q514" s="6">
        <v>0</v>
      </c>
      <c r="R514" s="49">
        <f t="shared" si="116"/>
        <v>0</v>
      </c>
      <c r="S514" s="6">
        <v>-3299.96</v>
      </c>
      <c r="T514" s="6">
        <v>296600</v>
      </c>
      <c r="U514" s="6">
        <v>45</v>
      </c>
      <c r="V514" s="49">
        <f t="shared" si="117"/>
        <v>-0.34490478759271748</v>
      </c>
      <c r="W514" s="6">
        <v>-18349.96</v>
      </c>
      <c r="X514" s="6">
        <v>0</v>
      </c>
      <c r="Y514" s="6">
        <v>0</v>
      </c>
      <c r="Z514" s="49">
        <f t="shared" si="118"/>
        <v>0</v>
      </c>
      <c r="AA514" s="6">
        <v>265990.03999999998</v>
      </c>
      <c r="AB514" s="6">
        <v>293160</v>
      </c>
      <c r="AC514" s="6">
        <v>42</v>
      </c>
      <c r="AD514" s="49">
        <f t="shared" si="119"/>
        <v>28.126931504980217</v>
      </c>
      <c r="AE514" s="6">
        <v>333050.03999999998</v>
      </c>
      <c r="AF514" s="6">
        <v>305760</v>
      </c>
      <c r="AG514" s="6">
        <v>42</v>
      </c>
      <c r="AH514" s="49">
        <f t="shared" si="120"/>
        <v>32.677594191522758</v>
      </c>
      <c r="AI514" s="6">
        <v>468950.04</v>
      </c>
      <c r="AJ514" s="6">
        <v>628320</v>
      </c>
      <c r="AK514" s="6">
        <v>84</v>
      </c>
      <c r="AL514" s="49">
        <f t="shared" si="121"/>
        <v>23.137018143621084</v>
      </c>
      <c r="AM514" s="6">
        <v>567800.04</v>
      </c>
      <c r="AN514" s="6">
        <v>732900</v>
      </c>
      <c r="AO514" s="6">
        <v>105</v>
      </c>
      <c r="AP514" s="49">
        <f t="shared" si="122"/>
        <v>24.016647891936149</v>
      </c>
      <c r="AQ514" s="6">
        <v>287660.03999999998</v>
      </c>
      <c r="AR514" s="8">
        <v>312560</v>
      </c>
      <c r="AS514" s="8">
        <v>42</v>
      </c>
      <c r="AT514" s="51">
        <f t="shared" si="123"/>
        <v>28.530398131558741</v>
      </c>
      <c r="AU514" s="6">
        <v>506616.6</v>
      </c>
      <c r="AV514" s="8">
        <v>901460</v>
      </c>
      <c r="AW514" s="8">
        <v>127</v>
      </c>
      <c r="AX514" s="51">
        <f t="shared" si="124"/>
        <v>17.421865196459077</v>
      </c>
      <c r="AY514" s="50">
        <f t="shared" si="125"/>
        <v>345344.27999999991</v>
      </c>
      <c r="AZ514" s="50">
        <f t="shared" si="126"/>
        <v>660260</v>
      </c>
      <c r="BA514" s="50">
        <f t="shared" si="127"/>
        <v>497</v>
      </c>
      <c r="BB514" s="7">
        <f t="shared" si="128"/>
        <v>16.214328718989485</v>
      </c>
      <c r="BC514" s="10" t="s">
        <v>797</v>
      </c>
      <c r="BD514" s="10" t="s">
        <v>798</v>
      </c>
      <c r="BE514" s="10" t="s">
        <v>806</v>
      </c>
      <c r="BF514" s="10" t="s">
        <v>819</v>
      </c>
    </row>
    <row r="515" spans="1:58" x14ac:dyDescent="0.2">
      <c r="A515" s="5">
        <v>203564</v>
      </c>
      <c r="B515" s="6" t="s">
        <v>512</v>
      </c>
      <c r="C515" s="6">
        <v>333057.45</v>
      </c>
      <c r="D515" s="6">
        <v>568700</v>
      </c>
      <c r="E515" s="6">
        <v>82</v>
      </c>
      <c r="F515" s="49">
        <f t="shared" ref="F515:F578" si="129">IFERROR(C515/(D515/30),0)</f>
        <v>17.569410058027078</v>
      </c>
      <c r="G515" s="6">
        <v>50947.46</v>
      </c>
      <c r="H515" s="6">
        <v>252187.5</v>
      </c>
      <c r="I515" s="6">
        <v>37.25</v>
      </c>
      <c r="J515" s="49">
        <f t="shared" ref="J515:J578" si="130">IFERROR(G515/(H515/31),0)</f>
        <v>6.2626865328376704</v>
      </c>
      <c r="K515" s="6">
        <v>131798.70000000001</v>
      </c>
      <c r="L515" s="6">
        <v>1017840</v>
      </c>
      <c r="M515" s="6">
        <v>150</v>
      </c>
      <c r="N515" s="49">
        <f t="shared" ref="N515:N578" si="131">IFERROR(K515/(L515/30),0)</f>
        <v>3.8846586889884467</v>
      </c>
      <c r="O515" s="6">
        <v>177893.71</v>
      </c>
      <c r="P515" s="6">
        <v>852445</v>
      </c>
      <c r="Q515" s="6">
        <v>124.5</v>
      </c>
      <c r="R515" s="49">
        <f t="shared" ref="R515:R578" si="132">IFERROR(O515/(P515/31),0)</f>
        <v>6.4692795546926778</v>
      </c>
      <c r="S515" s="6">
        <v>109053.71</v>
      </c>
      <c r="T515" s="6">
        <v>669400</v>
      </c>
      <c r="U515" s="6">
        <v>100</v>
      </c>
      <c r="V515" s="49">
        <f t="shared" ref="V515:V578" si="133">IFERROR(S515/(T515/31),0)</f>
        <v>5.0502913205855995</v>
      </c>
      <c r="W515" s="6">
        <v>57391.199999999997</v>
      </c>
      <c r="X515" s="6">
        <v>372880</v>
      </c>
      <c r="Y515" s="6">
        <v>56</v>
      </c>
      <c r="Z515" s="49">
        <f t="shared" ref="Z515:Z578" si="134">IFERROR(W515/(X515/30),0)</f>
        <v>4.6173996996352713</v>
      </c>
      <c r="AA515" s="6">
        <v>194236.2</v>
      </c>
      <c r="AB515" s="6">
        <v>480790</v>
      </c>
      <c r="AC515" s="6">
        <v>68</v>
      </c>
      <c r="AD515" s="49">
        <f t="shared" ref="AD515:AD578" si="135">IFERROR(AA515/(AB515/31),0)</f>
        <v>12.523809147444831</v>
      </c>
      <c r="AE515" s="6">
        <v>131586.18</v>
      </c>
      <c r="AF515" s="6">
        <v>622375</v>
      </c>
      <c r="AG515" s="6">
        <v>87.5</v>
      </c>
      <c r="AH515" s="49">
        <f t="shared" ref="AH515:AH578" si="136">IFERROR(AE515/(AF515/30),0)</f>
        <v>6.3427763004619404</v>
      </c>
      <c r="AI515" s="6">
        <v>359892.93</v>
      </c>
      <c r="AJ515" s="6">
        <v>1018687.5</v>
      </c>
      <c r="AK515" s="6">
        <v>143.75</v>
      </c>
      <c r="AL515" s="49">
        <f t="shared" ref="AL515:AL578" si="137">IFERROR(AI515/(AJ515/31),0)</f>
        <v>10.952015048775998</v>
      </c>
      <c r="AM515" s="6">
        <v>457890.9</v>
      </c>
      <c r="AN515" s="6">
        <v>710030</v>
      </c>
      <c r="AO515" s="6">
        <v>101</v>
      </c>
      <c r="AP515" s="49">
        <f t="shared" ref="AP515:AP578" si="138">IFERROR(AM515/(AN515/31),0)</f>
        <v>19.991574863033957</v>
      </c>
      <c r="AQ515" s="6">
        <v>174747.9</v>
      </c>
      <c r="AR515" s="8">
        <v>743715</v>
      </c>
      <c r="AS515" s="8">
        <v>105.5</v>
      </c>
      <c r="AT515" s="51">
        <f t="shared" ref="AT515:AT578" si="139">IFERROR(AQ515/(AR515/31),0)</f>
        <v>7.2839527238256592</v>
      </c>
      <c r="AU515" s="6">
        <v>245588.4</v>
      </c>
      <c r="AV515" s="8">
        <v>775395</v>
      </c>
      <c r="AW515" s="8">
        <v>111.5</v>
      </c>
      <c r="AX515" s="51">
        <f t="shared" ref="AX515:AX578" si="140">IFERROR(AU515/(AV515/31),0)</f>
        <v>9.8185317160930872</v>
      </c>
      <c r="AY515" s="50">
        <f t="shared" si="125"/>
        <v>1054378.43</v>
      </c>
      <c r="AZ515" s="50">
        <f t="shared" si="126"/>
        <v>4214242.5</v>
      </c>
      <c r="BA515" s="50">
        <f t="shared" si="127"/>
        <v>1167</v>
      </c>
      <c r="BB515" s="7">
        <f t="shared" si="128"/>
        <v>7.7560157798228264</v>
      </c>
      <c r="BC515" s="10" t="s">
        <v>797</v>
      </c>
      <c r="BD515" s="10" t="s">
        <v>798</v>
      </c>
      <c r="BE515" s="10" t="s">
        <v>806</v>
      </c>
      <c r="BF515" s="10" t="s">
        <v>819</v>
      </c>
    </row>
    <row r="516" spans="1:58" x14ac:dyDescent="0.2">
      <c r="A516" s="5">
        <v>203694</v>
      </c>
      <c r="B516" s="6" t="s">
        <v>515</v>
      </c>
      <c r="C516" s="6">
        <v>270829.39</v>
      </c>
      <c r="D516" s="6">
        <v>544750</v>
      </c>
      <c r="E516" s="6">
        <v>79</v>
      </c>
      <c r="F516" s="49">
        <f t="shared" si="129"/>
        <v>14.914881505277652</v>
      </c>
      <c r="G516" s="6">
        <v>312067.65000000002</v>
      </c>
      <c r="H516" s="6">
        <v>695625</v>
      </c>
      <c r="I516" s="6">
        <v>102.5</v>
      </c>
      <c r="J516" s="49">
        <f t="shared" si="130"/>
        <v>13.907057897574125</v>
      </c>
      <c r="K516" s="6">
        <v>289118.03999999998</v>
      </c>
      <c r="L516" s="6">
        <v>489400</v>
      </c>
      <c r="M516" s="6">
        <v>70</v>
      </c>
      <c r="N516" s="49">
        <f t="shared" si="131"/>
        <v>17.722805884756845</v>
      </c>
      <c r="O516" s="6">
        <v>495422.35</v>
      </c>
      <c r="P516" s="6">
        <v>594820</v>
      </c>
      <c r="Q516" s="6">
        <v>86</v>
      </c>
      <c r="R516" s="49">
        <f t="shared" si="132"/>
        <v>25.819731767593556</v>
      </c>
      <c r="S516" s="6">
        <v>506727.01</v>
      </c>
      <c r="T516" s="6">
        <v>505750</v>
      </c>
      <c r="U516" s="6">
        <v>75</v>
      </c>
      <c r="V516" s="49">
        <f t="shared" si="133"/>
        <v>31.059885931784478</v>
      </c>
      <c r="W516" s="6">
        <v>336811.97</v>
      </c>
      <c r="X516" s="6">
        <v>245310</v>
      </c>
      <c r="Y516" s="6">
        <v>37</v>
      </c>
      <c r="Z516" s="49">
        <f t="shared" si="134"/>
        <v>41.190163874281517</v>
      </c>
      <c r="AA516" s="6">
        <v>352691.97</v>
      </c>
      <c r="AB516" s="6">
        <v>365880</v>
      </c>
      <c r="AC516" s="6">
        <v>51</v>
      </c>
      <c r="AD516" s="49">
        <f t="shared" si="135"/>
        <v>29.882614709740899</v>
      </c>
      <c r="AE516" s="6">
        <v>422014.11</v>
      </c>
      <c r="AF516" s="6">
        <v>360330</v>
      </c>
      <c r="AG516" s="6">
        <v>51</v>
      </c>
      <c r="AH516" s="49">
        <f t="shared" si="136"/>
        <v>35.135634834734823</v>
      </c>
      <c r="AI516" s="6">
        <v>275844.55</v>
      </c>
      <c r="AJ516" s="6">
        <v>316350</v>
      </c>
      <c r="AK516" s="6">
        <v>45</v>
      </c>
      <c r="AL516" s="49">
        <f t="shared" si="137"/>
        <v>27.030760391970919</v>
      </c>
      <c r="AM516" s="6">
        <v>380974.21</v>
      </c>
      <c r="AN516" s="6">
        <v>547200</v>
      </c>
      <c r="AO516" s="6">
        <v>80</v>
      </c>
      <c r="AP516" s="49">
        <f t="shared" si="138"/>
        <v>21.582968768274856</v>
      </c>
      <c r="AQ516" s="6">
        <v>422099.21</v>
      </c>
      <c r="AR516" s="8">
        <v>431125</v>
      </c>
      <c r="AS516" s="8">
        <v>62.5</v>
      </c>
      <c r="AT516" s="51">
        <f t="shared" si="139"/>
        <v>30.351001472890694</v>
      </c>
      <c r="AU516" s="6">
        <v>350425.92</v>
      </c>
      <c r="AV516" s="8">
        <v>591225</v>
      </c>
      <c r="AW516" s="8">
        <v>82.5</v>
      </c>
      <c r="AX516" s="51">
        <f t="shared" si="140"/>
        <v>18.374059824939742</v>
      </c>
      <c r="AY516" s="50">
        <f t="shared" ref="AY516:AY579" si="141">C516+G516+K516+O516+S516+W516+AA516</f>
        <v>2563668.38</v>
      </c>
      <c r="AZ516" s="50">
        <f t="shared" ref="AZ516:AZ579" si="142">D516+H516+L516+P516+T516+X516+AB516</f>
        <v>3441535</v>
      </c>
      <c r="BA516" s="50">
        <f t="shared" ref="BA516:BA579" si="143">E516+I516+M516+Q516+U516+Y516+AC516+AG516+AK516+AO516+AS516+AW516</f>
        <v>821.5</v>
      </c>
      <c r="BB516" s="7">
        <f t="shared" si="128"/>
        <v>23.092521151172367</v>
      </c>
      <c r="BC516" s="10" t="s">
        <v>797</v>
      </c>
      <c r="BD516" s="10" t="s">
        <v>798</v>
      </c>
      <c r="BE516" s="10" t="s">
        <v>806</v>
      </c>
      <c r="BF516" s="10" t="s">
        <v>819</v>
      </c>
    </row>
    <row r="517" spans="1:58" x14ac:dyDescent="0.2">
      <c r="A517" s="5">
        <v>204132</v>
      </c>
      <c r="B517" s="6" t="s">
        <v>522</v>
      </c>
      <c r="C517" s="6">
        <v>400507.51</v>
      </c>
      <c r="D517" s="6">
        <v>408000</v>
      </c>
      <c r="E517" s="6">
        <v>60</v>
      </c>
      <c r="F517" s="49">
        <f t="shared" si="129"/>
        <v>29.44908161764706</v>
      </c>
      <c r="G517" s="6">
        <v>102507.51</v>
      </c>
      <c r="H517" s="6">
        <v>0</v>
      </c>
      <c r="I517" s="6">
        <v>0</v>
      </c>
      <c r="J517" s="49">
        <f t="shared" si="130"/>
        <v>0</v>
      </c>
      <c r="K517" s="6">
        <v>95487.51</v>
      </c>
      <c r="L517" s="6">
        <v>348420</v>
      </c>
      <c r="M517" s="6">
        <v>52</v>
      </c>
      <c r="N517" s="49">
        <f t="shared" si="131"/>
        <v>8.2217590838643009</v>
      </c>
      <c r="O517" s="6">
        <v>467062.51</v>
      </c>
      <c r="P517" s="6">
        <v>779900</v>
      </c>
      <c r="Q517" s="6">
        <v>115</v>
      </c>
      <c r="R517" s="49">
        <f t="shared" si="132"/>
        <v>18.565120925759711</v>
      </c>
      <c r="S517" s="6">
        <v>477042.51</v>
      </c>
      <c r="T517" s="6">
        <v>608415</v>
      </c>
      <c r="U517" s="6">
        <v>90.5</v>
      </c>
      <c r="V517" s="49">
        <f t="shared" si="133"/>
        <v>24.306300485688226</v>
      </c>
      <c r="W517" s="6">
        <v>380920.02</v>
      </c>
      <c r="X517" s="6">
        <v>344010</v>
      </c>
      <c r="Y517" s="6">
        <v>52</v>
      </c>
      <c r="Z517" s="49">
        <f t="shared" si="134"/>
        <v>33.218803523153397</v>
      </c>
      <c r="AA517" s="6">
        <v>213420.02</v>
      </c>
      <c r="AB517" s="6">
        <v>220900</v>
      </c>
      <c r="AC517" s="6">
        <v>30</v>
      </c>
      <c r="AD517" s="49">
        <f t="shared" si="135"/>
        <v>29.950297057492076</v>
      </c>
      <c r="AE517" s="6">
        <v>475420.02</v>
      </c>
      <c r="AF517" s="6">
        <v>499100</v>
      </c>
      <c r="AG517" s="6">
        <v>70</v>
      </c>
      <c r="AH517" s="49">
        <f t="shared" si="136"/>
        <v>28.576639150470847</v>
      </c>
      <c r="AI517" s="6">
        <v>425045.02</v>
      </c>
      <c r="AJ517" s="6">
        <v>316800</v>
      </c>
      <c r="AK517" s="6">
        <v>45</v>
      </c>
      <c r="AL517" s="49">
        <f t="shared" si="137"/>
        <v>41.592157891414139</v>
      </c>
      <c r="AM517" s="6">
        <v>456960.02</v>
      </c>
      <c r="AN517" s="6">
        <v>477075</v>
      </c>
      <c r="AO517" s="6">
        <v>67.5</v>
      </c>
      <c r="AP517" s="49">
        <f t="shared" si="138"/>
        <v>29.69294266100718</v>
      </c>
      <c r="AQ517" s="6">
        <v>458650.02</v>
      </c>
      <c r="AR517" s="8">
        <v>319910</v>
      </c>
      <c r="AS517" s="8">
        <v>47</v>
      </c>
      <c r="AT517" s="51">
        <f t="shared" si="139"/>
        <v>44.444220624550653</v>
      </c>
      <c r="AU517" s="6">
        <v>476450.64</v>
      </c>
      <c r="AV517" s="8">
        <v>609220</v>
      </c>
      <c r="AW517" s="8">
        <v>86.5</v>
      </c>
      <c r="AX517" s="51">
        <f t="shared" si="140"/>
        <v>24.24406592035718</v>
      </c>
      <c r="AY517" s="50">
        <f t="shared" si="141"/>
        <v>2136947.59</v>
      </c>
      <c r="AZ517" s="50">
        <f t="shared" si="142"/>
        <v>2709645</v>
      </c>
      <c r="BA517" s="50">
        <f t="shared" si="143"/>
        <v>715.5</v>
      </c>
      <c r="BB517" s="7">
        <f t="shared" si="128"/>
        <v>24.447990526434271</v>
      </c>
      <c r="BC517" s="10" t="s">
        <v>797</v>
      </c>
      <c r="BD517" s="10" t="s">
        <v>798</v>
      </c>
      <c r="BE517" s="10" t="s">
        <v>806</v>
      </c>
      <c r="BF517" s="10" t="s">
        <v>819</v>
      </c>
    </row>
    <row r="518" spans="1:58" x14ac:dyDescent="0.2">
      <c r="A518" s="5">
        <v>206441</v>
      </c>
      <c r="B518" s="6" t="s">
        <v>572</v>
      </c>
      <c r="C518" s="6">
        <v>594157.65</v>
      </c>
      <c r="D518" s="6">
        <v>2561100</v>
      </c>
      <c r="E518" s="6">
        <v>378</v>
      </c>
      <c r="F518" s="49">
        <f t="shared" si="129"/>
        <v>6.9597944242708216</v>
      </c>
      <c r="G518" s="6">
        <v>122416.65</v>
      </c>
      <c r="H518" s="6">
        <v>706587.5</v>
      </c>
      <c r="I518" s="6">
        <v>106.75</v>
      </c>
      <c r="J518" s="49">
        <f t="shared" si="130"/>
        <v>5.3707660410069522</v>
      </c>
      <c r="K518" s="6">
        <v>992754.12</v>
      </c>
      <c r="L518" s="6">
        <v>4926791.5</v>
      </c>
      <c r="M518" s="6">
        <v>718.45</v>
      </c>
      <c r="N518" s="49">
        <f t="shared" si="131"/>
        <v>6.0450342986911458</v>
      </c>
      <c r="O518" s="6">
        <v>-63941.37</v>
      </c>
      <c r="P518" s="6">
        <v>1524750</v>
      </c>
      <c r="Q518" s="6">
        <v>225</v>
      </c>
      <c r="R518" s="49">
        <f t="shared" si="132"/>
        <v>-1.3000048991637974</v>
      </c>
      <c r="S518" s="6">
        <v>202085.68</v>
      </c>
      <c r="T518" s="6">
        <v>3843225</v>
      </c>
      <c r="U518" s="6">
        <v>572.5</v>
      </c>
      <c r="V518" s="49">
        <f t="shared" si="133"/>
        <v>1.6300518652954223</v>
      </c>
      <c r="W518" s="6">
        <v>5371.03</v>
      </c>
      <c r="X518" s="6">
        <v>2051784</v>
      </c>
      <c r="Y518" s="6">
        <v>300.8</v>
      </c>
      <c r="Z518" s="49">
        <f t="shared" si="134"/>
        <v>7.853209694587733E-2</v>
      </c>
      <c r="AA518" s="6">
        <v>63565.55</v>
      </c>
      <c r="AB518" s="6">
        <v>3175752.5</v>
      </c>
      <c r="AC518" s="6">
        <v>454.25</v>
      </c>
      <c r="AD518" s="49">
        <f t="shared" si="135"/>
        <v>0.62049295403215465</v>
      </c>
      <c r="AE518" s="6">
        <v>628063.55000000005</v>
      </c>
      <c r="AF518" s="6">
        <v>1861050</v>
      </c>
      <c r="AG518" s="6">
        <v>260</v>
      </c>
      <c r="AH518" s="49">
        <f t="shared" si="136"/>
        <v>10.124341903764005</v>
      </c>
      <c r="AI518" s="6">
        <v>555135.23</v>
      </c>
      <c r="AJ518" s="6">
        <v>4036490</v>
      </c>
      <c r="AK518" s="6">
        <v>573</v>
      </c>
      <c r="AL518" s="49">
        <f t="shared" si="137"/>
        <v>4.2634051192991924</v>
      </c>
      <c r="AM518" s="6">
        <v>509119.7</v>
      </c>
      <c r="AN518" s="6">
        <v>2101962.5</v>
      </c>
      <c r="AO518" s="6">
        <v>303.75</v>
      </c>
      <c r="AP518" s="49">
        <f t="shared" si="138"/>
        <v>7.5085595960917484</v>
      </c>
      <c r="AQ518" s="6">
        <v>502062.77</v>
      </c>
      <c r="AR518" s="8">
        <v>3382247.5</v>
      </c>
      <c r="AS518" s="8">
        <v>485.75</v>
      </c>
      <c r="AT518" s="51">
        <f t="shared" si="139"/>
        <v>4.6016578828131296</v>
      </c>
      <c r="AU518" s="6">
        <v>76821.59</v>
      </c>
      <c r="AV518" s="8">
        <v>4608425</v>
      </c>
      <c r="AW518" s="8">
        <v>650</v>
      </c>
      <c r="AX518" s="51">
        <f t="shared" si="140"/>
        <v>0.51676425025903638</v>
      </c>
      <c r="AY518" s="50">
        <f t="shared" si="141"/>
        <v>1916409.3099999998</v>
      </c>
      <c r="AZ518" s="50">
        <f t="shared" si="142"/>
        <v>18789990.5</v>
      </c>
      <c r="BA518" s="50">
        <f t="shared" si="143"/>
        <v>5028.25</v>
      </c>
      <c r="BB518" s="7">
        <f t="shared" si="128"/>
        <v>3.1617199918222414</v>
      </c>
      <c r="BC518" s="10" t="s">
        <v>797</v>
      </c>
      <c r="BD518" s="10" t="s">
        <v>798</v>
      </c>
      <c r="BE518" s="10" t="s">
        <v>806</v>
      </c>
      <c r="BF518" s="10" t="s">
        <v>819</v>
      </c>
    </row>
    <row r="519" spans="1:58" x14ac:dyDescent="0.2">
      <c r="A519" s="5">
        <v>207529</v>
      </c>
      <c r="B519" s="6" t="s">
        <v>599</v>
      </c>
      <c r="C519" s="6">
        <v>411845</v>
      </c>
      <c r="D519" s="6">
        <v>675000</v>
      </c>
      <c r="E519" s="6">
        <v>100</v>
      </c>
      <c r="F519" s="49">
        <f t="shared" si="129"/>
        <v>18.304222222222222</v>
      </c>
      <c r="G519" s="6">
        <v>325800</v>
      </c>
      <c r="H519" s="6">
        <v>889075</v>
      </c>
      <c r="I519" s="6">
        <v>134.5</v>
      </c>
      <c r="J519" s="49">
        <f t="shared" si="130"/>
        <v>11.359896521665776</v>
      </c>
      <c r="K519" s="6">
        <v>187310.48</v>
      </c>
      <c r="L519" s="6">
        <v>1372791</v>
      </c>
      <c r="M519" s="6">
        <v>202.1</v>
      </c>
      <c r="N519" s="49">
        <f t="shared" si="131"/>
        <v>4.0933502623487481</v>
      </c>
      <c r="O519" s="6">
        <v>489030.56</v>
      </c>
      <c r="P519" s="6">
        <v>1029777.5</v>
      </c>
      <c r="Q519" s="6">
        <v>151.25</v>
      </c>
      <c r="R519" s="49">
        <f t="shared" si="132"/>
        <v>14.721575641339996</v>
      </c>
      <c r="S519" s="6">
        <v>365500.56</v>
      </c>
      <c r="T519" s="6">
        <v>931200</v>
      </c>
      <c r="U519" s="6">
        <v>140</v>
      </c>
      <c r="V519" s="49">
        <f t="shared" si="133"/>
        <v>12.167651804123711</v>
      </c>
      <c r="W519" s="6">
        <v>498436.83</v>
      </c>
      <c r="X519" s="6">
        <v>1033850</v>
      </c>
      <c r="Y519" s="6">
        <v>155</v>
      </c>
      <c r="Z519" s="49">
        <f t="shared" si="134"/>
        <v>14.463514919959376</v>
      </c>
      <c r="AA519" s="6">
        <v>480781.77</v>
      </c>
      <c r="AB519" s="6">
        <v>809955</v>
      </c>
      <c r="AC519" s="6">
        <v>113.5</v>
      </c>
      <c r="AD519" s="49">
        <f t="shared" si="135"/>
        <v>18.401312258088414</v>
      </c>
      <c r="AE519" s="6">
        <v>541256.77</v>
      </c>
      <c r="AF519" s="6">
        <v>545745</v>
      </c>
      <c r="AG519" s="6">
        <v>76.5</v>
      </c>
      <c r="AH519" s="49">
        <f t="shared" si="136"/>
        <v>29.753278729076769</v>
      </c>
      <c r="AI519" s="6">
        <v>526216.21</v>
      </c>
      <c r="AJ519" s="6">
        <v>1408193</v>
      </c>
      <c r="AK519" s="6">
        <v>202.1</v>
      </c>
      <c r="AL519" s="49">
        <f t="shared" si="137"/>
        <v>11.584138331890586</v>
      </c>
      <c r="AM519" s="6">
        <v>509565.13</v>
      </c>
      <c r="AN519" s="6">
        <v>1229900</v>
      </c>
      <c r="AO519" s="6">
        <v>180</v>
      </c>
      <c r="AP519" s="49">
        <f t="shared" si="138"/>
        <v>12.843742605089844</v>
      </c>
      <c r="AQ519" s="6">
        <v>511364.13</v>
      </c>
      <c r="AR519" s="8">
        <v>626700</v>
      </c>
      <c r="AS519" s="8">
        <v>90</v>
      </c>
      <c r="AT519" s="51">
        <f t="shared" si="139"/>
        <v>25.294858831977024</v>
      </c>
      <c r="AU519" s="6">
        <v>440750.4</v>
      </c>
      <c r="AV519" s="8">
        <v>1140140</v>
      </c>
      <c r="AW519" s="8">
        <v>158</v>
      </c>
      <c r="AX519" s="51">
        <f t="shared" si="140"/>
        <v>11.983846194327013</v>
      </c>
      <c r="AY519" s="50">
        <f t="shared" si="141"/>
        <v>2758705.2</v>
      </c>
      <c r="AZ519" s="50">
        <f t="shared" si="142"/>
        <v>6741648.5</v>
      </c>
      <c r="BA519" s="50">
        <f t="shared" si="143"/>
        <v>1702.9499999999998</v>
      </c>
      <c r="BB519" s="7">
        <f t="shared" ref="BB519:BB582" si="144">IFERROR(AY519/(AZ519/31),0)</f>
        <v>12.685304076591951</v>
      </c>
      <c r="BC519" s="10" t="s">
        <v>797</v>
      </c>
      <c r="BD519" s="10" t="s">
        <v>798</v>
      </c>
      <c r="BE519" s="10" t="s">
        <v>806</v>
      </c>
      <c r="BF519" s="10" t="s">
        <v>819</v>
      </c>
    </row>
    <row r="520" spans="1:58" x14ac:dyDescent="0.2">
      <c r="A520" s="5">
        <v>208013</v>
      </c>
      <c r="B520" s="6" t="s">
        <v>611</v>
      </c>
      <c r="C520" s="6">
        <v>-525</v>
      </c>
      <c r="D520" s="6">
        <v>50625</v>
      </c>
      <c r="E520" s="6">
        <v>7.5</v>
      </c>
      <c r="F520" s="49">
        <f t="shared" si="129"/>
        <v>-0.31111111111111112</v>
      </c>
      <c r="G520" s="6">
        <v>-3700</v>
      </c>
      <c r="H520" s="6">
        <v>245550</v>
      </c>
      <c r="I520" s="6">
        <v>37</v>
      </c>
      <c r="J520" s="49">
        <f t="shared" si="130"/>
        <v>-0.46711464060272856</v>
      </c>
      <c r="K520" s="6">
        <v>94132.5</v>
      </c>
      <c r="L520" s="6">
        <v>338900</v>
      </c>
      <c r="M520" s="6">
        <v>50</v>
      </c>
      <c r="N520" s="49">
        <f t="shared" si="131"/>
        <v>8.3327677781056355</v>
      </c>
      <c r="O520" s="6">
        <v>235199.5</v>
      </c>
      <c r="P520" s="6">
        <v>343900</v>
      </c>
      <c r="Q520" s="6">
        <v>50</v>
      </c>
      <c r="R520" s="49">
        <f t="shared" si="132"/>
        <v>21.201466996219832</v>
      </c>
      <c r="S520" s="6">
        <v>235384.49</v>
      </c>
      <c r="T520" s="6">
        <v>243945</v>
      </c>
      <c r="U520" s="6">
        <v>36.5</v>
      </c>
      <c r="V520" s="49">
        <f t="shared" si="133"/>
        <v>29.912149008997929</v>
      </c>
      <c r="W520" s="6">
        <v>114246.99</v>
      </c>
      <c r="X520" s="6">
        <v>179010</v>
      </c>
      <c r="Y520" s="6">
        <v>27</v>
      </c>
      <c r="Z520" s="49">
        <f t="shared" si="134"/>
        <v>19.146470588235296</v>
      </c>
      <c r="AA520" s="6">
        <v>360767</v>
      </c>
      <c r="AB520" s="6">
        <v>359830</v>
      </c>
      <c r="AC520" s="6">
        <v>51</v>
      </c>
      <c r="AD520" s="49">
        <f t="shared" si="135"/>
        <v>31.080724230886805</v>
      </c>
      <c r="AE520" s="6">
        <v>345527</v>
      </c>
      <c r="AF520" s="6">
        <v>172320</v>
      </c>
      <c r="AG520" s="6">
        <v>24</v>
      </c>
      <c r="AH520" s="49">
        <f t="shared" si="136"/>
        <v>60.154422005571028</v>
      </c>
      <c r="AI520" s="6">
        <v>41369.5</v>
      </c>
      <c r="AJ520" s="6">
        <v>52725</v>
      </c>
      <c r="AK520" s="6">
        <v>7.5</v>
      </c>
      <c r="AL520" s="49">
        <f t="shared" si="137"/>
        <v>24.323461356092935</v>
      </c>
      <c r="AM520" s="6">
        <v>224949.51</v>
      </c>
      <c r="AN520" s="6">
        <v>365570</v>
      </c>
      <c r="AO520" s="6">
        <v>54</v>
      </c>
      <c r="AP520" s="49">
        <f t="shared" si="138"/>
        <v>19.075511694066801</v>
      </c>
      <c r="AQ520" s="6">
        <v>83949.51</v>
      </c>
      <c r="AR520" s="8">
        <v>0</v>
      </c>
      <c r="AS520" s="8">
        <v>0</v>
      </c>
      <c r="AT520" s="51">
        <f t="shared" si="139"/>
        <v>0</v>
      </c>
      <c r="AU520" s="6">
        <v>114504.26</v>
      </c>
      <c r="AV520" s="8">
        <v>251448</v>
      </c>
      <c r="AW520" s="8">
        <v>35.6</v>
      </c>
      <c r="AX520" s="51">
        <f t="shared" si="140"/>
        <v>14.11676394324075</v>
      </c>
      <c r="AY520" s="50">
        <f t="shared" si="141"/>
        <v>1035505.48</v>
      </c>
      <c r="AZ520" s="50">
        <f t="shared" si="142"/>
        <v>1761760</v>
      </c>
      <c r="BA520" s="50">
        <f t="shared" si="143"/>
        <v>380.1</v>
      </c>
      <c r="BB520" s="7">
        <f t="shared" si="144"/>
        <v>18.220796181091636</v>
      </c>
      <c r="BC520" s="10" t="s">
        <v>797</v>
      </c>
      <c r="BD520" s="10" t="s">
        <v>798</v>
      </c>
      <c r="BE520" s="10" t="s">
        <v>806</v>
      </c>
      <c r="BF520" s="10" t="s">
        <v>819</v>
      </c>
    </row>
    <row r="521" spans="1:58" x14ac:dyDescent="0.2">
      <c r="A521" s="5">
        <v>209726</v>
      </c>
      <c r="B521" s="6" t="s">
        <v>670</v>
      </c>
      <c r="C521" s="6">
        <v>0</v>
      </c>
      <c r="D521" s="6">
        <v>0</v>
      </c>
      <c r="E521" s="6">
        <v>0</v>
      </c>
      <c r="F521" s="49">
        <f t="shared" si="129"/>
        <v>0</v>
      </c>
      <c r="G521" s="6">
        <v>0</v>
      </c>
      <c r="H521" s="6">
        <v>0</v>
      </c>
      <c r="I521" s="6">
        <v>0</v>
      </c>
      <c r="J521" s="49">
        <f t="shared" si="130"/>
        <v>0</v>
      </c>
      <c r="K521" s="6">
        <v>0</v>
      </c>
      <c r="L521" s="6">
        <v>0</v>
      </c>
      <c r="M521" s="6">
        <v>0</v>
      </c>
      <c r="N521" s="49">
        <f t="shared" si="131"/>
        <v>0</v>
      </c>
      <c r="O521" s="6">
        <v>0</v>
      </c>
      <c r="P521" s="6">
        <v>0</v>
      </c>
      <c r="Q521" s="6">
        <v>0</v>
      </c>
      <c r="R521" s="49">
        <f t="shared" si="132"/>
        <v>0</v>
      </c>
      <c r="S521" s="6">
        <v>0</v>
      </c>
      <c r="T521" s="6">
        <v>0</v>
      </c>
      <c r="U521" s="6">
        <v>0</v>
      </c>
      <c r="V521" s="49">
        <f t="shared" si="133"/>
        <v>0</v>
      </c>
      <c r="W521" s="6">
        <v>-5500</v>
      </c>
      <c r="X521" s="6">
        <v>203400</v>
      </c>
      <c r="Y521" s="6">
        <v>30</v>
      </c>
      <c r="Z521" s="49">
        <f t="shared" si="134"/>
        <v>-0.8112094395280236</v>
      </c>
      <c r="AA521" s="6">
        <v>-8500</v>
      </c>
      <c r="AB521" s="6">
        <v>0</v>
      </c>
      <c r="AC521" s="6">
        <v>0</v>
      </c>
      <c r="AD521" s="49">
        <f t="shared" si="135"/>
        <v>0</v>
      </c>
      <c r="AE521" s="6">
        <v>-9950</v>
      </c>
      <c r="AF521" s="6">
        <v>272300</v>
      </c>
      <c r="AG521" s="6">
        <v>35</v>
      </c>
      <c r="AH521" s="49">
        <f t="shared" si="136"/>
        <v>-1.0962174072713919</v>
      </c>
      <c r="AI521" s="6">
        <v>-24350</v>
      </c>
      <c r="AJ521" s="6">
        <v>261800</v>
      </c>
      <c r="AK521" s="6">
        <v>35</v>
      </c>
      <c r="AL521" s="49">
        <f t="shared" si="137"/>
        <v>-2.8833078686019862</v>
      </c>
      <c r="AM521" s="6">
        <v>226950</v>
      </c>
      <c r="AN521" s="6">
        <v>258300</v>
      </c>
      <c r="AO521" s="6">
        <v>35</v>
      </c>
      <c r="AP521" s="49">
        <f t="shared" si="138"/>
        <v>27.237514518002325</v>
      </c>
      <c r="AQ521" s="6">
        <v>226950</v>
      </c>
      <c r="AR521" s="8">
        <v>0</v>
      </c>
      <c r="AS521" s="8">
        <v>0</v>
      </c>
      <c r="AT521" s="51">
        <f t="shared" si="139"/>
        <v>0</v>
      </c>
      <c r="AU521" s="6">
        <v>100950</v>
      </c>
      <c r="AV521" s="8">
        <v>0</v>
      </c>
      <c r="AW521" s="8">
        <v>0</v>
      </c>
      <c r="AX521" s="51">
        <f t="shared" si="140"/>
        <v>0</v>
      </c>
      <c r="AY521" s="50">
        <f t="shared" si="141"/>
        <v>-14000</v>
      </c>
      <c r="AZ521" s="50">
        <f t="shared" si="142"/>
        <v>203400</v>
      </c>
      <c r="BA521" s="50">
        <f t="shared" si="143"/>
        <v>135</v>
      </c>
      <c r="BB521" s="7">
        <f t="shared" si="144"/>
        <v>-2.1337266470009832</v>
      </c>
      <c r="BC521" s="10" t="s">
        <v>797</v>
      </c>
      <c r="BD521" s="10" t="s">
        <v>798</v>
      </c>
      <c r="BE521" s="10" t="s">
        <v>806</v>
      </c>
      <c r="BF521" s="10" t="s">
        <v>819</v>
      </c>
    </row>
    <row r="522" spans="1:58" x14ac:dyDescent="0.2">
      <c r="A522" s="5">
        <v>210210</v>
      </c>
      <c r="B522" s="6" t="s">
        <v>684</v>
      </c>
      <c r="C522" s="6">
        <v>0</v>
      </c>
      <c r="D522" s="6">
        <v>0</v>
      </c>
      <c r="E522" s="6">
        <v>0</v>
      </c>
      <c r="F522" s="49">
        <f t="shared" si="129"/>
        <v>0</v>
      </c>
      <c r="G522" s="6">
        <v>0</v>
      </c>
      <c r="H522" s="6">
        <v>0</v>
      </c>
      <c r="I522" s="6">
        <v>0</v>
      </c>
      <c r="J522" s="49">
        <f t="shared" si="130"/>
        <v>0</v>
      </c>
      <c r="K522" s="6">
        <v>0</v>
      </c>
      <c r="L522" s="6">
        <v>0</v>
      </c>
      <c r="M522" s="6">
        <v>0</v>
      </c>
      <c r="N522" s="49">
        <f t="shared" si="131"/>
        <v>0</v>
      </c>
      <c r="O522" s="6">
        <v>0</v>
      </c>
      <c r="P522" s="6">
        <v>0</v>
      </c>
      <c r="Q522" s="6">
        <v>0</v>
      </c>
      <c r="R522" s="49">
        <f t="shared" si="132"/>
        <v>0</v>
      </c>
      <c r="S522" s="6">
        <v>0</v>
      </c>
      <c r="T522" s="6">
        <v>0</v>
      </c>
      <c r="U522" s="6">
        <v>0</v>
      </c>
      <c r="V522" s="49">
        <f t="shared" si="133"/>
        <v>0</v>
      </c>
      <c r="W522" s="6">
        <v>0</v>
      </c>
      <c r="X522" s="6">
        <v>0</v>
      </c>
      <c r="Y522" s="6">
        <v>0</v>
      </c>
      <c r="Z522" s="49">
        <f t="shared" si="134"/>
        <v>0</v>
      </c>
      <c r="AA522" s="6">
        <v>92813</v>
      </c>
      <c r="AB522" s="6">
        <v>447942.5</v>
      </c>
      <c r="AC522" s="6">
        <v>59.75</v>
      </c>
      <c r="AD522" s="49">
        <f t="shared" si="135"/>
        <v>6.4231525251566888</v>
      </c>
      <c r="AE522" s="6">
        <v>68918.009999999995</v>
      </c>
      <c r="AF522" s="6">
        <v>721395</v>
      </c>
      <c r="AG522" s="6">
        <v>101.5</v>
      </c>
      <c r="AH522" s="49">
        <f t="shared" si="136"/>
        <v>2.8660308152953649</v>
      </c>
      <c r="AI522" s="6">
        <v>138696.29</v>
      </c>
      <c r="AJ522" s="6">
        <v>814380</v>
      </c>
      <c r="AK522" s="6">
        <v>116</v>
      </c>
      <c r="AL522" s="49">
        <f t="shared" si="137"/>
        <v>5.279580773103465</v>
      </c>
      <c r="AM522" s="6">
        <v>129546.31</v>
      </c>
      <c r="AN522" s="6">
        <v>690980</v>
      </c>
      <c r="AO522" s="6">
        <v>101</v>
      </c>
      <c r="AP522" s="49">
        <f t="shared" si="138"/>
        <v>5.8119418941213929</v>
      </c>
      <c r="AQ522" s="6">
        <v>279496.28000000003</v>
      </c>
      <c r="AR522" s="8">
        <v>700645</v>
      </c>
      <c r="AS522" s="8">
        <v>101.5</v>
      </c>
      <c r="AT522" s="51">
        <f t="shared" si="139"/>
        <v>12.366297739939627</v>
      </c>
      <c r="AU522" s="6">
        <v>262847.53999999998</v>
      </c>
      <c r="AV522" s="8">
        <v>731905</v>
      </c>
      <c r="AW522" s="8">
        <v>103.5</v>
      </c>
      <c r="AX522" s="51">
        <f t="shared" si="140"/>
        <v>11.132966354923111</v>
      </c>
      <c r="AY522" s="50">
        <f t="shared" si="141"/>
        <v>92813</v>
      </c>
      <c r="AZ522" s="50">
        <f t="shared" si="142"/>
        <v>447942.5</v>
      </c>
      <c r="BA522" s="50">
        <f t="shared" si="143"/>
        <v>583.25</v>
      </c>
      <c r="BB522" s="7">
        <f t="shared" si="144"/>
        <v>6.4231525251566888</v>
      </c>
      <c r="BC522" s="10" t="s">
        <v>797</v>
      </c>
      <c r="BD522" s="10" t="s">
        <v>798</v>
      </c>
      <c r="BE522" s="10" t="s">
        <v>806</v>
      </c>
      <c r="BF522" s="10" t="s">
        <v>819</v>
      </c>
    </row>
    <row r="523" spans="1:58" x14ac:dyDescent="0.2">
      <c r="A523" s="5">
        <v>210612</v>
      </c>
      <c r="B523" s="6" t="s">
        <v>701</v>
      </c>
      <c r="C523" s="6">
        <v>0</v>
      </c>
      <c r="D523" s="6">
        <v>0</v>
      </c>
      <c r="E523" s="6">
        <v>0</v>
      </c>
      <c r="F523" s="49">
        <f t="shared" si="129"/>
        <v>0</v>
      </c>
      <c r="G523" s="6">
        <v>0</v>
      </c>
      <c r="H523" s="6">
        <v>0</v>
      </c>
      <c r="I523" s="6">
        <v>0</v>
      </c>
      <c r="J523" s="49">
        <f t="shared" si="130"/>
        <v>0</v>
      </c>
      <c r="K523" s="6">
        <v>0</v>
      </c>
      <c r="L523" s="6">
        <v>0</v>
      </c>
      <c r="M523" s="6">
        <v>0</v>
      </c>
      <c r="N523" s="49">
        <f t="shared" si="131"/>
        <v>0</v>
      </c>
      <c r="O523" s="6">
        <v>0</v>
      </c>
      <c r="P523" s="6">
        <v>0</v>
      </c>
      <c r="Q523" s="6">
        <v>0</v>
      </c>
      <c r="R523" s="49">
        <f t="shared" si="132"/>
        <v>0</v>
      </c>
      <c r="S523" s="6">
        <v>0</v>
      </c>
      <c r="T523" s="6">
        <v>0</v>
      </c>
      <c r="U523" s="6">
        <v>0</v>
      </c>
      <c r="V523" s="49">
        <f t="shared" si="133"/>
        <v>0</v>
      </c>
      <c r="W523" s="6">
        <v>0</v>
      </c>
      <c r="X523" s="6">
        <v>0</v>
      </c>
      <c r="Y523" s="6">
        <v>0</v>
      </c>
      <c r="Z523" s="49">
        <f t="shared" si="134"/>
        <v>0</v>
      </c>
      <c r="AA523" s="6">
        <v>0</v>
      </c>
      <c r="AB523" s="6">
        <v>0</v>
      </c>
      <c r="AC523" s="6">
        <v>0</v>
      </c>
      <c r="AD523" s="49">
        <f t="shared" si="135"/>
        <v>0</v>
      </c>
      <c r="AE523" s="6">
        <v>0</v>
      </c>
      <c r="AF523" s="6">
        <v>0</v>
      </c>
      <c r="AG523" s="6">
        <v>0</v>
      </c>
      <c r="AH523" s="49">
        <f t="shared" si="136"/>
        <v>0</v>
      </c>
      <c r="AI523" s="6">
        <v>279983</v>
      </c>
      <c r="AJ523" s="6">
        <v>1067660</v>
      </c>
      <c r="AK523" s="6">
        <v>151</v>
      </c>
      <c r="AL523" s="49">
        <f t="shared" si="137"/>
        <v>8.1294354007830201</v>
      </c>
      <c r="AM523" s="6">
        <v>333530.01</v>
      </c>
      <c r="AN523" s="6">
        <v>1082430</v>
      </c>
      <c r="AO523" s="6">
        <v>156</v>
      </c>
      <c r="AP523" s="49">
        <f t="shared" si="138"/>
        <v>9.5520544607965423</v>
      </c>
      <c r="AQ523" s="6">
        <v>462784.99</v>
      </c>
      <c r="AR523" s="8">
        <v>804485</v>
      </c>
      <c r="AS523" s="8">
        <v>114.5</v>
      </c>
      <c r="AT523" s="51">
        <f t="shared" si="139"/>
        <v>17.832942429007378</v>
      </c>
      <c r="AU523" s="6">
        <v>449654.67</v>
      </c>
      <c r="AV523" s="8">
        <v>776920</v>
      </c>
      <c r="AW523" s="8">
        <v>109</v>
      </c>
      <c r="AX523" s="51">
        <f t="shared" si="140"/>
        <v>17.941737592030069</v>
      </c>
      <c r="AY523" s="50">
        <f t="shared" si="141"/>
        <v>0</v>
      </c>
      <c r="AZ523" s="50">
        <f t="shared" si="142"/>
        <v>0</v>
      </c>
      <c r="BA523" s="50">
        <f t="shared" si="143"/>
        <v>530.5</v>
      </c>
      <c r="BB523" s="7">
        <f t="shared" si="144"/>
        <v>0</v>
      </c>
      <c r="BC523" s="10" t="s">
        <v>797</v>
      </c>
      <c r="BD523" s="10" t="s">
        <v>798</v>
      </c>
      <c r="BE523" s="10" t="s">
        <v>806</v>
      </c>
      <c r="BF523" s="10" t="s">
        <v>819</v>
      </c>
    </row>
    <row r="524" spans="1:58" x14ac:dyDescent="0.2">
      <c r="A524" s="5">
        <v>147429</v>
      </c>
      <c r="B524" s="6" t="s">
        <v>130</v>
      </c>
      <c r="C524" s="6">
        <v>791118.93</v>
      </c>
      <c r="D524" s="6">
        <v>993722.5</v>
      </c>
      <c r="E524" s="6">
        <v>143.75</v>
      </c>
      <c r="F524" s="49">
        <f t="shared" si="129"/>
        <v>23.883496549590053</v>
      </c>
      <c r="G524" s="6">
        <v>627783.92000000004</v>
      </c>
      <c r="H524" s="6">
        <v>664290</v>
      </c>
      <c r="I524" s="6">
        <v>99</v>
      </c>
      <c r="J524" s="49">
        <f t="shared" si="130"/>
        <v>29.296393924340272</v>
      </c>
      <c r="K524" s="6">
        <v>853902.67</v>
      </c>
      <c r="L524" s="6">
        <v>1411430</v>
      </c>
      <c r="M524" s="6">
        <v>207</v>
      </c>
      <c r="N524" s="49">
        <f t="shared" si="131"/>
        <v>18.149734737110592</v>
      </c>
      <c r="O524" s="6">
        <v>892321.67</v>
      </c>
      <c r="P524" s="6">
        <v>1167620</v>
      </c>
      <c r="Q524" s="6">
        <v>171</v>
      </c>
      <c r="R524" s="49">
        <f t="shared" si="132"/>
        <v>23.690902665250679</v>
      </c>
      <c r="S524" s="6">
        <v>800405.67</v>
      </c>
      <c r="T524" s="6">
        <v>976070</v>
      </c>
      <c r="U524" s="6">
        <v>144</v>
      </c>
      <c r="V524" s="49">
        <f t="shared" si="133"/>
        <v>25.420897855686583</v>
      </c>
      <c r="W524" s="6">
        <v>766535.64</v>
      </c>
      <c r="X524" s="6">
        <v>1086960</v>
      </c>
      <c r="Y524" s="6">
        <v>159</v>
      </c>
      <c r="Z524" s="49">
        <f t="shared" si="134"/>
        <v>21.156315963788916</v>
      </c>
      <c r="AA524" s="6">
        <v>908251.65</v>
      </c>
      <c r="AB524" s="6">
        <v>845910</v>
      </c>
      <c r="AC524" s="6">
        <v>119</v>
      </c>
      <c r="AD524" s="49">
        <f t="shared" si="135"/>
        <v>33.284629747845521</v>
      </c>
      <c r="AE524" s="6">
        <v>758581.64</v>
      </c>
      <c r="AF524" s="6">
        <v>905860</v>
      </c>
      <c r="AG524" s="6">
        <v>124</v>
      </c>
      <c r="AH524" s="49">
        <f t="shared" si="136"/>
        <v>25.122479411829644</v>
      </c>
      <c r="AI524" s="6">
        <v>1117875.6299999999</v>
      </c>
      <c r="AJ524" s="6">
        <v>2104380</v>
      </c>
      <c r="AK524" s="6">
        <v>301</v>
      </c>
      <c r="AL524" s="49">
        <f t="shared" si="137"/>
        <v>16.467626821201495</v>
      </c>
      <c r="AM524" s="6">
        <v>1063234.6299999999</v>
      </c>
      <c r="AN524" s="6">
        <v>1111760</v>
      </c>
      <c r="AO524" s="6">
        <v>156</v>
      </c>
      <c r="AP524" s="49">
        <f t="shared" si="138"/>
        <v>29.646932368496795</v>
      </c>
      <c r="AQ524" s="6">
        <v>1317643.6399999999</v>
      </c>
      <c r="AR524" s="8">
        <v>886930</v>
      </c>
      <c r="AS524" s="8">
        <v>127</v>
      </c>
      <c r="AT524" s="51">
        <f t="shared" si="139"/>
        <v>46.054314139785546</v>
      </c>
      <c r="AU524" s="6">
        <v>1306244.74</v>
      </c>
      <c r="AV524" s="8">
        <v>1590800</v>
      </c>
      <c r="AW524" s="8">
        <v>220</v>
      </c>
      <c r="AX524" s="51">
        <f t="shared" si="140"/>
        <v>25.454857266784007</v>
      </c>
      <c r="AY524" s="50">
        <f t="shared" si="141"/>
        <v>5640320.1500000004</v>
      </c>
      <c r="AZ524" s="50">
        <f t="shared" si="142"/>
        <v>7146002.5</v>
      </c>
      <c r="BA524" s="50">
        <f t="shared" si="143"/>
        <v>1970.75</v>
      </c>
      <c r="BB524" s="7">
        <f t="shared" si="144"/>
        <v>24.468214872580859</v>
      </c>
      <c r="BC524" s="10" t="s">
        <v>797</v>
      </c>
      <c r="BD524" s="10" t="s">
        <v>798</v>
      </c>
      <c r="BE524" s="10" t="s">
        <v>806</v>
      </c>
      <c r="BF524" s="10" t="s">
        <v>824</v>
      </c>
    </row>
    <row r="525" spans="1:58" x14ac:dyDescent="0.2">
      <c r="A525" s="5">
        <v>148196</v>
      </c>
      <c r="B525" s="6" t="s">
        <v>140</v>
      </c>
      <c r="C525" s="6">
        <v>-97779.47</v>
      </c>
      <c r="D525" s="6">
        <v>0</v>
      </c>
      <c r="E525" s="6">
        <v>0</v>
      </c>
      <c r="F525" s="49">
        <f t="shared" si="129"/>
        <v>0</v>
      </c>
      <c r="G525" s="6">
        <v>-97779.47</v>
      </c>
      <c r="H525" s="6">
        <v>0</v>
      </c>
      <c r="I525" s="6">
        <v>0</v>
      </c>
      <c r="J525" s="49">
        <f t="shared" si="130"/>
        <v>0</v>
      </c>
      <c r="K525" s="6">
        <v>-97779.47</v>
      </c>
      <c r="L525" s="6">
        <v>0</v>
      </c>
      <c r="M525" s="6">
        <v>0</v>
      </c>
      <c r="N525" s="49">
        <f t="shared" si="131"/>
        <v>0</v>
      </c>
      <c r="O525" s="6">
        <v>-97779.47</v>
      </c>
      <c r="P525" s="6">
        <v>0</v>
      </c>
      <c r="Q525" s="6">
        <v>0</v>
      </c>
      <c r="R525" s="49">
        <f t="shared" si="132"/>
        <v>0</v>
      </c>
      <c r="S525" s="6">
        <v>-97779.47</v>
      </c>
      <c r="T525" s="6">
        <v>0</v>
      </c>
      <c r="U525" s="6">
        <v>0</v>
      </c>
      <c r="V525" s="49">
        <f t="shared" si="133"/>
        <v>0</v>
      </c>
      <c r="W525" s="6">
        <v>-97779.47</v>
      </c>
      <c r="X525" s="6">
        <v>0</v>
      </c>
      <c r="Y525" s="6">
        <v>0</v>
      </c>
      <c r="Z525" s="49">
        <f t="shared" si="134"/>
        <v>0</v>
      </c>
      <c r="AA525" s="6">
        <v>-97779.47</v>
      </c>
      <c r="AB525" s="6">
        <v>0</v>
      </c>
      <c r="AC525" s="6">
        <v>0</v>
      </c>
      <c r="AD525" s="49">
        <f t="shared" si="135"/>
        <v>0</v>
      </c>
      <c r="AE525" s="6">
        <v>-97779.47</v>
      </c>
      <c r="AF525" s="6">
        <v>0</v>
      </c>
      <c r="AG525" s="6">
        <v>0</v>
      </c>
      <c r="AH525" s="49">
        <f t="shared" si="136"/>
        <v>0</v>
      </c>
      <c r="AI525" s="6">
        <v>-97779.47</v>
      </c>
      <c r="AJ525" s="6">
        <v>0</v>
      </c>
      <c r="AK525" s="6">
        <v>0</v>
      </c>
      <c r="AL525" s="49">
        <f t="shared" si="137"/>
        <v>0</v>
      </c>
      <c r="AM525" s="6">
        <v>-204537.47</v>
      </c>
      <c r="AN525" s="6">
        <v>0</v>
      </c>
      <c r="AO525" s="6">
        <v>0</v>
      </c>
      <c r="AP525" s="49">
        <f t="shared" si="138"/>
        <v>0</v>
      </c>
      <c r="AQ525" s="6">
        <v>-204537.47</v>
      </c>
      <c r="AR525" s="8">
        <v>0</v>
      </c>
      <c r="AS525" s="8">
        <v>0</v>
      </c>
      <c r="AT525" s="51">
        <f t="shared" si="139"/>
        <v>0</v>
      </c>
      <c r="AU525" s="6">
        <v>-204537.47</v>
      </c>
      <c r="AV525" s="8">
        <v>0</v>
      </c>
      <c r="AW525" s="8">
        <v>0</v>
      </c>
      <c r="AX525" s="51">
        <f t="shared" si="140"/>
        <v>0</v>
      </c>
      <c r="AY525" s="50">
        <f t="shared" si="141"/>
        <v>-684456.28999999992</v>
      </c>
      <c r="AZ525" s="50">
        <f t="shared" si="142"/>
        <v>0</v>
      </c>
      <c r="BA525" s="50">
        <f t="shared" si="143"/>
        <v>0</v>
      </c>
      <c r="BB525" s="7">
        <f t="shared" si="144"/>
        <v>0</v>
      </c>
      <c r="BC525" s="10" t="s">
        <v>797</v>
      </c>
      <c r="BD525" s="10" t="s">
        <v>798</v>
      </c>
      <c r="BE525" s="10" t="s">
        <v>806</v>
      </c>
      <c r="BF525" s="10" t="s">
        <v>824</v>
      </c>
    </row>
    <row r="526" spans="1:58" x14ac:dyDescent="0.2">
      <c r="A526" s="5">
        <v>173838</v>
      </c>
      <c r="B526" s="6" t="s">
        <v>261</v>
      </c>
      <c r="C526" s="6">
        <v>59859.71</v>
      </c>
      <c r="D526" s="6">
        <v>101250</v>
      </c>
      <c r="E526" s="6">
        <v>15</v>
      </c>
      <c r="F526" s="49">
        <f t="shared" si="129"/>
        <v>17.736210370370369</v>
      </c>
      <c r="G526" s="6">
        <v>158709.71</v>
      </c>
      <c r="H526" s="6">
        <v>373250</v>
      </c>
      <c r="I526" s="6">
        <v>55</v>
      </c>
      <c r="J526" s="49">
        <f t="shared" si="130"/>
        <v>13.181516436704621</v>
      </c>
      <c r="K526" s="6">
        <v>175184.73</v>
      </c>
      <c r="L526" s="6">
        <v>374050</v>
      </c>
      <c r="M526" s="6">
        <v>55</v>
      </c>
      <c r="N526" s="49">
        <f t="shared" si="131"/>
        <v>14.050372677449539</v>
      </c>
      <c r="O526" s="6">
        <v>207784.73</v>
      </c>
      <c r="P526" s="6">
        <v>73700</v>
      </c>
      <c r="Q526" s="6">
        <v>10</v>
      </c>
      <c r="R526" s="49">
        <f t="shared" si="132"/>
        <v>87.399275848032559</v>
      </c>
      <c r="S526" s="6">
        <v>203784.73</v>
      </c>
      <c r="T526" s="6">
        <v>0</v>
      </c>
      <c r="U526" s="6">
        <v>0</v>
      </c>
      <c r="V526" s="49">
        <f t="shared" si="133"/>
        <v>0</v>
      </c>
      <c r="W526" s="6">
        <v>203784.73</v>
      </c>
      <c r="X526" s="6">
        <v>0</v>
      </c>
      <c r="Y526" s="6">
        <v>0</v>
      </c>
      <c r="Z526" s="49">
        <f t="shared" si="134"/>
        <v>0</v>
      </c>
      <c r="AA526" s="6">
        <v>275852.23</v>
      </c>
      <c r="AB526" s="6">
        <v>344982.5</v>
      </c>
      <c r="AC526" s="6">
        <v>47.75</v>
      </c>
      <c r="AD526" s="49">
        <f t="shared" si="135"/>
        <v>24.78797947721986</v>
      </c>
      <c r="AE526" s="6">
        <v>266207.23</v>
      </c>
      <c r="AF526" s="6">
        <v>26405</v>
      </c>
      <c r="AG526" s="6">
        <v>3.5</v>
      </c>
      <c r="AH526" s="49">
        <f t="shared" si="136"/>
        <v>302.4509335353153</v>
      </c>
      <c r="AI526" s="6">
        <v>266207.23</v>
      </c>
      <c r="AJ526" s="6">
        <v>0</v>
      </c>
      <c r="AK526" s="6">
        <v>0</v>
      </c>
      <c r="AL526" s="49">
        <f t="shared" si="137"/>
        <v>0</v>
      </c>
      <c r="AM526" s="6">
        <v>266207.23</v>
      </c>
      <c r="AN526" s="6">
        <v>0</v>
      </c>
      <c r="AO526" s="6">
        <v>0</v>
      </c>
      <c r="AP526" s="49">
        <f t="shared" si="138"/>
        <v>0</v>
      </c>
      <c r="AQ526" s="6">
        <v>266207.23</v>
      </c>
      <c r="AR526" s="8">
        <v>0</v>
      </c>
      <c r="AS526" s="8">
        <v>0</v>
      </c>
      <c r="AT526" s="51">
        <f t="shared" si="139"/>
        <v>0</v>
      </c>
      <c r="AU526" s="6">
        <v>266207.23</v>
      </c>
      <c r="AV526" s="8">
        <v>0</v>
      </c>
      <c r="AW526" s="8">
        <v>0</v>
      </c>
      <c r="AX526" s="51">
        <f t="shared" si="140"/>
        <v>0</v>
      </c>
      <c r="AY526" s="50">
        <f t="shared" si="141"/>
        <v>1284960.5699999998</v>
      </c>
      <c r="AZ526" s="50">
        <f t="shared" si="142"/>
        <v>1267232.5</v>
      </c>
      <c r="BA526" s="50">
        <f t="shared" si="143"/>
        <v>186.25</v>
      </c>
      <c r="BB526" s="7">
        <f t="shared" si="144"/>
        <v>31.433677458556339</v>
      </c>
      <c r="BC526" s="10" t="s">
        <v>797</v>
      </c>
      <c r="BD526" s="10" t="s">
        <v>798</v>
      </c>
      <c r="BE526" s="10" t="s">
        <v>806</v>
      </c>
      <c r="BF526" s="10" t="s">
        <v>824</v>
      </c>
    </row>
    <row r="527" spans="1:58" x14ac:dyDescent="0.2">
      <c r="A527" s="5">
        <v>176551</v>
      </c>
      <c r="B527" s="6" t="s">
        <v>306</v>
      </c>
      <c r="C527" s="6">
        <v>-65490.52</v>
      </c>
      <c r="D527" s="6">
        <v>0</v>
      </c>
      <c r="E527" s="6">
        <v>0</v>
      </c>
      <c r="F527" s="49">
        <f t="shared" si="129"/>
        <v>0</v>
      </c>
      <c r="G527" s="6">
        <v>-65490.52</v>
      </c>
      <c r="H527" s="6">
        <v>0</v>
      </c>
      <c r="I527" s="6">
        <v>0</v>
      </c>
      <c r="J527" s="49">
        <f t="shared" si="130"/>
        <v>0</v>
      </c>
      <c r="K527" s="6">
        <v>-65490.52</v>
      </c>
      <c r="L527" s="6">
        <v>0</v>
      </c>
      <c r="M527" s="6">
        <v>0</v>
      </c>
      <c r="N527" s="49">
        <f t="shared" si="131"/>
        <v>0</v>
      </c>
      <c r="O527" s="6">
        <v>-65490.52</v>
      </c>
      <c r="P527" s="6">
        <v>0</v>
      </c>
      <c r="Q527" s="6">
        <v>0</v>
      </c>
      <c r="R527" s="49">
        <f t="shared" si="132"/>
        <v>0</v>
      </c>
      <c r="S527" s="6">
        <v>-65490.52</v>
      </c>
      <c r="T527" s="6">
        <v>0</v>
      </c>
      <c r="U527" s="6">
        <v>0</v>
      </c>
      <c r="V527" s="49">
        <f t="shared" si="133"/>
        <v>0</v>
      </c>
      <c r="W527" s="6">
        <v>-65490.52</v>
      </c>
      <c r="X527" s="6">
        <v>0</v>
      </c>
      <c r="Y527" s="6">
        <v>0</v>
      </c>
      <c r="Z527" s="49">
        <f t="shared" si="134"/>
        <v>0</v>
      </c>
      <c r="AA527" s="6">
        <v>-65490.52</v>
      </c>
      <c r="AB527" s="6">
        <v>0</v>
      </c>
      <c r="AC527" s="6">
        <v>0</v>
      </c>
      <c r="AD527" s="49">
        <f t="shared" si="135"/>
        <v>0</v>
      </c>
      <c r="AE527" s="6">
        <v>-65490.52</v>
      </c>
      <c r="AF527" s="6">
        <v>0</v>
      </c>
      <c r="AG527" s="6">
        <v>0</v>
      </c>
      <c r="AH527" s="49">
        <f t="shared" si="136"/>
        <v>0</v>
      </c>
      <c r="AI527" s="6">
        <v>-65490.52</v>
      </c>
      <c r="AJ527" s="6">
        <v>0</v>
      </c>
      <c r="AK527" s="6">
        <v>0</v>
      </c>
      <c r="AL527" s="49">
        <f t="shared" si="137"/>
        <v>0</v>
      </c>
      <c r="AM527" s="6">
        <v>-65490.52</v>
      </c>
      <c r="AN527" s="6">
        <v>0</v>
      </c>
      <c r="AO527" s="6">
        <v>0</v>
      </c>
      <c r="AP527" s="49">
        <f t="shared" si="138"/>
        <v>0</v>
      </c>
      <c r="AQ527" s="6">
        <v>-65490.52</v>
      </c>
      <c r="AR527" s="8">
        <v>0</v>
      </c>
      <c r="AS527" s="8">
        <v>0</v>
      </c>
      <c r="AT527" s="51">
        <f t="shared" si="139"/>
        <v>0</v>
      </c>
      <c r="AU527" s="6">
        <v>-65490.52</v>
      </c>
      <c r="AV527" s="8">
        <v>0</v>
      </c>
      <c r="AW527" s="8">
        <v>0</v>
      </c>
      <c r="AX527" s="51">
        <f t="shared" si="140"/>
        <v>0</v>
      </c>
      <c r="AY527" s="50">
        <f t="shared" si="141"/>
        <v>-458433.64</v>
      </c>
      <c r="AZ527" s="50">
        <f t="shared" si="142"/>
        <v>0</v>
      </c>
      <c r="BA527" s="50">
        <f t="shared" si="143"/>
        <v>0</v>
      </c>
      <c r="BB527" s="7">
        <f t="shared" si="144"/>
        <v>0</v>
      </c>
      <c r="BC527" s="10" t="s">
        <v>797</v>
      </c>
      <c r="BD527" s="10" t="s">
        <v>798</v>
      </c>
      <c r="BE527" s="10" t="s">
        <v>806</v>
      </c>
      <c r="BF527" s="10" t="s">
        <v>824</v>
      </c>
    </row>
    <row r="528" spans="1:58" x14ac:dyDescent="0.2">
      <c r="A528" s="5">
        <v>177450</v>
      </c>
      <c r="B528" s="6" t="s">
        <v>342</v>
      </c>
      <c r="C528" s="6">
        <v>662522.31000000006</v>
      </c>
      <c r="D528" s="6">
        <v>798650</v>
      </c>
      <c r="E528" s="6">
        <v>115</v>
      </c>
      <c r="F528" s="49">
        <f t="shared" si="129"/>
        <v>24.886582733362552</v>
      </c>
      <c r="G528" s="6">
        <v>415894.83</v>
      </c>
      <c r="H528" s="6">
        <v>867617.5</v>
      </c>
      <c r="I528" s="6">
        <v>125.35</v>
      </c>
      <c r="J528" s="49">
        <f t="shared" si="130"/>
        <v>14.859935086602103</v>
      </c>
      <c r="K528" s="6">
        <v>292282.58</v>
      </c>
      <c r="L528" s="6">
        <v>1017700</v>
      </c>
      <c r="M528" s="6">
        <v>147.60000000000002</v>
      </c>
      <c r="N528" s="49">
        <f t="shared" si="131"/>
        <v>8.615974648717696</v>
      </c>
      <c r="O528" s="6">
        <v>266239.59999999998</v>
      </c>
      <c r="P528" s="6">
        <v>891626</v>
      </c>
      <c r="Q528" s="6">
        <v>131.19999999999999</v>
      </c>
      <c r="R528" s="49">
        <f t="shared" si="132"/>
        <v>9.2566026562706778</v>
      </c>
      <c r="S528" s="6">
        <v>-44909.9</v>
      </c>
      <c r="T528" s="6">
        <v>848352.5</v>
      </c>
      <c r="U528" s="6">
        <v>126.75</v>
      </c>
      <c r="V528" s="49">
        <f t="shared" si="133"/>
        <v>-1.6410712528105946</v>
      </c>
      <c r="W528" s="6">
        <v>-111097.65</v>
      </c>
      <c r="X528" s="6">
        <v>926073</v>
      </c>
      <c r="Y528" s="6">
        <v>136.6</v>
      </c>
      <c r="Z528" s="49">
        <f t="shared" si="134"/>
        <v>-3.5989921960795748</v>
      </c>
      <c r="AA528" s="6">
        <v>-22322.63</v>
      </c>
      <c r="AB528" s="6">
        <v>591932.5</v>
      </c>
      <c r="AC528" s="6">
        <v>82.75</v>
      </c>
      <c r="AD528" s="49">
        <f t="shared" si="135"/>
        <v>-1.169054799322558</v>
      </c>
      <c r="AE528" s="6">
        <v>-7797.63</v>
      </c>
      <c r="AF528" s="6">
        <v>158430</v>
      </c>
      <c r="AG528" s="6">
        <v>21</v>
      </c>
      <c r="AH528" s="49">
        <f t="shared" si="136"/>
        <v>-1.4765442151107746</v>
      </c>
      <c r="AI528" s="6">
        <v>-79488.69</v>
      </c>
      <c r="AJ528" s="6">
        <v>1244941.5</v>
      </c>
      <c r="AK528" s="6">
        <v>173.05</v>
      </c>
      <c r="AL528" s="49">
        <f t="shared" si="137"/>
        <v>-1.9793294624687183</v>
      </c>
      <c r="AM528" s="6">
        <v>333186.32</v>
      </c>
      <c r="AN528" s="6">
        <v>1031915</v>
      </c>
      <c r="AO528" s="6">
        <v>150.5</v>
      </c>
      <c r="AP528" s="49">
        <f t="shared" si="138"/>
        <v>10.009328210172351</v>
      </c>
      <c r="AQ528" s="6">
        <v>141479.32</v>
      </c>
      <c r="AR528" s="8">
        <v>757500</v>
      </c>
      <c r="AS528" s="8">
        <v>110</v>
      </c>
      <c r="AT528" s="51">
        <f t="shared" si="139"/>
        <v>5.7899127656765677</v>
      </c>
      <c r="AU528" s="6">
        <v>564464.25</v>
      </c>
      <c r="AV528" s="8">
        <v>973145</v>
      </c>
      <c r="AW528" s="8">
        <v>137.5</v>
      </c>
      <c r="AX528" s="51">
        <f t="shared" si="140"/>
        <v>17.981278997477251</v>
      </c>
      <c r="AY528" s="50">
        <f t="shared" si="141"/>
        <v>1458609.1400000006</v>
      </c>
      <c r="AZ528" s="50">
        <f t="shared" si="142"/>
        <v>5941951.5</v>
      </c>
      <c r="BA528" s="50">
        <f t="shared" si="143"/>
        <v>1457.3000000000002</v>
      </c>
      <c r="BB528" s="7">
        <f t="shared" si="144"/>
        <v>7.6097698441328614</v>
      </c>
      <c r="BC528" s="10" t="s">
        <v>797</v>
      </c>
      <c r="BD528" s="10" t="s">
        <v>798</v>
      </c>
      <c r="BE528" s="10" t="s">
        <v>806</v>
      </c>
      <c r="BF528" s="10" t="s">
        <v>824</v>
      </c>
    </row>
    <row r="529" spans="1:58" x14ac:dyDescent="0.2">
      <c r="A529" s="5">
        <v>178219</v>
      </c>
      <c r="B529" s="6" t="s">
        <v>365</v>
      </c>
      <c r="C529" s="6">
        <v>40314.67</v>
      </c>
      <c r="D529" s="6">
        <v>496200</v>
      </c>
      <c r="E529" s="6">
        <v>73</v>
      </c>
      <c r="F529" s="49">
        <f t="shared" si="129"/>
        <v>2.4374044740024181</v>
      </c>
      <c r="G529" s="6">
        <v>146854.66</v>
      </c>
      <c r="H529" s="6">
        <v>362000</v>
      </c>
      <c r="I529" s="6">
        <v>55</v>
      </c>
      <c r="J529" s="49">
        <f t="shared" si="130"/>
        <v>12.575951546961326</v>
      </c>
      <c r="K529" s="6">
        <v>307367.14</v>
      </c>
      <c r="L529" s="6">
        <v>690085</v>
      </c>
      <c r="M529" s="6">
        <v>100.5</v>
      </c>
      <c r="N529" s="49">
        <f t="shared" si="131"/>
        <v>13.362142634602986</v>
      </c>
      <c r="O529" s="6">
        <v>245017.16</v>
      </c>
      <c r="P529" s="6">
        <v>526265</v>
      </c>
      <c r="Q529" s="6">
        <v>75.5</v>
      </c>
      <c r="R529" s="49">
        <f t="shared" si="132"/>
        <v>14.432903499187672</v>
      </c>
      <c r="S529" s="6">
        <v>341063.15</v>
      </c>
      <c r="T529" s="6">
        <v>564890</v>
      </c>
      <c r="U529" s="6">
        <v>83</v>
      </c>
      <c r="V529" s="49">
        <f t="shared" si="133"/>
        <v>18.716843367735311</v>
      </c>
      <c r="W529" s="6">
        <v>264419.39</v>
      </c>
      <c r="X529" s="6">
        <v>461512.5</v>
      </c>
      <c r="Y529" s="6">
        <v>66.25</v>
      </c>
      <c r="Z529" s="49">
        <f t="shared" si="134"/>
        <v>17.188227187779315</v>
      </c>
      <c r="AA529" s="6">
        <v>559889.39</v>
      </c>
      <c r="AB529" s="6">
        <v>744787.5</v>
      </c>
      <c r="AC529" s="6">
        <v>103.75</v>
      </c>
      <c r="AD529" s="49">
        <f t="shared" si="135"/>
        <v>23.30405798969505</v>
      </c>
      <c r="AE529" s="6">
        <v>308989.39</v>
      </c>
      <c r="AF529" s="6">
        <v>268710</v>
      </c>
      <c r="AG529" s="6">
        <v>37</v>
      </c>
      <c r="AH529" s="49">
        <f t="shared" si="136"/>
        <v>34.496973316958808</v>
      </c>
      <c r="AI529" s="6">
        <v>272493.12</v>
      </c>
      <c r="AJ529" s="6">
        <v>651980</v>
      </c>
      <c r="AK529" s="6">
        <v>91</v>
      </c>
      <c r="AL529" s="49">
        <f t="shared" si="137"/>
        <v>12.956358661308629</v>
      </c>
      <c r="AM529" s="6">
        <v>570098.14</v>
      </c>
      <c r="AN529" s="6">
        <v>1019505</v>
      </c>
      <c r="AO529" s="6">
        <v>146</v>
      </c>
      <c r="AP529" s="49">
        <f t="shared" si="138"/>
        <v>17.334924634994433</v>
      </c>
      <c r="AQ529" s="6">
        <v>470363.16</v>
      </c>
      <c r="AR529" s="8">
        <v>744150</v>
      </c>
      <c r="AS529" s="8">
        <v>105</v>
      </c>
      <c r="AT529" s="51">
        <f t="shared" si="139"/>
        <v>19.594514493045754</v>
      </c>
      <c r="AU529" s="6">
        <v>478531.9</v>
      </c>
      <c r="AV529" s="8">
        <v>845995</v>
      </c>
      <c r="AW529" s="8">
        <v>116.5</v>
      </c>
      <c r="AX529" s="51">
        <f t="shared" si="140"/>
        <v>17.53496049031023</v>
      </c>
      <c r="AY529" s="50">
        <f t="shared" si="141"/>
        <v>1904925.56</v>
      </c>
      <c r="AZ529" s="50">
        <f t="shared" si="142"/>
        <v>3845740</v>
      </c>
      <c r="BA529" s="50">
        <f t="shared" si="143"/>
        <v>1052.5</v>
      </c>
      <c r="BB529" s="7">
        <f t="shared" si="144"/>
        <v>15.355352249502047</v>
      </c>
      <c r="BC529" s="10" t="s">
        <v>797</v>
      </c>
      <c r="BD529" s="10" t="s">
        <v>798</v>
      </c>
      <c r="BE529" s="10" t="s">
        <v>806</v>
      </c>
      <c r="BF529" s="10" t="s">
        <v>824</v>
      </c>
    </row>
    <row r="530" spans="1:58" x14ac:dyDescent="0.2">
      <c r="A530" s="5">
        <v>178460</v>
      </c>
      <c r="B530" s="6" t="s">
        <v>377</v>
      </c>
      <c r="C530" s="6">
        <v>-12778.67</v>
      </c>
      <c r="D530" s="6">
        <v>764320</v>
      </c>
      <c r="E530" s="6">
        <v>110.8</v>
      </c>
      <c r="F530" s="49">
        <f t="shared" si="129"/>
        <v>-0.50157015386225667</v>
      </c>
      <c r="G530" s="6">
        <v>-19907.650000000001</v>
      </c>
      <c r="H530" s="6">
        <v>743550</v>
      </c>
      <c r="I530" s="6">
        <v>111</v>
      </c>
      <c r="J530" s="49">
        <f t="shared" si="130"/>
        <v>-0.82998742518996704</v>
      </c>
      <c r="K530" s="6">
        <v>-39405.68</v>
      </c>
      <c r="L530" s="6">
        <v>895730</v>
      </c>
      <c r="M530" s="6">
        <v>133</v>
      </c>
      <c r="N530" s="49">
        <f t="shared" si="131"/>
        <v>-1.3197843100041307</v>
      </c>
      <c r="O530" s="6">
        <v>-26374.66</v>
      </c>
      <c r="P530" s="6">
        <v>1063695</v>
      </c>
      <c r="Q530" s="6">
        <v>155.5</v>
      </c>
      <c r="R530" s="49">
        <f t="shared" si="132"/>
        <v>-0.76865498098609097</v>
      </c>
      <c r="S530" s="6">
        <v>-29245.67</v>
      </c>
      <c r="T530" s="6">
        <v>359940</v>
      </c>
      <c r="U530" s="6">
        <v>53</v>
      </c>
      <c r="V530" s="49">
        <f t="shared" si="133"/>
        <v>-2.5187969383786188</v>
      </c>
      <c r="W530" s="6">
        <v>-55854.67</v>
      </c>
      <c r="X530" s="6">
        <v>285525</v>
      </c>
      <c r="Y530" s="6">
        <v>42.5</v>
      </c>
      <c r="Z530" s="49">
        <f t="shared" si="134"/>
        <v>-5.8686283162595219</v>
      </c>
      <c r="AA530" s="6">
        <v>-20877.669999999998</v>
      </c>
      <c r="AB530" s="6">
        <v>611965</v>
      </c>
      <c r="AC530" s="6">
        <v>88</v>
      </c>
      <c r="AD530" s="49">
        <f t="shared" si="135"/>
        <v>-1.0575895190084401</v>
      </c>
      <c r="AE530" s="6">
        <v>-6930.67</v>
      </c>
      <c r="AF530" s="6">
        <v>175750</v>
      </c>
      <c r="AG530" s="6">
        <v>25</v>
      </c>
      <c r="AH530" s="49">
        <f t="shared" si="136"/>
        <v>-1.18304466571835</v>
      </c>
      <c r="AI530" s="6">
        <v>-19315.669999999998</v>
      </c>
      <c r="AJ530" s="6">
        <v>0</v>
      </c>
      <c r="AK530" s="6">
        <v>0</v>
      </c>
      <c r="AL530" s="49">
        <f t="shared" si="137"/>
        <v>0</v>
      </c>
      <c r="AM530" s="6">
        <v>-19315.669999999998</v>
      </c>
      <c r="AN530" s="6">
        <v>0</v>
      </c>
      <c r="AO530" s="6">
        <v>0</v>
      </c>
      <c r="AP530" s="49">
        <f t="shared" si="138"/>
        <v>0</v>
      </c>
      <c r="AQ530" s="6">
        <v>-19315.669999999998</v>
      </c>
      <c r="AR530" s="8">
        <v>0</v>
      </c>
      <c r="AS530" s="8">
        <v>0</v>
      </c>
      <c r="AT530" s="51">
        <f t="shared" si="139"/>
        <v>0</v>
      </c>
      <c r="AU530" s="6">
        <v>-19315.669999999998</v>
      </c>
      <c r="AV530" s="8">
        <v>0</v>
      </c>
      <c r="AW530" s="8">
        <v>0</v>
      </c>
      <c r="AX530" s="51">
        <f t="shared" si="140"/>
        <v>0</v>
      </c>
      <c r="AY530" s="50">
        <f t="shared" si="141"/>
        <v>-204444.66999999998</v>
      </c>
      <c r="AZ530" s="50">
        <f t="shared" si="142"/>
        <v>4724725</v>
      </c>
      <c r="BA530" s="50">
        <f t="shared" si="143"/>
        <v>718.8</v>
      </c>
      <c r="BB530" s="7">
        <f t="shared" si="144"/>
        <v>-1.3414081814285488</v>
      </c>
      <c r="BC530" s="10" t="s">
        <v>797</v>
      </c>
      <c r="BD530" s="10" t="s">
        <v>798</v>
      </c>
      <c r="BE530" s="10" t="s">
        <v>806</v>
      </c>
      <c r="BF530" s="10" t="s">
        <v>824</v>
      </c>
    </row>
    <row r="531" spans="1:58" x14ac:dyDescent="0.2">
      <c r="A531" s="5">
        <v>179418</v>
      </c>
      <c r="B531" s="6" t="s">
        <v>403</v>
      </c>
      <c r="C531" s="6">
        <v>98921.08</v>
      </c>
      <c r="D531" s="6">
        <v>101250</v>
      </c>
      <c r="E531" s="6">
        <v>15</v>
      </c>
      <c r="F531" s="49">
        <f t="shared" si="129"/>
        <v>29.309949629629632</v>
      </c>
      <c r="G531" s="6">
        <v>61800.08</v>
      </c>
      <c r="H531" s="6">
        <v>165250</v>
      </c>
      <c r="I531" s="6">
        <v>25</v>
      </c>
      <c r="J531" s="49">
        <f t="shared" si="130"/>
        <v>11.593358426626324</v>
      </c>
      <c r="K531" s="6">
        <v>85225.08</v>
      </c>
      <c r="L531" s="6">
        <v>171150</v>
      </c>
      <c r="M531" s="6">
        <v>25</v>
      </c>
      <c r="N531" s="49">
        <f t="shared" si="131"/>
        <v>14.938664329535495</v>
      </c>
      <c r="O531" s="6">
        <v>85225.08</v>
      </c>
      <c r="P531" s="6">
        <v>0</v>
      </c>
      <c r="Q531" s="6">
        <v>0</v>
      </c>
      <c r="R531" s="49">
        <f t="shared" si="132"/>
        <v>0</v>
      </c>
      <c r="S531" s="6">
        <v>0.08</v>
      </c>
      <c r="T531" s="6">
        <v>0</v>
      </c>
      <c r="U531" s="6">
        <v>0</v>
      </c>
      <c r="V531" s="49">
        <f t="shared" si="133"/>
        <v>0</v>
      </c>
      <c r="W531" s="6">
        <v>0.08</v>
      </c>
      <c r="X531" s="6">
        <v>0</v>
      </c>
      <c r="Y531" s="6">
        <v>0</v>
      </c>
      <c r="Z531" s="49">
        <f t="shared" si="134"/>
        <v>0</v>
      </c>
      <c r="AA531" s="6">
        <v>0.08</v>
      </c>
      <c r="AB531" s="6">
        <v>0</v>
      </c>
      <c r="AC531" s="6">
        <v>0</v>
      </c>
      <c r="AD531" s="49">
        <f t="shared" si="135"/>
        <v>0</v>
      </c>
      <c r="AE531" s="6">
        <v>0.08</v>
      </c>
      <c r="AF531" s="6">
        <v>0</v>
      </c>
      <c r="AG531" s="6">
        <v>0</v>
      </c>
      <c r="AH531" s="49">
        <f t="shared" si="136"/>
        <v>0</v>
      </c>
      <c r="AI531" s="6">
        <v>0.08</v>
      </c>
      <c r="AJ531" s="6">
        <v>0</v>
      </c>
      <c r="AK531" s="6">
        <v>0</v>
      </c>
      <c r="AL531" s="49">
        <f t="shared" si="137"/>
        <v>0</v>
      </c>
      <c r="AM531" s="6">
        <v>0.08</v>
      </c>
      <c r="AN531" s="6">
        <v>0</v>
      </c>
      <c r="AO531" s="6">
        <v>0</v>
      </c>
      <c r="AP531" s="49">
        <f t="shared" si="138"/>
        <v>0</v>
      </c>
      <c r="AQ531" s="6">
        <v>0.08</v>
      </c>
      <c r="AR531" s="8">
        <v>0</v>
      </c>
      <c r="AS531" s="8">
        <v>0</v>
      </c>
      <c r="AT531" s="51">
        <f t="shared" si="139"/>
        <v>0</v>
      </c>
      <c r="AU531" s="6">
        <v>0.08</v>
      </c>
      <c r="AV531" s="8">
        <v>0</v>
      </c>
      <c r="AW531" s="8">
        <v>0</v>
      </c>
      <c r="AX531" s="51">
        <f t="shared" si="140"/>
        <v>0</v>
      </c>
      <c r="AY531" s="50">
        <f t="shared" si="141"/>
        <v>331171.56000000006</v>
      </c>
      <c r="AZ531" s="50">
        <f t="shared" si="142"/>
        <v>437650</v>
      </c>
      <c r="BA531" s="50">
        <f t="shared" si="143"/>
        <v>65</v>
      </c>
      <c r="BB531" s="7">
        <f t="shared" si="144"/>
        <v>23.457827853307442</v>
      </c>
      <c r="BC531" s="10" t="s">
        <v>797</v>
      </c>
      <c r="BD531" s="10" t="s">
        <v>798</v>
      </c>
      <c r="BE531" s="10" t="s">
        <v>806</v>
      </c>
      <c r="BF531" s="10" t="s">
        <v>824</v>
      </c>
    </row>
    <row r="532" spans="1:58" x14ac:dyDescent="0.2">
      <c r="A532" s="5">
        <v>203651</v>
      </c>
      <c r="B532" s="6" t="s">
        <v>514</v>
      </c>
      <c r="C532" s="6">
        <v>-43335.56</v>
      </c>
      <c r="D532" s="6">
        <v>1508730</v>
      </c>
      <c r="E532" s="6">
        <v>218</v>
      </c>
      <c r="F532" s="49">
        <f t="shared" si="129"/>
        <v>-0.86169612853194399</v>
      </c>
      <c r="G532" s="6">
        <v>-37286.559999999998</v>
      </c>
      <c r="H532" s="6">
        <v>1388400</v>
      </c>
      <c r="I532" s="6">
        <v>210</v>
      </c>
      <c r="J532" s="49">
        <f t="shared" si="130"/>
        <v>-0.83252906943244021</v>
      </c>
      <c r="K532" s="6">
        <v>-92622.81</v>
      </c>
      <c r="L532" s="6">
        <v>1673497.5</v>
      </c>
      <c r="M532" s="6">
        <v>241.75</v>
      </c>
      <c r="N532" s="49">
        <f t="shared" si="131"/>
        <v>-1.6604054084335351</v>
      </c>
      <c r="O532" s="6">
        <v>-39722.550000000003</v>
      </c>
      <c r="P532" s="6">
        <v>1614338.5</v>
      </c>
      <c r="Q532" s="6">
        <v>233.05</v>
      </c>
      <c r="R532" s="49">
        <f t="shared" si="132"/>
        <v>-0.76278862828334948</v>
      </c>
      <c r="S532" s="6">
        <v>374293.43</v>
      </c>
      <c r="T532" s="6">
        <v>1539725</v>
      </c>
      <c r="U532" s="6">
        <v>227.5</v>
      </c>
      <c r="V532" s="49">
        <f t="shared" si="133"/>
        <v>7.5358238191884919</v>
      </c>
      <c r="W532" s="6">
        <v>69855.95</v>
      </c>
      <c r="X532" s="6">
        <v>1504467.5</v>
      </c>
      <c r="Y532" s="6">
        <v>222.25</v>
      </c>
      <c r="Z532" s="49">
        <f t="shared" si="134"/>
        <v>1.3929702702118856</v>
      </c>
      <c r="AA532" s="6">
        <v>247243.96</v>
      </c>
      <c r="AB532" s="6">
        <v>1420945</v>
      </c>
      <c r="AC532" s="6">
        <v>201.5</v>
      </c>
      <c r="AD532" s="49">
        <f t="shared" si="135"/>
        <v>5.3939897462604112</v>
      </c>
      <c r="AE532" s="6">
        <v>196089.96</v>
      </c>
      <c r="AF532" s="6">
        <v>1067800</v>
      </c>
      <c r="AG532" s="6">
        <v>148.5</v>
      </c>
      <c r="AH532" s="49">
        <f t="shared" si="136"/>
        <v>5.5091766248361109</v>
      </c>
      <c r="AI532" s="6">
        <v>126121.95</v>
      </c>
      <c r="AJ532" s="6">
        <v>2122250</v>
      </c>
      <c r="AK532" s="6">
        <v>300</v>
      </c>
      <c r="AL532" s="49">
        <f t="shared" si="137"/>
        <v>1.8422808104605961</v>
      </c>
      <c r="AM532" s="6">
        <v>-53239.05</v>
      </c>
      <c r="AN532" s="6">
        <v>1324140</v>
      </c>
      <c r="AO532" s="6">
        <v>186</v>
      </c>
      <c r="AP532" s="49">
        <f t="shared" si="138"/>
        <v>-1.2464018532783543</v>
      </c>
      <c r="AQ532" s="6">
        <v>-122864.05</v>
      </c>
      <c r="AR532" s="8">
        <v>1756580</v>
      </c>
      <c r="AS532" s="8">
        <v>245</v>
      </c>
      <c r="AT532" s="51">
        <f t="shared" si="139"/>
        <v>-2.1682960924068362</v>
      </c>
      <c r="AU532" s="6">
        <v>-6603.13</v>
      </c>
      <c r="AV532" s="8">
        <v>1479960</v>
      </c>
      <c r="AW532" s="8">
        <v>209</v>
      </c>
      <c r="AX532" s="51">
        <f t="shared" si="140"/>
        <v>-0.13831254223087111</v>
      </c>
      <c r="AY532" s="50">
        <f t="shared" si="141"/>
        <v>478425.86</v>
      </c>
      <c r="AZ532" s="50">
        <f t="shared" si="142"/>
        <v>10650103.5</v>
      </c>
      <c r="BA532" s="50">
        <f t="shared" si="143"/>
        <v>2642.55</v>
      </c>
      <c r="BB532" s="7">
        <f t="shared" si="144"/>
        <v>1.3925875612382546</v>
      </c>
      <c r="BC532" s="10" t="s">
        <v>797</v>
      </c>
      <c r="BD532" s="10" t="s">
        <v>798</v>
      </c>
      <c r="BE532" s="10" t="s">
        <v>806</v>
      </c>
      <c r="BF532" s="10" t="s">
        <v>824</v>
      </c>
    </row>
    <row r="533" spans="1:58" x14ac:dyDescent="0.2">
      <c r="A533" s="5">
        <v>204614</v>
      </c>
      <c r="B533" s="6" t="s">
        <v>536</v>
      </c>
      <c r="C533" s="6">
        <v>1071005.69</v>
      </c>
      <c r="D533" s="6">
        <v>0</v>
      </c>
      <c r="E533" s="6">
        <v>0</v>
      </c>
      <c r="F533" s="49">
        <f t="shared" si="129"/>
        <v>0</v>
      </c>
      <c r="G533" s="6">
        <v>1071005.69</v>
      </c>
      <c r="H533" s="6">
        <v>0</v>
      </c>
      <c r="I533" s="6">
        <v>0</v>
      </c>
      <c r="J533" s="49">
        <f t="shared" si="130"/>
        <v>0</v>
      </c>
      <c r="K533" s="6">
        <v>1071005.69</v>
      </c>
      <c r="L533" s="6">
        <v>0</v>
      </c>
      <c r="M533" s="6">
        <v>0</v>
      </c>
      <c r="N533" s="49">
        <f t="shared" si="131"/>
        <v>0</v>
      </c>
      <c r="O533" s="6">
        <v>1071005.69</v>
      </c>
      <c r="P533" s="6">
        <v>0</v>
      </c>
      <c r="Q533" s="6">
        <v>0</v>
      </c>
      <c r="R533" s="49">
        <f t="shared" si="132"/>
        <v>0</v>
      </c>
      <c r="S533" s="6">
        <v>1071005.69</v>
      </c>
      <c r="T533" s="6">
        <v>0</v>
      </c>
      <c r="U533" s="6">
        <v>0</v>
      </c>
      <c r="V533" s="49">
        <f t="shared" si="133"/>
        <v>0</v>
      </c>
      <c r="W533" s="6">
        <v>1071005.69</v>
      </c>
      <c r="X533" s="6">
        <v>0</v>
      </c>
      <c r="Y533" s="6">
        <v>0</v>
      </c>
      <c r="Z533" s="49">
        <f t="shared" si="134"/>
        <v>0</v>
      </c>
      <c r="AA533" s="6">
        <v>1071005.69</v>
      </c>
      <c r="AB533" s="6">
        <v>0</v>
      </c>
      <c r="AC533" s="6">
        <v>0</v>
      </c>
      <c r="AD533" s="49">
        <f t="shared" si="135"/>
        <v>0</v>
      </c>
      <c r="AE533" s="6">
        <v>1071005.69</v>
      </c>
      <c r="AF533" s="6">
        <v>0</v>
      </c>
      <c r="AG533" s="6">
        <v>0</v>
      </c>
      <c r="AH533" s="49">
        <f t="shared" si="136"/>
        <v>0</v>
      </c>
      <c r="AI533" s="6">
        <v>1071005.69</v>
      </c>
      <c r="AJ533" s="6">
        <v>0</v>
      </c>
      <c r="AK533" s="6">
        <v>0</v>
      </c>
      <c r="AL533" s="49">
        <f t="shared" si="137"/>
        <v>0</v>
      </c>
      <c r="AM533" s="6">
        <v>509594.69</v>
      </c>
      <c r="AN533" s="6">
        <v>0</v>
      </c>
      <c r="AO533" s="6">
        <v>0</v>
      </c>
      <c r="AP533" s="49">
        <f t="shared" si="138"/>
        <v>0</v>
      </c>
      <c r="AQ533" s="6">
        <v>-35.270000000000003</v>
      </c>
      <c r="AR533" s="8">
        <v>0</v>
      </c>
      <c r="AS533" s="8">
        <v>0</v>
      </c>
      <c r="AT533" s="51">
        <f t="shared" si="139"/>
        <v>0</v>
      </c>
      <c r="AU533" s="6">
        <v>-35.270000000000003</v>
      </c>
      <c r="AV533" s="8">
        <v>0</v>
      </c>
      <c r="AW533" s="8">
        <v>0</v>
      </c>
      <c r="AX533" s="51">
        <f t="shared" si="140"/>
        <v>0</v>
      </c>
      <c r="AY533" s="50">
        <f t="shared" si="141"/>
        <v>7497039.8299999982</v>
      </c>
      <c r="AZ533" s="50">
        <f t="shared" si="142"/>
        <v>0</v>
      </c>
      <c r="BA533" s="50">
        <f t="shared" si="143"/>
        <v>0</v>
      </c>
      <c r="BB533" s="7">
        <f t="shared" si="144"/>
        <v>0</v>
      </c>
      <c r="BC533" s="10" t="s">
        <v>797</v>
      </c>
      <c r="BD533" s="10" t="s">
        <v>798</v>
      </c>
      <c r="BE533" s="10" t="s">
        <v>806</v>
      </c>
      <c r="BF533" s="10" t="s">
        <v>824</v>
      </c>
    </row>
    <row r="534" spans="1:58" x14ac:dyDescent="0.2">
      <c r="A534" s="5">
        <v>206066</v>
      </c>
      <c r="B534" s="6" t="s">
        <v>466</v>
      </c>
      <c r="C534" s="6">
        <v>438954.06</v>
      </c>
      <c r="D534" s="6">
        <v>5865650</v>
      </c>
      <c r="E534" s="6">
        <v>848</v>
      </c>
      <c r="F534" s="49">
        <f t="shared" si="129"/>
        <v>2.2450404984954782</v>
      </c>
      <c r="G534" s="6">
        <v>2042479.06</v>
      </c>
      <c r="H534" s="6">
        <v>7086580</v>
      </c>
      <c r="I534" s="6">
        <v>1042</v>
      </c>
      <c r="J534" s="49">
        <f t="shared" si="130"/>
        <v>8.9347542622816647</v>
      </c>
      <c r="K534" s="6">
        <v>-165212.31</v>
      </c>
      <c r="L534" s="6">
        <v>10233997.5</v>
      </c>
      <c r="M534" s="6">
        <v>1466.25</v>
      </c>
      <c r="N534" s="49">
        <f t="shared" si="131"/>
        <v>-0.48430432975970533</v>
      </c>
      <c r="O534" s="6">
        <v>1579696.7</v>
      </c>
      <c r="P534" s="6">
        <v>7159015</v>
      </c>
      <c r="Q534" s="6">
        <v>1025.5</v>
      </c>
      <c r="R534" s="49">
        <f t="shared" si="132"/>
        <v>6.840409986569381</v>
      </c>
      <c r="S534" s="6">
        <v>1400196.67</v>
      </c>
      <c r="T534" s="6">
        <v>7829120</v>
      </c>
      <c r="U534" s="6">
        <v>1137</v>
      </c>
      <c r="V534" s="49">
        <f t="shared" si="133"/>
        <v>5.5441859072283988</v>
      </c>
      <c r="W534" s="6">
        <v>1372805.59</v>
      </c>
      <c r="X534" s="6">
        <v>5975437.5</v>
      </c>
      <c r="Y534" s="6">
        <v>876.75</v>
      </c>
      <c r="Z534" s="49">
        <f t="shared" si="134"/>
        <v>6.8922430700680914</v>
      </c>
      <c r="AA534" s="6">
        <v>1431635.66</v>
      </c>
      <c r="AB534" s="6">
        <v>5405745</v>
      </c>
      <c r="AC534" s="6">
        <v>719.5</v>
      </c>
      <c r="AD534" s="49">
        <f t="shared" si="135"/>
        <v>8.2099147222075768</v>
      </c>
      <c r="AE534" s="6">
        <v>1334125.6599999999</v>
      </c>
      <c r="AF534" s="6">
        <v>6691590</v>
      </c>
      <c r="AG534" s="6">
        <v>924.5</v>
      </c>
      <c r="AH534" s="49">
        <f t="shared" si="136"/>
        <v>5.9812047360941119</v>
      </c>
      <c r="AI534" s="6">
        <v>1442404.45</v>
      </c>
      <c r="AJ534" s="6">
        <v>10452512.5</v>
      </c>
      <c r="AK534" s="6">
        <v>1468.25</v>
      </c>
      <c r="AL534" s="49">
        <f t="shared" si="137"/>
        <v>4.2778746210540293</v>
      </c>
      <c r="AM534" s="6">
        <v>1332999.6000000001</v>
      </c>
      <c r="AN534" s="6">
        <v>6311785</v>
      </c>
      <c r="AO534" s="6">
        <v>889.5</v>
      </c>
      <c r="AP534" s="49">
        <f t="shared" si="138"/>
        <v>6.5469574137902358</v>
      </c>
      <c r="AQ534" s="6">
        <v>1951454.45</v>
      </c>
      <c r="AR534" s="8">
        <v>7401740</v>
      </c>
      <c r="AS534" s="8">
        <v>1040</v>
      </c>
      <c r="AT534" s="51">
        <f t="shared" si="139"/>
        <v>8.1730901044889439</v>
      </c>
      <c r="AU534" s="6">
        <v>836591.83</v>
      </c>
      <c r="AV534" s="8">
        <v>9046520</v>
      </c>
      <c r="AW534" s="8">
        <v>1231</v>
      </c>
      <c r="AX534" s="51">
        <f t="shared" si="140"/>
        <v>2.8667760343203792</v>
      </c>
      <c r="AY534" s="50">
        <f t="shared" si="141"/>
        <v>8100555.4299999997</v>
      </c>
      <c r="AZ534" s="50">
        <f t="shared" si="142"/>
        <v>49555545</v>
      </c>
      <c r="BA534" s="50">
        <f t="shared" si="143"/>
        <v>12668.25</v>
      </c>
      <c r="BB534" s="7">
        <f t="shared" si="144"/>
        <v>5.0673888932106381</v>
      </c>
      <c r="BC534" s="10" t="s">
        <v>797</v>
      </c>
      <c r="BD534" s="10" t="s">
        <v>798</v>
      </c>
      <c r="BE534" s="10" t="s">
        <v>806</v>
      </c>
      <c r="BF534" s="10" t="s">
        <v>824</v>
      </c>
    </row>
    <row r="535" spans="1:58" x14ac:dyDescent="0.2">
      <c r="A535" s="5">
        <v>206954</v>
      </c>
      <c r="B535" s="6" t="s">
        <v>582</v>
      </c>
      <c r="C535" s="6">
        <v>215979.99</v>
      </c>
      <c r="D535" s="6">
        <v>255670</v>
      </c>
      <c r="E535" s="6">
        <v>37</v>
      </c>
      <c r="F535" s="49">
        <f t="shared" si="129"/>
        <v>25.342823561622399</v>
      </c>
      <c r="G535" s="6">
        <v>182979.99</v>
      </c>
      <c r="H535" s="6">
        <v>68100</v>
      </c>
      <c r="I535" s="6">
        <v>10</v>
      </c>
      <c r="J535" s="49">
        <f t="shared" si="130"/>
        <v>83.294855947136554</v>
      </c>
      <c r="K535" s="6">
        <v>547989.99</v>
      </c>
      <c r="L535" s="6">
        <v>565810</v>
      </c>
      <c r="M535" s="6">
        <v>77</v>
      </c>
      <c r="N535" s="49">
        <f t="shared" si="131"/>
        <v>29.055159329103411</v>
      </c>
      <c r="O535" s="6">
        <v>370149.99</v>
      </c>
      <c r="P535" s="6">
        <v>582240</v>
      </c>
      <c r="Q535" s="6">
        <v>84</v>
      </c>
      <c r="R535" s="49">
        <f t="shared" si="132"/>
        <v>19.70776602431987</v>
      </c>
      <c r="S535" s="6">
        <v>447419.98</v>
      </c>
      <c r="T535" s="6">
        <v>522480</v>
      </c>
      <c r="U535" s="6">
        <v>77</v>
      </c>
      <c r="V535" s="49">
        <f t="shared" si="133"/>
        <v>26.546507770632363</v>
      </c>
      <c r="W535" s="6">
        <v>340674.98</v>
      </c>
      <c r="X535" s="6">
        <v>323400</v>
      </c>
      <c r="Y535" s="6">
        <v>42</v>
      </c>
      <c r="Z535" s="49">
        <f t="shared" si="134"/>
        <v>31.602502782931353</v>
      </c>
      <c r="AA535" s="6">
        <v>118262.5</v>
      </c>
      <c r="AB535" s="6">
        <v>645417.5</v>
      </c>
      <c r="AC535" s="6">
        <v>88.75</v>
      </c>
      <c r="AD535" s="49">
        <f t="shared" si="135"/>
        <v>5.6802573527987699</v>
      </c>
      <c r="AE535" s="6">
        <v>317299.5</v>
      </c>
      <c r="AF535" s="6">
        <v>547400</v>
      </c>
      <c r="AG535" s="6">
        <v>70</v>
      </c>
      <c r="AH535" s="49">
        <f t="shared" si="136"/>
        <v>17.389450127877236</v>
      </c>
      <c r="AI535" s="6">
        <v>245477.51</v>
      </c>
      <c r="AJ535" s="6">
        <v>592447.5</v>
      </c>
      <c r="AK535" s="6">
        <v>86.25</v>
      </c>
      <c r="AL535" s="49">
        <f t="shared" si="137"/>
        <v>12.844687183252525</v>
      </c>
      <c r="AM535" s="6">
        <v>270472.51</v>
      </c>
      <c r="AN535" s="6">
        <v>285180</v>
      </c>
      <c r="AO535" s="6">
        <v>42</v>
      </c>
      <c r="AP535" s="49">
        <f t="shared" si="138"/>
        <v>29.401247668139419</v>
      </c>
      <c r="AQ535" s="6">
        <v>-29527.49</v>
      </c>
      <c r="AR535" s="8">
        <v>0</v>
      </c>
      <c r="AS535" s="8">
        <v>0</v>
      </c>
      <c r="AT535" s="51">
        <f t="shared" si="139"/>
        <v>0</v>
      </c>
      <c r="AU535" s="6">
        <v>482030.19</v>
      </c>
      <c r="AV535" s="8">
        <v>800905</v>
      </c>
      <c r="AW535" s="8">
        <v>103.9</v>
      </c>
      <c r="AX535" s="51">
        <f t="shared" si="140"/>
        <v>18.657563493797642</v>
      </c>
      <c r="AY535" s="50">
        <f t="shared" si="141"/>
        <v>2223457.42</v>
      </c>
      <c r="AZ535" s="50">
        <f t="shared" si="142"/>
        <v>2963117.5</v>
      </c>
      <c r="BA535" s="50">
        <f t="shared" si="143"/>
        <v>717.9</v>
      </c>
      <c r="BB535" s="7">
        <f t="shared" si="144"/>
        <v>23.261710013187123</v>
      </c>
      <c r="BC535" s="10" t="s">
        <v>797</v>
      </c>
      <c r="BD535" s="10" t="s">
        <v>798</v>
      </c>
      <c r="BE535" s="10" t="s">
        <v>806</v>
      </c>
      <c r="BF535" s="10" t="s">
        <v>824</v>
      </c>
    </row>
    <row r="536" spans="1:58" x14ac:dyDescent="0.2">
      <c r="A536" s="5">
        <v>206956</v>
      </c>
      <c r="B536" s="6" t="s">
        <v>583</v>
      </c>
      <c r="C536" s="6">
        <v>317242.5</v>
      </c>
      <c r="D536" s="6">
        <v>1034175</v>
      </c>
      <c r="E536" s="6">
        <v>148.5</v>
      </c>
      <c r="F536" s="49">
        <f t="shared" si="129"/>
        <v>9.2027703241714409</v>
      </c>
      <c r="G536" s="6">
        <v>250010</v>
      </c>
      <c r="H536" s="6">
        <v>968770</v>
      </c>
      <c r="I536" s="6">
        <v>147</v>
      </c>
      <c r="J536" s="49">
        <f t="shared" si="130"/>
        <v>8.000154835513074</v>
      </c>
      <c r="K536" s="6">
        <v>423919.98</v>
      </c>
      <c r="L536" s="6">
        <v>1805515</v>
      </c>
      <c r="M536" s="6">
        <v>261.5</v>
      </c>
      <c r="N536" s="49">
        <f t="shared" si="131"/>
        <v>7.0437517273464909</v>
      </c>
      <c r="O536" s="6">
        <v>562399.98</v>
      </c>
      <c r="P536" s="6">
        <v>1483335</v>
      </c>
      <c r="Q536" s="6">
        <v>215.5</v>
      </c>
      <c r="R536" s="49">
        <f t="shared" si="132"/>
        <v>11.753514465714083</v>
      </c>
      <c r="S536" s="6">
        <v>347304.47</v>
      </c>
      <c r="T536" s="6">
        <v>1123277.5</v>
      </c>
      <c r="U536" s="6">
        <v>165.75</v>
      </c>
      <c r="V536" s="49">
        <f t="shared" si="133"/>
        <v>9.5848430775120121</v>
      </c>
      <c r="W536" s="6">
        <v>544179.68000000005</v>
      </c>
      <c r="X536" s="6">
        <v>1264100</v>
      </c>
      <c r="Y536" s="6">
        <v>187.5</v>
      </c>
      <c r="Z536" s="49">
        <f t="shared" si="134"/>
        <v>12.914635234554231</v>
      </c>
      <c r="AA536" s="6">
        <v>510562.68</v>
      </c>
      <c r="AB536" s="6">
        <v>773310</v>
      </c>
      <c r="AC536" s="6">
        <v>109</v>
      </c>
      <c r="AD536" s="49">
        <f t="shared" si="135"/>
        <v>20.467138767117973</v>
      </c>
      <c r="AE536" s="6">
        <v>360052.68</v>
      </c>
      <c r="AF536" s="6">
        <v>312480</v>
      </c>
      <c r="AG536" s="6">
        <v>42</v>
      </c>
      <c r="AH536" s="49">
        <f t="shared" si="136"/>
        <v>34.567269585253456</v>
      </c>
      <c r="AI536" s="6">
        <v>450667.69</v>
      </c>
      <c r="AJ536" s="6">
        <v>1086845</v>
      </c>
      <c r="AK536" s="6">
        <v>152.5</v>
      </c>
      <c r="AL536" s="49">
        <f t="shared" si="137"/>
        <v>12.854361376277206</v>
      </c>
      <c r="AM536" s="6">
        <v>754297.69</v>
      </c>
      <c r="AN536" s="6">
        <v>1030920</v>
      </c>
      <c r="AO536" s="6">
        <v>148</v>
      </c>
      <c r="AP536" s="49">
        <f t="shared" si="138"/>
        <v>22.681903920769795</v>
      </c>
      <c r="AQ536" s="6">
        <v>420412.69</v>
      </c>
      <c r="AR536" s="8">
        <v>154650</v>
      </c>
      <c r="AS536" s="8">
        <v>23</v>
      </c>
      <c r="AT536" s="51">
        <f t="shared" si="139"/>
        <v>84.272831490462323</v>
      </c>
      <c r="AU536" s="6">
        <v>203183.31</v>
      </c>
      <c r="AV536" s="8">
        <v>990750</v>
      </c>
      <c r="AW536" s="8">
        <v>137</v>
      </c>
      <c r="AX536" s="51">
        <f t="shared" si="140"/>
        <v>6.3574893868281608</v>
      </c>
      <c r="AY536" s="50">
        <f t="shared" si="141"/>
        <v>2955619.29</v>
      </c>
      <c r="AZ536" s="50">
        <f t="shared" si="142"/>
        <v>8452482.5</v>
      </c>
      <c r="BA536" s="50">
        <f t="shared" si="143"/>
        <v>1737.25</v>
      </c>
      <c r="BB536" s="7">
        <f t="shared" si="144"/>
        <v>10.839915727716679</v>
      </c>
      <c r="BC536" s="10" t="s">
        <v>797</v>
      </c>
      <c r="BD536" s="10" t="s">
        <v>798</v>
      </c>
      <c r="BE536" s="10" t="s">
        <v>806</v>
      </c>
      <c r="BF536" s="10" t="s">
        <v>824</v>
      </c>
    </row>
    <row r="537" spans="1:58" x14ac:dyDescent="0.2">
      <c r="A537" s="5">
        <v>207213</v>
      </c>
      <c r="B537" s="6" t="s">
        <v>587</v>
      </c>
      <c r="C537" s="6">
        <v>-347.21</v>
      </c>
      <c r="D537" s="6">
        <v>33850</v>
      </c>
      <c r="E537" s="6">
        <v>5</v>
      </c>
      <c r="F537" s="49">
        <f t="shared" si="129"/>
        <v>-0.30771935007385526</v>
      </c>
      <c r="G537" s="6">
        <v>128816.85</v>
      </c>
      <c r="H537" s="6">
        <v>489750</v>
      </c>
      <c r="I537" s="6">
        <v>75</v>
      </c>
      <c r="J537" s="49">
        <f t="shared" si="130"/>
        <v>8.1537975497702924</v>
      </c>
      <c r="K537" s="6">
        <v>231680.74</v>
      </c>
      <c r="L537" s="6">
        <v>518360</v>
      </c>
      <c r="M537" s="6">
        <v>77</v>
      </c>
      <c r="N537" s="49">
        <f t="shared" si="131"/>
        <v>13.408484836792962</v>
      </c>
      <c r="O537" s="6">
        <v>311700.74</v>
      </c>
      <c r="P537" s="6">
        <v>697030</v>
      </c>
      <c r="Q537" s="6">
        <v>102</v>
      </c>
      <c r="R537" s="49">
        <f t="shared" si="132"/>
        <v>13.862707401403094</v>
      </c>
      <c r="S537" s="6">
        <v>249380.74</v>
      </c>
      <c r="T537" s="6">
        <v>524500</v>
      </c>
      <c r="U537" s="6">
        <v>80</v>
      </c>
      <c r="V537" s="49">
        <f t="shared" si="133"/>
        <v>14.739376434699713</v>
      </c>
      <c r="W537" s="6">
        <v>324748.24</v>
      </c>
      <c r="X537" s="6">
        <v>903675</v>
      </c>
      <c r="Y537" s="6">
        <v>135.5</v>
      </c>
      <c r="Z537" s="49">
        <f t="shared" si="134"/>
        <v>10.780919246410491</v>
      </c>
      <c r="AA537" s="6">
        <v>406578.25</v>
      </c>
      <c r="AB537" s="6">
        <v>831060</v>
      </c>
      <c r="AC537" s="6">
        <v>119</v>
      </c>
      <c r="AD537" s="49">
        <f t="shared" si="135"/>
        <v>15.1660839770895</v>
      </c>
      <c r="AE537" s="6">
        <v>511368.25</v>
      </c>
      <c r="AF537" s="6">
        <v>540900</v>
      </c>
      <c r="AG537" s="6">
        <v>77</v>
      </c>
      <c r="AH537" s="49">
        <f t="shared" si="136"/>
        <v>28.362077093732669</v>
      </c>
      <c r="AI537" s="6">
        <v>414468.25</v>
      </c>
      <c r="AJ537" s="6">
        <v>438400</v>
      </c>
      <c r="AK537" s="6">
        <v>64</v>
      </c>
      <c r="AL537" s="49">
        <f t="shared" si="137"/>
        <v>29.307745780109489</v>
      </c>
      <c r="AM537" s="6">
        <v>642284.25</v>
      </c>
      <c r="AN537" s="6">
        <v>852460</v>
      </c>
      <c r="AO537" s="6">
        <v>126</v>
      </c>
      <c r="AP537" s="49">
        <f t="shared" si="138"/>
        <v>23.356886833399805</v>
      </c>
      <c r="AQ537" s="6">
        <v>521644.25</v>
      </c>
      <c r="AR537" s="8">
        <v>300800</v>
      </c>
      <c r="AS537" s="8">
        <v>42</v>
      </c>
      <c r="AT537" s="51">
        <f t="shared" si="139"/>
        <v>53.759879488031913</v>
      </c>
      <c r="AU537" s="6">
        <v>217724.26</v>
      </c>
      <c r="AV537" s="8">
        <v>467140</v>
      </c>
      <c r="AW537" s="8">
        <v>68</v>
      </c>
      <c r="AX537" s="51">
        <f t="shared" si="140"/>
        <v>14.448456693924733</v>
      </c>
      <c r="AY537" s="50">
        <f t="shared" si="141"/>
        <v>1652558.35</v>
      </c>
      <c r="AZ537" s="50">
        <f t="shared" si="142"/>
        <v>3998225</v>
      </c>
      <c r="BA537" s="50">
        <f t="shared" si="143"/>
        <v>970.5</v>
      </c>
      <c r="BB537" s="7">
        <f t="shared" si="144"/>
        <v>12.813012987012987</v>
      </c>
      <c r="BC537" s="10" t="s">
        <v>797</v>
      </c>
      <c r="BD537" s="10" t="s">
        <v>798</v>
      </c>
      <c r="BE537" s="10" t="s">
        <v>806</v>
      </c>
      <c r="BF537" s="10" t="s">
        <v>824</v>
      </c>
    </row>
    <row r="538" spans="1:58" x14ac:dyDescent="0.2">
      <c r="A538" s="5">
        <v>207262</v>
      </c>
      <c r="B538" s="6" t="s">
        <v>589</v>
      </c>
      <c r="C538" s="6">
        <v>235410</v>
      </c>
      <c r="D538" s="6">
        <v>433820</v>
      </c>
      <c r="E538" s="6">
        <v>62</v>
      </c>
      <c r="F538" s="49">
        <f t="shared" si="129"/>
        <v>16.279332442026647</v>
      </c>
      <c r="G538" s="6">
        <v>-420</v>
      </c>
      <c r="H538" s="6">
        <v>46970</v>
      </c>
      <c r="I538" s="6">
        <v>7</v>
      </c>
      <c r="J538" s="49">
        <f t="shared" si="130"/>
        <v>-0.27719821162444114</v>
      </c>
      <c r="K538" s="6">
        <v>-11365</v>
      </c>
      <c r="L538" s="6">
        <v>286440</v>
      </c>
      <c r="M538" s="6">
        <v>42</v>
      </c>
      <c r="N538" s="49">
        <f t="shared" si="131"/>
        <v>-1.190301633850021</v>
      </c>
      <c r="O538" s="6">
        <v>-14305</v>
      </c>
      <c r="P538" s="6">
        <v>0</v>
      </c>
      <c r="Q538" s="6">
        <v>0</v>
      </c>
      <c r="R538" s="49">
        <f t="shared" si="132"/>
        <v>0</v>
      </c>
      <c r="S538" s="6">
        <v>226200</v>
      </c>
      <c r="T538" s="6">
        <v>471900</v>
      </c>
      <c r="U538" s="6">
        <v>70</v>
      </c>
      <c r="V538" s="49">
        <f t="shared" si="133"/>
        <v>14.859504132231406</v>
      </c>
      <c r="W538" s="6">
        <v>-31150</v>
      </c>
      <c r="X538" s="6">
        <v>0</v>
      </c>
      <c r="Y538" s="6">
        <v>0</v>
      </c>
      <c r="Z538" s="49">
        <f t="shared" si="134"/>
        <v>0</v>
      </c>
      <c r="AA538" s="6">
        <v>-7000</v>
      </c>
      <c r="AB538" s="6">
        <v>249900</v>
      </c>
      <c r="AC538" s="6">
        <v>35</v>
      </c>
      <c r="AD538" s="49">
        <f t="shared" si="135"/>
        <v>-0.86834733893557425</v>
      </c>
      <c r="AE538" s="6">
        <v>44475</v>
      </c>
      <c r="AF538" s="6">
        <v>56175</v>
      </c>
      <c r="AG538" s="6">
        <v>7.5</v>
      </c>
      <c r="AH538" s="49">
        <f t="shared" si="136"/>
        <v>23.751668891855807</v>
      </c>
      <c r="AI538" s="6">
        <v>-25</v>
      </c>
      <c r="AJ538" s="6">
        <v>0</v>
      </c>
      <c r="AK538" s="6">
        <v>0</v>
      </c>
      <c r="AL538" s="49">
        <f t="shared" si="137"/>
        <v>0</v>
      </c>
      <c r="AM538" s="6">
        <v>-1210</v>
      </c>
      <c r="AN538" s="6">
        <v>229130</v>
      </c>
      <c r="AO538" s="6">
        <v>34.5</v>
      </c>
      <c r="AP538" s="49">
        <f t="shared" si="138"/>
        <v>-0.16370619299087855</v>
      </c>
      <c r="AQ538" s="6">
        <v>-3625</v>
      </c>
      <c r="AR538" s="8">
        <v>0</v>
      </c>
      <c r="AS538" s="8">
        <v>0</v>
      </c>
      <c r="AT538" s="51">
        <f t="shared" si="139"/>
        <v>0</v>
      </c>
      <c r="AU538" s="6">
        <v>-17442.5</v>
      </c>
      <c r="AV538" s="8">
        <v>295680</v>
      </c>
      <c r="AW538" s="8">
        <v>42</v>
      </c>
      <c r="AX538" s="51">
        <f t="shared" si="140"/>
        <v>-1.8287253111471862</v>
      </c>
      <c r="AY538" s="50">
        <f t="shared" si="141"/>
        <v>397370</v>
      </c>
      <c r="AZ538" s="50">
        <f t="shared" si="142"/>
        <v>1489030</v>
      </c>
      <c r="BA538" s="50">
        <f t="shared" si="143"/>
        <v>300</v>
      </c>
      <c r="BB538" s="7">
        <f t="shared" si="144"/>
        <v>8.2728151884112471</v>
      </c>
      <c r="BC538" s="10" t="s">
        <v>797</v>
      </c>
      <c r="BD538" s="10" t="s">
        <v>798</v>
      </c>
      <c r="BE538" s="10" t="s">
        <v>806</v>
      </c>
      <c r="BF538" s="10" t="s">
        <v>824</v>
      </c>
    </row>
    <row r="539" spans="1:58" x14ac:dyDescent="0.2">
      <c r="A539" s="5">
        <v>207949</v>
      </c>
      <c r="B539" s="6" t="s">
        <v>353</v>
      </c>
      <c r="C539" s="6">
        <v>301550</v>
      </c>
      <c r="D539" s="6">
        <v>486950</v>
      </c>
      <c r="E539" s="6">
        <v>70</v>
      </c>
      <c r="F539" s="49">
        <f t="shared" si="129"/>
        <v>18.577882739500975</v>
      </c>
      <c r="G539" s="6">
        <v>226450</v>
      </c>
      <c r="H539" s="6">
        <v>233100</v>
      </c>
      <c r="I539" s="6">
        <v>35</v>
      </c>
      <c r="J539" s="49">
        <f t="shared" si="130"/>
        <v>30.115615615615617</v>
      </c>
      <c r="K539" s="6">
        <v>275279.99</v>
      </c>
      <c r="L539" s="6">
        <v>678610</v>
      </c>
      <c r="M539" s="6">
        <v>97</v>
      </c>
      <c r="N539" s="49">
        <f t="shared" si="131"/>
        <v>12.169581497472775</v>
      </c>
      <c r="O539" s="6">
        <v>477049.99</v>
      </c>
      <c r="P539" s="6">
        <v>487200</v>
      </c>
      <c r="Q539" s="6">
        <v>70</v>
      </c>
      <c r="R539" s="49">
        <f t="shared" si="132"/>
        <v>30.354166030377669</v>
      </c>
      <c r="S539" s="6">
        <v>345479.99</v>
      </c>
      <c r="T539" s="6">
        <v>400380</v>
      </c>
      <c r="U539" s="6">
        <v>60</v>
      </c>
      <c r="V539" s="49">
        <f t="shared" si="133"/>
        <v>26.749287401968129</v>
      </c>
      <c r="W539" s="6">
        <v>79929.990000000005</v>
      </c>
      <c r="X539" s="6">
        <v>0</v>
      </c>
      <c r="Y539" s="6">
        <v>0</v>
      </c>
      <c r="Z539" s="49">
        <f t="shared" si="134"/>
        <v>0</v>
      </c>
      <c r="AA539" s="6">
        <v>328029.99</v>
      </c>
      <c r="AB539" s="6">
        <v>446280</v>
      </c>
      <c r="AC539" s="6">
        <v>62</v>
      </c>
      <c r="AD539" s="49">
        <f t="shared" si="135"/>
        <v>22.785985681634848</v>
      </c>
      <c r="AE539" s="6">
        <v>151029.99</v>
      </c>
      <c r="AF539" s="6">
        <v>149800</v>
      </c>
      <c r="AG539" s="6">
        <v>20</v>
      </c>
      <c r="AH539" s="49">
        <f t="shared" si="136"/>
        <v>30.246326435246996</v>
      </c>
      <c r="AI539" s="6">
        <v>337204.99</v>
      </c>
      <c r="AJ539" s="6">
        <v>798450</v>
      </c>
      <c r="AK539" s="6">
        <v>111</v>
      </c>
      <c r="AL539" s="49">
        <f t="shared" si="137"/>
        <v>13.0920592272528</v>
      </c>
      <c r="AM539" s="6">
        <v>422584.99</v>
      </c>
      <c r="AN539" s="6">
        <v>556050</v>
      </c>
      <c r="AO539" s="6">
        <v>81</v>
      </c>
      <c r="AP539" s="49">
        <f t="shared" si="138"/>
        <v>23.559274687528099</v>
      </c>
      <c r="AQ539" s="6">
        <v>339234.99</v>
      </c>
      <c r="AR539" s="8">
        <v>351550</v>
      </c>
      <c r="AS539" s="8">
        <v>50</v>
      </c>
      <c r="AT539" s="51">
        <f t="shared" si="139"/>
        <v>29.914051173375054</v>
      </c>
      <c r="AU539" s="6">
        <v>331082.81</v>
      </c>
      <c r="AV539" s="8">
        <v>648490</v>
      </c>
      <c r="AW539" s="8">
        <v>88</v>
      </c>
      <c r="AX539" s="51">
        <f t="shared" si="140"/>
        <v>15.82687028327345</v>
      </c>
      <c r="AY539" s="50">
        <f t="shared" si="141"/>
        <v>2033769.95</v>
      </c>
      <c r="AZ539" s="50">
        <f t="shared" si="142"/>
        <v>2732520</v>
      </c>
      <c r="BA539" s="50">
        <f t="shared" si="143"/>
        <v>744</v>
      </c>
      <c r="BB539" s="7">
        <f t="shared" si="144"/>
        <v>23.072793044515684</v>
      </c>
      <c r="BC539" s="10" t="s">
        <v>797</v>
      </c>
      <c r="BD539" s="10" t="s">
        <v>798</v>
      </c>
      <c r="BE539" s="10" t="s">
        <v>806</v>
      </c>
      <c r="BF539" s="10" t="s">
        <v>824</v>
      </c>
    </row>
    <row r="540" spans="1:58" x14ac:dyDescent="0.2">
      <c r="A540" s="5">
        <v>208959</v>
      </c>
      <c r="B540" s="6" t="s">
        <v>639</v>
      </c>
      <c r="C540" s="6">
        <v>0</v>
      </c>
      <c r="D540" s="6">
        <v>0</v>
      </c>
      <c r="E540" s="6">
        <v>0</v>
      </c>
      <c r="F540" s="49">
        <f t="shared" si="129"/>
        <v>0</v>
      </c>
      <c r="G540" s="6">
        <v>0</v>
      </c>
      <c r="H540" s="6">
        <v>0</v>
      </c>
      <c r="I540" s="6">
        <v>0</v>
      </c>
      <c r="J540" s="49">
        <f t="shared" si="130"/>
        <v>0</v>
      </c>
      <c r="K540" s="6">
        <v>0</v>
      </c>
      <c r="L540" s="6">
        <v>0</v>
      </c>
      <c r="M540" s="6">
        <v>0</v>
      </c>
      <c r="N540" s="49">
        <f t="shared" si="131"/>
        <v>0</v>
      </c>
      <c r="O540" s="6">
        <v>0</v>
      </c>
      <c r="P540" s="6">
        <v>0</v>
      </c>
      <c r="Q540" s="6">
        <v>0</v>
      </c>
      <c r="R540" s="49">
        <f t="shared" si="132"/>
        <v>0</v>
      </c>
      <c r="S540" s="6">
        <v>0</v>
      </c>
      <c r="T540" s="6">
        <v>0</v>
      </c>
      <c r="U540" s="6">
        <v>0</v>
      </c>
      <c r="V540" s="49">
        <f t="shared" si="133"/>
        <v>0</v>
      </c>
      <c r="W540" s="6">
        <v>-44854.99</v>
      </c>
      <c r="X540" s="6">
        <v>311735</v>
      </c>
      <c r="Y540" s="6">
        <v>46.5</v>
      </c>
      <c r="Z540" s="49">
        <f t="shared" si="134"/>
        <v>-4.3166461898728086</v>
      </c>
      <c r="AA540" s="6">
        <v>23130.01</v>
      </c>
      <c r="AB540" s="6">
        <v>365820</v>
      </c>
      <c r="AC540" s="6">
        <v>52</v>
      </c>
      <c r="AD540" s="49">
        <f t="shared" si="135"/>
        <v>1.9600631731452627</v>
      </c>
      <c r="AE540" s="6">
        <v>80875.009999999995</v>
      </c>
      <c r="AF540" s="6">
        <v>315010</v>
      </c>
      <c r="AG540" s="6">
        <v>44</v>
      </c>
      <c r="AH540" s="49">
        <f t="shared" si="136"/>
        <v>7.7021373924637304</v>
      </c>
      <c r="AI540" s="6">
        <v>-14427</v>
      </c>
      <c r="AJ540" s="6">
        <v>427345</v>
      </c>
      <c r="AK540" s="6">
        <v>60.5</v>
      </c>
      <c r="AL540" s="49">
        <f t="shared" si="137"/>
        <v>-1.0465478711579637</v>
      </c>
      <c r="AM540" s="6">
        <v>-12667</v>
      </c>
      <c r="AN540" s="6">
        <v>379080</v>
      </c>
      <c r="AO540" s="6">
        <v>56</v>
      </c>
      <c r="AP540" s="49">
        <f t="shared" si="138"/>
        <v>-1.0358684182758258</v>
      </c>
      <c r="AQ540" s="6">
        <v>-13166.02</v>
      </c>
      <c r="AR540" s="8">
        <v>288879</v>
      </c>
      <c r="AS540" s="8">
        <v>41.1</v>
      </c>
      <c r="AT540" s="51">
        <f t="shared" si="139"/>
        <v>-1.4128635864843067</v>
      </c>
      <c r="AU540" s="6">
        <v>373179.51</v>
      </c>
      <c r="AV540" s="8">
        <v>1122025</v>
      </c>
      <c r="AW540" s="8">
        <v>157.5</v>
      </c>
      <c r="AX540" s="51">
        <f t="shared" si="140"/>
        <v>10.310434090149508</v>
      </c>
      <c r="AY540" s="50">
        <f t="shared" si="141"/>
        <v>-21724.98</v>
      </c>
      <c r="AZ540" s="50">
        <f t="shared" si="142"/>
        <v>677555</v>
      </c>
      <c r="BA540" s="50">
        <f t="shared" si="143"/>
        <v>457.6</v>
      </c>
      <c r="BB540" s="7">
        <f t="shared" si="144"/>
        <v>-0.99397743356627877</v>
      </c>
      <c r="BC540" s="10" t="s">
        <v>797</v>
      </c>
      <c r="BD540" s="10" t="s">
        <v>798</v>
      </c>
      <c r="BE540" s="10" t="s">
        <v>806</v>
      </c>
      <c r="BF540" s="10" t="s">
        <v>824</v>
      </c>
    </row>
    <row r="541" spans="1:58" x14ac:dyDescent="0.2">
      <c r="A541" s="5">
        <v>209035</v>
      </c>
      <c r="B541" s="6" t="s">
        <v>644</v>
      </c>
      <c r="C541" s="6">
        <v>0</v>
      </c>
      <c r="D541" s="6">
        <v>0</v>
      </c>
      <c r="E541" s="6">
        <v>0</v>
      </c>
      <c r="F541" s="49">
        <f t="shared" si="129"/>
        <v>0</v>
      </c>
      <c r="G541" s="6">
        <v>0</v>
      </c>
      <c r="H541" s="6">
        <v>0</v>
      </c>
      <c r="I541" s="6">
        <v>0</v>
      </c>
      <c r="J541" s="49">
        <f t="shared" si="130"/>
        <v>0</v>
      </c>
      <c r="K541" s="6">
        <v>0</v>
      </c>
      <c r="L541" s="6">
        <v>0</v>
      </c>
      <c r="M541" s="6">
        <v>0</v>
      </c>
      <c r="N541" s="49">
        <f t="shared" si="131"/>
        <v>0</v>
      </c>
      <c r="O541" s="6">
        <v>0</v>
      </c>
      <c r="P541" s="6">
        <v>0</v>
      </c>
      <c r="Q541" s="6">
        <v>0</v>
      </c>
      <c r="R541" s="49">
        <f t="shared" si="132"/>
        <v>0</v>
      </c>
      <c r="S541" s="6">
        <v>0</v>
      </c>
      <c r="T541" s="6">
        <v>0</v>
      </c>
      <c r="U541" s="6">
        <v>0</v>
      </c>
      <c r="V541" s="49">
        <f t="shared" si="133"/>
        <v>0</v>
      </c>
      <c r="W541" s="6">
        <v>-4575</v>
      </c>
      <c r="X541" s="6">
        <v>252225</v>
      </c>
      <c r="Y541" s="6">
        <v>37.5</v>
      </c>
      <c r="Z541" s="49">
        <f t="shared" si="134"/>
        <v>-0.54415700267618194</v>
      </c>
      <c r="AA541" s="6">
        <v>227825</v>
      </c>
      <c r="AB541" s="6">
        <v>377300</v>
      </c>
      <c r="AC541" s="6">
        <v>55</v>
      </c>
      <c r="AD541" s="49">
        <f t="shared" si="135"/>
        <v>18.718725152398623</v>
      </c>
      <c r="AE541" s="6">
        <v>-2000</v>
      </c>
      <c r="AF541" s="6">
        <v>0</v>
      </c>
      <c r="AG541" s="6">
        <v>0</v>
      </c>
      <c r="AH541" s="49">
        <f t="shared" si="136"/>
        <v>0</v>
      </c>
      <c r="AI541" s="6">
        <v>-4012.5</v>
      </c>
      <c r="AJ541" s="6">
        <v>50925</v>
      </c>
      <c r="AK541" s="6">
        <v>7.5</v>
      </c>
      <c r="AL541" s="49">
        <f t="shared" si="137"/>
        <v>-2.4425625920471283</v>
      </c>
      <c r="AM541" s="6">
        <v>66447.5</v>
      </c>
      <c r="AN541" s="6">
        <v>73230</v>
      </c>
      <c r="AO541" s="6">
        <v>11</v>
      </c>
      <c r="AP541" s="49">
        <f t="shared" si="138"/>
        <v>28.128806500068276</v>
      </c>
      <c r="AQ541" s="6">
        <v>66747.5</v>
      </c>
      <c r="AR541" s="8">
        <v>68300</v>
      </c>
      <c r="AS541" s="8">
        <v>10</v>
      </c>
      <c r="AT541" s="51">
        <f t="shared" si="139"/>
        <v>30.295351390922406</v>
      </c>
      <c r="AU541" s="6">
        <v>338352.5</v>
      </c>
      <c r="AV541" s="8">
        <v>358500</v>
      </c>
      <c r="AW541" s="8">
        <v>50</v>
      </c>
      <c r="AX541" s="51">
        <f t="shared" si="140"/>
        <v>29.257817294281729</v>
      </c>
      <c r="AY541" s="50">
        <f t="shared" si="141"/>
        <v>223250</v>
      </c>
      <c r="AZ541" s="50">
        <f t="shared" si="142"/>
        <v>629525</v>
      </c>
      <c r="BA541" s="50">
        <f t="shared" si="143"/>
        <v>171</v>
      </c>
      <c r="BB541" s="7">
        <f t="shared" si="144"/>
        <v>10.993606290457091</v>
      </c>
      <c r="BC541" s="10" t="s">
        <v>797</v>
      </c>
      <c r="BD541" s="10" t="s">
        <v>798</v>
      </c>
      <c r="BE541" s="10" t="s">
        <v>806</v>
      </c>
      <c r="BF541" s="10" t="s">
        <v>824</v>
      </c>
    </row>
    <row r="542" spans="1:58" x14ac:dyDescent="0.2">
      <c r="A542" s="5">
        <v>209036</v>
      </c>
      <c r="B542" s="6" t="s">
        <v>645</v>
      </c>
      <c r="C542" s="6">
        <v>0</v>
      </c>
      <c r="D542" s="6">
        <v>0</v>
      </c>
      <c r="E542" s="6">
        <v>0</v>
      </c>
      <c r="F542" s="49">
        <f t="shared" si="129"/>
        <v>0</v>
      </c>
      <c r="G542" s="6">
        <v>0</v>
      </c>
      <c r="H542" s="6">
        <v>0</v>
      </c>
      <c r="I542" s="6">
        <v>0</v>
      </c>
      <c r="J542" s="49">
        <f t="shared" si="130"/>
        <v>0</v>
      </c>
      <c r="K542" s="6">
        <v>0</v>
      </c>
      <c r="L542" s="6">
        <v>0</v>
      </c>
      <c r="M542" s="6">
        <v>0</v>
      </c>
      <c r="N542" s="49">
        <f t="shared" si="131"/>
        <v>0</v>
      </c>
      <c r="O542" s="6">
        <v>-286720</v>
      </c>
      <c r="P542" s="6">
        <v>394340</v>
      </c>
      <c r="Q542" s="6">
        <v>58</v>
      </c>
      <c r="R542" s="49">
        <f t="shared" si="132"/>
        <v>-22.539737282548057</v>
      </c>
      <c r="S542" s="6">
        <v>-14779.99</v>
      </c>
      <c r="T542" s="6">
        <v>452810</v>
      </c>
      <c r="U542" s="6">
        <v>67</v>
      </c>
      <c r="V542" s="49">
        <f t="shared" si="133"/>
        <v>-1.0118585941123208</v>
      </c>
      <c r="W542" s="6">
        <v>-28507.49</v>
      </c>
      <c r="X542" s="6">
        <v>182325</v>
      </c>
      <c r="Y542" s="6">
        <v>27.5</v>
      </c>
      <c r="Z542" s="49">
        <f t="shared" si="134"/>
        <v>-4.6906606334841632</v>
      </c>
      <c r="AA542" s="6">
        <v>-20754.490000000002</v>
      </c>
      <c r="AB542" s="6">
        <v>597167</v>
      </c>
      <c r="AC542" s="6">
        <v>85.9</v>
      </c>
      <c r="AD542" s="49">
        <f t="shared" si="135"/>
        <v>-1.077402451910437</v>
      </c>
      <c r="AE542" s="6">
        <v>40722.51</v>
      </c>
      <c r="AF542" s="6">
        <v>70300</v>
      </c>
      <c r="AG542" s="6">
        <v>10</v>
      </c>
      <c r="AH542" s="49">
        <f t="shared" si="136"/>
        <v>17.378027027027027</v>
      </c>
      <c r="AI542" s="6">
        <v>-9532.99</v>
      </c>
      <c r="AJ542" s="6">
        <v>0</v>
      </c>
      <c r="AK542" s="6">
        <v>0</v>
      </c>
      <c r="AL542" s="49">
        <f t="shared" si="137"/>
        <v>0</v>
      </c>
      <c r="AM542" s="6">
        <v>-9532.99</v>
      </c>
      <c r="AN542" s="6">
        <v>0</v>
      </c>
      <c r="AO542" s="6">
        <v>0</v>
      </c>
      <c r="AP542" s="49">
        <f t="shared" si="138"/>
        <v>0</v>
      </c>
      <c r="AQ542" s="6">
        <v>-9532.99</v>
      </c>
      <c r="AR542" s="8">
        <v>0</v>
      </c>
      <c r="AS542" s="8">
        <v>0</v>
      </c>
      <c r="AT542" s="51">
        <f t="shared" si="139"/>
        <v>0</v>
      </c>
      <c r="AU542" s="6">
        <v>-9532.99</v>
      </c>
      <c r="AV542" s="8">
        <v>0</v>
      </c>
      <c r="AW542" s="8">
        <v>0</v>
      </c>
      <c r="AX542" s="51">
        <f t="shared" si="140"/>
        <v>0</v>
      </c>
      <c r="AY542" s="50">
        <f t="shared" si="141"/>
        <v>-350761.97</v>
      </c>
      <c r="AZ542" s="50">
        <f t="shared" si="142"/>
        <v>1626642</v>
      </c>
      <c r="BA542" s="50">
        <f t="shared" si="143"/>
        <v>248.4</v>
      </c>
      <c r="BB542" s="7">
        <f t="shared" si="144"/>
        <v>-6.6847044832237206</v>
      </c>
      <c r="BC542" s="10" t="s">
        <v>797</v>
      </c>
      <c r="BD542" s="10" t="s">
        <v>798</v>
      </c>
      <c r="BE542" s="10" t="s">
        <v>806</v>
      </c>
      <c r="BF542" s="10" t="s">
        <v>824</v>
      </c>
    </row>
    <row r="543" spans="1:58" x14ac:dyDescent="0.2">
      <c r="A543" s="5">
        <v>209313</v>
      </c>
      <c r="B543" s="6" t="s">
        <v>655</v>
      </c>
      <c r="C543" s="6">
        <v>0</v>
      </c>
      <c r="D543" s="6">
        <v>0</v>
      </c>
      <c r="E543" s="6">
        <v>0</v>
      </c>
      <c r="F543" s="49">
        <f t="shared" si="129"/>
        <v>0</v>
      </c>
      <c r="G543" s="6">
        <v>0</v>
      </c>
      <c r="H543" s="6">
        <v>0</v>
      </c>
      <c r="I543" s="6">
        <v>0</v>
      </c>
      <c r="J543" s="49">
        <f t="shared" si="130"/>
        <v>0</v>
      </c>
      <c r="K543" s="6">
        <v>0</v>
      </c>
      <c r="L543" s="6">
        <v>0</v>
      </c>
      <c r="M543" s="6">
        <v>0</v>
      </c>
      <c r="N543" s="49">
        <f t="shared" si="131"/>
        <v>0</v>
      </c>
      <c r="O543" s="6">
        <v>0</v>
      </c>
      <c r="P543" s="6">
        <v>0</v>
      </c>
      <c r="Q543" s="6">
        <v>0</v>
      </c>
      <c r="R543" s="49">
        <f t="shared" si="132"/>
        <v>0</v>
      </c>
      <c r="S543" s="6">
        <v>-2830</v>
      </c>
      <c r="T543" s="6">
        <v>189515</v>
      </c>
      <c r="U543" s="6">
        <v>28</v>
      </c>
      <c r="V543" s="49">
        <f t="shared" si="133"/>
        <v>-0.46291850249320637</v>
      </c>
      <c r="W543" s="6">
        <v>66330</v>
      </c>
      <c r="X543" s="6">
        <v>234520</v>
      </c>
      <c r="Y543" s="6">
        <v>34</v>
      </c>
      <c r="Z543" s="49">
        <f t="shared" si="134"/>
        <v>8.4849906191369602</v>
      </c>
      <c r="AA543" s="6">
        <v>277200</v>
      </c>
      <c r="AB543" s="6">
        <v>331025</v>
      </c>
      <c r="AC543" s="6">
        <v>47.5</v>
      </c>
      <c r="AD543" s="49">
        <f t="shared" si="135"/>
        <v>25.959368627747146</v>
      </c>
      <c r="AE543" s="6">
        <v>0</v>
      </c>
      <c r="AF543" s="6">
        <v>0</v>
      </c>
      <c r="AG543" s="6">
        <v>0</v>
      </c>
      <c r="AH543" s="49">
        <f t="shared" si="136"/>
        <v>0</v>
      </c>
      <c r="AI543" s="6">
        <v>206797.5</v>
      </c>
      <c r="AJ543" s="6">
        <v>401650</v>
      </c>
      <c r="AK543" s="6">
        <v>55</v>
      </c>
      <c r="AL543" s="49">
        <f t="shared" si="137"/>
        <v>15.960967260052286</v>
      </c>
      <c r="AM543" s="6">
        <v>291949.5</v>
      </c>
      <c r="AN543" s="6">
        <v>358500</v>
      </c>
      <c r="AO543" s="6">
        <v>50</v>
      </c>
      <c r="AP543" s="49">
        <f t="shared" si="138"/>
        <v>25.245284518828452</v>
      </c>
      <c r="AQ543" s="6">
        <v>436899.5</v>
      </c>
      <c r="AR543" s="8">
        <v>352500</v>
      </c>
      <c r="AS543" s="8">
        <v>50</v>
      </c>
      <c r="AT543" s="51">
        <f t="shared" si="139"/>
        <v>38.42236737588653</v>
      </c>
      <c r="AU543" s="6">
        <v>291169.5</v>
      </c>
      <c r="AV543" s="8">
        <v>369000</v>
      </c>
      <c r="AW543" s="8">
        <v>50</v>
      </c>
      <c r="AX543" s="51">
        <f t="shared" si="140"/>
        <v>24.461394308943088</v>
      </c>
      <c r="AY543" s="50">
        <f t="shared" si="141"/>
        <v>340700</v>
      </c>
      <c r="AZ543" s="50">
        <f t="shared" si="142"/>
        <v>755060</v>
      </c>
      <c r="BA543" s="50">
        <f t="shared" si="143"/>
        <v>314.5</v>
      </c>
      <c r="BB543" s="7">
        <f t="shared" si="144"/>
        <v>13.987895001721718</v>
      </c>
      <c r="BC543" s="10" t="s">
        <v>797</v>
      </c>
      <c r="BD543" s="10" t="s">
        <v>798</v>
      </c>
      <c r="BE543" s="10" t="s">
        <v>806</v>
      </c>
      <c r="BF543" s="10" t="s">
        <v>824</v>
      </c>
    </row>
    <row r="544" spans="1:58" x14ac:dyDescent="0.2">
      <c r="A544" s="5">
        <v>209942</v>
      </c>
      <c r="B544" s="6" t="s">
        <v>676</v>
      </c>
      <c r="C544" s="6">
        <v>0</v>
      </c>
      <c r="D544" s="6">
        <v>0</v>
      </c>
      <c r="E544" s="6">
        <v>0</v>
      </c>
      <c r="F544" s="49">
        <f t="shared" si="129"/>
        <v>0</v>
      </c>
      <c r="G544" s="6">
        <v>0</v>
      </c>
      <c r="H544" s="6">
        <v>0</v>
      </c>
      <c r="I544" s="6">
        <v>0</v>
      </c>
      <c r="J544" s="49">
        <f t="shared" si="130"/>
        <v>0</v>
      </c>
      <c r="K544" s="6">
        <v>0</v>
      </c>
      <c r="L544" s="6">
        <v>0</v>
      </c>
      <c r="M544" s="6">
        <v>0</v>
      </c>
      <c r="N544" s="49">
        <f t="shared" si="131"/>
        <v>0</v>
      </c>
      <c r="O544" s="6">
        <v>0</v>
      </c>
      <c r="P544" s="6">
        <v>0</v>
      </c>
      <c r="Q544" s="6">
        <v>0</v>
      </c>
      <c r="R544" s="49">
        <f t="shared" si="132"/>
        <v>0</v>
      </c>
      <c r="S544" s="6">
        <v>0</v>
      </c>
      <c r="T544" s="6">
        <v>0</v>
      </c>
      <c r="U544" s="6">
        <v>0</v>
      </c>
      <c r="V544" s="49">
        <f t="shared" si="133"/>
        <v>0</v>
      </c>
      <c r="W544" s="6">
        <v>0</v>
      </c>
      <c r="X544" s="6">
        <v>0</v>
      </c>
      <c r="Y544" s="6">
        <v>0</v>
      </c>
      <c r="Z544" s="49">
        <f t="shared" si="134"/>
        <v>0</v>
      </c>
      <c r="AA544" s="6">
        <v>266520.01</v>
      </c>
      <c r="AB544" s="6">
        <v>708200</v>
      </c>
      <c r="AC544" s="6">
        <v>103</v>
      </c>
      <c r="AD544" s="49">
        <f t="shared" si="135"/>
        <v>11.666365871222819</v>
      </c>
      <c r="AE544" s="6">
        <v>-34689.99</v>
      </c>
      <c r="AF544" s="6">
        <v>0</v>
      </c>
      <c r="AG544" s="6">
        <v>0</v>
      </c>
      <c r="AH544" s="49">
        <f t="shared" si="136"/>
        <v>0</v>
      </c>
      <c r="AI544" s="6">
        <v>147135.01</v>
      </c>
      <c r="AJ544" s="6">
        <v>690000</v>
      </c>
      <c r="AK544" s="6">
        <v>100</v>
      </c>
      <c r="AL544" s="49">
        <f t="shared" si="137"/>
        <v>6.6104134927536231</v>
      </c>
      <c r="AM544" s="6">
        <v>-25799.99</v>
      </c>
      <c r="AN544" s="6">
        <v>693250</v>
      </c>
      <c r="AO544" s="6">
        <v>103</v>
      </c>
      <c r="AP544" s="49">
        <f t="shared" si="138"/>
        <v>-1.1536959105661739</v>
      </c>
      <c r="AQ544" s="6">
        <v>373550</v>
      </c>
      <c r="AR544" s="8">
        <v>693750</v>
      </c>
      <c r="AS544" s="8">
        <v>101</v>
      </c>
      <c r="AT544" s="51">
        <f t="shared" si="139"/>
        <v>16.691963963963964</v>
      </c>
      <c r="AU544" s="6">
        <v>245280.9</v>
      </c>
      <c r="AV544" s="8">
        <v>822550</v>
      </c>
      <c r="AW544" s="8">
        <v>115</v>
      </c>
      <c r="AX544" s="51">
        <f t="shared" si="140"/>
        <v>9.244067716248253</v>
      </c>
      <c r="AY544" s="50">
        <f t="shared" si="141"/>
        <v>266520.01</v>
      </c>
      <c r="AZ544" s="50">
        <f t="shared" si="142"/>
        <v>708200</v>
      </c>
      <c r="BA544" s="50">
        <f t="shared" si="143"/>
        <v>522</v>
      </c>
      <c r="BB544" s="7">
        <f t="shared" si="144"/>
        <v>11.666365871222819</v>
      </c>
      <c r="BC544" s="10" t="s">
        <v>797</v>
      </c>
      <c r="BD544" s="10" t="s">
        <v>798</v>
      </c>
      <c r="BE544" s="10" t="s">
        <v>806</v>
      </c>
      <c r="BF544" s="10" t="s">
        <v>824</v>
      </c>
    </row>
    <row r="545" spans="1:58" x14ac:dyDescent="0.2">
      <c r="A545" s="5">
        <v>210582</v>
      </c>
      <c r="B545" s="6" t="s">
        <v>700</v>
      </c>
      <c r="C545" s="6">
        <v>0</v>
      </c>
      <c r="D545" s="6">
        <v>0</v>
      </c>
      <c r="E545" s="6">
        <v>0</v>
      </c>
      <c r="F545" s="49">
        <f t="shared" si="129"/>
        <v>0</v>
      </c>
      <c r="G545" s="6">
        <v>0</v>
      </c>
      <c r="H545" s="6">
        <v>0</v>
      </c>
      <c r="I545" s="6">
        <v>0</v>
      </c>
      <c r="J545" s="49">
        <f t="shared" si="130"/>
        <v>0</v>
      </c>
      <c r="K545" s="6">
        <v>0</v>
      </c>
      <c r="L545" s="6">
        <v>0</v>
      </c>
      <c r="M545" s="6">
        <v>0</v>
      </c>
      <c r="N545" s="49">
        <f t="shared" si="131"/>
        <v>0</v>
      </c>
      <c r="O545" s="6">
        <v>0</v>
      </c>
      <c r="P545" s="6">
        <v>0</v>
      </c>
      <c r="Q545" s="6">
        <v>0</v>
      </c>
      <c r="R545" s="49">
        <f t="shared" si="132"/>
        <v>0</v>
      </c>
      <c r="S545" s="6">
        <v>0</v>
      </c>
      <c r="T545" s="6">
        <v>0</v>
      </c>
      <c r="U545" s="6">
        <v>0</v>
      </c>
      <c r="V545" s="49">
        <f t="shared" si="133"/>
        <v>0</v>
      </c>
      <c r="W545" s="6">
        <v>0</v>
      </c>
      <c r="X545" s="6">
        <v>0</v>
      </c>
      <c r="Y545" s="6">
        <v>0</v>
      </c>
      <c r="Z545" s="49">
        <f t="shared" si="134"/>
        <v>0</v>
      </c>
      <c r="AA545" s="6">
        <v>0</v>
      </c>
      <c r="AB545" s="6">
        <v>0</v>
      </c>
      <c r="AC545" s="6">
        <v>0</v>
      </c>
      <c r="AD545" s="49">
        <f t="shared" si="135"/>
        <v>0</v>
      </c>
      <c r="AE545" s="6">
        <v>0</v>
      </c>
      <c r="AF545" s="6">
        <v>0</v>
      </c>
      <c r="AG545" s="6">
        <v>0</v>
      </c>
      <c r="AH545" s="49">
        <f t="shared" si="136"/>
        <v>0</v>
      </c>
      <c r="AI545" s="6">
        <v>-21350</v>
      </c>
      <c r="AJ545" s="6">
        <v>833320</v>
      </c>
      <c r="AK545" s="6">
        <v>118</v>
      </c>
      <c r="AL545" s="49">
        <f t="shared" si="137"/>
        <v>-0.79423270772332366</v>
      </c>
      <c r="AM545" s="6">
        <v>-74164.98</v>
      </c>
      <c r="AN545" s="6">
        <v>1444865</v>
      </c>
      <c r="AO545" s="6">
        <v>195.5</v>
      </c>
      <c r="AP545" s="49">
        <f t="shared" si="138"/>
        <v>-1.591231277662619</v>
      </c>
      <c r="AQ545" s="6">
        <v>233395.03</v>
      </c>
      <c r="AR545" s="8">
        <v>818450</v>
      </c>
      <c r="AS545" s="8">
        <v>115</v>
      </c>
      <c r="AT545" s="51">
        <f t="shared" si="139"/>
        <v>8.8401807440894373</v>
      </c>
      <c r="AU545" s="6">
        <v>146873.76999999999</v>
      </c>
      <c r="AV545" s="8">
        <v>1180921.5</v>
      </c>
      <c r="AW545" s="8">
        <v>159.05000000000001</v>
      </c>
      <c r="AX545" s="51">
        <f t="shared" si="140"/>
        <v>3.8555372816906117</v>
      </c>
      <c r="AY545" s="50">
        <f t="shared" si="141"/>
        <v>0</v>
      </c>
      <c r="AZ545" s="50">
        <f t="shared" si="142"/>
        <v>0</v>
      </c>
      <c r="BA545" s="50">
        <f t="shared" si="143"/>
        <v>587.54999999999995</v>
      </c>
      <c r="BB545" s="7">
        <f t="shared" si="144"/>
        <v>0</v>
      </c>
      <c r="BC545" s="10" t="s">
        <v>797</v>
      </c>
      <c r="BD545" s="10" t="s">
        <v>798</v>
      </c>
      <c r="BE545" s="10" t="s">
        <v>806</v>
      </c>
      <c r="BF545" s="10" t="s">
        <v>824</v>
      </c>
    </row>
    <row r="546" spans="1:58" x14ac:dyDescent="0.2">
      <c r="A546" s="5">
        <v>210613</v>
      </c>
      <c r="B546" s="6" t="s">
        <v>702</v>
      </c>
      <c r="C546" s="6">
        <v>0</v>
      </c>
      <c r="D546" s="6">
        <v>0</v>
      </c>
      <c r="E546" s="6">
        <v>0</v>
      </c>
      <c r="F546" s="49">
        <f t="shared" si="129"/>
        <v>0</v>
      </c>
      <c r="G546" s="6">
        <v>0</v>
      </c>
      <c r="H546" s="6">
        <v>0</v>
      </c>
      <c r="I546" s="6">
        <v>0</v>
      </c>
      <c r="J546" s="49">
        <f t="shared" si="130"/>
        <v>0</v>
      </c>
      <c r="K546" s="6">
        <v>0</v>
      </c>
      <c r="L546" s="6">
        <v>0</v>
      </c>
      <c r="M546" s="6">
        <v>0</v>
      </c>
      <c r="N546" s="49">
        <f t="shared" si="131"/>
        <v>0</v>
      </c>
      <c r="O546" s="6">
        <v>0</v>
      </c>
      <c r="P546" s="6">
        <v>0</v>
      </c>
      <c r="Q546" s="6">
        <v>0</v>
      </c>
      <c r="R546" s="49">
        <f t="shared" si="132"/>
        <v>0</v>
      </c>
      <c r="S546" s="6">
        <v>0</v>
      </c>
      <c r="T546" s="6">
        <v>0</v>
      </c>
      <c r="U546" s="6">
        <v>0</v>
      </c>
      <c r="V546" s="49">
        <f t="shared" si="133"/>
        <v>0</v>
      </c>
      <c r="W546" s="6">
        <v>0</v>
      </c>
      <c r="X546" s="6">
        <v>0</v>
      </c>
      <c r="Y546" s="6">
        <v>0</v>
      </c>
      <c r="Z546" s="49">
        <f t="shared" si="134"/>
        <v>0</v>
      </c>
      <c r="AA546" s="6">
        <v>0</v>
      </c>
      <c r="AB546" s="6">
        <v>0</v>
      </c>
      <c r="AC546" s="6">
        <v>0</v>
      </c>
      <c r="AD546" s="49">
        <f t="shared" si="135"/>
        <v>0</v>
      </c>
      <c r="AE546" s="6">
        <v>0</v>
      </c>
      <c r="AF546" s="6">
        <v>0</v>
      </c>
      <c r="AG546" s="6">
        <v>0</v>
      </c>
      <c r="AH546" s="49">
        <f t="shared" si="136"/>
        <v>0</v>
      </c>
      <c r="AI546" s="6">
        <v>-11200</v>
      </c>
      <c r="AJ546" s="6">
        <v>249300</v>
      </c>
      <c r="AK546" s="6">
        <v>35</v>
      </c>
      <c r="AL546" s="49">
        <f t="shared" si="137"/>
        <v>-1.3926995587645408</v>
      </c>
      <c r="AM546" s="6">
        <v>-8400</v>
      </c>
      <c r="AN546" s="6">
        <v>250800</v>
      </c>
      <c r="AO546" s="6">
        <v>35</v>
      </c>
      <c r="AP546" s="49">
        <f t="shared" si="138"/>
        <v>-1.0382775119617225</v>
      </c>
      <c r="AQ546" s="6">
        <v>-20060</v>
      </c>
      <c r="AR546" s="8">
        <v>244120</v>
      </c>
      <c r="AS546" s="8">
        <v>34</v>
      </c>
      <c r="AT546" s="51">
        <f t="shared" si="139"/>
        <v>-2.5473537604456826</v>
      </c>
      <c r="AU546" s="6">
        <v>37085</v>
      </c>
      <c r="AV546" s="8">
        <v>498600</v>
      </c>
      <c r="AW546" s="8">
        <v>70</v>
      </c>
      <c r="AX546" s="51">
        <f t="shared" si="140"/>
        <v>2.3057260328920979</v>
      </c>
      <c r="AY546" s="50">
        <f t="shared" si="141"/>
        <v>0</v>
      </c>
      <c r="AZ546" s="50">
        <f t="shared" si="142"/>
        <v>0</v>
      </c>
      <c r="BA546" s="50">
        <f t="shared" si="143"/>
        <v>174</v>
      </c>
      <c r="BB546" s="7">
        <f t="shared" si="144"/>
        <v>0</v>
      </c>
      <c r="BC546" s="10" t="s">
        <v>797</v>
      </c>
      <c r="BD546" s="10" t="s">
        <v>798</v>
      </c>
      <c r="BE546" s="10" t="s">
        <v>806</v>
      </c>
      <c r="BF546" s="10" t="s">
        <v>824</v>
      </c>
    </row>
    <row r="547" spans="1:58" x14ac:dyDescent="0.2">
      <c r="A547" s="5">
        <v>179246</v>
      </c>
      <c r="B547" s="6" t="s">
        <v>200</v>
      </c>
      <c r="C547" s="6">
        <v>-810.38</v>
      </c>
      <c r="D547" s="6">
        <v>0</v>
      </c>
      <c r="E547" s="6">
        <v>0</v>
      </c>
      <c r="F547" s="49">
        <f t="shared" si="129"/>
        <v>0</v>
      </c>
      <c r="G547" s="6">
        <v>-810.38</v>
      </c>
      <c r="H547" s="6">
        <v>0</v>
      </c>
      <c r="I547" s="6">
        <v>0</v>
      </c>
      <c r="J547" s="49">
        <f t="shared" si="130"/>
        <v>0</v>
      </c>
      <c r="K547" s="6">
        <v>-810.38</v>
      </c>
      <c r="L547" s="6">
        <v>0</v>
      </c>
      <c r="M547" s="6">
        <v>0</v>
      </c>
      <c r="N547" s="49">
        <f t="shared" si="131"/>
        <v>0</v>
      </c>
      <c r="O547" s="6">
        <v>-810.38</v>
      </c>
      <c r="P547" s="6">
        <v>0</v>
      </c>
      <c r="Q547" s="6">
        <v>0</v>
      </c>
      <c r="R547" s="49">
        <f t="shared" si="132"/>
        <v>0</v>
      </c>
      <c r="S547" s="6">
        <v>-810.38</v>
      </c>
      <c r="T547" s="6">
        <v>0</v>
      </c>
      <c r="U547" s="6">
        <v>0</v>
      </c>
      <c r="V547" s="49">
        <f t="shared" si="133"/>
        <v>0</v>
      </c>
      <c r="W547" s="6">
        <v>-810.38</v>
      </c>
      <c r="X547" s="6">
        <v>0</v>
      </c>
      <c r="Y547" s="6">
        <v>0</v>
      </c>
      <c r="Z547" s="49">
        <f t="shared" si="134"/>
        <v>0</v>
      </c>
      <c r="AA547" s="6">
        <v>-810.38</v>
      </c>
      <c r="AB547" s="6">
        <v>0</v>
      </c>
      <c r="AC547" s="6">
        <v>0</v>
      </c>
      <c r="AD547" s="49">
        <f t="shared" si="135"/>
        <v>0</v>
      </c>
      <c r="AE547" s="6">
        <v>-810.38</v>
      </c>
      <c r="AF547" s="6">
        <v>0</v>
      </c>
      <c r="AG547" s="6">
        <v>0</v>
      </c>
      <c r="AH547" s="49">
        <f t="shared" si="136"/>
        <v>0</v>
      </c>
      <c r="AI547" s="6">
        <v>0</v>
      </c>
      <c r="AJ547" s="6">
        <v>0</v>
      </c>
      <c r="AK547" s="6">
        <v>0</v>
      </c>
      <c r="AL547" s="49">
        <f t="shared" si="137"/>
        <v>0</v>
      </c>
      <c r="AM547" s="6">
        <v>0</v>
      </c>
      <c r="AN547" s="6">
        <v>0</v>
      </c>
      <c r="AO547" s="6">
        <v>0</v>
      </c>
      <c r="AP547" s="49">
        <f t="shared" si="138"/>
        <v>0</v>
      </c>
      <c r="AQ547" s="6">
        <v>0</v>
      </c>
      <c r="AR547" s="8">
        <v>0</v>
      </c>
      <c r="AS547" s="8">
        <v>0</v>
      </c>
      <c r="AT547" s="51">
        <f t="shared" si="139"/>
        <v>0</v>
      </c>
      <c r="AU547" s="6">
        <v>0</v>
      </c>
      <c r="AV547" s="8">
        <v>0</v>
      </c>
      <c r="AW547" s="8">
        <v>0</v>
      </c>
      <c r="AX547" s="51">
        <f t="shared" si="140"/>
        <v>0</v>
      </c>
      <c r="AY547" s="50">
        <f t="shared" si="141"/>
        <v>-5672.66</v>
      </c>
      <c r="AZ547" s="50">
        <f t="shared" si="142"/>
        <v>0</v>
      </c>
      <c r="BA547" s="50">
        <f t="shared" si="143"/>
        <v>0</v>
      </c>
      <c r="BB547" s="7">
        <f t="shared" si="144"/>
        <v>0</v>
      </c>
      <c r="BC547" s="10" t="s">
        <v>797</v>
      </c>
      <c r="BD547" s="10" t="s">
        <v>798</v>
      </c>
      <c r="BE547" s="10" t="s">
        <v>806</v>
      </c>
      <c r="BF547" s="10" t="s">
        <v>824</v>
      </c>
    </row>
    <row r="548" spans="1:58" x14ac:dyDescent="0.2">
      <c r="A548" s="5">
        <v>140837</v>
      </c>
      <c r="B548" s="6" t="s">
        <v>67</v>
      </c>
      <c r="C548" s="6">
        <v>-1400.12</v>
      </c>
      <c r="D548" s="6">
        <v>230300</v>
      </c>
      <c r="E548" s="6">
        <v>35</v>
      </c>
      <c r="F548" s="49">
        <f t="shared" si="129"/>
        <v>-0.18238645245332175</v>
      </c>
      <c r="G548" s="6">
        <v>-18200.12</v>
      </c>
      <c r="H548" s="6">
        <v>450100</v>
      </c>
      <c r="I548" s="6">
        <v>70</v>
      </c>
      <c r="J548" s="49">
        <f t="shared" si="130"/>
        <v>-1.2535074872250609</v>
      </c>
      <c r="K548" s="6">
        <v>-13495.12</v>
      </c>
      <c r="L548" s="6">
        <v>308510</v>
      </c>
      <c r="M548" s="6">
        <v>46</v>
      </c>
      <c r="N548" s="49">
        <f t="shared" si="131"/>
        <v>-1.3122867978347543</v>
      </c>
      <c r="O548" s="6">
        <v>-8800.1200000000008</v>
      </c>
      <c r="P548" s="6">
        <v>234500</v>
      </c>
      <c r="Q548" s="6">
        <v>35</v>
      </c>
      <c r="R548" s="49">
        <f t="shared" si="132"/>
        <v>-1.1633420895522388</v>
      </c>
      <c r="S548" s="6">
        <v>-10230.120000000001</v>
      </c>
      <c r="T548" s="6">
        <v>226100</v>
      </c>
      <c r="U548" s="6">
        <v>35</v>
      </c>
      <c r="V548" s="49">
        <f t="shared" si="133"/>
        <v>-1.4026259177355154</v>
      </c>
      <c r="W548" s="6">
        <v>-28255.119999999999</v>
      </c>
      <c r="X548" s="6">
        <v>226100</v>
      </c>
      <c r="Y548" s="6">
        <v>35</v>
      </c>
      <c r="Z548" s="49">
        <f t="shared" si="134"/>
        <v>-3.7490207872622729</v>
      </c>
      <c r="AA548" s="6">
        <v>-23505.119999999999</v>
      </c>
      <c r="AB548" s="6">
        <v>483700</v>
      </c>
      <c r="AC548" s="6">
        <v>70</v>
      </c>
      <c r="AD548" s="49">
        <f t="shared" si="135"/>
        <v>-1.5064269588587966</v>
      </c>
      <c r="AE548" s="6">
        <v>-12305.12</v>
      </c>
      <c r="AF548" s="6">
        <v>240100</v>
      </c>
      <c r="AG548" s="6">
        <v>35</v>
      </c>
      <c r="AH548" s="49">
        <f t="shared" si="136"/>
        <v>-1.5374993752603083</v>
      </c>
      <c r="AI548" s="6">
        <v>-41480.120000000003</v>
      </c>
      <c r="AJ548" s="6">
        <v>480200</v>
      </c>
      <c r="AK548" s="6">
        <v>70</v>
      </c>
      <c r="AL548" s="49">
        <f t="shared" si="137"/>
        <v>-2.6778086630570597</v>
      </c>
      <c r="AM548" s="6">
        <v>-19250.12</v>
      </c>
      <c r="AN548" s="6">
        <v>476700</v>
      </c>
      <c r="AO548" s="6">
        <v>70</v>
      </c>
      <c r="AP548" s="49">
        <f t="shared" si="138"/>
        <v>-1.2518433396265993</v>
      </c>
      <c r="AQ548" s="6">
        <v>-14460.12</v>
      </c>
      <c r="AR548" s="8">
        <v>397390</v>
      </c>
      <c r="AS548" s="8">
        <v>59</v>
      </c>
      <c r="AT548" s="51">
        <f t="shared" si="139"/>
        <v>-1.1280196280731776</v>
      </c>
      <c r="AU548" s="6">
        <v>-71919.179999999993</v>
      </c>
      <c r="AV548" s="8">
        <v>487200</v>
      </c>
      <c r="AW548" s="8">
        <v>70</v>
      </c>
      <c r="AX548" s="51">
        <f t="shared" si="140"/>
        <v>-4.5761383004926106</v>
      </c>
      <c r="AY548" s="50">
        <f t="shared" si="141"/>
        <v>-103885.84</v>
      </c>
      <c r="AZ548" s="50">
        <f t="shared" si="142"/>
        <v>2159310</v>
      </c>
      <c r="BA548" s="50">
        <f t="shared" si="143"/>
        <v>630</v>
      </c>
      <c r="BB548" s="7">
        <f t="shared" si="144"/>
        <v>-1.4914306144092326</v>
      </c>
      <c r="BC548" s="10" t="s">
        <v>798</v>
      </c>
      <c r="BD548" s="10" t="s">
        <v>798</v>
      </c>
      <c r="BE548" s="10" t="s">
        <v>806</v>
      </c>
      <c r="BF548" s="10" t="s">
        <v>820</v>
      </c>
    </row>
    <row r="549" spans="1:58" x14ac:dyDescent="0.2">
      <c r="A549" s="5">
        <v>175774</v>
      </c>
      <c r="B549" s="6" t="s">
        <v>287</v>
      </c>
      <c r="C549" s="6">
        <v>79146.960000000006</v>
      </c>
      <c r="D549" s="6">
        <v>1256462</v>
      </c>
      <c r="E549" s="6">
        <v>184.4</v>
      </c>
      <c r="F549" s="49">
        <f t="shared" si="129"/>
        <v>1.8897577483441603</v>
      </c>
      <c r="G549" s="6">
        <v>446745.46</v>
      </c>
      <c r="H549" s="6">
        <v>1016745</v>
      </c>
      <c r="I549" s="6">
        <v>153.5</v>
      </c>
      <c r="J549" s="49">
        <f t="shared" si="130"/>
        <v>13.621025193140857</v>
      </c>
      <c r="K549" s="6">
        <v>185037.48</v>
      </c>
      <c r="L549" s="6">
        <v>1408505</v>
      </c>
      <c r="M549" s="6">
        <v>209</v>
      </c>
      <c r="N549" s="49">
        <f t="shared" si="131"/>
        <v>3.9411463928065578</v>
      </c>
      <c r="O549" s="6">
        <v>277738.01</v>
      </c>
      <c r="P549" s="6">
        <v>1718620</v>
      </c>
      <c r="Q549" s="6">
        <v>252</v>
      </c>
      <c r="R549" s="49">
        <f t="shared" si="132"/>
        <v>5.0097626642306041</v>
      </c>
      <c r="S549" s="6">
        <v>18324.53</v>
      </c>
      <c r="T549" s="6">
        <v>581990.5</v>
      </c>
      <c r="U549" s="6">
        <v>84.55</v>
      </c>
      <c r="V549" s="49">
        <f t="shared" si="133"/>
        <v>0.97606478112615236</v>
      </c>
      <c r="W549" s="6">
        <v>138788.04</v>
      </c>
      <c r="X549" s="6">
        <v>1221047.5</v>
      </c>
      <c r="Y549" s="6">
        <v>184.25</v>
      </c>
      <c r="Z549" s="49">
        <f t="shared" si="134"/>
        <v>3.4098928993343831</v>
      </c>
      <c r="AA549" s="6">
        <v>278609.03000000003</v>
      </c>
      <c r="AB549" s="6">
        <v>1256657.5</v>
      </c>
      <c r="AC549" s="6">
        <v>183.25</v>
      </c>
      <c r="AD549" s="49">
        <f t="shared" si="135"/>
        <v>6.8728988845409358</v>
      </c>
      <c r="AE549" s="6">
        <v>319628.03000000003</v>
      </c>
      <c r="AF549" s="6">
        <v>1118532.5</v>
      </c>
      <c r="AG549" s="6">
        <v>156.75</v>
      </c>
      <c r="AH549" s="49">
        <f t="shared" si="136"/>
        <v>8.5726976194254547</v>
      </c>
      <c r="AI549" s="6">
        <v>141006.99</v>
      </c>
      <c r="AJ549" s="6">
        <v>1436130</v>
      </c>
      <c r="AK549" s="6">
        <v>203</v>
      </c>
      <c r="AL549" s="49">
        <f t="shared" si="137"/>
        <v>3.0437472164776169</v>
      </c>
      <c r="AM549" s="6">
        <v>318114.39</v>
      </c>
      <c r="AN549" s="6">
        <v>1949852.5</v>
      </c>
      <c r="AO549" s="6">
        <v>281.75</v>
      </c>
      <c r="AP549" s="49">
        <f t="shared" si="138"/>
        <v>5.0575856840453319</v>
      </c>
      <c r="AQ549" s="6">
        <v>624294.38</v>
      </c>
      <c r="AR549" s="8">
        <v>1742390</v>
      </c>
      <c r="AS549" s="8">
        <v>253</v>
      </c>
      <c r="AT549" s="51">
        <f t="shared" si="139"/>
        <v>11.107229598425151</v>
      </c>
      <c r="AU549" s="6">
        <v>492954.28</v>
      </c>
      <c r="AV549" s="8">
        <v>1806817.5</v>
      </c>
      <c r="AW549" s="8">
        <v>256.75</v>
      </c>
      <c r="AX549" s="51">
        <f t="shared" si="140"/>
        <v>8.4577344861891142</v>
      </c>
      <c r="AY549" s="50">
        <f t="shared" si="141"/>
        <v>1424389.51</v>
      </c>
      <c r="AZ549" s="50">
        <f t="shared" si="142"/>
        <v>8460027.5</v>
      </c>
      <c r="BA549" s="50">
        <f t="shared" si="143"/>
        <v>2402.1999999999998</v>
      </c>
      <c r="BB549" s="7">
        <f t="shared" si="144"/>
        <v>5.2193772195184946</v>
      </c>
      <c r="BC549" s="10" t="s">
        <v>798</v>
      </c>
      <c r="BD549" s="10" t="s">
        <v>798</v>
      </c>
      <c r="BE549" s="10" t="s">
        <v>806</v>
      </c>
      <c r="BF549" s="10" t="s">
        <v>820</v>
      </c>
    </row>
    <row r="550" spans="1:58" x14ac:dyDescent="0.2">
      <c r="A550" s="5">
        <v>176929</v>
      </c>
      <c r="B550" s="6" t="s">
        <v>103</v>
      </c>
      <c r="C550" s="6">
        <v>388961.64</v>
      </c>
      <c r="D550" s="6">
        <v>1588972.5</v>
      </c>
      <c r="E550" s="6">
        <v>234.75</v>
      </c>
      <c r="F550" s="49">
        <f t="shared" si="129"/>
        <v>7.3436445249996467</v>
      </c>
      <c r="G550" s="6">
        <v>97030.65</v>
      </c>
      <c r="H550" s="6">
        <v>1238245.5</v>
      </c>
      <c r="I550" s="6">
        <v>189.35</v>
      </c>
      <c r="J550" s="49">
        <f t="shared" si="130"/>
        <v>2.4292033768747792</v>
      </c>
      <c r="K550" s="6">
        <v>108010.61</v>
      </c>
      <c r="L550" s="6">
        <v>1635900</v>
      </c>
      <c r="M550" s="6">
        <v>237.2</v>
      </c>
      <c r="N550" s="49">
        <f t="shared" si="131"/>
        <v>1.9807557307903907</v>
      </c>
      <c r="O550" s="6">
        <v>413517.16</v>
      </c>
      <c r="P550" s="6">
        <v>1615385</v>
      </c>
      <c r="Q550" s="6">
        <v>240.5</v>
      </c>
      <c r="R550" s="49">
        <f t="shared" si="132"/>
        <v>7.935589323907303</v>
      </c>
      <c r="S550" s="6">
        <v>183336.65</v>
      </c>
      <c r="T550" s="6">
        <v>1001527.5</v>
      </c>
      <c r="U550" s="6">
        <v>152.75</v>
      </c>
      <c r="V550" s="49">
        <f t="shared" si="133"/>
        <v>5.6747679419686428</v>
      </c>
      <c r="W550" s="6">
        <v>368147.48</v>
      </c>
      <c r="X550" s="6">
        <v>1464820</v>
      </c>
      <c r="Y550" s="6">
        <v>222</v>
      </c>
      <c r="Z550" s="49">
        <f t="shared" si="134"/>
        <v>7.5397826354091277</v>
      </c>
      <c r="AA550" s="6">
        <v>842899.45</v>
      </c>
      <c r="AB550" s="6">
        <v>1121137.5</v>
      </c>
      <c r="AC550" s="6">
        <v>156.75</v>
      </c>
      <c r="AD550" s="49">
        <f t="shared" si="135"/>
        <v>23.306581886699892</v>
      </c>
      <c r="AE550" s="6">
        <v>884982.45</v>
      </c>
      <c r="AF550" s="6">
        <v>552800</v>
      </c>
      <c r="AG550" s="6">
        <v>80</v>
      </c>
      <c r="AH550" s="49">
        <f t="shared" si="136"/>
        <v>48.027267547033283</v>
      </c>
      <c r="AI550" s="6">
        <v>565446.43000000005</v>
      </c>
      <c r="AJ550" s="6">
        <v>701484.5</v>
      </c>
      <c r="AK550" s="6">
        <v>100.45</v>
      </c>
      <c r="AL550" s="49">
        <f t="shared" si="137"/>
        <v>24.988206197000792</v>
      </c>
      <c r="AM550" s="6">
        <v>1026359.49</v>
      </c>
      <c r="AN550" s="6">
        <v>1525250</v>
      </c>
      <c r="AO550" s="6">
        <v>225</v>
      </c>
      <c r="AP550" s="49">
        <f t="shared" si="138"/>
        <v>20.860281389936077</v>
      </c>
      <c r="AQ550" s="6">
        <v>938440.46</v>
      </c>
      <c r="AR550" s="8">
        <v>1259205</v>
      </c>
      <c r="AS550" s="8">
        <v>180.5</v>
      </c>
      <c r="AT550" s="51">
        <f t="shared" si="139"/>
        <v>23.103191505751646</v>
      </c>
      <c r="AU550" s="6">
        <v>1150137.74</v>
      </c>
      <c r="AV550" s="8">
        <v>2037397</v>
      </c>
      <c r="AW550" s="8">
        <v>285.7</v>
      </c>
      <c r="AX550" s="51">
        <f t="shared" si="140"/>
        <v>17.499912849582088</v>
      </c>
      <c r="AY550" s="50">
        <f t="shared" si="141"/>
        <v>2401903.6399999997</v>
      </c>
      <c r="AZ550" s="50">
        <f t="shared" si="142"/>
        <v>9665988</v>
      </c>
      <c r="BA550" s="50">
        <f t="shared" si="143"/>
        <v>2304.9499999999998</v>
      </c>
      <c r="BB550" s="7">
        <f t="shared" si="144"/>
        <v>7.7031973182668949</v>
      </c>
      <c r="BC550" s="10" t="s">
        <v>798</v>
      </c>
      <c r="BD550" s="10" t="s">
        <v>798</v>
      </c>
      <c r="BE550" s="10" t="s">
        <v>806</v>
      </c>
      <c r="BF550" s="10" t="s">
        <v>820</v>
      </c>
    </row>
    <row r="551" spans="1:58" x14ac:dyDescent="0.2">
      <c r="A551" s="5">
        <v>178248</v>
      </c>
      <c r="B551" s="6" t="s">
        <v>370</v>
      </c>
      <c r="C551" s="6">
        <v>-301.14</v>
      </c>
      <c r="D551" s="6">
        <v>0</v>
      </c>
      <c r="E551" s="6">
        <v>0</v>
      </c>
      <c r="F551" s="49">
        <f t="shared" si="129"/>
        <v>0</v>
      </c>
      <c r="G551" s="6">
        <v>-301.14</v>
      </c>
      <c r="H551" s="6">
        <v>0</v>
      </c>
      <c r="I551" s="6">
        <v>0</v>
      </c>
      <c r="J551" s="49">
        <f t="shared" si="130"/>
        <v>0</v>
      </c>
      <c r="K551" s="6">
        <v>-301.14</v>
      </c>
      <c r="L551" s="6">
        <v>0</v>
      </c>
      <c r="M551" s="6">
        <v>0</v>
      </c>
      <c r="N551" s="49">
        <f t="shared" si="131"/>
        <v>0</v>
      </c>
      <c r="O551" s="6">
        <v>-301.14</v>
      </c>
      <c r="P551" s="6">
        <v>0</v>
      </c>
      <c r="Q551" s="6">
        <v>0</v>
      </c>
      <c r="R551" s="49">
        <f t="shared" si="132"/>
        <v>0</v>
      </c>
      <c r="S551" s="6">
        <v>-301.14</v>
      </c>
      <c r="T551" s="6">
        <v>0</v>
      </c>
      <c r="U551" s="6">
        <v>0</v>
      </c>
      <c r="V551" s="49">
        <f t="shared" si="133"/>
        <v>0</v>
      </c>
      <c r="W551" s="6">
        <v>-301.14</v>
      </c>
      <c r="X551" s="6">
        <v>0</v>
      </c>
      <c r="Y551" s="6">
        <v>0</v>
      </c>
      <c r="Z551" s="49">
        <f t="shared" si="134"/>
        <v>0</v>
      </c>
      <c r="AA551" s="6">
        <v>-301.14</v>
      </c>
      <c r="AB551" s="6">
        <v>0</v>
      </c>
      <c r="AC551" s="6">
        <v>0</v>
      </c>
      <c r="AD551" s="49">
        <f t="shared" si="135"/>
        <v>0</v>
      </c>
      <c r="AE551" s="6">
        <v>-301.14</v>
      </c>
      <c r="AF551" s="6">
        <v>0</v>
      </c>
      <c r="AG551" s="6">
        <v>0</v>
      </c>
      <c r="AH551" s="49">
        <f t="shared" si="136"/>
        <v>0</v>
      </c>
      <c r="AI551" s="6">
        <v>-301.14</v>
      </c>
      <c r="AJ551" s="6">
        <v>0</v>
      </c>
      <c r="AK551" s="6">
        <v>0</v>
      </c>
      <c r="AL551" s="49">
        <f t="shared" si="137"/>
        <v>0</v>
      </c>
      <c r="AM551" s="6">
        <v>-301.14</v>
      </c>
      <c r="AN551" s="6">
        <v>0</v>
      </c>
      <c r="AO551" s="6">
        <v>0</v>
      </c>
      <c r="AP551" s="49">
        <f t="shared" si="138"/>
        <v>0</v>
      </c>
      <c r="AQ551" s="6">
        <v>-301.14</v>
      </c>
      <c r="AR551" s="8">
        <v>0</v>
      </c>
      <c r="AS551" s="8">
        <v>0</v>
      </c>
      <c r="AT551" s="51">
        <f t="shared" si="139"/>
        <v>0</v>
      </c>
      <c r="AU551" s="6">
        <v>-301.14</v>
      </c>
      <c r="AV551" s="8">
        <v>0</v>
      </c>
      <c r="AW551" s="8">
        <v>0</v>
      </c>
      <c r="AX551" s="51">
        <f t="shared" si="140"/>
        <v>0</v>
      </c>
      <c r="AY551" s="50">
        <f t="shared" si="141"/>
        <v>-2107.9799999999996</v>
      </c>
      <c r="AZ551" s="50">
        <f t="shared" si="142"/>
        <v>0</v>
      </c>
      <c r="BA551" s="50">
        <f t="shared" si="143"/>
        <v>0</v>
      </c>
      <c r="BB551" s="7">
        <f t="shared" si="144"/>
        <v>0</v>
      </c>
      <c r="BC551" s="10" t="s">
        <v>798</v>
      </c>
      <c r="BD551" s="10" t="s">
        <v>798</v>
      </c>
      <c r="BE551" s="10" t="s">
        <v>806</v>
      </c>
      <c r="BF551" s="10" t="s">
        <v>820</v>
      </c>
    </row>
    <row r="552" spans="1:58" x14ac:dyDescent="0.2">
      <c r="A552" s="5">
        <v>178268</v>
      </c>
      <c r="B552" s="6" t="s">
        <v>372</v>
      </c>
      <c r="C552" s="6">
        <v>-11624.81</v>
      </c>
      <c r="D552" s="6">
        <v>451270</v>
      </c>
      <c r="E552" s="6">
        <v>67</v>
      </c>
      <c r="F552" s="49">
        <f t="shared" si="129"/>
        <v>-0.77280630221375224</v>
      </c>
      <c r="G552" s="6">
        <v>-56994.18</v>
      </c>
      <c r="H552" s="6">
        <v>363090</v>
      </c>
      <c r="I552" s="6">
        <v>57</v>
      </c>
      <c r="J552" s="49">
        <f t="shared" si="130"/>
        <v>-4.8660651078245065</v>
      </c>
      <c r="K552" s="6">
        <v>156803.24</v>
      </c>
      <c r="L552" s="6">
        <v>675875</v>
      </c>
      <c r="M552" s="6">
        <v>101.5</v>
      </c>
      <c r="N552" s="49">
        <f t="shared" si="131"/>
        <v>6.9600106528574059</v>
      </c>
      <c r="O552" s="6">
        <v>-4590.16</v>
      </c>
      <c r="P552" s="6">
        <v>678580</v>
      </c>
      <c r="Q552" s="6">
        <v>102</v>
      </c>
      <c r="R552" s="49">
        <f t="shared" si="132"/>
        <v>-0.20969518700816411</v>
      </c>
      <c r="S552" s="6">
        <v>-48486.34</v>
      </c>
      <c r="T552" s="6">
        <v>681450</v>
      </c>
      <c r="U552" s="6">
        <v>105</v>
      </c>
      <c r="V552" s="49">
        <f t="shared" si="133"/>
        <v>-2.2057033384694402</v>
      </c>
      <c r="W552" s="6">
        <v>-56998.04</v>
      </c>
      <c r="X552" s="6">
        <v>1011875</v>
      </c>
      <c r="Y552" s="6">
        <v>154.5</v>
      </c>
      <c r="Z552" s="49">
        <f t="shared" si="134"/>
        <v>-1.6898739468807908</v>
      </c>
      <c r="AA552" s="6">
        <v>133264.6</v>
      </c>
      <c r="AB552" s="6">
        <v>1059475</v>
      </c>
      <c r="AC552" s="6">
        <v>151.5</v>
      </c>
      <c r="AD552" s="49">
        <f t="shared" si="135"/>
        <v>3.8992921966068104</v>
      </c>
      <c r="AE552" s="6">
        <v>135292.72</v>
      </c>
      <c r="AF552" s="6">
        <v>567325</v>
      </c>
      <c r="AG552" s="6">
        <v>80.5</v>
      </c>
      <c r="AH552" s="49">
        <f t="shared" si="136"/>
        <v>7.1542442162781477</v>
      </c>
      <c r="AI552" s="6">
        <v>-247277.57</v>
      </c>
      <c r="AJ552" s="6">
        <v>746650</v>
      </c>
      <c r="AK552" s="6">
        <v>109</v>
      </c>
      <c r="AL552" s="49">
        <f t="shared" si="137"/>
        <v>-10.266663992499833</v>
      </c>
      <c r="AM552" s="6">
        <v>-47671.54</v>
      </c>
      <c r="AN552" s="6">
        <v>1040350</v>
      </c>
      <c r="AO552" s="6">
        <v>157</v>
      </c>
      <c r="AP552" s="49">
        <f t="shared" si="138"/>
        <v>-1.4205005430864612</v>
      </c>
      <c r="AQ552" s="6">
        <v>-82226.539999999994</v>
      </c>
      <c r="AR552" s="8">
        <v>1049150</v>
      </c>
      <c r="AS552" s="8">
        <v>151</v>
      </c>
      <c r="AT552" s="51">
        <f t="shared" si="139"/>
        <v>-2.4296075299051614</v>
      </c>
      <c r="AU552" s="6">
        <v>-142591.63</v>
      </c>
      <c r="AV552" s="8">
        <v>1245700</v>
      </c>
      <c r="AW552" s="8">
        <v>179</v>
      </c>
      <c r="AX552" s="51">
        <f t="shared" si="140"/>
        <v>-3.5484791924219317</v>
      </c>
      <c r="AY552" s="50">
        <f t="shared" si="141"/>
        <v>111374.31</v>
      </c>
      <c r="AZ552" s="50">
        <f t="shared" si="142"/>
        <v>4921615</v>
      </c>
      <c r="BA552" s="50">
        <f t="shared" si="143"/>
        <v>1415</v>
      </c>
      <c r="BB552" s="7">
        <f t="shared" si="144"/>
        <v>0.70151842637020567</v>
      </c>
      <c r="BC552" s="10" t="s">
        <v>798</v>
      </c>
      <c r="BD552" s="10" t="s">
        <v>798</v>
      </c>
      <c r="BE552" s="10" t="s">
        <v>806</v>
      </c>
      <c r="BF552" s="10" t="s">
        <v>820</v>
      </c>
    </row>
    <row r="553" spans="1:58" x14ac:dyDescent="0.2">
      <c r="A553" s="5">
        <v>201461</v>
      </c>
      <c r="B553" s="6" t="s">
        <v>454</v>
      </c>
      <c r="C553" s="6">
        <v>-12.64</v>
      </c>
      <c r="D553" s="6">
        <v>0</v>
      </c>
      <c r="E553" s="6">
        <v>0</v>
      </c>
      <c r="F553" s="49">
        <f t="shared" si="129"/>
        <v>0</v>
      </c>
      <c r="G553" s="6">
        <v>207957.38</v>
      </c>
      <c r="H553" s="6">
        <v>273910</v>
      </c>
      <c r="I553" s="6">
        <v>43</v>
      </c>
      <c r="J553" s="49">
        <f t="shared" si="130"/>
        <v>23.53575546712424</v>
      </c>
      <c r="K553" s="6">
        <v>127357.38</v>
      </c>
      <c r="L553" s="6">
        <v>0</v>
      </c>
      <c r="M553" s="6">
        <v>0</v>
      </c>
      <c r="N553" s="49">
        <f t="shared" si="131"/>
        <v>0</v>
      </c>
      <c r="O553" s="6">
        <v>-592.62</v>
      </c>
      <c r="P553" s="6">
        <v>13380</v>
      </c>
      <c r="Q553" s="6">
        <v>2</v>
      </c>
      <c r="R553" s="49">
        <f t="shared" si="132"/>
        <v>-1.373035874439462</v>
      </c>
      <c r="S553" s="6">
        <v>170017.38</v>
      </c>
      <c r="T553" s="6">
        <v>174150</v>
      </c>
      <c r="U553" s="6">
        <v>27</v>
      </c>
      <c r="V553" s="49">
        <f t="shared" si="133"/>
        <v>30.264362790697675</v>
      </c>
      <c r="W553" s="6">
        <v>204767.38</v>
      </c>
      <c r="X553" s="6">
        <v>162850</v>
      </c>
      <c r="Y553" s="6">
        <v>25</v>
      </c>
      <c r="Z553" s="49">
        <f t="shared" si="134"/>
        <v>37.721961314092724</v>
      </c>
      <c r="AA553" s="6">
        <v>89767.38</v>
      </c>
      <c r="AB553" s="6">
        <v>0</v>
      </c>
      <c r="AC553" s="6">
        <v>0</v>
      </c>
      <c r="AD553" s="49">
        <f t="shared" si="135"/>
        <v>0</v>
      </c>
      <c r="AE553" s="6">
        <v>166792.38</v>
      </c>
      <c r="AF553" s="6">
        <v>174675</v>
      </c>
      <c r="AG553" s="6">
        <v>25.5</v>
      </c>
      <c r="AH553" s="49">
        <f t="shared" si="136"/>
        <v>28.64617947617003</v>
      </c>
      <c r="AI553" s="6">
        <v>198437.38</v>
      </c>
      <c r="AJ553" s="6">
        <v>246665</v>
      </c>
      <c r="AK553" s="6">
        <v>36.5</v>
      </c>
      <c r="AL553" s="49">
        <f t="shared" si="137"/>
        <v>24.938920317029169</v>
      </c>
      <c r="AM553" s="6">
        <v>167037.38</v>
      </c>
      <c r="AN553" s="6">
        <v>141750</v>
      </c>
      <c r="AO553" s="6">
        <v>21</v>
      </c>
      <c r="AP553" s="49">
        <f t="shared" si="138"/>
        <v>36.530220670193998</v>
      </c>
      <c r="AQ553" s="6">
        <v>92400.38</v>
      </c>
      <c r="AR553" s="8">
        <v>137000</v>
      </c>
      <c r="AS553" s="8">
        <v>20</v>
      </c>
      <c r="AT553" s="51">
        <f t="shared" si="139"/>
        <v>20.908115182481755</v>
      </c>
      <c r="AU553" s="6">
        <v>144345.06</v>
      </c>
      <c r="AV553" s="8">
        <v>362400</v>
      </c>
      <c r="AW553" s="8">
        <v>52</v>
      </c>
      <c r="AX553" s="51">
        <f t="shared" si="140"/>
        <v>12.347397516556292</v>
      </c>
      <c r="AY553" s="50">
        <f t="shared" si="141"/>
        <v>799261.64</v>
      </c>
      <c r="AZ553" s="50">
        <f t="shared" si="142"/>
        <v>624290</v>
      </c>
      <c r="BA553" s="50">
        <f t="shared" si="143"/>
        <v>252</v>
      </c>
      <c r="BB553" s="7">
        <f t="shared" si="144"/>
        <v>39.688463438466101</v>
      </c>
      <c r="BC553" s="10" t="s">
        <v>798</v>
      </c>
      <c r="BD553" s="10" t="s">
        <v>798</v>
      </c>
      <c r="BE553" s="10" t="s">
        <v>806</v>
      </c>
      <c r="BF553" s="10" t="s">
        <v>820</v>
      </c>
    </row>
    <row r="554" spans="1:58" x14ac:dyDescent="0.2">
      <c r="A554" s="5">
        <v>202867</v>
      </c>
      <c r="B554" s="6" t="s">
        <v>487</v>
      </c>
      <c r="C554" s="6">
        <v>35755.15</v>
      </c>
      <c r="D554" s="6">
        <v>710752.5</v>
      </c>
      <c r="E554" s="6">
        <v>104.25</v>
      </c>
      <c r="F554" s="49">
        <f t="shared" si="129"/>
        <v>1.5091814661221734</v>
      </c>
      <c r="G554" s="6">
        <v>2339.1</v>
      </c>
      <c r="H554" s="6">
        <v>1078165</v>
      </c>
      <c r="I554" s="6">
        <v>160.5</v>
      </c>
      <c r="J554" s="49">
        <f t="shared" si="130"/>
        <v>6.7255104738143043E-2</v>
      </c>
      <c r="K554" s="6">
        <v>18068.830000000002</v>
      </c>
      <c r="L554" s="6">
        <v>1372940</v>
      </c>
      <c r="M554" s="6">
        <v>201</v>
      </c>
      <c r="N554" s="49">
        <f t="shared" si="131"/>
        <v>0.39482053112299159</v>
      </c>
      <c r="O554" s="6">
        <v>51746.35</v>
      </c>
      <c r="P554" s="6">
        <v>1486590</v>
      </c>
      <c r="Q554" s="6">
        <v>217</v>
      </c>
      <c r="R554" s="49">
        <f t="shared" si="132"/>
        <v>1.0790714655688523</v>
      </c>
      <c r="S554" s="6">
        <v>71148.350000000006</v>
      </c>
      <c r="T554" s="6">
        <v>1054380</v>
      </c>
      <c r="U554" s="6">
        <v>158</v>
      </c>
      <c r="V554" s="49">
        <f t="shared" si="133"/>
        <v>2.0918443540279599</v>
      </c>
      <c r="W554" s="6">
        <v>267530.61</v>
      </c>
      <c r="X554" s="6">
        <v>1328297.5</v>
      </c>
      <c r="Y554" s="6">
        <v>196.25</v>
      </c>
      <c r="Z554" s="49">
        <f t="shared" si="134"/>
        <v>6.04225958416695</v>
      </c>
      <c r="AA554" s="6">
        <v>120174.66</v>
      </c>
      <c r="AB554" s="6">
        <v>1199300</v>
      </c>
      <c r="AC554" s="6">
        <v>170</v>
      </c>
      <c r="AD554" s="49">
        <f t="shared" si="135"/>
        <v>3.1063240723755525</v>
      </c>
      <c r="AE554" s="6">
        <v>-13232.34</v>
      </c>
      <c r="AF554" s="6">
        <v>306020</v>
      </c>
      <c r="AG554" s="6">
        <v>42</v>
      </c>
      <c r="AH554" s="49">
        <f t="shared" si="136"/>
        <v>-1.2972034507548527</v>
      </c>
      <c r="AI554" s="6">
        <v>46647.74</v>
      </c>
      <c r="AJ554" s="6">
        <v>2118645</v>
      </c>
      <c r="AK554" s="6">
        <v>302.5</v>
      </c>
      <c r="AL554" s="49">
        <f t="shared" si="137"/>
        <v>0.68254943135825019</v>
      </c>
      <c r="AM554" s="6">
        <v>235810.74</v>
      </c>
      <c r="AN554" s="6">
        <v>437010</v>
      </c>
      <c r="AO554" s="6">
        <v>61</v>
      </c>
      <c r="AP554" s="49">
        <f t="shared" si="138"/>
        <v>16.727610214869223</v>
      </c>
      <c r="AQ554" s="6">
        <v>120240.74</v>
      </c>
      <c r="AR554" s="8">
        <v>1053670</v>
      </c>
      <c r="AS554" s="8">
        <v>151</v>
      </c>
      <c r="AT554" s="51">
        <f t="shared" si="139"/>
        <v>3.5375999506486857</v>
      </c>
      <c r="AU554" s="6">
        <v>169201.25</v>
      </c>
      <c r="AV554" s="8">
        <v>1423230</v>
      </c>
      <c r="AW554" s="8">
        <v>193</v>
      </c>
      <c r="AX554" s="51">
        <f t="shared" si="140"/>
        <v>3.6854470113755329</v>
      </c>
      <c r="AY554" s="50">
        <f t="shared" si="141"/>
        <v>566763.05000000005</v>
      </c>
      <c r="AZ554" s="50">
        <f t="shared" si="142"/>
        <v>8230425</v>
      </c>
      <c r="BA554" s="50">
        <f t="shared" si="143"/>
        <v>1956.5</v>
      </c>
      <c r="BB554" s="7">
        <f t="shared" si="144"/>
        <v>2.1347202058216923</v>
      </c>
      <c r="BC554" s="10" t="s">
        <v>798</v>
      </c>
      <c r="BD554" s="10" t="s">
        <v>798</v>
      </c>
      <c r="BE554" s="10" t="s">
        <v>806</v>
      </c>
      <c r="BF554" s="10" t="s">
        <v>820</v>
      </c>
    </row>
    <row r="555" spans="1:58" x14ac:dyDescent="0.2">
      <c r="A555" s="5">
        <v>206328</v>
      </c>
      <c r="B555" s="6" t="s">
        <v>568</v>
      </c>
      <c r="C555" s="6">
        <v>-80.02</v>
      </c>
      <c r="D555" s="6">
        <v>13320</v>
      </c>
      <c r="E555" s="6">
        <v>2</v>
      </c>
      <c r="F555" s="49">
        <f t="shared" si="129"/>
        <v>-0.18022522522522522</v>
      </c>
      <c r="G555" s="6">
        <v>53079.98</v>
      </c>
      <c r="H555" s="6">
        <v>54145</v>
      </c>
      <c r="I555" s="6">
        <v>8.5</v>
      </c>
      <c r="J555" s="49">
        <f t="shared" si="130"/>
        <v>30.390236956320994</v>
      </c>
      <c r="K555" s="6">
        <v>-50.02</v>
      </c>
      <c r="L555" s="6">
        <v>6530</v>
      </c>
      <c r="M555" s="6">
        <v>1</v>
      </c>
      <c r="N555" s="49">
        <f t="shared" si="131"/>
        <v>-0.2298009188361409</v>
      </c>
      <c r="O555" s="6">
        <v>88904.98</v>
      </c>
      <c r="P555" s="6">
        <v>284115</v>
      </c>
      <c r="Q555" s="6">
        <v>42.5</v>
      </c>
      <c r="R555" s="49">
        <f t="shared" si="132"/>
        <v>9.7004888161483898</v>
      </c>
      <c r="S555" s="6">
        <v>136469.98000000001</v>
      </c>
      <c r="T555" s="6">
        <v>454950</v>
      </c>
      <c r="U555" s="6">
        <v>69</v>
      </c>
      <c r="V555" s="49">
        <f t="shared" si="133"/>
        <v>9.2989765468732841</v>
      </c>
      <c r="W555" s="6">
        <v>198540.48</v>
      </c>
      <c r="X555" s="6">
        <v>598840</v>
      </c>
      <c r="Y555" s="6">
        <v>84.8</v>
      </c>
      <c r="Z555" s="49">
        <f t="shared" si="134"/>
        <v>9.9462534232850182</v>
      </c>
      <c r="AA555" s="6">
        <v>165295.48000000001</v>
      </c>
      <c r="AB555" s="6">
        <v>123300</v>
      </c>
      <c r="AC555" s="6">
        <v>18</v>
      </c>
      <c r="AD555" s="49">
        <f t="shared" si="135"/>
        <v>41.558474290348748</v>
      </c>
      <c r="AE555" s="6">
        <v>133154.99</v>
      </c>
      <c r="AF555" s="6">
        <v>424565</v>
      </c>
      <c r="AG555" s="6">
        <v>60.7</v>
      </c>
      <c r="AH555" s="49">
        <f t="shared" si="136"/>
        <v>9.4088059543297256</v>
      </c>
      <c r="AI555" s="6">
        <v>-16103.52</v>
      </c>
      <c r="AJ555" s="6">
        <v>590500</v>
      </c>
      <c r="AK555" s="6">
        <v>85</v>
      </c>
      <c r="AL555" s="49">
        <f t="shared" si="137"/>
        <v>-0.84540071126164273</v>
      </c>
      <c r="AM555" s="6">
        <v>412193.96</v>
      </c>
      <c r="AN555" s="6">
        <v>756315</v>
      </c>
      <c r="AO555" s="6">
        <v>110.5</v>
      </c>
      <c r="AP555" s="49">
        <f t="shared" si="138"/>
        <v>16.895093658065754</v>
      </c>
      <c r="AQ555" s="6">
        <v>388903.94</v>
      </c>
      <c r="AR555" s="8">
        <v>679350</v>
      </c>
      <c r="AS555" s="8">
        <v>101</v>
      </c>
      <c r="AT555" s="51">
        <f t="shared" si="139"/>
        <v>17.746407801575035</v>
      </c>
      <c r="AU555" s="6">
        <v>161873.94</v>
      </c>
      <c r="AV555" s="8">
        <v>210825</v>
      </c>
      <c r="AW555" s="8">
        <v>30.5</v>
      </c>
      <c r="AX555" s="51">
        <f t="shared" si="140"/>
        <v>23.802168338669514</v>
      </c>
      <c r="AY555" s="50">
        <f t="shared" si="141"/>
        <v>642160.86</v>
      </c>
      <c r="AZ555" s="50">
        <f t="shared" si="142"/>
        <v>1535200</v>
      </c>
      <c r="BA555" s="50">
        <f t="shared" si="143"/>
        <v>613.5</v>
      </c>
      <c r="BB555" s="7">
        <f t="shared" si="144"/>
        <v>12.967031435643564</v>
      </c>
      <c r="BC555" s="10" t="s">
        <v>798</v>
      </c>
      <c r="BD555" s="10" t="s">
        <v>798</v>
      </c>
      <c r="BE555" s="10" t="s">
        <v>806</v>
      </c>
      <c r="BF555" s="10" t="s">
        <v>820</v>
      </c>
    </row>
    <row r="556" spans="1:58" x14ac:dyDescent="0.2">
      <c r="A556" s="5">
        <v>206625</v>
      </c>
      <c r="B556" s="6" t="s">
        <v>577</v>
      </c>
      <c r="C556" s="6">
        <v>63240.01</v>
      </c>
      <c r="D556" s="6">
        <v>68300</v>
      </c>
      <c r="E556" s="6">
        <v>10</v>
      </c>
      <c r="F556" s="49">
        <f t="shared" si="129"/>
        <v>27.777456808199123</v>
      </c>
      <c r="G556" s="6">
        <v>98580.01</v>
      </c>
      <c r="H556" s="6">
        <v>166620</v>
      </c>
      <c r="I556" s="6">
        <v>26</v>
      </c>
      <c r="J556" s="49">
        <f t="shared" si="130"/>
        <v>18.34101734485656</v>
      </c>
      <c r="K556" s="6">
        <v>15600.01</v>
      </c>
      <c r="L556" s="6">
        <v>100330</v>
      </c>
      <c r="M556" s="6">
        <v>15</v>
      </c>
      <c r="N556" s="49">
        <f t="shared" si="131"/>
        <v>4.6646097877005879</v>
      </c>
      <c r="O556" s="6">
        <v>126820.01</v>
      </c>
      <c r="P556" s="6">
        <v>164530</v>
      </c>
      <c r="Q556" s="6">
        <v>25</v>
      </c>
      <c r="R556" s="49">
        <f t="shared" si="132"/>
        <v>23.89485388682915</v>
      </c>
      <c r="S556" s="6">
        <v>0.01</v>
      </c>
      <c r="T556" s="6">
        <v>0</v>
      </c>
      <c r="U556" s="6">
        <v>0</v>
      </c>
      <c r="V556" s="49">
        <f t="shared" si="133"/>
        <v>0</v>
      </c>
      <c r="W556" s="6">
        <v>94340.01</v>
      </c>
      <c r="X556" s="6">
        <v>95140</v>
      </c>
      <c r="Y556" s="6">
        <v>14</v>
      </c>
      <c r="Z556" s="49">
        <f t="shared" si="134"/>
        <v>29.74774332562539</v>
      </c>
      <c r="AA556" s="6">
        <v>53840.01</v>
      </c>
      <c r="AB556" s="6">
        <v>71500</v>
      </c>
      <c r="AC556" s="6">
        <v>10</v>
      </c>
      <c r="AD556" s="49">
        <f t="shared" si="135"/>
        <v>23.343221118881118</v>
      </c>
      <c r="AE556" s="6">
        <v>69340.009999999995</v>
      </c>
      <c r="AF556" s="6">
        <v>68500</v>
      </c>
      <c r="AG556" s="6">
        <v>10</v>
      </c>
      <c r="AH556" s="49">
        <f t="shared" si="136"/>
        <v>30.367887591240873</v>
      </c>
      <c r="AI556" s="6">
        <v>93250.01</v>
      </c>
      <c r="AJ556" s="6">
        <v>238875</v>
      </c>
      <c r="AK556" s="6">
        <v>35.5</v>
      </c>
      <c r="AL556" s="49">
        <f t="shared" si="137"/>
        <v>12.101518827838827</v>
      </c>
      <c r="AM556" s="6">
        <v>72490.009999999995</v>
      </c>
      <c r="AN556" s="6">
        <v>74250</v>
      </c>
      <c r="AO556" s="6">
        <v>11</v>
      </c>
      <c r="AP556" s="49">
        <f t="shared" si="138"/>
        <v>30.26518936026936</v>
      </c>
      <c r="AQ556" s="6">
        <v>60500.01</v>
      </c>
      <c r="AR556" s="8">
        <v>137200</v>
      </c>
      <c r="AS556" s="8">
        <v>20</v>
      </c>
      <c r="AT556" s="51">
        <f t="shared" si="139"/>
        <v>13.669827332361516</v>
      </c>
      <c r="AU556" s="6">
        <v>-1999.99</v>
      </c>
      <c r="AV556" s="8">
        <v>67100</v>
      </c>
      <c r="AW556" s="8">
        <v>10</v>
      </c>
      <c r="AX556" s="51">
        <f t="shared" si="140"/>
        <v>-0.92398941877794338</v>
      </c>
      <c r="AY556" s="50">
        <f t="shared" si="141"/>
        <v>452420.07</v>
      </c>
      <c r="AZ556" s="50">
        <f t="shared" si="142"/>
        <v>666420</v>
      </c>
      <c r="BA556" s="50">
        <f t="shared" si="143"/>
        <v>186.5</v>
      </c>
      <c r="BB556" s="7">
        <f t="shared" si="144"/>
        <v>21.045320023408664</v>
      </c>
      <c r="BC556" s="10" t="s">
        <v>798</v>
      </c>
      <c r="BD556" s="10" t="s">
        <v>798</v>
      </c>
      <c r="BE556" s="10" t="s">
        <v>806</v>
      </c>
      <c r="BF556" s="10" t="s">
        <v>820</v>
      </c>
    </row>
    <row r="557" spans="1:58" x14ac:dyDescent="0.2">
      <c r="A557" s="5">
        <v>210334</v>
      </c>
      <c r="B557" s="6" t="s">
        <v>687</v>
      </c>
      <c r="C557" s="6">
        <v>0</v>
      </c>
      <c r="D557" s="6">
        <v>0</v>
      </c>
      <c r="E557" s="6">
        <v>0</v>
      </c>
      <c r="F557" s="49">
        <f t="shared" si="129"/>
        <v>0</v>
      </c>
      <c r="G557" s="6">
        <v>0</v>
      </c>
      <c r="H557" s="6">
        <v>0</v>
      </c>
      <c r="I557" s="6">
        <v>0</v>
      </c>
      <c r="J557" s="49">
        <f t="shared" si="130"/>
        <v>0</v>
      </c>
      <c r="K557" s="6">
        <v>0</v>
      </c>
      <c r="L557" s="6">
        <v>0</v>
      </c>
      <c r="M557" s="6">
        <v>0</v>
      </c>
      <c r="N557" s="49">
        <f t="shared" si="131"/>
        <v>0</v>
      </c>
      <c r="O557" s="6">
        <v>0</v>
      </c>
      <c r="P557" s="6">
        <v>0</v>
      </c>
      <c r="Q557" s="6">
        <v>0</v>
      </c>
      <c r="R557" s="49">
        <f t="shared" si="132"/>
        <v>0</v>
      </c>
      <c r="S557" s="6">
        <v>0</v>
      </c>
      <c r="T557" s="6">
        <v>0</v>
      </c>
      <c r="U557" s="6">
        <v>0</v>
      </c>
      <c r="V557" s="49">
        <f t="shared" si="133"/>
        <v>0</v>
      </c>
      <c r="W557" s="6">
        <v>0</v>
      </c>
      <c r="X557" s="6">
        <v>0</v>
      </c>
      <c r="Y557" s="6">
        <v>0</v>
      </c>
      <c r="Z557" s="49">
        <f t="shared" si="134"/>
        <v>0</v>
      </c>
      <c r="AA557" s="6">
        <v>0</v>
      </c>
      <c r="AB557" s="6">
        <v>0</v>
      </c>
      <c r="AC557" s="6">
        <v>0</v>
      </c>
      <c r="AD557" s="49">
        <f t="shared" si="135"/>
        <v>0</v>
      </c>
      <c r="AE557" s="6">
        <v>94490</v>
      </c>
      <c r="AF557" s="6">
        <v>375110</v>
      </c>
      <c r="AG557" s="6">
        <v>51</v>
      </c>
      <c r="AH557" s="49">
        <f t="shared" si="136"/>
        <v>7.5569832849030956</v>
      </c>
      <c r="AI557" s="6">
        <v>-9195</v>
      </c>
      <c r="AJ557" s="6">
        <v>138200</v>
      </c>
      <c r="AK557" s="6">
        <v>20</v>
      </c>
      <c r="AL557" s="49">
        <f t="shared" si="137"/>
        <v>-2.0625542691751084</v>
      </c>
      <c r="AM557" s="6">
        <v>376439.96</v>
      </c>
      <c r="AN557" s="6">
        <v>629410</v>
      </c>
      <c r="AO557" s="6">
        <v>90</v>
      </c>
      <c r="AP557" s="49">
        <f t="shared" si="138"/>
        <v>18.540599545606206</v>
      </c>
      <c r="AQ557" s="6">
        <v>263524.96000000002</v>
      </c>
      <c r="AR557" s="8">
        <v>220710</v>
      </c>
      <c r="AS557" s="8">
        <v>31</v>
      </c>
      <c r="AT557" s="51">
        <f t="shared" si="139"/>
        <v>37.013609532871193</v>
      </c>
      <c r="AU557" s="6">
        <v>196554.01</v>
      </c>
      <c r="AV557" s="8">
        <v>219810</v>
      </c>
      <c r="AW557" s="8">
        <v>31</v>
      </c>
      <c r="AX557" s="51">
        <f t="shared" si="140"/>
        <v>27.72018702515809</v>
      </c>
      <c r="AY557" s="50">
        <f t="shared" si="141"/>
        <v>0</v>
      </c>
      <c r="AZ557" s="50">
        <f t="shared" si="142"/>
        <v>0</v>
      </c>
      <c r="BA557" s="50">
        <f t="shared" si="143"/>
        <v>223</v>
      </c>
      <c r="BB557" s="7">
        <f t="shared" si="144"/>
        <v>0</v>
      </c>
      <c r="BC557" s="10" t="s">
        <v>798</v>
      </c>
      <c r="BD557" s="10" t="s">
        <v>798</v>
      </c>
      <c r="BE557" s="10" t="s">
        <v>806</v>
      </c>
      <c r="BF557" s="10" t="s">
        <v>820</v>
      </c>
    </row>
    <row r="558" spans="1:58" x14ac:dyDescent="0.2">
      <c r="A558" s="5">
        <v>201009</v>
      </c>
      <c r="B558" s="6" t="s">
        <v>729</v>
      </c>
      <c r="C558" s="6">
        <v>-1399.62</v>
      </c>
      <c r="D558" s="6">
        <v>0</v>
      </c>
      <c r="E558" s="6">
        <v>0</v>
      </c>
      <c r="F558" s="49">
        <f t="shared" si="129"/>
        <v>0</v>
      </c>
      <c r="G558" s="6">
        <v>-1399.62</v>
      </c>
      <c r="H558" s="6">
        <v>0</v>
      </c>
      <c r="I558" s="6">
        <v>0</v>
      </c>
      <c r="J558" s="49">
        <f t="shared" si="130"/>
        <v>0</v>
      </c>
      <c r="K558" s="6">
        <v>-1399.62</v>
      </c>
      <c r="L558" s="6">
        <v>0</v>
      </c>
      <c r="M558" s="6">
        <v>0</v>
      </c>
      <c r="N558" s="49">
        <f t="shared" si="131"/>
        <v>0</v>
      </c>
      <c r="O558" s="6">
        <v>-1399.62</v>
      </c>
      <c r="P558" s="6">
        <v>0</v>
      </c>
      <c r="Q558" s="6">
        <v>0</v>
      </c>
      <c r="R558" s="49">
        <f t="shared" si="132"/>
        <v>0</v>
      </c>
      <c r="S558" s="6">
        <v>-1399.62</v>
      </c>
      <c r="T558" s="6">
        <v>0</v>
      </c>
      <c r="U558" s="6">
        <v>0</v>
      </c>
      <c r="V558" s="49">
        <f t="shared" si="133"/>
        <v>0</v>
      </c>
      <c r="W558" s="6">
        <v>-1399.62</v>
      </c>
      <c r="X558" s="6">
        <v>0</v>
      </c>
      <c r="Y558" s="6">
        <v>0</v>
      </c>
      <c r="Z558" s="49">
        <f t="shared" si="134"/>
        <v>0</v>
      </c>
      <c r="AA558" s="6">
        <v>-1399.62</v>
      </c>
      <c r="AB558" s="6">
        <v>0</v>
      </c>
      <c r="AC558" s="6">
        <v>0</v>
      </c>
      <c r="AD558" s="49">
        <f t="shared" si="135"/>
        <v>0</v>
      </c>
      <c r="AE558" s="6">
        <v>-1399.62</v>
      </c>
      <c r="AF558" s="6">
        <v>0</v>
      </c>
      <c r="AG558" s="6">
        <v>0</v>
      </c>
      <c r="AH558" s="49">
        <f t="shared" si="136"/>
        <v>0</v>
      </c>
      <c r="AI558" s="6">
        <v>0</v>
      </c>
      <c r="AJ558" s="6">
        <v>0</v>
      </c>
      <c r="AK558" s="6">
        <v>0</v>
      </c>
      <c r="AL558" s="49">
        <f t="shared" si="137"/>
        <v>0</v>
      </c>
      <c r="AM558" s="6">
        <v>0</v>
      </c>
      <c r="AN558" s="6">
        <v>0</v>
      </c>
      <c r="AO558" s="6">
        <v>0</v>
      </c>
      <c r="AP558" s="49">
        <f t="shared" si="138"/>
        <v>0</v>
      </c>
      <c r="AQ558" s="6">
        <v>0</v>
      </c>
      <c r="AR558" s="8">
        <v>0</v>
      </c>
      <c r="AS558" s="8">
        <v>0</v>
      </c>
      <c r="AT558" s="51">
        <f t="shared" si="139"/>
        <v>0</v>
      </c>
      <c r="AU558" s="6">
        <v>0</v>
      </c>
      <c r="AV558" s="8">
        <v>0</v>
      </c>
      <c r="AW558" s="8">
        <v>0</v>
      </c>
      <c r="AX558" s="51">
        <f t="shared" si="140"/>
        <v>0</v>
      </c>
      <c r="AY558" s="50">
        <f t="shared" si="141"/>
        <v>-9797.34</v>
      </c>
      <c r="AZ558" s="50">
        <f t="shared" si="142"/>
        <v>0</v>
      </c>
      <c r="BA558" s="50">
        <f t="shared" si="143"/>
        <v>0</v>
      </c>
      <c r="BB558" s="7">
        <f t="shared" si="144"/>
        <v>0</v>
      </c>
      <c r="BC558" s="10" t="s">
        <v>798</v>
      </c>
      <c r="BD558" s="10" t="s">
        <v>798</v>
      </c>
      <c r="BE558" s="10" t="s">
        <v>806</v>
      </c>
      <c r="BF558" s="10" t="s">
        <v>820</v>
      </c>
    </row>
    <row r="559" spans="1:58" x14ac:dyDescent="0.2">
      <c r="A559" s="5">
        <v>148934</v>
      </c>
      <c r="B559" s="6" t="s">
        <v>148</v>
      </c>
      <c r="C559" s="6">
        <v>-40390.39</v>
      </c>
      <c r="D559" s="6">
        <v>73352.5</v>
      </c>
      <c r="E559" s="6">
        <v>9.25</v>
      </c>
      <c r="F559" s="49">
        <f t="shared" si="129"/>
        <v>-16.519023891482906</v>
      </c>
      <c r="G559" s="6">
        <v>35233.54</v>
      </c>
      <c r="H559" s="6">
        <v>1027113.5</v>
      </c>
      <c r="I559" s="6">
        <v>157.44999999999999</v>
      </c>
      <c r="J559" s="49">
        <f t="shared" si="130"/>
        <v>1.0634070528719561</v>
      </c>
      <c r="K559" s="6">
        <v>-83973.440000000002</v>
      </c>
      <c r="L559" s="6">
        <v>2034070</v>
      </c>
      <c r="M559" s="6">
        <v>302</v>
      </c>
      <c r="N559" s="49">
        <f t="shared" si="131"/>
        <v>-1.2385036896468657</v>
      </c>
      <c r="O559" s="6">
        <v>200933.09</v>
      </c>
      <c r="P559" s="6">
        <v>2023745</v>
      </c>
      <c r="Q559" s="6">
        <v>299.5</v>
      </c>
      <c r="R559" s="49">
        <f t="shared" si="132"/>
        <v>3.0779202863997193</v>
      </c>
      <c r="S559" s="6">
        <v>196179.1</v>
      </c>
      <c r="T559" s="6">
        <v>1982519</v>
      </c>
      <c r="U559" s="6">
        <v>301.89999999999998</v>
      </c>
      <c r="V559" s="49">
        <f t="shared" si="133"/>
        <v>3.0675883055849655</v>
      </c>
      <c r="W559" s="6">
        <v>-123297.08</v>
      </c>
      <c r="X559" s="6">
        <v>1826824</v>
      </c>
      <c r="Y559" s="6">
        <v>274.89999999999998</v>
      </c>
      <c r="Z559" s="49">
        <f t="shared" si="134"/>
        <v>-2.0247776468888081</v>
      </c>
      <c r="AA559" s="6">
        <v>318895.90000000002</v>
      </c>
      <c r="AB559" s="6">
        <v>1950695</v>
      </c>
      <c r="AC559" s="6">
        <v>279.5</v>
      </c>
      <c r="AD559" s="49">
        <f t="shared" si="135"/>
        <v>5.0678209048569869</v>
      </c>
      <c r="AE559" s="6">
        <v>252521.85</v>
      </c>
      <c r="AF559" s="6">
        <v>1559447.5</v>
      </c>
      <c r="AG559" s="6">
        <v>219.75</v>
      </c>
      <c r="AH559" s="49">
        <f t="shared" si="136"/>
        <v>4.8579099328448052</v>
      </c>
      <c r="AI559" s="6">
        <v>-175883.33</v>
      </c>
      <c r="AJ559" s="6">
        <v>2135490</v>
      </c>
      <c r="AK559" s="6">
        <v>309</v>
      </c>
      <c r="AL559" s="49">
        <f t="shared" si="137"/>
        <v>-2.5532234896908901</v>
      </c>
      <c r="AM559" s="6">
        <v>156879.72</v>
      </c>
      <c r="AN559" s="6">
        <v>2054470</v>
      </c>
      <c r="AO559" s="6">
        <v>303</v>
      </c>
      <c r="AP559" s="49">
        <f t="shared" si="138"/>
        <v>2.367165896800635</v>
      </c>
      <c r="AQ559" s="6">
        <v>444198.84</v>
      </c>
      <c r="AR559" s="8">
        <v>2359170</v>
      </c>
      <c r="AS559" s="8">
        <v>342</v>
      </c>
      <c r="AT559" s="51">
        <f t="shared" si="139"/>
        <v>5.836868068006968</v>
      </c>
      <c r="AU559" s="6">
        <v>165298.04999999999</v>
      </c>
      <c r="AV559" s="8">
        <v>2203723</v>
      </c>
      <c r="AW559" s="8">
        <v>316.3</v>
      </c>
      <c r="AX559" s="51">
        <f t="shared" si="140"/>
        <v>2.3252648132274336</v>
      </c>
      <c r="AY559" s="50">
        <f t="shared" si="141"/>
        <v>503580.72000000003</v>
      </c>
      <c r="AZ559" s="50">
        <f t="shared" si="142"/>
        <v>10918319</v>
      </c>
      <c r="BA559" s="50">
        <f t="shared" si="143"/>
        <v>3114.55</v>
      </c>
      <c r="BB559" s="7">
        <f t="shared" si="144"/>
        <v>1.4297990670541869</v>
      </c>
      <c r="BC559" s="10" t="s">
        <v>798</v>
      </c>
      <c r="BD559" s="10" t="s">
        <v>798</v>
      </c>
      <c r="BE559" s="10" t="s">
        <v>806</v>
      </c>
      <c r="BF559" s="10" t="s">
        <v>808</v>
      </c>
    </row>
    <row r="560" spans="1:58" x14ac:dyDescent="0.2">
      <c r="A560" s="5">
        <v>170904</v>
      </c>
      <c r="B560" s="6" t="s">
        <v>877</v>
      </c>
      <c r="C560" s="6">
        <v>151979.82</v>
      </c>
      <c r="D560" s="6">
        <v>2087067.5</v>
      </c>
      <c r="E560" s="6">
        <v>304.75</v>
      </c>
      <c r="F560" s="49">
        <f t="shared" si="129"/>
        <v>2.1845937421765229</v>
      </c>
      <c r="G560" s="6">
        <v>362127.72</v>
      </c>
      <c r="H560" s="6">
        <v>2523290</v>
      </c>
      <c r="I560" s="6">
        <v>389</v>
      </c>
      <c r="J560" s="49">
        <f t="shared" si="130"/>
        <v>4.4489374269307129</v>
      </c>
      <c r="K560" s="6">
        <v>349521.91999999998</v>
      </c>
      <c r="L560" s="6">
        <v>3534865</v>
      </c>
      <c r="M560" s="6">
        <v>526.5</v>
      </c>
      <c r="N560" s="49">
        <f t="shared" si="131"/>
        <v>2.9663530573303367</v>
      </c>
      <c r="O560" s="6">
        <v>732288.74</v>
      </c>
      <c r="P560" s="6">
        <v>3614147.5</v>
      </c>
      <c r="Q560" s="6">
        <v>536.15</v>
      </c>
      <c r="R560" s="49">
        <f t="shared" si="132"/>
        <v>6.2811357145772275</v>
      </c>
      <c r="S560" s="6">
        <v>468876.09</v>
      </c>
      <c r="T560" s="6">
        <v>2913968.5</v>
      </c>
      <c r="U560" s="6">
        <v>440.85</v>
      </c>
      <c r="V560" s="49">
        <f t="shared" si="133"/>
        <v>4.9880974313895301</v>
      </c>
      <c r="W560" s="6">
        <v>572822.80000000005</v>
      </c>
      <c r="X560" s="6">
        <v>2989951.5</v>
      </c>
      <c r="Y560" s="6">
        <v>457.65</v>
      </c>
      <c r="Z560" s="49">
        <f t="shared" si="134"/>
        <v>5.7474791815184965</v>
      </c>
      <c r="AA560" s="6">
        <v>905875.29</v>
      </c>
      <c r="AB560" s="6">
        <v>3011541.5</v>
      </c>
      <c r="AC560" s="6">
        <v>424.15</v>
      </c>
      <c r="AD560" s="49">
        <f t="shared" si="135"/>
        <v>9.3248371274312518</v>
      </c>
      <c r="AE560" s="6">
        <v>364345.72</v>
      </c>
      <c r="AF560" s="6">
        <v>1865127</v>
      </c>
      <c r="AG560" s="6">
        <v>258.79999999999995</v>
      </c>
      <c r="AH560" s="49">
        <f t="shared" si="136"/>
        <v>5.8603899895288629</v>
      </c>
      <c r="AI560" s="6">
        <v>86654.85</v>
      </c>
      <c r="AJ560" s="6">
        <v>4322117.5</v>
      </c>
      <c r="AK560" s="6">
        <v>621.75</v>
      </c>
      <c r="AL560" s="49">
        <f t="shared" si="137"/>
        <v>0.62152413718507193</v>
      </c>
      <c r="AM560" s="6">
        <v>579980.56000000006</v>
      </c>
      <c r="AN560" s="6">
        <v>3896246</v>
      </c>
      <c r="AO560" s="6">
        <v>576.6</v>
      </c>
      <c r="AP560" s="49">
        <f t="shared" si="138"/>
        <v>4.6145436812767988</v>
      </c>
      <c r="AQ560" s="6">
        <v>826725.27</v>
      </c>
      <c r="AR560" s="8">
        <v>3584962.5</v>
      </c>
      <c r="AS560" s="8">
        <v>523.25</v>
      </c>
      <c r="AT560" s="51">
        <f t="shared" si="139"/>
        <v>7.1488846452368753</v>
      </c>
      <c r="AU560" s="6">
        <v>138754.01999999999</v>
      </c>
      <c r="AV560" s="8">
        <v>4405594.5</v>
      </c>
      <c r="AW560" s="8">
        <v>625.45000000000005</v>
      </c>
      <c r="AX560" s="51">
        <f t="shared" si="140"/>
        <v>0.97634374203072938</v>
      </c>
      <c r="AY560" s="50">
        <f t="shared" si="141"/>
        <v>3543492.38</v>
      </c>
      <c r="AZ560" s="50">
        <f t="shared" si="142"/>
        <v>20674831.5</v>
      </c>
      <c r="BA560" s="50">
        <f t="shared" si="143"/>
        <v>5684.9000000000005</v>
      </c>
      <c r="BB560" s="7">
        <f t="shared" si="144"/>
        <v>5.3131394942686718</v>
      </c>
      <c r="BC560" s="10" t="s">
        <v>798</v>
      </c>
      <c r="BD560" s="10" t="s">
        <v>798</v>
      </c>
      <c r="BE560" s="10" t="s">
        <v>806</v>
      </c>
      <c r="BF560" s="10" t="s">
        <v>808</v>
      </c>
    </row>
    <row r="561" spans="1:58" x14ac:dyDescent="0.2">
      <c r="A561" s="5">
        <v>172343</v>
      </c>
      <c r="B561" s="6" t="s">
        <v>220</v>
      </c>
      <c r="C561" s="6">
        <v>118051.51</v>
      </c>
      <c r="D561" s="6">
        <v>119540</v>
      </c>
      <c r="E561" s="6">
        <v>18</v>
      </c>
      <c r="F561" s="49">
        <f t="shared" si="129"/>
        <v>29.626445541241424</v>
      </c>
      <c r="G561" s="6">
        <v>169101.51</v>
      </c>
      <c r="H561" s="6">
        <v>220920</v>
      </c>
      <c r="I561" s="6">
        <v>34</v>
      </c>
      <c r="J561" s="49">
        <f t="shared" si="130"/>
        <v>23.72871089082021</v>
      </c>
      <c r="K561" s="6">
        <v>248415.49</v>
      </c>
      <c r="L561" s="6">
        <v>350490</v>
      </c>
      <c r="M561" s="6">
        <v>51.8</v>
      </c>
      <c r="N561" s="49">
        <f t="shared" si="131"/>
        <v>21.262988102370965</v>
      </c>
      <c r="O561" s="6">
        <v>248705.48</v>
      </c>
      <c r="P561" s="6">
        <v>550785</v>
      </c>
      <c r="Q561" s="6">
        <v>82.5</v>
      </c>
      <c r="R561" s="49">
        <f t="shared" si="132"/>
        <v>13.997966320796682</v>
      </c>
      <c r="S561" s="6">
        <v>175957.47</v>
      </c>
      <c r="T561" s="6">
        <v>341472</v>
      </c>
      <c r="U561" s="6">
        <v>52.2</v>
      </c>
      <c r="V561" s="49">
        <f t="shared" si="133"/>
        <v>15.97402296527973</v>
      </c>
      <c r="W561" s="6">
        <v>257325.7</v>
      </c>
      <c r="X561" s="6">
        <v>596207.5</v>
      </c>
      <c r="Y561" s="6">
        <v>90.75</v>
      </c>
      <c r="Z561" s="49">
        <f t="shared" si="134"/>
        <v>12.948127958806289</v>
      </c>
      <c r="AA561" s="6">
        <v>294885.71999999997</v>
      </c>
      <c r="AB561" s="6">
        <v>463760</v>
      </c>
      <c r="AC561" s="6">
        <v>66</v>
      </c>
      <c r="AD561" s="49">
        <f t="shared" si="135"/>
        <v>19.711612299465237</v>
      </c>
      <c r="AE561" s="6">
        <v>289925.73</v>
      </c>
      <c r="AF561" s="6">
        <v>249355</v>
      </c>
      <c r="AG561" s="6">
        <v>35.5</v>
      </c>
      <c r="AH561" s="49">
        <f t="shared" si="136"/>
        <v>34.881080788434154</v>
      </c>
      <c r="AI561" s="6">
        <v>294650.74</v>
      </c>
      <c r="AJ561" s="6">
        <v>560915</v>
      </c>
      <c r="AK561" s="6">
        <v>81.5</v>
      </c>
      <c r="AL561" s="49">
        <f t="shared" si="137"/>
        <v>16.284415535330666</v>
      </c>
      <c r="AM561" s="6">
        <v>319848.26</v>
      </c>
      <c r="AN561" s="6">
        <v>699665</v>
      </c>
      <c r="AO561" s="6">
        <v>101.5</v>
      </c>
      <c r="AP561" s="49">
        <f t="shared" si="138"/>
        <v>14.171490727705402</v>
      </c>
      <c r="AQ561" s="6">
        <v>388748.28</v>
      </c>
      <c r="AR561" s="8">
        <v>628720</v>
      </c>
      <c r="AS561" s="8">
        <v>92</v>
      </c>
      <c r="AT561" s="51">
        <f t="shared" si="139"/>
        <v>19.167827777070876</v>
      </c>
      <c r="AU561" s="6">
        <v>311807.33</v>
      </c>
      <c r="AV561" s="8">
        <v>461887.5</v>
      </c>
      <c r="AW561" s="8">
        <v>66.25</v>
      </c>
      <c r="AX561" s="51">
        <f t="shared" si="140"/>
        <v>20.92723277854456</v>
      </c>
      <c r="AY561" s="50">
        <f t="shared" si="141"/>
        <v>1512442.8799999999</v>
      </c>
      <c r="AZ561" s="50">
        <f t="shared" si="142"/>
        <v>2643174.5</v>
      </c>
      <c r="BA561" s="50">
        <f t="shared" si="143"/>
        <v>772</v>
      </c>
      <c r="BB561" s="7">
        <f t="shared" si="144"/>
        <v>17.738416165864191</v>
      </c>
      <c r="BC561" s="10" t="s">
        <v>798</v>
      </c>
      <c r="BD561" s="10" t="s">
        <v>798</v>
      </c>
      <c r="BE561" s="10" t="s">
        <v>806</v>
      </c>
      <c r="BF561" s="10" t="s">
        <v>808</v>
      </c>
    </row>
    <row r="562" spans="1:58" x14ac:dyDescent="0.2">
      <c r="A562" s="5">
        <v>173288</v>
      </c>
      <c r="B562" s="6" t="s">
        <v>253</v>
      </c>
      <c r="C562" s="6">
        <v>78037.02</v>
      </c>
      <c r="D562" s="6">
        <v>120540</v>
      </c>
      <c r="E562" s="6">
        <v>18</v>
      </c>
      <c r="F562" s="49">
        <f t="shared" si="129"/>
        <v>19.421856645097066</v>
      </c>
      <c r="G562" s="6">
        <v>-22021.95</v>
      </c>
      <c r="H562" s="6">
        <v>722200</v>
      </c>
      <c r="I562" s="6">
        <v>112</v>
      </c>
      <c r="J562" s="49">
        <f t="shared" si="130"/>
        <v>-0.94527893935198015</v>
      </c>
      <c r="K562" s="6">
        <v>241989.1</v>
      </c>
      <c r="L562" s="6">
        <v>874670</v>
      </c>
      <c r="M562" s="6">
        <v>131</v>
      </c>
      <c r="N562" s="49">
        <f t="shared" si="131"/>
        <v>8.2998993906273224</v>
      </c>
      <c r="O562" s="6">
        <v>6076.1</v>
      </c>
      <c r="P562" s="6">
        <v>480510</v>
      </c>
      <c r="Q562" s="6">
        <v>72</v>
      </c>
      <c r="R562" s="49">
        <f t="shared" si="132"/>
        <v>0.39199829347984438</v>
      </c>
      <c r="S562" s="6">
        <v>-26285.9</v>
      </c>
      <c r="T562" s="6">
        <v>136530</v>
      </c>
      <c r="U562" s="6">
        <v>21</v>
      </c>
      <c r="V562" s="49">
        <f t="shared" si="133"/>
        <v>-5.9683798432578925</v>
      </c>
      <c r="W562" s="6">
        <v>177122.1</v>
      </c>
      <c r="X562" s="6">
        <v>608040</v>
      </c>
      <c r="Y562" s="6">
        <v>92</v>
      </c>
      <c r="Z562" s="49">
        <f t="shared" si="134"/>
        <v>8.7390023682652451</v>
      </c>
      <c r="AA562" s="6">
        <v>-14810.9</v>
      </c>
      <c r="AB562" s="6">
        <v>410370</v>
      </c>
      <c r="AC562" s="6">
        <v>57</v>
      </c>
      <c r="AD562" s="49">
        <f t="shared" si="135"/>
        <v>-1.1188388527426469</v>
      </c>
      <c r="AE562" s="6">
        <v>114405.1</v>
      </c>
      <c r="AF562" s="6">
        <v>199670</v>
      </c>
      <c r="AG562" s="6">
        <v>29</v>
      </c>
      <c r="AH562" s="49">
        <f t="shared" si="136"/>
        <v>17.18912705964842</v>
      </c>
      <c r="AI562" s="6">
        <v>-43435.4</v>
      </c>
      <c r="AJ562" s="6">
        <v>223575</v>
      </c>
      <c r="AK562" s="6">
        <v>32.5</v>
      </c>
      <c r="AL562" s="49">
        <f t="shared" si="137"/>
        <v>-6.022575869395058</v>
      </c>
      <c r="AM562" s="6">
        <v>122664.61</v>
      </c>
      <c r="AN562" s="6">
        <v>570450</v>
      </c>
      <c r="AO562" s="6">
        <v>85</v>
      </c>
      <c r="AP562" s="49">
        <f t="shared" si="138"/>
        <v>6.665970567096152</v>
      </c>
      <c r="AQ562" s="6">
        <v>158053.62</v>
      </c>
      <c r="AR562" s="8">
        <v>544310</v>
      </c>
      <c r="AS562" s="8">
        <v>81</v>
      </c>
      <c r="AT562" s="51">
        <f t="shared" si="139"/>
        <v>9.001602432437398</v>
      </c>
      <c r="AU562" s="6">
        <v>381120.44</v>
      </c>
      <c r="AV562" s="8">
        <v>707610</v>
      </c>
      <c r="AW562" s="8">
        <v>101</v>
      </c>
      <c r="AX562" s="51">
        <f t="shared" si="140"/>
        <v>16.696674213196534</v>
      </c>
      <c r="AY562" s="50">
        <f t="shared" si="141"/>
        <v>440105.56999999995</v>
      </c>
      <c r="AZ562" s="50">
        <f t="shared" si="142"/>
        <v>3352860</v>
      </c>
      <c r="BA562" s="50">
        <f t="shared" si="143"/>
        <v>831.5</v>
      </c>
      <c r="BB562" s="7">
        <f t="shared" si="144"/>
        <v>4.0691447510483583</v>
      </c>
      <c r="BC562" s="10" t="s">
        <v>798</v>
      </c>
      <c r="BD562" s="10" t="s">
        <v>798</v>
      </c>
      <c r="BE562" s="10" t="s">
        <v>806</v>
      </c>
      <c r="BF562" s="10" t="s">
        <v>808</v>
      </c>
    </row>
    <row r="563" spans="1:58" x14ac:dyDescent="0.2">
      <c r="A563" s="5">
        <v>173345</v>
      </c>
      <c r="B563" s="6" t="s">
        <v>254</v>
      </c>
      <c r="C563" s="6">
        <v>70964.399999999994</v>
      </c>
      <c r="D563" s="6">
        <v>338730</v>
      </c>
      <c r="E563" s="6">
        <v>51</v>
      </c>
      <c r="F563" s="49">
        <f t="shared" si="129"/>
        <v>6.2850411832432904</v>
      </c>
      <c r="G563" s="6">
        <v>100087.87</v>
      </c>
      <c r="H563" s="6">
        <v>192900</v>
      </c>
      <c r="I563" s="6">
        <v>30</v>
      </c>
      <c r="J563" s="49">
        <f t="shared" si="130"/>
        <v>16.08462400207361</v>
      </c>
      <c r="K563" s="6">
        <v>-9877.14</v>
      </c>
      <c r="L563" s="6">
        <v>340530</v>
      </c>
      <c r="M563" s="6">
        <v>51</v>
      </c>
      <c r="N563" s="49">
        <f t="shared" si="131"/>
        <v>-0.87015593339793851</v>
      </c>
      <c r="O563" s="6">
        <v>-6540.91</v>
      </c>
      <c r="P563" s="6">
        <v>420630</v>
      </c>
      <c r="Q563" s="6">
        <v>63</v>
      </c>
      <c r="R563" s="49">
        <f t="shared" si="132"/>
        <v>-0.48205836483370185</v>
      </c>
      <c r="S563" s="6">
        <v>-112145.97</v>
      </c>
      <c r="T563" s="6">
        <v>242670</v>
      </c>
      <c r="U563" s="6">
        <v>37</v>
      </c>
      <c r="V563" s="49">
        <f t="shared" si="133"/>
        <v>-14.326142786500185</v>
      </c>
      <c r="W563" s="6">
        <v>-15572.64</v>
      </c>
      <c r="X563" s="6">
        <v>397110</v>
      </c>
      <c r="Y563" s="6">
        <v>61</v>
      </c>
      <c r="Z563" s="49">
        <f t="shared" si="134"/>
        <v>-1.1764478356122987</v>
      </c>
      <c r="AA563" s="6">
        <v>75066.09</v>
      </c>
      <c r="AB563" s="6">
        <v>388370</v>
      </c>
      <c r="AC563" s="6">
        <v>57</v>
      </c>
      <c r="AD563" s="49">
        <f t="shared" si="135"/>
        <v>5.9918345649766973</v>
      </c>
      <c r="AE563" s="6">
        <v>110235.09</v>
      </c>
      <c r="AF563" s="6">
        <v>369530</v>
      </c>
      <c r="AG563" s="6">
        <v>53</v>
      </c>
      <c r="AH563" s="49">
        <f t="shared" si="136"/>
        <v>8.9493483614320901</v>
      </c>
      <c r="AI563" s="6">
        <v>-26651.97</v>
      </c>
      <c r="AJ563" s="6">
        <v>357070</v>
      </c>
      <c r="AK563" s="6">
        <v>52</v>
      </c>
      <c r="AL563" s="49">
        <f t="shared" si="137"/>
        <v>-2.3138630240569076</v>
      </c>
      <c r="AM563" s="6">
        <v>-13363.57</v>
      </c>
      <c r="AN563" s="6">
        <v>527450</v>
      </c>
      <c r="AO563" s="6">
        <v>79</v>
      </c>
      <c r="AP563" s="49">
        <f t="shared" si="138"/>
        <v>-0.78542168925964551</v>
      </c>
      <c r="AQ563" s="6">
        <v>83857.990000000005</v>
      </c>
      <c r="AR563" s="8">
        <v>214720</v>
      </c>
      <c r="AS563" s="8">
        <v>32</v>
      </c>
      <c r="AT563" s="51">
        <f t="shared" si="139"/>
        <v>12.106919197093891</v>
      </c>
      <c r="AU563" s="6">
        <v>37369.360000000001</v>
      </c>
      <c r="AV563" s="8">
        <v>313150</v>
      </c>
      <c r="AW563" s="8">
        <v>45</v>
      </c>
      <c r="AX563" s="51">
        <f t="shared" si="140"/>
        <v>3.699345872585023</v>
      </c>
      <c r="AY563" s="50">
        <f t="shared" si="141"/>
        <v>101981.7</v>
      </c>
      <c r="AZ563" s="50">
        <f t="shared" si="142"/>
        <v>2320940</v>
      </c>
      <c r="BA563" s="50">
        <f t="shared" si="143"/>
        <v>611</v>
      </c>
      <c r="BB563" s="7">
        <f t="shared" si="144"/>
        <v>1.3621346092531474</v>
      </c>
      <c r="BC563" s="10" t="s">
        <v>798</v>
      </c>
      <c r="BD563" s="10" t="s">
        <v>798</v>
      </c>
      <c r="BE563" s="10" t="s">
        <v>806</v>
      </c>
      <c r="BF563" s="10" t="s">
        <v>808</v>
      </c>
    </row>
    <row r="564" spans="1:58" x14ac:dyDescent="0.2">
      <c r="A564" s="5">
        <v>176744</v>
      </c>
      <c r="B564" s="6" t="s">
        <v>312</v>
      </c>
      <c r="C564" s="6">
        <v>-9552.41</v>
      </c>
      <c r="D564" s="6">
        <v>729470</v>
      </c>
      <c r="E564" s="6">
        <v>109</v>
      </c>
      <c r="F564" s="49">
        <f t="shared" si="129"/>
        <v>-0.39285001439401207</v>
      </c>
      <c r="G564" s="6">
        <v>260823.59</v>
      </c>
      <c r="H564" s="6">
        <v>987000</v>
      </c>
      <c r="I564" s="6">
        <v>150</v>
      </c>
      <c r="J564" s="49">
        <f t="shared" si="130"/>
        <v>8.1920276494427551</v>
      </c>
      <c r="K564" s="6">
        <v>85894.080000000002</v>
      </c>
      <c r="L564" s="6">
        <v>1515025</v>
      </c>
      <c r="M564" s="6">
        <v>224.5</v>
      </c>
      <c r="N564" s="49">
        <f t="shared" si="131"/>
        <v>1.700844804541179</v>
      </c>
      <c r="O564" s="6">
        <v>-36298.449999999997</v>
      </c>
      <c r="P564" s="6">
        <v>1722242.5</v>
      </c>
      <c r="Q564" s="6">
        <v>253.25</v>
      </c>
      <c r="R564" s="49">
        <f t="shared" si="132"/>
        <v>-0.65336440716101241</v>
      </c>
      <c r="S564" s="6">
        <v>-103606.45</v>
      </c>
      <c r="T564" s="6">
        <v>1870460</v>
      </c>
      <c r="U564" s="6">
        <v>283</v>
      </c>
      <c r="V564" s="49">
        <f t="shared" si="133"/>
        <v>-1.7171176876276424</v>
      </c>
      <c r="W564" s="6">
        <v>-176299.02</v>
      </c>
      <c r="X564" s="6">
        <v>1532712.5</v>
      </c>
      <c r="Y564" s="6">
        <v>231.25</v>
      </c>
      <c r="Z564" s="49">
        <f t="shared" si="134"/>
        <v>-3.4507258210525458</v>
      </c>
      <c r="AA564" s="6">
        <v>312847.86</v>
      </c>
      <c r="AB564" s="6">
        <v>2004817.5</v>
      </c>
      <c r="AC564" s="6">
        <v>289.25</v>
      </c>
      <c r="AD564" s="49">
        <f t="shared" si="135"/>
        <v>4.8374895271015941</v>
      </c>
      <c r="AE564" s="6">
        <v>-29337.64</v>
      </c>
      <c r="AF564" s="6">
        <v>712320</v>
      </c>
      <c r="AG564" s="6">
        <v>102</v>
      </c>
      <c r="AH564" s="49">
        <f t="shared" si="136"/>
        <v>-1.2355811994609165</v>
      </c>
      <c r="AI564" s="6">
        <v>141286.32999999999</v>
      </c>
      <c r="AJ564" s="6">
        <v>2116582.5</v>
      </c>
      <c r="AK564" s="6">
        <v>306.75</v>
      </c>
      <c r="AL564" s="49">
        <f t="shared" si="137"/>
        <v>2.0693151483582612</v>
      </c>
      <c r="AM564" s="6">
        <v>112356.37</v>
      </c>
      <c r="AN564" s="6">
        <v>882300</v>
      </c>
      <c r="AO564" s="6">
        <v>130</v>
      </c>
      <c r="AP564" s="49">
        <f t="shared" si="138"/>
        <v>3.9476906607729796</v>
      </c>
      <c r="AQ564" s="6">
        <v>35803.339999999997</v>
      </c>
      <c r="AR564" s="8">
        <v>865145</v>
      </c>
      <c r="AS564" s="8">
        <v>124.5</v>
      </c>
      <c r="AT564" s="51">
        <f t="shared" si="139"/>
        <v>1.2829104254200163</v>
      </c>
      <c r="AU564" s="6">
        <v>-223535.59</v>
      </c>
      <c r="AV564" s="8">
        <v>2141077.5</v>
      </c>
      <c r="AW564" s="8">
        <v>307.75</v>
      </c>
      <c r="AX564" s="51">
        <f t="shared" si="140"/>
        <v>-3.2365027842289686</v>
      </c>
      <c r="AY564" s="50">
        <f t="shared" si="141"/>
        <v>333809.19999999995</v>
      </c>
      <c r="AZ564" s="50">
        <f t="shared" si="142"/>
        <v>10361727.5</v>
      </c>
      <c r="BA564" s="50">
        <f t="shared" si="143"/>
        <v>2511.25</v>
      </c>
      <c r="BB564" s="7">
        <f t="shared" si="144"/>
        <v>0.99868339521571081</v>
      </c>
      <c r="BC564" s="10" t="s">
        <v>798</v>
      </c>
      <c r="BD564" s="10" t="s">
        <v>798</v>
      </c>
      <c r="BE564" s="10" t="s">
        <v>806</v>
      </c>
      <c r="BF564" s="10" t="s">
        <v>808</v>
      </c>
    </row>
    <row r="565" spans="1:58" x14ac:dyDescent="0.2">
      <c r="A565" s="5">
        <v>178405</v>
      </c>
      <c r="B565" s="6" t="s">
        <v>376</v>
      </c>
      <c r="C565" s="6">
        <v>63591.199999999997</v>
      </c>
      <c r="D565" s="6">
        <v>132800</v>
      </c>
      <c r="E565" s="6">
        <v>20</v>
      </c>
      <c r="F565" s="49">
        <f t="shared" si="129"/>
        <v>14.365481927710842</v>
      </c>
      <c r="G565" s="6">
        <v>73170.880000000005</v>
      </c>
      <c r="H565" s="6">
        <v>325400</v>
      </c>
      <c r="I565" s="6">
        <v>50</v>
      </c>
      <c r="J565" s="49">
        <f t="shared" si="130"/>
        <v>6.970796803933621</v>
      </c>
      <c r="K565" s="6">
        <v>129113.94</v>
      </c>
      <c r="L565" s="6">
        <v>547660</v>
      </c>
      <c r="M565" s="6">
        <v>82</v>
      </c>
      <c r="N565" s="49">
        <f t="shared" si="131"/>
        <v>7.0726695394953083</v>
      </c>
      <c r="O565" s="6">
        <v>58486.12</v>
      </c>
      <c r="P565" s="6">
        <v>673630</v>
      </c>
      <c r="Q565" s="6">
        <v>101</v>
      </c>
      <c r="R565" s="49">
        <f t="shared" si="132"/>
        <v>2.6914919466175795</v>
      </c>
      <c r="S565" s="6">
        <v>188948.09</v>
      </c>
      <c r="T565" s="6">
        <v>718895</v>
      </c>
      <c r="U565" s="6">
        <v>109.5</v>
      </c>
      <c r="V565" s="49">
        <f t="shared" si="133"/>
        <v>8.1477695490996602</v>
      </c>
      <c r="W565" s="6">
        <v>320184.8</v>
      </c>
      <c r="X565" s="6">
        <v>733520</v>
      </c>
      <c r="Y565" s="6">
        <v>112</v>
      </c>
      <c r="Z565" s="49">
        <f t="shared" si="134"/>
        <v>13.095135783618714</v>
      </c>
      <c r="AA565" s="6">
        <v>374382.3</v>
      </c>
      <c r="AB565" s="6">
        <v>660197.5</v>
      </c>
      <c r="AC565" s="6">
        <v>92.25</v>
      </c>
      <c r="AD565" s="49">
        <f t="shared" si="135"/>
        <v>17.579362690709974</v>
      </c>
      <c r="AE565" s="6">
        <v>342325.94</v>
      </c>
      <c r="AF565" s="6">
        <v>358377.5</v>
      </c>
      <c r="AG565" s="6">
        <v>50.25</v>
      </c>
      <c r="AH565" s="49">
        <f t="shared" si="136"/>
        <v>28.656314082217776</v>
      </c>
      <c r="AI565" s="6">
        <v>181443.85</v>
      </c>
      <c r="AJ565" s="6">
        <v>502180</v>
      </c>
      <c r="AK565" s="6">
        <v>73</v>
      </c>
      <c r="AL565" s="49">
        <f t="shared" si="137"/>
        <v>11.200683718985225</v>
      </c>
      <c r="AM565" s="6">
        <v>293445.09999999998</v>
      </c>
      <c r="AN565" s="6">
        <v>605067.5</v>
      </c>
      <c r="AO565" s="6">
        <v>90.75</v>
      </c>
      <c r="AP565" s="49">
        <f t="shared" si="138"/>
        <v>15.034352530915973</v>
      </c>
      <c r="AQ565" s="6">
        <v>315936.09999999998</v>
      </c>
      <c r="AR565" s="8">
        <v>455615</v>
      </c>
      <c r="AS565" s="8">
        <v>66.5</v>
      </c>
      <c r="AT565" s="51">
        <f t="shared" si="139"/>
        <v>21.496261317120812</v>
      </c>
      <c r="AU565" s="6">
        <v>237647.81</v>
      </c>
      <c r="AV565" s="8">
        <v>584840</v>
      </c>
      <c r="AW565" s="8">
        <v>84</v>
      </c>
      <c r="AX565" s="51">
        <f t="shared" si="140"/>
        <v>12.596748016551537</v>
      </c>
      <c r="AY565" s="50">
        <f t="shared" si="141"/>
        <v>1207877.33</v>
      </c>
      <c r="AZ565" s="50">
        <f t="shared" si="142"/>
        <v>3792102.5</v>
      </c>
      <c r="BA565" s="50">
        <f t="shared" si="143"/>
        <v>931.25</v>
      </c>
      <c r="BB565" s="7">
        <f t="shared" si="144"/>
        <v>9.8742576789525067</v>
      </c>
      <c r="BC565" s="10" t="s">
        <v>798</v>
      </c>
      <c r="BD565" s="10" t="s">
        <v>798</v>
      </c>
      <c r="BE565" s="10" t="s">
        <v>806</v>
      </c>
      <c r="BF565" s="10" t="s">
        <v>808</v>
      </c>
    </row>
    <row r="566" spans="1:58" x14ac:dyDescent="0.2">
      <c r="A566" s="5">
        <v>179263</v>
      </c>
      <c r="B566" s="6" t="s">
        <v>399</v>
      </c>
      <c r="C566" s="6">
        <v>0.42</v>
      </c>
      <c r="D566" s="6">
        <v>0</v>
      </c>
      <c r="E566" s="6">
        <v>0</v>
      </c>
      <c r="F566" s="49">
        <f t="shared" si="129"/>
        <v>0</v>
      </c>
      <c r="G566" s="6">
        <v>0.42</v>
      </c>
      <c r="H566" s="6">
        <v>0</v>
      </c>
      <c r="I566" s="6">
        <v>0</v>
      </c>
      <c r="J566" s="49">
        <f t="shared" si="130"/>
        <v>0</v>
      </c>
      <c r="K566" s="6">
        <v>0.42</v>
      </c>
      <c r="L566" s="6">
        <v>0</v>
      </c>
      <c r="M566" s="6">
        <v>0</v>
      </c>
      <c r="N566" s="49">
        <f t="shared" si="131"/>
        <v>0</v>
      </c>
      <c r="O566" s="6">
        <v>0.42</v>
      </c>
      <c r="P566" s="6">
        <v>0</v>
      </c>
      <c r="Q566" s="6">
        <v>0</v>
      </c>
      <c r="R566" s="49">
        <f t="shared" si="132"/>
        <v>0</v>
      </c>
      <c r="S566" s="6">
        <v>0.42</v>
      </c>
      <c r="T566" s="6">
        <v>0</v>
      </c>
      <c r="U566" s="6">
        <v>0</v>
      </c>
      <c r="V566" s="49">
        <f t="shared" si="133"/>
        <v>0</v>
      </c>
      <c r="W566" s="6">
        <v>-9.58</v>
      </c>
      <c r="X566" s="6">
        <v>0</v>
      </c>
      <c r="Y566" s="6">
        <v>0</v>
      </c>
      <c r="Z566" s="49">
        <f t="shared" si="134"/>
        <v>0</v>
      </c>
      <c r="AA566" s="6">
        <v>-9.58</v>
      </c>
      <c r="AB566" s="6">
        <v>0</v>
      </c>
      <c r="AC566" s="6">
        <v>0</v>
      </c>
      <c r="AD566" s="49">
        <f t="shared" si="135"/>
        <v>0</v>
      </c>
      <c r="AE566" s="6">
        <v>-9.58</v>
      </c>
      <c r="AF566" s="6">
        <v>0</v>
      </c>
      <c r="AG566" s="6">
        <v>0</v>
      </c>
      <c r="AH566" s="49">
        <f t="shared" si="136"/>
        <v>0</v>
      </c>
      <c r="AI566" s="6">
        <v>-9.58</v>
      </c>
      <c r="AJ566" s="6">
        <v>0</v>
      </c>
      <c r="AK566" s="6">
        <v>0</v>
      </c>
      <c r="AL566" s="49">
        <f t="shared" si="137"/>
        <v>0</v>
      </c>
      <c r="AM566" s="6">
        <v>-9.58</v>
      </c>
      <c r="AN566" s="6">
        <v>0</v>
      </c>
      <c r="AO566" s="6">
        <v>0</v>
      </c>
      <c r="AP566" s="49">
        <f t="shared" si="138"/>
        <v>0</v>
      </c>
      <c r="AQ566" s="6">
        <v>-9.58</v>
      </c>
      <c r="AR566" s="8">
        <v>0</v>
      </c>
      <c r="AS566" s="8">
        <v>0</v>
      </c>
      <c r="AT566" s="51">
        <f t="shared" si="139"/>
        <v>0</v>
      </c>
      <c r="AU566" s="6">
        <v>0</v>
      </c>
      <c r="AV566" s="8">
        <v>0</v>
      </c>
      <c r="AW566" s="8">
        <v>0</v>
      </c>
      <c r="AX566" s="51">
        <f t="shared" si="140"/>
        <v>0</v>
      </c>
      <c r="AY566" s="50">
        <f t="shared" si="141"/>
        <v>-17.060000000000002</v>
      </c>
      <c r="AZ566" s="50">
        <f t="shared" si="142"/>
        <v>0</v>
      </c>
      <c r="BA566" s="50">
        <f t="shared" si="143"/>
        <v>0</v>
      </c>
      <c r="BB566" s="7">
        <f t="shared" si="144"/>
        <v>0</v>
      </c>
      <c r="BC566" s="10" t="s">
        <v>798</v>
      </c>
      <c r="BD566" s="10" t="s">
        <v>798</v>
      </c>
      <c r="BE566" s="10" t="s">
        <v>806</v>
      </c>
      <c r="BF566" s="10" t="s">
        <v>808</v>
      </c>
    </row>
    <row r="567" spans="1:58" x14ac:dyDescent="0.2">
      <c r="A567" s="5">
        <v>179928</v>
      </c>
      <c r="B567" s="6" t="s">
        <v>440</v>
      </c>
      <c r="C567" s="6">
        <v>302379.37</v>
      </c>
      <c r="D567" s="6">
        <v>2858505</v>
      </c>
      <c r="E567" s="6">
        <v>421</v>
      </c>
      <c r="F567" s="49">
        <f t="shared" si="129"/>
        <v>3.1734704329710808</v>
      </c>
      <c r="G567" s="6">
        <v>-18915.13</v>
      </c>
      <c r="H567" s="6">
        <v>2298645</v>
      </c>
      <c r="I567" s="6">
        <v>353.5</v>
      </c>
      <c r="J567" s="49">
        <f t="shared" si="130"/>
        <v>-0.25509333977190912</v>
      </c>
      <c r="K567" s="6">
        <v>620918.37</v>
      </c>
      <c r="L567" s="6">
        <v>2874978</v>
      </c>
      <c r="M567" s="6">
        <v>426.2</v>
      </c>
      <c r="N567" s="49">
        <f t="shared" si="131"/>
        <v>6.4791977886439476</v>
      </c>
      <c r="O567" s="6">
        <v>-37808.589999999997</v>
      </c>
      <c r="P567" s="6">
        <v>1443225</v>
      </c>
      <c r="Q567" s="6">
        <v>209.5</v>
      </c>
      <c r="R567" s="49">
        <f t="shared" si="132"/>
        <v>-0.81211612187981763</v>
      </c>
      <c r="S567" s="6">
        <v>485031.43</v>
      </c>
      <c r="T567" s="6">
        <v>2405147.5</v>
      </c>
      <c r="U567" s="6">
        <v>357.75</v>
      </c>
      <c r="V567" s="49">
        <f t="shared" si="133"/>
        <v>6.2515809654085661</v>
      </c>
      <c r="W567" s="6">
        <v>-206810.02</v>
      </c>
      <c r="X567" s="6">
        <v>1308682.5</v>
      </c>
      <c r="Y567" s="6">
        <v>195.75</v>
      </c>
      <c r="Z567" s="49">
        <f t="shared" si="134"/>
        <v>-4.7408753460063844</v>
      </c>
      <c r="AA567" s="6">
        <v>299222.95</v>
      </c>
      <c r="AB567" s="6">
        <v>1473580</v>
      </c>
      <c r="AC567" s="6">
        <v>212</v>
      </c>
      <c r="AD567" s="49">
        <f t="shared" si="135"/>
        <v>6.2948136171772155</v>
      </c>
      <c r="AE567" s="6">
        <v>-5293.01</v>
      </c>
      <c r="AF567" s="6">
        <v>1157960</v>
      </c>
      <c r="AG567" s="6">
        <v>162</v>
      </c>
      <c r="AH567" s="49">
        <f t="shared" si="136"/>
        <v>-0.13712934816401259</v>
      </c>
      <c r="AI567" s="6">
        <v>-143647.99</v>
      </c>
      <c r="AJ567" s="6">
        <v>1102860</v>
      </c>
      <c r="AK567" s="6">
        <v>156</v>
      </c>
      <c r="AL567" s="49">
        <f t="shared" si="137"/>
        <v>-4.037763351649347</v>
      </c>
      <c r="AM567" s="6">
        <v>150139.54</v>
      </c>
      <c r="AN567" s="6">
        <v>1832871.5</v>
      </c>
      <c r="AO567" s="6">
        <v>267.14999999999998</v>
      </c>
      <c r="AP567" s="49">
        <f t="shared" si="138"/>
        <v>2.5393628194884368</v>
      </c>
      <c r="AQ567" s="6">
        <v>307667.43</v>
      </c>
      <c r="AR567" s="8">
        <v>2531405</v>
      </c>
      <c r="AS567" s="8">
        <v>364.5</v>
      </c>
      <c r="AT567" s="51">
        <f t="shared" si="139"/>
        <v>3.7677457103861296</v>
      </c>
      <c r="AU567" s="6">
        <v>-10995.82</v>
      </c>
      <c r="AV567" s="8">
        <v>2141070</v>
      </c>
      <c r="AW567" s="8">
        <v>308</v>
      </c>
      <c r="AX567" s="51">
        <f t="shared" si="140"/>
        <v>-0.1592056401705689</v>
      </c>
      <c r="AY567" s="50">
        <f t="shared" si="141"/>
        <v>1444018.38</v>
      </c>
      <c r="AZ567" s="50">
        <f t="shared" si="142"/>
        <v>14662763</v>
      </c>
      <c r="BA567" s="50">
        <f t="shared" si="143"/>
        <v>3433.35</v>
      </c>
      <c r="BB567" s="7">
        <f t="shared" si="144"/>
        <v>3.0529423260813799</v>
      </c>
      <c r="BC567" s="10" t="s">
        <v>798</v>
      </c>
      <c r="BD567" s="10" t="s">
        <v>798</v>
      </c>
      <c r="BE567" s="10" t="s">
        <v>806</v>
      </c>
      <c r="BF567" s="10" t="s">
        <v>808</v>
      </c>
    </row>
    <row r="568" spans="1:58" x14ac:dyDescent="0.2">
      <c r="A568" s="5">
        <v>201280</v>
      </c>
      <c r="B568" s="6" t="s">
        <v>451</v>
      </c>
      <c r="C568" s="6">
        <v>1304948.8400000001</v>
      </c>
      <c r="D568" s="6">
        <v>6521116.5</v>
      </c>
      <c r="E568" s="6">
        <v>959.95</v>
      </c>
      <c r="F568" s="49">
        <f t="shared" si="129"/>
        <v>6.0033378026600204</v>
      </c>
      <c r="G568" s="6">
        <v>-17187.16</v>
      </c>
      <c r="H568" s="6">
        <v>1618990</v>
      </c>
      <c r="I568" s="6">
        <v>251</v>
      </c>
      <c r="J568" s="49">
        <f t="shared" si="130"/>
        <v>-0.32909527544950862</v>
      </c>
      <c r="K568" s="6">
        <v>-172694.64</v>
      </c>
      <c r="L568" s="6">
        <v>4066342.5</v>
      </c>
      <c r="M568" s="6">
        <v>603.25</v>
      </c>
      <c r="N568" s="49">
        <f t="shared" si="131"/>
        <v>-1.2740784132177752</v>
      </c>
      <c r="O568" s="6">
        <v>330176.32</v>
      </c>
      <c r="P568" s="6">
        <v>6540964.5</v>
      </c>
      <c r="Q568" s="6">
        <v>962.55</v>
      </c>
      <c r="R568" s="49">
        <f t="shared" si="132"/>
        <v>1.5648251752474731</v>
      </c>
      <c r="S568" s="6">
        <v>767948.94</v>
      </c>
      <c r="T568" s="6">
        <v>5333292.5</v>
      </c>
      <c r="U568" s="6">
        <v>816.25</v>
      </c>
      <c r="V568" s="49">
        <f t="shared" si="133"/>
        <v>4.4637373892393866</v>
      </c>
      <c r="W568" s="6">
        <v>-179124.01</v>
      </c>
      <c r="X568" s="6">
        <v>5145384.5</v>
      </c>
      <c r="Y568" s="6">
        <v>769.95</v>
      </c>
      <c r="Z568" s="49">
        <f t="shared" si="134"/>
        <v>-1.044376819652642</v>
      </c>
      <c r="AA568" s="6">
        <v>912939.23</v>
      </c>
      <c r="AB568" s="6">
        <v>6303434</v>
      </c>
      <c r="AC568" s="6">
        <v>888.4</v>
      </c>
      <c r="AD568" s="49">
        <f t="shared" si="135"/>
        <v>4.4897933618405457</v>
      </c>
      <c r="AE568" s="6">
        <v>840190.23</v>
      </c>
      <c r="AF568" s="6">
        <v>1845630</v>
      </c>
      <c r="AG568" s="6">
        <v>251</v>
      </c>
      <c r="AH568" s="49">
        <f t="shared" si="136"/>
        <v>13.656966401716486</v>
      </c>
      <c r="AI568" s="6">
        <v>896556.03</v>
      </c>
      <c r="AJ568" s="6">
        <v>7234370.5</v>
      </c>
      <c r="AK568" s="6">
        <v>1036.0500000000002</v>
      </c>
      <c r="AL568" s="49">
        <f t="shared" si="137"/>
        <v>3.8418321165607985</v>
      </c>
      <c r="AM568" s="6">
        <v>1639349.53</v>
      </c>
      <c r="AN568" s="6">
        <v>7136097.5</v>
      </c>
      <c r="AO568" s="6">
        <v>1036.75</v>
      </c>
      <c r="AP568" s="49">
        <f t="shared" si="138"/>
        <v>7.1215164072520034</v>
      </c>
      <c r="AQ568" s="6">
        <v>1316215.56</v>
      </c>
      <c r="AR568" s="8">
        <v>7859395</v>
      </c>
      <c r="AS568" s="8">
        <v>1128.9000000000001</v>
      </c>
      <c r="AT568" s="51">
        <f t="shared" si="139"/>
        <v>5.1915805682243992</v>
      </c>
      <c r="AU568" s="6">
        <v>534333.72</v>
      </c>
      <c r="AV568" s="8">
        <v>8797930</v>
      </c>
      <c r="AW568" s="8">
        <v>1233</v>
      </c>
      <c r="AX568" s="51">
        <f t="shared" si="140"/>
        <v>1.8827548434688615</v>
      </c>
      <c r="AY568" s="50">
        <f t="shared" si="141"/>
        <v>2947007.5199999996</v>
      </c>
      <c r="AZ568" s="50">
        <f t="shared" si="142"/>
        <v>35529524.5</v>
      </c>
      <c r="BA568" s="50">
        <f t="shared" si="143"/>
        <v>9937.0499999999993</v>
      </c>
      <c r="BB568" s="7">
        <f t="shared" si="144"/>
        <v>2.5713046939313804</v>
      </c>
      <c r="BC568" s="10" t="s">
        <v>798</v>
      </c>
      <c r="BD568" s="10" t="s">
        <v>798</v>
      </c>
      <c r="BE568" s="10" t="s">
        <v>806</v>
      </c>
      <c r="BF568" s="10" t="s">
        <v>808</v>
      </c>
    </row>
    <row r="569" spans="1:58" x14ac:dyDescent="0.2">
      <c r="A569" s="5">
        <v>204176</v>
      </c>
      <c r="B569" s="6" t="s">
        <v>523</v>
      </c>
      <c r="C569" s="6">
        <v>69350.02</v>
      </c>
      <c r="D569" s="6">
        <v>120540</v>
      </c>
      <c r="E569" s="6">
        <v>18</v>
      </c>
      <c r="F569" s="49">
        <f t="shared" si="129"/>
        <v>17.25983573917372</v>
      </c>
      <c r="G569" s="6">
        <v>88900.02</v>
      </c>
      <c r="H569" s="6">
        <v>90020</v>
      </c>
      <c r="I569" s="6">
        <v>14</v>
      </c>
      <c r="J569" s="49">
        <f t="shared" si="130"/>
        <v>30.614314818929127</v>
      </c>
      <c r="K569" s="6">
        <v>134595.03</v>
      </c>
      <c r="L569" s="6">
        <v>221390</v>
      </c>
      <c r="M569" s="6">
        <v>33</v>
      </c>
      <c r="N569" s="49">
        <f t="shared" si="131"/>
        <v>18.238632729572249</v>
      </c>
      <c r="O569" s="6">
        <v>83435.03</v>
      </c>
      <c r="P569" s="6">
        <v>166930</v>
      </c>
      <c r="Q569" s="6">
        <v>25</v>
      </c>
      <c r="R569" s="49">
        <f t="shared" si="132"/>
        <v>15.49443437368957</v>
      </c>
      <c r="S569" s="6">
        <v>114535.01</v>
      </c>
      <c r="T569" s="6">
        <v>302260</v>
      </c>
      <c r="U569" s="6">
        <v>46</v>
      </c>
      <c r="V569" s="49">
        <f t="shared" si="133"/>
        <v>11.746791867928273</v>
      </c>
      <c r="W569" s="6">
        <v>126260.01</v>
      </c>
      <c r="X569" s="6">
        <v>237160</v>
      </c>
      <c r="Y569" s="6">
        <v>36</v>
      </c>
      <c r="Z569" s="49">
        <f t="shared" si="134"/>
        <v>15.971497301399898</v>
      </c>
      <c r="AA569" s="6">
        <v>116660.01</v>
      </c>
      <c r="AB569" s="6">
        <v>82320</v>
      </c>
      <c r="AC569" s="6">
        <v>12</v>
      </c>
      <c r="AD569" s="49">
        <f t="shared" si="135"/>
        <v>43.931733600583087</v>
      </c>
      <c r="AE569" s="6">
        <v>150620.01</v>
      </c>
      <c r="AF569" s="6">
        <v>169440</v>
      </c>
      <c r="AG569" s="6">
        <v>24</v>
      </c>
      <c r="AH569" s="49">
        <f t="shared" si="136"/>
        <v>26.667848796033997</v>
      </c>
      <c r="AI569" s="6">
        <v>192885.03</v>
      </c>
      <c r="AJ569" s="6">
        <v>351610</v>
      </c>
      <c r="AK569" s="6">
        <v>51</v>
      </c>
      <c r="AL569" s="49">
        <f t="shared" si="137"/>
        <v>17.005875629248315</v>
      </c>
      <c r="AM569" s="6">
        <v>188045.02</v>
      </c>
      <c r="AN569" s="6">
        <v>211110</v>
      </c>
      <c r="AO569" s="6">
        <v>31</v>
      </c>
      <c r="AP569" s="49">
        <f t="shared" si="138"/>
        <v>27.613071953010277</v>
      </c>
      <c r="AQ569" s="6">
        <v>79200.02</v>
      </c>
      <c r="AR569" s="8">
        <v>82920</v>
      </c>
      <c r="AS569" s="8">
        <v>12</v>
      </c>
      <c r="AT569" s="51">
        <f t="shared" si="139"/>
        <v>29.609269416304873</v>
      </c>
      <c r="AU569" s="6">
        <v>129047.52</v>
      </c>
      <c r="AV569" s="8">
        <v>223525</v>
      </c>
      <c r="AW569" s="8">
        <v>32.5</v>
      </c>
      <c r="AX569" s="51">
        <f t="shared" si="140"/>
        <v>17.89720666592104</v>
      </c>
      <c r="AY569" s="50">
        <f t="shared" si="141"/>
        <v>733735.13</v>
      </c>
      <c r="AZ569" s="50">
        <f t="shared" si="142"/>
        <v>1220620</v>
      </c>
      <c r="BA569" s="50">
        <f t="shared" si="143"/>
        <v>334.5</v>
      </c>
      <c r="BB569" s="7">
        <f t="shared" si="144"/>
        <v>18.634619316412973</v>
      </c>
      <c r="BC569" s="10" t="s">
        <v>798</v>
      </c>
      <c r="BD569" s="10" t="s">
        <v>798</v>
      </c>
      <c r="BE569" s="10" t="s">
        <v>806</v>
      </c>
      <c r="BF569" s="10" t="s">
        <v>808</v>
      </c>
    </row>
    <row r="570" spans="1:58" x14ac:dyDescent="0.2">
      <c r="A570" s="5">
        <v>206993</v>
      </c>
      <c r="B570" s="6" t="s">
        <v>586</v>
      </c>
      <c r="C570" s="6">
        <v>-1244.97</v>
      </c>
      <c r="D570" s="6">
        <v>146060</v>
      </c>
      <c r="E570" s="6">
        <v>22</v>
      </c>
      <c r="F570" s="49">
        <f t="shared" si="129"/>
        <v>-0.25571066684924004</v>
      </c>
      <c r="G570" s="6">
        <v>-11004.97</v>
      </c>
      <c r="H570" s="6">
        <v>374885</v>
      </c>
      <c r="I570" s="6">
        <v>55.5</v>
      </c>
      <c r="J570" s="49">
        <f t="shared" si="130"/>
        <v>-0.91002326046654303</v>
      </c>
      <c r="K570" s="6">
        <v>65900.08</v>
      </c>
      <c r="L570" s="6">
        <v>679255</v>
      </c>
      <c r="M570" s="6">
        <v>101.5</v>
      </c>
      <c r="N570" s="49">
        <f t="shared" si="131"/>
        <v>2.9105452297001864</v>
      </c>
      <c r="O570" s="6">
        <v>-20554.93</v>
      </c>
      <c r="P570" s="6">
        <v>1014660</v>
      </c>
      <c r="Q570" s="6">
        <v>150</v>
      </c>
      <c r="R570" s="49">
        <f t="shared" si="132"/>
        <v>-0.62799640273589186</v>
      </c>
      <c r="S570" s="6">
        <v>150950.09</v>
      </c>
      <c r="T570" s="6">
        <v>741992.5</v>
      </c>
      <c r="U570" s="6">
        <v>114.25</v>
      </c>
      <c r="V570" s="49">
        <f t="shared" si="133"/>
        <v>6.3066038942442137</v>
      </c>
      <c r="W570" s="6">
        <v>-5842.92</v>
      </c>
      <c r="X570" s="6">
        <v>831292.5</v>
      </c>
      <c r="Y570" s="6">
        <v>121.75</v>
      </c>
      <c r="Z570" s="49">
        <f t="shared" si="134"/>
        <v>-0.21086151986214238</v>
      </c>
      <c r="AA570" s="6">
        <v>17142.080000000002</v>
      </c>
      <c r="AB570" s="6">
        <v>706650</v>
      </c>
      <c r="AC570" s="6">
        <v>102</v>
      </c>
      <c r="AD570" s="49">
        <f t="shared" si="135"/>
        <v>0.75200520766999235</v>
      </c>
      <c r="AE570" s="6">
        <v>-16717.900000000001</v>
      </c>
      <c r="AF570" s="6">
        <v>396952.5</v>
      </c>
      <c r="AG570" s="6">
        <v>55.25</v>
      </c>
      <c r="AH570" s="49">
        <f t="shared" si="136"/>
        <v>-1.2634685510231074</v>
      </c>
      <c r="AI570" s="6">
        <v>-16335.14</v>
      </c>
      <c r="AJ570" s="6">
        <v>795395</v>
      </c>
      <c r="AK570" s="6">
        <v>114.5</v>
      </c>
      <c r="AL570" s="49">
        <f t="shared" si="137"/>
        <v>-0.63665139961905715</v>
      </c>
      <c r="AM570" s="6">
        <v>13331.84</v>
      </c>
      <c r="AN570" s="6">
        <v>1009210</v>
      </c>
      <c r="AO570" s="6">
        <v>152</v>
      </c>
      <c r="AP570" s="49">
        <f t="shared" si="138"/>
        <v>0.40951540313710727</v>
      </c>
      <c r="AQ570" s="6">
        <v>-66228.149999999994</v>
      </c>
      <c r="AR570" s="8">
        <v>1080821.5</v>
      </c>
      <c r="AS570" s="8">
        <v>156.65</v>
      </c>
      <c r="AT570" s="51">
        <f t="shared" si="139"/>
        <v>-1.8995483065427545</v>
      </c>
      <c r="AU570" s="6">
        <v>-161713.93</v>
      </c>
      <c r="AV570" s="8">
        <v>1153197.5</v>
      </c>
      <c r="AW570" s="8">
        <v>165.25</v>
      </c>
      <c r="AX570" s="51">
        <f t="shared" si="140"/>
        <v>-4.3471580800339922</v>
      </c>
      <c r="AY570" s="50">
        <f t="shared" si="141"/>
        <v>195344.45999999996</v>
      </c>
      <c r="AZ570" s="50">
        <f t="shared" si="142"/>
        <v>4494795</v>
      </c>
      <c r="BA570" s="50">
        <f t="shared" si="143"/>
        <v>1310.6500000000001</v>
      </c>
      <c r="BB570" s="7">
        <f t="shared" si="144"/>
        <v>1.3472646160725905</v>
      </c>
      <c r="BC570" s="10" t="s">
        <v>798</v>
      </c>
      <c r="BD570" s="10" t="s">
        <v>798</v>
      </c>
      <c r="BE570" s="10" t="s">
        <v>806</v>
      </c>
      <c r="BF570" s="10" t="s">
        <v>808</v>
      </c>
    </row>
    <row r="571" spans="1:58" x14ac:dyDescent="0.2">
      <c r="A571" s="5">
        <v>207865</v>
      </c>
      <c r="B571" s="6" t="s">
        <v>606</v>
      </c>
      <c r="C571" s="6">
        <v>-1852.5</v>
      </c>
      <c r="D571" s="6">
        <v>110448.5</v>
      </c>
      <c r="E571" s="6">
        <v>16.05</v>
      </c>
      <c r="F571" s="49">
        <f t="shared" si="129"/>
        <v>-0.50317568821668013</v>
      </c>
      <c r="G571" s="6">
        <v>-22290.51</v>
      </c>
      <c r="H571" s="6">
        <v>749900</v>
      </c>
      <c r="I571" s="6">
        <v>117</v>
      </c>
      <c r="J571" s="49">
        <f t="shared" si="130"/>
        <v>-0.92146394185891445</v>
      </c>
      <c r="K571" s="6">
        <v>-19307.23</v>
      </c>
      <c r="L571" s="6">
        <v>444590</v>
      </c>
      <c r="M571" s="6">
        <v>65</v>
      </c>
      <c r="N571" s="49">
        <f t="shared" si="131"/>
        <v>-1.3028113542814728</v>
      </c>
      <c r="O571" s="6">
        <v>-8325.73</v>
      </c>
      <c r="P571" s="6">
        <v>419790</v>
      </c>
      <c r="Q571" s="6">
        <v>60</v>
      </c>
      <c r="R571" s="49">
        <f t="shared" si="132"/>
        <v>-0.61482557945639482</v>
      </c>
      <c r="S571" s="6">
        <v>63508.26</v>
      </c>
      <c r="T571" s="6">
        <v>1008120</v>
      </c>
      <c r="U571" s="6">
        <v>152</v>
      </c>
      <c r="V571" s="49">
        <f t="shared" si="133"/>
        <v>1.9528985239852399</v>
      </c>
      <c r="W571" s="6">
        <v>13672.76</v>
      </c>
      <c r="X571" s="6">
        <v>122335</v>
      </c>
      <c r="Y571" s="6">
        <v>18.5</v>
      </c>
      <c r="Z571" s="49">
        <f t="shared" si="134"/>
        <v>3.3529472350512934</v>
      </c>
      <c r="AA571" s="6">
        <v>-5690.24</v>
      </c>
      <c r="AB571" s="6">
        <v>190070</v>
      </c>
      <c r="AC571" s="6">
        <v>27</v>
      </c>
      <c r="AD571" s="49">
        <f t="shared" si="135"/>
        <v>-0.92806566001999269</v>
      </c>
      <c r="AE571" s="6">
        <v>337347.24</v>
      </c>
      <c r="AF571" s="6">
        <v>759102.5</v>
      </c>
      <c r="AG571" s="6">
        <v>105.75</v>
      </c>
      <c r="AH571" s="49">
        <f t="shared" si="136"/>
        <v>13.33208255802082</v>
      </c>
      <c r="AI571" s="6">
        <v>-13366.01</v>
      </c>
      <c r="AJ571" s="6">
        <v>132810</v>
      </c>
      <c r="AK571" s="6">
        <v>19</v>
      </c>
      <c r="AL571" s="49">
        <f t="shared" si="137"/>
        <v>-3.1198427076274378</v>
      </c>
      <c r="AM571" s="6">
        <v>22467.99</v>
      </c>
      <c r="AN571" s="6">
        <v>451747</v>
      </c>
      <c r="AO571" s="6">
        <v>64.7</v>
      </c>
      <c r="AP571" s="49">
        <f t="shared" si="138"/>
        <v>1.5418092206478407</v>
      </c>
      <c r="AQ571" s="6">
        <v>175761.03</v>
      </c>
      <c r="AR571" s="8">
        <v>794241</v>
      </c>
      <c r="AS571" s="8">
        <v>113.1</v>
      </c>
      <c r="AT571" s="51">
        <f t="shared" si="139"/>
        <v>6.8601242318137698</v>
      </c>
      <c r="AU571" s="6">
        <v>293537.89</v>
      </c>
      <c r="AV571" s="8">
        <v>866210</v>
      </c>
      <c r="AW571" s="8">
        <v>117</v>
      </c>
      <c r="AX571" s="51">
        <f t="shared" si="140"/>
        <v>10.505159938121242</v>
      </c>
      <c r="AY571" s="50">
        <f t="shared" si="141"/>
        <v>19714.810000000005</v>
      </c>
      <c r="AZ571" s="50">
        <f t="shared" si="142"/>
        <v>3045253.5</v>
      </c>
      <c r="BA571" s="50">
        <f t="shared" si="143"/>
        <v>875.1</v>
      </c>
      <c r="BB571" s="7">
        <f t="shared" si="144"/>
        <v>0.20069235943739994</v>
      </c>
      <c r="BC571" s="10" t="s">
        <v>798</v>
      </c>
      <c r="BD571" s="10" t="s">
        <v>798</v>
      </c>
      <c r="BE571" s="10" t="s">
        <v>806</v>
      </c>
      <c r="BF571" s="10" t="s">
        <v>808</v>
      </c>
    </row>
    <row r="572" spans="1:58" x14ac:dyDescent="0.2">
      <c r="A572" s="5">
        <v>209480</v>
      </c>
      <c r="B572" s="6" t="s">
        <v>658</v>
      </c>
      <c r="C572" s="6">
        <v>0</v>
      </c>
      <c r="D572" s="6">
        <v>0</v>
      </c>
      <c r="E572" s="6">
        <v>0</v>
      </c>
      <c r="F572" s="49">
        <f t="shared" si="129"/>
        <v>0</v>
      </c>
      <c r="G572" s="6">
        <v>0</v>
      </c>
      <c r="H572" s="6">
        <v>0</v>
      </c>
      <c r="I572" s="6">
        <v>0</v>
      </c>
      <c r="J572" s="49">
        <f t="shared" si="130"/>
        <v>0</v>
      </c>
      <c r="K572" s="6">
        <v>0</v>
      </c>
      <c r="L572" s="6">
        <v>0</v>
      </c>
      <c r="M572" s="6">
        <v>0</v>
      </c>
      <c r="N572" s="49">
        <f t="shared" si="131"/>
        <v>0</v>
      </c>
      <c r="O572" s="6">
        <v>0</v>
      </c>
      <c r="P572" s="6">
        <v>0</v>
      </c>
      <c r="Q572" s="6">
        <v>0</v>
      </c>
      <c r="R572" s="49">
        <f t="shared" si="132"/>
        <v>0</v>
      </c>
      <c r="S572" s="6">
        <v>22680</v>
      </c>
      <c r="T572" s="6">
        <v>22830</v>
      </c>
      <c r="U572" s="6">
        <v>3</v>
      </c>
      <c r="V572" s="49">
        <f t="shared" si="133"/>
        <v>30.796320630749012</v>
      </c>
      <c r="W572" s="6">
        <v>24300</v>
      </c>
      <c r="X572" s="6">
        <v>78920</v>
      </c>
      <c r="Y572" s="6">
        <v>12</v>
      </c>
      <c r="Z572" s="49">
        <f t="shared" si="134"/>
        <v>9.2372022301064369</v>
      </c>
      <c r="AA572" s="6">
        <v>39260</v>
      </c>
      <c r="AB572" s="6">
        <v>40660</v>
      </c>
      <c r="AC572" s="6">
        <v>6</v>
      </c>
      <c r="AD572" s="49">
        <f t="shared" si="135"/>
        <v>29.932611903590754</v>
      </c>
      <c r="AE572" s="6">
        <v>76440</v>
      </c>
      <c r="AF572" s="6">
        <v>167640</v>
      </c>
      <c r="AG572" s="6">
        <v>24</v>
      </c>
      <c r="AH572" s="49">
        <f t="shared" si="136"/>
        <v>13.67931281317108</v>
      </c>
      <c r="AI572" s="6">
        <v>119780</v>
      </c>
      <c r="AJ572" s="6">
        <v>123580</v>
      </c>
      <c r="AK572" s="6">
        <v>18</v>
      </c>
      <c r="AL572" s="49">
        <f t="shared" si="137"/>
        <v>30.046771322220422</v>
      </c>
      <c r="AM572" s="6">
        <v>144790</v>
      </c>
      <c r="AN572" s="6">
        <v>235050</v>
      </c>
      <c r="AO572" s="6">
        <v>35</v>
      </c>
      <c r="AP572" s="49">
        <f t="shared" si="138"/>
        <v>19.095894490533929</v>
      </c>
      <c r="AQ572" s="6">
        <v>114790</v>
      </c>
      <c r="AR572" s="8">
        <v>0</v>
      </c>
      <c r="AS572" s="8">
        <v>0</v>
      </c>
      <c r="AT572" s="51">
        <f t="shared" si="139"/>
        <v>0</v>
      </c>
      <c r="AU572" s="6">
        <v>114790</v>
      </c>
      <c r="AV572" s="8">
        <v>0</v>
      </c>
      <c r="AW572" s="8">
        <v>0</v>
      </c>
      <c r="AX572" s="51">
        <f t="shared" si="140"/>
        <v>0</v>
      </c>
      <c r="AY572" s="50">
        <f t="shared" si="141"/>
        <v>86240</v>
      </c>
      <c r="AZ572" s="50">
        <f t="shared" si="142"/>
        <v>142410</v>
      </c>
      <c r="BA572" s="50">
        <f t="shared" si="143"/>
        <v>98</v>
      </c>
      <c r="BB572" s="7">
        <f t="shared" si="144"/>
        <v>18.772838986026262</v>
      </c>
      <c r="BC572" s="10" t="s">
        <v>798</v>
      </c>
      <c r="BD572" s="10" t="s">
        <v>798</v>
      </c>
      <c r="BE572" s="10" t="s">
        <v>806</v>
      </c>
      <c r="BF572" s="10" t="s">
        <v>808</v>
      </c>
    </row>
    <row r="573" spans="1:58" x14ac:dyDescent="0.2">
      <c r="A573" s="5">
        <v>209784</v>
      </c>
      <c r="B573" s="6" t="s">
        <v>674</v>
      </c>
      <c r="C573" s="6">
        <v>0</v>
      </c>
      <c r="D573" s="6">
        <v>0</v>
      </c>
      <c r="E573" s="6">
        <v>0</v>
      </c>
      <c r="F573" s="49">
        <f t="shared" si="129"/>
        <v>0</v>
      </c>
      <c r="G573" s="6">
        <v>0</v>
      </c>
      <c r="H573" s="6">
        <v>0</v>
      </c>
      <c r="I573" s="6">
        <v>0</v>
      </c>
      <c r="J573" s="49">
        <f t="shared" si="130"/>
        <v>0</v>
      </c>
      <c r="K573" s="6">
        <v>0</v>
      </c>
      <c r="L573" s="6">
        <v>0</v>
      </c>
      <c r="M573" s="6">
        <v>0</v>
      </c>
      <c r="N573" s="49">
        <f t="shared" si="131"/>
        <v>0</v>
      </c>
      <c r="O573" s="6">
        <v>0</v>
      </c>
      <c r="P573" s="6">
        <v>0</v>
      </c>
      <c r="Q573" s="6">
        <v>0</v>
      </c>
      <c r="R573" s="49">
        <f t="shared" si="132"/>
        <v>0</v>
      </c>
      <c r="S573" s="6">
        <v>0</v>
      </c>
      <c r="T573" s="6">
        <v>0</v>
      </c>
      <c r="U573" s="6">
        <v>0</v>
      </c>
      <c r="V573" s="49">
        <f t="shared" si="133"/>
        <v>0</v>
      </c>
      <c r="W573" s="6">
        <v>0</v>
      </c>
      <c r="X573" s="6">
        <v>0</v>
      </c>
      <c r="Y573" s="6">
        <v>0</v>
      </c>
      <c r="Z573" s="49">
        <f t="shared" si="134"/>
        <v>0</v>
      </c>
      <c r="AA573" s="6">
        <v>0</v>
      </c>
      <c r="AB573" s="6">
        <v>0</v>
      </c>
      <c r="AC573" s="6">
        <v>0</v>
      </c>
      <c r="AD573" s="49">
        <f t="shared" si="135"/>
        <v>0</v>
      </c>
      <c r="AE573" s="6">
        <v>-77897.009999999995</v>
      </c>
      <c r="AF573" s="6">
        <v>168105</v>
      </c>
      <c r="AG573" s="6">
        <v>24</v>
      </c>
      <c r="AH573" s="49">
        <f t="shared" si="136"/>
        <v>-13.901491924689925</v>
      </c>
      <c r="AI573" s="6">
        <v>149764.49</v>
      </c>
      <c r="AJ573" s="6">
        <v>692110</v>
      </c>
      <c r="AK573" s="6">
        <v>101</v>
      </c>
      <c r="AL573" s="49">
        <f t="shared" si="137"/>
        <v>6.7080365693314645</v>
      </c>
      <c r="AM573" s="6">
        <v>186294.48</v>
      </c>
      <c r="AN573" s="6">
        <v>494585</v>
      </c>
      <c r="AO573" s="6">
        <v>73.5</v>
      </c>
      <c r="AP573" s="49">
        <f t="shared" si="138"/>
        <v>11.676716600786518</v>
      </c>
      <c r="AQ573" s="6">
        <v>360174.51</v>
      </c>
      <c r="AR573" s="8">
        <v>716150</v>
      </c>
      <c r="AS573" s="8">
        <v>105</v>
      </c>
      <c r="AT573" s="51">
        <f t="shared" si="139"/>
        <v>15.590881533198353</v>
      </c>
      <c r="AU573" s="6">
        <v>270405.75</v>
      </c>
      <c r="AV573" s="8">
        <v>480190</v>
      </c>
      <c r="AW573" s="8">
        <v>69</v>
      </c>
      <c r="AX573" s="51">
        <f t="shared" si="140"/>
        <v>17.456794706262105</v>
      </c>
      <c r="AY573" s="50">
        <f t="shared" si="141"/>
        <v>0</v>
      </c>
      <c r="AZ573" s="50">
        <f t="shared" si="142"/>
        <v>0</v>
      </c>
      <c r="BA573" s="50">
        <f t="shared" si="143"/>
        <v>372.5</v>
      </c>
      <c r="BB573" s="7">
        <f t="shared" si="144"/>
        <v>0</v>
      </c>
      <c r="BC573" s="10" t="s">
        <v>798</v>
      </c>
      <c r="BD573" s="10" t="s">
        <v>798</v>
      </c>
      <c r="BE573" s="10" t="s">
        <v>806</v>
      </c>
      <c r="BF573" s="10" t="s">
        <v>808</v>
      </c>
    </row>
    <row r="574" spans="1:58" x14ac:dyDescent="0.2">
      <c r="A574" s="5">
        <v>172932</v>
      </c>
      <c r="B574" s="6" t="s">
        <v>239</v>
      </c>
      <c r="C574" s="6">
        <v>0</v>
      </c>
      <c r="D574" s="6">
        <v>0</v>
      </c>
      <c r="E574" s="6">
        <v>0</v>
      </c>
      <c r="F574" s="49">
        <f t="shared" si="129"/>
        <v>0</v>
      </c>
      <c r="G574" s="6">
        <v>0</v>
      </c>
      <c r="H574" s="6">
        <v>0</v>
      </c>
      <c r="I574" s="6">
        <v>0</v>
      </c>
      <c r="J574" s="49">
        <f t="shared" si="130"/>
        <v>0</v>
      </c>
      <c r="K574" s="6">
        <v>0</v>
      </c>
      <c r="L574" s="6">
        <v>0</v>
      </c>
      <c r="M574" s="6">
        <v>0</v>
      </c>
      <c r="N574" s="49">
        <f t="shared" si="131"/>
        <v>0</v>
      </c>
      <c r="O574" s="6">
        <v>0</v>
      </c>
      <c r="P574" s="6">
        <v>0</v>
      </c>
      <c r="Q574" s="6">
        <v>0</v>
      </c>
      <c r="R574" s="49">
        <f t="shared" si="132"/>
        <v>0</v>
      </c>
      <c r="S574" s="6">
        <v>0</v>
      </c>
      <c r="T574" s="6">
        <v>0</v>
      </c>
      <c r="U574" s="6">
        <v>0</v>
      </c>
      <c r="V574" s="49">
        <f t="shared" si="133"/>
        <v>0</v>
      </c>
      <c r="W574" s="6">
        <v>0</v>
      </c>
      <c r="X574" s="6">
        <v>0</v>
      </c>
      <c r="Y574" s="6">
        <v>0</v>
      </c>
      <c r="Z574" s="49">
        <f t="shared" si="134"/>
        <v>0</v>
      </c>
      <c r="AA574" s="6">
        <v>0</v>
      </c>
      <c r="AB574" s="6">
        <v>0</v>
      </c>
      <c r="AC574" s="6">
        <v>0</v>
      </c>
      <c r="AD574" s="49">
        <f t="shared" si="135"/>
        <v>0</v>
      </c>
      <c r="AE574" s="6">
        <v>0</v>
      </c>
      <c r="AF574" s="6">
        <v>0</v>
      </c>
      <c r="AG574" s="6">
        <v>0</v>
      </c>
      <c r="AH574" s="49">
        <f t="shared" si="136"/>
        <v>0</v>
      </c>
      <c r="AI574" s="6">
        <v>0</v>
      </c>
      <c r="AJ574" s="6">
        <v>0</v>
      </c>
      <c r="AK574" s="6">
        <v>0</v>
      </c>
      <c r="AL574" s="49">
        <f t="shared" si="137"/>
        <v>0</v>
      </c>
      <c r="AM574" s="6">
        <v>0</v>
      </c>
      <c r="AN574" s="6">
        <v>0</v>
      </c>
      <c r="AO574" s="6">
        <v>0</v>
      </c>
      <c r="AP574" s="49">
        <f t="shared" si="138"/>
        <v>0</v>
      </c>
      <c r="AQ574" s="6">
        <v>0</v>
      </c>
      <c r="AR574" s="8">
        <v>0</v>
      </c>
      <c r="AS574" s="8">
        <v>0</v>
      </c>
      <c r="AT574" s="51">
        <f t="shared" si="139"/>
        <v>0</v>
      </c>
      <c r="AU574" s="6">
        <v>0</v>
      </c>
      <c r="AV574" s="8">
        <v>0</v>
      </c>
      <c r="AW574" s="8">
        <v>0</v>
      </c>
      <c r="AX574" s="51">
        <f t="shared" si="140"/>
        <v>0</v>
      </c>
      <c r="AY574" s="50">
        <f t="shared" si="141"/>
        <v>0</v>
      </c>
      <c r="AZ574" s="50">
        <f t="shared" si="142"/>
        <v>0</v>
      </c>
      <c r="BA574" s="50">
        <f t="shared" si="143"/>
        <v>0</v>
      </c>
      <c r="BB574" s="7">
        <f t="shared" si="144"/>
        <v>0</v>
      </c>
      <c r="BC574" s="10" t="s">
        <v>801</v>
      </c>
      <c r="BD574" s="10" t="s">
        <v>798</v>
      </c>
      <c r="BE574" s="10" t="s">
        <v>806</v>
      </c>
      <c r="BF574" s="10" t="s">
        <v>825</v>
      </c>
    </row>
    <row r="575" spans="1:58" x14ac:dyDescent="0.2">
      <c r="A575" s="5">
        <v>176773</v>
      </c>
      <c r="B575" s="6" t="s">
        <v>313</v>
      </c>
      <c r="C575" s="6">
        <v>896217.39</v>
      </c>
      <c r="D575" s="6">
        <v>6641674</v>
      </c>
      <c r="E575" s="6">
        <v>980.8</v>
      </c>
      <c r="F575" s="49">
        <f t="shared" si="129"/>
        <v>4.0481543809587768</v>
      </c>
      <c r="G575" s="6">
        <v>534903.86</v>
      </c>
      <c r="H575" s="6">
        <v>9555500.5</v>
      </c>
      <c r="I575" s="6">
        <v>1477.35</v>
      </c>
      <c r="J575" s="49">
        <f t="shared" si="130"/>
        <v>1.735337637206968</v>
      </c>
      <c r="K575" s="6">
        <v>-14656</v>
      </c>
      <c r="L575" s="6">
        <v>13419358.5</v>
      </c>
      <c r="M575" s="6">
        <v>2000.05</v>
      </c>
      <c r="N575" s="49">
        <f t="shared" si="131"/>
        <v>-3.2764606445233574E-2</v>
      </c>
      <c r="O575" s="6">
        <v>167394</v>
      </c>
      <c r="P575" s="6">
        <v>13230856</v>
      </c>
      <c r="Q575" s="6">
        <v>1968.6999999999998</v>
      </c>
      <c r="R575" s="49">
        <f t="shared" si="132"/>
        <v>0.39220546274556989</v>
      </c>
      <c r="S575" s="6">
        <v>-503349.6</v>
      </c>
      <c r="T575" s="6">
        <v>11775259</v>
      </c>
      <c r="U575" s="6">
        <v>1789.9</v>
      </c>
      <c r="V575" s="49">
        <f t="shared" si="133"/>
        <v>-1.3251375277605357</v>
      </c>
      <c r="W575" s="6">
        <v>-693636.85</v>
      </c>
      <c r="X575" s="6">
        <v>7879948.5</v>
      </c>
      <c r="Y575" s="6">
        <v>1193.95</v>
      </c>
      <c r="Z575" s="49">
        <f t="shared" si="134"/>
        <v>-2.6407666877518294</v>
      </c>
      <c r="AA575" s="6">
        <v>365473.05</v>
      </c>
      <c r="AB575" s="6">
        <v>11131547</v>
      </c>
      <c r="AC575" s="6">
        <v>1604.2000000000003</v>
      </c>
      <c r="AD575" s="49">
        <f t="shared" si="135"/>
        <v>1.0177978451692293</v>
      </c>
      <c r="AE575" s="6">
        <v>-256482.96</v>
      </c>
      <c r="AF575" s="6">
        <v>6720681.5</v>
      </c>
      <c r="AG575" s="6">
        <v>953.55</v>
      </c>
      <c r="AH575" s="49">
        <f t="shared" si="136"/>
        <v>-1.1448971060449746</v>
      </c>
      <c r="AI575" s="6">
        <v>-946052.91</v>
      </c>
      <c r="AJ575" s="6">
        <v>15143168.5</v>
      </c>
      <c r="AK575" s="6">
        <v>2196.0500000000002</v>
      </c>
      <c r="AL575" s="49">
        <f t="shared" si="137"/>
        <v>-1.936691136336494</v>
      </c>
      <c r="AM575" s="6">
        <v>218876.21</v>
      </c>
      <c r="AN575" s="6">
        <v>13205037.5</v>
      </c>
      <c r="AO575" s="6">
        <v>1960.25</v>
      </c>
      <c r="AP575" s="49">
        <f t="shared" si="138"/>
        <v>0.51383137003586699</v>
      </c>
      <c r="AQ575" s="6">
        <v>65799.149999999994</v>
      </c>
      <c r="AR575" s="8">
        <v>9846388.5</v>
      </c>
      <c r="AS575" s="8">
        <v>1439.35</v>
      </c>
      <c r="AT575" s="51">
        <f t="shared" si="139"/>
        <v>0.20715957429467666</v>
      </c>
      <c r="AU575" s="6">
        <v>-711115.68</v>
      </c>
      <c r="AV575" s="8">
        <v>11861466</v>
      </c>
      <c r="AW575" s="8">
        <v>1699.6</v>
      </c>
      <c r="AX575" s="51">
        <f t="shared" si="140"/>
        <v>-1.8585043433922925</v>
      </c>
      <c r="AY575" s="50">
        <f t="shared" si="141"/>
        <v>752345.84999999986</v>
      </c>
      <c r="AZ575" s="50">
        <f t="shared" si="142"/>
        <v>73634143.5</v>
      </c>
      <c r="BA575" s="50">
        <f t="shared" si="143"/>
        <v>19263.749999999996</v>
      </c>
      <c r="BB575" s="7">
        <f t="shared" si="144"/>
        <v>0.31673786427623751</v>
      </c>
      <c r="BC575" s="10" t="s">
        <v>801</v>
      </c>
      <c r="BD575" s="10" t="s">
        <v>798</v>
      </c>
      <c r="BE575" s="10" t="s">
        <v>806</v>
      </c>
      <c r="BF575" s="10" t="s">
        <v>825</v>
      </c>
    </row>
    <row r="576" spans="1:58" x14ac:dyDescent="0.2">
      <c r="A576" s="5">
        <v>203156</v>
      </c>
      <c r="B576" s="6" t="s">
        <v>498</v>
      </c>
      <c r="C576" s="6">
        <v>47145.29</v>
      </c>
      <c r="D576" s="6">
        <v>246625</v>
      </c>
      <c r="E576" s="6">
        <v>37.5</v>
      </c>
      <c r="F576" s="49">
        <f t="shared" si="129"/>
        <v>5.7348553471870245</v>
      </c>
      <c r="G576" s="6">
        <v>-9369.7099999999991</v>
      </c>
      <c r="H576" s="6">
        <v>387020</v>
      </c>
      <c r="I576" s="6">
        <v>59</v>
      </c>
      <c r="J576" s="49">
        <f t="shared" si="130"/>
        <v>-0.75050645961449014</v>
      </c>
      <c r="K576" s="6">
        <v>50815.3</v>
      </c>
      <c r="L576" s="6">
        <v>846625</v>
      </c>
      <c r="M576" s="6">
        <v>125.5</v>
      </c>
      <c r="N576" s="49">
        <f t="shared" si="131"/>
        <v>1.8006307397017571</v>
      </c>
      <c r="O576" s="6">
        <v>28015.279999999999</v>
      </c>
      <c r="P576" s="6">
        <v>706340</v>
      </c>
      <c r="Q576" s="6">
        <v>104</v>
      </c>
      <c r="R576" s="49">
        <f t="shared" si="132"/>
        <v>1.2295405612028201</v>
      </c>
      <c r="S576" s="6">
        <v>40492.31</v>
      </c>
      <c r="T576" s="6">
        <v>688290</v>
      </c>
      <c r="U576" s="6">
        <v>102</v>
      </c>
      <c r="V576" s="49">
        <f t="shared" si="133"/>
        <v>1.823739426695143</v>
      </c>
      <c r="W576" s="6">
        <v>36104.82</v>
      </c>
      <c r="X576" s="6">
        <v>417585</v>
      </c>
      <c r="Y576" s="6">
        <v>63.5</v>
      </c>
      <c r="Z576" s="49">
        <f t="shared" si="134"/>
        <v>2.5938302381551059</v>
      </c>
      <c r="AA576" s="6">
        <v>79209.84</v>
      </c>
      <c r="AB576" s="6">
        <v>816530</v>
      </c>
      <c r="AC576" s="6">
        <v>118</v>
      </c>
      <c r="AD576" s="49">
        <f t="shared" si="135"/>
        <v>3.0072441184034879</v>
      </c>
      <c r="AE576" s="6">
        <v>64893.84</v>
      </c>
      <c r="AF576" s="6">
        <v>832566</v>
      </c>
      <c r="AG576" s="6">
        <v>117.6</v>
      </c>
      <c r="AH576" s="49">
        <f t="shared" si="136"/>
        <v>2.3383313755305886</v>
      </c>
      <c r="AI576" s="6">
        <v>138601.32</v>
      </c>
      <c r="AJ576" s="6">
        <v>1502395</v>
      </c>
      <c r="AK576" s="6">
        <v>217.5</v>
      </c>
      <c r="AL576" s="49">
        <f t="shared" si="137"/>
        <v>2.8598610352137759</v>
      </c>
      <c r="AM576" s="6">
        <v>42562.32</v>
      </c>
      <c r="AN576" s="6">
        <v>1387635</v>
      </c>
      <c r="AO576" s="6">
        <v>201</v>
      </c>
      <c r="AP576" s="49">
        <f t="shared" si="138"/>
        <v>0.95084940924666783</v>
      </c>
      <c r="AQ576" s="6">
        <v>391420.29</v>
      </c>
      <c r="AR576" s="8">
        <v>1424950</v>
      </c>
      <c r="AS576" s="8">
        <v>205</v>
      </c>
      <c r="AT576" s="51">
        <f t="shared" si="139"/>
        <v>8.515406849363135</v>
      </c>
      <c r="AU576" s="6">
        <v>76702.22</v>
      </c>
      <c r="AV576" s="8">
        <v>1131899.5</v>
      </c>
      <c r="AW576" s="8">
        <v>159.94999999999999</v>
      </c>
      <c r="AX576" s="51">
        <f t="shared" si="140"/>
        <v>2.1006889922647725</v>
      </c>
      <c r="AY576" s="50">
        <f t="shared" si="141"/>
        <v>272413.13</v>
      </c>
      <c r="AZ576" s="50">
        <f t="shared" si="142"/>
        <v>4109015</v>
      </c>
      <c r="BA576" s="50">
        <f t="shared" si="143"/>
        <v>1510.55</v>
      </c>
      <c r="BB576" s="7">
        <f t="shared" si="144"/>
        <v>2.0551901197732305</v>
      </c>
      <c r="BC576" s="10" t="s">
        <v>801</v>
      </c>
      <c r="BD576" s="10" t="s">
        <v>798</v>
      </c>
      <c r="BE576" s="10" t="s">
        <v>806</v>
      </c>
      <c r="BF576" s="10" t="s">
        <v>825</v>
      </c>
    </row>
    <row r="577" spans="1:58" x14ac:dyDescent="0.2">
      <c r="A577" s="5">
        <v>205306</v>
      </c>
      <c r="B577" s="6" t="s">
        <v>549</v>
      </c>
      <c r="C577" s="6">
        <v>-5507.5</v>
      </c>
      <c r="D577" s="6">
        <v>249625</v>
      </c>
      <c r="E577" s="6">
        <v>37.5</v>
      </c>
      <c r="F577" s="49">
        <f t="shared" si="129"/>
        <v>-0.66189283925888831</v>
      </c>
      <c r="G577" s="6">
        <v>98042.5</v>
      </c>
      <c r="H577" s="6">
        <v>972250</v>
      </c>
      <c r="I577" s="6">
        <v>150</v>
      </c>
      <c r="J577" s="49">
        <f t="shared" si="130"/>
        <v>3.1260658266906662</v>
      </c>
      <c r="K577" s="6">
        <v>-32964.99</v>
      </c>
      <c r="L577" s="6">
        <v>722250</v>
      </c>
      <c r="M577" s="6">
        <v>109</v>
      </c>
      <c r="N577" s="49">
        <f t="shared" si="131"/>
        <v>-1.3692623052959501</v>
      </c>
      <c r="O577" s="6">
        <v>-19737.47</v>
      </c>
      <c r="P577" s="6">
        <v>905100</v>
      </c>
      <c r="Q577" s="6">
        <v>135</v>
      </c>
      <c r="R577" s="49">
        <f t="shared" si="132"/>
        <v>-0.67601543475859027</v>
      </c>
      <c r="S577" s="6">
        <v>-40137.5</v>
      </c>
      <c r="T577" s="6">
        <v>690050</v>
      </c>
      <c r="U577" s="6">
        <v>105</v>
      </c>
      <c r="V577" s="49">
        <f t="shared" si="133"/>
        <v>-1.80314832258532</v>
      </c>
      <c r="W577" s="6">
        <v>-75547.520000000004</v>
      </c>
      <c r="X577" s="6">
        <v>693900</v>
      </c>
      <c r="Y577" s="6">
        <v>105</v>
      </c>
      <c r="Z577" s="49">
        <f t="shared" si="134"/>
        <v>-3.2662135754431474</v>
      </c>
      <c r="AA577" s="6">
        <v>75067.48</v>
      </c>
      <c r="AB577" s="6">
        <v>1037560</v>
      </c>
      <c r="AC577" s="6">
        <v>151</v>
      </c>
      <c r="AD577" s="49">
        <f t="shared" si="135"/>
        <v>2.2428504182890627</v>
      </c>
      <c r="AE577" s="6">
        <v>-16655.52</v>
      </c>
      <c r="AF577" s="6">
        <v>419600</v>
      </c>
      <c r="AG577" s="6">
        <v>60</v>
      </c>
      <c r="AH577" s="49">
        <f t="shared" si="136"/>
        <v>-1.1908141086749287</v>
      </c>
      <c r="AI577" s="6">
        <v>71752.47</v>
      </c>
      <c r="AJ577" s="6">
        <v>443950</v>
      </c>
      <c r="AK577" s="6">
        <v>65</v>
      </c>
      <c r="AL577" s="49">
        <f t="shared" si="137"/>
        <v>5.0103087509854713</v>
      </c>
      <c r="AM577" s="6">
        <v>-14173.53</v>
      </c>
      <c r="AN577" s="6">
        <v>433800</v>
      </c>
      <c r="AO577" s="6">
        <v>65</v>
      </c>
      <c r="AP577" s="49">
        <f t="shared" si="138"/>
        <v>-1.0128617565698479</v>
      </c>
      <c r="AQ577" s="6">
        <v>-31585.53</v>
      </c>
      <c r="AR577" s="8">
        <v>687000</v>
      </c>
      <c r="AS577" s="8">
        <v>100</v>
      </c>
      <c r="AT577" s="51">
        <f t="shared" si="139"/>
        <v>-1.4252568122270743</v>
      </c>
      <c r="AU577" s="6">
        <v>-58073.53</v>
      </c>
      <c r="AV577" s="8">
        <v>732820</v>
      </c>
      <c r="AW577" s="8">
        <v>107</v>
      </c>
      <c r="AX577" s="51">
        <f t="shared" si="140"/>
        <v>-2.4566461477579757</v>
      </c>
      <c r="AY577" s="50">
        <f t="shared" si="141"/>
        <v>-785.00000000001455</v>
      </c>
      <c r="AZ577" s="50">
        <f t="shared" si="142"/>
        <v>5270735</v>
      </c>
      <c r="BA577" s="50">
        <f t="shared" si="143"/>
        <v>1189.5</v>
      </c>
      <c r="BB577" s="7">
        <f t="shared" si="144"/>
        <v>-4.6170031314419048E-3</v>
      </c>
      <c r="BC577" s="10" t="s">
        <v>801</v>
      </c>
      <c r="BD577" s="10" t="s">
        <v>798</v>
      </c>
      <c r="BE577" s="10" t="s">
        <v>806</v>
      </c>
      <c r="BF577" s="10" t="s">
        <v>825</v>
      </c>
    </row>
    <row r="578" spans="1:58" x14ac:dyDescent="0.2">
      <c r="A578" s="5">
        <v>208123</v>
      </c>
      <c r="B578" s="6" t="s">
        <v>616</v>
      </c>
      <c r="C578" s="6">
        <v>39100</v>
      </c>
      <c r="D578" s="6">
        <v>112710</v>
      </c>
      <c r="E578" s="6">
        <v>17</v>
      </c>
      <c r="F578" s="49">
        <f t="shared" si="129"/>
        <v>10.407239819004525</v>
      </c>
      <c r="G578" s="6">
        <v>82555.039999999994</v>
      </c>
      <c r="H578" s="6">
        <v>716585</v>
      </c>
      <c r="I578" s="6">
        <v>109.5</v>
      </c>
      <c r="J578" s="49">
        <f t="shared" si="130"/>
        <v>3.571392423787827</v>
      </c>
      <c r="K578" s="6">
        <v>125757.54</v>
      </c>
      <c r="L578" s="6">
        <v>693490</v>
      </c>
      <c r="M578" s="6">
        <v>104</v>
      </c>
      <c r="N578" s="49">
        <f t="shared" si="131"/>
        <v>5.4402027426494977</v>
      </c>
      <c r="O578" s="6">
        <v>278657.52</v>
      </c>
      <c r="P578" s="6">
        <v>1319750</v>
      </c>
      <c r="Q578" s="6">
        <v>197</v>
      </c>
      <c r="R578" s="49">
        <f t="shared" si="132"/>
        <v>6.545469308581171</v>
      </c>
      <c r="S578" s="6">
        <v>263512.52</v>
      </c>
      <c r="T578" s="6">
        <v>1076640</v>
      </c>
      <c r="U578" s="6">
        <v>164</v>
      </c>
      <c r="V578" s="49">
        <f t="shared" si="133"/>
        <v>7.587390511220093</v>
      </c>
      <c r="W578" s="6">
        <v>381902.53</v>
      </c>
      <c r="X578" s="6">
        <v>858940</v>
      </c>
      <c r="Y578" s="6">
        <v>129</v>
      </c>
      <c r="Z578" s="49">
        <f t="shared" si="134"/>
        <v>13.338621906070275</v>
      </c>
      <c r="AA578" s="6">
        <v>380952.54</v>
      </c>
      <c r="AB578" s="6">
        <v>854915</v>
      </c>
      <c r="AC578" s="6">
        <v>121.5</v>
      </c>
      <c r="AD578" s="49">
        <f t="shared" si="135"/>
        <v>13.813687606370223</v>
      </c>
      <c r="AE578" s="6">
        <v>472164.55</v>
      </c>
      <c r="AF578" s="6">
        <v>723420</v>
      </c>
      <c r="AG578" s="6">
        <v>102</v>
      </c>
      <c r="AH578" s="49">
        <f t="shared" si="136"/>
        <v>19.58051546819275</v>
      </c>
      <c r="AI578" s="6">
        <v>411017.09</v>
      </c>
      <c r="AJ578" s="6">
        <v>1394170</v>
      </c>
      <c r="AK578" s="6">
        <v>202</v>
      </c>
      <c r="AL578" s="49">
        <f t="shared" si="137"/>
        <v>9.1391507420185487</v>
      </c>
      <c r="AM578" s="6">
        <v>341526.1</v>
      </c>
      <c r="AN578" s="6">
        <v>1062230</v>
      </c>
      <c r="AO578" s="6">
        <v>158</v>
      </c>
      <c r="AP578" s="49">
        <f t="shared" si="138"/>
        <v>9.9670590173502909</v>
      </c>
      <c r="AQ578" s="6">
        <v>314220.08</v>
      </c>
      <c r="AR578" s="8">
        <v>1236400</v>
      </c>
      <c r="AS578" s="8">
        <v>180</v>
      </c>
      <c r="AT578" s="51">
        <f t="shared" si="139"/>
        <v>7.8783747007440965</v>
      </c>
      <c r="AU578" s="6">
        <v>250806.75</v>
      </c>
      <c r="AV578" s="8">
        <v>1211820</v>
      </c>
      <c r="AW578" s="8">
        <v>172</v>
      </c>
      <c r="AX578" s="51">
        <f t="shared" si="140"/>
        <v>6.4159770015348814</v>
      </c>
      <c r="AY578" s="50">
        <f t="shared" si="141"/>
        <v>1552437.69</v>
      </c>
      <c r="AZ578" s="50">
        <f t="shared" si="142"/>
        <v>5633030</v>
      </c>
      <c r="BA578" s="50">
        <f t="shared" si="143"/>
        <v>1656</v>
      </c>
      <c r="BB578" s="7">
        <f t="shared" si="144"/>
        <v>8.543460338396919</v>
      </c>
      <c r="BC578" s="10" t="s">
        <v>801</v>
      </c>
      <c r="BD578" s="10" t="s">
        <v>798</v>
      </c>
      <c r="BE578" s="10" t="s">
        <v>806</v>
      </c>
      <c r="BF578" s="10" t="s">
        <v>825</v>
      </c>
    </row>
    <row r="579" spans="1:58" x14ac:dyDescent="0.2">
      <c r="A579" s="5">
        <v>209303</v>
      </c>
      <c r="B579" s="6" t="s">
        <v>654</v>
      </c>
      <c r="C579" s="6">
        <v>0</v>
      </c>
      <c r="D579" s="6">
        <v>0</v>
      </c>
      <c r="E579" s="6">
        <v>0</v>
      </c>
      <c r="F579" s="49">
        <f t="shared" ref="F579:F642" si="145">IFERROR(C579/(D579/30),0)</f>
        <v>0</v>
      </c>
      <c r="G579" s="6">
        <v>0</v>
      </c>
      <c r="H579" s="6">
        <v>0</v>
      </c>
      <c r="I579" s="6">
        <v>0</v>
      </c>
      <c r="J579" s="49">
        <f t="shared" ref="J579:J642" si="146">IFERROR(G579/(H579/31),0)</f>
        <v>0</v>
      </c>
      <c r="K579" s="6">
        <v>0</v>
      </c>
      <c r="L579" s="6">
        <v>0</v>
      </c>
      <c r="M579" s="6">
        <v>0</v>
      </c>
      <c r="N579" s="49">
        <f t="shared" ref="N579:N642" si="147">IFERROR(K579/(L579/30),0)</f>
        <v>0</v>
      </c>
      <c r="O579" s="6">
        <v>0</v>
      </c>
      <c r="P579" s="6">
        <v>0</v>
      </c>
      <c r="Q579" s="6">
        <v>0</v>
      </c>
      <c r="R579" s="49">
        <f t="shared" ref="R579:R642" si="148">IFERROR(O579/(P579/31),0)</f>
        <v>0</v>
      </c>
      <c r="S579" s="6">
        <v>-200</v>
      </c>
      <c r="T579" s="6">
        <v>32550</v>
      </c>
      <c r="U579" s="6">
        <v>5</v>
      </c>
      <c r="V579" s="49">
        <f t="shared" ref="V579:V642" si="149">IFERROR(S579/(T579/31),0)</f>
        <v>-0.19047619047619047</v>
      </c>
      <c r="W579" s="6">
        <v>-3675</v>
      </c>
      <c r="X579" s="6">
        <v>148975</v>
      </c>
      <c r="Y579" s="6">
        <v>22.5</v>
      </c>
      <c r="Z579" s="49">
        <f t="shared" ref="Z579:Z642" si="150">IFERROR(W579/(X579/30),0)</f>
        <v>-0.74005705655311294</v>
      </c>
      <c r="AA579" s="6">
        <v>-13014.99</v>
      </c>
      <c r="AB579" s="6">
        <v>367490</v>
      </c>
      <c r="AC579" s="6">
        <v>54</v>
      </c>
      <c r="AD579" s="49">
        <f t="shared" ref="AD579:AD642" si="151">IFERROR(AA579/(AB579/31),0)</f>
        <v>-1.0978929766796375</v>
      </c>
      <c r="AE579" s="6">
        <v>-6610</v>
      </c>
      <c r="AF579" s="6">
        <v>169740</v>
      </c>
      <c r="AG579" s="6">
        <v>24</v>
      </c>
      <c r="AH579" s="49">
        <f t="shared" ref="AH579:AH642" si="152">IFERROR(AE579/(AF579/30),0)</f>
        <v>-1.1682573347472605</v>
      </c>
      <c r="AI579" s="6">
        <v>-12139.98</v>
      </c>
      <c r="AJ579" s="6">
        <v>299150</v>
      </c>
      <c r="AK579" s="6">
        <v>41</v>
      </c>
      <c r="AL579" s="49">
        <f t="shared" ref="AL579:AL642" si="153">IFERROR(AI579/(AJ579/31),0)</f>
        <v>-1.2580290155440415</v>
      </c>
      <c r="AM579" s="6">
        <v>-6059.98</v>
      </c>
      <c r="AN579" s="6">
        <v>211920</v>
      </c>
      <c r="AO579" s="6">
        <v>32</v>
      </c>
      <c r="AP579" s="49">
        <f t="shared" ref="AP579:AP642" si="154">IFERROR(AM579/(AN579/31),0)</f>
        <v>-0.88646366553416378</v>
      </c>
      <c r="AQ579" s="6">
        <v>-7199.98</v>
      </c>
      <c r="AR579" s="8">
        <v>138200</v>
      </c>
      <c r="AS579" s="8">
        <v>20</v>
      </c>
      <c r="AT579" s="51">
        <f t="shared" ref="AT579:AT642" si="155">IFERROR(AQ579/(AR579/31),0)</f>
        <v>-1.6150461649782923</v>
      </c>
      <c r="AU579" s="6">
        <v>-16253.48</v>
      </c>
      <c r="AV579" s="8">
        <v>210300</v>
      </c>
      <c r="AW579" s="8">
        <v>30</v>
      </c>
      <c r="AX579" s="51">
        <f t="shared" ref="AX579:AX642" si="156">IFERROR(AU579/(AV579/31),0)</f>
        <v>-2.3959005230622918</v>
      </c>
      <c r="AY579" s="50">
        <f t="shared" si="141"/>
        <v>-16889.989999999998</v>
      </c>
      <c r="AZ579" s="50">
        <f t="shared" si="142"/>
        <v>549015</v>
      </c>
      <c r="BA579" s="50">
        <f t="shared" si="143"/>
        <v>228.5</v>
      </c>
      <c r="BB579" s="7">
        <f t="shared" si="144"/>
        <v>-0.95368922524885469</v>
      </c>
      <c r="BC579" s="10" t="s">
        <v>801</v>
      </c>
      <c r="BD579" s="10" t="s">
        <v>798</v>
      </c>
      <c r="BE579" s="10" t="s">
        <v>806</v>
      </c>
      <c r="BF579" s="10" t="s">
        <v>825</v>
      </c>
    </row>
    <row r="580" spans="1:58" x14ac:dyDescent="0.2">
      <c r="A580" s="5">
        <v>210075</v>
      </c>
      <c r="B580" s="6" t="s">
        <v>681</v>
      </c>
      <c r="C580" s="6">
        <v>0</v>
      </c>
      <c r="D580" s="6">
        <v>0</v>
      </c>
      <c r="E580" s="6">
        <v>0</v>
      </c>
      <c r="F580" s="49">
        <f t="shared" si="145"/>
        <v>0</v>
      </c>
      <c r="G580" s="6">
        <v>0</v>
      </c>
      <c r="H580" s="6">
        <v>0</v>
      </c>
      <c r="I580" s="6">
        <v>0</v>
      </c>
      <c r="J580" s="49">
        <f t="shared" si="146"/>
        <v>0</v>
      </c>
      <c r="K580" s="6">
        <v>0</v>
      </c>
      <c r="L580" s="6">
        <v>0</v>
      </c>
      <c r="M580" s="6">
        <v>0</v>
      </c>
      <c r="N580" s="49">
        <f t="shared" si="147"/>
        <v>0</v>
      </c>
      <c r="O580" s="6">
        <v>0</v>
      </c>
      <c r="P580" s="6">
        <v>0</v>
      </c>
      <c r="Q580" s="6">
        <v>0</v>
      </c>
      <c r="R580" s="49">
        <f t="shared" si="148"/>
        <v>0</v>
      </c>
      <c r="S580" s="6">
        <v>0</v>
      </c>
      <c r="T580" s="6">
        <v>0</v>
      </c>
      <c r="U580" s="6">
        <v>0</v>
      </c>
      <c r="V580" s="49">
        <f t="shared" si="149"/>
        <v>0</v>
      </c>
      <c r="W580" s="6">
        <v>0</v>
      </c>
      <c r="X580" s="6">
        <v>0</v>
      </c>
      <c r="Y580" s="6">
        <v>0</v>
      </c>
      <c r="Z580" s="49">
        <f t="shared" si="150"/>
        <v>0</v>
      </c>
      <c r="AA580" s="6">
        <v>69322.5</v>
      </c>
      <c r="AB580" s="6">
        <v>399317.5</v>
      </c>
      <c r="AC580" s="6">
        <v>56.75</v>
      </c>
      <c r="AD580" s="49">
        <f t="shared" si="151"/>
        <v>5.3816762350760987</v>
      </c>
      <c r="AE580" s="6">
        <v>-6012.5</v>
      </c>
      <c r="AF580" s="6">
        <v>149860</v>
      </c>
      <c r="AG580" s="6">
        <v>21</v>
      </c>
      <c r="AH580" s="49">
        <f t="shared" si="152"/>
        <v>-1.2036233818230349</v>
      </c>
      <c r="AI580" s="6">
        <v>-11186.25</v>
      </c>
      <c r="AJ580" s="6">
        <v>168065</v>
      </c>
      <c r="AK580" s="6">
        <v>24</v>
      </c>
      <c r="AL580" s="49">
        <f t="shared" si="153"/>
        <v>-2.0633311516377595</v>
      </c>
      <c r="AM580" s="6">
        <v>8912.7999999999993</v>
      </c>
      <c r="AN580" s="6">
        <v>298945</v>
      </c>
      <c r="AO580" s="6">
        <v>44.5</v>
      </c>
      <c r="AP580" s="49">
        <f t="shared" si="154"/>
        <v>0.92423957584171001</v>
      </c>
      <c r="AQ580" s="6">
        <v>-18735.2</v>
      </c>
      <c r="AR580" s="8">
        <v>436230</v>
      </c>
      <c r="AS580" s="8">
        <v>61</v>
      </c>
      <c r="AT580" s="51">
        <f t="shared" si="155"/>
        <v>-1.3313875707768839</v>
      </c>
      <c r="AU580" s="6">
        <v>11887.04</v>
      </c>
      <c r="AV580" s="8">
        <v>1049894.5</v>
      </c>
      <c r="AW580" s="8">
        <v>151.44999999999999</v>
      </c>
      <c r="AX580" s="51">
        <f t="shared" si="156"/>
        <v>0.35098597049513075</v>
      </c>
      <c r="AY580" s="50">
        <f t="shared" ref="AY580:AY643" si="157">C580+G580+K580+O580+S580+W580+AA580</f>
        <v>69322.5</v>
      </c>
      <c r="AZ580" s="50">
        <f t="shared" ref="AZ580:AZ643" si="158">D580+H580+L580+P580+T580+X580+AB580</f>
        <v>399317.5</v>
      </c>
      <c r="BA580" s="50">
        <f t="shared" ref="BA580:BA643" si="159">E580+I580+M580+Q580+U580+Y580+AC580+AG580+AK580+AO580+AS580+AW580</f>
        <v>358.7</v>
      </c>
      <c r="BB580" s="7">
        <f t="shared" si="144"/>
        <v>5.3816762350760987</v>
      </c>
      <c r="BC580" s="10" t="s">
        <v>801</v>
      </c>
      <c r="BD580" s="10" t="s">
        <v>798</v>
      </c>
      <c r="BE580" s="10" t="s">
        <v>806</v>
      </c>
      <c r="BF580" s="10" t="s">
        <v>825</v>
      </c>
    </row>
    <row r="581" spans="1:58" x14ac:dyDescent="0.2">
      <c r="A581" s="5">
        <v>210305</v>
      </c>
      <c r="B581" s="6" t="s">
        <v>686</v>
      </c>
      <c r="C581" s="6">
        <v>0</v>
      </c>
      <c r="D581" s="6">
        <v>0</v>
      </c>
      <c r="E581" s="6">
        <v>0</v>
      </c>
      <c r="F581" s="49">
        <f t="shared" si="145"/>
        <v>0</v>
      </c>
      <c r="G581" s="6">
        <v>0</v>
      </c>
      <c r="H581" s="6">
        <v>0</v>
      </c>
      <c r="I581" s="6">
        <v>0</v>
      </c>
      <c r="J581" s="49">
        <f t="shared" si="146"/>
        <v>0</v>
      </c>
      <c r="K581" s="6">
        <v>0</v>
      </c>
      <c r="L581" s="6">
        <v>0</v>
      </c>
      <c r="M581" s="6">
        <v>0</v>
      </c>
      <c r="N581" s="49">
        <f t="shared" si="147"/>
        <v>0</v>
      </c>
      <c r="O581" s="6">
        <v>0</v>
      </c>
      <c r="P581" s="6">
        <v>0</v>
      </c>
      <c r="Q581" s="6">
        <v>0</v>
      </c>
      <c r="R581" s="49">
        <f t="shared" si="148"/>
        <v>0</v>
      </c>
      <c r="S581" s="6">
        <v>0</v>
      </c>
      <c r="T581" s="6">
        <v>0</v>
      </c>
      <c r="U581" s="6">
        <v>0</v>
      </c>
      <c r="V581" s="49">
        <f t="shared" si="149"/>
        <v>0</v>
      </c>
      <c r="W581" s="6">
        <v>0</v>
      </c>
      <c r="X581" s="6">
        <v>0</v>
      </c>
      <c r="Y581" s="6">
        <v>0</v>
      </c>
      <c r="Z581" s="49">
        <f t="shared" si="150"/>
        <v>0</v>
      </c>
      <c r="AA581" s="6">
        <v>-980</v>
      </c>
      <c r="AB581" s="6">
        <v>50120</v>
      </c>
      <c r="AC581" s="6">
        <v>7</v>
      </c>
      <c r="AD581" s="49">
        <f t="shared" si="151"/>
        <v>-0.6061452513966481</v>
      </c>
      <c r="AE581" s="6">
        <v>-4350</v>
      </c>
      <c r="AF581" s="6">
        <v>102900</v>
      </c>
      <c r="AG581" s="6">
        <v>15</v>
      </c>
      <c r="AH581" s="49">
        <f t="shared" si="152"/>
        <v>-1.2682215743440233</v>
      </c>
      <c r="AI581" s="6">
        <v>-6830</v>
      </c>
      <c r="AJ581" s="6">
        <v>103650</v>
      </c>
      <c r="AK581" s="6">
        <v>15</v>
      </c>
      <c r="AL581" s="49">
        <f t="shared" si="153"/>
        <v>-2.0427399903521466</v>
      </c>
      <c r="AM581" s="6">
        <v>-11820</v>
      </c>
      <c r="AN581" s="6">
        <v>342520</v>
      </c>
      <c r="AO581" s="6">
        <v>52</v>
      </c>
      <c r="AP581" s="49">
        <f t="shared" si="154"/>
        <v>-1.0697769473315426</v>
      </c>
      <c r="AQ581" s="6">
        <v>122400</v>
      </c>
      <c r="AR581" s="8">
        <v>367300</v>
      </c>
      <c r="AS581" s="8">
        <v>55</v>
      </c>
      <c r="AT581" s="51">
        <f t="shared" si="155"/>
        <v>10.330520010890281</v>
      </c>
      <c r="AU581" s="6">
        <v>-24590</v>
      </c>
      <c r="AV581" s="8">
        <v>236600</v>
      </c>
      <c r="AW581" s="8">
        <v>35</v>
      </c>
      <c r="AX581" s="51">
        <f t="shared" si="156"/>
        <v>-3.2218512256973795</v>
      </c>
      <c r="AY581" s="50">
        <f t="shared" si="157"/>
        <v>-980</v>
      </c>
      <c r="AZ581" s="50">
        <f t="shared" si="158"/>
        <v>50120</v>
      </c>
      <c r="BA581" s="50">
        <f t="shared" si="159"/>
        <v>179</v>
      </c>
      <c r="BB581" s="7">
        <f t="shared" si="144"/>
        <v>-0.6061452513966481</v>
      </c>
      <c r="BC581" s="10" t="s">
        <v>801</v>
      </c>
      <c r="BD581" s="10" t="s">
        <v>798</v>
      </c>
      <c r="BE581" s="10" t="s">
        <v>806</v>
      </c>
      <c r="BF581" s="10" t="s">
        <v>825</v>
      </c>
    </row>
    <row r="582" spans="1:58" x14ac:dyDescent="0.2">
      <c r="A582" s="5">
        <v>174745</v>
      </c>
      <c r="B582" s="6" t="s">
        <v>746</v>
      </c>
      <c r="C582" s="6">
        <v>-106684.78</v>
      </c>
      <c r="D582" s="6">
        <v>0</v>
      </c>
      <c r="E582" s="6">
        <v>0</v>
      </c>
      <c r="F582" s="49">
        <f t="shared" si="145"/>
        <v>0</v>
      </c>
      <c r="G582" s="6">
        <v>-106684.78</v>
      </c>
      <c r="H582" s="6">
        <v>0</v>
      </c>
      <c r="I582" s="6">
        <v>0</v>
      </c>
      <c r="J582" s="49">
        <f t="shared" si="146"/>
        <v>0</v>
      </c>
      <c r="K582" s="6">
        <v>-106684.78</v>
      </c>
      <c r="L582" s="6">
        <v>0</v>
      </c>
      <c r="M582" s="6">
        <v>0</v>
      </c>
      <c r="N582" s="49">
        <f t="shared" si="147"/>
        <v>0</v>
      </c>
      <c r="O582" s="6">
        <v>-106684.78</v>
      </c>
      <c r="P582" s="6">
        <v>0</v>
      </c>
      <c r="Q582" s="6">
        <v>0</v>
      </c>
      <c r="R582" s="49">
        <f t="shared" si="148"/>
        <v>0</v>
      </c>
      <c r="S582" s="6">
        <v>-106684.78</v>
      </c>
      <c r="T582" s="6">
        <v>0</v>
      </c>
      <c r="U582" s="6">
        <v>0</v>
      </c>
      <c r="V582" s="49">
        <f t="shared" si="149"/>
        <v>0</v>
      </c>
      <c r="W582" s="6">
        <v>-106684.78</v>
      </c>
      <c r="X582" s="6">
        <v>0</v>
      </c>
      <c r="Y582" s="6">
        <v>0</v>
      </c>
      <c r="Z582" s="49">
        <f t="shared" si="150"/>
        <v>0</v>
      </c>
      <c r="AA582" s="6">
        <v>-106684.78</v>
      </c>
      <c r="AB582" s="6">
        <v>0</v>
      </c>
      <c r="AC582" s="6">
        <v>0</v>
      </c>
      <c r="AD582" s="49">
        <f t="shared" si="151"/>
        <v>0</v>
      </c>
      <c r="AE582" s="12">
        <v>0</v>
      </c>
      <c r="AF582" s="6">
        <v>0</v>
      </c>
      <c r="AG582" s="6">
        <v>0</v>
      </c>
      <c r="AH582" s="49">
        <f t="shared" si="152"/>
        <v>0</v>
      </c>
      <c r="AI582" s="12">
        <v>0</v>
      </c>
      <c r="AJ582" s="6">
        <v>0</v>
      </c>
      <c r="AK582" s="6">
        <v>0</v>
      </c>
      <c r="AL582" s="49">
        <f t="shared" si="153"/>
        <v>0</v>
      </c>
      <c r="AM582" s="6">
        <v>0</v>
      </c>
      <c r="AN582" s="6">
        <v>0</v>
      </c>
      <c r="AO582" s="6">
        <v>0</v>
      </c>
      <c r="AP582" s="49">
        <f t="shared" si="154"/>
        <v>0</v>
      </c>
      <c r="AQ582" s="6">
        <v>0</v>
      </c>
      <c r="AR582" s="8">
        <v>0</v>
      </c>
      <c r="AS582" s="8">
        <v>0</v>
      </c>
      <c r="AT582" s="51">
        <f t="shared" si="155"/>
        <v>0</v>
      </c>
      <c r="AU582" s="6">
        <v>0</v>
      </c>
      <c r="AV582" s="8">
        <v>0</v>
      </c>
      <c r="AW582" s="8">
        <v>0</v>
      </c>
      <c r="AX582" s="51">
        <f t="shared" si="156"/>
        <v>0</v>
      </c>
      <c r="AY582" s="50">
        <f t="shared" si="157"/>
        <v>-746793.46000000008</v>
      </c>
      <c r="AZ582" s="50">
        <f t="shared" si="158"/>
        <v>0</v>
      </c>
      <c r="BA582" s="50">
        <f t="shared" si="159"/>
        <v>0</v>
      </c>
      <c r="BB582" s="7">
        <f t="shared" si="144"/>
        <v>0</v>
      </c>
      <c r="BC582" s="10" t="s">
        <v>801</v>
      </c>
      <c r="BD582" s="10" t="s">
        <v>798</v>
      </c>
      <c r="BE582" s="10" t="s">
        <v>806</v>
      </c>
      <c r="BF582" s="10" t="s">
        <v>825</v>
      </c>
    </row>
    <row r="583" spans="1:58" x14ac:dyDescent="0.2">
      <c r="A583" s="11">
        <v>172556</v>
      </c>
      <c r="B583" s="12" t="s">
        <v>755</v>
      </c>
      <c r="C583" s="6">
        <v>-32752</v>
      </c>
      <c r="D583" s="6">
        <v>0</v>
      </c>
      <c r="E583" s="6">
        <v>0</v>
      </c>
      <c r="F583" s="49">
        <f t="shared" si="145"/>
        <v>0</v>
      </c>
      <c r="G583" s="6">
        <v>-32752</v>
      </c>
      <c r="H583" s="6">
        <v>0</v>
      </c>
      <c r="I583" s="6">
        <v>0</v>
      </c>
      <c r="J583" s="49">
        <f t="shared" si="146"/>
        <v>0</v>
      </c>
      <c r="K583" s="6">
        <v>-32752</v>
      </c>
      <c r="L583" s="6">
        <v>0</v>
      </c>
      <c r="M583" s="6">
        <v>0</v>
      </c>
      <c r="N583" s="49">
        <f t="shared" si="147"/>
        <v>0</v>
      </c>
      <c r="O583" s="6">
        <v>-32752</v>
      </c>
      <c r="P583" s="6">
        <v>0</v>
      </c>
      <c r="Q583" s="6">
        <v>0</v>
      </c>
      <c r="R583" s="49">
        <f t="shared" si="148"/>
        <v>0</v>
      </c>
      <c r="S583" s="6">
        <v>-32752</v>
      </c>
      <c r="T583" s="6">
        <v>0</v>
      </c>
      <c r="U583" s="6">
        <v>0</v>
      </c>
      <c r="V583" s="49">
        <f t="shared" si="149"/>
        <v>0</v>
      </c>
      <c r="W583" s="12">
        <v>0</v>
      </c>
      <c r="X583" s="6">
        <v>0</v>
      </c>
      <c r="Y583" s="6">
        <v>0</v>
      </c>
      <c r="Z583" s="49">
        <f t="shared" si="150"/>
        <v>0</v>
      </c>
      <c r="AA583" s="12">
        <v>0</v>
      </c>
      <c r="AB583" s="6">
        <v>0</v>
      </c>
      <c r="AC583" s="6">
        <v>0</v>
      </c>
      <c r="AD583" s="49">
        <f t="shared" si="151"/>
        <v>0</v>
      </c>
      <c r="AE583" s="12">
        <v>0</v>
      </c>
      <c r="AF583" s="6">
        <v>0</v>
      </c>
      <c r="AG583" s="6">
        <v>0</v>
      </c>
      <c r="AH583" s="49">
        <f t="shared" si="152"/>
        <v>0</v>
      </c>
      <c r="AI583" s="12">
        <v>0</v>
      </c>
      <c r="AJ583" s="6">
        <v>0</v>
      </c>
      <c r="AK583" s="6">
        <v>0</v>
      </c>
      <c r="AL583" s="49">
        <f t="shared" si="153"/>
        <v>0</v>
      </c>
      <c r="AM583" s="6">
        <v>0</v>
      </c>
      <c r="AN583" s="6">
        <v>0</v>
      </c>
      <c r="AO583" s="6">
        <v>0</v>
      </c>
      <c r="AP583" s="49">
        <f t="shared" si="154"/>
        <v>0</v>
      </c>
      <c r="AQ583" s="6">
        <v>0</v>
      </c>
      <c r="AR583" s="8">
        <v>0</v>
      </c>
      <c r="AS583" s="8">
        <v>0</v>
      </c>
      <c r="AT583" s="51">
        <f t="shared" si="155"/>
        <v>0</v>
      </c>
      <c r="AU583" s="6">
        <v>0</v>
      </c>
      <c r="AV583" s="8">
        <v>0</v>
      </c>
      <c r="AW583" s="8">
        <v>0</v>
      </c>
      <c r="AX583" s="51">
        <f t="shared" si="156"/>
        <v>0</v>
      </c>
      <c r="AY583" s="50">
        <f t="shared" si="157"/>
        <v>-163760</v>
      </c>
      <c r="AZ583" s="50">
        <f t="shared" si="158"/>
        <v>0</v>
      </c>
      <c r="BA583" s="50">
        <f t="shared" si="159"/>
        <v>0</v>
      </c>
      <c r="BB583" s="7">
        <f t="shared" ref="BB583:BB646" si="160">IFERROR(AY583/(AZ583/31),0)</f>
        <v>0</v>
      </c>
      <c r="BC583" s="10" t="s">
        <v>801</v>
      </c>
      <c r="BD583" s="10" t="s">
        <v>798</v>
      </c>
      <c r="BE583" s="10" t="s">
        <v>806</v>
      </c>
      <c r="BF583" s="10" t="s">
        <v>825</v>
      </c>
    </row>
    <row r="584" spans="1:58" x14ac:dyDescent="0.2">
      <c r="A584" s="11">
        <v>204926</v>
      </c>
      <c r="B584" s="12" t="s">
        <v>776</v>
      </c>
      <c r="C584" s="6">
        <v>227525</v>
      </c>
      <c r="D584" s="6">
        <v>366900</v>
      </c>
      <c r="E584" s="6">
        <v>55</v>
      </c>
      <c r="F584" s="49">
        <f t="shared" si="145"/>
        <v>18.603843008994275</v>
      </c>
      <c r="G584" s="6">
        <v>227525</v>
      </c>
      <c r="H584" s="6">
        <v>0</v>
      </c>
      <c r="I584" s="6">
        <v>0</v>
      </c>
      <c r="J584" s="49">
        <f t="shared" si="146"/>
        <v>0</v>
      </c>
      <c r="K584" s="6">
        <v>227525</v>
      </c>
      <c r="L584" s="6">
        <v>0</v>
      </c>
      <c r="M584" s="6">
        <v>0</v>
      </c>
      <c r="N584" s="49">
        <f t="shared" si="147"/>
        <v>0</v>
      </c>
      <c r="O584" s="12">
        <v>0</v>
      </c>
      <c r="P584" s="6">
        <v>0</v>
      </c>
      <c r="Q584" s="6">
        <v>0</v>
      </c>
      <c r="R584" s="49">
        <f t="shared" si="148"/>
        <v>0</v>
      </c>
      <c r="S584" s="12">
        <v>0</v>
      </c>
      <c r="T584" s="6">
        <v>0</v>
      </c>
      <c r="U584" s="6">
        <v>0</v>
      </c>
      <c r="V584" s="49">
        <f t="shared" si="149"/>
        <v>0</v>
      </c>
      <c r="W584" s="12">
        <v>0</v>
      </c>
      <c r="X584" s="6">
        <v>0</v>
      </c>
      <c r="Y584" s="6">
        <v>0</v>
      </c>
      <c r="Z584" s="49">
        <f t="shared" si="150"/>
        <v>0</v>
      </c>
      <c r="AA584" s="12">
        <v>0</v>
      </c>
      <c r="AB584" s="6">
        <v>0</v>
      </c>
      <c r="AC584" s="6">
        <v>0</v>
      </c>
      <c r="AD584" s="49">
        <f t="shared" si="151"/>
        <v>0</v>
      </c>
      <c r="AE584" s="12">
        <v>0</v>
      </c>
      <c r="AF584" s="6">
        <v>0</v>
      </c>
      <c r="AG584" s="6">
        <v>0</v>
      </c>
      <c r="AH584" s="49">
        <f t="shared" si="152"/>
        <v>0</v>
      </c>
      <c r="AI584" s="12">
        <v>0</v>
      </c>
      <c r="AJ584" s="6">
        <v>0</v>
      </c>
      <c r="AK584" s="6">
        <v>0</v>
      </c>
      <c r="AL584" s="49">
        <f t="shared" si="153"/>
        <v>0</v>
      </c>
      <c r="AM584" s="6">
        <v>0</v>
      </c>
      <c r="AN584" s="6">
        <v>0</v>
      </c>
      <c r="AO584" s="6">
        <v>0</v>
      </c>
      <c r="AP584" s="49">
        <f t="shared" si="154"/>
        <v>0</v>
      </c>
      <c r="AQ584" s="6">
        <v>0</v>
      </c>
      <c r="AR584" s="8">
        <v>0</v>
      </c>
      <c r="AS584" s="8">
        <v>0</v>
      </c>
      <c r="AT584" s="51">
        <f t="shared" si="155"/>
        <v>0</v>
      </c>
      <c r="AU584" s="6">
        <v>0</v>
      </c>
      <c r="AV584" s="8">
        <v>0</v>
      </c>
      <c r="AW584" s="8">
        <v>0</v>
      </c>
      <c r="AX584" s="51">
        <f t="shared" si="156"/>
        <v>0</v>
      </c>
      <c r="AY584" s="50">
        <f t="shared" si="157"/>
        <v>682575</v>
      </c>
      <c r="AZ584" s="50">
        <f t="shared" si="158"/>
        <v>366900</v>
      </c>
      <c r="BA584" s="50">
        <f t="shared" si="159"/>
        <v>55</v>
      </c>
      <c r="BB584" s="7">
        <f t="shared" si="160"/>
        <v>57.671913327882251</v>
      </c>
      <c r="BC584" s="10" t="s">
        <v>801</v>
      </c>
      <c r="BD584" s="10" t="s">
        <v>798</v>
      </c>
      <c r="BE584" s="10" t="s">
        <v>806</v>
      </c>
      <c r="BF584" s="10" t="s">
        <v>825</v>
      </c>
    </row>
    <row r="585" spans="1:58" x14ac:dyDescent="0.2">
      <c r="A585" s="5">
        <v>119044</v>
      </c>
      <c r="B585" s="6" t="s">
        <v>26</v>
      </c>
      <c r="C585" s="6">
        <v>3324725.39</v>
      </c>
      <c r="D585" s="6">
        <v>6454630</v>
      </c>
      <c r="E585" s="6">
        <v>909</v>
      </c>
      <c r="F585" s="49">
        <f t="shared" si="145"/>
        <v>15.452746586558796</v>
      </c>
      <c r="G585" s="6">
        <v>1182939.1100000001</v>
      </c>
      <c r="H585" s="6">
        <v>7133522.5</v>
      </c>
      <c r="I585" s="6">
        <v>1038.25</v>
      </c>
      <c r="J585" s="49">
        <f t="shared" si="146"/>
        <v>5.1406738269908034</v>
      </c>
      <c r="K585" s="6">
        <v>7196398.3600000003</v>
      </c>
      <c r="L585" s="6">
        <v>16019835</v>
      </c>
      <c r="M585" s="6">
        <v>2245</v>
      </c>
      <c r="N585" s="49">
        <f t="shared" si="147"/>
        <v>13.476540226537914</v>
      </c>
      <c r="O585" s="6">
        <v>5960501.7999999998</v>
      </c>
      <c r="P585" s="6">
        <v>9917202.5</v>
      </c>
      <c r="Q585" s="6">
        <v>1417.15</v>
      </c>
      <c r="R585" s="49">
        <f t="shared" si="148"/>
        <v>18.63182241161255</v>
      </c>
      <c r="S585" s="6">
        <v>4786306.8099999996</v>
      </c>
      <c r="T585" s="6">
        <v>8696415</v>
      </c>
      <c r="U585" s="6">
        <v>1260.5</v>
      </c>
      <c r="V585" s="49">
        <f t="shared" si="149"/>
        <v>17.061687041154315</v>
      </c>
      <c r="W585" s="6">
        <v>5065672.83</v>
      </c>
      <c r="X585" s="6">
        <v>6242431</v>
      </c>
      <c r="Y585" s="6">
        <v>913.1</v>
      </c>
      <c r="Z585" s="49">
        <f t="shared" si="150"/>
        <v>24.344712004025357</v>
      </c>
      <c r="AA585" s="6">
        <v>6075869.2699999996</v>
      </c>
      <c r="AB585" s="6">
        <v>9934485</v>
      </c>
      <c r="AC585" s="6">
        <v>1358.5</v>
      </c>
      <c r="AD585" s="49">
        <f t="shared" si="151"/>
        <v>18.959407293885892</v>
      </c>
      <c r="AE585" s="6">
        <v>7651833.1500000004</v>
      </c>
      <c r="AF585" s="6">
        <v>8183345</v>
      </c>
      <c r="AG585" s="6">
        <v>1122</v>
      </c>
      <c r="AH585" s="49">
        <f t="shared" si="152"/>
        <v>28.051486830874172</v>
      </c>
      <c r="AI585" s="6">
        <v>7536787.2800000003</v>
      </c>
      <c r="AJ585" s="6">
        <v>9259150</v>
      </c>
      <c r="AK585" s="6">
        <v>1289.5</v>
      </c>
      <c r="AL585" s="49">
        <f t="shared" si="153"/>
        <v>25.233461568286508</v>
      </c>
      <c r="AM585" s="6">
        <v>7402394.25</v>
      </c>
      <c r="AN585" s="6">
        <v>7945380</v>
      </c>
      <c r="AO585" s="6">
        <v>1100</v>
      </c>
      <c r="AP585" s="49">
        <f t="shared" si="154"/>
        <v>28.88146592736911</v>
      </c>
      <c r="AQ585" s="6">
        <v>8289952.5800000001</v>
      </c>
      <c r="AR585" s="8">
        <v>10604895</v>
      </c>
      <c r="AS585" s="8">
        <v>1475</v>
      </c>
      <c r="AT585" s="51">
        <f t="shared" si="155"/>
        <v>24.233010320234193</v>
      </c>
      <c r="AU585" s="6">
        <v>6128418.5999999996</v>
      </c>
      <c r="AV585" s="8">
        <v>14430175</v>
      </c>
      <c r="AW585" s="8">
        <v>1954</v>
      </c>
      <c r="AX585" s="51">
        <f t="shared" si="156"/>
        <v>13.165535178887296</v>
      </c>
      <c r="AY585" s="50">
        <f t="shared" si="157"/>
        <v>33592413.569999993</v>
      </c>
      <c r="AZ585" s="50">
        <f t="shared" si="158"/>
        <v>64398521</v>
      </c>
      <c r="BA585" s="50">
        <f t="shared" si="159"/>
        <v>16082</v>
      </c>
      <c r="BB585" s="7">
        <f t="shared" si="160"/>
        <v>16.170632562663975</v>
      </c>
      <c r="BC585" s="10" t="s">
        <v>790</v>
      </c>
      <c r="BD585" s="10" t="s">
        <v>790</v>
      </c>
      <c r="BE585" s="10" t="s">
        <v>807</v>
      </c>
      <c r="BF585" s="10" t="s">
        <v>811</v>
      </c>
    </row>
    <row r="586" spans="1:58" x14ac:dyDescent="0.2">
      <c r="A586" s="5">
        <v>119154</v>
      </c>
      <c r="B586" s="6" t="s">
        <v>39</v>
      </c>
      <c r="C586" s="6">
        <v>498609.85</v>
      </c>
      <c r="D586" s="6">
        <v>3055540</v>
      </c>
      <c r="E586" s="6">
        <v>434</v>
      </c>
      <c r="F586" s="49">
        <f t="shared" si="145"/>
        <v>4.8954670860142562</v>
      </c>
      <c r="G586" s="6">
        <v>582851.81999999995</v>
      </c>
      <c r="H586" s="6">
        <v>3541385</v>
      </c>
      <c r="I586" s="6">
        <v>514.5</v>
      </c>
      <c r="J586" s="49">
        <f t="shared" si="146"/>
        <v>5.1020734599598745</v>
      </c>
      <c r="K586" s="6">
        <v>496729.38</v>
      </c>
      <c r="L586" s="6">
        <v>4800760</v>
      </c>
      <c r="M586" s="6">
        <v>674</v>
      </c>
      <c r="N586" s="49">
        <f t="shared" si="147"/>
        <v>3.1040671477016137</v>
      </c>
      <c r="O586" s="6">
        <v>137916.37</v>
      </c>
      <c r="P586" s="6">
        <v>4006020</v>
      </c>
      <c r="Q586" s="6">
        <v>577</v>
      </c>
      <c r="R586" s="49">
        <f t="shared" si="148"/>
        <v>1.0672456627775198</v>
      </c>
      <c r="S586" s="6">
        <v>-175487.63</v>
      </c>
      <c r="T586" s="6">
        <v>1473575</v>
      </c>
      <c r="U586" s="6">
        <v>212.5</v>
      </c>
      <c r="V586" s="49">
        <f t="shared" si="149"/>
        <v>-3.6917812327163531</v>
      </c>
      <c r="W586" s="6">
        <v>-419099.86</v>
      </c>
      <c r="X586" s="6">
        <v>3179850</v>
      </c>
      <c r="Y586" s="6">
        <v>460</v>
      </c>
      <c r="Z586" s="49">
        <f t="shared" si="150"/>
        <v>-3.9539587716401714</v>
      </c>
      <c r="AA586" s="6">
        <v>467811.69</v>
      </c>
      <c r="AB586" s="6">
        <v>3773285</v>
      </c>
      <c r="AC586" s="6">
        <v>511.5</v>
      </c>
      <c r="AD586" s="49">
        <f t="shared" si="151"/>
        <v>3.8433784858551632</v>
      </c>
      <c r="AE586" s="6">
        <v>-22370.31</v>
      </c>
      <c r="AF586" s="6">
        <v>491300</v>
      </c>
      <c r="AG586" s="6">
        <v>70</v>
      </c>
      <c r="AH586" s="49">
        <f t="shared" si="152"/>
        <v>-1.365986769794423</v>
      </c>
      <c r="AI586" s="6">
        <v>68442.289999999994</v>
      </c>
      <c r="AJ586" s="6">
        <v>5399950</v>
      </c>
      <c r="AK586" s="6">
        <v>760</v>
      </c>
      <c r="AL586" s="49">
        <f t="shared" si="153"/>
        <v>0.39291308067667291</v>
      </c>
      <c r="AM586" s="6">
        <v>-110003.74</v>
      </c>
      <c r="AN586" s="6">
        <v>3913150</v>
      </c>
      <c r="AO586" s="6">
        <v>550</v>
      </c>
      <c r="AP586" s="49">
        <f t="shared" si="154"/>
        <v>-0.87145035074045218</v>
      </c>
      <c r="AQ586" s="6">
        <v>-234573.69</v>
      </c>
      <c r="AR586" s="8">
        <v>4520400</v>
      </c>
      <c r="AS586" s="8">
        <v>630</v>
      </c>
      <c r="AT586" s="51">
        <f t="shared" si="155"/>
        <v>-1.608659496947173</v>
      </c>
      <c r="AU586" s="6">
        <v>-626027.69999999995</v>
      </c>
      <c r="AV586" s="8">
        <v>5807920</v>
      </c>
      <c r="AW586" s="8">
        <v>802</v>
      </c>
      <c r="AX586" s="51">
        <f t="shared" si="156"/>
        <v>-3.3414473167674483</v>
      </c>
      <c r="AY586" s="50">
        <f t="shared" si="157"/>
        <v>1589331.62</v>
      </c>
      <c r="AZ586" s="50">
        <f t="shared" si="158"/>
        <v>23830415</v>
      </c>
      <c r="BA586" s="50">
        <f t="shared" si="159"/>
        <v>6195.5</v>
      </c>
      <c r="BB586" s="7">
        <f t="shared" si="160"/>
        <v>2.0674956864997944</v>
      </c>
      <c r="BC586" s="10" t="s">
        <v>790</v>
      </c>
      <c r="BD586" s="10" t="s">
        <v>790</v>
      </c>
      <c r="BE586" s="10" t="s">
        <v>807</v>
      </c>
      <c r="BF586" s="10" t="s">
        <v>811</v>
      </c>
    </row>
    <row r="587" spans="1:58" x14ac:dyDescent="0.2">
      <c r="A587" s="5">
        <v>119160</v>
      </c>
      <c r="B587" s="6" t="s">
        <v>40</v>
      </c>
      <c r="C587" s="6">
        <v>962946.82</v>
      </c>
      <c r="D587" s="6">
        <v>1187740</v>
      </c>
      <c r="E587" s="6">
        <v>168</v>
      </c>
      <c r="F587" s="49">
        <f t="shared" si="145"/>
        <v>24.322161920959129</v>
      </c>
      <c r="G587" s="6">
        <v>1197575.79</v>
      </c>
      <c r="H587" s="6">
        <v>1241202.5</v>
      </c>
      <c r="I587" s="6">
        <v>179.25</v>
      </c>
      <c r="J587" s="49">
        <f t="shared" si="146"/>
        <v>29.910388909142547</v>
      </c>
      <c r="K587" s="6">
        <v>1741907.01</v>
      </c>
      <c r="L587" s="6">
        <v>1674175</v>
      </c>
      <c r="M587" s="6">
        <v>233.5</v>
      </c>
      <c r="N587" s="49">
        <f t="shared" si="147"/>
        <v>31.213708423551896</v>
      </c>
      <c r="O587" s="6">
        <v>1021136.99</v>
      </c>
      <c r="P587" s="6">
        <v>591800</v>
      </c>
      <c r="Q587" s="6">
        <v>85</v>
      </c>
      <c r="R587" s="49">
        <f t="shared" si="148"/>
        <v>53.489771358567076</v>
      </c>
      <c r="S587" s="6">
        <v>57445.96</v>
      </c>
      <c r="T587" s="6">
        <v>554050</v>
      </c>
      <c r="U587" s="6">
        <v>80</v>
      </c>
      <c r="V587" s="49">
        <f t="shared" si="149"/>
        <v>3.2141950365490475</v>
      </c>
      <c r="W587" s="6">
        <v>231203.46</v>
      </c>
      <c r="X587" s="6">
        <v>1124565</v>
      </c>
      <c r="Y587" s="6">
        <v>161.5</v>
      </c>
      <c r="Z587" s="49">
        <f t="shared" si="150"/>
        <v>6.1678104867215318</v>
      </c>
      <c r="AA587" s="6">
        <v>77333.45</v>
      </c>
      <c r="AB587" s="6">
        <v>1407090</v>
      </c>
      <c r="AC587" s="6">
        <v>189</v>
      </c>
      <c r="AD587" s="49">
        <f t="shared" si="151"/>
        <v>1.7037552324300507</v>
      </c>
      <c r="AE587" s="6">
        <v>424995.46</v>
      </c>
      <c r="AF587" s="6">
        <v>1121745</v>
      </c>
      <c r="AG587" s="6">
        <v>154.5</v>
      </c>
      <c r="AH587" s="49">
        <f t="shared" si="152"/>
        <v>11.366098177393258</v>
      </c>
      <c r="AI587" s="6">
        <v>200150.47</v>
      </c>
      <c r="AJ587" s="6">
        <v>993675</v>
      </c>
      <c r="AK587" s="6">
        <v>137.5</v>
      </c>
      <c r="AL587" s="49">
        <f t="shared" si="153"/>
        <v>6.244158874883639</v>
      </c>
      <c r="AM587" s="6">
        <v>-43056.56</v>
      </c>
      <c r="AN587" s="6">
        <v>1105950</v>
      </c>
      <c r="AO587" s="6">
        <v>160</v>
      </c>
      <c r="AP587" s="49">
        <f t="shared" si="154"/>
        <v>-1.2068840001808401</v>
      </c>
      <c r="AQ587" s="6">
        <v>125258.4</v>
      </c>
      <c r="AR587" s="8">
        <v>1483400</v>
      </c>
      <c r="AS587" s="8">
        <v>205</v>
      </c>
      <c r="AT587" s="51">
        <f t="shared" si="155"/>
        <v>2.617642173385466</v>
      </c>
      <c r="AU587" s="6">
        <v>305816.42</v>
      </c>
      <c r="AV587" s="8">
        <v>2171060</v>
      </c>
      <c r="AW587" s="8">
        <v>296</v>
      </c>
      <c r="AX587" s="51">
        <f t="shared" si="156"/>
        <v>4.3666729708068868</v>
      </c>
      <c r="AY587" s="50">
        <f t="shared" si="157"/>
        <v>5289549.4800000004</v>
      </c>
      <c r="AZ587" s="50">
        <f t="shared" si="158"/>
        <v>7780622.5</v>
      </c>
      <c r="BA587" s="50">
        <f t="shared" si="159"/>
        <v>2049.25</v>
      </c>
      <c r="BB587" s="7">
        <f t="shared" si="160"/>
        <v>21.074924773692597</v>
      </c>
      <c r="BC587" s="10" t="s">
        <v>790</v>
      </c>
      <c r="BD587" s="10" t="s">
        <v>790</v>
      </c>
      <c r="BE587" s="10" t="s">
        <v>807</v>
      </c>
      <c r="BF587" s="10" t="s">
        <v>811</v>
      </c>
    </row>
    <row r="588" spans="1:58" x14ac:dyDescent="0.2">
      <c r="A588" s="5">
        <v>122295</v>
      </c>
      <c r="B588" s="6" t="s">
        <v>56</v>
      </c>
      <c r="C588" s="6">
        <v>-19353.98</v>
      </c>
      <c r="D588" s="6">
        <v>0</v>
      </c>
      <c r="E588" s="6">
        <v>0</v>
      </c>
      <c r="F588" s="49">
        <f t="shared" si="145"/>
        <v>0</v>
      </c>
      <c r="G588" s="6">
        <v>-19353.98</v>
      </c>
      <c r="H588" s="6">
        <v>0</v>
      </c>
      <c r="I588" s="6">
        <v>0</v>
      </c>
      <c r="J588" s="49">
        <f t="shared" si="146"/>
        <v>0</v>
      </c>
      <c r="K588" s="6">
        <v>-19353.98</v>
      </c>
      <c r="L588" s="6">
        <v>0</v>
      </c>
      <c r="M588" s="6">
        <v>0</v>
      </c>
      <c r="N588" s="49">
        <f t="shared" si="147"/>
        <v>0</v>
      </c>
      <c r="O588" s="6">
        <v>-19353.98</v>
      </c>
      <c r="P588" s="6">
        <v>0</v>
      </c>
      <c r="Q588" s="6">
        <v>0</v>
      </c>
      <c r="R588" s="49">
        <f t="shared" si="148"/>
        <v>0</v>
      </c>
      <c r="S588" s="6">
        <v>-19353.98</v>
      </c>
      <c r="T588" s="6">
        <v>0</v>
      </c>
      <c r="U588" s="6">
        <v>0</v>
      </c>
      <c r="V588" s="49">
        <f t="shared" si="149"/>
        <v>0</v>
      </c>
      <c r="W588" s="6">
        <v>-19353.98</v>
      </c>
      <c r="X588" s="6">
        <v>0</v>
      </c>
      <c r="Y588" s="6">
        <v>0</v>
      </c>
      <c r="Z588" s="49">
        <f t="shared" si="150"/>
        <v>0</v>
      </c>
      <c r="AA588" s="6">
        <v>-19353.98</v>
      </c>
      <c r="AB588" s="6">
        <v>0</v>
      </c>
      <c r="AC588" s="6">
        <v>0</v>
      </c>
      <c r="AD588" s="49">
        <f t="shared" si="151"/>
        <v>0</v>
      </c>
      <c r="AE588" s="6">
        <v>-19353.98</v>
      </c>
      <c r="AF588" s="6">
        <v>0</v>
      </c>
      <c r="AG588" s="6">
        <v>0</v>
      </c>
      <c r="AH588" s="49">
        <f t="shared" si="152"/>
        <v>0</v>
      </c>
      <c r="AI588" s="6">
        <v>-19353.98</v>
      </c>
      <c r="AJ588" s="6">
        <v>0</v>
      </c>
      <c r="AK588" s="6">
        <v>0</v>
      </c>
      <c r="AL588" s="49">
        <f t="shared" si="153"/>
        <v>0</v>
      </c>
      <c r="AM588" s="6">
        <v>-19353.98</v>
      </c>
      <c r="AN588" s="6">
        <v>0</v>
      </c>
      <c r="AO588" s="6">
        <v>0</v>
      </c>
      <c r="AP588" s="49">
        <f t="shared" si="154"/>
        <v>0</v>
      </c>
      <c r="AQ588" s="6">
        <v>-19353.98</v>
      </c>
      <c r="AR588" s="8">
        <v>0</v>
      </c>
      <c r="AS588" s="8">
        <v>0</v>
      </c>
      <c r="AT588" s="51">
        <f t="shared" si="155"/>
        <v>0</v>
      </c>
      <c r="AU588" s="6">
        <v>-19353.98</v>
      </c>
      <c r="AV588" s="8">
        <v>0</v>
      </c>
      <c r="AW588" s="8">
        <v>0</v>
      </c>
      <c r="AX588" s="51">
        <f t="shared" si="156"/>
        <v>0</v>
      </c>
      <c r="AY588" s="50">
        <f t="shared" si="157"/>
        <v>-135477.85999999999</v>
      </c>
      <c r="AZ588" s="50">
        <f t="shared" si="158"/>
        <v>0</v>
      </c>
      <c r="BA588" s="50">
        <f t="shared" si="159"/>
        <v>0</v>
      </c>
      <c r="BB588" s="7">
        <f t="shared" si="160"/>
        <v>0</v>
      </c>
      <c r="BC588" s="10" t="s">
        <v>790</v>
      </c>
      <c r="BD588" s="10" t="s">
        <v>790</v>
      </c>
      <c r="BE588" s="10" t="s">
        <v>807</v>
      </c>
      <c r="BF588" s="10" t="s">
        <v>811</v>
      </c>
    </row>
    <row r="589" spans="1:58" x14ac:dyDescent="0.2">
      <c r="A589" s="5">
        <v>140881</v>
      </c>
      <c r="B589" s="6" t="s">
        <v>69</v>
      </c>
      <c r="C589" s="6">
        <v>-28825.99</v>
      </c>
      <c r="D589" s="6">
        <v>1356420</v>
      </c>
      <c r="E589" s="6">
        <v>187</v>
      </c>
      <c r="F589" s="49">
        <f t="shared" si="145"/>
        <v>-0.63754567169460785</v>
      </c>
      <c r="G589" s="6">
        <v>486540.72</v>
      </c>
      <c r="H589" s="6">
        <v>2200840</v>
      </c>
      <c r="I589" s="6">
        <v>314</v>
      </c>
      <c r="J589" s="49">
        <f t="shared" si="146"/>
        <v>6.8531843841442353</v>
      </c>
      <c r="K589" s="6">
        <v>102006.99</v>
      </c>
      <c r="L589" s="6">
        <v>2339600</v>
      </c>
      <c r="M589" s="6">
        <v>325</v>
      </c>
      <c r="N589" s="49">
        <f t="shared" si="147"/>
        <v>1.3080055137630364</v>
      </c>
      <c r="O589" s="6">
        <v>263532.31</v>
      </c>
      <c r="P589" s="6">
        <v>2408600</v>
      </c>
      <c r="Q589" s="6">
        <v>340</v>
      </c>
      <c r="R589" s="49">
        <f t="shared" si="148"/>
        <v>3.3918050361205676</v>
      </c>
      <c r="S589" s="6">
        <v>103947.93</v>
      </c>
      <c r="T589" s="6">
        <v>1110900</v>
      </c>
      <c r="U589" s="6">
        <v>160</v>
      </c>
      <c r="V589" s="49">
        <f t="shared" si="149"/>
        <v>2.9006983796921411</v>
      </c>
      <c r="W589" s="6">
        <v>364607.47</v>
      </c>
      <c r="X589" s="6">
        <v>1079665</v>
      </c>
      <c r="Y589" s="6">
        <v>153.5</v>
      </c>
      <c r="Z589" s="49">
        <f t="shared" si="150"/>
        <v>10.131127803531649</v>
      </c>
      <c r="AA589" s="6">
        <v>479291.01</v>
      </c>
      <c r="AB589" s="6">
        <v>1117500</v>
      </c>
      <c r="AC589" s="6">
        <v>150</v>
      </c>
      <c r="AD589" s="49">
        <f t="shared" si="151"/>
        <v>13.295768510067113</v>
      </c>
      <c r="AE589" s="6">
        <v>-106234.5</v>
      </c>
      <c r="AF589" s="6">
        <v>1804615</v>
      </c>
      <c r="AG589" s="6">
        <v>238.5</v>
      </c>
      <c r="AH589" s="49">
        <f t="shared" si="152"/>
        <v>-1.7660470515871807</v>
      </c>
      <c r="AI589" s="6">
        <v>333493.89</v>
      </c>
      <c r="AJ589" s="6">
        <v>2822075</v>
      </c>
      <c r="AK589" s="6">
        <v>387.5</v>
      </c>
      <c r="AL589" s="49">
        <f t="shared" si="153"/>
        <v>3.6633720188159424</v>
      </c>
      <c r="AM589" s="6">
        <v>-49771</v>
      </c>
      <c r="AN589" s="6">
        <v>1437500</v>
      </c>
      <c r="AO589" s="6">
        <v>200</v>
      </c>
      <c r="AP589" s="49">
        <f t="shared" si="154"/>
        <v>-1.0733224347826087</v>
      </c>
      <c r="AQ589" s="6">
        <v>319581.90999999997</v>
      </c>
      <c r="AR589" s="8">
        <v>2154300</v>
      </c>
      <c r="AS589" s="8">
        <v>295</v>
      </c>
      <c r="AT589" s="51">
        <f t="shared" si="155"/>
        <v>4.5987277584366151</v>
      </c>
      <c r="AU589" s="6">
        <v>468242.02</v>
      </c>
      <c r="AV589" s="8">
        <v>2508404</v>
      </c>
      <c r="AW589" s="8">
        <v>334.2</v>
      </c>
      <c r="AX589" s="51">
        <f t="shared" si="156"/>
        <v>5.7867483148647505</v>
      </c>
      <c r="AY589" s="50">
        <f t="shared" si="157"/>
        <v>1771100.44</v>
      </c>
      <c r="AZ589" s="50">
        <f t="shared" si="158"/>
        <v>11613525</v>
      </c>
      <c r="BA589" s="50">
        <f t="shared" si="159"/>
        <v>3084.7</v>
      </c>
      <c r="BB589" s="7">
        <f t="shared" si="160"/>
        <v>4.7276011064685362</v>
      </c>
      <c r="BC589" s="10" t="s">
        <v>790</v>
      </c>
      <c r="BD589" s="10" t="s">
        <v>790</v>
      </c>
      <c r="BE589" s="10" t="s">
        <v>807</v>
      </c>
      <c r="BF589" s="10" t="s">
        <v>811</v>
      </c>
    </row>
    <row r="590" spans="1:58" x14ac:dyDescent="0.2">
      <c r="A590" s="5">
        <v>142512</v>
      </c>
      <c r="B590" s="6" t="s">
        <v>89</v>
      </c>
      <c r="C590" s="6">
        <v>168762.15</v>
      </c>
      <c r="D590" s="6">
        <v>729500</v>
      </c>
      <c r="E590" s="6">
        <v>100</v>
      </c>
      <c r="F590" s="49">
        <f t="shared" si="145"/>
        <v>6.9401843728581216</v>
      </c>
      <c r="G590" s="6">
        <v>126331.14</v>
      </c>
      <c r="H590" s="6">
        <v>702950</v>
      </c>
      <c r="I590" s="6">
        <v>101</v>
      </c>
      <c r="J590" s="49">
        <f t="shared" si="146"/>
        <v>5.5711862010100299</v>
      </c>
      <c r="K590" s="6">
        <v>109840.9</v>
      </c>
      <c r="L590" s="6">
        <v>1040762.5</v>
      </c>
      <c r="M590" s="6">
        <v>147.25</v>
      </c>
      <c r="N590" s="49">
        <f t="shared" si="147"/>
        <v>3.1661661522201268</v>
      </c>
      <c r="O590" s="6">
        <v>214534.14</v>
      </c>
      <c r="P590" s="6">
        <v>1146433.5</v>
      </c>
      <c r="Q590" s="6">
        <v>163.65</v>
      </c>
      <c r="R590" s="49">
        <f t="shared" si="148"/>
        <v>5.8010851392601497</v>
      </c>
      <c r="S590" s="6">
        <v>231505.13</v>
      </c>
      <c r="T590" s="6">
        <v>1031445</v>
      </c>
      <c r="U590" s="6">
        <v>149.5</v>
      </c>
      <c r="V590" s="49">
        <f t="shared" si="149"/>
        <v>6.9578688441943095</v>
      </c>
      <c r="W590" s="6">
        <v>45945.88</v>
      </c>
      <c r="X590" s="6">
        <v>997695</v>
      </c>
      <c r="Y590" s="6">
        <v>144.5</v>
      </c>
      <c r="Z590" s="49">
        <f t="shared" si="150"/>
        <v>1.3815608978695892</v>
      </c>
      <c r="AA590" s="6">
        <v>90500.89</v>
      </c>
      <c r="AB590" s="6">
        <v>1177715</v>
      </c>
      <c r="AC590" s="6">
        <v>162.5</v>
      </c>
      <c r="AD590" s="49">
        <f t="shared" si="151"/>
        <v>2.382178701977983</v>
      </c>
      <c r="AE590" s="6">
        <v>106119.4</v>
      </c>
      <c r="AF590" s="6">
        <v>997865</v>
      </c>
      <c r="AG590" s="6">
        <v>133.5</v>
      </c>
      <c r="AH590" s="49">
        <f t="shared" si="152"/>
        <v>3.1903934901013664</v>
      </c>
      <c r="AI590" s="6">
        <v>-93800.13</v>
      </c>
      <c r="AJ590" s="6">
        <v>1563350</v>
      </c>
      <c r="AK590" s="6">
        <v>217.5</v>
      </c>
      <c r="AL590" s="49">
        <f t="shared" si="153"/>
        <v>-1.85998274858477</v>
      </c>
      <c r="AM590" s="6">
        <v>-48121.15</v>
      </c>
      <c r="AN590" s="6">
        <v>1086260</v>
      </c>
      <c r="AO590" s="6">
        <v>151</v>
      </c>
      <c r="AP590" s="49">
        <f t="shared" si="154"/>
        <v>-1.3732952055677277</v>
      </c>
      <c r="AQ590" s="6">
        <v>-30107.15</v>
      </c>
      <c r="AR590" s="8">
        <v>877200</v>
      </c>
      <c r="AS590" s="8">
        <v>125</v>
      </c>
      <c r="AT590" s="51">
        <f t="shared" si="155"/>
        <v>-1.0639781691746466</v>
      </c>
      <c r="AU590" s="6">
        <v>-209799.16</v>
      </c>
      <c r="AV590" s="8">
        <v>1510980</v>
      </c>
      <c r="AW590" s="8">
        <v>205</v>
      </c>
      <c r="AX590" s="51">
        <f t="shared" si="156"/>
        <v>-4.304341526691287</v>
      </c>
      <c r="AY590" s="50">
        <f t="shared" si="157"/>
        <v>987420.23</v>
      </c>
      <c r="AZ590" s="50">
        <f t="shared" si="158"/>
        <v>6826501</v>
      </c>
      <c r="BA590" s="50">
        <f t="shared" si="159"/>
        <v>1800.4</v>
      </c>
      <c r="BB590" s="7">
        <f t="shared" si="160"/>
        <v>4.4839995086794833</v>
      </c>
      <c r="BC590" s="10" t="s">
        <v>790</v>
      </c>
      <c r="BD590" s="10" t="s">
        <v>790</v>
      </c>
      <c r="BE590" s="10" t="s">
        <v>807</v>
      </c>
      <c r="BF590" s="10" t="s">
        <v>811</v>
      </c>
    </row>
    <row r="591" spans="1:58" x14ac:dyDescent="0.2">
      <c r="A591" s="5">
        <v>144154</v>
      </c>
      <c r="B591" s="6" t="s">
        <v>68</v>
      </c>
      <c r="C591" s="6">
        <v>659864.21</v>
      </c>
      <c r="D591" s="6">
        <v>213840</v>
      </c>
      <c r="E591" s="6">
        <v>31</v>
      </c>
      <c r="F591" s="49">
        <f t="shared" si="145"/>
        <v>92.5735423681257</v>
      </c>
      <c r="G591" s="6">
        <v>656174.22</v>
      </c>
      <c r="H591" s="6">
        <v>781450</v>
      </c>
      <c r="I591" s="6">
        <v>115</v>
      </c>
      <c r="J591" s="49">
        <f t="shared" si="146"/>
        <v>26.030329285302958</v>
      </c>
      <c r="K591" s="6">
        <v>1143409.22</v>
      </c>
      <c r="L591" s="6">
        <v>1135920</v>
      </c>
      <c r="M591" s="6">
        <v>157</v>
      </c>
      <c r="N591" s="49">
        <f t="shared" si="147"/>
        <v>30.197792626241284</v>
      </c>
      <c r="O591" s="6">
        <v>945749.22</v>
      </c>
      <c r="P591" s="6">
        <v>103140</v>
      </c>
      <c r="Q591" s="6">
        <v>14</v>
      </c>
      <c r="R591" s="49">
        <f t="shared" si="148"/>
        <v>284.25660093077369</v>
      </c>
      <c r="S591" s="6">
        <v>622094.22</v>
      </c>
      <c r="T591" s="6">
        <v>714085</v>
      </c>
      <c r="U591" s="6">
        <v>103.5</v>
      </c>
      <c r="V591" s="49">
        <f t="shared" si="149"/>
        <v>27.006477968309095</v>
      </c>
      <c r="W591" s="6">
        <v>702880.72</v>
      </c>
      <c r="X591" s="6">
        <v>718380</v>
      </c>
      <c r="Y591" s="6">
        <v>106</v>
      </c>
      <c r="Z591" s="49">
        <f t="shared" si="150"/>
        <v>29.352740332414598</v>
      </c>
      <c r="AA591" s="6">
        <v>912280.73</v>
      </c>
      <c r="AB591" s="6">
        <v>843800</v>
      </c>
      <c r="AC591" s="6">
        <v>115</v>
      </c>
      <c r="AD591" s="49">
        <f t="shared" si="151"/>
        <v>33.515883657264752</v>
      </c>
      <c r="AE591" s="6">
        <v>722880.73</v>
      </c>
      <c r="AF591" s="6">
        <v>533700</v>
      </c>
      <c r="AG591" s="6">
        <v>70</v>
      </c>
      <c r="AH591" s="49">
        <f t="shared" si="152"/>
        <v>40.634105115233275</v>
      </c>
      <c r="AI591" s="6">
        <v>448455.73</v>
      </c>
      <c r="AJ591" s="6">
        <v>0</v>
      </c>
      <c r="AK591" s="6">
        <v>0</v>
      </c>
      <c r="AL591" s="49">
        <f t="shared" si="153"/>
        <v>0</v>
      </c>
      <c r="AM591" s="6">
        <v>783255.73</v>
      </c>
      <c r="AN591" s="6">
        <v>1181400</v>
      </c>
      <c r="AO591" s="6">
        <v>165</v>
      </c>
      <c r="AP591" s="49">
        <f t="shared" si="154"/>
        <v>20.552672786524461</v>
      </c>
      <c r="AQ591" s="6">
        <v>575105.73</v>
      </c>
      <c r="AR591" s="8">
        <v>953200</v>
      </c>
      <c r="AS591" s="8">
        <v>130</v>
      </c>
      <c r="AT591" s="51">
        <f t="shared" si="155"/>
        <v>18.703606409987412</v>
      </c>
      <c r="AU591" s="6">
        <v>1090569.72</v>
      </c>
      <c r="AV591" s="8">
        <v>1990200</v>
      </c>
      <c r="AW591" s="8">
        <v>270</v>
      </c>
      <c r="AX591" s="51">
        <f t="shared" si="156"/>
        <v>16.987067289719626</v>
      </c>
      <c r="AY591" s="50">
        <f t="shared" si="157"/>
        <v>5642452.5399999991</v>
      </c>
      <c r="AZ591" s="50">
        <f t="shared" si="158"/>
        <v>4510615</v>
      </c>
      <c r="BA591" s="50">
        <f t="shared" si="159"/>
        <v>1276.5</v>
      </c>
      <c r="BB591" s="7">
        <f t="shared" si="160"/>
        <v>38.778753837337028</v>
      </c>
      <c r="BC591" s="10" t="s">
        <v>790</v>
      </c>
      <c r="BD591" s="10" t="s">
        <v>790</v>
      </c>
      <c r="BE591" s="10" t="s">
        <v>807</v>
      </c>
      <c r="BF591" s="10" t="s">
        <v>811</v>
      </c>
    </row>
    <row r="592" spans="1:58" x14ac:dyDescent="0.2">
      <c r="A592" s="5">
        <v>145353</v>
      </c>
      <c r="B592" s="6" t="s">
        <v>111</v>
      </c>
      <c r="C592" s="6">
        <v>-17592</v>
      </c>
      <c r="D592" s="6">
        <v>1292900</v>
      </c>
      <c r="E592" s="6">
        <v>180</v>
      </c>
      <c r="F592" s="49">
        <f t="shared" si="145"/>
        <v>-0.40819862325005801</v>
      </c>
      <c r="G592" s="6">
        <v>216384.01</v>
      </c>
      <c r="H592" s="6">
        <v>1810395</v>
      </c>
      <c r="I592" s="6">
        <v>261</v>
      </c>
      <c r="J592" s="49">
        <f t="shared" si="146"/>
        <v>3.7052158838264582</v>
      </c>
      <c r="K592" s="6">
        <v>49368</v>
      </c>
      <c r="L592" s="6">
        <v>4706800</v>
      </c>
      <c r="M592" s="6">
        <v>655</v>
      </c>
      <c r="N592" s="49">
        <f t="shared" si="147"/>
        <v>0.31465964136993285</v>
      </c>
      <c r="O592" s="6">
        <v>-78746.97</v>
      </c>
      <c r="P592" s="6">
        <v>3777850</v>
      </c>
      <c r="Q592" s="6">
        <v>531.5</v>
      </c>
      <c r="R592" s="49">
        <f t="shared" si="148"/>
        <v>-0.64617601810553627</v>
      </c>
      <c r="S592" s="6">
        <v>-147823.84</v>
      </c>
      <c r="T592" s="6">
        <v>2592360</v>
      </c>
      <c r="U592" s="6">
        <v>377</v>
      </c>
      <c r="V592" s="49">
        <f t="shared" si="149"/>
        <v>-1.7677093613541328</v>
      </c>
      <c r="W592" s="6">
        <v>275149.67</v>
      </c>
      <c r="X592" s="6">
        <v>2155000</v>
      </c>
      <c r="Y592" s="6">
        <v>310</v>
      </c>
      <c r="Z592" s="49">
        <f t="shared" si="150"/>
        <v>3.8303898375870071</v>
      </c>
      <c r="AA592" s="6">
        <v>70967</v>
      </c>
      <c r="AB592" s="6">
        <v>406200</v>
      </c>
      <c r="AC592" s="6">
        <v>55</v>
      </c>
      <c r="AD592" s="49">
        <f t="shared" si="151"/>
        <v>5.4159945839487937</v>
      </c>
      <c r="AE592" s="6">
        <v>-83982.01</v>
      </c>
      <c r="AF592" s="6">
        <v>1651200</v>
      </c>
      <c r="AG592" s="6">
        <v>215</v>
      </c>
      <c r="AH592" s="49">
        <f t="shared" si="152"/>
        <v>-1.5258359374999999</v>
      </c>
      <c r="AI592" s="6">
        <v>544544.16</v>
      </c>
      <c r="AJ592" s="6">
        <v>3790225</v>
      </c>
      <c r="AK592" s="6">
        <v>522.5</v>
      </c>
      <c r="AL592" s="49">
        <f t="shared" si="153"/>
        <v>4.4537907274634092</v>
      </c>
      <c r="AM592" s="6">
        <v>103788.16</v>
      </c>
      <c r="AN592" s="6">
        <v>1481700</v>
      </c>
      <c r="AO592" s="6">
        <v>205</v>
      </c>
      <c r="AP592" s="49">
        <f t="shared" si="154"/>
        <v>2.1714469595734629</v>
      </c>
      <c r="AQ592" s="6">
        <v>-130096.03</v>
      </c>
      <c r="AR592" s="8">
        <v>2762900</v>
      </c>
      <c r="AS592" s="8">
        <v>380</v>
      </c>
      <c r="AT592" s="51">
        <f t="shared" si="155"/>
        <v>-1.4596897933330919</v>
      </c>
      <c r="AU592" s="6">
        <v>-599022.05000000005</v>
      </c>
      <c r="AV592" s="8">
        <v>4271640</v>
      </c>
      <c r="AW592" s="8">
        <v>578</v>
      </c>
      <c r="AX592" s="51">
        <f t="shared" si="156"/>
        <v>-4.3472023742637491</v>
      </c>
      <c r="AY592" s="50">
        <f t="shared" si="157"/>
        <v>367705.87</v>
      </c>
      <c r="AZ592" s="50">
        <f t="shared" si="158"/>
        <v>16741505</v>
      </c>
      <c r="BA592" s="50">
        <f t="shared" si="159"/>
        <v>4270</v>
      </c>
      <c r="BB592" s="7">
        <f t="shared" si="160"/>
        <v>0.68087558257157887</v>
      </c>
      <c r="BC592" s="10" t="s">
        <v>790</v>
      </c>
      <c r="BD592" s="10" t="s">
        <v>790</v>
      </c>
      <c r="BE592" s="10" t="s">
        <v>807</v>
      </c>
      <c r="BF592" s="10" t="s">
        <v>811</v>
      </c>
    </row>
    <row r="593" spans="1:58" x14ac:dyDescent="0.2">
      <c r="A593" s="5">
        <v>145716</v>
      </c>
      <c r="B593" s="6" t="s">
        <v>115</v>
      </c>
      <c r="C593" s="6">
        <v>32028.880000000001</v>
      </c>
      <c r="D593" s="6">
        <v>0</v>
      </c>
      <c r="E593" s="6">
        <v>0</v>
      </c>
      <c r="F593" s="49">
        <f t="shared" si="145"/>
        <v>0</v>
      </c>
      <c r="G593" s="6">
        <v>-38.119999999999997</v>
      </c>
      <c r="H593" s="6">
        <v>0</v>
      </c>
      <c r="I593" s="6">
        <v>0</v>
      </c>
      <c r="J593" s="49">
        <f t="shared" si="146"/>
        <v>0</v>
      </c>
      <c r="K593" s="6">
        <v>-38.119999999999997</v>
      </c>
      <c r="L593" s="6">
        <v>0</v>
      </c>
      <c r="M593" s="6">
        <v>0</v>
      </c>
      <c r="N593" s="49">
        <f t="shared" si="147"/>
        <v>0</v>
      </c>
      <c r="O593" s="6">
        <v>-38.119999999999997</v>
      </c>
      <c r="P593" s="6">
        <v>0</v>
      </c>
      <c r="Q593" s="6">
        <v>0</v>
      </c>
      <c r="R593" s="49">
        <f t="shared" si="148"/>
        <v>0</v>
      </c>
      <c r="S593" s="6">
        <v>-38.119999999999997</v>
      </c>
      <c r="T593" s="6">
        <v>0</v>
      </c>
      <c r="U593" s="6">
        <v>0</v>
      </c>
      <c r="V593" s="49">
        <f t="shared" si="149"/>
        <v>0</v>
      </c>
      <c r="W593" s="6">
        <v>-38.119999999999997</v>
      </c>
      <c r="X593" s="6">
        <v>0</v>
      </c>
      <c r="Y593" s="6">
        <v>0</v>
      </c>
      <c r="Z593" s="49">
        <f t="shared" si="150"/>
        <v>0</v>
      </c>
      <c r="AA593" s="6">
        <v>-38.119999999999997</v>
      </c>
      <c r="AB593" s="6">
        <v>0</v>
      </c>
      <c r="AC593" s="6">
        <v>0</v>
      </c>
      <c r="AD593" s="49">
        <f t="shared" si="151"/>
        <v>0</v>
      </c>
      <c r="AE593" s="6">
        <v>-38.119999999999997</v>
      </c>
      <c r="AF593" s="6">
        <v>0</v>
      </c>
      <c r="AG593" s="6">
        <v>0</v>
      </c>
      <c r="AH593" s="49">
        <f t="shared" si="152"/>
        <v>0</v>
      </c>
      <c r="AI593" s="6">
        <v>-38.119999999999997</v>
      </c>
      <c r="AJ593" s="6">
        <v>0</v>
      </c>
      <c r="AK593" s="6">
        <v>0</v>
      </c>
      <c r="AL593" s="49">
        <f t="shared" si="153"/>
        <v>0</v>
      </c>
      <c r="AM593" s="6">
        <v>-38.119999999999997</v>
      </c>
      <c r="AN593" s="6">
        <v>0</v>
      </c>
      <c r="AO593" s="6">
        <v>0</v>
      </c>
      <c r="AP593" s="49">
        <f t="shared" si="154"/>
        <v>0</v>
      </c>
      <c r="AQ593" s="6">
        <v>-38.119999999999997</v>
      </c>
      <c r="AR593" s="8">
        <v>0</v>
      </c>
      <c r="AS593" s="8">
        <v>0</v>
      </c>
      <c r="AT593" s="51">
        <f t="shared" si="155"/>
        <v>0</v>
      </c>
      <c r="AU593" s="6">
        <v>-38.119999999999997</v>
      </c>
      <c r="AV593" s="8">
        <v>0</v>
      </c>
      <c r="AW593" s="8">
        <v>0</v>
      </c>
      <c r="AX593" s="51">
        <f t="shared" si="156"/>
        <v>0</v>
      </c>
      <c r="AY593" s="50">
        <f t="shared" si="157"/>
        <v>31800.160000000007</v>
      </c>
      <c r="AZ593" s="50">
        <f t="shared" si="158"/>
        <v>0</v>
      </c>
      <c r="BA593" s="50">
        <f t="shared" si="159"/>
        <v>0</v>
      </c>
      <c r="BB593" s="7">
        <f t="shared" si="160"/>
        <v>0</v>
      </c>
      <c r="BC593" s="10" t="s">
        <v>790</v>
      </c>
      <c r="BD593" s="10" t="s">
        <v>790</v>
      </c>
      <c r="BE593" s="10" t="s">
        <v>807</v>
      </c>
      <c r="BF593" s="10" t="s">
        <v>811</v>
      </c>
    </row>
    <row r="594" spans="1:58" x14ac:dyDescent="0.2">
      <c r="A594" s="5">
        <v>146500</v>
      </c>
      <c r="B594" s="6" t="s">
        <v>122</v>
      </c>
      <c r="C594" s="6">
        <v>485798.51</v>
      </c>
      <c r="D594" s="6">
        <v>491840</v>
      </c>
      <c r="E594" s="6">
        <v>69</v>
      </c>
      <c r="F594" s="49">
        <f t="shared" si="145"/>
        <v>29.631496624918672</v>
      </c>
      <c r="G594" s="6">
        <v>145018.5</v>
      </c>
      <c r="H594" s="6">
        <v>361825</v>
      </c>
      <c r="I594" s="6">
        <v>52.5</v>
      </c>
      <c r="J594" s="49">
        <f t="shared" si="146"/>
        <v>12.424717750293651</v>
      </c>
      <c r="K594" s="6">
        <v>472253.47</v>
      </c>
      <c r="L594" s="6">
        <v>894425</v>
      </c>
      <c r="M594" s="6">
        <v>127.5</v>
      </c>
      <c r="N594" s="49">
        <f t="shared" si="147"/>
        <v>15.83990172457165</v>
      </c>
      <c r="O594" s="6">
        <v>571550.48</v>
      </c>
      <c r="P594" s="6">
        <v>736000</v>
      </c>
      <c r="Q594" s="6">
        <v>105</v>
      </c>
      <c r="R594" s="49">
        <f t="shared" si="148"/>
        <v>24.073457717391307</v>
      </c>
      <c r="S594" s="6">
        <v>563095.48</v>
      </c>
      <c r="T594" s="6">
        <v>725675</v>
      </c>
      <c r="U594" s="6">
        <v>105</v>
      </c>
      <c r="V594" s="49">
        <f t="shared" si="149"/>
        <v>24.054790202225512</v>
      </c>
      <c r="W594" s="6">
        <v>452420.48</v>
      </c>
      <c r="X594" s="6">
        <v>350450</v>
      </c>
      <c r="Y594" s="6">
        <v>50</v>
      </c>
      <c r="Z594" s="49">
        <f t="shared" si="150"/>
        <v>38.729103723783709</v>
      </c>
      <c r="AA594" s="6">
        <v>452420.48</v>
      </c>
      <c r="AB594" s="6">
        <v>0</v>
      </c>
      <c r="AC594" s="6">
        <v>0</v>
      </c>
      <c r="AD594" s="49">
        <f t="shared" si="151"/>
        <v>0</v>
      </c>
      <c r="AE594" s="6">
        <v>373.48</v>
      </c>
      <c r="AF594" s="6">
        <v>0</v>
      </c>
      <c r="AG594" s="6">
        <v>0</v>
      </c>
      <c r="AH594" s="49">
        <f t="shared" si="152"/>
        <v>0</v>
      </c>
      <c r="AI594" s="6">
        <v>-7626.52</v>
      </c>
      <c r="AJ594" s="6">
        <v>0</v>
      </c>
      <c r="AK594" s="6">
        <v>0</v>
      </c>
      <c r="AL594" s="49">
        <f t="shared" si="153"/>
        <v>0</v>
      </c>
      <c r="AM594" s="6">
        <v>-7626.52</v>
      </c>
      <c r="AN594" s="6">
        <v>0</v>
      </c>
      <c r="AO594" s="6">
        <v>0</v>
      </c>
      <c r="AP594" s="49">
        <f t="shared" si="154"/>
        <v>0</v>
      </c>
      <c r="AQ594" s="6">
        <v>-7626.52</v>
      </c>
      <c r="AR594" s="8">
        <v>0</v>
      </c>
      <c r="AS594" s="8">
        <v>0</v>
      </c>
      <c r="AT594" s="51">
        <f t="shared" si="155"/>
        <v>0</v>
      </c>
      <c r="AU594" s="6">
        <v>-7626.52</v>
      </c>
      <c r="AV594" s="8">
        <v>0</v>
      </c>
      <c r="AW594" s="8">
        <v>0</v>
      </c>
      <c r="AX594" s="51">
        <f t="shared" si="156"/>
        <v>0</v>
      </c>
      <c r="AY594" s="50">
        <f t="shared" si="157"/>
        <v>3142557.4</v>
      </c>
      <c r="AZ594" s="50">
        <f t="shared" si="158"/>
        <v>3560215</v>
      </c>
      <c r="BA594" s="50">
        <f t="shared" si="159"/>
        <v>509</v>
      </c>
      <c r="BB594" s="7">
        <f t="shared" si="160"/>
        <v>27.36331356392802</v>
      </c>
      <c r="BC594" s="10" t="s">
        <v>790</v>
      </c>
      <c r="BD594" s="10" t="s">
        <v>790</v>
      </c>
      <c r="BE594" s="10" t="s">
        <v>807</v>
      </c>
      <c r="BF594" s="10" t="s">
        <v>811</v>
      </c>
    </row>
    <row r="595" spans="1:58" x14ac:dyDescent="0.2">
      <c r="A595" s="5">
        <v>147640</v>
      </c>
      <c r="B595" s="6" t="s">
        <v>131</v>
      </c>
      <c r="C595" s="6">
        <v>107750.76</v>
      </c>
      <c r="D595" s="6">
        <v>1564862.5</v>
      </c>
      <c r="E595" s="6">
        <v>221.25</v>
      </c>
      <c r="F595" s="49">
        <f t="shared" si="145"/>
        <v>2.0656912668045915</v>
      </c>
      <c r="G595" s="6">
        <v>65627.960000000006</v>
      </c>
      <c r="H595" s="6">
        <v>1682470</v>
      </c>
      <c r="I595" s="6">
        <v>244</v>
      </c>
      <c r="J595" s="49">
        <f t="shared" si="146"/>
        <v>1.2092142861388318</v>
      </c>
      <c r="K595" s="6">
        <v>278932.82</v>
      </c>
      <c r="L595" s="6">
        <v>2410320</v>
      </c>
      <c r="M595" s="6">
        <v>343</v>
      </c>
      <c r="N595" s="49">
        <f t="shared" si="147"/>
        <v>3.4717318032460422</v>
      </c>
      <c r="O595" s="6">
        <v>104993.17</v>
      </c>
      <c r="P595" s="6">
        <v>1948417.5</v>
      </c>
      <c r="Q595" s="6">
        <v>281.25</v>
      </c>
      <c r="R595" s="49">
        <f t="shared" si="148"/>
        <v>1.6704778467653878</v>
      </c>
      <c r="S595" s="6">
        <v>70866.3</v>
      </c>
      <c r="T595" s="6">
        <v>1780840</v>
      </c>
      <c r="U595" s="6">
        <v>261</v>
      </c>
      <c r="V595" s="49">
        <f t="shared" si="149"/>
        <v>1.2336062195368478</v>
      </c>
      <c r="W595" s="6">
        <v>859146.99</v>
      </c>
      <c r="X595" s="6">
        <v>1953735</v>
      </c>
      <c r="Y595" s="6">
        <v>283.5</v>
      </c>
      <c r="Z595" s="49">
        <f t="shared" si="150"/>
        <v>13.192377523052</v>
      </c>
      <c r="AA595" s="6">
        <v>371388.71</v>
      </c>
      <c r="AB595" s="6">
        <v>2221545</v>
      </c>
      <c r="AC595" s="6">
        <v>294.5</v>
      </c>
      <c r="AD595" s="49">
        <f t="shared" si="151"/>
        <v>5.1824518567033309</v>
      </c>
      <c r="AE595" s="6">
        <v>459491.97</v>
      </c>
      <c r="AF595" s="6">
        <v>1550955</v>
      </c>
      <c r="AG595" s="6">
        <v>216</v>
      </c>
      <c r="AH595" s="49">
        <f t="shared" si="152"/>
        <v>8.8879168641256516</v>
      </c>
      <c r="AI595" s="6">
        <v>-77899.320000000007</v>
      </c>
      <c r="AJ595" s="6">
        <v>3507875</v>
      </c>
      <c r="AK595" s="6">
        <v>488.5</v>
      </c>
      <c r="AL595" s="49">
        <f t="shared" si="153"/>
        <v>-0.68841646865980122</v>
      </c>
      <c r="AM595" s="6">
        <v>-45044.01</v>
      </c>
      <c r="AN595" s="6">
        <v>2819180</v>
      </c>
      <c r="AO595" s="6">
        <v>403</v>
      </c>
      <c r="AP595" s="49">
        <f t="shared" si="154"/>
        <v>-0.49530867486290336</v>
      </c>
      <c r="AQ595" s="6">
        <v>150857.63</v>
      </c>
      <c r="AR595" s="8">
        <v>3087925</v>
      </c>
      <c r="AS595" s="8">
        <v>422.5</v>
      </c>
      <c r="AT595" s="51">
        <f t="shared" si="155"/>
        <v>1.5144754260547131</v>
      </c>
      <c r="AU595" s="6">
        <v>193675.58</v>
      </c>
      <c r="AV595" s="8">
        <v>3053800</v>
      </c>
      <c r="AW595" s="8">
        <v>414.5</v>
      </c>
      <c r="AX595" s="51">
        <f t="shared" si="156"/>
        <v>1.9660563822123256</v>
      </c>
      <c r="AY595" s="50">
        <f t="shared" si="157"/>
        <v>1858706.71</v>
      </c>
      <c r="AZ595" s="50">
        <f t="shared" si="158"/>
        <v>13562190</v>
      </c>
      <c r="BA595" s="50">
        <f t="shared" si="159"/>
        <v>3873</v>
      </c>
      <c r="BB595" s="7">
        <f t="shared" si="160"/>
        <v>4.2485695901620604</v>
      </c>
      <c r="BC595" s="10" t="s">
        <v>790</v>
      </c>
      <c r="BD595" s="10" t="s">
        <v>790</v>
      </c>
      <c r="BE595" s="10" t="s">
        <v>807</v>
      </c>
      <c r="BF595" s="10" t="s">
        <v>811</v>
      </c>
    </row>
    <row r="596" spans="1:58" x14ac:dyDescent="0.2">
      <c r="A596" s="5">
        <v>170156</v>
      </c>
      <c r="B596" s="6" t="s">
        <v>177</v>
      </c>
      <c r="C596" s="6">
        <v>168585.61</v>
      </c>
      <c r="D596" s="6">
        <v>1379547.5</v>
      </c>
      <c r="E596" s="6">
        <v>193.25</v>
      </c>
      <c r="F596" s="49">
        <f t="shared" si="145"/>
        <v>3.6661066762833463</v>
      </c>
      <c r="G596" s="6">
        <v>27068.13</v>
      </c>
      <c r="H596" s="6">
        <v>1485005</v>
      </c>
      <c r="I596" s="6">
        <v>213.5</v>
      </c>
      <c r="J596" s="49">
        <f t="shared" si="146"/>
        <v>0.56505670351278281</v>
      </c>
      <c r="K596" s="6">
        <v>288620.15000000002</v>
      </c>
      <c r="L596" s="6">
        <v>1807862.5</v>
      </c>
      <c r="M596" s="6">
        <v>254.45</v>
      </c>
      <c r="N596" s="49">
        <f t="shared" si="147"/>
        <v>4.7894154007840752</v>
      </c>
      <c r="O596" s="6">
        <v>706764.68</v>
      </c>
      <c r="P596" s="6">
        <v>1685507.5</v>
      </c>
      <c r="Q596" s="6">
        <v>240.75</v>
      </c>
      <c r="R596" s="49">
        <f t="shared" si="148"/>
        <v>12.998877240237734</v>
      </c>
      <c r="S596" s="6">
        <v>184287.16</v>
      </c>
      <c r="T596" s="6">
        <v>1457832.5</v>
      </c>
      <c r="U596" s="6">
        <v>213.25</v>
      </c>
      <c r="V596" s="49">
        <f t="shared" si="149"/>
        <v>3.9187643024833103</v>
      </c>
      <c r="W596" s="6">
        <v>149083.18</v>
      </c>
      <c r="X596" s="6">
        <v>1621550</v>
      </c>
      <c r="Y596" s="6">
        <v>235</v>
      </c>
      <c r="Z596" s="49">
        <f t="shared" si="150"/>
        <v>2.758160648761987</v>
      </c>
      <c r="AA596" s="6">
        <v>-5319.81</v>
      </c>
      <c r="AB596" s="6">
        <v>1655975</v>
      </c>
      <c r="AC596" s="6">
        <v>227.5</v>
      </c>
      <c r="AD596" s="49">
        <f t="shared" si="151"/>
        <v>-9.9587318649134213E-2</v>
      </c>
      <c r="AE596" s="6">
        <v>-80374.8</v>
      </c>
      <c r="AF596" s="6">
        <v>1621400</v>
      </c>
      <c r="AG596" s="6">
        <v>220</v>
      </c>
      <c r="AH596" s="49">
        <f t="shared" si="152"/>
        <v>-1.4871370420624153</v>
      </c>
      <c r="AI596" s="6">
        <v>131012.67</v>
      </c>
      <c r="AJ596" s="6">
        <v>2380040</v>
      </c>
      <c r="AK596" s="6">
        <v>329</v>
      </c>
      <c r="AL596" s="49">
        <f t="shared" si="153"/>
        <v>1.7064388707752811</v>
      </c>
      <c r="AM596" s="6">
        <v>128427.67</v>
      </c>
      <c r="AN596" s="6">
        <v>1588975</v>
      </c>
      <c r="AO596" s="6">
        <v>222.5</v>
      </c>
      <c r="AP596" s="49">
        <f t="shared" si="154"/>
        <v>2.5055509180446514</v>
      </c>
      <c r="AQ596" s="6">
        <v>154797.69</v>
      </c>
      <c r="AR596" s="8">
        <v>1771410</v>
      </c>
      <c r="AS596" s="8">
        <v>246</v>
      </c>
      <c r="AT596" s="51">
        <f t="shared" si="155"/>
        <v>2.7089879756803903</v>
      </c>
      <c r="AU596" s="6">
        <v>39279.51</v>
      </c>
      <c r="AV596" s="8">
        <v>2018395</v>
      </c>
      <c r="AW596" s="8">
        <v>274.5</v>
      </c>
      <c r="AX596" s="51">
        <f t="shared" si="156"/>
        <v>0.6032837031403665</v>
      </c>
      <c r="AY596" s="50">
        <f t="shared" si="157"/>
        <v>1519089.0999999999</v>
      </c>
      <c r="AZ596" s="50">
        <f t="shared" si="158"/>
        <v>11093280</v>
      </c>
      <c r="BA596" s="50">
        <f t="shared" si="159"/>
        <v>2869.7</v>
      </c>
      <c r="BB596" s="7">
        <f t="shared" si="160"/>
        <v>4.2450710790676878</v>
      </c>
      <c r="BC596" s="10" t="s">
        <v>790</v>
      </c>
      <c r="BD596" s="10" t="s">
        <v>790</v>
      </c>
      <c r="BE596" s="10" t="s">
        <v>807</v>
      </c>
      <c r="BF596" s="10" t="s">
        <v>811</v>
      </c>
    </row>
    <row r="597" spans="1:58" x14ac:dyDescent="0.2">
      <c r="A597" s="5">
        <v>171938</v>
      </c>
      <c r="B597" s="6" t="s">
        <v>206</v>
      </c>
      <c r="C597" s="6">
        <v>298027.84999999998</v>
      </c>
      <c r="D597" s="6">
        <v>975865</v>
      </c>
      <c r="E597" s="6">
        <v>140.5</v>
      </c>
      <c r="F597" s="49">
        <f t="shared" si="145"/>
        <v>9.1619593898746245</v>
      </c>
      <c r="G597" s="6">
        <v>6112.85</v>
      </c>
      <c r="H597" s="6">
        <v>663185</v>
      </c>
      <c r="I597" s="6">
        <v>94</v>
      </c>
      <c r="J597" s="49">
        <f t="shared" si="146"/>
        <v>0.28573980111130376</v>
      </c>
      <c r="K597" s="6">
        <v>174688.39</v>
      </c>
      <c r="L597" s="6">
        <v>2099400</v>
      </c>
      <c r="M597" s="6">
        <v>297</v>
      </c>
      <c r="N597" s="49">
        <f t="shared" si="147"/>
        <v>2.4962616461846245</v>
      </c>
      <c r="O597" s="6">
        <v>291695.38</v>
      </c>
      <c r="P597" s="6">
        <v>623590</v>
      </c>
      <c r="Q597" s="6">
        <v>89</v>
      </c>
      <c r="R597" s="49">
        <f t="shared" si="148"/>
        <v>14.500804663320451</v>
      </c>
      <c r="S597" s="6">
        <v>-5469.62</v>
      </c>
      <c r="T597" s="6">
        <v>357440</v>
      </c>
      <c r="U597" s="6">
        <v>51.5</v>
      </c>
      <c r="V597" s="49">
        <f t="shared" si="149"/>
        <v>-0.47436834153983887</v>
      </c>
      <c r="W597" s="6">
        <v>197808.39</v>
      </c>
      <c r="X597" s="6">
        <v>729325</v>
      </c>
      <c r="Y597" s="6">
        <v>107.5</v>
      </c>
      <c r="Z597" s="49">
        <f t="shared" si="150"/>
        <v>8.1366355191444146</v>
      </c>
      <c r="AA597" s="6">
        <v>168587.4</v>
      </c>
      <c r="AB597" s="6">
        <v>1295749.5</v>
      </c>
      <c r="AC597" s="6">
        <v>179.95</v>
      </c>
      <c r="AD597" s="49">
        <f t="shared" si="151"/>
        <v>4.0333485754769729</v>
      </c>
      <c r="AE597" s="6">
        <v>302805.40000000002</v>
      </c>
      <c r="AF597" s="6">
        <v>324600</v>
      </c>
      <c r="AG597" s="6">
        <v>45</v>
      </c>
      <c r="AH597" s="49">
        <f t="shared" si="152"/>
        <v>27.985711645101667</v>
      </c>
      <c r="AI597" s="6">
        <v>701658.16</v>
      </c>
      <c r="AJ597" s="6">
        <v>659300</v>
      </c>
      <c r="AK597" s="6">
        <v>95</v>
      </c>
      <c r="AL597" s="49">
        <f t="shared" si="153"/>
        <v>32.991662308509028</v>
      </c>
      <c r="AM597" s="6">
        <v>288310.15999999997</v>
      </c>
      <c r="AN597" s="6">
        <v>308200</v>
      </c>
      <c r="AO597" s="6">
        <v>45</v>
      </c>
      <c r="AP597" s="49">
        <f t="shared" si="154"/>
        <v>28.999399610642438</v>
      </c>
      <c r="AQ597" s="6">
        <v>-25546.84</v>
      </c>
      <c r="AR597" s="8">
        <v>758300</v>
      </c>
      <c r="AS597" s="8">
        <v>105</v>
      </c>
      <c r="AT597" s="51">
        <f t="shared" si="155"/>
        <v>-1.0443782671765793</v>
      </c>
      <c r="AU597" s="6">
        <v>1267336.0900000001</v>
      </c>
      <c r="AV597" s="8">
        <v>1467200</v>
      </c>
      <c r="AW597" s="8">
        <v>205</v>
      </c>
      <c r="AX597" s="51">
        <f t="shared" si="156"/>
        <v>26.777139306161398</v>
      </c>
      <c r="AY597" s="50">
        <f t="shared" si="157"/>
        <v>1131450.6399999999</v>
      </c>
      <c r="AZ597" s="50">
        <f t="shared" si="158"/>
        <v>6744554.5</v>
      </c>
      <c r="BA597" s="50">
        <f t="shared" si="159"/>
        <v>1454.45</v>
      </c>
      <c r="BB597" s="7">
        <f t="shared" si="160"/>
        <v>5.2004872731030636</v>
      </c>
      <c r="BC597" s="10" t="s">
        <v>790</v>
      </c>
      <c r="BD597" s="10" t="s">
        <v>790</v>
      </c>
      <c r="BE597" s="10" t="s">
        <v>807</v>
      </c>
      <c r="BF597" s="10" t="s">
        <v>811</v>
      </c>
    </row>
    <row r="598" spans="1:58" x14ac:dyDescent="0.2">
      <c r="A598" s="5">
        <v>172281</v>
      </c>
      <c r="B598" s="6" t="s">
        <v>215</v>
      </c>
      <c r="C598" s="6">
        <v>166209.18</v>
      </c>
      <c r="D598" s="6">
        <v>610130</v>
      </c>
      <c r="E598" s="6">
        <v>84</v>
      </c>
      <c r="F598" s="49">
        <f t="shared" si="145"/>
        <v>8.1724802910855061</v>
      </c>
      <c r="G598" s="6">
        <v>-12898.84</v>
      </c>
      <c r="H598" s="6">
        <v>591300</v>
      </c>
      <c r="I598" s="6">
        <v>85</v>
      </c>
      <c r="J598" s="49">
        <f t="shared" si="146"/>
        <v>-0.67624562827667845</v>
      </c>
      <c r="K598" s="6">
        <v>175930.15</v>
      </c>
      <c r="L598" s="6">
        <v>978800</v>
      </c>
      <c r="M598" s="6">
        <v>139</v>
      </c>
      <c r="N598" s="49">
        <f t="shared" si="147"/>
        <v>5.3922195545565996</v>
      </c>
      <c r="O598" s="6">
        <v>-2990.85</v>
      </c>
      <c r="P598" s="6">
        <v>359250</v>
      </c>
      <c r="Q598" s="6">
        <v>50</v>
      </c>
      <c r="R598" s="49">
        <f t="shared" si="148"/>
        <v>-0.25808308977035493</v>
      </c>
      <c r="S598" s="6">
        <v>-29316.35</v>
      </c>
      <c r="T598" s="6">
        <v>616690</v>
      </c>
      <c r="U598" s="6">
        <v>89</v>
      </c>
      <c r="V598" s="49">
        <f t="shared" si="149"/>
        <v>-1.4736850767808785</v>
      </c>
      <c r="W598" s="6">
        <v>127491.62</v>
      </c>
      <c r="X598" s="6">
        <v>699655</v>
      </c>
      <c r="Y598" s="6">
        <v>103</v>
      </c>
      <c r="Z598" s="49">
        <f t="shared" si="150"/>
        <v>5.4666208345541731</v>
      </c>
      <c r="AA598" s="6">
        <v>-24690.87</v>
      </c>
      <c r="AB598" s="6">
        <v>782497.5</v>
      </c>
      <c r="AC598" s="6">
        <v>107.25</v>
      </c>
      <c r="AD598" s="49">
        <f t="shared" si="151"/>
        <v>-0.97817177690663537</v>
      </c>
      <c r="AE598" s="6">
        <v>-15349.86</v>
      </c>
      <c r="AF598" s="6">
        <v>395735</v>
      </c>
      <c r="AG598" s="6">
        <v>53.5</v>
      </c>
      <c r="AH598" s="49">
        <f t="shared" si="152"/>
        <v>-1.1636468849103567</v>
      </c>
      <c r="AI598" s="6">
        <v>21454.89</v>
      </c>
      <c r="AJ598" s="6">
        <v>537850</v>
      </c>
      <c r="AK598" s="6">
        <v>75</v>
      </c>
      <c r="AL598" s="49">
        <f t="shared" si="153"/>
        <v>1.2365930835734871</v>
      </c>
      <c r="AM598" s="6">
        <v>-11322.11</v>
      </c>
      <c r="AN598" s="6">
        <v>356750</v>
      </c>
      <c r="AO598" s="6">
        <v>50</v>
      </c>
      <c r="AP598" s="49">
        <f t="shared" si="154"/>
        <v>-0.98384137351086198</v>
      </c>
      <c r="AQ598" s="6">
        <v>218875.89</v>
      </c>
      <c r="AR598" s="8">
        <v>510200</v>
      </c>
      <c r="AS598" s="8">
        <v>70</v>
      </c>
      <c r="AT598" s="51">
        <f t="shared" si="155"/>
        <v>13.299005468443747</v>
      </c>
      <c r="AU598" s="6">
        <v>-59700.61</v>
      </c>
      <c r="AV598" s="8">
        <v>227825</v>
      </c>
      <c r="AW598" s="8">
        <v>32.5</v>
      </c>
      <c r="AX598" s="51">
        <f t="shared" si="156"/>
        <v>-8.1234232854164379</v>
      </c>
      <c r="AY598" s="50">
        <f t="shared" si="157"/>
        <v>399734.04000000004</v>
      </c>
      <c r="AZ598" s="50">
        <f t="shared" si="158"/>
        <v>4638322.5</v>
      </c>
      <c r="BA598" s="50">
        <f t="shared" si="159"/>
        <v>938.25</v>
      </c>
      <c r="BB598" s="7">
        <f t="shared" si="160"/>
        <v>2.6716027701825391</v>
      </c>
      <c r="BC598" s="10" t="s">
        <v>790</v>
      </c>
      <c r="BD598" s="10" t="s">
        <v>790</v>
      </c>
      <c r="BE598" s="10" t="s">
        <v>807</v>
      </c>
      <c r="BF598" s="10" t="s">
        <v>811</v>
      </c>
    </row>
    <row r="599" spans="1:58" x14ac:dyDescent="0.2">
      <c r="A599" s="5">
        <v>172282</v>
      </c>
      <c r="B599" s="6" t="s">
        <v>216</v>
      </c>
      <c r="C599" s="6">
        <v>387902.01</v>
      </c>
      <c r="D599" s="6">
        <v>394650</v>
      </c>
      <c r="E599" s="6">
        <v>55</v>
      </c>
      <c r="F599" s="49">
        <f t="shared" si="145"/>
        <v>29.487039908779931</v>
      </c>
      <c r="G599" s="6">
        <v>561591.98</v>
      </c>
      <c r="H599" s="6">
        <v>841835</v>
      </c>
      <c r="I599" s="6">
        <v>119.5</v>
      </c>
      <c r="J599" s="49">
        <f t="shared" si="146"/>
        <v>20.680241828861949</v>
      </c>
      <c r="K599" s="6">
        <v>737474.76</v>
      </c>
      <c r="L599" s="6">
        <v>1421422.5</v>
      </c>
      <c r="M599" s="6">
        <v>201.95</v>
      </c>
      <c r="N599" s="49">
        <f t="shared" si="147"/>
        <v>15.564860412720357</v>
      </c>
      <c r="O599" s="6">
        <v>722399.27</v>
      </c>
      <c r="P599" s="6">
        <v>877042.5</v>
      </c>
      <c r="Q599" s="6">
        <v>127.25</v>
      </c>
      <c r="R599" s="49">
        <f t="shared" si="148"/>
        <v>25.533970554448615</v>
      </c>
      <c r="S599" s="6">
        <v>639946.80000000005</v>
      </c>
      <c r="T599" s="6">
        <v>1037025</v>
      </c>
      <c r="U599" s="6">
        <v>152.5</v>
      </c>
      <c r="V599" s="49">
        <f t="shared" si="149"/>
        <v>19.130060316771534</v>
      </c>
      <c r="W599" s="6">
        <v>603653.53</v>
      </c>
      <c r="X599" s="6">
        <v>1208035</v>
      </c>
      <c r="Y599" s="6">
        <v>178.5</v>
      </c>
      <c r="Z599" s="49">
        <f t="shared" si="150"/>
        <v>14.990961271817456</v>
      </c>
      <c r="AA599" s="6">
        <v>914015.46</v>
      </c>
      <c r="AB599" s="6">
        <v>1231491</v>
      </c>
      <c r="AC599" s="6">
        <v>172.1</v>
      </c>
      <c r="AD599" s="49">
        <f t="shared" si="151"/>
        <v>23.008271485540696</v>
      </c>
      <c r="AE599" s="6">
        <v>427709.46</v>
      </c>
      <c r="AF599" s="6">
        <v>86375</v>
      </c>
      <c r="AG599" s="6">
        <v>12.5</v>
      </c>
      <c r="AH599" s="49">
        <f t="shared" si="152"/>
        <v>148.55321331403763</v>
      </c>
      <c r="AI599" s="6">
        <v>769779.98</v>
      </c>
      <c r="AJ599" s="6">
        <v>1172755</v>
      </c>
      <c r="AK599" s="6">
        <v>161.5</v>
      </c>
      <c r="AL599" s="49">
        <f t="shared" si="153"/>
        <v>20.347966438002821</v>
      </c>
      <c r="AM599" s="6">
        <v>768319.97</v>
      </c>
      <c r="AN599" s="6">
        <v>1331510</v>
      </c>
      <c r="AO599" s="6">
        <v>188.5</v>
      </c>
      <c r="AP599" s="49">
        <f t="shared" si="154"/>
        <v>17.887901007127244</v>
      </c>
      <c r="AQ599" s="6">
        <v>513688.97</v>
      </c>
      <c r="AR599" s="8">
        <v>499890</v>
      </c>
      <c r="AS599" s="8">
        <v>69</v>
      </c>
      <c r="AT599" s="51">
        <f t="shared" si="155"/>
        <v>31.855724399367858</v>
      </c>
      <c r="AU599" s="6">
        <v>602691.97</v>
      </c>
      <c r="AV599" s="8">
        <v>735670</v>
      </c>
      <c r="AW599" s="8">
        <v>102</v>
      </c>
      <c r="AX599" s="51">
        <f t="shared" si="156"/>
        <v>25.39651075890005</v>
      </c>
      <c r="AY599" s="50">
        <f t="shared" si="157"/>
        <v>4566983.8100000005</v>
      </c>
      <c r="AZ599" s="50">
        <f t="shared" si="158"/>
        <v>7011501</v>
      </c>
      <c r="BA599" s="50">
        <f t="shared" si="159"/>
        <v>1540.3000000000002</v>
      </c>
      <c r="BB599" s="7">
        <f t="shared" si="160"/>
        <v>20.192038496464598</v>
      </c>
      <c r="BC599" s="10" t="s">
        <v>790</v>
      </c>
      <c r="BD599" s="10" t="s">
        <v>790</v>
      </c>
      <c r="BE599" s="10" t="s">
        <v>807</v>
      </c>
      <c r="BF599" s="10" t="s">
        <v>811</v>
      </c>
    </row>
    <row r="600" spans="1:58" x14ac:dyDescent="0.2">
      <c r="A600" s="5">
        <v>172307</v>
      </c>
      <c r="B600" s="6" t="s">
        <v>65</v>
      </c>
      <c r="C600" s="6">
        <v>0</v>
      </c>
      <c r="D600" s="6">
        <v>0</v>
      </c>
      <c r="E600" s="6">
        <v>0</v>
      </c>
      <c r="F600" s="49">
        <f t="shared" si="145"/>
        <v>0</v>
      </c>
      <c r="G600" s="6">
        <v>0</v>
      </c>
      <c r="H600" s="6">
        <v>0</v>
      </c>
      <c r="I600" s="6">
        <v>0</v>
      </c>
      <c r="J600" s="49">
        <f t="shared" si="146"/>
        <v>0</v>
      </c>
      <c r="K600" s="6">
        <v>0</v>
      </c>
      <c r="L600" s="6">
        <v>0</v>
      </c>
      <c r="M600" s="6">
        <v>0</v>
      </c>
      <c r="N600" s="49">
        <f t="shared" si="147"/>
        <v>0</v>
      </c>
      <c r="O600" s="6">
        <v>0</v>
      </c>
      <c r="P600" s="6">
        <v>0</v>
      </c>
      <c r="Q600" s="6">
        <v>0</v>
      </c>
      <c r="R600" s="49">
        <f t="shared" si="148"/>
        <v>0</v>
      </c>
      <c r="S600" s="6">
        <v>0</v>
      </c>
      <c r="T600" s="6">
        <v>0</v>
      </c>
      <c r="U600" s="6">
        <v>0</v>
      </c>
      <c r="V600" s="49">
        <f t="shared" si="149"/>
        <v>0</v>
      </c>
      <c r="W600" s="6">
        <v>0</v>
      </c>
      <c r="X600" s="6">
        <v>0</v>
      </c>
      <c r="Y600" s="6">
        <v>0</v>
      </c>
      <c r="Z600" s="49">
        <f t="shared" si="150"/>
        <v>0</v>
      </c>
      <c r="AA600" s="6">
        <v>0</v>
      </c>
      <c r="AB600" s="6">
        <v>0</v>
      </c>
      <c r="AC600" s="6">
        <v>0</v>
      </c>
      <c r="AD600" s="49">
        <f t="shared" si="151"/>
        <v>0</v>
      </c>
      <c r="AE600" s="6">
        <v>0</v>
      </c>
      <c r="AF600" s="6">
        <v>0</v>
      </c>
      <c r="AG600" s="6">
        <v>0</v>
      </c>
      <c r="AH600" s="49">
        <f t="shared" si="152"/>
        <v>0</v>
      </c>
      <c r="AI600" s="6">
        <v>0</v>
      </c>
      <c r="AJ600" s="6">
        <v>0</v>
      </c>
      <c r="AK600" s="6">
        <v>0</v>
      </c>
      <c r="AL600" s="49">
        <f t="shared" si="153"/>
        <v>0</v>
      </c>
      <c r="AM600" s="6">
        <v>0</v>
      </c>
      <c r="AN600" s="6">
        <v>0</v>
      </c>
      <c r="AO600" s="6">
        <v>0</v>
      </c>
      <c r="AP600" s="49">
        <f t="shared" si="154"/>
        <v>0</v>
      </c>
      <c r="AQ600" s="6">
        <v>0</v>
      </c>
      <c r="AR600" s="8">
        <v>0</v>
      </c>
      <c r="AS600" s="8">
        <v>0</v>
      </c>
      <c r="AT600" s="51">
        <f t="shared" si="155"/>
        <v>0</v>
      </c>
      <c r="AU600" s="6">
        <v>0</v>
      </c>
      <c r="AV600" s="8">
        <v>0</v>
      </c>
      <c r="AW600" s="8">
        <v>0</v>
      </c>
      <c r="AX600" s="51">
        <f t="shared" si="156"/>
        <v>0</v>
      </c>
      <c r="AY600" s="50">
        <f t="shared" si="157"/>
        <v>0</v>
      </c>
      <c r="AZ600" s="50">
        <f t="shared" si="158"/>
        <v>0</v>
      </c>
      <c r="BA600" s="50">
        <f t="shared" si="159"/>
        <v>0</v>
      </c>
      <c r="BB600" s="7">
        <f t="shared" si="160"/>
        <v>0</v>
      </c>
      <c r="BC600" s="10" t="s">
        <v>790</v>
      </c>
      <c r="BD600" s="10" t="s">
        <v>790</v>
      </c>
      <c r="BE600" s="10" t="s">
        <v>807</v>
      </c>
      <c r="BF600" s="10" t="s">
        <v>811</v>
      </c>
    </row>
    <row r="601" spans="1:58" x14ac:dyDescent="0.2">
      <c r="A601" s="5">
        <v>172497</v>
      </c>
      <c r="B601" s="6" t="s">
        <v>223</v>
      </c>
      <c r="C601" s="6">
        <v>283806.83</v>
      </c>
      <c r="D601" s="6">
        <v>561300</v>
      </c>
      <c r="E601" s="6">
        <v>80</v>
      </c>
      <c r="F601" s="49">
        <f t="shared" si="145"/>
        <v>15.168724211651524</v>
      </c>
      <c r="G601" s="6">
        <v>212561.83</v>
      </c>
      <c r="H601" s="6">
        <v>604765</v>
      </c>
      <c r="I601" s="6">
        <v>90.5</v>
      </c>
      <c r="J601" s="49">
        <f t="shared" si="146"/>
        <v>10.895830165436161</v>
      </c>
      <c r="K601" s="6">
        <v>313524.37</v>
      </c>
      <c r="L601" s="6">
        <v>1233200</v>
      </c>
      <c r="M601" s="6">
        <v>179</v>
      </c>
      <c r="N601" s="49">
        <f t="shared" si="147"/>
        <v>7.6270930100551411</v>
      </c>
      <c r="O601" s="6">
        <v>299903.40999999997</v>
      </c>
      <c r="P601" s="6">
        <v>805105</v>
      </c>
      <c r="Q601" s="6">
        <v>118</v>
      </c>
      <c r="R601" s="49">
        <f t="shared" si="148"/>
        <v>11.547569211469311</v>
      </c>
      <c r="S601" s="6">
        <v>296155.39</v>
      </c>
      <c r="T601" s="6">
        <v>815960</v>
      </c>
      <c r="U601" s="6">
        <v>121</v>
      </c>
      <c r="V601" s="49">
        <f t="shared" si="149"/>
        <v>11.251552882494241</v>
      </c>
      <c r="W601" s="6">
        <v>74150.52</v>
      </c>
      <c r="X601" s="6">
        <v>1583620</v>
      </c>
      <c r="Y601" s="6">
        <v>234</v>
      </c>
      <c r="Z601" s="49">
        <f t="shared" si="150"/>
        <v>1.4047028958967429</v>
      </c>
      <c r="AA601" s="6">
        <v>651529.46</v>
      </c>
      <c r="AB601" s="6">
        <v>1829960</v>
      </c>
      <c r="AC601" s="6">
        <v>256</v>
      </c>
      <c r="AD601" s="49">
        <f t="shared" si="151"/>
        <v>11.037079094625017</v>
      </c>
      <c r="AE601" s="6">
        <v>792423.43</v>
      </c>
      <c r="AF601" s="6">
        <v>868400</v>
      </c>
      <c r="AG601" s="6">
        <v>120</v>
      </c>
      <c r="AH601" s="49">
        <f t="shared" si="152"/>
        <v>27.375291225241824</v>
      </c>
      <c r="AI601" s="6">
        <v>557665.71</v>
      </c>
      <c r="AJ601" s="6">
        <v>1258242.5</v>
      </c>
      <c r="AK601" s="6">
        <v>178.45</v>
      </c>
      <c r="AL601" s="49">
        <f t="shared" si="153"/>
        <v>13.739511270681128</v>
      </c>
      <c r="AM601" s="6">
        <v>384849.66</v>
      </c>
      <c r="AN601" s="6">
        <v>640470</v>
      </c>
      <c r="AO601" s="6">
        <v>87</v>
      </c>
      <c r="AP601" s="49">
        <f t="shared" si="154"/>
        <v>18.62747585366996</v>
      </c>
      <c r="AQ601" s="6">
        <v>374288.65</v>
      </c>
      <c r="AR601" s="8">
        <v>985780</v>
      </c>
      <c r="AS601" s="8">
        <v>138</v>
      </c>
      <c r="AT601" s="51">
        <f t="shared" si="155"/>
        <v>11.770322130698533</v>
      </c>
      <c r="AU601" s="6">
        <v>466896.89</v>
      </c>
      <c r="AV601" s="8">
        <v>2218325</v>
      </c>
      <c r="AW601" s="8">
        <v>307.5</v>
      </c>
      <c r="AX601" s="51">
        <f t="shared" si="156"/>
        <v>6.5246542278520954</v>
      </c>
      <c r="AY601" s="50">
        <f t="shared" si="157"/>
        <v>2131631.81</v>
      </c>
      <c r="AZ601" s="50">
        <f t="shared" si="158"/>
        <v>7433910</v>
      </c>
      <c r="BA601" s="50">
        <f t="shared" si="159"/>
        <v>1909.45</v>
      </c>
      <c r="BB601" s="7">
        <f t="shared" si="160"/>
        <v>8.889075346621091</v>
      </c>
      <c r="BC601" s="10" t="s">
        <v>790</v>
      </c>
      <c r="BD601" s="10" t="s">
        <v>790</v>
      </c>
      <c r="BE601" s="10" t="s">
        <v>807</v>
      </c>
      <c r="BF601" s="10" t="s">
        <v>811</v>
      </c>
    </row>
    <row r="602" spans="1:58" x14ac:dyDescent="0.2">
      <c r="A602" s="5">
        <v>174034</v>
      </c>
      <c r="B602" s="6" t="s">
        <v>264</v>
      </c>
      <c r="C602" s="6">
        <v>3520139.44</v>
      </c>
      <c r="D602" s="6">
        <v>4069560</v>
      </c>
      <c r="E602" s="6">
        <v>563.5</v>
      </c>
      <c r="F602" s="49">
        <f t="shared" si="145"/>
        <v>25.949779140742489</v>
      </c>
      <c r="G602" s="6">
        <v>3152958.41</v>
      </c>
      <c r="H602" s="6">
        <v>3495400</v>
      </c>
      <c r="I602" s="6">
        <v>505</v>
      </c>
      <c r="J602" s="49">
        <f t="shared" si="146"/>
        <v>27.962954371459634</v>
      </c>
      <c r="K602" s="6">
        <v>3114462.84</v>
      </c>
      <c r="L602" s="6">
        <v>4304880</v>
      </c>
      <c r="M602" s="6">
        <v>607</v>
      </c>
      <c r="N602" s="49">
        <f t="shared" si="147"/>
        <v>21.704178792440207</v>
      </c>
      <c r="O602" s="6">
        <v>3744003.84</v>
      </c>
      <c r="P602" s="6">
        <v>4061205</v>
      </c>
      <c r="Q602" s="6">
        <v>578.5</v>
      </c>
      <c r="R602" s="49">
        <f t="shared" si="148"/>
        <v>28.578739324904799</v>
      </c>
      <c r="S602" s="6">
        <v>518178.76</v>
      </c>
      <c r="T602" s="6">
        <v>3662595</v>
      </c>
      <c r="U602" s="6">
        <v>526.5</v>
      </c>
      <c r="V602" s="49">
        <f t="shared" si="149"/>
        <v>4.3858361516902633</v>
      </c>
      <c r="W602" s="6">
        <v>1808535.29</v>
      </c>
      <c r="X602" s="6">
        <v>4033010</v>
      </c>
      <c r="Y602" s="6">
        <v>580.5</v>
      </c>
      <c r="Z602" s="49">
        <f t="shared" si="150"/>
        <v>13.452993843308102</v>
      </c>
      <c r="AA602" s="6">
        <v>3476833.3</v>
      </c>
      <c r="AB602" s="6">
        <v>3450640</v>
      </c>
      <c r="AC602" s="6">
        <v>466</v>
      </c>
      <c r="AD602" s="49">
        <f t="shared" si="151"/>
        <v>31.235316434052812</v>
      </c>
      <c r="AE602" s="6">
        <v>2688547.3</v>
      </c>
      <c r="AF602" s="6">
        <v>183500</v>
      </c>
      <c r="AG602" s="6">
        <v>25</v>
      </c>
      <c r="AH602" s="49">
        <f t="shared" si="152"/>
        <v>439.54451771117164</v>
      </c>
      <c r="AI602" s="6">
        <v>-359126.7</v>
      </c>
      <c r="AJ602" s="6">
        <v>4473830</v>
      </c>
      <c r="AK602" s="6">
        <v>619.5</v>
      </c>
      <c r="AL602" s="49">
        <f t="shared" si="153"/>
        <v>-2.4884556856205982</v>
      </c>
      <c r="AM602" s="6">
        <v>1250444.76</v>
      </c>
      <c r="AN602" s="6">
        <v>4705192.5</v>
      </c>
      <c r="AO602" s="6">
        <v>663.25</v>
      </c>
      <c r="AP602" s="49">
        <f t="shared" si="154"/>
        <v>8.2385125709521976</v>
      </c>
      <c r="AQ602" s="6">
        <v>2343239.7599999998</v>
      </c>
      <c r="AR602" s="8">
        <v>5295120</v>
      </c>
      <c r="AS602" s="8">
        <v>734.5</v>
      </c>
      <c r="AT602" s="51">
        <f t="shared" si="155"/>
        <v>13.71837324933146</v>
      </c>
      <c r="AU602" s="6">
        <v>2370829.54</v>
      </c>
      <c r="AV602" s="8">
        <v>8294200</v>
      </c>
      <c r="AW602" s="8">
        <v>1134</v>
      </c>
      <c r="AX602" s="51">
        <f t="shared" si="156"/>
        <v>8.8610976031443673</v>
      </c>
      <c r="AY602" s="50">
        <f t="shared" si="157"/>
        <v>19335111.879999999</v>
      </c>
      <c r="AZ602" s="50">
        <f t="shared" si="158"/>
        <v>27077290</v>
      </c>
      <c r="BA602" s="50">
        <f t="shared" si="159"/>
        <v>7003.25</v>
      </c>
      <c r="BB602" s="7">
        <f t="shared" si="160"/>
        <v>22.136205960049914</v>
      </c>
      <c r="BC602" s="10" t="s">
        <v>790</v>
      </c>
      <c r="BD602" s="10" t="s">
        <v>790</v>
      </c>
      <c r="BE602" s="10" t="s">
        <v>807</v>
      </c>
      <c r="BF602" s="10" t="s">
        <v>811</v>
      </c>
    </row>
    <row r="603" spans="1:58" x14ac:dyDescent="0.2">
      <c r="A603" s="5">
        <v>174271</v>
      </c>
      <c r="B603" s="6" t="s">
        <v>266</v>
      </c>
      <c r="C603" s="6">
        <v>349067.96</v>
      </c>
      <c r="D603" s="6">
        <v>2786000</v>
      </c>
      <c r="E603" s="6">
        <v>390</v>
      </c>
      <c r="F603" s="49">
        <f t="shared" si="145"/>
        <v>3.7588078966259872</v>
      </c>
      <c r="G603" s="6">
        <v>32871</v>
      </c>
      <c r="H603" s="6">
        <v>5713625</v>
      </c>
      <c r="I603" s="6">
        <v>820</v>
      </c>
      <c r="J603" s="49">
        <f t="shared" si="146"/>
        <v>0.17834579623268942</v>
      </c>
      <c r="K603" s="6">
        <v>356603.91</v>
      </c>
      <c r="L603" s="6">
        <v>10528495</v>
      </c>
      <c r="M603" s="6">
        <v>1469.5</v>
      </c>
      <c r="N603" s="49">
        <f t="shared" si="147"/>
        <v>1.0161107831651153</v>
      </c>
      <c r="O603" s="6">
        <v>359985.02</v>
      </c>
      <c r="P603" s="6">
        <v>3902915</v>
      </c>
      <c r="Q603" s="6">
        <v>551.5</v>
      </c>
      <c r="R603" s="49">
        <f t="shared" si="148"/>
        <v>2.8592822595419065</v>
      </c>
      <c r="S603" s="6">
        <v>-223371.98</v>
      </c>
      <c r="T603" s="6">
        <v>1786637.5</v>
      </c>
      <c r="U603" s="6">
        <v>261.25</v>
      </c>
      <c r="V603" s="49">
        <f t="shared" si="149"/>
        <v>-3.8757338184158789</v>
      </c>
      <c r="W603" s="6">
        <v>-292523.74</v>
      </c>
      <c r="X603" s="6">
        <v>997555</v>
      </c>
      <c r="Y603" s="6">
        <v>141.5</v>
      </c>
      <c r="Z603" s="49">
        <f t="shared" si="150"/>
        <v>-8.7972214063384975</v>
      </c>
      <c r="AA603" s="6">
        <v>115929.51</v>
      </c>
      <c r="AB603" s="6">
        <v>1885772.5</v>
      </c>
      <c r="AC603" s="6">
        <v>257.79999999999995</v>
      </c>
      <c r="AD603" s="49">
        <f t="shared" si="151"/>
        <v>1.9057520512150856</v>
      </c>
      <c r="AE603" s="6">
        <v>-101199.99</v>
      </c>
      <c r="AF603" s="6">
        <v>1460525</v>
      </c>
      <c r="AG603" s="6">
        <v>202.5</v>
      </c>
      <c r="AH603" s="49">
        <f t="shared" si="152"/>
        <v>-2.0787043700039369</v>
      </c>
      <c r="AI603" s="6">
        <v>-140534.51</v>
      </c>
      <c r="AJ603" s="6">
        <v>1693550</v>
      </c>
      <c r="AK603" s="6">
        <v>230</v>
      </c>
      <c r="AL603" s="49">
        <f t="shared" si="153"/>
        <v>-2.5724482950016236</v>
      </c>
      <c r="AM603" s="6">
        <v>-225457.97</v>
      </c>
      <c r="AN603" s="6">
        <v>5210850</v>
      </c>
      <c r="AO603" s="6">
        <v>730</v>
      </c>
      <c r="AP603" s="49">
        <f t="shared" si="154"/>
        <v>-1.3412777320398783</v>
      </c>
      <c r="AQ603" s="6">
        <v>-428995.93</v>
      </c>
      <c r="AR603" s="8">
        <v>8122066</v>
      </c>
      <c r="AS603" s="8">
        <v>1132.2</v>
      </c>
      <c r="AT603" s="51">
        <f t="shared" si="155"/>
        <v>-1.6373757403596572</v>
      </c>
      <c r="AU603" s="6">
        <v>-702252.95</v>
      </c>
      <c r="AV603" s="8">
        <v>8717135</v>
      </c>
      <c r="AW603" s="8">
        <v>1185.75</v>
      </c>
      <c r="AX603" s="51">
        <f t="shared" si="156"/>
        <v>-2.4973619715651991</v>
      </c>
      <c r="AY603" s="50">
        <f t="shared" si="157"/>
        <v>698561.68000000017</v>
      </c>
      <c r="AZ603" s="50">
        <f t="shared" si="158"/>
        <v>27601000</v>
      </c>
      <c r="BA603" s="50">
        <f t="shared" si="159"/>
        <v>7372</v>
      </c>
      <c r="BB603" s="7">
        <f t="shared" si="160"/>
        <v>0.78458795261041281</v>
      </c>
      <c r="BC603" s="10" t="s">
        <v>790</v>
      </c>
      <c r="BD603" s="10" t="s">
        <v>790</v>
      </c>
      <c r="BE603" s="10" t="s">
        <v>807</v>
      </c>
      <c r="BF603" s="10" t="s">
        <v>811</v>
      </c>
    </row>
    <row r="604" spans="1:58" x14ac:dyDescent="0.2">
      <c r="A604" s="5">
        <v>174357</v>
      </c>
      <c r="B604" s="6" t="s">
        <v>268</v>
      </c>
      <c r="C604" s="6">
        <v>876682.38</v>
      </c>
      <c r="D604" s="6">
        <v>5006045</v>
      </c>
      <c r="E604" s="6">
        <v>696.5</v>
      </c>
      <c r="F604" s="49">
        <f t="shared" si="145"/>
        <v>5.2537425053110791</v>
      </c>
      <c r="G604" s="6">
        <v>799493.42</v>
      </c>
      <c r="H604" s="6">
        <v>2972100</v>
      </c>
      <c r="I604" s="6">
        <v>420</v>
      </c>
      <c r="J604" s="49">
        <f t="shared" si="146"/>
        <v>8.33898456310353</v>
      </c>
      <c r="K604" s="6">
        <v>1429940.17</v>
      </c>
      <c r="L604" s="6">
        <v>7059687.5</v>
      </c>
      <c r="M604" s="6">
        <v>983.25</v>
      </c>
      <c r="N604" s="49">
        <f t="shared" si="147"/>
        <v>6.0765019839759198</v>
      </c>
      <c r="O604" s="6">
        <v>1626717.72</v>
      </c>
      <c r="P604" s="6">
        <v>5422605</v>
      </c>
      <c r="Q604" s="6">
        <v>762</v>
      </c>
      <c r="R604" s="49">
        <f t="shared" si="148"/>
        <v>9.2996353818874873</v>
      </c>
      <c r="S604" s="6">
        <v>507043.67</v>
      </c>
      <c r="T604" s="6">
        <v>4372220</v>
      </c>
      <c r="U604" s="6">
        <v>632</v>
      </c>
      <c r="V604" s="49">
        <f t="shared" si="149"/>
        <v>3.5950509741046885</v>
      </c>
      <c r="W604" s="6">
        <v>-22577.34</v>
      </c>
      <c r="X604" s="6">
        <v>4842810</v>
      </c>
      <c r="Y604" s="6">
        <v>701</v>
      </c>
      <c r="Z604" s="49">
        <f t="shared" si="150"/>
        <v>-0.13986098979724582</v>
      </c>
      <c r="AA604" s="6">
        <v>775672.65</v>
      </c>
      <c r="AB604" s="6">
        <v>4272020</v>
      </c>
      <c r="AC604" s="6">
        <v>577</v>
      </c>
      <c r="AD604" s="49">
        <f t="shared" si="151"/>
        <v>5.6286843577511343</v>
      </c>
      <c r="AE604" s="6">
        <v>1266237.6100000001</v>
      </c>
      <c r="AF604" s="6">
        <v>4093240</v>
      </c>
      <c r="AG604" s="6">
        <v>551</v>
      </c>
      <c r="AH604" s="49">
        <f t="shared" si="152"/>
        <v>9.2804546764909954</v>
      </c>
      <c r="AI604" s="6">
        <v>166926.68</v>
      </c>
      <c r="AJ604" s="6">
        <v>4088615</v>
      </c>
      <c r="AK604" s="6">
        <v>564</v>
      </c>
      <c r="AL604" s="49">
        <f t="shared" si="153"/>
        <v>1.2656430307084428</v>
      </c>
      <c r="AM604" s="6">
        <v>-226060.29</v>
      </c>
      <c r="AN604" s="6">
        <v>5159040</v>
      </c>
      <c r="AO604" s="6">
        <v>729</v>
      </c>
      <c r="AP604" s="49">
        <f t="shared" si="154"/>
        <v>-1.3583668647655378</v>
      </c>
      <c r="AQ604" s="6">
        <v>1760129.61</v>
      </c>
      <c r="AR604" s="8">
        <v>7494562.5</v>
      </c>
      <c r="AS604" s="8">
        <v>1028.75</v>
      </c>
      <c r="AT604" s="51">
        <f t="shared" si="155"/>
        <v>7.2804807365339874</v>
      </c>
      <c r="AU604" s="6">
        <v>288703.09999999998</v>
      </c>
      <c r="AV604" s="8">
        <v>9199300</v>
      </c>
      <c r="AW604" s="8">
        <v>1250</v>
      </c>
      <c r="AX604" s="51">
        <f t="shared" si="156"/>
        <v>0.97287794723511556</v>
      </c>
      <c r="AY604" s="50">
        <f t="shared" si="157"/>
        <v>5992972.6699999999</v>
      </c>
      <c r="AZ604" s="50">
        <f t="shared" si="158"/>
        <v>33947487.5</v>
      </c>
      <c r="BA604" s="50">
        <f t="shared" si="159"/>
        <v>8894.5</v>
      </c>
      <c r="BB604" s="7">
        <f t="shared" si="160"/>
        <v>5.4726333655767601</v>
      </c>
      <c r="BC604" s="10" t="s">
        <v>790</v>
      </c>
      <c r="BD604" s="10" t="s">
        <v>790</v>
      </c>
      <c r="BE604" s="10" t="s">
        <v>807</v>
      </c>
      <c r="BF604" s="10" t="s">
        <v>811</v>
      </c>
    </row>
    <row r="605" spans="1:58" x14ac:dyDescent="0.2">
      <c r="A605" s="5">
        <v>175842</v>
      </c>
      <c r="B605" s="6" t="s">
        <v>289</v>
      </c>
      <c r="C605" s="6">
        <v>231537.43</v>
      </c>
      <c r="D605" s="6">
        <v>360275</v>
      </c>
      <c r="E605" s="6">
        <v>52.5</v>
      </c>
      <c r="F605" s="49">
        <f t="shared" si="145"/>
        <v>19.280058011241412</v>
      </c>
      <c r="G605" s="6">
        <v>352812.43</v>
      </c>
      <c r="H605" s="6">
        <v>452262.5</v>
      </c>
      <c r="I605" s="6">
        <v>66.25</v>
      </c>
      <c r="J605" s="49">
        <f t="shared" si="146"/>
        <v>24.183268190486718</v>
      </c>
      <c r="K605" s="6">
        <v>381318.69</v>
      </c>
      <c r="L605" s="6">
        <v>396475</v>
      </c>
      <c r="M605" s="6">
        <v>57.5</v>
      </c>
      <c r="N605" s="49">
        <f t="shared" si="147"/>
        <v>28.85317031338672</v>
      </c>
      <c r="O605" s="6">
        <v>165368.69</v>
      </c>
      <c r="P605" s="6">
        <v>36250</v>
      </c>
      <c r="Q605" s="6">
        <v>5</v>
      </c>
      <c r="R605" s="49">
        <f t="shared" si="148"/>
        <v>141.41874179310346</v>
      </c>
      <c r="S605" s="6">
        <v>243196.19</v>
      </c>
      <c r="T605" s="6">
        <v>355152.5</v>
      </c>
      <c r="U605" s="6">
        <v>52.75</v>
      </c>
      <c r="V605" s="49">
        <f t="shared" si="149"/>
        <v>21.227731439311281</v>
      </c>
      <c r="W605" s="6">
        <v>285427.44</v>
      </c>
      <c r="X605" s="6">
        <v>305310</v>
      </c>
      <c r="Y605" s="6">
        <v>46</v>
      </c>
      <c r="Z605" s="49">
        <f t="shared" si="150"/>
        <v>28.046324064066031</v>
      </c>
      <c r="AA605" s="6">
        <v>357727.44</v>
      </c>
      <c r="AB605" s="6">
        <v>371800</v>
      </c>
      <c r="AC605" s="6">
        <v>50</v>
      </c>
      <c r="AD605" s="49">
        <f t="shared" si="151"/>
        <v>29.826655836471222</v>
      </c>
      <c r="AE605" s="6">
        <v>361077.44</v>
      </c>
      <c r="AF605" s="6">
        <v>103650</v>
      </c>
      <c r="AG605" s="6">
        <v>15</v>
      </c>
      <c r="AH605" s="49">
        <f t="shared" si="152"/>
        <v>104.50866570188133</v>
      </c>
      <c r="AI605" s="6">
        <v>230987.44</v>
      </c>
      <c r="AJ605" s="6">
        <v>261350</v>
      </c>
      <c r="AK605" s="6">
        <v>37</v>
      </c>
      <c r="AL605" s="49">
        <f t="shared" si="153"/>
        <v>27.398548459919649</v>
      </c>
      <c r="AM605" s="6">
        <v>60987.44</v>
      </c>
      <c r="AN605" s="6">
        <v>0</v>
      </c>
      <c r="AO605" s="6">
        <v>0</v>
      </c>
      <c r="AP605" s="49">
        <f t="shared" si="154"/>
        <v>0</v>
      </c>
      <c r="AQ605" s="6">
        <v>89552.45</v>
      </c>
      <c r="AR605" s="8">
        <v>92030</v>
      </c>
      <c r="AS605" s="8">
        <v>13</v>
      </c>
      <c r="AT605" s="51">
        <f t="shared" si="155"/>
        <v>30.165445506899925</v>
      </c>
      <c r="AU605" s="6">
        <v>-10117.549999999999</v>
      </c>
      <c r="AV605" s="8">
        <v>7110</v>
      </c>
      <c r="AW605" s="8">
        <v>1</v>
      </c>
      <c r="AX605" s="51">
        <f t="shared" si="156"/>
        <v>-44.113087201125175</v>
      </c>
      <c r="AY605" s="50">
        <f t="shared" si="157"/>
        <v>2017388.3099999998</v>
      </c>
      <c r="AZ605" s="50">
        <f t="shared" si="158"/>
        <v>2277525</v>
      </c>
      <c r="BA605" s="50">
        <f t="shared" si="159"/>
        <v>396</v>
      </c>
      <c r="BB605" s="7">
        <f t="shared" si="160"/>
        <v>27.459210155761188</v>
      </c>
      <c r="BC605" s="10" t="s">
        <v>790</v>
      </c>
      <c r="BD605" s="10" t="s">
        <v>790</v>
      </c>
      <c r="BE605" s="10" t="s">
        <v>807</v>
      </c>
      <c r="BF605" s="10" t="s">
        <v>811</v>
      </c>
    </row>
    <row r="606" spans="1:58" x14ac:dyDescent="0.2">
      <c r="A606" s="5">
        <v>176271</v>
      </c>
      <c r="B606" s="6" t="s">
        <v>295</v>
      </c>
      <c r="C606" s="6">
        <v>55417.95</v>
      </c>
      <c r="D606" s="6">
        <v>56225</v>
      </c>
      <c r="E606" s="6">
        <v>7.5</v>
      </c>
      <c r="F606" s="49">
        <f t="shared" si="145"/>
        <v>29.569381947532232</v>
      </c>
      <c r="G606" s="6">
        <v>136442.95000000001</v>
      </c>
      <c r="H606" s="6">
        <v>174000</v>
      </c>
      <c r="I606" s="6">
        <v>25</v>
      </c>
      <c r="J606" s="49">
        <f t="shared" si="146"/>
        <v>24.308801436781611</v>
      </c>
      <c r="K606" s="6">
        <v>49742.95</v>
      </c>
      <c r="L606" s="6">
        <v>104200</v>
      </c>
      <c r="M606" s="6">
        <v>15</v>
      </c>
      <c r="N606" s="49">
        <f t="shared" si="147"/>
        <v>14.321386756238002</v>
      </c>
      <c r="O606" s="6">
        <v>34292.949999999997</v>
      </c>
      <c r="P606" s="6">
        <v>35000</v>
      </c>
      <c r="Q606" s="6">
        <v>5</v>
      </c>
      <c r="R606" s="49">
        <f t="shared" si="148"/>
        <v>30.373755714285714</v>
      </c>
      <c r="S606" s="6">
        <v>32292.95</v>
      </c>
      <c r="T606" s="6">
        <v>0</v>
      </c>
      <c r="U606" s="6">
        <v>0</v>
      </c>
      <c r="V606" s="49">
        <f t="shared" si="149"/>
        <v>0</v>
      </c>
      <c r="W606" s="6">
        <v>41582.949999999997</v>
      </c>
      <c r="X606" s="6">
        <v>74865</v>
      </c>
      <c r="Y606" s="6">
        <v>11.5</v>
      </c>
      <c r="Z606" s="49">
        <f t="shared" si="150"/>
        <v>16.663173712682827</v>
      </c>
      <c r="AA606" s="6">
        <v>41582.949999999997</v>
      </c>
      <c r="AB606" s="6">
        <v>0</v>
      </c>
      <c r="AC606" s="6">
        <v>0</v>
      </c>
      <c r="AD606" s="49">
        <f t="shared" si="151"/>
        <v>0</v>
      </c>
      <c r="AE606" s="6">
        <v>41582.949999999997</v>
      </c>
      <c r="AF606" s="6">
        <v>0</v>
      </c>
      <c r="AG606" s="6">
        <v>0</v>
      </c>
      <c r="AH606" s="49">
        <f t="shared" si="152"/>
        <v>0</v>
      </c>
      <c r="AI606" s="6">
        <v>15177.95</v>
      </c>
      <c r="AJ606" s="6">
        <v>53075</v>
      </c>
      <c r="AK606" s="6">
        <v>7.5</v>
      </c>
      <c r="AL606" s="49">
        <f t="shared" si="153"/>
        <v>8.8651238813000486</v>
      </c>
      <c r="AM606" s="6">
        <v>33177.949999999997</v>
      </c>
      <c r="AN606" s="6">
        <v>34550</v>
      </c>
      <c r="AO606" s="6">
        <v>5</v>
      </c>
      <c r="AP606" s="49">
        <f t="shared" si="154"/>
        <v>29.768927641099854</v>
      </c>
      <c r="AQ606" s="6">
        <v>86702.95</v>
      </c>
      <c r="AR606" s="8">
        <v>107900</v>
      </c>
      <c r="AS606" s="8">
        <v>15</v>
      </c>
      <c r="AT606" s="51">
        <f t="shared" si="155"/>
        <v>24.910022706209453</v>
      </c>
      <c r="AU606" s="6">
        <v>63802.95</v>
      </c>
      <c r="AV606" s="8">
        <v>69850</v>
      </c>
      <c r="AW606" s="8">
        <v>10</v>
      </c>
      <c r="AX606" s="51">
        <f t="shared" si="156"/>
        <v>28.316269863994275</v>
      </c>
      <c r="AY606" s="50">
        <f t="shared" si="157"/>
        <v>391355.65000000008</v>
      </c>
      <c r="AZ606" s="50">
        <f t="shared" si="158"/>
        <v>444290</v>
      </c>
      <c r="BA606" s="50">
        <f t="shared" si="159"/>
        <v>101.5</v>
      </c>
      <c r="BB606" s="7">
        <f t="shared" si="160"/>
        <v>27.306545612100212</v>
      </c>
      <c r="BC606" s="10" t="s">
        <v>790</v>
      </c>
      <c r="BD606" s="10" t="s">
        <v>790</v>
      </c>
      <c r="BE606" s="10" t="s">
        <v>807</v>
      </c>
      <c r="BF606" s="10" t="s">
        <v>811</v>
      </c>
    </row>
    <row r="607" spans="1:58" x14ac:dyDescent="0.2">
      <c r="A607" s="5">
        <v>176781</v>
      </c>
      <c r="B607" s="6" t="s">
        <v>193</v>
      </c>
      <c r="C607" s="6">
        <v>-189.21</v>
      </c>
      <c r="D607" s="6">
        <v>36150</v>
      </c>
      <c r="E607" s="6">
        <v>5</v>
      </c>
      <c r="F607" s="49">
        <f t="shared" si="145"/>
        <v>-0.1570207468879668</v>
      </c>
      <c r="G607" s="6">
        <v>32760.79</v>
      </c>
      <c r="H607" s="6">
        <v>137950</v>
      </c>
      <c r="I607" s="6">
        <v>20</v>
      </c>
      <c r="J607" s="49">
        <f t="shared" si="146"/>
        <v>7.3619752808988768</v>
      </c>
      <c r="K607" s="6">
        <v>159693.29</v>
      </c>
      <c r="L607" s="6">
        <v>364935</v>
      </c>
      <c r="M607" s="6">
        <v>50.5</v>
      </c>
      <c r="N607" s="49">
        <f t="shared" si="147"/>
        <v>13.127813720251552</v>
      </c>
      <c r="O607" s="6">
        <v>-11606.71</v>
      </c>
      <c r="P607" s="6">
        <v>0</v>
      </c>
      <c r="Q607" s="6">
        <v>0</v>
      </c>
      <c r="R607" s="49">
        <f t="shared" si="148"/>
        <v>0</v>
      </c>
      <c r="S607" s="6">
        <v>50893.29</v>
      </c>
      <c r="T607" s="6">
        <v>67600</v>
      </c>
      <c r="U607" s="6">
        <v>10</v>
      </c>
      <c r="V607" s="49">
        <f t="shared" si="149"/>
        <v>23.338638905325446</v>
      </c>
      <c r="W607" s="6">
        <v>-3781.71</v>
      </c>
      <c r="X607" s="6">
        <v>17525</v>
      </c>
      <c r="Y607" s="6">
        <v>2.5</v>
      </c>
      <c r="Z607" s="49">
        <f t="shared" si="150"/>
        <v>-6.4736833095577753</v>
      </c>
      <c r="AA607" s="6">
        <v>-3281.71</v>
      </c>
      <c r="AB607" s="6">
        <v>109900</v>
      </c>
      <c r="AC607" s="6">
        <v>15</v>
      </c>
      <c r="AD607" s="49">
        <f t="shared" si="151"/>
        <v>-0.9256870791628754</v>
      </c>
      <c r="AE607" s="6">
        <v>63018.29</v>
      </c>
      <c r="AF607" s="6">
        <v>71300</v>
      </c>
      <c r="AG607" s="6">
        <v>10</v>
      </c>
      <c r="AH607" s="49">
        <f t="shared" si="152"/>
        <v>26.515409537166903</v>
      </c>
      <c r="AI607" s="6">
        <v>-381.71</v>
      </c>
      <c r="AJ607" s="6">
        <v>0</v>
      </c>
      <c r="AK607" s="6">
        <v>0</v>
      </c>
      <c r="AL607" s="49">
        <f t="shared" si="153"/>
        <v>0</v>
      </c>
      <c r="AM607" s="6">
        <v>-4581.71</v>
      </c>
      <c r="AN607" s="6">
        <v>201400</v>
      </c>
      <c r="AO607" s="6">
        <v>30</v>
      </c>
      <c r="AP607" s="49">
        <f t="shared" si="154"/>
        <v>-0.70522845084409136</v>
      </c>
      <c r="AQ607" s="6">
        <v>-10931.71</v>
      </c>
      <c r="AR607" s="8">
        <v>145350</v>
      </c>
      <c r="AS607" s="8">
        <v>20</v>
      </c>
      <c r="AT607" s="51">
        <f t="shared" si="155"/>
        <v>-2.3314964568283449</v>
      </c>
      <c r="AU607" s="6">
        <v>-7206.71</v>
      </c>
      <c r="AV607" s="8">
        <v>101450</v>
      </c>
      <c r="AW607" s="8">
        <v>15</v>
      </c>
      <c r="AX607" s="51">
        <f t="shared" si="156"/>
        <v>-2.2021489403647116</v>
      </c>
      <c r="AY607" s="50">
        <f t="shared" si="157"/>
        <v>224488.03000000003</v>
      </c>
      <c r="AZ607" s="50">
        <f t="shared" si="158"/>
        <v>734060</v>
      </c>
      <c r="BA607" s="50">
        <f t="shared" si="159"/>
        <v>178</v>
      </c>
      <c r="BB607" s="7">
        <f t="shared" si="160"/>
        <v>9.4803271258480244</v>
      </c>
      <c r="BC607" s="10" t="s">
        <v>790</v>
      </c>
      <c r="BD607" s="10" t="s">
        <v>790</v>
      </c>
      <c r="BE607" s="10" t="s">
        <v>807</v>
      </c>
      <c r="BF607" s="10" t="s">
        <v>811</v>
      </c>
    </row>
    <row r="608" spans="1:58" x14ac:dyDescent="0.2">
      <c r="A608" s="5">
        <v>179467</v>
      </c>
      <c r="B608" s="6" t="s">
        <v>408</v>
      </c>
      <c r="C608" s="6">
        <v>805833.71</v>
      </c>
      <c r="D608" s="6">
        <v>1216015</v>
      </c>
      <c r="E608" s="6">
        <v>171.5</v>
      </c>
      <c r="F608" s="49">
        <f t="shared" si="145"/>
        <v>19.880520635025061</v>
      </c>
      <c r="G608" s="6">
        <v>236445.71</v>
      </c>
      <c r="H608" s="6">
        <v>349350</v>
      </c>
      <c r="I608" s="6">
        <v>50</v>
      </c>
      <c r="J608" s="49">
        <f t="shared" si="146"/>
        <v>20.981299584943464</v>
      </c>
      <c r="K608" s="6">
        <v>700878.23</v>
      </c>
      <c r="L608" s="6">
        <v>2421370</v>
      </c>
      <c r="M608" s="6">
        <v>335</v>
      </c>
      <c r="N608" s="49">
        <f t="shared" si="147"/>
        <v>8.6836571445091</v>
      </c>
      <c r="O608" s="6">
        <v>685928.23</v>
      </c>
      <c r="P608" s="6">
        <v>0</v>
      </c>
      <c r="Q608" s="6">
        <v>0</v>
      </c>
      <c r="R608" s="49">
        <f t="shared" si="148"/>
        <v>0</v>
      </c>
      <c r="S608" s="6">
        <v>617408.26</v>
      </c>
      <c r="T608" s="6">
        <v>644025</v>
      </c>
      <c r="U608" s="6">
        <v>92.5</v>
      </c>
      <c r="V608" s="49">
        <f t="shared" si="149"/>
        <v>29.7188091456077</v>
      </c>
      <c r="W608" s="6">
        <v>174070.76</v>
      </c>
      <c r="X608" s="6">
        <v>419450</v>
      </c>
      <c r="Y608" s="6">
        <v>60</v>
      </c>
      <c r="Z608" s="49">
        <f t="shared" si="150"/>
        <v>12.449929192990822</v>
      </c>
      <c r="AA608" s="6">
        <v>350180.76</v>
      </c>
      <c r="AB608" s="6">
        <v>712950</v>
      </c>
      <c r="AC608" s="6">
        <v>95</v>
      </c>
      <c r="AD608" s="49">
        <f t="shared" si="151"/>
        <v>15.226318199032191</v>
      </c>
      <c r="AE608" s="6">
        <v>213350.77</v>
      </c>
      <c r="AF608" s="6">
        <v>1440440</v>
      </c>
      <c r="AG608" s="6">
        <v>193.5</v>
      </c>
      <c r="AH608" s="49">
        <f t="shared" si="152"/>
        <v>4.4434499875038185</v>
      </c>
      <c r="AI608" s="6">
        <v>211035.75</v>
      </c>
      <c r="AJ608" s="6">
        <v>1576325</v>
      </c>
      <c r="AK608" s="6">
        <v>217.5</v>
      </c>
      <c r="AL608" s="49">
        <f t="shared" si="153"/>
        <v>4.150228062106482</v>
      </c>
      <c r="AM608" s="6">
        <v>-59402.28</v>
      </c>
      <c r="AN608" s="6">
        <v>1436935</v>
      </c>
      <c r="AO608" s="6">
        <v>201.5</v>
      </c>
      <c r="AP608" s="49">
        <f t="shared" si="154"/>
        <v>-1.281526777481236</v>
      </c>
      <c r="AQ608" s="6">
        <v>669346.69999999995</v>
      </c>
      <c r="AR608" s="8">
        <v>1873250</v>
      </c>
      <c r="AS608" s="8">
        <v>262.5</v>
      </c>
      <c r="AT608" s="51">
        <f t="shared" si="155"/>
        <v>11.076870519151207</v>
      </c>
      <c r="AU608" s="6">
        <v>278636.28000000003</v>
      </c>
      <c r="AV608" s="8">
        <v>3533165</v>
      </c>
      <c r="AW608" s="8">
        <v>476.5</v>
      </c>
      <c r="AX608" s="51">
        <f t="shared" si="156"/>
        <v>2.444755532221111</v>
      </c>
      <c r="AY608" s="50">
        <f t="shared" si="157"/>
        <v>3570745.6599999992</v>
      </c>
      <c r="AZ608" s="50">
        <f t="shared" si="158"/>
        <v>5763160</v>
      </c>
      <c r="BA608" s="50">
        <f t="shared" si="159"/>
        <v>2155.5</v>
      </c>
      <c r="BB608" s="7">
        <f t="shared" si="160"/>
        <v>19.207017584103163</v>
      </c>
      <c r="BC608" s="10" t="s">
        <v>790</v>
      </c>
      <c r="BD608" s="10" t="s">
        <v>790</v>
      </c>
      <c r="BE608" s="10" t="s">
        <v>807</v>
      </c>
      <c r="BF608" s="10" t="s">
        <v>811</v>
      </c>
    </row>
    <row r="609" spans="1:58" x14ac:dyDescent="0.2">
      <c r="A609" s="5">
        <v>179561</v>
      </c>
      <c r="B609" s="6" t="s">
        <v>414</v>
      </c>
      <c r="C609" s="6">
        <v>246897.47</v>
      </c>
      <c r="D609" s="6">
        <v>385550</v>
      </c>
      <c r="E609" s="6">
        <v>55</v>
      </c>
      <c r="F609" s="49">
        <f t="shared" si="145"/>
        <v>19.211319154454674</v>
      </c>
      <c r="G609" s="6">
        <v>92647.47</v>
      </c>
      <c r="H609" s="6">
        <v>172500</v>
      </c>
      <c r="I609" s="6">
        <v>25</v>
      </c>
      <c r="J609" s="49">
        <f t="shared" si="146"/>
        <v>16.649690260869566</v>
      </c>
      <c r="K609" s="6">
        <v>142225.46</v>
      </c>
      <c r="L609" s="6">
        <v>421950</v>
      </c>
      <c r="M609" s="6">
        <v>60</v>
      </c>
      <c r="N609" s="49">
        <f t="shared" si="147"/>
        <v>10.112012797724848</v>
      </c>
      <c r="O609" s="6">
        <v>117907.46</v>
      </c>
      <c r="P609" s="6">
        <v>45225</v>
      </c>
      <c r="Q609" s="6">
        <v>6.7</v>
      </c>
      <c r="R609" s="49">
        <f t="shared" si="148"/>
        <v>80.821033941404096</v>
      </c>
      <c r="S609" s="6">
        <v>31917.46</v>
      </c>
      <c r="T609" s="6">
        <v>0</v>
      </c>
      <c r="U609" s="6">
        <v>0</v>
      </c>
      <c r="V609" s="49">
        <f t="shared" si="149"/>
        <v>0</v>
      </c>
      <c r="W609" s="6">
        <v>51275.46</v>
      </c>
      <c r="X609" s="6">
        <v>51575</v>
      </c>
      <c r="Y609" s="6">
        <v>7.5</v>
      </c>
      <c r="Z609" s="49">
        <f t="shared" si="150"/>
        <v>29.825764420746484</v>
      </c>
      <c r="AA609" s="6">
        <v>0.46</v>
      </c>
      <c r="AB609" s="6">
        <v>0</v>
      </c>
      <c r="AC609" s="6">
        <v>0</v>
      </c>
      <c r="AD609" s="49">
        <f t="shared" si="151"/>
        <v>0</v>
      </c>
      <c r="AE609" s="6">
        <v>-3349.54</v>
      </c>
      <c r="AF609" s="6">
        <v>87875</v>
      </c>
      <c r="AG609" s="6">
        <v>12.5</v>
      </c>
      <c r="AH609" s="49">
        <f t="shared" si="152"/>
        <v>-1.1435129445234709</v>
      </c>
      <c r="AI609" s="6">
        <v>150132.94</v>
      </c>
      <c r="AJ609" s="6">
        <v>558405</v>
      </c>
      <c r="AK609" s="6">
        <v>78</v>
      </c>
      <c r="AL609" s="49">
        <f t="shared" si="153"/>
        <v>8.3346695319705226</v>
      </c>
      <c r="AM609" s="6">
        <v>237767.93</v>
      </c>
      <c r="AN609" s="6">
        <v>711473</v>
      </c>
      <c r="AO609" s="6">
        <v>100.3</v>
      </c>
      <c r="AP609" s="49">
        <f t="shared" si="154"/>
        <v>10.35992346863479</v>
      </c>
      <c r="AQ609" s="6">
        <v>533182.93999999994</v>
      </c>
      <c r="AR609" s="8">
        <v>786970</v>
      </c>
      <c r="AS609" s="8">
        <v>112</v>
      </c>
      <c r="AT609" s="51">
        <f t="shared" si="155"/>
        <v>21.00292405047206</v>
      </c>
      <c r="AU609" s="6">
        <v>323174.87</v>
      </c>
      <c r="AV609" s="8">
        <v>389285</v>
      </c>
      <c r="AW609" s="8">
        <v>53.5</v>
      </c>
      <c r="AX609" s="51">
        <f t="shared" si="156"/>
        <v>25.735440538423006</v>
      </c>
      <c r="AY609" s="50">
        <f t="shared" si="157"/>
        <v>682871.23999999987</v>
      </c>
      <c r="AZ609" s="50">
        <f t="shared" si="158"/>
        <v>1076800</v>
      </c>
      <c r="BA609" s="50">
        <f t="shared" si="159"/>
        <v>510.5</v>
      </c>
      <c r="BB609" s="7">
        <f t="shared" si="160"/>
        <v>19.659183172362553</v>
      </c>
      <c r="BC609" s="10" t="s">
        <v>790</v>
      </c>
      <c r="BD609" s="10" t="s">
        <v>790</v>
      </c>
      <c r="BE609" s="10" t="s">
        <v>807</v>
      </c>
      <c r="BF609" s="10" t="s">
        <v>811</v>
      </c>
    </row>
    <row r="610" spans="1:58" x14ac:dyDescent="0.2">
      <c r="A610" s="5">
        <v>179842</v>
      </c>
      <c r="B610" s="6" t="s">
        <v>417</v>
      </c>
      <c r="C610" s="6">
        <v>33084.120000000003</v>
      </c>
      <c r="D610" s="6">
        <v>68550</v>
      </c>
      <c r="E610" s="6">
        <v>10</v>
      </c>
      <c r="F610" s="49">
        <f t="shared" si="145"/>
        <v>14.478827133479214</v>
      </c>
      <c r="G610" s="6">
        <v>57759.13</v>
      </c>
      <c r="H610" s="6">
        <v>116525</v>
      </c>
      <c r="I610" s="6">
        <v>17.5</v>
      </c>
      <c r="J610" s="49">
        <f t="shared" si="146"/>
        <v>15.366084788671957</v>
      </c>
      <c r="K610" s="6">
        <v>131049.13</v>
      </c>
      <c r="L610" s="6">
        <v>116650</v>
      </c>
      <c r="M610" s="6">
        <v>17</v>
      </c>
      <c r="N610" s="49">
        <f t="shared" si="147"/>
        <v>33.703162451778823</v>
      </c>
      <c r="O610" s="6">
        <v>93350.13</v>
      </c>
      <c r="P610" s="6">
        <v>119425</v>
      </c>
      <c r="Q610" s="6">
        <v>17.5</v>
      </c>
      <c r="R610" s="49">
        <f t="shared" si="148"/>
        <v>24.231559807410509</v>
      </c>
      <c r="S610" s="6">
        <v>78655.13</v>
      </c>
      <c r="T610" s="6">
        <v>85125</v>
      </c>
      <c r="U610" s="6">
        <v>12.5</v>
      </c>
      <c r="V610" s="49">
        <f t="shared" si="149"/>
        <v>28.643865256975037</v>
      </c>
      <c r="W610" s="6">
        <v>111805.11</v>
      </c>
      <c r="X610" s="6">
        <v>118175</v>
      </c>
      <c r="Y610" s="6">
        <v>17.5</v>
      </c>
      <c r="Z610" s="49">
        <f t="shared" si="150"/>
        <v>28.382934630844087</v>
      </c>
      <c r="AA610" s="6">
        <v>65130.11</v>
      </c>
      <c r="AB610" s="6">
        <v>84875</v>
      </c>
      <c r="AC610" s="6">
        <v>12.5</v>
      </c>
      <c r="AD610" s="49">
        <f t="shared" si="151"/>
        <v>23.788317054491898</v>
      </c>
      <c r="AE610" s="6">
        <v>65500.11</v>
      </c>
      <c r="AF610" s="6">
        <v>69100</v>
      </c>
      <c r="AG610" s="6">
        <v>10</v>
      </c>
      <c r="AH610" s="49">
        <f t="shared" si="152"/>
        <v>28.43709551374819</v>
      </c>
      <c r="AI610" s="6">
        <v>113625.11</v>
      </c>
      <c r="AJ610" s="6">
        <v>176100</v>
      </c>
      <c r="AK610" s="6">
        <v>25</v>
      </c>
      <c r="AL610" s="49">
        <f t="shared" si="153"/>
        <v>20.002148835888697</v>
      </c>
      <c r="AM610" s="6">
        <v>83725.11</v>
      </c>
      <c r="AN610" s="6">
        <v>138700</v>
      </c>
      <c r="AO610" s="6">
        <v>20</v>
      </c>
      <c r="AP610" s="49">
        <f t="shared" si="154"/>
        <v>18.712894087959626</v>
      </c>
      <c r="AQ610" s="6">
        <v>14119.11</v>
      </c>
      <c r="AR610" s="8">
        <v>55180</v>
      </c>
      <c r="AS610" s="8">
        <v>8</v>
      </c>
      <c r="AT610" s="51">
        <f t="shared" si="155"/>
        <v>7.9320842696629219</v>
      </c>
      <c r="AU610" s="6">
        <v>-1950.89</v>
      </c>
      <c r="AV610" s="8">
        <v>51825</v>
      </c>
      <c r="AW610" s="8">
        <v>7.5</v>
      </c>
      <c r="AX610" s="51">
        <f t="shared" si="156"/>
        <v>-1.166957838880849</v>
      </c>
      <c r="AY610" s="50">
        <f t="shared" si="157"/>
        <v>570832.86</v>
      </c>
      <c r="AZ610" s="50">
        <f t="shared" si="158"/>
        <v>709325</v>
      </c>
      <c r="BA610" s="50">
        <f t="shared" si="159"/>
        <v>175</v>
      </c>
      <c r="BB610" s="7">
        <f t="shared" si="160"/>
        <v>24.947405857681595</v>
      </c>
      <c r="BC610" s="10" t="s">
        <v>790</v>
      </c>
      <c r="BD610" s="10" t="s">
        <v>790</v>
      </c>
      <c r="BE610" s="10" t="s">
        <v>807</v>
      </c>
      <c r="BF610" s="10" t="s">
        <v>811</v>
      </c>
    </row>
    <row r="611" spans="1:58" x14ac:dyDescent="0.2">
      <c r="A611" s="5">
        <v>179866</v>
      </c>
      <c r="B611" s="6" t="s">
        <v>419</v>
      </c>
      <c r="C611" s="6">
        <v>19830.21</v>
      </c>
      <c r="D611" s="6">
        <v>33650</v>
      </c>
      <c r="E611" s="6">
        <v>5</v>
      </c>
      <c r="F611" s="49">
        <f t="shared" si="145"/>
        <v>17.679236255572064</v>
      </c>
      <c r="G611" s="6">
        <v>60014.21</v>
      </c>
      <c r="H611" s="6">
        <v>78533</v>
      </c>
      <c r="I611" s="6">
        <v>11.1</v>
      </c>
      <c r="J611" s="49">
        <f t="shared" si="146"/>
        <v>23.689920288286451</v>
      </c>
      <c r="K611" s="6">
        <v>129414.21</v>
      </c>
      <c r="L611" s="6">
        <v>70200</v>
      </c>
      <c r="M611" s="6">
        <v>10</v>
      </c>
      <c r="N611" s="49">
        <f t="shared" si="147"/>
        <v>55.305217948717953</v>
      </c>
      <c r="O611" s="6">
        <v>23452.21</v>
      </c>
      <c r="P611" s="6">
        <v>24174</v>
      </c>
      <c r="Q611" s="6">
        <v>3.4</v>
      </c>
      <c r="R611" s="49">
        <f t="shared" si="148"/>
        <v>30.074398527343426</v>
      </c>
      <c r="S611" s="6">
        <v>22244.21</v>
      </c>
      <c r="T611" s="6">
        <v>0</v>
      </c>
      <c r="U611" s="6">
        <v>0</v>
      </c>
      <c r="V611" s="49">
        <f t="shared" si="149"/>
        <v>0</v>
      </c>
      <c r="W611" s="6">
        <v>15175.21</v>
      </c>
      <c r="X611" s="6">
        <v>16275</v>
      </c>
      <c r="Y611" s="6">
        <v>2.5</v>
      </c>
      <c r="Z611" s="49">
        <f t="shared" si="150"/>
        <v>27.972737327188938</v>
      </c>
      <c r="AA611" s="6">
        <v>15175.21</v>
      </c>
      <c r="AB611" s="6">
        <v>0</v>
      </c>
      <c r="AC611" s="6">
        <v>0</v>
      </c>
      <c r="AD611" s="49">
        <f t="shared" si="151"/>
        <v>0</v>
      </c>
      <c r="AE611" s="6">
        <v>51375.21</v>
      </c>
      <c r="AF611" s="6">
        <v>112050</v>
      </c>
      <c r="AG611" s="6">
        <v>15</v>
      </c>
      <c r="AH611" s="49">
        <f t="shared" si="152"/>
        <v>13.755076305220884</v>
      </c>
      <c r="AI611" s="6">
        <v>85200.21</v>
      </c>
      <c r="AJ611" s="6">
        <v>35800</v>
      </c>
      <c r="AK611" s="6">
        <v>5</v>
      </c>
      <c r="AL611" s="49">
        <f t="shared" si="153"/>
        <v>73.776718156424593</v>
      </c>
      <c r="AM611" s="6">
        <v>-22560.82</v>
      </c>
      <c r="AN611" s="6">
        <v>0</v>
      </c>
      <c r="AO611" s="6">
        <v>0</v>
      </c>
      <c r="AP611" s="49">
        <f t="shared" si="154"/>
        <v>0</v>
      </c>
      <c r="AQ611" s="6">
        <v>-22560.82</v>
      </c>
      <c r="AR611" s="8">
        <v>0</v>
      </c>
      <c r="AS611" s="8">
        <v>0</v>
      </c>
      <c r="AT611" s="51">
        <f t="shared" si="155"/>
        <v>0</v>
      </c>
      <c r="AU611" s="6">
        <v>-22560.82</v>
      </c>
      <c r="AV611" s="8">
        <v>0</v>
      </c>
      <c r="AW611" s="8">
        <v>0</v>
      </c>
      <c r="AX611" s="51">
        <f t="shared" si="156"/>
        <v>0</v>
      </c>
      <c r="AY611" s="50">
        <f t="shared" si="157"/>
        <v>285305.47000000003</v>
      </c>
      <c r="AZ611" s="50">
        <f t="shared" si="158"/>
        <v>222832</v>
      </c>
      <c r="BA611" s="50">
        <f t="shared" si="159"/>
        <v>52</v>
      </c>
      <c r="BB611" s="7">
        <f t="shared" si="160"/>
        <v>39.691200411072025</v>
      </c>
      <c r="BC611" s="10" t="s">
        <v>790</v>
      </c>
      <c r="BD611" s="10" t="s">
        <v>790</v>
      </c>
      <c r="BE611" s="10" t="s">
        <v>807</v>
      </c>
      <c r="BF611" s="10" t="s">
        <v>811</v>
      </c>
    </row>
    <row r="612" spans="1:58" x14ac:dyDescent="0.2">
      <c r="A612" s="5">
        <v>179868</v>
      </c>
      <c r="B612" s="6" t="s">
        <v>421</v>
      </c>
      <c r="C612" s="6">
        <v>309060.34000000003</v>
      </c>
      <c r="D612" s="6">
        <v>254400</v>
      </c>
      <c r="E612" s="6">
        <v>35</v>
      </c>
      <c r="F612" s="49">
        <f t="shared" si="145"/>
        <v>36.445794811320759</v>
      </c>
      <c r="G612" s="6">
        <v>299890.34000000003</v>
      </c>
      <c r="H612" s="6">
        <v>307120</v>
      </c>
      <c r="I612" s="6">
        <v>44</v>
      </c>
      <c r="J612" s="49">
        <f t="shared" si="146"/>
        <v>30.27025442823652</v>
      </c>
      <c r="K612" s="6">
        <v>670920.34</v>
      </c>
      <c r="L612" s="6">
        <v>694100</v>
      </c>
      <c r="M612" s="6">
        <v>95</v>
      </c>
      <c r="N612" s="49">
        <f t="shared" si="147"/>
        <v>28.998141766316088</v>
      </c>
      <c r="O612" s="6">
        <v>451140.34</v>
      </c>
      <c r="P612" s="6">
        <v>0</v>
      </c>
      <c r="Q612" s="6">
        <v>0</v>
      </c>
      <c r="R612" s="49">
        <f t="shared" si="148"/>
        <v>0</v>
      </c>
      <c r="S612" s="6">
        <v>272300.34000000003</v>
      </c>
      <c r="T612" s="6">
        <v>0</v>
      </c>
      <c r="U612" s="6">
        <v>0</v>
      </c>
      <c r="V612" s="49">
        <f t="shared" si="149"/>
        <v>0</v>
      </c>
      <c r="W612" s="6">
        <v>536073.34</v>
      </c>
      <c r="X612" s="6">
        <v>548300</v>
      </c>
      <c r="Y612" s="6">
        <v>80</v>
      </c>
      <c r="Z612" s="49">
        <f t="shared" si="150"/>
        <v>29.33102352726609</v>
      </c>
      <c r="AA612" s="6">
        <v>436173.34</v>
      </c>
      <c r="AB612" s="6">
        <v>0</v>
      </c>
      <c r="AC612" s="6">
        <v>0</v>
      </c>
      <c r="AD612" s="49">
        <f t="shared" si="151"/>
        <v>0</v>
      </c>
      <c r="AE612" s="6">
        <v>436173.34</v>
      </c>
      <c r="AF612" s="6">
        <v>0</v>
      </c>
      <c r="AG612" s="6">
        <v>0</v>
      </c>
      <c r="AH612" s="49">
        <f t="shared" si="152"/>
        <v>0</v>
      </c>
      <c r="AI612" s="6">
        <v>-397.66</v>
      </c>
      <c r="AJ612" s="6">
        <v>0</v>
      </c>
      <c r="AK612" s="6">
        <v>0</v>
      </c>
      <c r="AL612" s="49">
        <f t="shared" si="153"/>
        <v>0</v>
      </c>
      <c r="AM612" s="6">
        <v>166752.35</v>
      </c>
      <c r="AN612" s="6">
        <v>436300</v>
      </c>
      <c r="AO612" s="6">
        <v>60</v>
      </c>
      <c r="AP612" s="49">
        <f t="shared" si="154"/>
        <v>11.848092711437085</v>
      </c>
      <c r="AQ612" s="6">
        <v>566204.35</v>
      </c>
      <c r="AR612" s="8">
        <v>569400</v>
      </c>
      <c r="AS612" s="8">
        <v>80</v>
      </c>
      <c r="AT612" s="51">
        <f t="shared" si="155"/>
        <v>30.826018352651914</v>
      </c>
      <c r="AU612" s="6">
        <v>221066.28</v>
      </c>
      <c r="AV612" s="8">
        <v>260300</v>
      </c>
      <c r="AW612" s="8">
        <v>35</v>
      </c>
      <c r="AX612" s="51">
        <f t="shared" si="156"/>
        <v>26.327524702266619</v>
      </c>
      <c r="AY612" s="50">
        <f t="shared" si="157"/>
        <v>2975558.38</v>
      </c>
      <c r="AZ612" s="50">
        <f t="shared" si="158"/>
        <v>1803920</v>
      </c>
      <c r="BA612" s="50">
        <f t="shared" si="159"/>
        <v>429</v>
      </c>
      <c r="BB612" s="7">
        <f t="shared" si="160"/>
        <v>51.134368364450751</v>
      </c>
      <c r="BC612" s="10" t="s">
        <v>790</v>
      </c>
      <c r="BD612" s="10" t="s">
        <v>790</v>
      </c>
      <c r="BE612" s="10" t="s">
        <v>807</v>
      </c>
      <c r="BF612" s="10" t="s">
        <v>811</v>
      </c>
    </row>
    <row r="613" spans="1:58" x14ac:dyDescent="0.2">
      <c r="A613" s="5">
        <v>179869</v>
      </c>
      <c r="B613" s="6" t="s">
        <v>422</v>
      </c>
      <c r="C613" s="6">
        <v>-54664.53</v>
      </c>
      <c r="D613" s="6">
        <v>947940</v>
      </c>
      <c r="E613" s="6">
        <v>133</v>
      </c>
      <c r="F613" s="49">
        <f t="shared" si="145"/>
        <v>-1.7299996835242737</v>
      </c>
      <c r="G613" s="6">
        <v>-28118.560000000001</v>
      </c>
      <c r="H613" s="6">
        <v>972445</v>
      </c>
      <c r="I613" s="6">
        <v>139</v>
      </c>
      <c r="J613" s="49">
        <f t="shared" si="146"/>
        <v>-0.89637497236347552</v>
      </c>
      <c r="K613" s="6">
        <v>-63674.31</v>
      </c>
      <c r="L613" s="6">
        <v>1324687.5</v>
      </c>
      <c r="M613" s="6">
        <v>184.75</v>
      </c>
      <c r="N613" s="49">
        <f t="shared" si="147"/>
        <v>-1.4420225902335455</v>
      </c>
      <c r="O613" s="6">
        <v>102075.69</v>
      </c>
      <c r="P613" s="6">
        <v>468270</v>
      </c>
      <c r="Q613" s="6">
        <v>66.5</v>
      </c>
      <c r="R613" s="49">
        <f t="shared" si="148"/>
        <v>6.7575253379460571</v>
      </c>
      <c r="S613" s="6">
        <v>-3553.31</v>
      </c>
      <c r="T613" s="6">
        <v>506900</v>
      </c>
      <c r="U613" s="6">
        <v>72.5</v>
      </c>
      <c r="V613" s="49">
        <f t="shared" si="149"/>
        <v>-0.21730639179325309</v>
      </c>
      <c r="W613" s="6">
        <v>-59980.33</v>
      </c>
      <c r="X613" s="6">
        <v>313400</v>
      </c>
      <c r="Y613" s="6">
        <v>45</v>
      </c>
      <c r="Z613" s="49">
        <f t="shared" si="150"/>
        <v>-5.7415759412890877</v>
      </c>
      <c r="AA613" s="6">
        <v>-31309.360000000001</v>
      </c>
      <c r="AB613" s="6">
        <v>784300</v>
      </c>
      <c r="AC613" s="6">
        <v>105</v>
      </c>
      <c r="AD613" s="49">
        <f t="shared" si="151"/>
        <v>-1.2375241106719368</v>
      </c>
      <c r="AE613" s="6">
        <v>56773.62</v>
      </c>
      <c r="AF613" s="6">
        <v>325470</v>
      </c>
      <c r="AG613" s="6">
        <v>42</v>
      </c>
      <c r="AH613" s="49">
        <f t="shared" si="152"/>
        <v>5.2330740160383451</v>
      </c>
      <c r="AI613" s="6">
        <v>-57683.32</v>
      </c>
      <c r="AJ613" s="6">
        <v>1345845</v>
      </c>
      <c r="AK613" s="6">
        <v>182</v>
      </c>
      <c r="AL613" s="49">
        <f t="shared" si="153"/>
        <v>-1.3286692895541463</v>
      </c>
      <c r="AM613" s="6">
        <v>-37911.339999999997</v>
      </c>
      <c r="AN613" s="6">
        <v>1158305</v>
      </c>
      <c r="AO613" s="6">
        <v>158</v>
      </c>
      <c r="AP613" s="49">
        <f t="shared" si="154"/>
        <v>-1.0146304643422932</v>
      </c>
      <c r="AQ613" s="6">
        <v>-58735.32</v>
      </c>
      <c r="AR613" s="8">
        <v>1164445</v>
      </c>
      <c r="AS613" s="8">
        <v>157</v>
      </c>
      <c r="AT613" s="51">
        <f t="shared" si="155"/>
        <v>-1.563659013521463</v>
      </c>
      <c r="AU613" s="6">
        <v>-94908</v>
      </c>
      <c r="AV613" s="8">
        <v>2026675</v>
      </c>
      <c r="AW613" s="8">
        <v>270</v>
      </c>
      <c r="AX613" s="51">
        <f t="shared" si="156"/>
        <v>-1.4517117939482158</v>
      </c>
      <c r="AY613" s="50">
        <f t="shared" si="157"/>
        <v>-139224.71</v>
      </c>
      <c r="AZ613" s="50">
        <f t="shared" si="158"/>
        <v>5317942.5</v>
      </c>
      <c r="BA613" s="50">
        <f t="shared" si="159"/>
        <v>1554.75</v>
      </c>
      <c r="BB613" s="7">
        <f t="shared" si="160"/>
        <v>-0.81158568562935751</v>
      </c>
      <c r="BC613" s="10" t="s">
        <v>790</v>
      </c>
      <c r="BD613" s="10" t="s">
        <v>790</v>
      </c>
      <c r="BE613" s="10" t="s">
        <v>807</v>
      </c>
      <c r="BF613" s="10" t="s">
        <v>811</v>
      </c>
    </row>
    <row r="614" spans="1:58" x14ac:dyDescent="0.2">
      <c r="A614" s="5">
        <v>179930</v>
      </c>
      <c r="B614" s="6" t="s">
        <v>441</v>
      </c>
      <c r="C614" s="6">
        <v>-3397.6</v>
      </c>
      <c r="D614" s="6">
        <v>0</v>
      </c>
      <c r="E614" s="6">
        <v>0</v>
      </c>
      <c r="F614" s="49">
        <f t="shared" si="145"/>
        <v>0</v>
      </c>
      <c r="G614" s="6">
        <v>-3397.6</v>
      </c>
      <c r="H614" s="6">
        <v>0</v>
      </c>
      <c r="I614" s="6">
        <v>0</v>
      </c>
      <c r="J614" s="49">
        <f t="shared" si="146"/>
        <v>0</v>
      </c>
      <c r="K614" s="6">
        <v>-3397.6</v>
      </c>
      <c r="L614" s="6">
        <v>0</v>
      </c>
      <c r="M614" s="6">
        <v>0</v>
      </c>
      <c r="N614" s="49">
        <f t="shared" si="147"/>
        <v>0</v>
      </c>
      <c r="O614" s="6">
        <v>-3397.6</v>
      </c>
      <c r="P614" s="6">
        <v>0</v>
      </c>
      <c r="Q614" s="6">
        <v>0</v>
      </c>
      <c r="R614" s="49">
        <f t="shared" si="148"/>
        <v>0</v>
      </c>
      <c r="S614" s="6">
        <v>-3397.6</v>
      </c>
      <c r="T614" s="6">
        <v>0</v>
      </c>
      <c r="U614" s="6">
        <v>0</v>
      </c>
      <c r="V614" s="49">
        <f t="shared" si="149"/>
        <v>0</v>
      </c>
      <c r="W614" s="6">
        <v>-3397.6</v>
      </c>
      <c r="X614" s="6">
        <v>0</v>
      </c>
      <c r="Y614" s="6">
        <v>0</v>
      </c>
      <c r="Z614" s="49">
        <f t="shared" si="150"/>
        <v>0</v>
      </c>
      <c r="AA614" s="6">
        <v>-3397.6</v>
      </c>
      <c r="AB614" s="6">
        <v>0</v>
      </c>
      <c r="AC614" s="6">
        <v>0</v>
      </c>
      <c r="AD614" s="49">
        <f t="shared" si="151"/>
        <v>0</v>
      </c>
      <c r="AE614" s="6">
        <v>-3397.6</v>
      </c>
      <c r="AF614" s="6">
        <v>0</v>
      </c>
      <c r="AG614" s="6">
        <v>0</v>
      </c>
      <c r="AH614" s="49">
        <f t="shared" si="152"/>
        <v>0</v>
      </c>
      <c r="AI614" s="6">
        <v>-3397.6</v>
      </c>
      <c r="AJ614" s="6">
        <v>0</v>
      </c>
      <c r="AK614" s="6">
        <v>0</v>
      </c>
      <c r="AL614" s="49">
        <f t="shared" si="153"/>
        <v>0</v>
      </c>
      <c r="AM614" s="6">
        <v>-3397.6</v>
      </c>
      <c r="AN614" s="6">
        <v>0</v>
      </c>
      <c r="AO614" s="6">
        <v>0</v>
      </c>
      <c r="AP614" s="49">
        <f t="shared" si="154"/>
        <v>0</v>
      </c>
      <c r="AQ614" s="6">
        <v>-3397.6</v>
      </c>
      <c r="AR614" s="8">
        <v>0</v>
      </c>
      <c r="AS614" s="8">
        <v>0</v>
      </c>
      <c r="AT614" s="51">
        <f t="shared" si="155"/>
        <v>0</v>
      </c>
      <c r="AU614" s="6">
        <v>-3397.6</v>
      </c>
      <c r="AV614" s="8">
        <v>0</v>
      </c>
      <c r="AW614" s="8">
        <v>0</v>
      </c>
      <c r="AX614" s="51">
        <f t="shared" si="156"/>
        <v>0</v>
      </c>
      <c r="AY614" s="50">
        <f t="shared" si="157"/>
        <v>-23783.199999999997</v>
      </c>
      <c r="AZ614" s="50">
        <f t="shared" si="158"/>
        <v>0</v>
      </c>
      <c r="BA614" s="50">
        <f t="shared" si="159"/>
        <v>0</v>
      </c>
      <c r="BB614" s="7">
        <f t="shared" si="160"/>
        <v>0</v>
      </c>
      <c r="BC614" s="10" t="s">
        <v>790</v>
      </c>
      <c r="BD614" s="10" t="s">
        <v>790</v>
      </c>
      <c r="BE614" s="10" t="s">
        <v>807</v>
      </c>
      <c r="BF614" s="10" t="s">
        <v>811</v>
      </c>
    </row>
    <row r="615" spans="1:58" x14ac:dyDescent="0.2">
      <c r="A615" s="5">
        <v>203352</v>
      </c>
      <c r="B615" s="6" t="s">
        <v>504</v>
      </c>
      <c r="C615" s="6">
        <v>-3427.08</v>
      </c>
      <c r="D615" s="6">
        <v>392165</v>
      </c>
      <c r="E615" s="6">
        <v>55.5</v>
      </c>
      <c r="F615" s="49">
        <f t="shared" si="145"/>
        <v>-0.26216618005176395</v>
      </c>
      <c r="G615" s="6">
        <v>61664.92</v>
      </c>
      <c r="H615" s="6">
        <v>594500</v>
      </c>
      <c r="I615" s="6">
        <v>85</v>
      </c>
      <c r="J615" s="49">
        <f t="shared" si="146"/>
        <v>3.2154962489486967</v>
      </c>
      <c r="K615" s="6">
        <v>143768.44</v>
      </c>
      <c r="L615" s="6">
        <v>414150</v>
      </c>
      <c r="M615" s="6">
        <v>57.3</v>
      </c>
      <c r="N615" s="49">
        <f t="shared" si="147"/>
        <v>10.414229626946758</v>
      </c>
      <c r="O615" s="6">
        <v>227651.41</v>
      </c>
      <c r="P615" s="6">
        <v>1001985</v>
      </c>
      <c r="Q615" s="6">
        <v>141.5</v>
      </c>
      <c r="R615" s="49">
        <f t="shared" si="148"/>
        <v>7.0432129323293262</v>
      </c>
      <c r="S615" s="6">
        <v>537320.4</v>
      </c>
      <c r="T615" s="6">
        <v>1286230</v>
      </c>
      <c r="U615" s="6">
        <v>183</v>
      </c>
      <c r="V615" s="49">
        <f t="shared" si="149"/>
        <v>12.950197398599007</v>
      </c>
      <c r="W615" s="6">
        <v>92492.65</v>
      </c>
      <c r="X615" s="6">
        <v>692847.5</v>
      </c>
      <c r="Y615" s="6">
        <v>99.75</v>
      </c>
      <c r="Z615" s="49">
        <f t="shared" si="150"/>
        <v>4.0048921299420144</v>
      </c>
      <c r="AA615" s="6">
        <v>179204.2</v>
      </c>
      <c r="AB615" s="6">
        <v>1323480.5</v>
      </c>
      <c r="AC615" s="6">
        <v>178.05</v>
      </c>
      <c r="AD615" s="49">
        <f t="shared" si="151"/>
        <v>4.1975157170808339</v>
      </c>
      <c r="AE615" s="6">
        <v>36091.19</v>
      </c>
      <c r="AF615" s="6">
        <v>754865</v>
      </c>
      <c r="AG615" s="6">
        <v>101.5</v>
      </c>
      <c r="AH615" s="49">
        <f t="shared" si="152"/>
        <v>1.4343434918826545</v>
      </c>
      <c r="AI615" s="6">
        <v>185360.9</v>
      </c>
      <c r="AJ615" s="6">
        <v>1410515</v>
      </c>
      <c r="AK615" s="6">
        <v>191.5</v>
      </c>
      <c r="AL615" s="49">
        <f t="shared" si="153"/>
        <v>4.0738226108903488</v>
      </c>
      <c r="AM615" s="6">
        <v>85403.94</v>
      </c>
      <c r="AN615" s="6">
        <v>1120619</v>
      </c>
      <c r="AO615" s="6">
        <v>156.9</v>
      </c>
      <c r="AP615" s="49">
        <f t="shared" si="154"/>
        <v>2.3625533209770673</v>
      </c>
      <c r="AQ615" s="6">
        <v>339995.93</v>
      </c>
      <c r="AR615" s="8">
        <v>1650060</v>
      </c>
      <c r="AS615" s="8">
        <v>226</v>
      </c>
      <c r="AT615" s="51">
        <f t="shared" si="155"/>
        <v>6.3875700459377232</v>
      </c>
      <c r="AU615" s="6">
        <v>-35150.959999999999</v>
      </c>
      <c r="AV615" s="8">
        <v>2614680</v>
      </c>
      <c r="AW615" s="8">
        <v>354</v>
      </c>
      <c r="AX615" s="51">
        <f t="shared" si="156"/>
        <v>-0.41675453975247451</v>
      </c>
      <c r="AY615" s="50">
        <f t="shared" si="157"/>
        <v>1238674.94</v>
      </c>
      <c r="AZ615" s="50">
        <f t="shared" si="158"/>
        <v>5705358</v>
      </c>
      <c r="BA615" s="50">
        <f t="shared" si="159"/>
        <v>1830</v>
      </c>
      <c r="BB615" s="7">
        <f t="shared" si="160"/>
        <v>6.7303266753812814</v>
      </c>
      <c r="BC615" s="10" t="s">
        <v>790</v>
      </c>
      <c r="BD615" s="10" t="s">
        <v>790</v>
      </c>
      <c r="BE615" s="10" t="s">
        <v>807</v>
      </c>
      <c r="BF615" s="10" t="s">
        <v>811</v>
      </c>
    </row>
    <row r="616" spans="1:58" x14ac:dyDescent="0.2">
      <c r="A616" s="5">
        <v>205420</v>
      </c>
      <c r="B616" s="6" t="s">
        <v>552</v>
      </c>
      <c r="C616" s="6">
        <v>9374.99</v>
      </c>
      <c r="D616" s="6">
        <v>525545</v>
      </c>
      <c r="E616" s="6">
        <v>73.5</v>
      </c>
      <c r="F616" s="49">
        <f t="shared" si="145"/>
        <v>0.53515816913870362</v>
      </c>
      <c r="G616" s="6">
        <v>-14289.98</v>
      </c>
      <c r="H616" s="6">
        <v>562320</v>
      </c>
      <c r="I616" s="6">
        <v>79</v>
      </c>
      <c r="J616" s="49">
        <f t="shared" si="146"/>
        <v>-0.78778876796130315</v>
      </c>
      <c r="K616" s="6">
        <v>381330.53</v>
      </c>
      <c r="L616" s="6">
        <v>1420985</v>
      </c>
      <c r="M616" s="6">
        <v>198.2</v>
      </c>
      <c r="N616" s="49">
        <f t="shared" si="147"/>
        <v>8.0506943423048103</v>
      </c>
      <c r="O616" s="6">
        <v>438790.53</v>
      </c>
      <c r="P616" s="6">
        <v>784828.5</v>
      </c>
      <c r="Q616" s="6">
        <v>109.35</v>
      </c>
      <c r="R616" s="49">
        <f t="shared" si="148"/>
        <v>17.331820174726072</v>
      </c>
      <c r="S616" s="6">
        <v>250723.5</v>
      </c>
      <c r="T616" s="6">
        <v>1023942.5</v>
      </c>
      <c r="U616" s="6">
        <v>146.75</v>
      </c>
      <c r="V616" s="49">
        <f t="shared" si="149"/>
        <v>7.5906884419779423</v>
      </c>
      <c r="W616" s="6">
        <v>491652.98</v>
      </c>
      <c r="X616" s="6">
        <v>1258640</v>
      </c>
      <c r="Y616" s="6">
        <v>178</v>
      </c>
      <c r="Z616" s="49">
        <f t="shared" si="150"/>
        <v>11.718672058730059</v>
      </c>
      <c r="AA616" s="6">
        <v>516945.97</v>
      </c>
      <c r="AB616" s="6">
        <v>737740</v>
      </c>
      <c r="AC616" s="6">
        <v>99</v>
      </c>
      <c r="AD616" s="49">
        <f t="shared" si="151"/>
        <v>21.722185417626804</v>
      </c>
      <c r="AE616" s="6">
        <v>748450.97</v>
      </c>
      <c r="AF616" s="6">
        <v>1041800</v>
      </c>
      <c r="AG616" s="6">
        <v>140</v>
      </c>
      <c r="AH616" s="49">
        <f t="shared" si="152"/>
        <v>21.552629199462469</v>
      </c>
      <c r="AI616" s="6">
        <v>791870.97</v>
      </c>
      <c r="AJ616" s="6">
        <v>1321350</v>
      </c>
      <c r="AK616" s="6">
        <v>185</v>
      </c>
      <c r="AL616" s="49">
        <f t="shared" si="153"/>
        <v>18.577969553865362</v>
      </c>
      <c r="AM616" s="6">
        <v>813509.97</v>
      </c>
      <c r="AN616" s="6">
        <v>890450</v>
      </c>
      <c r="AO616" s="6">
        <v>125</v>
      </c>
      <c r="AP616" s="49">
        <f t="shared" si="154"/>
        <v>28.321420708630466</v>
      </c>
      <c r="AQ616" s="6">
        <v>358809.98</v>
      </c>
      <c r="AR616" s="8">
        <v>623305</v>
      </c>
      <c r="AS616" s="8">
        <v>86.5</v>
      </c>
      <c r="AT616" s="51">
        <f t="shared" si="155"/>
        <v>17.845371655930883</v>
      </c>
      <c r="AU616" s="6">
        <v>563730.39</v>
      </c>
      <c r="AV616" s="8">
        <v>1878560</v>
      </c>
      <c r="AW616" s="8">
        <v>259</v>
      </c>
      <c r="AX616" s="51">
        <f t="shared" si="156"/>
        <v>9.3026797600289584</v>
      </c>
      <c r="AY616" s="50">
        <f t="shared" si="157"/>
        <v>2074528.52</v>
      </c>
      <c r="AZ616" s="50">
        <f t="shared" si="158"/>
        <v>6314001</v>
      </c>
      <c r="BA616" s="50">
        <f t="shared" si="159"/>
        <v>1679.3</v>
      </c>
      <c r="BB616" s="7">
        <f t="shared" si="160"/>
        <v>10.185361725473278</v>
      </c>
      <c r="BC616" s="10" t="s">
        <v>790</v>
      </c>
      <c r="BD616" s="10" t="s">
        <v>790</v>
      </c>
      <c r="BE616" s="10" t="s">
        <v>807</v>
      </c>
      <c r="BF616" s="10" t="s">
        <v>811</v>
      </c>
    </row>
    <row r="617" spans="1:58" x14ac:dyDescent="0.2">
      <c r="A617" s="5">
        <v>207438</v>
      </c>
      <c r="B617" s="6" t="s">
        <v>593</v>
      </c>
      <c r="C617" s="6">
        <v>386255.5</v>
      </c>
      <c r="D617" s="6">
        <v>419262.5</v>
      </c>
      <c r="E617" s="6">
        <v>58.75</v>
      </c>
      <c r="F617" s="49">
        <f t="shared" si="145"/>
        <v>27.638209951999048</v>
      </c>
      <c r="G617" s="6">
        <v>212430.5</v>
      </c>
      <c r="H617" s="6">
        <v>51475</v>
      </c>
      <c r="I617" s="6">
        <v>7.5</v>
      </c>
      <c r="J617" s="49">
        <f t="shared" si="146"/>
        <v>127.93288975230695</v>
      </c>
      <c r="K617" s="6">
        <v>524561.75</v>
      </c>
      <c r="L617" s="6">
        <v>585725</v>
      </c>
      <c r="M617" s="6">
        <v>82.5</v>
      </c>
      <c r="N617" s="49">
        <f t="shared" si="147"/>
        <v>26.867305476119338</v>
      </c>
      <c r="O617" s="6">
        <v>487111.75</v>
      </c>
      <c r="P617" s="6">
        <v>247800</v>
      </c>
      <c r="Q617" s="6">
        <v>35</v>
      </c>
      <c r="R617" s="49">
        <f t="shared" si="148"/>
        <v>60.938112389023402</v>
      </c>
      <c r="S617" s="6">
        <v>493111.75</v>
      </c>
      <c r="T617" s="6">
        <v>612000</v>
      </c>
      <c r="U617" s="6">
        <v>90</v>
      </c>
      <c r="V617" s="49">
        <f t="shared" si="149"/>
        <v>24.977882761437911</v>
      </c>
      <c r="W617" s="6">
        <v>370199.25</v>
      </c>
      <c r="X617" s="6">
        <v>185775</v>
      </c>
      <c r="Y617" s="6">
        <v>27.5</v>
      </c>
      <c r="Z617" s="49">
        <f t="shared" si="150"/>
        <v>59.781873233750503</v>
      </c>
      <c r="AA617" s="6">
        <v>396999.25</v>
      </c>
      <c r="AB617" s="6">
        <v>538275</v>
      </c>
      <c r="AC617" s="6">
        <v>72.5</v>
      </c>
      <c r="AD617" s="49">
        <f t="shared" si="151"/>
        <v>22.863734615205981</v>
      </c>
      <c r="AE617" s="6">
        <v>389449.25</v>
      </c>
      <c r="AF617" s="6">
        <v>184500</v>
      </c>
      <c r="AG617" s="6">
        <v>25</v>
      </c>
      <c r="AH617" s="49">
        <f t="shared" si="152"/>
        <v>63.325081300813011</v>
      </c>
      <c r="AI617" s="6">
        <v>302274.25</v>
      </c>
      <c r="AJ617" s="6">
        <v>371875</v>
      </c>
      <c r="AK617" s="6">
        <v>52.5</v>
      </c>
      <c r="AL617" s="49">
        <f t="shared" si="153"/>
        <v>25.197987899159667</v>
      </c>
      <c r="AM617" s="6">
        <v>300499.25</v>
      </c>
      <c r="AN617" s="6">
        <v>294775</v>
      </c>
      <c r="AO617" s="6">
        <v>42.5</v>
      </c>
      <c r="AP617" s="49">
        <f t="shared" si="154"/>
        <v>31.60199050122975</v>
      </c>
      <c r="AQ617" s="6">
        <v>409849.25</v>
      </c>
      <c r="AR617" s="8">
        <v>424800</v>
      </c>
      <c r="AS617" s="8">
        <v>60</v>
      </c>
      <c r="AT617" s="51">
        <f t="shared" si="155"/>
        <v>29.908961275894537</v>
      </c>
      <c r="AU617" s="6">
        <v>278936.75</v>
      </c>
      <c r="AV617" s="8">
        <v>215400</v>
      </c>
      <c r="AW617" s="8">
        <v>30</v>
      </c>
      <c r="AX617" s="51">
        <f t="shared" si="156"/>
        <v>40.144100510677809</v>
      </c>
      <c r="AY617" s="50">
        <f t="shared" si="157"/>
        <v>2870669.75</v>
      </c>
      <c r="AZ617" s="50">
        <f t="shared" si="158"/>
        <v>2640312.5</v>
      </c>
      <c r="BA617" s="50">
        <f t="shared" si="159"/>
        <v>583.75</v>
      </c>
      <c r="BB617" s="7">
        <f t="shared" si="160"/>
        <v>33.704632406201917</v>
      </c>
      <c r="BC617" s="10" t="s">
        <v>790</v>
      </c>
      <c r="BD617" s="10" t="s">
        <v>790</v>
      </c>
      <c r="BE617" s="10" t="s">
        <v>807</v>
      </c>
      <c r="BF617" s="10" t="s">
        <v>811</v>
      </c>
    </row>
    <row r="618" spans="1:58" x14ac:dyDescent="0.2">
      <c r="A618" s="5">
        <v>208954</v>
      </c>
      <c r="B618" s="6" t="s">
        <v>353</v>
      </c>
      <c r="C618" s="6">
        <v>0</v>
      </c>
      <c r="D618" s="6">
        <v>0</v>
      </c>
      <c r="E618" s="6">
        <v>0</v>
      </c>
      <c r="F618" s="49">
        <f t="shared" si="145"/>
        <v>0</v>
      </c>
      <c r="G618" s="6">
        <v>0</v>
      </c>
      <c r="H618" s="6">
        <v>0</v>
      </c>
      <c r="I618" s="6">
        <v>0</v>
      </c>
      <c r="J618" s="49">
        <f t="shared" si="146"/>
        <v>0</v>
      </c>
      <c r="K618" s="6">
        <v>0</v>
      </c>
      <c r="L618" s="6">
        <v>0</v>
      </c>
      <c r="M618" s="6">
        <v>0</v>
      </c>
      <c r="N618" s="49">
        <f t="shared" si="147"/>
        <v>0</v>
      </c>
      <c r="O618" s="6">
        <v>209400</v>
      </c>
      <c r="P618" s="6">
        <v>420900</v>
      </c>
      <c r="Q618" s="6">
        <v>60</v>
      </c>
      <c r="R618" s="49">
        <f t="shared" si="148"/>
        <v>15.422665716322166</v>
      </c>
      <c r="S618" s="6">
        <v>-9600</v>
      </c>
      <c r="T618" s="6">
        <v>0</v>
      </c>
      <c r="U618" s="6">
        <v>0</v>
      </c>
      <c r="V618" s="49">
        <f t="shared" si="149"/>
        <v>0</v>
      </c>
      <c r="W618" s="6">
        <v>-12300</v>
      </c>
      <c r="X618" s="6">
        <v>0</v>
      </c>
      <c r="Y618" s="6">
        <v>0</v>
      </c>
      <c r="Z618" s="49">
        <f t="shared" si="150"/>
        <v>0</v>
      </c>
      <c r="AA618" s="6">
        <v>-644.99</v>
      </c>
      <c r="AB618" s="6">
        <v>223060</v>
      </c>
      <c r="AC618" s="6">
        <v>30.75</v>
      </c>
      <c r="AD618" s="49">
        <f t="shared" si="151"/>
        <v>-8.963816910248365E-2</v>
      </c>
      <c r="AE618" s="6">
        <v>102345.01</v>
      </c>
      <c r="AF618" s="6">
        <v>109440</v>
      </c>
      <c r="AG618" s="6">
        <v>14.25</v>
      </c>
      <c r="AH618" s="49">
        <f t="shared" si="152"/>
        <v>28.055101425438593</v>
      </c>
      <c r="AI618" s="6">
        <v>264935.01</v>
      </c>
      <c r="AJ618" s="6">
        <v>704110</v>
      </c>
      <c r="AK618" s="6">
        <v>97</v>
      </c>
      <c r="AL618" s="49">
        <f t="shared" si="153"/>
        <v>11.664349760690801</v>
      </c>
      <c r="AM618" s="6">
        <v>-0.99</v>
      </c>
      <c r="AN618" s="6">
        <v>0</v>
      </c>
      <c r="AO618" s="6">
        <v>0</v>
      </c>
      <c r="AP618" s="49">
        <f t="shared" si="154"/>
        <v>0</v>
      </c>
      <c r="AQ618" s="6">
        <v>202799.01</v>
      </c>
      <c r="AR618" s="8">
        <v>219900</v>
      </c>
      <c r="AS618" s="8">
        <v>30</v>
      </c>
      <c r="AT618" s="51">
        <f t="shared" si="155"/>
        <v>28.589219236016369</v>
      </c>
      <c r="AU618" s="6">
        <v>289544.01</v>
      </c>
      <c r="AV618" s="8">
        <v>317800</v>
      </c>
      <c r="AW618" s="8">
        <v>45</v>
      </c>
      <c r="AX618" s="51">
        <f t="shared" si="156"/>
        <v>28.243751762114538</v>
      </c>
      <c r="AY618" s="50">
        <f t="shared" si="157"/>
        <v>186855.01</v>
      </c>
      <c r="AZ618" s="50">
        <f t="shared" si="158"/>
        <v>643960</v>
      </c>
      <c r="BA618" s="50">
        <f t="shared" si="159"/>
        <v>277</v>
      </c>
      <c r="BB618" s="7">
        <f t="shared" si="160"/>
        <v>8.9951321665941997</v>
      </c>
      <c r="BC618" s="10" t="s">
        <v>790</v>
      </c>
      <c r="BD618" s="10" t="s">
        <v>790</v>
      </c>
      <c r="BE618" s="10" t="s">
        <v>807</v>
      </c>
      <c r="BF618" s="10" t="s">
        <v>811</v>
      </c>
    </row>
    <row r="619" spans="1:58" x14ac:dyDescent="0.2">
      <c r="A619" s="5">
        <v>208955</v>
      </c>
      <c r="B619" s="6" t="s">
        <v>638</v>
      </c>
      <c r="C619" s="6">
        <v>0</v>
      </c>
      <c r="D619" s="6">
        <v>0</v>
      </c>
      <c r="E619" s="6">
        <v>0</v>
      </c>
      <c r="F619" s="49">
        <f t="shared" si="145"/>
        <v>0</v>
      </c>
      <c r="G619" s="6">
        <v>0</v>
      </c>
      <c r="H619" s="6">
        <v>0</v>
      </c>
      <c r="I619" s="6">
        <v>0</v>
      </c>
      <c r="J619" s="49">
        <f t="shared" si="146"/>
        <v>0</v>
      </c>
      <c r="K619" s="6">
        <v>0</v>
      </c>
      <c r="L619" s="6">
        <v>0</v>
      </c>
      <c r="M619" s="6">
        <v>0</v>
      </c>
      <c r="N619" s="49">
        <f t="shared" si="147"/>
        <v>0</v>
      </c>
      <c r="O619" s="6">
        <v>204700</v>
      </c>
      <c r="P619" s="6">
        <v>451450</v>
      </c>
      <c r="Q619" s="6">
        <v>65</v>
      </c>
      <c r="R619" s="49">
        <f t="shared" si="148"/>
        <v>14.056263152065567</v>
      </c>
      <c r="S619" s="6">
        <v>43530.01</v>
      </c>
      <c r="T619" s="6">
        <v>393330</v>
      </c>
      <c r="U619" s="6">
        <v>58</v>
      </c>
      <c r="V619" s="49">
        <f t="shared" si="149"/>
        <v>3.4307840998652535</v>
      </c>
      <c r="W619" s="6">
        <v>228465.03</v>
      </c>
      <c r="X619" s="6">
        <v>850505</v>
      </c>
      <c r="Y619" s="6">
        <v>123</v>
      </c>
      <c r="Z619" s="49">
        <f t="shared" si="150"/>
        <v>8.0586838407769505</v>
      </c>
      <c r="AA619" s="6">
        <v>333060.03999999998</v>
      </c>
      <c r="AB619" s="6">
        <v>885300</v>
      </c>
      <c r="AC619" s="6">
        <v>122</v>
      </c>
      <c r="AD619" s="49">
        <f t="shared" si="151"/>
        <v>11.662556466734438</v>
      </c>
      <c r="AE619" s="6">
        <v>375885.04</v>
      </c>
      <c r="AF619" s="6">
        <v>220400</v>
      </c>
      <c r="AG619" s="6">
        <v>30</v>
      </c>
      <c r="AH619" s="49">
        <f t="shared" si="152"/>
        <v>51.164025408348451</v>
      </c>
      <c r="AI619" s="6">
        <v>513005.04</v>
      </c>
      <c r="AJ619" s="6">
        <v>724250</v>
      </c>
      <c r="AK619" s="6">
        <v>100</v>
      </c>
      <c r="AL619" s="49">
        <f t="shared" si="153"/>
        <v>21.958103196410079</v>
      </c>
      <c r="AM619" s="6">
        <v>187255.04000000001</v>
      </c>
      <c r="AN619" s="6">
        <v>134150</v>
      </c>
      <c r="AO619" s="6">
        <v>20</v>
      </c>
      <c r="AP619" s="49">
        <f t="shared" si="154"/>
        <v>43.271757286619462</v>
      </c>
      <c r="AQ619" s="6">
        <v>450405.03</v>
      </c>
      <c r="AR619" s="8">
        <v>553875</v>
      </c>
      <c r="AS619" s="8">
        <v>77.5</v>
      </c>
      <c r="AT619" s="51">
        <f t="shared" si="155"/>
        <v>25.208857467840222</v>
      </c>
      <c r="AU619" s="6">
        <v>389594.4</v>
      </c>
      <c r="AV619" s="8">
        <v>629775</v>
      </c>
      <c r="AW619" s="8">
        <v>87.5</v>
      </c>
      <c r="AX619" s="51">
        <f t="shared" si="156"/>
        <v>19.177367154936288</v>
      </c>
      <c r="AY619" s="50">
        <f t="shared" si="157"/>
        <v>809755.08000000007</v>
      </c>
      <c r="AZ619" s="50">
        <f t="shared" si="158"/>
        <v>2580585</v>
      </c>
      <c r="BA619" s="50">
        <f t="shared" si="159"/>
        <v>683</v>
      </c>
      <c r="BB619" s="7">
        <f t="shared" si="160"/>
        <v>9.7274096687379039</v>
      </c>
      <c r="BC619" s="10" t="s">
        <v>790</v>
      </c>
      <c r="BD619" s="10" t="s">
        <v>790</v>
      </c>
      <c r="BE619" s="10" t="s">
        <v>807</v>
      </c>
      <c r="BF619" s="10" t="s">
        <v>811</v>
      </c>
    </row>
    <row r="620" spans="1:58" x14ac:dyDescent="0.2">
      <c r="A620" s="5">
        <v>209017</v>
      </c>
      <c r="B620" s="6" t="s">
        <v>642</v>
      </c>
      <c r="C620" s="6">
        <v>0</v>
      </c>
      <c r="D620" s="6">
        <v>0</v>
      </c>
      <c r="E620" s="6">
        <v>0</v>
      </c>
      <c r="F620" s="49">
        <f t="shared" si="145"/>
        <v>0</v>
      </c>
      <c r="G620" s="6">
        <v>0</v>
      </c>
      <c r="H620" s="6">
        <v>0</v>
      </c>
      <c r="I620" s="6">
        <v>0</v>
      </c>
      <c r="J620" s="49">
        <f t="shared" si="146"/>
        <v>0</v>
      </c>
      <c r="K620" s="6">
        <v>0</v>
      </c>
      <c r="L620" s="6">
        <v>0</v>
      </c>
      <c r="M620" s="6">
        <v>0</v>
      </c>
      <c r="N620" s="49">
        <f t="shared" si="147"/>
        <v>0</v>
      </c>
      <c r="O620" s="6">
        <v>-3704</v>
      </c>
      <c r="P620" s="6">
        <v>703383</v>
      </c>
      <c r="Q620" s="6">
        <v>102.7</v>
      </c>
      <c r="R620" s="49">
        <f t="shared" si="148"/>
        <v>-0.1632453442861144</v>
      </c>
      <c r="S620" s="6">
        <v>-38513.03</v>
      </c>
      <c r="T620" s="6">
        <v>1031590</v>
      </c>
      <c r="U620" s="6">
        <v>151.5</v>
      </c>
      <c r="V620" s="49">
        <f t="shared" si="149"/>
        <v>-1.157343450401807</v>
      </c>
      <c r="W620" s="6">
        <v>-86116.03</v>
      </c>
      <c r="X620" s="6">
        <v>1716200</v>
      </c>
      <c r="Y620" s="6">
        <v>252</v>
      </c>
      <c r="Z620" s="49">
        <f t="shared" si="150"/>
        <v>-1.5053495513343433</v>
      </c>
      <c r="AA620" s="6">
        <v>12990.04</v>
      </c>
      <c r="AB620" s="6">
        <v>3049470</v>
      </c>
      <c r="AC620" s="6">
        <v>433</v>
      </c>
      <c r="AD620" s="49">
        <f t="shared" si="151"/>
        <v>0.13205286164481042</v>
      </c>
      <c r="AE620" s="6">
        <v>84451.03</v>
      </c>
      <c r="AF620" s="6">
        <v>2212185</v>
      </c>
      <c r="AG620" s="6">
        <v>301</v>
      </c>
      <c r="AH620" s="49">
        <f t="shared" si="152"/>
        <v>1.1452617660819506</v>
      </c>
      <c r="AI620" s="6">
        <v>176713.77</v>
      </c>
      <c r="AJ620" s="6">
        <v>3365105</v>
      </c>
      <c r="AK620" s="6">
        <v>473.5</v>
      </c>
      <c r="AL620" s="49">
        <f t="shared" si="153"/>
        <v>1.6279215269657259</v>
      </c>
      <c r="AM620" s="6">
        <v>207081.75</v>
      </c>
      <c r="AN620" s="6">
        <v>3009372</v>
      </c>
      <c r="AO620" s="6">
        <v>427.4</v>
      </c>
      <c r="AP620" s="49">
        <f t="shared" si="154"/>
        <v>2.1331806935134638</v>
      </c>
      <c r="AQ620" s="6">
        <v>-4006.28</v>
      </c>
      <c r="AR620" s="8">
        <v>3630767</v>
      </c>
      <c r="AS620" s="8">
        <v>504.70000000000005</v>
      </c>
      <c r="AT620" s="51">
        <f t="shared" si="155"/>
        <v>-3.4206182880917452E-2</v>
      </c>
      <c r="AU620" s="6">
        <v>-364507.7</v>
      </c>
      <c r="AV620" s="8">
        <v>4624445</v>
      </c>
      <c r="AW620" s="8">
        <v>637.5</v>
      </c>
      <c r="AX620" s="51">
        <f t="shared" si="156"/>
        <v>-2.4434799635415709</v>
      </c>
      <c r="AY620" s="50">
        <f t="shared" si="157"/>
        <v>-115343.01999999999</v>
      </c>
      <c r="AZ620" s="50">
        <f t="shared" si="158"/>
        <v>6500643</v>
      </c>
      <c r="BA620" s="50">
        <f t="shared" si="159"/>
        <v>3283.3</v>
      </c>
      <c r="BB620" s="7">
        <f t="shared" si="160"/>
        <v>-0.55004306804726855</v>
      </c>
      <c r="BC620" s="10" t="s">
        <v>790</v>
      </c>
      <c r="BD620" s="10" t="s">
        <v>790</v>
      </c>
      <c r="BE620" s="10" t="s">
        <v>807</v>
      </c>
      <c r="BF620" s="10" t="s">
        <v>811</v>
      </c>
    </row>
    <row r="621" spans="1:58" x14ac:dyDescent="0.2">
      <c r="A621" s="5">
        <v>209061</v>
      </c>
      <c r="B621" s="6" t="s">
        <v>646</v>
      </c>
      <c r="C621" s="6">
        <v>0</v>
      </c>
      <c r="D621" s="6">
        <v>0</v>
      </c>
      <c r="E621" s="6">
        <v>0</v>
      </c>
      <c r="F621" s="49">
        <f t="shared" si="145"/>
        <v>0</v>
      </c>
      <c r="G621" s="6">
        <v>0</v>
      </c>
      <c r="H621" s="6">
        <v>0</v>
      </c>
      <c r="I621" s="6">
        <v>0</v>
      </c>
      <c r="J621" s="49">
        <f t="shared" si="146"/>
        <v>0</v>
      </c>
      <c r="K621" s="6">
        <v>0</v>
      </c>
      <c r="L621" s="6">
        <v>0</v>
      </c>
      <c r="M621" s="6">
        <v>0</v>
      </c>
      <c r="N621" s="49">
        <f t="shared" si="147"/>
        <v>0</v>
      </c>
      <c r="O621" s="6">
        <v>-2400</v>
      </c>
      <c r="P621" s="6">
        <v>283200</v>
      </c>
      <c r="Q621" s="6">
        <v>40</v>
      </c>
      <c r="R621" s="49">
        <f t="shared" si="148"/>
        <v>-0.26271186440677963</v>
      </c>
      <c r="S621" s="6">
        <v>58250.01</v>
      </c>
      <c r="T621" s="6">
        <v>473600</v>
      </c>
      <c r="U621" s="6">
        <v>67.5</v>
      </c>
      <c r="V621" s="49">
        <f t="shared" si="149"/>
        <v>3.8128173775337837</v>
      </c>
      <c r="W621" s="6">
        <v>224181.95</v>
      </c>
      <c r="X621" s="6">
        <v>1050830</v>
      </c>
      <c r="Y621" s="6">
        <v>150</v>
      </c>
      <c r="Z621" s="49">
        <f t="shared" si="150"/>
        <v>6.4001394136063885</v>
      </c>
      <c r="AA621" s="6">
        <v>103431.95</v>
      </c>
      <c r="AB621" s="6">
        <v>368800</v>
      </c>
      <c r="AC621" s="6">
        <v>50</v>
      </c>
      <c r="AD621" s="49">
        <f t="shared" si="151"/>
        <v>8.6941172722342728</v>
      </c>
      <c r="AE621" s="6">
        <v>-43330.54</v>
      </c>
      <c r="AF621" s="6">
        <v>886975</v>
      </c>
      <c r="AG621" s="6">
        <v>117.5</v>
      </c>
      <c r="AH621" s="49">
        <f t="shared" si="152"/>
        <v>-1.465561261591364</v>
      </c>
      <c r="AI621" s="6">
        <v>175946.96</v>
      </c>
      <c r="AJ621" s="6">
        <v>725400</v>
      </c>
      <c r="AK621" s="6">
        <v>100</v>
      </c>
      <c r="AL621" s="49">
        <f t="shared" si="153"/>
        <v>7.519100854700854</v>
      </c>
      <c r="AM621" s="6">
        <v>-9403.0300000000007</v>
      </c>
      <c r="AN621" s="6">
        <v>328150</v>
      </c>
      <c r="AO621" s="6">
        <v>45</v>
      </c>
      <c r="AP621" s="49">
        <f t="shared" si="154"/>
        <v>-0.88829477373152521</v>
      </c>
      <c r="AQ621" s="6">
        <v>152496.97</v>
      </c>
      <c r="AR621" s="8">
        <v>585350</v>
      </c>
      <c r="AS621" s="8">
        <v>80</v>
      </c>
      <c r="AT621" s="51">
        <f t="shared" si="155"/>
        <v>8.0762041001110454</v>
      </c>
      <c r="AU621" s="6">
        <v>-81095.289999999994</v>
      </c>
      <c r="AV621" s="8">
        <v>620425</v>
      </c>
      <c r="AW621" s="8">
        <v>82.5</v>
      </c>
      <c r="AX621" s="51">
        <f t="shared" si="156"/>
        <v>-4.0519869283152676</v>
      </c>
      <c r="AY621" s="50">
        <f t="shared" si="157"/>
        <v>383463.91000000003</v>
      </c>
      <c r="AZ621" s="50">
        <f t="shared" si="158"/>
        <v>2176430</v>
      </c>
      <c r="BA621" s="50">
        <f t="shared" si="159"/>
        <v>732.5</v>
      </c>
      <c r="BB621" s="7">
        <f t="shared" si="160"/>
        <v>5.461871601659599</v>
      </c>
      <c r="BC621" s="10" t="s">
        <v>790</v>
      </c>
      <c r="BD621" s="10" t="s">
        <v>790</v>
      </c>
      <c r="BE621" s="10" t="s">
        <v>807</v>
      </c>
      <c r="BF621" s="10" t="s">
        <v>811</v>
      </c>
    </row>
    <row r="622" spans="1:58" x14ac:dyDescent="0.2">
      <c r="A622" s="5">
        <v>209141</v>
      </c>
      <c r="B622" s="6" t="s">
        <v>649</v>
      </c>
      <c r="C622" s="6">
        <v>0</v>
      </c>
      <c r="D622" s="6">
        <v>0</v>
      </c>
      <c r="E622" s="6">
        <v>0</v>
      </c>
      <c r="F622" s="49">
        <f t="shared" si="145"/>
        <v>0</v>
      </c>
      <c r="G622" s="6">
        <v>0</v>
      </c>
      <c r="H622" s="6">
        <v>0</v>
      </c>
      <c r="I622" s="6">
        <v>0</v>
      </c>
      <c r="J622" s="49">
        <f t="shared" si="146"/>
        <v>0</v>
      </c>
      <c r="K622" s="6">
        <v>0</v>
      </c>
      <c r="L622" s="6">
        <v>0</v>
      </c>
      <c r="M622" s="6">
        <v>0</v>
      </c>
      <c r="N622" s="49">
        <f t="shared" si="147"/>
        <v>0</v>
      </c>
      <c r="O622" s="6">
        <v>0</v>
      </c>
      <c r="P622" s="6">
        <v>0</v>
      </c>
      <c r="Q622" s="6">
        <v>0</v>
      </c>
      <c r="R622" s="49">
        <f t="shared" si="148"/>
        <v>0</v>
      </c>
      <c r="S622" s="6">
        <v>88000</v>
      </c>
      <c r="T622" s="6">
        <v>139200</v>
      </c>
      <c r="U622" s="6">
        <v>20</v>
      </c>
      <c r="V622" s="49">
        <f t="shared" si="149"/>
        <v>19.597701149425287</v>
      </c>
      <c r="W622" s="6">
        <v>35600</v>
      </c>
      <c r="X622" s="6">
        <v>0</v>
      </c>
      <c r="Y622" s="6">
        <v>0</v>
      </c>
      <c r="Z622" s="49">
        <f t="shared" si="150"/>
        <v>0</v>
      </c>
      <c r="AA622" s="6">
        <v>72000</v>
      </c>
      <c r="AB622" s="6">
        <v>153200</v>
      </c>
      <c r="AC622" s="6">
        <v>20</v>
      </c>
      <c r="AD622" s="49">
        <f t="shared" si="151"/>
        <v>14.569190600522193</v>
      </c>
      <c r="AE622" s="6">
        <v>72000</v>
      </c>
      <c r="AF622" s="6">
        <v>0</v>
      </c>
      <c r="AG622" s="6">
        <v>0</v>
      </c>
      <c r="AH622" s="49">
        <f t="shared" si="152"/>
        <v>0</v>
      </c>
      <c r="AI622" s="6">
        <v>-2400</v>
      </c>
      <c r="AJ622" s="6">
        <v>0</v>
      </c>
      <c r="AK622" s="6">
        <v>0</v>
      </c>
      <c r="AL622" s="49">
        <f t="shared" si="153"/>
        <v>0</v>
      </c>
      <c r="AM622" s="6">
        <v>-2400</v>
      </c>
      <c r="AN622" s="6">
        <v>0</v>
      </c>
      <c r="AO622" s="6">
        <v>0</v>
      </c>
      <c r="AP622" s="49">
        <f t="shared" si="154"/>
        <v>0</v>
      </c>
      <c r="AQ622" s="6">
        <v>-2400</v>
      </c>
      <c r="AR622" s="8">
        <v>0</v>
      </c>
      <c r="AS622" s="8">
        <v>0</v>
      </c>
      <c r="AT622" s="51">
        <f t="shared" si="155"/>
        <v>0</v>
      </c>
      <c r="AU622" s="6">
        <v>-2400</v>
      </c>
      <c r="AV622" s="8">
        <v>0</v>
      </c>
      <c r="AW622" s="8">
        <v>0</v>
      </c>
      <c r="AX622" s="51">
        <f t="shared" si="156"/>
        <v>0</v>
      </c>
      <c r="AY622" s="50">
        <f t="shared" si="157"/>
        <v>195600</v>
      </c>
      <c r="AZ622" s="50">
        <f t="shared" si="158"/>
        <v>292400</v>
      </c>
      <c r="BA622" s="50">
        <f t="shared" si="159"/>
        <v>40</v>
      </c>
      <c r="BB622" s="7">
        <f t="shared" si="160"/>
        <v>20.737346101231189</v>
      </c>
      <c r="BC622" s="10" t="s">
        <v>790</v>
      </c>
      <c r="BD622" s="10" t="s">
        <v>790</v>
      </c>
      <c r="BE622" s="10" t="s">
        <v>807</v>
      </c>
      <c r="BF622" s="10" t="s">
        <v>811</v>
      </c>
    </row>
    <row r="623" spans="1:58" x14ac:dyDescent="0.2">
      <c r="A623" s="5">
        <v>209212</v>
      </c>
      <c r="B623" s="6" t="s">
        <v>652</v>
      </c>
      <c r="C623" s="6">
        <v>0</v>
      </c>
      <c r="D623" s="6">
        <v>0</v>
      </c>
      <c r="E623" s="6">
        <v>0</v>
      </c>
      <c r="F623" s="49">
        <f t="shared" si="145"/>
        <v>0</v>
      </c>
      <c r="G623" s="6">
        <v>0</v>
      </c>
      <c r="H623" s="6">
        <v>0</v>
      </c>
      <c r="I623" s="6">
        <v>0</v>
      </c>
      <c r="J623" s="49">
        <f t="shared" si="146"/>
        <v>0</v>
      </c>
      <c r="K623" s="6">
        <v>0</v>
      </c>
      <c r="L623" s="6">
        <v>0</v>
      </c>
      <c r="M623" s="6">
        <v>0</v>
      </c>
      <c r="N623" s="49">
        <f t="shared" si="147"/>
        <v>0</v>
      </c>
      <c r="O623" s="6">
        <v>0</v>
      </c>
      <c r="P623" s="6">
        <v>0</v>
      </c>
      <c r="Q623" s="6">
        <v>0</v>
      </c>
      <c r="R623" s="49">
        <f t="shared" si="148"/>
        <v>0</v>
      </c>
      <c r="S623" s="6">
        <v>198475</v>
      </c>
      <c r="T623" s="6">
        <v>415635</v>
      </c>
      <c r="U623" s="6">
        <v>61</v>
      </c>
      <c r="V623" s="49">
        <f t="shared" si="149"/>
        <v>14.803192705137922</v>
      </c>
      <c r="W623" s="6">
        <v>159015.01</v>
      </c>
      <c r="X623" s="6">
        <v>776320</v>
      </c>
      <c r="Y623" s="6">
        <v>112</v>
      </c>
      <c r="Z623" s="49">
        <f t="shared" si="150"/>
        <v>6.1449534985572969</v>
      </c>
      <c r="AA623" s="6">
        <v>347314.98</v>
      </c>
      <c r="AB623" s="6">
        <v>1254960</v>
      </c>
      <c r="AC623" s="6">
        <v>176</v>
      </c>
      <c r="AD623" s="49">
        <f t="shared" si="151"/>
        <v>8.5793685695161592</v>
      </c>
      <c r="AE623" s="6">
        <v>232489.98</v>
      </c>
      <c r="AF623" s="6">
        <v>378370</v>
      </c>
      <c r="AG623" s="6">
        <v>53</v>
      </c>
      <c r="AH623" s="49">
        <f t="shared" si="152"/>
        <v>18.433542299865213</v>
      </c>
      <c r="AI623" s="6">
        <v>536136.19999999995</v>
      </c>
      <c r="AJ623" s="6">
        <v>1140087.5</v>
      </c>
      <c r="AK623" s="6">
        <v>157.75</v>
      </c>
      <c r="AL623" s="49">
        <f t="shared" si="153"/>
        <v>14.578023353470675</v>
      </c>
      <c r="AM623" s="6">
        <v>287426.21000000002</v>
      </c>
      <c r="AN623" s="6">
        <v>536335</v>
      </c>
      <c r="AO623" s="6">
        <v>78.5</v>
      </c>
      <c r="AP623" s="49">
        <f t="shared" si="154"/>
        <v>16.613147584998185</v>
      </c>
      <c r="AQ623" s="6">
        <v>214151.21</v>
      </c>
      <c r="AR623" s="8">
        <v>674300</v>
      </c>
      <c r="AS623" s="8">
        <v>92</v>
      </c>
      <c r="AT623" s="51">
        <f t="shared" si="155"/>
        <v>9.8453025507934147</v>
      </c>
      <c r="AU623" s="6">
        <v>-135021.98000000001</v>
      </c>
      <c r="AV623" s="8">
        <v>670900</v>
      </c>
      <c r="AW623" s="8">
        <v>92.5</v>
      </c>
      <c r="AX623" s="51">
        <f t="shared" si="156"/>
        <v>-6.2389050231032952</v>
      </c>
      <c r="AY623" s="50">
        <f t="shared" si="157"/>
        <v>704804.99</v>
      </c>
      <c r="AZ623" s="50">
        <f t="shared" si="158"/>
        <v>2446915</v>
      </c>
      <c r="BA623" s="50">
        <f t="shared" si="159"/>
        <v>822.75</v>
      </c>
      <c r="BB623" s="7">
        <f t="shared" si="160"/>
        <v>8.9291841727236143</v>
      </c>
      <c r="BC623" s="10" t="s">
        <v>790</v>
      </c>
      <c r="BD623" s="10" t="s">
        <v>790</v>
      </c>
      <c r="BE623" s="10" t="s">
        <v>807</v>
      </c>
      <c r="BF623" s="10" t="s">
        <v>811</v>
      </c>
    </row>
    <row r="624" spans="1:58" x14ac:dyDescent="0.2">
      <c r="A624" s="5">
        <v>210566</v>
      </c>
      <c r="B624" s="6" t="s">
        <v>698</v>
      </c>
      <c r="C624" s="6">
        <v>0</v>
      </c>
      <c r="D624" s="6">
        <v>0</v>
      </c>
      <c r="E624" s="6">
        <v>0</v>
      </c>
      <c r="F624" s="49">
        <f t="shared" si="145"/>
        <v>0</v>
      </c>
      <c r="G624" s="6">
        <v>0</v>
      </c>
      <c r="H624" s="6">
        <v>0</v>
      </c>
      <c r="I624" s="6">
        <v>0</v>
      </c>
      <c r="J624" s="49">
        <f t="shared" si="146"/>
        <v>0</v>
      </c>
      <c r="K624" s="6">
        <v>0</v>
      </c>
      <c r="L624" s="6">
        <v>0</v>
      </c>
      <c r="M624" s="6">
        <v>0</v>
      </c>
      <c r="N624" s="49">
        <f t="shared" si="147"/>
        <v>0</v>
      </c>
      <c r="O624" s="6">
        <v>0</v>
      </c>
      <c r="P624" s="6">
        <v>0</v>
      </c>
      <c r="Q624" s="6">
        <v>0</v>
      </c>
      <c r="R624" s="49">
        <f t="shared" si="148"/>
        <v>0</v>
      </c>
      <c r="S624" s="6">
        <v>0</v>
      </c>
      <c r="T624" s="6">
        <v>0</v>
      </c>
      <c r="U624" s="6">
        <v>0</v>
      </c>
      <c r="V624" s="49">
        <f t="shared" si="149"/>
        <v>0</v>
      </c>
      <c r="W624" s="6">
        <v>0</v>
      </c>
      <c r="X624" s="6">
        <v>0</v>
      </c>
      <c r="Y624" s="6">
        <v>0</v>
      </c>
      <c r="Z624" s="49">
        <f t="shared" si="150"/>
        <v>0</v>
      </c>
      <c r="AA624" s="6">
        <v>0</v>
      </c>
      <c r="AB624" s="6">
        <v>0</v>
      </c>
      <c r="AC624" s="6">
        <v>0</v>
      </c>
      <c r="AD624" s="49">
        <f t="shared" si="151"/>
        <v>0</v>
      </c>
      <c r="AE624" s="6">
        <v>0</v>
      </c>
      <c r="AF624" s="6">
        <v>0</v>
      </c>
      <c r="AG624" s="6">
        <v>0</v>
      </c>
      <c r="AH624" s="49">
        <f t="shared" si="152"/>
        <v>0</v>
      </c>
      <c r="AI624" s="6">
        <v>43782.49</v>
      </c>
      <c r="AJ624" s="6">
        <v>1313260</v>
      </c>
      <c r="AK624" s="6">
        <v>183.5</v>
      </c>
      <c r="AL624" s="49">
        <f t="shared" si="153"/>
        <v>1.0335022691622375</v>
      </c>
      <c r="AM624" s="6">
        <v>-102556</v>
      </c>
      <c r="AN624" s="6">
        <v>1799579</v>
      </c>
      <c r="AO624" s="6">
        <v>261.14999999999998</v>
      </c>
      <c r="AP624" s="49">
        <f t="shared" si="154"/>
        <v>-1.7666554232962264</v>
      </c>
      <c r="AQ624" s="6">
        <v>58718.99</v>
      </c>
      <c r="AR624" s="8">
        <v>984260</v>
      </c>
      <c r="AS624" s="8">
        <v>136</v>
      </c>
      <c r="AT624" s="51">
        <f t="shared" si="155"/>
        <v>1.8493982179505413</v>
      </c>
      <c r="AU624" s="6">
        <v>-256493.74</v>
      </c>
      <c r="AV624" s="8">
        <v>2347200</v>
      </c>
      <c r="AW624" s="8">
        <v>320</v>
      </c>
      <c r="AX624" s="51">
        <f t="shared" si="156"/>
        <v>-3.3875706970006818</v>
      </c>
      <c r="AY624" s="50">
        <f t="shared" si="157"/>
        <v>0</v>
      </c>
      <c r="AZ624" s="50">
        <f t="shared" si="158"/>
        <v>0</v>
      </c>
      <c r="BA624" s="50">
        <f t="shared" si="159"/>
        <v>900.65</v>
      </c>
      <c r="BB624" s="7">
        <f t="shared" si="160"/>
        <v>0</v>
      </c>
      <c r="BC624" s="10" t="s">
        <v>790</v>
      </c>
      <c r="BD624" s="10" t="s">
        <v>790</v>
      </c>
      <c r="BE624" s="10" t="s">
        <v>807</v>
      </c>
      <c r="BF624" s="10" t="s">
        <v>811</v>
      </c>
    </row>
    <row r="625" spans="1:58" x14ac:dyDescent="0.2">
      <c r="A625" s="5">
        <v>178819</v>
      </c>
      <c r="B625" s="6" t="s">
        <v>726</v>
      </c>
      <c r="C625" s="6">
        <v>-3109.81</v>
      </c>
      <c r="D625" s="6">
        <v>0</v>
      </c>
      <c r="E625" s="6">
        <v>0</v>
      </c>
      <c r="F625" s="49">
        <f t="shared" si="145"/>
        <v>0</v>
      </c>
      <c r="G625" s="6">
        <v>-3109.81</v>
      </c>
      <c r="H625" s="6">
        <v>0</v>
      </c>
      <c r="I625" s="6">
        <v>0</v>
      </c>
      <c r="J625" s="49">
        <f t="shared" si="146"/>
        <v>0</v>
      </c>
      <c r="K625" s="6">
        <v>-3109.81</v>
      </c>
      <c r="L625" s="6">
        <v>0</v>
      </c>
      <c r="M625" s="6">
        <v>0</v>
      </c>
      <c r="N625" s="49">
        <f t="shared" si="147"/>
        <v>0</v>
      </c>
      <c r="O625" s="6">
        <v>-3109.81</v>
      </c>
      <c r="P625" s="6">
        <v>0</v>
      </c>
      <c r="Q625" s="6">
        <v>0</v>
      </c>
      <c r="R625" s="49">
        <f t="shared" si="148"/>
        <v>0</v>
      </c>
      <c r="S625" s="6">
        <v>-3109.81</v>
      </c>
      <c r="T625" s="6">
        <v>0</v>
      </c>
      <c r="U625" s="6">
        <v>0</v>
      </c>
      <c r="V625" s="49">
        <f t="shared" si="149"/>
        <v>0</v>
      </c>
      <c r="W625" s="6">
        <v>-3109.81</v>
      </c>
      <c r="X625" s="6">
        <v>0</v>
      </c>
      <c r="Y625" s="6">
        <v>0</v>
      </c>
      <c r="Z625" s="49">
        <f t="shared" si="150"/>
        <v>0</v>
      </c>
      <c r="AA625" s="6">
        <v>-3109.81</v>
      </c>
      <c r="AB625" s="6">
        <v>0</v>
      </c>
      <c r="AC625" s="6">
        <v>0</v>
      </c>
      <c r="AD625" s="49">
        <f t="shared" si="151"/>
        <v>0</v>
      </c>
      <c r="AE625" s="6">
        <v>-3109.81</v>
      </c>
      <c r="AF625" s="6">
        <v>0</v>
      </c>
      <c r="AG625" s="6">
        <v>0</v>
      </c>
      <c r="AH625" s="49">
        <f t="shared" si="152"/>
        <v>0</v>
      </c>
      <c r="AI625" s="6">
        <v>0</v>
      </c>
      <c r="AJ625" s="6">
        <v>0</v>
      </c>
      <c r="AK625" s="6">
        <v>0</v>
      </c>
      <c r="AL625" s="49">
        <f t="shared" si="153"/>
        <v>0</v>
      </c>
      <c r="AM625" s="6">
        <v>0</v>
      </c>
      <c r="AN625" s="6">
        <v>0</v>
      </c>
      <c r="AO625" s="6">
        <v>0</v>
      </c>
      <c r="AP625" s="49">
        <f t="shared" si="154"/>
        <v>0</v>
      </c>
      <c r="AQ625" s="6">
        <v>0</v>
      </c>
      <c r="AR625" s="8">
        <v>0</v>
      </c>
      <c r="AS625" s="8">
        <v>0</v>
      </c>
      <c r="AT625" s="51">
        <f t="shared" si="155"/>
        <v>0</v>
      </c>
      <c r="AU625" s="6">
        <v>0</v>
      </c>
      <c r="AV625" s="8">
        <v>0</v>
      </c>
      <c r="AW625" s="8">
        <v>0</v>
      </c>
      <c r="AX625" s="51">
        <f t="shared" si="156"/>
        <v>0</v>
      </c>
      <c r="AY625" s="50">
        <f t="shared" si="157"/>
        <v>-21768.670000000002</v>
      </c>
      <c r="AZ625" s="50">
        <f t="shared" si="158"/>
        <v>0</v>
      </c>
      <c r="BA625" s="50">
        <f t="shared" si="159"/>
        <v>0</v>
      </c>
      <c r="BB625" s="7">
        <f t="shared" si="160"/>
        <v>0</v>
      </c>
      <c r="BC625" s="10" t="s">
        <v>790</v>
      </c>
      <c r="BD625" s="10" t="s">
        <v>790</v>
      </c>
      <c r="BE625" s="10" t="s">
        <v>807</v>
      </c>
      <c r="BF625" s="10" t="s">
        <v>811</v>
      </c>
    </row>
    <row r="626" spans="1:58" x14ac:dyDescent="0.2">
      <c r="A626" s="5">
        <v>119136</v>
      </c>
      <c r="B626" s="6" t="s">
        <v>36</v>
      </c>
      <c r="C626" s="6">
        <v>-51727.47</v>
      </c>
      <c r="D626" s="6">
        <v>0</v>
      </c>
      <c r="E626" s="6">
        <v>0</v>
      </c>
      <c r="F626" s="49">
        <f t="shared" si="145"/>
        <v>0</v>
      </c>
      <c r="G626" s="6">
        <v>-51727.47</v>
      </c>
      <c r="H626" s="6">
        <v>0</v>
      </c>
      <c r="I626" s="6">
        <v>0</v>
      </c>
      <c r="J626" s="49">
        <f t="shared" si="146"/>
        <v>0</v>
      </c>
      <c r="K626" s="6">
        <v>-51727.47</v>
      </c>
      <c r="L626" s="6">
        <v>0</v>
      </c>
      <c r="M626" s="6">
        <v>0</v>
      </c>
      <c r="N626" s="49">
        <f t="shared" si="147"/>
        <v>0</v>
      </c>
      <c r="O626" s="6">
        <v>-51727.47</v>
      </c>
      <c r="P626" s="6">
        <v>0</v>
      </c>
      <c r="Q626" s="6">
        <v>0</v>
      </c>
      <c r="R626" s="49">
        <f t="shared" si="148"/>
        <v>0</v>
      </c>
      <c r="S626" s="6">
        <v>-51727.47</v>
      </c>
      <c r="T626" s="6">
        <v>0</v>
      </c>
      <c r="U626" s="6">
        <v>0</v>
      </c>
      <c r="V626" s="49">
        <f t="shared" si="149"/>
        <v>0</v>
      </c>
      <c r="W626" s="6">
        <v>-51727.47</v>
      </c>
      <c r="X626" s="6">
        <v>0</v>
      </c>
      <c r="Y626" s="6">
        <v>0</v>
      </c>
      <c r="Z626" s="49">
        <f t="shared" si="150"/>
        <v>0</v>
      </c>
      <c r="AA626" s="6">
        <v>-51727.47</v>
      </c>
      <c r="AB626" s="6">
        <v>0</v>
      </c>
      <c r="AC626" s="6">
        <v>0</v>
      </c>
      <c r="AD626" s="49">
        <f t="shared" si="151"/>
        <v>0</v>
      </c>
      <c r="AE626" s="6">
        <v>-51727.47</v>
      </c>
      <c r="AF626" s="6">
        <v>0</v>
      </c>
      <c r="AG626" s="6">
        <v>0</v>
      </c>
      <c r="AH626" s="49">
        <f t="shared" si="152"/>
        <v>0</v>
      </c>
      <c r="AI626" s="6">
        <v>-51727.47</v>
      </c>
      <c r="AJ626" s="6">
        <v>0</v>
      </c>
      <c r="AK626" s="6">
        <v>0</v>
      </c>
      <c r="AL626" s="49">
        <f t="shared" si="153"/>
        <v>0</v>
      </c>
      <c r="AM626" s="6">
        <v>-51727.47</v>
      </c>
      <c r="AN626" s="6">
        <v>0</v>
      </c>
      <c r="AO626" s="6">
        <v>0</v>
      </c>
      <c r="AP626" s="49">
        <f t="shared" si="154"/>
        <v>0</v>
      </c>
      <c r="AQ626" s="6">
        <v>-51727.47</v>
      </c>
      <c r="AR626" s="8">
        <v>0</v>
      </c>
      <c r="AS626" s="8">
        <v>0</v>
      </c>
      <c r="AT626" s="51">
        <f t="shared" si="155"/>
        <v>0</v>
      </c>
      <c r="AU626" s="6">
        <v>-51727.47</v>
      </c>
      <c r="AV626" s="8">
        <v>0</v>
      </c>
      <c r="AW626" s="8">
        <v>0</v>
      </c>
      <c r="AX626" s="51">
        <f t="shared" si="156"/>
        <v>0</v>
      </c>
      <c r="AY626" s="50">
        <f t="shared" si="157"/>
        <v>-362092.29000000004</v>
      </c>
      <c r="AZ626" s="50">
        <f t="shared" si="158"/>
        <v>0</v>
      </c>
      <c r="BA626" s="50">
        <f t="shared" si="159"/>
        <v>0</v>
      </c>
      <c r="BB626" s="7">
        <f t="shared" si="160"/>
        <v>0</v>
      </c>
      <c r="BC626" s="10" t="s">
        <v>793</v>
      </c>
      <c r="BD626" s="10" t="s">
        <v>790</v>
      </c>
      <c r="BE626" s="10" t="s">
        <v>807</v>
      </c>
      <c r="BF626" s="10" t="s">
        <v>814</v>
      </c>
    </row>
    <row r="627" spans="1:58" x14ac:dyDescent="0.2">
      <c r="A627" s="5">
        <v>141747</v>
      </c>
      <c r="B627" s="6" t="s">
        <v>85</v>
      </c>
      <c r="C627" s="6">
        <v>62244.49</v>
      </c>
      <c r="D627" s="6">
        <v>315840</v>
      </c>
      <c r="E627" s="6">
        <v>44</v>
      </c>
      <c r="F627" s="49">
        <f t="shared" si="145"/>
        <v>5.9122805851063829</v>
      </c>
      <c r="G627" s="6">
        <v>-1602.89</v>
      </c>
      <c r="H627" s="6">
        <v>70100</v>
      </c>
      <c r="I627" s="6">
        <v>10</v>
      </c>
      <c r="J627" s="49">
        <f t="shared" si="146"/>
        <v>-0.70883865905848786</v>
      </c>
      <c r="K627" s="6">
        <v>61982.98</v>
      </c>
      <c r="L627" s="6">
        <v>242205</v>
      </c>
      <c r="M627" s="6">
        <v>33.5</v>
      </c>
      <c r="N627" s="49">
        <f t="shared" si="147"/>
        <v>7.6773369666191869</v>
      </c>
      <c r="O627" s="6">
        <v>-312.52</v>
      </c>
      <c r="P627" s="6">
        <v>70400</v>
      </c>
      <c r="Q627" s="6">
        <v>10</v>
      </c>
      <c r="R627" s="49">
        <f t="shared" si="148"/>
        <v>-0.13761534090909089</v>
      </c>
      <c r="S627" s="6">
        <v>-10437.08</v>
      </c>
      <c r="T627" s="6">
        <v>53175</v>
      </c>
      <c r="U627" s="6">
        <v>7.5</v>
      </c>
      <c r="V627" s="49">
        <f t="shared" si="149"/>
        <v>-6.0846164551010817</v>
      </c>
      <c r="W627" s="6">
        <v>-1617.22</v>
      </c>
      <c r="X627" s="6">
        <v>62810</v>
      </c>
      <c r="Y627" s="6">
        <v>9</v>
      </c>
      <c r="Z627" s="49">
        <f t="shared" si="150"/>
        <v>-0.77243432574430826</v>
      </c>
      <c r="AA627" s="6">
        <v>-2320.35</v>
      </c>
      <c r="AB627" s="6">
        <v>0</v>
      </c>
      <c r="AC627" s="6">
        <v>0</v>
      </c>
      <c r="AD627" s="49">
        <f t="shared" si="151"/>
        <v>0</v>
      </c>
      <c r="AE627" s="6">
        <v>-0.35</v>
      </c>
      <c r="AF627" s="6">
        <v>69110</v>
      </c>
      <c r="AG627" s="6">
        <v>9</v>
      </c>
      <c r="AH627" s="49">
        <f t="shared" si="152"/>
        <v>-1.5193170308204311E-4</v>
      </c>
      <c r="AI627" s="6">
        <v>-5199.12</v>
      </c>
      <c r="AJ627" s="6">
        <v>133570</v>
      </c>
      <c r="AK627" s="6">
        <v>18</v>
      </c>
      <c r="AL627" s="49">
        <f t="shared" si="153"/>
        <v>-1.2066535898779664</v>
      </c>
      <c r="AM627" s="6">
        <v>-1968.87</v>
      </c>
      <c r="AN627" s="6">
        <v>63810</v>
      </c>
      <c r="AO627" s="6">
        <v>9</v>
      </c>
      <c r="AP627" s="49">
        <f t="shared" si="154"/>
        <v>-0.95651104842501167</v>
      </c>
      <c r="AQ627" s="6">
        <v>10935.44</v>
      </c>
      <c r="AR627" s="8">
        <v>133937.5</v>
      </c>
      <c r="AS627" s="8">
        <v>18.75</v>
      </c>
      <c r="AT627" s="51">
        <f t="shared" si="155"/>
        <v>2.5310211105926275</v>
      </c>
      <c r="AU627" s="6">
        <v>-6137.25</v>
      </c>
      <c r="AV627" s="8">
        <v>166821.5</v>
      </c>
      <c r="AW627" s="8">
        <v>23.35</v>
      </c>
      <c r="AX627" s="51">
        <f t="shared" si="156"/>
        <v>-1.1404690042950099</v>
      </c>
      <c r="AY627" s="50">
        <f t="shared" si="157"/>
        <v>107937.40999999999</v>
      </c>
      <c r="AZ627" s="50">
        <f t="shared" si="158"/>
        <v>814530</v>
      </c>
      <c r="BA627" s="50">
        <f t="shared" si="159"/>
        <v>192.1</v>
      </c>
      <c r="BB627" s="7">
        <f t="shared" si="160"/>
        <v>4.1079637459639295</v>
      </c>
      <c r="BC627" s="10" t="s">
        <v>793</v>
      </c>
      <c r="BD627" s="10" t="s">
        <v>790</v>
      </c>
      <c r="BE627" s="10" t="s">
        <v>807</v>
      </c>
      <c r="BF627" s="10" t="s">
        <v>814</v>
      </c>
    </row>
    <row r="628" spans="1:58" x14ac:dyDescent="0.2">
      <c r="A628" s="5">
        <v>142986</v>
      </c>
      <c r="B628" s="6" t="s">
        <v>93</v>
      </c>
      <c r="C628" s="6">
        <v>123627.34</v>
      </c>
      <c r="D628" s="6">
        <v>216110</v>
      </c>
      <c r="E628" s="6">
        <v>31</v>
      </c>
      <c r="F628" s="49">
        <f t="shared" si="145"/>
        <v>17.16172412197492</v>
      </c>
      <c r="G628" s="6">
        <v>54010.34</v>
      </c>
      <c r="H628" s="6">
        <v>185490</v>
      </c>
      <c r="I628" s="6">
        <v>28.5</v>
      </c>
      <c r="J628" s="49">
        <f t="shared" si="146"/>
        <v>9.0264733408809086</v>
      </c>
      <c r="K628" s="6">
        <v>-4927.16</v>
      </c>
      <c r="L628" s="6">
        <v>121500</v>
      </c>
      <c r="M628" s="6">
        <v>18</v>
      </c>
      <c r="N628" s="49">
        <f t="shared" si="147"/>
        <v>-1.2165827160493827</v>
      </c>
      <c r="O628" s="6">
        <v>-4140.16</v>
      </c>
      <c r="P628" s="6">
        <v>377690</v>
      </c>
      <c r="Q628" s="6">
        <v>54</v>
      </c>
      <c r="R628" s="49">
        <f t="shared" si="148"/>
        <v>-0.33981561598136034</v>
      </c>
      <c r="S628" s="6">
        <v>56429.84</v>
      </c>
      <c r="T628" s="6">
        <v>298700</v>
      </c>
      <c r="U628" s="6">
        <v>45</v>
      </c>
      <c r="V628" s="49">
        <f t="shared" si="149"/>
        <v>5.856461466354201</v>
      </c>
      <c r="W628" s="6">
        <v>-6830.17</v>
      </c>
      <c r="X628" s="6">
        <v>153670</v>
      </c>
      <c r="Y628" s="6">
        <v>23</v>
      </c>
      <c r="Z628" s="49">
        <f t="shared" si="150"/>
        <v>-1.3334099043404699</v>
      </c>
      <c r="AA628" s="6">
        <v>-9860.17</v>
      </c>
      <c r="AB628" s="6">
        <v>328120</v>
      </c>
      <c r="AC628" s="6">
        <v>48</v>
      </c>
      <c r="AD628" s="49">
        <f t="shared" si="151"/>
        <v>-0.93156549433134228</v>
      </c>
      <c r="AE628" s="6">
        <v>-8340.17</v>
      </c>
      <c r="AF628" s="6">
        <v>218040</v>
      </c>
      <c r="AG628" s="6">
        <v>31</v>
      </c>
      <c r="AH628" s="49">
        <f t="shared" si="152"/>
        <v>-1.1475192625206385</v>
      </c>
      <c r="AI628" s="6">
        <v>-9280.17</v>
      </c>
      <c r="AJ628" s="6">
        <v>104200</v>
      </c>
      <c r="AK628" s="6">
        <v>15</v>
      </c>
      <c r="AL628" s="49">
        <f t="shared" si="153"/>
        <v>-2.7608951055662185</v>
      </c>
      <c r="AM628" s="6">
        <v>-3170.17</v>
      </c>
      <c r="AN628" s="6">
        <v>188470</v>
      </c>
      <c r="AO628" s="6">
        <v>28</v>
      </c>
      <c r="AP628" s="49">
        <f t="shared" si="154"/>
        <v>-0.52143720486018996</v>
      </c>
      <c r="AQ628" s="6">
        <v>415.83</v>
      </c>
      <c r="AR628" s="8">
        <v>257745.5</v>
      </c>
      <c r="AS628" s="8">
        <v>36.450000000000003</v>
      </c>
      <c r="AT628" s="51">
        <f t="shared" si="155"/>
        <v>5.0013404695717287E-2</v>
      </c>
      <c r="AU628" s="6">
        <v>-58371.4</v>
      </c>
      <c r="AV628" s="8">
        <v>599945</v>
      </c>
      <c r="AW628" s="8">
        <v>85.5</v>
      </c>
      <c r="AX628" s="51">
        <f t="shared" si="156"/>
        <v>-3.0161321454466656</v>
      </c>
      <c r="AY628" s="50">
        <f t="shared" si="157"/>
        <v>208309.85999999996</v>
      </c>
      <c r="AZ628" s="50">
        <f t="shared" si="158"/>
        <v>1681280</v>
      </c>
      <c r="BA628" s="50">
        <f t="shared" si="159"/>
        <v>443.45</v>
      </c>
      <c r="BB628" s="7">
        <f t="shared" si="160"/>
        <v>3.8408865031404638</v>
      </c>
      <c r="BC628" s="10" t="s">
        <v>793</v>
      </c>
      <c r="BD628" s="10" t="s">
        <v>790</v>
      </c>
      <c r="BE628" s="10" t="s">
        <v>807</v>
      </c>
      <c r="BF628" s="10" t="s">
        <v>814</v>
      </c>
    </row>
    <row r="629" spans="1:58" x14ac:dyDescent="0.2">
      <c r="A629" s="5">
        <v>147237</v>
      </c>
      <c r="B629" s="6" t="s">
        <v>129</v>
      </c>
      <c r="C629" s="6">
        <v>-6276.7</v>
      </c>
      <c r="D629" s="6">
        <v>0</v>
      </c>
      <c r="E629" s="6">
        <v>0</v>
      </c>
      <c r="F629" s="49">
        <f t="shared" si="145"/>
        <v>0</v>
      </c>
      <c r="G629" s="6">
        <v>702.05</v>
      </c>
      <c r="H629" s="6">
        <v>7010</v>
      </c>
      <c r="I629" s="6">
        <v>1</v>
      </c>
      <c r="J629" s="49">
        <f t="shared" si="146"/>
        <v>3.1046433666191153</v>
      </c>
      <c r="K629" s="6">
        <v>-1804.2</v>
      </c>
      <c r="L629" s="6">
        <v>139900</v>
      </c>
      <c r="M629" s="6">
        <v>20</v>
      </c>
      <c r="N629" s="49">
        <f t="shared" si="147"/>
        <v>-0.38689063616869196</v>
      </c>
      <c r="O629" s="6">
        <v>5354.55</v>
      </c>
      <c r="P629" s="6">
        <v>7190</v>
      </c>
      <c r="Q629" s="6">
        <v>1</v>
      </c>
      <c r="R629" s="49">
        <f t="shared" si="148"/>
        <v>23.086376912378302</v>
      </c>
      <c r="S629" s="6">
        <v>-1756.4</v>
      </c>
      <c r="T629" s="6">
        <v>0</v>
      </c>
      <c r="U629" s="6">
        <v>0</v>
      </c>
      <c r="V629" s="49">
        <f t="shared" si="149"/>
        <v>0</v>
      </c>
      <c r="W629" s="6">
        <v>-1756.4</v>
      </c>
      <c r="X629" s="6">
        <v>0</v>
      </c>
      <c r="Y629" s="6">
        <v>0</v>
      </c>
      <c r="Z629" s="49">
        <f t="shared" si="150"/>
        <v>0</v>
      </c>
      <c r="AA629" s="6">
        <v>52773.599999999999</v>
      </c>
      <c r="AB629" s="6">
        <v>54530</v>
      </c>
      <c r="AC629" s="6">
        <v>7</v>
      </c>
      <c r="AD629" s="49">
        <f t="shared" si="151"/>
        <v>30.001496423986797</v>
      </c>
      <c r="AE629" s="6">
        <v>-1374.84</v>
      </c>
      <c r="AF629" s="6">
        <v>0</v>
      </c>
      <c r="AG629" s="6">
        <v>0</v>
      </c>
      <c r="AH629" s="49">
        <f t="shared" si="152"/>
        <v>0</v>
      </c>
      <c r="AI629" s="6">
        <v>69881.399999999994</v>
      </c>
      <c r="AJ629" s="6">
        <v>74600</v>
      </c>
      <c r="AK629" s="6">
        <v>10</v>
      </c>
      <c r="AL629" s="49">
        <f t="shared" si="153"/>
        <v>29.03918766756032</v>
      </c>
      <c r="AM629" s="6">
        <v>-4118.6000000000004</v>
      </c>
      <c r="AN629" s="6">
        <v>0</v>
      </c>
      <c r="AO629" s="6">
        <v>0</v>
      </c>
      <c r="AP629" s="49">
        <f t="shared" si="154"/>
        <v>0</v>
      </c>
      <c r="AQ629" s="6">
        <v>-4118.6000000000004</v>
      </c>
      <c r="AR629" s="8">
        <v>0</v>
      </c>
      <c r="AS629" s="8">
        <v>0</v>
      </c>
      <c r="AT629" s="51">
        <f t="shared" si="155"/>
        <v>0</v>
      </c>
      <c r="AU629" s="6">
        <v>-1985.16</v>
      </c>
      <c r="AV629" s="8">
        <v>65610</v>
      </c>
      <c r="AW629" s="8">
        <v>9</v>
      </c>
      <c r="AX629" s="51">
        <f t="shared" si="156"/>
        <v>-0.93796616369455876</v>
      </c>
      <c r="AY629" s="50">
        <f t="shared" si="157"/>
        <v>47236.5</v>
      </c>
      <c r="AZ629" s="50">
        <f t="shared" si="158"/>
        <v>208630</v>
      </c>
      <c r="BA629" s="50">
        <f t="shared" si="159"/>
        <v>48</v>
      </c>
      <c r="BB629" s="7">
        <f t="shared" si="160"/>
        <v>7.0187964338781574</v>
      </c>
      <c r="BC629" s="10" t="s">
        <v>793</v>
      </c>
      <c r="BD629" s="10" t="s">
        <v>790</v>
      </c>
      <c r="BE629" s="10" t="s">
        <v>807</v>
      </c>
      <c r="BF629" s="10" t="s">
        <v>814</v>
      </c>
    </row>
    <row r="630" spans="1:58" x14ac:dyDescent="0.2">
      <c r="A630" s="5">
        <v>149555</v>
      </c>
      <c r="B630" s="6" t="s">
        <v>155</v>
      </c>
      <c r="C630" s="6">
        <v>375563.86</v>
      </c>
      <c r="D630" s="6">
        <v>27435</v>
      </c>
      <c r="E630" s="6">
        <v>3.5</v>
      </c>
      <c r="F630" s="49">
        <f t="shared" si="145"/>
        <v>410.67671951886274</v>
      </c>
      <c r="G630" s="6">
        <v>406163.86</v>
      </c>
      <c r="H630" s="6">
        <v>440150</v>
      </c>
      <c r="I630" s="6">
        <v>65</v>
      </c>
      <c r="J630" s="49">
        <f t="shared" si="146"/>
        <v>28.606337975690106</v>
      </c>
      <c r="K630" s="6">
        <v>724033.85</v>
      </c>
      <c r="L630" s="6">
        <v>845945</v>
      </c>
      <c r="M630" s="6">
        <v>118.5</v>
      </c>
      <c r="N630" s="49">
        <f t="shared" si="147"/>
        <v>25.676628504217174</v>
      </c>
      <c r="O630" s="6">
        <v>487713.88</v>
      </c>
      <c r="P630" s="6">
        <v>722645</v>
      </c>
      <c r="Q630" s="6">
        <v>101.5</v>
      </c>
      <c r="R630" s="49">
        <f t="shared" si="148"/>
        <v>20.921933009984155</v>
      </c>
      <c r="S630" s="6">
        <v>824993.88</v>
      </c>
      <c r="T630" s="6">
        <v>940590</v>
      </c>
      <c r="U630" s="6">
        <v>136</v>
      </c>
      <c r="V630" s="49">
        <f t="shared" si="149"/>
        <v>27.190178802666413</v>
      </c>
      <c r="W630" s="6">
        <v>772368.87</v>
      </c>
      <c r="X630" s="6">
        <v>685625</v>
      </c>
      <c r="Y630" s="6">
        <v>100</v>
      </c>
      <c r="Z630" s="49">
        <f t="shared" si="150"/>
        <v>33.795538523245213</v>
      </c>
      <c r="AA630" s="6">
        <v>365123.88</v>
      </c>
      <c r="AB630" s="6">
        <v>718672.5</v>
      </c>
      <c r="AC630" s="6">
        <v>100.25</v>
      </c>
      <c r="AD630" s="49">
        <f t="shared" si="151"/>
        <v>15.749649917034532</v>
      </c>
      <c r="AE630" s="6">
        <v>314642.88</v>
      </c>
      <c r="AF630" s="6">
        <v>468300</v>
      </c>
      <c r="AG630" s="6">
        <v>65</v>
      </c>
      <c r="AH630" s="49">
        <f t="shared" si="152"/>
        <v>20.156494554772582</v>
      </c>
      <c r="AI630" s="6">
        <v>497634.13</v>
      </c>
      <c r="AJ630" s="6">
        <v>591020</v>
      </c>
      <c r="AK630" s="6">
        <v>82</v>
      </c>
      <c r="AL630" s="49">
        <f t="shared" si="153"/>
        <v>26.101752952522759</v>
      </c>
      <c r="AM630" s="6">
        <v>729784.13</v>
      </c>
      <c r="AN630" s="6">
        <v>597895</v>
      </c>
      <c r="AO630" s="6">
        <v>83.5</v>
      </c>
      <c r="AP630" s="49">
        <f t="shared" si="154"/>
        <v>37.838262621363285</v>
      </c>
      <c r="AQ630" s="6">
        <v>584911.94999999995</v>
      </c>
      <c r="AR630" s="8">
        <v>731670</v>
      </c>
      <c r="AS630" s="8">
        <v>103</v>
      </c>
      <c r="AT630" s="51">
        <f t="shared" si="155"/>
        <v>24.782033498708433</v>
      </c>
      <c r="AU630" s="6">
        <v>127679.46</v>
      </c>
      <c r="AV630" s="8">
        <v>470350</v>
      </c>
      <c r="AW630" s="8">
        <v>65</v>
      </c>
      <c r="AX630" s="51">
        <f t="shared" si="156"/>
        <v>8.4151445944509415</v>
      </c>
      <c r="AY630" s="50">
        <f t="shared" si="157"/>
        <v>3955962.0799999996</v>
      </c>
      <c r="AZ630" s="50">
        <f t="shared" si="158"/>
        <v>4381062.5</v>
      </c>
      <c r="BA630" s="50">
        <f t="shared" si="159"/>
        <v>1023.25</v>
      </c>
      <c r="BB630" s="7">
        <f t="shared" si="160"/>
        <v>27.992028070816154</v>
      </c>
      <c r="BC630" s="10" t="s">
        <v>793</v>
      </c>
      <c r="BD630" s="10" t="s">
        <v>790</v>
      </c>
      <c r="BE630" s="10" t="s">
        <v>807</v>
      </c>
      <c r="BF630" s="10" t="s">
        <v>814</v>
      </c>
    </row>
    <row r="631" spans="1:58" x14ac:dyDescent="0.2">
      <c r="A631" s="5">
        <v>170847</v>
      </c>
      <c r="B631" s="6" t="s">
        <v>190</v>
      </c>
      <c r="C631" s="6">
        <v>748669.39</v>
      </c>
      <c r="D631" s="6">
        <v>1036700</v>
      </c>
      <c r="E631" s="6">
        <v>150</v>
      </c>
      <c r="F631" s="49">
        <f t="shared" si="145"/>
        <v>21.664977042538826</v>
      </c>
      <c r="G631" s="6">
        <v>447438.4</v>
      </c>
      <c r="H631" s="6">
        <v>854680</v>
      </c>
      <c r="I631" s="6">
        <v>128</v>
      </c>
      <c r="J631" s="49">
        <f t="shared" si="146"/>
        <v>16.228986755276829</v>
      </c>
      <c r="K631" s="6">
        <v>402262.37</v>
      </c>
      <c r="L631" s="6">
        <v>1324060</v>
      </c>
      <c r="M631" s="6">
        <v>192</v>
      </c>
      <c r="N631" s="49">
        <f t="shared" si="147"/>
        <v>9.1142932344455687</v>
      </c>
      <c r="O631" s="6">
        <v>597035.38</v>
      </c>
      <c r="P631" s="6">
        <v>1169150</v>
      </c>
      <c r="Q631" s="6">
        <v>169</v>
      </c>
      <c r="R631" s="49">
        <f t="shared" si="148"/>
        <v>15.830386845143908</v>
      </c>
      <c r="S631" s="6">
        <v>568498.13</v>
      </c>
      <c r="T631" s="6">
        <v>1090545.5</v>
      </c>
      <c r="U631" s="6">
        <v>162.44999999999999</v>
      </c>
      <c r="V631" s="49">
        <f t="shared" si="149"/>
        <v>16.160207923465823</v>
      </c>
      <c r="W631" s="6">
        <v>268430.89</v>
      </c>
      <c r="X631" s="6">
        <v>826640</v>
      </c>
      <c r="Y631" s="6">
        <v>121</v>
      </c>
      <c r="Z631" s="49">
        <f t="shared" si="150"/>
        <v>9.7417578389625472</v>
      </c>
      <c r="AA631" s="6">
        <v>488372.9</v>
      </c>
      <c r="AB631" s="6">
        <v>1048506</v>
      </c>
      <c r="AC631" s="6">
        <v>145.4</v>
      </c>
      <c r="AD631" s="49">
        <f t="shared" si="151"/>
        <v>14.439173357138634</v>
      </c>
      <c r="AE631" s="6">
        <v>150694.9</v>
      </c>
      <c r="AF631" s="6">
        <v>367595</v>
      </c>
      <c r="AG631" s="6">
        <v>50.5</v>
      </c>
      <c r="AH631" s="49">
        <f t="shared" si="152"/>
        <v>12.298445299854459</v>
      </c>
      <c r="AI631" s="6">
        <v>617082.66</v>
      </c>
      <c r="AJ631" s="6">
        <v>1266419.5</v>
      </c>
      <c r="AK631" s="6">
        <v>178.55</v>
      </c>
      <c r="AL631" s="49">
        <f t="shared" si="153"/>
        <v>15.105233660726165</v>
      </c>
      <c r="AM631" s="6">
        <v>461792.66</v>
      </c>
      <c r="AN631" s="6">
        <v>737825</v>
      </c>
      <c r="AO631" s="6">
        <v>102.5</v>
      </c>
      <c r="AP631" s="49">
        <f t="shared" si="154"/>
        <v>19.402395500288009</v>
      </c>
      <c r="AQ631" s="6">
        <v>556197.64</v>
      </c>
      <c r="AR631" s="8">
        <v>1049880</v>
      </c>
      <c r="AS631" s="8">
        <v>147</v>
      </c>
      <c r="AT631" s="51">
        <f t="shared" si="155"/>
        <v>16.422950089534044</v>
      </c>
      <c r="AU631" s="6">
        <v>-228016.88</v>
      </c>
      <c r="AV631" s="8">
        <v>1861020</v>
      </c>
      <c r="AW631" s="8">
        <v>260.5</v>
      </c>
      <c r="AX631" s="51">
        <f t="shared" si="156"/>
        <v>-3.7981984503121944</v>
      </c>
      <c r="AY631" s="50">
        <f t="shared" si="157"/>
        <v>3520707.46</v>
      </c>
      <c r="AZ631" s="50">
        <f t="shared" si="158"/>
        <v>7350281.5</v>
      </c>
      <c r="BA631" s="50">
        <f t="shared" si="159"/>
        <v>1806.9</v>
      </c>
      <c r="BB631" s="7">
        <f t="shared" si="160"/>
        <v>14.848673654199503</v>
      </c>
      <c r="BC631" s="10" t="s">
        <v>793</v>
      </c>
      <c r="BD631" s="10" t="s">
        <v>790</v>
      </c>
      <c r="BE631" s="10" t="s">
        <v>807</v>
      </c>
      <c r="BF631" s="10" t="s">
        <v>814</v>
      </c>
    </row>
    <row r="632" spans="1:58" x14ac:dyDescent="0.2">
      <c r="A632" s="5">
        <v>171921</v>
      </c>
      <c r="B632" s="6" t="s">
        <v>204</v>
      </c>
      <c r="C632" s="6">
        <v>301424.96999999997</v>
      </c>
      <c r="D632" s="6">
        <v>307880</v>
      </c>
      <c r="E632" s="6">
        <v>43</v>
      </c>
      <c r="F632" s="49">
        <f t="shared" si="145"/>
        <v>29.371018253865142</v>
      </c>
      <c r="G632" s="6">
        <v>506974.97</v>
      </c>
      <c r="H632" s="6">
        <v>313200</v>
      </c>
      <c r="I632" s="6">
        <v>45</v>
      </c>
      <c r="J632" s="49">
        <f t="shared" si="146"/>
        <v>50.179514910600247</v>
      </c>
      <c r="K632" s="6">
        <v>620077.47</v>
      </c>
      <c r="L632" s="6">
        <v>323960</v>
      </c>
      <c r="M632" s="6">
        <v>44.5</v>
      </c>
      <c r="N632" s="49">
        <f t="shared" si="147"/>
        <v>57.421669650574145</v>
      </c>
      <c r="O632" s="6">
        <v>60077.47</v>
      </c>
      <c r="P632" s="6">
        <v>0</v>
      </c>
      <c r="Q632" s="6">
        <v>0</v>
      </c>
      <c r="R632" s="49">
        <f t="shared" si="148"/>
        <v>0</v>
      </c>
      <c r="S632" s="6">
        <v>299710.46999999997</v>
      </c>
      <c r="T632" s="6">
        <v>302720</v>
      </c>
      <c r="U632" s="6">
        <v>43</v>
      </c>
      <c r="V632" s="49">
        <f t="shared" si="149"/>
        <v>30.69180949392177</v>
      </c>
      <c r="W632" s="6">
        <v>294550.46999999997</v>
      </c>
      <c r="X632" s="6">
        <v>0</v>
      </c>
      <c r="Y632" s="6">
        <v>0</v>
      </c>
      <c r="Z632" s="49">
        <f t="shared" si="150"/>
        <v>0</v>
      </c>
      <c r="AA632" s="6">
        <v>177870.47</v>
      </c>
      <c r="AB632" s="6">
        <v>185760</v>
      </c>
      <c r="AC632" s="6">
        <v>24</v>
      </c>
      <c r="AD632" s="49">
        <f t="shared" si="151"/>
        <v>29.683379468130923</v>
      </c>
      <c r="AE632" s="6">
        <v>417700.47</v>
      </c>
      <c r="AF632" s="6">
        <v>334800</v>
      </c>
      <c r="AG632" s="6">
        <v>45</v>
      </c>
      <c r="AH632" s="49">
        <f t="shared" si="152"/>
        <v>37.428357526881719</v>
      </c>
      <c r="AI632" s="6">
        <v>326235.46999999997</v>
      </c>
      <c r="AJ632" s="6">
        <v>0</v>
      </c>
      <c r="AK632" s="6">
        <v>0</v>
      </c>
      <c r="AL632" s="49">
        <f t="shared" si="153"/>
        <v>0</v>
      </c>
      <c r="AM632" s="6">
        <v>151235.47</v>
      </c>
      <c r="AN632" s="6">
        <v>0</v>
      </c>
      <c r="AO632" s="6">
        <v>0</v>
      </c>
      <c r="AP632" s="49">
        <f t="shared" si="154"/>
        <v>0</v>
      </c>
      <c r="AQ632" s="6">
        <v>70835.47</v>
      </c>
      <c r="AR632" s="8">
        <v>73100</v>
      </c>
      <c r="AS632" s="8">
        <v>10</v>
      </c>
      <c r="AT632" s="51">
        <f t="shared" si="155"/>
        <v>30.0396658002736</v>
      </c>
      <c r="AU632" s="6">
        <v>-10744.53</v>
      </c>
      <c r="AV632" s="8">
        <v>0</v>
      </c>
      <c r="AW632" s="8">
        <v>0</v>
      </c>
      <c r="AX632" s="51">
        <f t="shared" si="156"/>
        <v>0</v>
      </c>
      <c r="AY632" s="50">
        <f t="shared" si="157"/>
        <v>2260686.29</v>
      </c>
      <c r="AZ632" s="50">
        <f t="shared" si="158"/>
        <v>1433520</v>
      </c>
      <c r="BA632" s="50">
        <f t="shared" si="159"/>
        <v>254.5</v>
      </c>
      <c r="BB632" s="7">
        <f t="shared" si="160"/>
        <v>48.88754603353982</v>
      </c>
      <c r="BC632" s="10" t="s">
        <v>793</v>
      </c>
      <c r="BD632" s="10" t="s">
        <v>790</v>
      </c>
      <c r="BE632" s="10" t="s">
        <v>807</v>
      </c>
      <c r="BF632" s="10" t="s">
        <v>814</v>
      </c>
    </row>
    <row r="633" spans="1:58" x14ac:dyDescent="0.2">
      <c r="A633" s="5">
        <v>172033</v>
      </c>
      <c r="B633" s="6" t="s">
        <v>208</v>
      </c>
      <c r="C633" s="6">
        <v>136080</v>
      </c>
      <c r="D633" s="6">
        <v>87830</v>
      </c>
      <c r="E633" s="6">
        <v>13</v>
      </c>
      <c r="F633" s="49">
        <f t="shared" si="145"/>
        <v>46.48070135489013</v>
      </c>
      <c r="G633" s="6">
        <v>111855</v>
      </c>
      <c r="H633" s="6">
        <v>115025</v>
      </c>
      <c r="I633" s="6">
        <v>17.5</v>
      </c>
      <c r="J633" s="49">
        <f t="shared" si="146"/>
        <v>30.145663986089982</v>
      </c>
      <c r="K633" s="6">
        <v>154770</v>
      </c>
      <c r="L633" s="6">
        <v>198245</v>
      </c>
      <c r="M633" s="6">
        <v>29.5</v>
      </c>
      <c r="N633" s="49">
        <f t="shared" si="147"/>
        <v>23.421019445635451</v>
      </c>
      <c r="O633" s="6">
        <v>134840</v>
      </c>
      <c r="P633" s="6">
        <v>116110</v>
      </c>
      <c r="Q633" s="6">
        <v>17</v>
      </c>
      <c r="R633" s="49">
        <f t="shared" si="148"/>
        <v>36.000689001808631</v>
      </c>
      <c r="S633" s="6">
        <v>81890</v>
      </c>
      <c r="T633" s="6">
        <v>50330</v>
      </c>
      <c r="U633" s="6">
        <v>7</v>
      </c>
      <c r="V633" s="49">
        <f t="shared" si="149"/>
        <v>50.438903238625073</v>
      </c>
      <c r="W633" s="6">
        <v>97570</v>
      </c>
      <c r="X633" s="6">
        <v>52720</v>
      </c>
      <c r="Y633" s="6">
        <v>8</v>
      </c>
      <c r="Z633" s="49">
        <f t="shared" si="150"/>
        <v>55.521623672230653</v>
      </c>
      <c r="AA633" s="6">
        <v>97570</v>
      </c>
      <c r="AB633" s="6">
        <v>0</v>
      </c>
      <c r="AC633" s="6">
        <v>0</v>
      </c>
      <c r="AD633" s="49">
        <f t="shared" si="151"/>
        <v>0</v>
      </c>
      <c r="AE633" s="6">
        <v>-36349.47</v>
      </c>
      <c r="AF633" s="6">
        <v>0</v>
      </c>
      <c r="AG633" s="6">
        <v>0</v>
      </c>
      <c r="AH633" s="49">
        <f t="shared" si="152"/>
        <v>0</v>
      </c>
      <c r="AI633" s="6">
        <v>-36349.47</v>
      </c>
      <c r="AJ633" s="6">
        <v>0</v>
      </c>
      <c r="AK633" s="6">
        <v>0</v>
      </c>
      <c r="AL633" s="49">
        <f t="shared" si="153"/>
        <v>0</v>
      </c>
      <c r="AM633" s="6">
        <v>-36349.47</v>
      </c>
      <c r="AN633" s="6">
        <v>0</v>
      </c>
      <c r="AO633" s="6">
        <v>0</v>
      </c>
      <c r="AP633" s="49">
        <f t="shared" si="154"/>
        <v>0</v>
      </c>
      <c r="AQ633" s="6">
        <v>-36349.47</v>
      </c>
      <c r="AR633" s="8">
        <v>0</v>
      </c>
      <c r="AS633" s="8">
        <v>0</v>
      </c>
      <c r="AT633" s="51">
        <f t="shared" si="155"/>
        <v>0</v>
      </c>
      <c r="AU633" s="6">
        <v>0</v>
      </c>
      <c r="AV633" s="8">
        <v>0</v>
      </c>
      <c r="AW633" s="8">
        <v>0</v>
      </c>
      <c r="AX633" s="51">
        <f t="shared" si="156"/>
        <v>0</v>
      </c>
      <c r="AY633" s="50">
        <f t="shared" si="157"/>
        <v>814575</v>
      </c>
      <c r="AZ633" s="50">
        <f t="shared" si="158"/>
        <v>620260</v>
      </c>
      <c r="BA633" s="50">
        <f t="shared" si="159"/>
        <v>92</v>
      </c>
      <c r="BB633" s="7">
        <f t="shared" si="160"/>
        <v>40.711677361106631</v>
      </c>
      <c r="BC633" s="10" t="s">
        <v>793</v>
      </c>
      <c r="BD633" s="10" t="s">
        <v>790</v>
      </c>
      <c r="BE633" s="10" t="s">
        <v>807</v>
      </c>
      <c r="BF633" s="10" t="s">
        <v>814</v>
      </c>
    </row>
    <row r="634" spans="1:58" x14ac:dyDescent="0.2">
      <c r="A634" s="5">
        <v>173143</v>
      </c>
      <c r="B634" s="6" t="s">
        <v>248</v>
      </c>
      <c r="C634" s="6">
        <v>-561.6</v>
      </c>
      <c r="D634" s="6">
        <v>0</v>
      </c>
      <c r="E634" s="6">
        <v>0</v>
      </c>
      <c r="F634" s="49">
        <f t="shared" si="145"/>
        <v>0</v>
      </c>
      <c r="G634" s="6">
        <v>-561.6</v>
      </c>
      <c r="H634" s="6">
        <v>0</v>
      </c>
      <c r="I634" s="6">
        <v>0</v>
      </c>
      <c r="J634" s="49">
        <f t="shared" si="146"/>
        <v>0</v>
      </c>
      <c r="K634" s="6">
        <v>-561.6</v>
      </c>
      <c r="L634" s="6">
        <v>0</v>
      </c>
      <c r="M634" s="6">
        <v>0</v>
      </c>
      <c r="N634" s="49">
        <f t="shared" si="147"/>
        <v>0</v>
      </c>
      <c r="O634" s="6">
        <v>-561.6</v>
      </c>
      <c r="P634" s="6">
        <v>0</v>
      </c>
      <c r="Q634" s="6">
        <v>0</v>
      </c>
      <c r="R634" s="49">
        <f t="shared" si="148"/>
        <v>0</v>
      </c>
      <c r="S634" s="6">
        <v>-561.6</v>
      </c>
      <c r="T634" s="6">
        <v>0</v>
      </c>
      <c r="U634" s="6">
        <v>0</v>
      </c>
      <c r="V634" s="49">
        <f t="shared" si="149"/>
        <v>0</v>
      </c>
      <c r="W634" s="6">
        <v>-561.6</v>
      </c>
      <c r="X634" s="6">
        <v>0</v>
      </c>
      <c r="Y634" s="6">
        <v>0</v>
      </c>
      <c r="Z634" s="49">
        <f t="shared" si="150"/>
        <v>0</v>
      </c>
      <c r="AA634" s="6">
        <v>-561.6</v>
      </c>
      <c r="AB634" s="6">
        <v>0</v>
      </c>
      <c r="AC634" s="6">
        <v>0</v>
      </c>
      <c r="AD634" s="49">
        <f t="shared" si="151"/>
        <v>0</v>
      </c>
      <c r="AE634" s="6">
        <v>-561.6</v>
      </c>
      <c r="AF634" s="6">
        <v>0</v>
      </c>
      <c r="AG634" s="6">
        <v>0</v>
      </c>
      <c r="AH634" s="49">
        <f t="shared" si="152"/>
        <v>0</v>
      </c>
      <c r="AI634" s="6">
        <v>-561.6</v>
      </c>
      <c r="AJ634" s="6">
        <v>0</v>
      </c>
      <c r="AK634" s="6">
        <v>0</v>
      </c>
      <c r="AL634" s="49">
        <f t="shared" si="153"/>
        <v>0</v>
      </c>
      <c r="AM634" s="6">
        <v>-561.6</v>
      </c>
      <c r="AN634" s="6">
        <v>0</v>
      </c>
      <c r="AO634" s="6">
        <v>0</v>
      </c>
      <c r="AP634" s="49">
        <f t="shared" si="154"/>
        <v>0</v>
      </c>
      <c r="AQ634" s="6">
        <v>-561.6</v>
      </c>
      <c r="AR634" s="8">
        <v>0</v>
      </c>
      <c r="AS634" s="8">
        <v>0</v>
      </c>
      <c r="AT634" s="51">
        <f t="shared" si="155"/>
        <v>0</v>
      </c>
      <c r="AU634" s="6">
        <v>-561.6</v>
      </c>
      <c r="AV634" s="8">
        <v>0</v>
      </c>
      <c r="AW634" s="8">
        <v>0</v>
      </c>
      <c r="AX634" s="51">
        <f t="shared" si="156"/>
        <v>0</v>
      </c>
      <c r="AY634" s="50">
        <f t="shared" si="157"/>
        <v>-3931.2</v>
      </c>
      <c r="AZ634" s="50">
        <f t="shared" si="158"/>
        <v>0</v>
      </c>
      <c r="BA634" s="50">
        <f t="shared" si="159"/>
        <v>0</v>
      </c>
      <c r="BB634" s="7">
        <f t="shared" si="160"/>
        <v>0</v>
      </c>
      <c r="BC634" s="10" t="s">
        <v>793</v>
      </c>
      <c r="BD634" s="10" t="s">
        <v>790</v>
      </c>
      <c r="BE634" s="10" t="s">
        <v>807</v>
      </c>
      <c r="BF634" s="10" t="s">
        <v>814</v>
      </c>
    </row>
    <row r="635" spans="1:58" x14ac:dyDescent="0.2">
      <c r="A635" s="5">
        <v>173257</v>
      </c>
      <c r="B635" s="6" t="s">
        <v>252</v>
      </c>
      <c r="C635" s="6">
        <v>97815.83</v>
      </c>
      <c r="D635" s="6">
        <v>236895</v>
      </c>
      <c r="E635" s="6">
        <v>34.5</v>
      </c>
      <c r="F635" s="49">
        <f t="shared" si="145"/>
        <v>12.387238650034826</v>
      </c>
      <c r="G635" s="6">
        <v>264893.84000000003</v>
      </c>
      <c r="H635" s="6">
        <v>401205</v>
      </c>
      <c r="I635" s="6">
        <v>60.5</v>
      </c>
      <c r="J635" s="49">
        <f t="shared" si="146"/>
        <v>20.467613913086826</v>
      </c>
      <c r="K635" s="6">
        <v>101605.34</v>
      </c>
      <c r="L635" s="6">
        <v>413955</v>
      </c>
      <c r="M635" s="6">
        <v>60.5</v>
      </c>
      <c r="N635" s="49">
        <f t="shared" si="147"/>
        <v>7.3635061782077758</v>
      </c>
      <c r="O635" s="6">
        <v>53867.32</v>
      </c>
      <c r="P635" s="6">
        <v>384300</v>
      </c>
      <c r="Q635" s="6">
        <v>55</v>
      </c>
      <c r="R635" s="49">
        <f t="shared" si="148"/>
        <v>4.3452691126723915</v>
      </c>
      <c r="S635" s="6">
        <v>130744.63</v>
      </c>
      <c r="T635" s="6">
        <v>423895</v>
      </c>
      <c r="U635" s="6">
        <v>60.5</v>
      </c>
      <c r="V635" s="49">
        <f t="shared" si="149"/>
        <v>9.5615270998714301</v>
      </c>
      <c r="W635" s="6">
        <v>43348.63</v>
      </c>
      <c r="X635" s="6">
        <v>146595</v>
      </c>
      <c r="Y635" s="6">
        <v>20.5</v>
      </c>
      <c r="Z635" s="49">
        <f t="shared" si="150"/>
        <v>8.8710999693031809</v>
      </c>
      <c r="AA635" s="6">
        <v>414951.63</v>
      </c>
      <c r="AB635" s="6">
        <v>800650</v>
      </c>
      <c r="AC635" s="6">
        <v>115</v>
      </c>
      <c r="AD635" s="49">
        <f t="shared" si="151"/>
        <v>16.066321776056956</v>
      </c>
      <c r="AE635" s="6">
        <v>263866.34999999998</v>
      </c>
      <c r="AF635" s="6">
        <v>319520</v>
      </c>
      <c r="AG635" s="6">
        <v>43</v>
      </c>
      <c r="AH635" s="49">
        <f t="shared" si="152"/>
        <v>24.774632260891337</v>
      </c>
      <c r="AI635" s="6">
        <v>405602.84</v>
      </c>
      <c r="AJ635" s="6">
        <v>434840</v>
      </c>
      <c r="AK635" s="6">
        <v>61.5</v>
      </c>
      <c r="AL635" s="49">
        <f t="shared" si="153"/>
        <v>28.915665624137613</v>
      </c>
      <c r="AM635" s="6">
        <v>366601.86</v>
      </c>
      <c r="AN635" s="6">
        <v>577285.5</v>
      </c>
      <c r="AO635" s="6">
        <v>83.45</v>
      </c>
      <c r="AP635" s="49">
        <f t="shared" si="154"/>
        <v>19.686372964503697</v>
      </c>
      <c r="AQ635" s="6">
        <v>72286.87</v>
      </c>
      <c r="AR635" s="8">
        <v>577695</v>
      </c>
      <c r="AS635" s="8">
        <v>80.5</v>
      </c>
      <c r="AT635" s="51">
        <f t="shared" si="155"/>
        <v>3.8790243467573715</v>
      </c>
      <c r="AU635" s="6">
        <v>321181.62</v>
      </c>
      <c r="AV635" s="8">
        <v>936700</v>
      </c>
      <c r="AW635" s="8">
        <v>130</v>
      </c>
      <c r="AX635" s="51">
        <f t="shared" si="156"/>
        <v>10.629476054232946</v>
      </c>
      <c r="AY635" s="50">
        <f t="shared" si="157"/>
        <v>1107227.22</v>
      </c>
      <c r="AZ635" s="50">
        <f t="shared" si="158"/>
        <v>2807495</v>
      </c>
      <c r="BA635" s="50">
        <f t="shared" si="159"/>
        <v>804.95</v>
      </c>
      <c r="BB635" s="7">
        <f t="shared" si="160"/>
        <v>12.22586106831891</v>
      </c>
      <c r="BC635" s="10" t="s">
        <v>793</v>
      </c>
      <c r="BD635" s="10" t="s">
        <v>790</v>
      </c>
      <c r="BE635" s="10" t="s">
        <v>807</v>
      </c>
      <c r="BF635" s="10" t="s">
        <v>814</v>
      </c>
    </row>
    <row r="636" spans="1:58" x14ac:dyDescent="0.2">
      <c r="A636" s="5">
        <v>176693</v>
      </c>
      <c r="B636" s="6" t="s">
        <v>311</v>
      </c>
      <c r="C636" s="6">
        <v>106572.03</v>
      </c>
      <c r="D636" s="6">
        <v>2773735</v>
      </c>
      <c r="E636" s="6">
        <v>392.5</v>
      </c>
      <c r="F636" s="49">
        <f t="shared" si="145"/>
        <v>1.1526554988129725</v>
      </c>
      <c r="G636" s="6">
        <v>194684.57</v>
      </c>
      <c r="H636" s="6">
        <v>2652108.5</v>
      </c>
      <c r="I636" s="6">
        <v>389.85</v>
      </c>
      <c r="J636" s="49">
        <f t="shared" si="146"/>
        <v>2.2756315097968276</v>
      </c>
      <c r="K636" s="6">
        <v>66475.87</v>
      </c>
      <c r="L636" s="6">
        <v>3178990</v>
      </c>
      <c r="M636" s="6">
        <v>451</v>
      </c>
      <c r="N636" s="49">
        <f t="shared" si="147"/>
        <v>0.62733009540766094</v>
      </c>
      <c r="O636" s="6">
        <v>195494.94</v>
      </c>
      <c r="P636" s="6">
        <v>2989515</v>
      </c>
      <c r="Q636" s="6">
        <v>424</v>
      </c>
      <c r="R636" s="49">
        <f t="shared" si="148"/>
        <v>2.0271994420499646</v>
      </c>
      <c r="S636" s="6">
        <v>63664.21</v>
      </c>
      <c r="T636" s="6">
        <v>1900632.5</v>
      </c>
      <c r="U636" s="6">
        <v>274.25</v>
      </c>
      <c r="V636" s="49">
        <f t="shared" si="149"/>
        <v>1.0383861740762614</v>
      </c>
      <c r="W636" s="6">
        <v>49969.38</v>
      </c>
      <c r="X636" s="6">
        <v>2491400</v>
      </c>
      <c r="Y636" s="6">
        <v>360</v>
      </c>
      <c r="Z636" s="49">
        <f t="shared" si="150"/>
        <v>0.60170241631211363</v>
      </c>
      <c r="AA636" s="6">
        <v>638957.37</v>
      </c>
      <c r="AB636" s="6">
        <v>2763045</v>
      </c>
      <c r="AC636" s="6">
        <v>380.5</v>
      </c>
      <c r="AD636" s="49">
        <f t="shared" si="151"/>
        <v>7.1687860566874591</v>
      </c>
      <c r="AE636" s="6">
        <v>285890.37</v>
      </c>
      <c r="AF636" s="6">
        <v>1840050</v>
      </c>
      <c r="AG636" s="6">
        <v>250</v>
      </c>
      <c r="AH636" s="49">
        <f t="shared" si="152"/>
        <v>4.6611293714844706</v>
      </c>
      <c r="AI636" s="6">
        <v>-142605.59</v>
      </c>
      <c r="AJ636" s="6">
        <v>3404569</v>
      </c>
      <c r="AK636" s="6">
        <v>463.1</v>
      </c>
      <c r="AL636" s="49">
        <f t="shared" si="153"/>
        <v>-1.2984825068900057</v>
      </c>
      <c r="AM636" s="6">
        <v>333513.43</v>
      </c>
      <c r="AN636" s="6">
        <v>3163807.5</v>
      </c>
      <c r="AO636" s="6">
        <v>446.75</v>
      </c>
      <c r="AP636" s="49">
        <f t="shared" si="154"/>
        <v>3.2678714902850441</v>
      </c>
      <c r="AQ636" s="6">
        <v>273208.40000000002</v>
      </c>
      <c r="AR636" s="8">
        <v>3469147.5</v>
      </c>
      <c r="AS636" s="8">
        <v>475.25</v>
      </c>
      <c r="AT636" s="51">
        <f t="shared" si="155"/>
        <v>2.441366474040092</v>
      </c>
      <c r="AU636" s="6">
        <v>104976.42</v>
      </c>
      <c r="AV636" s="8">
        <v>3436096</v>
      </c>
      <c r="AW636" s="8">
        <v>465.90000000000003</v>
      </c>
      <c r="AX636" s="51">
        <f t="shared" si="156"/>
        <v>0.94708326542680987</v>
      </c>
      <c r="AY636" s="50">
        <f t="shared" si="157"/>
        <v>1315818.3699999999</v>
      </c>
      <c r="AZ636" s="50">
        <f t="shared" si="158"/>
        <v>18749426</v>
      </c>
      <c r="BA636" s="50">
        <f t="shared" si="159"/>
        <v>4773.0999999999995</v>
      </c>
      <c r="BB636" s="7">
        <f t="shared" si="160"/>
        <v>2.1755529726616696</v>
      </c>
      <c r="BC636" s="10" t="s">
        <v>793</v>
      </c>
      <c r="BD636" s="10" t="s">
        <v>790</v>
      </c>
      <c r="BE636" s="10" t="s">
        <v>807</v>
      </c>
      <c r="BF636" s="10" t="s">
        <v>814</v>
      </c>
    </row>
    <row r="637" spans="1:58" x14ac:dyDescent="0.2">
      <c r="A637" s="5">
        <v>176869</v>
      </c>
      <c r="B637" s="6" t="s">
        <v>318</v>
      </c>
      <c r="C637" s="6">
        <v>230956.72</v>
      </c>
      <c r="D637" s="6">
        <v>5459770</v>
      </c>
      <c r="E637" s="6">
        <v>767.5</v>
      </c>
      <c r="F637" s="49">
        <f t="shared" si="145"/>
        <v>1.2690464250325562</v>
      </c>
      <c r="G637" s="6">
        <v>115117.66</v>
      </c>
      <c r="H637" s="6">
        <v>3692860</v>
      </c>
      <c r="I637" s="6">
        <v>532</v>
      </c>
      <c r="J637" s="49">
        <f t="shared" si="146"/>
        <v>0.96636413511478914</v>
      </c>
      <c r="K637" s="6">
        <v>-170495.82</v>
      </c>
      <c r="L637" s="6">
        <v>4477620</v>
      </c>
      <c r="M637" s="6">
        <v>619</v>
      </c>
      <c r="N637" s="49">
        <f t="shared" si="147"/>
        <v>-1.142319937824112</v>
      </c>
      <c r="O637" s="6">
        <v>-202439.82</v>
      </c>
      <c r="P637" s="6">
        <v>4708860</v>
      </c>
      <c r="Q637" s="6">
        <v>657.9</v>
      </c>
      <c r="R637" s="49">
        <f t="shared" si="148"/>
        <v>-1.3327290299562951</v>
      </c>
      <c r="S637" s="6">
        <v>-236048.82</v>
      </c>
      <c r="T637" s="6">
        <v>2863410</v>
      </c>
      <c r="U637" s="6">
        <v>407.5</v>
      </c>
      <c r="V637" s="49">
        <f t="shared" si="149"/>
        <v>-2.5555241547665197</v>
      </c>
      <c r="W637" s="6">
        <v>3814.47</v>
      </c>
      <c r="X637" s="6">
        <v>3912770</v>
      </c>
      <c r="Y637" s="6">
        <v>555</v>
      </c>
      <c r="Z637" s="49">
        <f t="shared" si="150"/>
        <v>2.9246313992389021E-2</v>
      </c>
      <c r="AA637" s="6">
        <v>-125067.53</v>
      </c>
      <c r="AB637" s="6">
        <v>2313560</v>
      </c>
      <c r="AC637" s="6">
        <v>315</v>
      </c>
      <c r="AD637" s="49">
        <f t="shared" si="151"/>
        <v>-1.6758127863552275</v>
      </c>
      <c r="AE637" s="6">
        <v>-213199.54</v>
      </c>
      <c r="AF637" s="6">
        <v>3174290</v>
      </c>
      <c r="AG637" s="6">
        <v>428</v>
      </c>
      <c r="AH637" s="49">
        <f t="shared" si="152"/>
        <v>-2.0149344262811528</v>
      </c>
      <c r="AI637" s="6">
        <v>-549505.07999999996</v>
      </c>
      <c r="AJ637" s="6">
        <v>6397280</v>
      </c>
      <c r="AK637" s="6">
        <v>872.5</v>
      </c>
      <c r="AL637" s="49">
        <f t="shared" si="153"/>
        <v>-2.6627969199409747</v>
      </c>
      <c r="AM637" s="6">
        <v>109383.99</v>
      </c>
      <c r="AN637" s="6">
        <v>5187600</v>
      </c>
      <c r="AO637" s="6">
        <v>716</v>
      </c>
      <c r="AP637" s="49">
        <f t="shared" si="154"/>
        <v>0.65365558061531348</v>
      </c>
      <c r="AQ637" s="6">
        <v>-357695.03</v>
      </c>
      <c r="AR637" s="8">
        <v>7359195</v>
      </c>
      <c r="AS637" s="8">
        <v>1002.5</v>
      </c>
      <c r="AT637" s="51">
        <f t="shared" si="155"/>
        <v>-1.5067607163555254</v>
      </c>
      <c r="AU637" s="6">
        <v>-1964439.86</v>
      </c>
      <c r="AV637" s="8">
        <v>7965495</v>
      </c>
      <c r="AW637" s="8">
        <v>1078.5</v>
      </c>
      <c r="AX637" s="51">
        <f t="shared" si="156"/>
        <v>-7.645179070478358</v>
      </c>
      <c r="AY637" s="50">
        <f t="shared" si="157"/>
        <v>-384163.14</v>
      </c>
      <c r="AZ637" s="50">
        <f t="shared" si="158"/>
        <v>27428850</v>
      </c>
      <c r="BA637" s="50">
        <f t="shared" si="159"/>
        <v>7951.4</v>
      </c>
      <c r="BB637" s="7">
        <f t="shared" si="160"/>
        <v>-0.43417997254715385</v>
      </c>
      <c r="BC637" s="10" t="s">
        <v>793</v>
      </c>
      <c r="BD637" s="10" t="s">
        <v>790</v>
      </c>
      <c r="BE637" s="10" t="s">
        <v>807</v>
      </c>
      <c r="BF637" s="10" t="s">
        <v>814</v>
      </c>
    </row>
    <row r="638" spans="1:58" x14ac:dyDescent="0.2">
      <c r="A638" s="5">
        <v>177016</v>
      </c>
      <c r="B638" s="6" t="s">
        <v>322</v>
      </c>
      <c r="C638" s="6">
        <v>892943.46</v>
      </c>
      <c r="D638" s="6">
        <v>1941850</v>
      </c>
      <c r="E638" s="6">
        <v>275</v>
      </c>
      <c r="F638" s="49">
        <f t="shared" si="145"/>
        <v>13.795248757628034</v>
      </c>
      <c r="G638" s="6">
        <v>916927.4</v>
      </c>
      <c r="H638" s="6">
        <v>1846560</v>
      </c>
      <c r="I638" s="6">
        <v>270</v>
      </c>
      <c r="J638" s="49">
        <f t="shared" si="146"/>
        <v>15.393352720734772</v>
      </c>
      <c r="K638" s="6">
        <v>959524.39</v>
      </c>
      <c r="L638" s="6">
        <v>1815550</v>
      </c>
      <c r="M638" s="6">
        <v>254</v>
      </c>
      <c r="N638" s="49">
        <f t="shared" si="147"/>
        <v>15.855102696152681</v>
      </c>
      <c r="O638" s="6">
        <v>987423.4</v>
      </c>
      <c r="P638" s="6">
        <v>1974650</v>
      </c>
      <c r="Q638" s="6">
        <v>280</v>
      </c>
      <c r="R638" s="49">
        <f t="shared" si="148"/>
        <v>15.50154478008761</v>
      </c>
      <c r="S638" s="6">
        <v>886577.38</v>
      </c>
      <c r="T638" s="6">
        <v>1222405</v>
      </c>
      <c r="U638" s="6">
        <v>179.5</v>
      </c>
      <c r="V638" s="49">
        <f t="shared" si="149"/>
        <v>22.4834639747056</v>
      </c>
      <c r="W638" s="6">
        <v>856098.89</v>
      </c>
      <c r="X638" s="6">
        <v>1787450</v>
      </c>
      <c r="Y638" s="6">
        <v>260</v>
      </c>
      <c r="Z638" s="49">
        <f t="shared" si="150"/>
        <v>14.368495174690201</v>
      </c>
      <c r="AA638" s="6">
        <v>909702.89</v>
      </c>
      <c r="AB638" s="6">
        <v>1838750</v>
      </c>
      <c r="AC638" s="6">
        <v>250</v>
      </c>
      <c r="AD638" s="49">
        <f t="shared" si="151"/>
        <v>15.336935195105371</v>
      </c>
      <c r="AE638" s="6">
        <v>928021.87</v>
      </c>
      <c r="AF638" s="6">
        <v>1094900</v>
      </c>
      <c r="AG638" s="6">
        <v>150</v>
      </c>
      <c r="AH638" s="49">
        <f t="shared" si="152"/>
        <v>25.427578865649831</v>
      </c>
      <c r="AI638" s="6">
        <v>880780.88</v>
      </c>
      <c r="AJ638" s="6">
        <v>2962800</v>
      </c>
      <c r="AK638" s="6">
        <v>413</v>
      </c>
      <c r="AL638" s="49">
        <f t="shared" si="153"/>
        <v>9.2156768192250578</v>
      </c>
      <c r="AM638" s="6">
        <v>831187.86</v>
      </c>
      <c r="AN638" s="6">
        <v>913252</v>
      </c>
      <c r="AO638" s="6">
        <v>124.8</v>
      </c>
      <c r="AP638" s="49">
        <f t="shared" si="154"/>
        <v>28.214363242566126</v>
      </c>
      <c r="AQ638" s="6">
        <v>882228.83</v>
      </c>
      <c r="AR638" s="8">
        <v>2891445</v>
      </c>
      <c r="AS638" s="8">
        <v>400.5</v>
      </c>
      <c r="AT638" s="51">
        <f t="shared" si="155"/>
        <v>9.4586249193742216</v>
      </c>
      <c r="AU638" s="6">
        <v>412458.94</v>
      </c>
      <c r="AV638" s="8">
        <v>3786137.5</v>
      </c>
      <c r="AW638" s="8">
        <v>513.75</v>
      </c>
      <c r="AX638" s="51">
        <f t="shared" si="156"/>
        <v>3.3771164253807475</v>
      </c>
      <c r="AY638" s="50">
        <f t="shared" si="157"/>
        <v>6409197.8099999996</v>
      </c>
      <c r="AZ638" s="50">
        <f t="shared" si="158"/>
        <v>12427215</v>
      </c>
      <c r="BA638" s="50">
        <f t="shared" si="159"/>
        <v>3370.55</v>
      </c>
      <c r="BB638" s="7">
        <f t="shared" si="160"/>
        <v>15.987904941694499</v>
      </c>
      <c r="BC638" s="10" t="s">
        <v>793</v>
      </c>
      <c r="BD638" s="10" t="s">
        <v>790</v>
      </c>
      <c r="BE638" s="10" t="s">
        <v>807</v>
      </c>
      <c r="BF638" s="10" t="s">
        <v>814</v>
      </c>
    </row>
    <row r="639" spans="1:58" x14ac:dyDescent="0.2">
      <c r="A639" s="5">
        <v>177068</v>
      </c>
      <c r="B639" s="6" t="s">
        <v>323</v>
      </c>
      <c r="C639" s="6">
        <v>-7285.05</v>
      </c>
      <c r="D639" s="6">
        <v>507600</v>
      </c>
      <c r="E639" s="6">
        <v>74</v>
      </c>
      <c r="F639" s="49">
        <f t="shared" si="145"/>
        <v>-0.43055851063829786</v>
      </c>
      <c r="G639" s="6">
        <v>-19105.060000000001</v>
      </c>
      <c r="H639" s="6">
        <v>598880</v>
      </c>
      <c r="I639" s="6">
        <v>88</v>
      </c>
      <c r="J639" s="49">
        <f t="shared" si="146"/>
        <v>-0.98894078947368425</v>
      </c>
      <c r="K639" s="6">
        <v>39884.93</v>
      </c>
      <c r="L639" s="6">
        <v>435760</v>
      </c>
      <c r="M639" s="6">
        <v>62</v>
      </c>
      <c r="N639" s="49">
        <f t="shared" si="147"/>
        <v>2.7458874150908756</v>
      </c>
      <c r="O639" s="6">
        <v>-5310.06</v>
      </c>
      <c r="P639" s="6">
        <v>351930</v>
      </c>
      <c r="Q639" s="6">
        <v>50.5</v>
      </c>
      <c r="R639" s="49">
        <f t="shared" si="148"/>
        <v>-0.46774034609155235</v>
      </c>
      <c r="S639" s="6">
        <v>-4280.05</v>
      </c>
      <c r="T639" s="6">
        <v>305280</v>
      </c>
      <c r="U639" s="6">
        <v>45.5</v>
      </c>
      <c r="V639" s="49">
        <f t="shared" si="149"/>
        <v>-0.43462247772536688</v>
      </c>
      <c r="W639" s="6">
        <v>15484.94</v>
      </c>
      <c r="X639" s="6">
        <v>762580</v>
      </c>
      <c r="Y639" s="6">
        <v>112</v>
      </c>
      <c r="Z639" s="49">
        <f t="shared" si="150"/>
        <v>0.60917962705552209</v>
      </c>
      <c r="AA639" s="6">
        <v>-20180.07</v>
      </c>
      <c r="AB639" s="6">
        <v>587710</v>
      </c>
      <c r="AC639" s="6">
        <v>81.5</v>
      </c>
      <c r="AD639" s="49">
        <f t="shared" si="151"/>
        <v>-1.0644402341290773</v>
      </c>
      <c r="AE639" s="6">
        <v>146204.93</v>
      </c>
      <c r="AF639" s="6">
        <v>536710</v>
      </c>
      <c r="AG639" s="6">
        <v>75</v>
      </c>
      <c r="AH639" s="49">
        <f t="shared" si="152"/>
        <v>8.1722865234484168</v>
      </c>
      <c r="AI639" s="6">
        <v>125702.43</v>
      </c>
      <c r="AJ639" s="6">
        <v>775340</v>
      </c>
      <c r="AK639" s="6">
        <v>106</v>
      </c>
      <c r="AL639" s="49">
        <f t="shared" si="153"/>
        <v>5.0258922924136504</v>
      </c>
      <c r="AM639" s="6">
        <v>145918.41</v>
      </c>
      <c r="AN639" s="6">
        <v>608620</v>
      </c>
      <c r="AO639" s="6">
        <v>87</v>
      </c>
      <c r="AP639" s="49">
        <f t="shared" si="154"/>
        <v>7.4323399001018702</v>
      </c>
      <c r="AQ639" s="6">
        <v>-27474.59</v>
      </c>
      <c r="AR639" s="8">
        <v>520210</v>
      </c>
      <c r="AS639" s="8">
        <v>71.5</v>
      </c>
      <c r="AT639" s="51">
        <f t="shared" si="155"/>
        <v>-1.637247054074316</v>
      </c>
      <c r="AU639" s="6">
        <v>-107478.83</v>
      </c>
      <c r="AV639" s="8">
        <v>980165.5</v>
      </c>
      <c r="AW639" s="8">
        <v>135.19999999999999</v>
      </c>
      <c r="AX639" s="51">
        <f t="shared" si="156"/>
        <v>-3.3992664810177464</v>
      </c>
      <c r="AY639" s="50">
        <f t="shared" si="157"/>
        <v>-790.41999999999825</v>
      </c>
      <c r="AZ639" s="50">
        <f t="shared" si="158"/>
        <v>3549740</v>
      </c>
      <c r="BA639" s="50">
        <f t="shared" si="159"/>
        <v>988.2</v>
      </c>
      <c r="BB639" s="7">
        <f t="shared" si="160"/>
        <v>-6.9027647095280071E-3</v>
      </c>
      <c r="BC639" s="10" t="s">
        <v>793</v>
      </c>
      <c r="BD639" s="10" t="s">
        <v>790</v>
      </c>
      <c r="BE639" s="10" t="s">
        <v>807</v>
      </c>
      <c r="BF639" s="10" t="s">
        <v>814</v>
      </c>
    </row>
    <row r="640" spans="1:58" x14ac:dyDescent="0.2">
      <c r="A640" s="5">
        <v>177300</v>
      </c>
      <c r="B640" s="6" t="s">
        <v>330</v>
      </c>
      <c r="C640" s="6">
        <v>-2460.48</v>
      </c>
      <c r="D640" s="6">
        <v>307880</v>
      </c>
      <c r="E640" s="6">
        <v>43</v>
      </c>
      <c r="F640" s="49">
        <f t="shared" si="145"/>
        <v>-0.23975055216318047</v>
      </c>
      <c r="G640" s="6">
        <v>232179.52</v>
      </c>
      <c r="H640" s="6">
        <v>243600</v>
      </c>
      <c r="I640" s="6">
        <v>35</v>
      </c>
      <c r="J640" s="49">
        <f t="shared" si="146"/>
        <v>29.546654844006568</v>
      </c>
      <c r="K640" s="6">
        <v>-9455.48</v>
      </c>
      <c r="L640" s="6">
        <v>261800</v>
      </c>
      <c r="M640" s="6">
        <v>35</v>
      </c>
      <c r="N640" s="49">
        <f t="shared" si="147"/>
        <v>-1.0835156608097785</v>
      </c>
      <c r="O640" s="6">
        <v>59294.52</v>
      </c>
      <c r="P640" s="6">
        <v>71600</v>
      </c>
      <c r="Q640" s="6">
        <v>10</v>
      </c>
      <c r="R640" s="49">
        <f t="shared" si="148"/>
        <v>25.672208379888268</v>
      </c>
      <c r="S640" s="6">
        <v>-12355.48</v>
      </c>
      <c r="T640" s="6">
        <v>296030</v>
      </c>
      <c r="U640" s="6">
        <v>42</v>
      </c>
      <c r="V640" s="49">
        <f t="shared" si="149"/>
        <v>-1.2938549471337364</v>
      </c>
      <c r="W640" s="6">
        <v>-12510.48</v>
      </c>
      <c r="X640" s="6">
        <v>246400</v>
      </c>
      <c r="Y640" s="6">
        <v>35</v>
      </c>
      <c r="Z640" s="49">
        <f t="shared" si="150"/>
        <v>-1.5231915584415583</v>
      </c>
      <c r="AA640" s="6">
        <v>-2660.48</v>
      </c>
      <c r="AB640" s="6">
        <v>77600</v>
      </c>
      <c r="AC640" s="6">
        <v>10</v>
      </c>
      <c r="AD640" s="49">
        <f t="shared" si="151"/>
        <v>-1.0628206185567011</v>
      </c>
      <c r="AE640" s="6">
        <v>-15400.48</v>
      </c>
      <c r="AF640" s="6">
        <v>325080</v>
      </c>
      <c r="AG640" s="6">
        <v>42</v>
      </c>
      <c r="AH640" s="49">
        <f t="shared" si="152"/>
        <v>-1.4212329272794388</v>
      </c>
      <c r="AI640" s="6">
        <v>56819.519999999997</v>
      </c>
      <c r="AJ640" s="6">
        <v>144500</v>
      </c>
      <c r="AK640" s="6">
        <v>20</v>
      </c>
      <c r="AL640" s="49">
        <f t="shared" si="153"/>
        <v>12.189654809688582</v>
      </c>
      <c r="AM640" s="6">
        <v>-18400.48</v>
      </c>
      <c r="AN640" s="6">
        <v>442830</v>
      </c>
      <c r="AO640" s="6">
        <v>61.5</v>
      </c>
      <c r="AP640" s="49">
        <f t="shared" si="154"/>
        <v>-1.2881125488336382</v>
      </c>
      <c r="AQ640" s="6">
        <v>294344.52</v>
      </c>
      <c r="AR640" s="8">
        <v>326000</v>
      </c>
      <c r="AS640" s="8">
        <v>45</v>
      </c>
      <c r="AT640" s="51">
        <f t="shared" si="155"/>
        <v>27.989816319018406</v>
      </c>
      <c r="AU640" s="6">
        <v>-26537.98</v>
      </c>
      <c r="AV640" s="8">
        <v>76600</v>
      </c>
      <c r="AW640" s="8">
        <v>10</v>
      </c>
      <c r="AX640" s="51">
        <f t="shared" si="156"/>
        <v>-10.739913577023499</v>
      </c>
      <c r="AY640" s="50">
        <f t="shared" si="157"/>
        <v>252031.63999999996</v>
      </c>
      <c r="AZ640" s="50">
        <f t="shared" si="158"/>
        <v>1504910</v>
      </c>
      <c r="BA640" s="50">
        <f t="shared" si="159"/>
        <v>388.5</v>
      </c>
      <c r="BB640" s="7">
        <f t="shared" si="160"/>
        <v>5.1916598600580759</v>
      </c>
      <c r="BC640" s="10" t="s">
        <v>793</v>
      </c>
      <c r="BD640" s="10" t="s">
        <v>790</v>
      </c>
      <c r="BE640" s="10" t="s">
        <v>807</v>
      </c>
      <c r="BF640" s="10" t="s">
        <v>814</v>
      </c>
    </row>
    <row r="641" spans="1:58" x14ac:dyDescent="0.2">
      <c r="A641" s="5">
        <v>177301</v>
      </c>
      <c r="B641" s="6" t="s">
        <v>331</v>
      </c>
      <c r="C641" s="6">
        <v>178094.91</v>
      </c>
      <c r="D641" s="6">
        <v>721250</v>
      </c>
      <c r="E641" s="6">
        <v>100</v>
      </c>
      <c r="F641" s="49">
        <f t="shared" si="145"/>
        <v>7.4077605545927208</v>
      </c>
      <c r="G641" s="6">
        <v>-17323.09</v>
      </c>
      <c r="H641" s="6">
        <v>709210</v>
      </c>
      <c r="I641" s="6">
        <v>101</v>
      </c>
      <c r="J641" s="49">
        <f t="shared" si="146"/>
        <v>-0.75720278901876736</v>
      </c>
      <c r="K641" s="6">
        <v>43973.4</v>
      </c>
      <c r="L641" s="6">
        <v>738875</v>
      </c>
      <c r="M641" s="6">
        <v>102.5</v>
      </c>
      <c r="N641" s="49">
        <f t="shared" si="147"/>
        <v>1.785419725934698</v>
      </c>
      <c r="O641" s="6">
        <v>166469.4</v>
      </c>
      <c r="P641" s="6">
        <v>799810</v>
      </c>
      <c r="Q641" s="6">
        <v>111</v>
      </c>
      <c r="R641" s="49">
        <f t="shared" si="148"/>
        <v>6.4522216526425016</v>
      </c>
      <c r="S641" s="6">
        <v>-3608.6</v>
      </c>
      <c r="T641" s="6">
        <v>467885</v>
      </c>
      <c r="U641" s="6">
        <v>66.5</v>
      </c>
      <c r="V641" s="49">
        <f t="shared" si="149"/>
        <v>-0.23908994731611399</v>
      </c>
      <c r="W641" s="6">
        <v>259263.41</v>
      </c>
      <c r="X641" s="6">
        <v>609185</v>
      </c>
      <c r="Y641" s="6">
        <v>86.5</v>
      </c>
      <c r="Z641" s="49">
        <f t="shared" si="150"/>
        <v>12.767718016694435</v>
      </c>
      <c r="AA641" s="6">
        <v>148953.41</v>
      </c>
      <c r="AB641" s="6">
        <v>191250</v>
      </c>
      <c r="AC641" s="6">
        <v>25</v>
      </c>
      <c r="AD641" s="49">
        <f t="shared" si="151"/>
        <v>24.14408214379085</v>
      </c>
      <c r="AE641" s="6">
        <v>137360.41</v>
      </c>
      <c r="AF641" s="6">
        <v>247570</v>
      </c>
      <c r="AG641" s="6">
        <v>33</v>
      </c>
      <c r="AH641" s="49">
        <f t="shared" si="152"/>
        <v>16.645038978874663</v>
      </c>
      <c r="AI641" s="6">
        <v>346965.41</v>
      </c>
      <c r="AJ641" s="6">
        <v>843150</v>
      </c>
      <c r="AK641" s="6">
        <v>115</v>
      </c>
      <c r="AL641" s="49">
        <f t="shared" si="153"/>
        <v>12.756837703848662</v>
      </c>
      <c r="AM641" s="6">
        <v>236755.41</v>
      </c>
      <c r="AN641" s="6">
        <v>564710</v>
      </c>
      <c r="AO641" s="6">
        <v>79</v>
      </c>
      <c r="AP641" s="49">
        <f t="shared" si="154"/>
        <v>12.996790759859042</v>
      </c>
      <c r="AQ641" s="6">
        <v>150702.41</v>
      </c>
      <c r="AR641" s="8">
        <v>587945</v>
      </c>
      <c r="AS641" s="8">
        <v>80.5</v>
      </c>
      <c r="AT641" s="51">
        <f t="shared" si="155"/>
        <v>7.9459383275646527</v>
      </c>
      <c r="AU641" s="6">
        <v>-129101.01</v>
      </c>
      <c r="AV641" s="8">
        <v>1274880</v>
      </c>
      <c r="AW641" s="8">
        <v>172</v>
      </c>
      <c r="AX641" s="51">
        <f t="shared" si="156"/>
        <v>-3.1392219738328309</v>
      </c>
      <c r="AY641" s="50">
        <f t="shared" si="157"/>
        <v>775822.84000000008</v>
      </c>
      <c r="AZ641" s="50">
        <f t="shared" si="158"/>
        <v>4237465</v>
      </c>
      <c r="BA641" s="50">
        <f t="shared" si="159"/>
        <v>1072</v>
      </c>
      <c r="BB641" s="7">
        <f t="shared" si="160"/>
        <v>5.6756829944318135</v>
      </c>
      <c r="BC641" s="10" t="s">
        <v>793</v>
      </c>
      <c r="BD641" s="10" t="s">
        <v>790</v>
      </c>
      <c r="BE641" s="10" t="s">
        <v>807</v>
      </c>
      <c r="BF641" s="10" t="s">
        <v>814</v>
      </c>
    </row>
    <row r="642" spans="1:58" x14ac:dyDescent="0.2">
      <c r="A642" s="5">
        <v>177352</v>
      </c>
      <c r="B642" s="6" t="s">
        <v>334</v>
      </c>
      <c r="C642" s="6">
        <v>168756.41</v>
      </c>
      <c r="D642" s="6">
        <v>181170</v>
      </c>
      <c r="E642" s="6">
        <v>27</v>
      </c>
      <c r="F642" s="49">
        <f t="shared" si="145"/>
        <v>27.944429541314786</v>
      </c>
      <c r="G642" s="6">
        <v>76371.41</v>
      </c>
      <c r="H642" s="6">
        <v>139405</v>
      </c>
      <c r="I642" s="6">
        <v>20.5</v>
      </c>
      <c r="J642" s="49">
        <f t="shared" si="146"/>
        <v>16.982989921451885</v>
      </c>
      <c r="K642" s="6">
        <v>69221.39</v>
      </c>
      <c r="L642" s="6">
        <v>357125</v>
      </c>
      <c r="M642" s="6">
        <v>50.5</v>
      </c>
      <c r="N642" s="49">
        <f t="shared" si="147"/>
        <v>5.8148875043752186</v>
      </c>
      <c r="O642" s="6">
        <v>93016.4</v>
      </c>
      <c r="P642" s="6">
        <v>216290</v>
      </c>
      <c r="Q642" s="6">
        <v>31</v>
      </c>
      <c r="R642" s="49">
        <f t="shared" si="148"/>
        <v>13.33167691525267</v>
      </c>
      <c r="S642" s="6">
        <v>26726.400000000001</v>
      </c>
      <c r="T642" s="6">
        <v>228270</v>
      </c>
      <c r="U642" s="6">
        <v>33</v>
      </c>
      <c r="V642" s="49">
        <f t="shared" si="149"/>
        <v>3.6295544749638586</v>
      </c>
      <c r="W642" s="6">
        <v>-54303.61</v>
      </c>
      <c r="X642" s="6">
        <v>134750</v>
      </c>
      <c r="Y642" s="6">
        <v>20</v>
      </c>
      <c r="Z642" s="49">
        <f t="shared" si="150"/>
        <v>-12.089857513914657</v>
      </c>
      <c r="AA642" s="6">
        <v>16286.39</v>
      </c>
      <c r="AB642" s="6">
        <v>216800</v>
      </c>
      <c r="AC642" s="6">
        <v>30</v>
      </c>
      <c r="AD642" s="49">
        <f t="shared" si="151"/>
        <v>2.3287734778597784</v>
      </c>
      <c r="AE642" s="6">
        <v>47526.39</v>
      </c>
      <c r="AF642" s="6">
        <v>218700</v>
      </c>
      <c r="AG642" s="6">
        <v>30</v>
      </c>
      <c r="AH642" s="49">
        <f t="shared" si="152"/>
        <v>6.5193950617283951</v>
      </c>
      <c r="AI642" s="6">
        <v>-22177.360000000001</v>
      </c>
      <c r="AJ642" s="6">
        <v>324907.5</v>
      </c>
      <c r="AK642" s="6">
        <v>44.75</v>
      </c>
      <c r="AL642" s="49">
        <f t="shared" si="153"/>
        <v>-2.1159811946477074</v>
      </c>
      <c r="AM642" s="6">
        <v>-26652.36</v>
      </c>
      <c r="AN642" s="6">
        <v>0</v>
      </c>
      <c r="AO642" s="6">
        <v>0</v>
      </c>
      <c r="AP642" s="49">
        <f t="shared" si="154"/>
        <v>0</v>
      </c>
      <c r="AQ642" s="6">
        <v>67497.64</v>
      </c>
      <c r="AR642" s="8">
        <v>182600</v>
      </c>
      <c r="AS642" s="8">
        <v>25</v>
      </c>
      <c r="AT642" s="51">
        <f t="shared" si="155"/>
        <v>11.45907360350493</v>
      </c>
      <c r="AU642" s="6">
        <v>-33739.85</v>
      </c>
      <c r="AV642" s="8">
        <v>307035</v>
      </c>
      <c r="AW642" s="8">
        <v>41.5</v>
      </c>
      <c r="AX642" s="51">
        <f t="shared" si="156"/>
        <v>-3.4065671666096695</v>
      </c>
      <c r="AY642" s="50">
        <f t="shared" si="157"/>
        <v>396074.79000000004</v>
      </c>
      <c r="AZ642" s="50">
        <f t="shared" si="158"/>
        <v>1473810</v>
      </c>
      <c r="BA642" s="50">
        <f t="shared" si="159"/>
        <v>353.25</v>
      </c>
      <c r="BB642" s="7">
        <f t="shared" si="160"/>
        <v>8.3310050074297237</v>
      </c>
      <c r="BC642" s="10" t="s">
        <v>793</v>
      </c>
      <c r="BD642" s="10" t="s">
        <v>790</v>
      </c>
      <c r="BE642" s="10" t="s">
        <v>807</v>
      </c>
      <c r="BF642" s="10" t="s">
        <v>814</v>
      </c>
    </row>
    <row r="643" spans="1:58" x14ac:dyDescent="0.2">
      <c r="A643" s="5">
        <v>177383</v>
      </c>
      <c r="B643" s="6" t="s">
        <v>338</v>
      </c>
      <c r="C643" s="6">
        <v>61127.81</v>
      </c>
      <c r="D643" s="6">
        <v>606130</v>
      </c>
      <c r="E643" s="6">
        <v>83</v>
      </c>
      <c r="F643" s="49">
        <f t="shared" ref="F643:F706" si="161">IFERROR(C643/(D643/30),0)</f>
        <v>3.025480177519674</v>
      </c>
      <c r="G643" s="6">
        <v>-11422.19</v>
      </c>
      <c r="H643" s="6">
        <v>317700</v>
      </c>
      <c r="I643" s="6">
        <v>45</v>
      </c>
      <c r="J643" s="49">
        <f t="shared" ref="J643:J706" si="162">IFERROR(G643/(H643/31),0)</f>
        <v>-1.1145353792886372</v>
      </c>
      <c r="K643" s="6">
        <v>281815.31</v>
      </c>
      <c r="L643" s="6">
        <v>752610</v>
      </c>
      <c r="M643" s="6">
        <v>101.5</v>
      </c>
      <c r="N643" s="49">
        <f t="shared" ref="N643:N706" si="163">IFERROR(K643/(L643/30),0)</f>
        <v>11.233519751265595</v>
      </c>
      <c r="O643" s="6">
        <v>-12259.69</v>
      </c>
      <c r="P643" s="6">
        <v>7190</v>
      </c>
      <c r="Q643" s="6">
        <v>1</v>
      </c>
      <c r="R643" s="49">
        <f t="shared" ref="R643:R706" si="164">IFERROR(O643/(P643/31),0)</f>
        <v>-52.858190542420033</v>
      </c>
      <c r="S643" s="6">
        <v>-31099.69</v>
      </c>
      <c r="T643" s="6">
        <v>0</v>
      </c>
      <c r="U643" s="6">
        <v>0</v>
      </c>
      <c r="V643" s="49">
        <f t="shared" ref="V643:V706" si="165">IFERROR(S643/(T643/31),0)</f>
        <v>0</v>
      </c>
      <c r="W643" s="6">
        <v>-1399.69</v>
      </c>
      <c r="X643" s="6">
        <v>70600</v>
      </c>
      <c r="Y643" s="6">
        <v>10</v>
      </c>
      <c r="Z643" s="49">
        <f t="shared" ref="Z643:Z706" si="166">IFERROR(W643/(X643/30),0)</f>
        <v>-0.5947691218130311</v>
      </c>
      <c r="AA643" s="6">
        <v>325320.31</v>
      </c>
      <c r="AB643" s="6">
        <v>657720</v>
      </c>
      <c r="AC643" s="6">
        <v>88</v>
      </c>
      <c r="AD643" s="49">
        <f t="shared" ref="AD643:AD706" si="167">IFERROR(AA643/(AB643/31),0)</f>
        <v>15.333165495955726</v>
      </c>
      <c r="AE643" s="6">
        <v>32420.31</v>
      </c>
      <c r="AF643" s="6">
        <v>37300</v>
      </c>
      <c r="AG643" s="6">
        <v>5</v>
      </c>
      <c r="AH643" s="49">
        <f t="shared" ref="AH643:AH706" si="168">IFERROR(AE643/(AF643/30),0)</f>
        <v>26.075316353887402</v>
      </c>
      <c r="AI643" s="6">
        <v>130570.31</v>
      </c>
      <c r="AJ643" s="6">
        <v>479200</v>
      </c>
      <c r="AK643" s="6">
        <v>65</v>
      </c>
      <c r="AL643" s="49">
        <f t="shared" ref="AL643:AL706" si="169">IFERROR(AI643/(AJ643/31),0)</f>
        <v>8.4467437604340567</v>
      </c>
      <c r="AM643" s="6">
        <v>-5469.69</v>
      </c>
      <c r="AN643" s="6">
        <v>74600</v>
      </c>
      <c r="AO643" s="6">
        <v>10</v>
      </c>
      <c r="AP643" s="49">
        <f t="shared" ref="AP643:AP706" si="170">IFERROR(AM643/(AN643/31),0)</f>
        <v>-2.2729274798927612</v>
      </c>
      <c r="AQ643" s="6">
        <v>203188.8</v>
      </c>
      <c r="AR643" s="8">
        <v>438791</v>
      </c>
      <c r="AS643" s="8">
        <v>58.85</v>
      </c>
      <c r="AT643" s="51">
        <f t="shared" ref="AT643:AT706" si="171">IFERROR(AQ643/(AR643/31),0)</f>
        <v>14.355018220519563</v>
      </c>
      <c r="AU643" s="6">
        <v>50185.05</v>
      </c>
      <c r="AV643" s="8">
        <v>187040</v>
      </c>
      <c r="AW643" s="8">
        <v>24</v>
      </c>
      <c r="AX643" s="51">
        <f t="shared" ref="AX643:AX706" si="172">IFERROR(AU643/(AV643/31),0)</f>
        <v>8.3176676112061596</v>
      </c>
      <c r="AY643" s="50">
        <f t="shared" si="157"/>
        <v>612082.16999999993</v>
      </c>
      <c r="AZ643" s="50">
        <f t="shared" si="158"/>
        <v>2411950</v>
      </c>
      <c r="BA643" s="50">
        <f t="shared" si="159"/>
        <v>491.35</v>
      </c>
      <c r="BB643" s="7">
        <f t="shared" si="160"/>
        <v>7.8668908020481343</v>
      </c>
      <c r="BC643" s="10" t="s">
        <v>793</v>
      </c>
      <c r="BD643" s="10" t="s">
        <v>790</v>
      </c>
      <c r="BE643" s="10" t="s">
        <v>807</v>
      </c>
      <c r="BF643" s="10" t="s">
        <v>814</v>
      </c>
    </row>
    <row r="644" spans="1:58" x14ac:dyDescent="0.2">
      <c r="A644" s="5">
        <v>177384</v>
      </c>
      <c r="B644" s="6" t="s">
        <v>339</v>
      </c>
      <c r="C644" s="6">
        <v>-5132.17</v>
      </c>
      <c r="D644" s="6">
        <v>0</v>
      </c>
      <c r="E644" s="6">
        <v>0</v>
      </c>
      <c r="F644" s="49">
        <f t="shared" si="161"/>
        <v>0</v>
      </c>
      <c r="G644" s="6">
        <v>-5132.17</v>
      </c>
      <c r="H644" s="6">
        <v>0</v>
      </c>
      <c r="I644" s="6">
        <v>0</v>
      </c>
      <c r="J644" s="49">
        <f t="shared" si="162"/>
        <v>0</v>
      </c>
      <c r="K644" s="6">
        <v>-5132.17</v>
      </c>
      <c r="L644" s="6">
        <v>0</v>
      </c>
      <c r="M644" s="6">
        <v>0</v>
      </c>
      <c r="N644" s="49">
        <f t="shared" si="163"/>
        <v>0</v>
      </c>
      <c r="O644" s="6">
        <v>-5132.17</v>
      </c>
      <c r="P644" s="6">
        <v>0</v>
      </c>
      <c r="Q644" s="6">
        <v>0</v>
      </c>
      <c r="R644" s="49">
        <f t="shared" si="164"/>
        <v>0</v>
      </c>
      <c r="S644" s="6">
        <v>-5132.17</v>
      </c>
      <c r="T644" s="6">
        <v>0</v>
      </c>
      <c r="U644" s="6">
        <v>0</v>
      </c>
      <c r="V644" s="49">
        <f t="shared" si="165"/>
        <v>0</v>
      </c>
      <c r="W644" s="6">
        <v>-5132.17</v>
      </c>
      <c r="X644" s="6">
        <v>0</v>
      </c>
      <c r="Y644" s="6">
        <v>0</v>
      </c>
      <c r="Z644" s="49">
        <f t="shared" si="166"/>
        <v>0</v>
      </c>
      <c r="AA644" s="6">
        <v>-5132.17</v>
      </c>
      <c r="AB644" s="6">
        <v>0</v>
      </c>
      <c r="AC644" s="6">
        <v>0</v>
      </c>
      <c r="AD644" s="49">
        <f t="shared" si="167"/>
        <v>0</v>
      </c>
      <c r="AE644" s="6">
        <v>-5132.17</v>
      </c>
      <c r="AF644" s="6">
        <v>0</v>
      </c>
      <c r="AG644" s="6">
        <v>0</v>
      </c>
      <c r="AH644" s="49">
        <f t="shared" si="168"/>
        <v>0</v>
      </c>
      <c r="AI644" s="6">
        <v>-5132.17</v>
      </c>
      <c r="AJ644" s="6">
        <v>0</v>
      </c>
      <c r="AK644" s="6">
        <v>0</v>
      </c>
      <c r="AL644" s="49">
        <f t="shared" si="169"/>
        <v>0</v>
      </c>
      <c r="AM644" s="6">
        <v>-5132.17</v>
      </c>
      <c r="AN644" s="6">
        <v>0</v>
      </c>
      <c r="AO644" s="6">
        <v>0</v>
      </c>
      <c r="AP644" s="49">
        <f t="shared" si="170"/>
        <v>0</v>
      </c>
      <c r="AQ644" s="6">
        <v>-5132.17</v>
      </c>
      <c r="AR644" s="8">
        <v>0</v>
      </c>
      <c r="AS644" s="8">
        <v>0</v>
      </c>
      <c r="AT644" s="51">
        <f t="shared" si="171"/>
        <v>0</v>
      </c>
      <c r="AU644" s="6">
        <v>-5132.17</v>
      </c>
      <c r="AV644" s="8">
        <v>0</v>
      </c>
      <c r="AW644" s="8">
        <v>0</v>
      </c>
      <c r="AX644" s="51">
        <f t="shared" si="172"/>
        <v>0</v>
      </c>
      <c r="AY644" s="50">
        <f t="shared" ref="AY644:AY707" si="173">C644+G644+K644+O644+S644+W644+AA644</f>
        <v>-35925.189999999995</v>
      </c>
      <c r="AZ644" s="50">
        <f t="shared" ref="AZ644:AZ707" si="174">D644+H644+L644+P644+T644+X644+AB644</f>
        <v>0</v>
      </c>
      <c r="BA644" s="50">
        <f t="shared" ref="BA644:BA707" si="175">E644+I644+M644+Q644+U644+Y644+AC644+AG644+AK644+AO644+AS644+AW644</f>
        <v>0</v>
      </c>
      <c r="BB644" s="7">
        <f t="shared" si="160"/>
        <v>0</v>
      </c>
      <c r="BC644" s="10" t="s">
        <v>793</v>
      </c>
      <c r="BD644" s="10" t="s">
        <v>790</v>
      </c>
      <c r="BE644" s="10" t="s">
        <v>807</v>
      </c>
      <c r="BF644" s="10" t="s">
        <v>814</v>
      </c>
    </row>
    <row r="645" spans="1:58" x14ac:dyDescent="0.2">
      <c r="A645" s="5">
        <v>177559</v>
      </c>
      <c r="B645" s="6" t="s">
        <v>120</v>
      </c>
      <c r="C645" s="6">
        <v>22750.98</v>
      </c>
      <c r="D645" s="6">
        <v>322270</v>
      </c>
      <c r="E645" s="6">
        <v>45</v>
      </c>
      <c r="F645" s="49">
        <f t="shared" si="161"/>
        <v>2.1178806590746886</v>
      </c>
      <c r="G645" s="6">
        <v>-4794.0200000000004</v>
      </c>
      <c r="H645" s="6">
        <v>168720</v>
      </c>
      <c r="I645" s="6">
        <v>24</v>
      </c>
      <c r="J645" s="49">
        <f t="shared" si="162"/>
        <v>-0.88083582266477001</v>
      </c>
      <c r="K645" s="6">
        <v>-9699.02</v>
      </c>
      <c r="L645" s="6">
        <v>0</v>
      </c>
      <c r="M645" s="6">
        <v>0</v>
      </c>
      <c r="N645" s="49">
        <f t="shared" si="163"/>
        <v>0</v>
      </c>
      <c r="O645" s="6">
        <v>-2829.02</v>
      </c>
      <c r="P645" s="6">
        <v>117720</v>
      </c>
      <c r="Q645" s="6">
        <v>17</v>
      </c>
      <c r="R645" s="49">
        <f t="shared" si="164"/>
        <v>-0.74498487937478763</v>
      </c>
      <c r="S645" s="6">
        <v>-7179.02</v>
      </c>
      <c r="T645" s="6">
        <v>311740</v>
      </c>
      <c r="U645" s="6">
        <v>44</v>
      </c>
      <c r="V645" s="49">
        <f t="shared" si="165"/>
        <v>-0.71389497658305001</v>
      </c>
      <c r="W645" s="6">
        <v>-19119.02</v>
      </c>
      <c r="X645" s="6">
        <v>277340</v>
      </c>
      <c r="Y645" s="6">
        <v>39</v>
      </c>
      <c r="Z645" s="49">
        <f t="shared" si="166"/>
        <v>-2.0681135068868537</v>
      </c>
      <c r="AA645" s="6">
        <v>-34159.01</v>
      </c>
      <c r="AB645" s="6">
        <v>824120</v>
      </c>
      <c r="AC645" s="6">
        <v>113</v>
      </c>
      <c r="AD645" s="49">
        <f t="shared" si="167"/>
        <v>-1.2849212614667769</v>
      </c>
      <c r="AE645" s="6">
        <v>67540.990000000005</v>
      </c>
      <c r="AF645" s="6">
        <v>223800</v>
      </c>
      <c r="AG645" s="6">
        <v>30</v>
      </c>
      <c r="AH645" s="49">
        <f t="shared" si="168"/>
        <v>9.053752010723862</v>
      </c>
      <c r="AI645" s="6">
        <v>-29324.01</v>
      </c>
      <c r="AJ645" s="6">
        <v>439400</v>
      </c>
      <c r="AK645" s="6">
        <v>60</v>
      </c>
      <c r="AL645" s="49">
        <f t="shared" si="169"/>
        <v>-2.0688309285389166</v>
      </c>
      <c r="AM645" s="6">
        <v>-16824.009999999998</v>
      </c>
      <c r="AN645" s="6">
        <v>589600</v>
      </c>
      <c r="AO645" s="6">
        <v>80</v>
      </c>
      <c r="AP645" s="49">
        <f t="shared" si="170"/>
        <v>-0.88457311736770683</v>
      </c>
      <c r="AQ645" s="6">
        <v>154590.97</v>
      </c>
      <c r="AR645" s="8">
        <v>1120660</v>
      </c>
      <c r="AS645" s="8">
        <v>151.5</v>
      </c>
      <c r="AT645" s="51">
        <f t="shared" si="171"/>
        <v>4.2763372209233843</v>
      </c>
      <c r="AU645" s="6">
        <v>-141819.53</v>
      </c>
      <c r="AV645" s="8">
        <v>1438080</v>
      </c>
      <c r="AW645" s="8">
        <v>192</v>
      </c>
      <c r="AX645" s="51">
        <f t="shared" si="172"/>
        <v>-3.0571355070649755</v>
      </c>
      <c r="AY645" s="50">
        <f t="shared" si="173"/>
        <v>-55028.130000000005</v>
      </c>
      <c r="AZ645" s="50">
        <f t="shared" si="174"/>
        <v>2021910</v>
      </c>
      <c r="BA645" s="50">
        <f t="shared" si="175"/>
        <v>795.5</v>
      </c>
      <c r="BB645" s="7">
        <f t="shared" si="160"/>
        <v>-0.84369335430360404</v>
      </c>
      <c r="BC645" s="10" t="s">
        <v>793</v>
      </c>
      <c r="BD645" s="10" t="s">
        <v>790</v>
      </c>
      <c r="BE645" s="10" t="s">
        <v>807</v>
      </c>
      <c r="BF645" s="10" t="s">
        <v>814</v>
      </c>
    </row>
    <row r="646" spans="1:58" x14ac:dyDescent="0.2">
      <c r="A646" s="5">
        <v>177662</v>
      </c>
      <c r="B646" s="6" t="s">
        <v>349</v>
      </c>
      <c r="C646" s="6">
        <v>-6467.65</v>
      </c>
      <c r="D646" s="6">
        <v>567735</v>
      </c>
      <c r="E646" s="6">
        <v>82.5</v>
      </c>
      <c r="F646" s="49">
        <f t="shared" si="161"/>
        <v>-0.34176068059922321</v>
      </c>
      <c r="G646" s="6">
        <v>80662.350000000006</v>
      </c>
      <c r="H646" s="6">
        <v>679910</v>
      </c>
      <c r="I646" s="6">
        <v>101</v>
      </c>
      <c r="J646" s="49">
        <f t="shared" si="162"/>
        <v>3.6777409510082215</v>
      </c>
      <c r="K646" s="6">
        <v>19276.84</v>
      </c>
      <c r="L646" s="6">
        <v>967060</v>
      </c>
      <c r="M646" s="6">
        <v>137</v>
      </c>
      <c r="N646" s="49">
        <f t="shared" si="163"/>
        <v>0.5980034330858478</v>
      </c>
      <c r="O646" s="6">
        <v>128807.85</v>
      </c>
      <c r="P646" s="6">
        <v>897345</v>
      </c>
      <c r="Q646" s="6">
        <v>130.5</v>
      </c>
      <c r="R646" s="49">
        <f t="shared" si="164"/>
        <v>4.4498418668405133</v>
      </c>
      <c r="S646" s="6">
        <v>-53041.15</v>
      </c>
      <c r="T646" s="6">
        <v>735820</v>
      </c>
      <c r="U646" s="6">
        <v>107.5</v>
      </c>
      <c r="V646" s="49">
        <f t="shared" si="165"/>
        <v>-2.2346166861460683</v>
      </c>
      <c r="W646" s="6">
        <v>-18650.16</v>
      </c>
      <c r="X646" s="6">
        <v>802430</v>
      </c>
      <c r="Y646" s="6">
        <v>116</v>
      </c>
      <c r="Z646" s="49">
        <f t="shared" si="166"/>
        <v>-0.69726306344478639</v>
      </c>
      <c r="AA646" s="6">
        <v>3420.84</v>
      </c>
      <c r="AB646" s="6">
        <v>915900</v>
      </c>
      <c r="AC646" s="6">
        <v>130</v>
      </c>
      <c r="AD646" s="49">
        <f t="shared" si="167"/>
        <v>0.1157834261382247</v>
      </c>
      <c r="AE646" s="6">
        <v>123259.85</v>
      </c>
      <c r="AF646" s="6">
        <v>757382</v>
      </c>
      <c r="AG646" s="6">
        <v>103.8</v>
      </c>
      <c r="AH646" s="49">
        <f t="shared" si="168"/>
        <v>4.8823387669630387</v>
      </c>
      <c r="AI646" s="6">
        <v>81921.34</v>
      </c>
      <c r="AJ646" s="6">
        <v>904220</v>
      </c>
      <c r="AK646" s="6">
        <v>123.5</v>
      </c>
      <c r="AL646" s="49">
        <f t="shared" si="169"/>
        <v>2.8085659905775144</v>
      </c>
      <c r="AM646" s="6">
        <v>126561.31</v>
      </c>
      <c r="AN646" s="6">
        <v>1114515</v>
      </c>
      <c r="AO646" s="6">
        <v>158.5</v>
      </c>
      <c r="AP646" s="49">
        <f t="shared" si="170"/>
        <v>3.5202761829136442</v>
      </c>
      <c r="AQ646" s="6">
        <v>326599.32</v>
      </c>
      <c r="AR646" s="8">
        <v>967615</v>
      </c>
      <c r="AS646" s="8">
        <v>136</v>
      </c>
      <c r="AT646" s="51">
        <f t="shared" si="171"/>
        <v>10.463437338197528</v>
      </c>
      <c r="AU646" s="6">
        <v>-127408.17</v>
      </c>
      <c r="AV646" s="8">
        <v>884690</v>
      </c>
      <c r="AW646" s="8">
        <v>121</v>
      </c>
      <c r="AX646" s="51">
        <f t="shared" si="172"/>
        <v>-4.4644488690953894</v>
      </c>
      <c r="AY646" s="50">
        <f t="shared" si="173"/>
        <v>154008.92000000001</v>
      </c>
      <c r="AZ646" s="50">
        <f t="shared" si="174"/>
        <v>5566200</v>
      </c>
      <c r="BA646" s="50">
        <f t="shared" si="175"/>
        <v>1447.3</v>
      </c>
      <c r="BB646" s="7">
        <f t="shared" si="160"/>
        <v>0.85772636987531892</v>
      </c>
      <c r="BC646" s="10" t="s">
        <v>793</v>
      </c>
      <c r="BD646" s="10" t="s">
        <v>790</v>
      </c>
      <c r="BE646" s="10" t="s">
        <v>807</v>
      </c>
      <c r="BF646" s="10" t="s">
        <v>814</v>
      </c>
    </row>
    <row r="647" spans="1:58" x14ac:dyDescent="0.2">
      <c r="A647" s="5">
        <v>177787</v>
      </c>
      <c r="B647" s="6" t="s">
        <v>352</v>
      </c>
      <c r="C647" s="6">
        <v>83493.960000000006</v>
      </c>
      <c r="D647" s="6">
        <v>248370</v>
      </c>
      <c r="E647" s="6">
        <v>34</v>
      </c>
      <c r="F647" s="49">
        <f t="shared" si="161"/>
        <v>10.085029592946009</v>
      </c>
      <c r="G647" s="6">
        <v>-20696.060000000001</v>
      </c>
      <c r="H647" s="6">
        <v>728820</v>
      </c>
      <c r="I647" s="6">
        <v>104</v>
      </c>
      <c r="J647" s="49">
        <f t="shared" si="162"/>
        <v>-0.88029672621497768</v>
      </c>
      <c r="K647" s="6">
        <v>-28266.07</v>
      </c>
      <c r="L647" s="6">
        <v>800640</v>
      </c>
      <c r="M647" s="6">
        <v>111</v>
      </c>
      <c r="N647" s="49">
        <f t="shared" si="163"/>
        <v>-1.0591303207434053</v>
      </c>
      <c r="O647" s="6">
        <v>-4140.07</v>
      </c>
      <c r="P647" s="6">
        <v>313040</v>
      </c>
      <c r="Q647" s="6">
        <v>43</v>
      </c>
      <c r="R647" s="49">
        <f t="shared" si="164"/>
        <v>-0.40998648734985943</v>
      </c>
      <c r="S647" s="6">
        <v>-24305.07</v>
      </c>
      <c r="T647" s="6">
        <v>302720</v>
      </c>
      <c r="U647" s="6">
        <v>43</v>
      </c>
      <c r="V647" s="49">
        <f t="shared" si="165"/>
        <v>-2.4889573533298095</v>
      </c>
      <c r="W647" s="6">
        <v>-42253.07</v>
      </c>
      <c r="X647" s="6">
        <v>311320</v>
      </c>
      <c r="Y647" s="6">
        <v>43</v>
      </c>
      <c r="Z647" s="49">
        <f t="shared" si="166"/>
        <v>-4.0716693434408322</v>
      </c>
      <c r="AA647" s="6">
        <v>77031.92</v>
      </c>
      <c r="AB647" s="6">
        <v>413040</v>
      </c>
      <c r="AC647" s="6">
        <v>55</v>
      </c>
      <c r="AD647" s="49">
        <f t="shared" si="167"/>
        <v>5.7814969978694553</v>
      </c>
      <c r="AE647" s="6">
        <v>-28265.1</v>
      </c>
      <c r="AF647" s="6">
        <v>673880</v>
      </c>
      <c r="AG647" s="6">
        <v>89</v>
      </c>
      <c r="AH647" s="49">
        <f t="shared" si="168"/>
        <v>-1.2583145367127677</v>
      </c>
      <c r="AI647" s="6">
        <v>-71047.13</v>
      </c>
      <c r="AJ647" s="6">
        <v>1129720</v>
      </c>
      <c r="AK647" s="6">
        <v>153</v>
      </c>
      <c r="AL647" s="49">
        <f t="shared" si="169"/>
        <v>-1.9495636352370502</v>
      </c>
      <c r="AM647" s="6">
        <v>-33708.129999999997</v>
      </c>
      <c r="AN647" s="6">
        <v>975920</v>
      </c>
      <c r="AO647" s="6">
        <v>137</v>
      </c>
      <c r="AP647" s="49">
        <f t="shared" si="170"/>
        <v>-1.0707353369128616</v>
      </c>
      <c r="AQ647" s="6">
        <v>45808.88</v>
      </c>
      <c r="AR647" s="8">
        <v>864080</v>
      </c>
      <c r="AS647" s="8">
        <v>118</v>
      </c>
      <c r="AT647" s="51">
        <f t="shared" si="171"/>
        <v>1.6434534765299509</v>
      </c>
      <c r="AU647" s="6">
        <v>-102473.56</v>
      </c>
      <c r="AV647" s="8">
        <v>1464000</v>
      </c>
      <c r="AW647" s="8">
        <v>195</v>
      </c>
      <c r="AX647" s="51">
        <f t="shared" si="172"/>
        <v>-2.1698636338797814</v>
      </c>
      <c r="AY647" s="50">
        <f t="shared" si="173"/>
        <v>40865.540000000008</v>
      </c>
      <c r="AZ647" s="50">
        <f t="shared" si="174"/>
        <v>3117950</v>
      </c>
      <c r="BA647" s="50">
        <f t="shared" si="175"/>
        <v>1125</v>
      </c>
      <c r="BB647" s="7">
        <f t="shared" ref="BB647:BB710" si="176">IFERROR(AY647/(AZ647/31),0)</f>
        <v>0.40630277586234553</v>
      </c>
      <c r="BC647" s="10" t="s">
        <v>793</v>
      </c>
      <c r="BD647" s="10" t="s">
        <v>790</v>
      </c>
      <c r="BE647" s="10" t="s">
        <v>807</v>
      </c>
      <c r="BF647" s="10" t="s">
        <v>814</v>
      </c>
    </row>
    <row r="648" spans="1:58" x14ac:dyDescent="0.2">
      <c r="A648" s="5">
        <v>178243</v>
      </c>
      <c r="B648" s="6" t="s">
        <v>369</v>
      </c>
      <c r="C648" s="6">
        <v>447044.67</v>
      </c>
      <c r="D648" s="6">
        <v>357305</v>
      </c>
      <c r="E648" s="6">
        <v>50.5</v>
      </c>
      <c r="F648" s="49">
        <f t="shared" si="161"/>
        <v>37.534711520969481</v>
      </c>
      <c r="G648" s="6">
        <v>363454.66</v>
      </c>
      <c r="H648" s="6">
        <v>225875</v>
      </c>
      <c r="I648" s="6">
        <v>32.5</v>
      </c>
      <c r="J648" s="49">
        <f t="shared" si="162"/>
        <v>49.881989861649139</v>
      </c>
      <c r="K648" s="6">
        <v>370207.17</v>
      </c>
      <c r="L648" s="6">
        <v>374225</v>
      </c>
      <c r="M648" s="6">
        <v>52.5</v>
      </c>
      <c r="N648" s="49">
        <f t="shared" si="163"/>
        <v>29.677907943082371</v>
      </c>
      <c r="O648" s="6">
        <v>363787.19</v>
      </c>
      <c r="P648" s="6">
        <v>364550</v>
      </c>
      <c r="Q648" s="6">
        <v>52</v>
      </c>
      <c r="R648" s="49">
        <f t="shared" si="164"/>
        <v>30.935133424770264</v>
      </c>
      <c r="S648" s="6">
        <v>393987.2</v>
      </c>
      <c r="T648" s="6">
        <v>416695</v>
      </c>
      <c r="U648" s="6">
        <v>60.5</v>
      </c>
      <c r="V648" s="49">
        <f t="shared" si="165"/>
        <v>29.310654555490228</v>
      </c>
      <c r="W648" s="6">
        <v>270674.7</v>
      </c>
      <c r="X648" s="6">
        <v>236260</v>
      </c>
      <c r="Y648" s="6">
        <v>34</v>
      </c>
      <c r="Z648" s="49">
        <f t="shared" si="166"/>
        <v>34.369935664098875</v>
      </c>
      <c r="AA648" s="6">
        <v>287107.21000000002</v>
      </c>
      <c r="AB648" s="6">
        <v>297067.5</v>
      </c>
      <c r="AC648" s="6">
        <v>40.75</v>
      </c>
      <c r="AD648" s="49">
        <f t="shared" si="167"/>
        <v>29.960609996044674</v>
      </c>
      <c r="AE648" s="6">
        <v>319362.21999999997</v>
      </c>
      <c r="AF648" s="6">
        <v>328805</v>
      </c>
      <c r="AG648" s="6">
        <v>44.5</v>
      </c>
      <c r="AH648" s="49">
        <f t="shared" si="168"/>
        <v>29.13844558324843</v>
      </c>
      <c r="AI648" s="6">
        <v>338030.97</v>
      </c>
      <c r="AJ648" s="6">
        <v>361050</v>
      </c>
      <c r="AK648" s="6">
        <v>50</v>
      </c>
      <c r="AL648" s="49">
        <f t="shared" si="169"/>
        <v>29.023570336518485</v>
      </c>
      <c r="AM648" s="6">
        <v>309485.96999999997</v>
      </c>
      <c r="AN648" s="6">
        <v>316550</v>
      </c>
      <c r="AO648" s="6">
        <v>45</v>
      </c>
      <c r="AP648" s="49">
        <f t="shared" si="170"/>
        <v>30.308213773495492</v>
      </c>
      <c r="AQ648" s="6">
        <v>355705.97</v>
      </c>
      <c r="AR648" s="8">
        <v>370940</v>
      </c>
      <c r="AS648" s="8">
        <v>51</v>
      </c>
      <c r="AT648" s="51">
        <f t="shared" si="171"/>
        <v>29.726869763304034</v>
      </c>
      <c r="AU648" s="6">
        <v>375990.95</v>
      </c>
      <c r="AV648" s="8">
        <v>424725</v>
      </c>
      <c r="AW648" s="8">
        <v>57.5</v>
      </c>
      <c r="AX648" s="51">
        <f t="shared" si="172"/>
        <v>27.442979457295898</v>
      </c>
      <c r="AY648" s="50">
        <f t="shared" si="173"/>
        <v>2496262.7999999998</v>
      </c>
      <c r="AZ648" s="50">
        <f t="shared" si="174"/>
        <v>2271977.5</v>
      </c>
      <c r="BA648" s="50">
        <f t="shared" si="175"/>
        <v>570.75</v>
      </c>
      <c r="BB648" s="7">
        <f t="shared" si="176"/>
        <v>34.060261072127695</v>
      </c>
      <c r="BC648" s="10" t="s">
        <v>793</v>
      </c>
      <c r="BD648" s="10" t="s">
        <v>790</v>
      </c>
      <c r="BE648" s="10" t="s">
        <v>807</v>
      </c>
      <c r="BF648" s="10" t="s">
        <v>814</v>
      </c>
    </row>
    <row r="649" spans="1:58" x14ac:dyDescent="0.2">
      <c r="A649" s="5">
        <v>179900</v>
      </c>
      <c r="B649" s="6" t="s">
        <v>435</v>
      </c>
      <c r="C649" s="6">
        <v>48480.7</v>
      </c>
      <c r="D649" s="6">
        <v>171820</v>
      </c>
      <c r="E649" s="6">
        <v>24</v>
      </c>
      <c r="F649" s="49">
        <f t="shared" si="161"/>
        <v>8.4647945524385992</v>
      </c>
      <c r="G649" s="6">
        <v>125855.76</v>
      </c>
      <c r="H649" s="6">
        <v>354330</v>
      </c>
      <c r="I649" s="6">
        <v>51</v>
      </c>
      <c r="J649" s="49">
        <f t="shared" si="162"/>
        <v>11.011002624671915</v>
      </c>
      <c r="K649" s="6">
        <v>50273.26</v>
      </c>
      <c r="L649" s="6">
        <v>272650</v>
      </c>
      <c r="M649" s="6">
        <v>38.5</v>
      </c>
      <c r="N649" s="49">
        <f t="shared" si="163"/>
        <v>5.5316258940033007</v>
      </c>
      <c r="O649" s="6">
        <v>71368.259999999995</v>
      </c>
      <c r="P649" s="6">
        <v>224370</v>
      </c>
      <c r="Q649" s="6">
        <v>31.5</v>
      </c>
      <c r="R649" s="49">
        <f t="shared" si="164"/>
        <v>9.8605698622810518</v>
      </c>
      <c r="S649" s="6">
        <v>-6656.74</v>
      </c>
      <c r="T649" s="6">
        <v>211300</v>
      </c>
      <c r="U649" s="6">
        <v>30</v>
      </c>
      <c r="V649" s="49">
        <f t="shared" si="165"/>
        <v>-0.97661590156176048</v>
      </c>
      <c r="W649" s="6">
        <v>-10711.74</v>
      </c>
      <c r="X649" s="6">
        <v>186590</v>
      </c>
      <c r="Y649" s="6">
        <v>26.5</v>
      </c>
      <c r="Z649" s="49">
        <f t="shared" si="166"/>
        <v>-1.7222369901924004</v>
      </c>
      <c r="AA649" s="6">
        <v>22845.759999999998</v>
      </c>
      <c r="AB649" s="6">
        <v>164065</v>
      </c>
      <c r="AC649" s="6">
        <v>22.75</v>
      </c>
      <c r="AD649" s="49">
        <f t="shared" si="167"/>
        <v>4.3166949684576235</v>
      </c>
      <c r="AE649" s="6">
        <v>82543.259999999995</v>
      </c>
      <c r="AF649" s="6">
        <v>144400</v>
      </c>
      <c r="AG649" s="6">
        <v>20</v>
      </c>
      <c r="AH649" s="49">
        <f t="shared" si="168"/>
        <v>17.148876731301939</v>
      </c>
      <c r="AI649" s="6">
        <v>73709.509999999995</v>
      </c>
      <c r="AJ649" s="6">
        <v>175280</v>
      </c>
      <c r="AK649" s="6">
        <v>24</v>
      </c>
      <c r="AL649" s="49">
        <f t="shared" si="169"/>
        <v>13.036255191693289</v>
      </c>
      <c r="AM649" s="6">
        <v>54389.51</v>
      </c>
      <c r="AN649" s="6">
        <v>243140</v>
      </c>
      <c r="AO649" s="6">
        <v>34</v>
      </c>
      <c r="AP649" s="49">
        <f t="shared" si="170"/>
        <v>6.934584231307066</v>
      </c>
      <c r="AQ649" s="6">
        <v>-7490.49</v>
      </c>
      <c r="AR649" s="8">
        <v>230520</v>
      </c>
      <c r="AS649" s="8">
        <v>32</v>
      </c>
      <c r="AT649" s="51">
        <f t="shared" si="171"/>
        <v>-1.0073103852160332</v>
      </c>
      <c r="AU649" s="6">
        <v>-27635.49</v>
      </c>
      <c r="AV649" s="8">
        <v>122120</v>
      </c>
      <c r="AW649" s="8">
        <v>17</v>
      </c>
      <c r="AX649" s="51">
        <f t="shared" si="172"/>
        <v>-7.0152324762528666</v>
      </c>
      <c r="AY649" s="50">
        <f t="shared" si="173"/>
        <v>301455.26</v>
      </c>
      <c r="AZ649" s="50">
        <f t="shared" si="174"/>
        <v>1585125</v>
      </c>
      <c r="BA649" s="50">
        <f t="shared" si="175"/>
        <v>351.25</v>
      </c>
      <c r="BB649" s="7">
        <f t="shared" si="176"/>
        <v>5.8955054396340989</v>
      </c>
      <c r="BC649" s="10" t="s">
        <v>793</v>
      </c>
      <c r="BD649" s="10" t="s">
        <v>790</v>
      </c>
      <c r="BE649" s="10" t="s">
        <v>807</v>
      </c>
      <c r="BF649" s="10" t="s">
        <v>814</v>
      </c>
    </row>
    <row r="650" spans="1:58" x14ac:dyDescent="0.2">
      <c r="A650" s="5">
        <v>201678</v>
      </c>
      <c r="B650" s="6" t="s">
        <v>457</v>
      </c>
      <c r="C650" s="6">
        <v>396270.28</v>
      </c>
      <c r="D650" s="6">
        <v>428850</v>
      </c>
      <c r="E650" s="6">
        <v>60</v>
      </c>
      <c r="F650" s="49">
        <f t="shared" si="161"/>
        <v>27.720901014340679</v>
      </c>
      <c r="G650" s="6">
        <v>349995.27</v>
      </c>
      <c r="H650" s="6">
        <v>464015</v>
      </c>
      <c r="I650" s="6">
        <v>66.5</v>
      </c>
      <c r="J650" s="49">
        <f t="shared" si="162"/>
        <v>23.382548775362867</v>
      </c>
      <c r="K650" s="6">
        <v>327555.26</v>
      </c>
      <c r="L650" s="6">
        <v>910925</v>
      </c>
      <c r="M650" s="6">
        <v>126.5</v>
      </c>
      <c r="N650" s="49">
        <f t="shared" si="163"/>
        <v>10.787559678348931</v>
      </c>
      <c r="O650" s="6">
        <v>403847.76</v>
      </c>
      <c r="P650" s="6">
        <v>637380</v>
      </c>
      <c r="Q650" s="6">
        <v>87</v>
      </c>
      <c r="R650" s="49">
        <f t="shared" si="164"/>
        <v>19.641784430010357</v>
      </c>
      <c r="S650" s="6">
        <v>323542.76</v>
      </c>
      <c r="T650" s="6">
        <v>296635</v>
      </c>
      <c r="U650" s="6">
        <v>41.5</v>
      </c>
      <c r="V650" s="49">
        <f t="shared" si="165"/>
        <v>33.812009911170293</v>
      </c>
      <c r="W650" s="6">
        <v>288245.26</v>
      </c>
      <c r="X650" s="6">
        <v>283600</v>
      </c>
      <c r="Y650" s="6">
        <v>40</v>
      </c>
      <c r="Z650" s="49">
        <f t="shared" si="166"/>
        <v>30.491388575458391</v>
      </c>
      <c r="AA650" s="6">
        <v>278325.26</v>
      </c>
      <c r="AB650" s="6">
        <v>257060</v>
      </c>
      <c r="AC650" s="6">
        <v>34</v>
      </c>
      <c r="AD650" s="49">
        <f t="shared" si="167"/>
        <v>33.564471563059207</v>
      </c>
      <c r="AE650" s="6">
        <v>381150.26</v>
      </c>
      <c r="AF650" s="6">
        <v>430427.5</v>
      </c>
      <c r="AG650" s="6">
        <v>57.25</v>
      </c>
      <c r="AH650" s="49">
        <f t="shared" si="168"/>
        <v>26.565467587456656</v>
      </c>
      <c r="AI650" s="6">
        <v>257624.01</v>
      </c>
      <c r="AJ650" s="6">
        <v>446350</v>
      </c>
      <c r="AK650" s="6">
        <v>60</v>
      </c>
      <c r="AL650" s="49">
        <f t="shared" si="169"/>
        <v>17.892560345020726</v>
      </c>
      <c r="AM650" s="6">
        <v>308094</v>
      </c>
      <c r="AN650" s="6">
        <v>635120</v>
      </c>
      <c r="AO650" s="6">
        <v>88</v>
      </c>
      <c r="AP650" s="49">
        <f t="shared" si="170"/>
        <v>15.037967628164756</v>
      </c>
      <c r="AQ650" s="6">
        <v>201418.99</v>
      </c>
      <c r="AR650" s="8">
        <v>266045</v>
      </c>
      <c r="AS650" s="8">
        <v>35.5</v>
      </c>
      <c r="AT650" s="51">
        <f t="shared" si="171"/>
        <v>23.469671258621659</v>
      </c>
      <c r="AU650" s="6">
        <v>157713.99</v>
      </c>
      <c r="AV650" s="8">
        <v>515595</v>
      </c>
      <c r="AW650" s="8">
        <v>70.5</v>
      </c>
      <c r="AX650" s="51">
        <f t="shared" si="172"/>
        <v>9.4825079568265771</v>
      </c>
      <c r="AY650" s="50">
        <f t="shared" si="173"/>
        <v>2367781.85</v>
      </c>
      <c r="AZ650" s="50">
        <f t="shared" si="174"/>
        <v>3278465</v>
      </c>
      <c r="BA650" s="50">
        <f t="shared" si="175"/>
        <v>766.75</v>
      </c>
      <c r="BB650" s="7">
        <f t="shared" si="176"/>
        <v>22.388903755263517</v>
      </c>
      <c r="BC650" s="10" t="s">
        <v>793</v>
      </c>
      <c r="BD650" s="10" t="s">
        <v>790</v>
      </c>
      <c r="BE650" s="10" t="s">
        <v>807</v>
      </c>
      <c r="BF650" s="10" t="s">
        <v>814</v>
      </c>
    </row>
    <row r="651" spans="1:58" x14ac:dyDescent="0.2">
      <c r="A651" s="5">
        <v>201817</v>
      </c>
      <c r="B651" s="6" t="s">
        <v>459</v>
      </c>
      <c r="C651" s="6">
        <v>96721.88</v>
      </c>
      <c r="D651" s="6">
        <v>168590</v>
      </c>
      <c r="E651" s="6">
        <v>24</v>
      </c>
      <c r="F651" s="49">
        <f t="shared" si="161"/>
        <v>17.211319769855862</v>
      </c>
      <c r="G651" s="6">
        <v>196851.88</v>
      </c>
      <c r="H651" s="6">
        <v>341500</v>
      </c>
      <c r="I651" s="6">
        <v>50</v>
      </c>
      <c r="J651" s="49">
        <f t="shared" si="162"/>
        <v>17.869423953147876</v>
      </c>
      <c r="K651" s="6">
        <v>111157.38</v>
      </c>
      <c r="L651" s="6">
        <v>51225</v>
      </c>
      <c r="M651" s="6">
        <v>7.5</v>
      </c>
      <c r="N651" s="49">
        <f t="shared" si="163"/>
        <v>65.099490483162526</v>
      </c>
      <c r="O651" s="6">
        <v>40832.379999999997</v>
      </c>
      <c r="P651" s="6">
        <v>54975</v>
      </c>
      <c r="Q651" s="6">
        <v>7.5</v>
      </c>
      <c r="R651" s="49">
        <f t="shared" si="164"/>
        <v>23.0250801273306</v>
      </c>
      <c r="S651" s="6">
        <v>45032.38</v>
      </c>
      <c r="T651" s="6">
        <v>230710</v>
      </c>
      <c r="U651" s="6">
        <v>34</v>
      </c>
      <c r="V651" s="49">
        <f t="shared" si="165"/>
        <v>6.0509027783797844</v>
      </c>
      <c r="W651" s="6">
        <v>99759.88</v>
      </c>
      <c r="X651" s="6">
        <v>344250</v>
      </c>
      <c r="Y651" s="6">
        <v>50</v>
      </c>
      <c r="Z651" s="49">
        <f t="shared" si="166"/>
        <v>8.6936714596949898</v>
      </c>
      <c r="AA651" s="6">
        <v>-840.12</v>
      </c>
      <c r="AB651" s="6">
        <v>46540</v>
      </c>
      <c r="AC651" s="6">
        <v>6</v>
      </c>
      <c r="AD651" s="49">
        <f t="shared" si="167"/>
        <v>-0.55959862483884837</v>
      </c>
      <c r="AE651" s="6">
        <v>-7109.62</v>
      </c>
      <c r="AF651" s="6">
        <v>184935.5</v>
      </c>
      <c r="AG651" s="6">
        <v>23.95</v>
      </c>
      <c r="AH651" s="49">
        <f t="shared" si="168"/>
        <v>-1.1533134525280435</v>
      </c>
      <c r="AI651" s="6">
        <v>140952.13</v>
      </c>
      <c r="AJ651" s="6">
        <v>364140</v>
      </c>
      <c r="AK651" s="6">
        <v>50</v>
      </c>
      <c r="AL651" s="49">
        <f t="shared" si="169"/>
        <v>11.999549706156973</v>
      </c>
      <c r="AM651" s="6">
        <v>51560.13</v>
      </c>
      <c r="AN651" s="6">
        <v>160945</v>
      </c>
      <c r="AO651" s="6">
        <v>23</v>
      </c>
      <c r="AP651" s="49">
        <f t="shared" si="170"/>
        <v>9.9311195128770695</v>
      </c>
      <c r="AQ651" s="6">
        <v>105180.13</v>
      </c>
      <c r="AR651" s="8">
        <v>359250</v>
      </c>
      <c r="AS651" s="8">
        <v>50</v>
      </c>
      <c r="AT651" s="51">
        <f t="shared" si="171"/>
        <v>9.0760863743910942</v>
      </c>
      <c r="AU651" s="6">
        <v>36322.129999999997</v>
      </c>
      <c r="AV651" s="8">
        <v>151490</v>
      </c>
      <c r="AW651" s="8">
        <v>21</v>
      </c>
      <c r="AX651" s="51">
        <f t="shared" si="172"/>
        <v>7.432741633111096</v>
      </c>
      <c r="AY651" s="50">
        <f t="shared" si="173"/>
        <v>589515.66</v>
      </c>
      <c r="AZ651" s="50">
        <f t="shared" si="174"/>
        <v>1237790</v>
      </c>
      <c r="BA651" s="50">
        <f t="shared" si="175"/>
        <v>346.95</v>
      </c>
      <c r="BB651" s="7">
        <f t="shared" si="176"/>
        <v>14.764205123647791</v>
      </c>
      <c r="BC651" s="10" t="s">
        <v>793</v>
      </c>
      <c r="BD651" s="10" t="s">
        <v>790</v>
      </c>
      <c r="BE651" s="10" t="s">
        <v>807</v>
      </c>
      <c r="BF651" s="10" t="s">
        <v>814</v>
      </c>
    </row>
    <row r="652" spans="1:58" x14ac:dyDescent="0.2">
      <c r="A652" s="5">
        <v>202226</v>
      </c>
      <c r="B652" s="6" t="s">
        <v>464</v>
      </c>
      <c r="C652" s="6">
        <v>43485</v>
      </c>
      <c r="D652" s="6">
        <v>0</v>
      </c>
      <c r="E652" s="6">
        <v>0</v>
      </c>
      <c r="F652" s="49">
        <f t="shared" si="161"/>
        <v>0</v>
      </c>
      <c r="G652" s="6">
        <v>-15</v>
      </c>
      <c r="H652" s="6">
        <v>0</v>
      </c>
      <c r="I652" s="6">
        <v>0</v>
      </c>
      <c r="J652" s="49">
        <f t="shared" si="162"/>
        <v>0</v>
      </c>
      <c r="K652" s="6">
        <v>-15</v>
      </c>
      <c r="L652" s="6">
        <v>0</v>
      </c>
      <c r="M652" s="6">
        <v>0</v>
      </c>
      <c r="N652" s="49">
        <f t="shared" si="163"/>
        <v>0</v>
      </c>
      <c r="O652" s="6">
        <v>-15</v>
      </c>
      <c r="P652" s="6">
        <v>0</v>
      </c>
      <c r="Q652" s="6">
        <v>0</v>
      </c>
      <c r="R652" s="49">
        <f t="shared" si="164"/>
        <v>0</v>
      </c>
      <c r="S652" s="6">
        <v>-15</v>
      </c>
      <c r="T652" s="6">
        <v>0</v>
      </c>
      <c r="U652" s="6">
        <v>0</v>
      </c>
      <c r="V652" s="49">
        <f t="shared" si="165"/>
        <v>0</v>
      </c>
      <c r="W652" s="6">
        <v>-15</v>
      </c>
      <c r="X652" s="6">
        <v>0</v>
      </c>
      <c r="Y652" s="6">
        <v>0</v>
      </c>
      <c r="Z652" s="49">
        <f t="shared" si="166"/>
        <v>0</v>
      </c>
      <c r="AA652" s="6">
        <v>-15</v>
      </c>
      <c r="AB652" s="6">
        <v>0</v>
      </c>
      <c r="AC652" s="6">
        <v>0</v>
      </c>
      <c r="AD652" s="49">
        <f t="shared" si="167"/>
        <v>0</v>
      </c>
      <c r="AE652" s="6">
        <v>-15</v>
      </c>
      <c r="AF652" s="6">
        <v>0</v>
      </c>
      <c r="AG652" s="6">
        <v>0</v>
      </c>
      <c r="AH652" s="49">
        <f t="shared" si="168"/>
        <v>0</v>
      </c>
      <c r="AI652" s="6">
        <v>-15</v>
      </c>
      <c r="AJ652" s="6">
        <v>0</v>
      </c>
      <c r="AK652" s="6">
        <v>0</v>
      </c>
      <c r="AL652" s="49">
        <f t="shared" si="169"/>
        <v>0</v>
      </c>
      <c r="AM652" s="6">
        <v>-15</v>
      </c>
      <c r="AN652" s="6">
        <v>0</v>
      </c>
      <c r="AO652" s="6">
        <v>0</v>
      </c>
      <c r="AP652" s="49">
        <f t="shared" si="170"/>
        <v>0</v>
      </c>
      <c r="AQ652" s="6">
        <v>-15</v>
      </c>
      <c r="AR652" s="8">
        <v>0</v>
      </c>
      <c r="AS652" s="8">
        <v>0</v>
      </c>
      <c r="AT652" s="51">
        <f t="shared" si="171"/>
        <v>0</v>
      </c>
      <c r="AU652" s="6">
        <v>-15</v>
      </c>
      <c r="AV652" s="8">
        <v>0</v>
      </c>
      <c r="AW652" s="8">
        <v>0</v>
      </c>
      <c r="AX652" s="51">
        <f t="shared" si="172"/>
        <v>0</v>
      </c>
      <c r="AY652" s="50">
        <f t="shared" si="173"/>
        <v>43395</v>
      </c>
      <c r="AZ652" s="50">
        <f t="shared" si="174"/>
        <v>0</v>
      </c>
      <c r="BA652" s="50">
        <f t="shared" si="175"/>
        <v>0</v>
      </c>
      <c r="BB652" s="7">
        <f t="shared" si="176"/>
        <v>0</v>
      </c>
      <c r="BC652" s="10" t="s">
        <v>793</v>
      </c>
      <c r="BD652" s="10" t="s">
        <v>790</v>
      </c>
      <c r="BE652" s="10" t="s">
        <v>807</v>
      </c>
      <c r="BF652" s="10" t="s">
        <v>814</v>
      </c>
    </row>
    <row r="653" spans="1:58" x14ac:dyDescent="0.2">
      <c r="A653" s="5">
        <v>202956</v>
      </c>
      <c r="B653" s="6" t="s">
        <v>492</v>
      </c>
      <c r="C653" s="6">
        <v>-2614</v>
      </c>
      <c r="D653" s="6">
        <v>373020</v>
      </c>
      <c r="E653" s="6">
        <v>54.5</v>
      </c>
      <c r="F653" s="49">
        <f t="shared" si="161"/>
        <v>-0.21023001447643558</v>
      </c>
      <c r="G653" s="6">
        <v>-11506</v>
      </c>
      <c r="H653" s="6">
        <v>352722</v>
      </c>
      <c r="I653" s="6">
        <v>53.2</v>
      </c>
      <c r="J653" s="49">
        <f t="shared" si="162"/>
        <v>-1.0112383123252873</v>
      </c>
      <c r="K653" s="6">
        <v>-21439.51</v>
      </c>
      <c r="L653" s="6">
        <v>533440</v>
      </c>
      <c r="M653" s="6">
        <v>78</v>
      </c>
      <c r="N653" s="49">
        <f t="shared" si="163"/>
        <v>-1.2057312912417517</v>
      </c>
      <c r="O653" s="6">
        <v>74973.48</v>
      </c>
      <c r="P653" s="6">
        <v>549980</v>
      </c>
      <c r="Q653" s="6">
        <v>80.5</v>
      </c>
      <c r="R653" s="49">
        <f t="shared" si="164"/>
        <v>4.2259316338775958</v>
      </c>
      <c r="S653" s="6">
        <v>-25882.52</v>
      </c>
      <c r="T653" s="6">
        <v>0</v>
      </c>
      <c r="U653" s="6">
        <v>0</v>
      </c>
      <c r="V653" s="49">
        <f t="shared" si="165"/>
        <v>0</v>
      </c>
      <c r="W653" s="6">
        <v>-48510.51</v>
      </c>
      <c r="X653" s="6">
        <v>901910</v>
      </c>
      <c r="Y653" s="6">
        <v>131.5</v>
      </c>
      <c r="Z653" s="49">
        <f t="shared" si="166"/>
        <v>-1.6135925979310575</v>
      </c>
      <c r="AA653" s="6">
        <v>90094.48</v>
      </c>
      <c r="AB653" s="6">
        <v>811290</v>
      </c>
      <c r="AC653" s="6">
        <v>116</v>
      </c>
      <c r="AD653" s="49">
        <f t="shared" si="167"/>
        <v>3.4425777218996907</v>
      </c>
      <c r="AE653" s="6">
        <v>-23699.01</v>
      </c>
      <c r="AF653" s="6">
        <v>554165.5</v>
      </c>
      <c r="AG653" s="6">
        <v>76.95</v>
      </c>
      <c r="AH653" s="49">
        <f t="shared" si="168"/>
        <v>-1.2829566257733473</v>
      </c>
      <c r="AI653" s="6">
        <v>-49393.25</v>
      </c>
      <c r="AJ653" s="6">
        <v>869420</v>
      </c>
      <c r="AK653" s="6">
        <v>123</v>
      </c>
      <c r="AL653" s="49">
        <f t="shared" si="169"/>
        <v>-1.7611634768006259</v>
      </c>
      <c r="AM653" s="6">
        <v>66034.75</v>
      </c>
      <c r="AN653" s="6">
        <v>706620</v>
      </c>
      <c r="AO653" s="6">
        <v>102</v>
      </c>
      <c r="AP653" s="49">
        <f t="shared" si="170"/>
        <v>2.8969987404828617</v>
      </c>
      <c r="AQ653" s="6">
        <v>-18670.25</v>
      </c>
      <c r="AR653" s="8">
        <v>535860</v>
      </c>
      <c r="AS653" s="8">
        <v>76</v>
      </c>
      <c r="AT653" s="51">
        <f t="shared" si="171"/>
        <v>-1.0800913484865451</v>
      </c>
      <c r="AU653" s="6">
        <v>-86650.25</v>
      </c>
      <c r="AV653" s="8">
        <v>578540</v>
      </c>
      <c r="AW653" s="8">
        <v>84</v>
      </c>
      <c r="AX653" s="51">
        <f t="shared" si="172"/>
        <v>-4.6429940021433262</v>
      </c>
      <c r="AY653" s="50">
        <f t="shared" si="173"/>
        <v>55115.42</v>
      </c>
      <c r="AZ653" s="50">
        <f t="shared" si="174"/>
        <v>3522362</v>
      </c>
      <c r="BA653" s="50">
        <f t="shared" si="175"/>
        <v>975.65000000000009</v>
      </c>
      <c r="BB653" s="7">
        <f t="shared" si="176"/>
        <v>0.48506599264925071</v>
      </c>
      <c r="BC653" s="10" t="s">
        <v>793</v>
      </c>
      <c r="BD653" s="10" t="s">
        <v>790</v>
      </c>
      <c r="BE653" s="10" t="s">
        <v>807</v>
      </c>
      <c r="BF653" s="10" t="s">
        <v>814</v>
      </c>
    </row>
    <row r="654" spans="1:58" x14ac:dyDescent="0.2">
      <c r="A654" s="5">
        <v>204754</v>
      </c>
      <c r="B654" s="6" t="s">
        <v>538</v>
      </c>
      <c r="C654" s="6">
        <v>485492.46</v>
      </c>
      <c r="D654" s="6">
        <v>143200</v>
      </c>
      <c r="E654" s="6">
        <v>20</v>
      </c>
      <c r="F654" s="49">
        <f t="shared" si="161"/>
        <v>101.70931424581006</v>
      </c>
      <c r="G654" s="6">
        <v>137292.46</v>
      </c>
      <c r="H654" s="6">
        <v>140200</v>
      </c>
      <c r="I654" s="6">
        <v>20</v>
      </c>
      <c r="J654" s="49">
        <f t="shared" si="162"/>
        <v>30.357105991440793</v>
      </c>
      <c r="K654" s="6">
        <v>128792.46</v>
      </c>
      <c r="L654" s="6">
        <v>41740</v>
      </c>
      <c r="M654" s="6">
        <v>6</v>
      </c>
      <c r="N654" s="49">
        <f t="shared" si="163"/>
        <v>92.567652132247261</v>
      </c>
      <c r="O654" s="6">
        <v>141092.46</v>
      </c>
      <c r="P654" s="6">
        <v>143500</v>
      </c>
      <c r="Q654" s="6">
        <v>20</v>
      </c>
      <c r="R654" s="49">
        <f t="shared" si="164"/>
        <v>30.47990425087108</v>
      </c>
      <c r="S654" s="6">
        <v>324357.46000000002</v>
      </c>
      <c r="T654" s="6">
        <v>360240</v>
      </c>
      <c r="U654" s="6">
        <v>51</v>
      </c>
      <c r="V654" s="49">
        <f t="shared" si="165"/>
        <v>27.912173162336224</v>
      </c>
      <c r="W654" s="6">
        <v>192042.46</v>
      </c>
      <c r="X654" s="6">
        <v>0</v>
      </c>
      <c r="Y654" s="6">
        <v>0</v>
      </c>
      <c r="Z654" s="49">
        <f t="shared" si="166"/>
        <v>0</v>
      </c>
      <c r="AA654" s="6">
        <v>-499.54</v>
      </c>
      <c r="AB654" s="6">
        <v>0</v>
      </c>
      <c r="AC654" s="6">
        <v>0</v>
      </c>
      <c r="AD654" s="49">
        <f t="shared" si="167"/>
        <v>0</v>
      </c>
      <c r="AE654" s="6">
        <v>67630.460000000006</v>
      </c>
      <c r="AF654" s="6">
        <v>70110</v>
      </c>
      <c r="AG654" s="6">
        <v>9</v>
      </c>
      <c r="AH654" s="49">
        <f t="shared" si="168"/>
        <v>28.939007274283274</v>
      </c>
      <c r="AI654" s="6">
        <v>-369.54</v>
      </c>
      <c r="AJ654" s="6">
        <v>0</v>
      </c>
      <c r="AK654" s="6">
        <v>0</v>
      </c>
      <c r="AL654" s="49">
        <f t="shared" si="169"/>
        <v>0</v>
      </c>
      <c r="AM654" s="6">
        <v>-369.54</v>
      </c>
      <c r="AN654" s="6">
        <v>0</v>
      </c>
      <c r="AO654" s="6">
        <v>0</v>
      </c>
      <c r="AP654" s="49">
        <f t="shared" si="170"/>
        <v>0</v>
      </c>
      <c r="AQ654" s="6">
        <v>-369.54</v>
      </c>
      <c r="AR654" s="8">
        <v>0</v>
      </c>
      <c r="AS654" s="8">
        <v>0</v>
      </c>
      <c r="AT654" s="51">
        <f t="shared" si="171"/>
        <v>0</v>
      </c>
      <c r="AU654" s="6">
        <v>-369.54</v>
      </c>
      <c r="AV654" s="8">
        <v>0</v>
      </c>
      <c r="AW654" s="8">
        <v>0</v>
      </c>
      <c r="AX654" s="51">
        <f t="shared" si="172"/>
        <v>0</v>
      </c>
      <c r="AY654" s="50">
        <f t="shared" si="173"/>
        <v>1408570.22</v>
      </c>
      <c r="AZ654" s="50">
        <f t="shared" si="174"/>
        <v>828880</v>
      </c>
      <c r="BA654" s="50">
        <f t="shared" si="175"/>
        <v>126</v>
      </c>
      <c r="BB654" s="7">
        <f t="shared" si="176"/>
        <v>52.680335899044486</v>
      </c>
      <c r="BC654" s="10" t="s">
        <v>793</v>
      </c>
      <c r="BD654" s="10" t="s">
        <v>790</v>
      </c>
      <c r="BE654" s="10" t="s">
        <v>807</v>
      </c>
      <c r="BF654" s="10" t="s">
        <v>814</v>
      </c>
    </row>
    <row r="655" spans="1:58" x14ac:dyDescent="0.2">
      <c r="A655" s="5">
        <v>205004</v>
      </c>
      <c r="B655" s="6" t="s">
        <v>542</v>
      </c>
      <c r="C655" s="6">
        <v>213229.92</v>
      </c>
      <c r="D655" s="6">
        <v>1414840</v>
      </c>
      <c r="E655" s="6">
        <v>200</v>
      </c>
      <c r="F655" s="49">
        <f t="shared" si="161"/>
        <v>4.5212869299708798</v>
      </c>
      <c r="G655" s="6">
        <v>225220.94</v>
      </c>
      <c r="H655" s="6">
        <v>486384</v>
      </c>
      <c r="I655" s="6">
        <v>70.400000000000006</v>
      </c>
      <c r="J655" s="49">
        <f t="shared" si="162"/>
        <v>14.354602824106056</v>
      </c>
      <c r="K655" s="6">
        <v>37671.949999999997</v>
      </c>
      <c r="L655" s="6">
        <v>707230</v>
      </c>
      <c r="M655" s="6">
        <v>101</v>
      </c>
      <c r="N655" s="49">
        <f t="shared" si="163"/>
        <v>1.5980070132771516</v>
      </c>
      <c r="O655" s="6">
        <v>166889.95000000001</v>
      </c>
      <c r="P655" s="6">
        <v>554800</v>
      </c>
      <c r="Q655" s="6">
        <v>79</v>
      </c>
      <c r="R655" s="49">
        <f t="shared" si="164"/>
        <v>9.3251414023071391</v>
      </c>
      <c r="S655" s="6">
        <v>369679.95</v>
      </c>
      <c r="T655" s="6">
        <v>747140</v>
      </c>
      <c r="U655" s="6">
        <v>106</v>
      </c>
      <c r="V655" s="49">
        <f t="shared" si="165"/>
        <v>15.338595778568944</v>
      </c>
      <c r="W655" s="6">
        <v>697698.92</v>
      </c>
      <c r="X655" s="6">
        <v>869245</v>
      </c>
      <c r="Y655" s="6">
        <v>125.5</v>
      </c>
      <c r="Z655" s="49">
        <f t="shared" si="166"/>
        <v>24.079480008513137</v>
      </c>
      <c r="AA655" s="6">
        <v>261708.92</v>
      </c>
      <c r="AB655" s="6">
        <v>476025</v>
      </c>
      <c r="AC655" s="6">
        <v>64.5</v>
      </c>
      <c r="AD655" s="49">
        <f t="shared" si="167"/>
        <v>17.043173194685156</v>
      </c>
      <c r="AE655" s="6">
        <v>623945.9</v>
      </c>
      <c r="AF655" s="6">
        <v>769030</v>
      </c>
      <c r="AG655" s="6">
        <v>107</v>
      </c>
      <c r="AH655" s="49">
        <f t="shared" si="168"/>
        <v>24.34024290339779</v>
      </c>
      <c r="AI655" s="6">
        <v>614700.38</v>
      </c>
      <c r="AJ655" s="6">
        <v>993427.5</v>
      </c>
      <c r="AK655" s="6">
        <v>136.75</v>
      </c>
      <c r="AL655" s="49">
        <f t="shared" si="169"/>
        <v>19.181784055706128</v>
      </c>
      <c r="AM655" s="6">
        <v>608839.34</v>
      </c>
      <c r="AN655" s="6">
        <v>939495</v>
      </c>
      <c r="AO655" s="6">
        <v>130.5</v>
      </c>
      <c r="AP655" s="49">
        <f t="shared" si="170"/>
        <v>20.089536974651274</v>
      </c>
      <c r="AQ655" s="6">
        <v>546479.31999999995</v>
      </c>
      <c r="AR655" s="8">
        <v>911120</v>
      </c>
      <c r="AS655" s="8">
        <v>128</v>
      </c>
      <c r="AT655" s="51">
        <f t="shared" si="171"/>
        <v>18.593444244446392</v>
      </c>
      <c r="AU655" s="6">
        <v>412904.77</v>
      </c>
      <c r="AV655" s="8">
        <v>1419535</v>
      </c>
      <c r="AW655" s="8">
        <v>191.5</v>
      </c>
      <c r="AX655" s="51">
        <f t="shared" si="172"/>
        <v>9.0170709915570946</v>
      </c>
      <c r="AY655" s="50">
        <f t="shared" si="173"/>
        <v>1972100.5499999998</v>
      </c>
      <c r="AZ655" s="50">
        <f t="shared" si="174"/>
        <v>5255664</v>
      </c>
      <c r="BA655" s="50">
        <f t="shared" si="175"/>
        <v>1440.15</v>
      </c>
      <c r="BB655" s="7">
        <f t="shared" si="176"/>
        <v>11.632234680527521</v>
      </c>
      <c r="BC655" s="10" t="s">
        <v>793</v>
      </c>
      <c r="BD655" s="10" t="s">
        <v>790</v>
      </c>
      <c r="BE655" s="10" t="s">
        <v>807</v>
      </c>
      <c r="BF655" s="10" t="s">
        <v>814</v>
      </c>
    </row>
    <row r="656" spans="1:58" x14ac:dyDescent="0.2">
      <c r="A656" s="5">
        <v>205694</v>
      </c>
      <c r="B656" s="6" t="s">
        <v>559</v>
      </c>
      <c r="C656" s="6">
        <v>63069.98</v>
      </c>
      <c r="D656" s="6">
        <v>463110</v>
      </c>
      <c r="E656" s="6">
        <v>66</v>
      </c>
      <c r="F656" s="49">
        <f t="shared" si="161"/>
        <v>4.0856371056552439</v>
      </c>
      <c r="G656" s="6">
        <v>101479.98</v>
      </c>
      <c r="H656" s="6">
        <v>203500</v>
      </c>
      <c r="I656" s="6">
        <v>30</v>
      </c>
      <c r="J656" s="49">
        <f t="shared" si="162"/>
        <v>15.458866732186731</v>
      </c>
      <c r="K656" s="6">
        <v>39924.980000000003</v>
      </c>
      <c r="L656" s="6">
        <v>428800</v>
      </c>
      <c r="M656" s="6">
        <v>60</v>
      </c>
      <c r="N656" s="49">
        <f t="shared" si="163"/>
        <v>2.7932588619402985</v>
      </c>
      <c r="O656" s="6">
        <v>100449.97</v>
      </c>
      <c r="P656" s="6">
        <v>402320</v>
      </c>
      <c r="Q656" s="6">
        <v>56</v>
      </c>
      <c r="R656" s="49">
        <f t="shared" si="164"/>
        <v>7.7399807864386556</v>
      </c>
      <c r="S656" s="6">
        <v>54799.96</v>
      </c>
      <c r="T656" s="6">
        <v>274010</v>
      </c>
      <c r="U656" s="6">
        <v>39</v>
      </c>
      <c r="V656" s="49">
        <f t="shared" si="165"/>
        <v>6.1997692055034479</v>
      </c>
      <c r="W656" s="6">
        <v>222894.96</v>
      </c>
      <c r="X656" s="6">
        <v>283850</v>
      </c>
      <c r="Y656" s="6">
        <v>40</v>
      </c>
      <c r="Z656" s="49">
        <f t="shared" si="166"/>
        <v>23.557684692619343</v>
      </c>
      <c r="AA656" s="6">
        <v>14494.96</v>
      </c>
      <c r="AB656" s="6">
        <v>145800</v>
      </c>
      <c r="AC656" s="6">
        <v>20</v>
      </c>
      <c r="AD656" s="49">
        <f t="shared" si="167"/>
        <v>3.0819187928669409</v>
      </c>
      <c r="AE656" s="6">
        <v>66644.960000000006</v>
      </c>
      <c r="AF656" s="6">
        <v>75050</v>
      </c>
      <c r="AG656" s="6">
        <v>10</v>
      </c>
      <c r="AH656" s="49">
        <f t="shared" si="168"/>
        <v>26.640223850766159</v>
      </c>
      <c r="AI656" s="6">
        <v>184264.95999999999</v>
      </c>
      <c r="AJ656" s="6">
        <v>392265</v>
      </c>
      <c r="AK656" s="6">
        <v>53.5</v>
      </c>
      <c r="AL656" s="49">
        <f t="shared" si="169"/>
        <v>14.562129580768103</v>
      </c>
      <c r="AM656" s="6">
        <v>154024.95999999999</v>
      </c>
      <c r="AN656" s="6">
        <v>315660</v>
      </c>
      <c r="AO656" s="6">
        <v>44</v>
      </c>
      <c r="AP656" s="49">
        <f t="shared" si="170"/>
        <v>15.126318697332573</v>
      </c>
      <c r="AQ656" s="6">
        <v>344904.96000000002</v>
      </c>
      <c r="AR656" s="8">
        <v>363750</v>
      </c>
      <c r="AS656" s="8">
        <v>50</v>
      </c>
      <c r="AT656" s="51">
        <f t="shared" si="171"/>
        <v>29.393962226804124</v>
      </c>
      <c r="AU656" s="6">
        <v>203672.45</v>
      </c>
      <c r="AV656" s="8">
        <v>349530</v>
      </c>
      <c r="AW656" s="8">
        <v>47</v>
      </c>
      <c r="AX656" s="51">
        <f t="shared" si="172"/>
        <v>18.063816982805481</v>
      </c>
      <c r="AY656" s="50">
        <f t="shared" si="173"/>
        <v>597114.79</v>
      </c>
      <c r="AZ656" s="50">
        <f t="shared" si="174"/>
        <v>2201390</v>
      </c>
      <c r="BA656" s="50">
        <f t="shared" si="175"/>
        <v>515.5</v>
      </c>
      <c r="BB656" s="7">
        <f t="shared" si="176"/>
        <v>8.4085775305602386</v>
      </c>
      <c r="BC656" s="10" t="s">
        <v>793</v>
      </c>
      <c r="BD656" s="10" t="s">
        <v>790</v>
      </c>
      <c r="BE656" s="10" t="s">
        <v>807</v>
      </c>
      <c r="BF656" s="10" t="s">
        <v>814</v>
      </c>
    </row>
    <row r="657" spans="1:58" x14ac:dyDescent="0.2">
      <c r="A657" s="5">
        <v>208055</v>
      </c>
      <c r="B657" s="6" t="s">
        <v>205</v>
      </c>
      <c r="C657" s="6">
        <v>95905</v>
      </c>
      <c r="D657" s="6">
        <v>456905</v>
      </c>
      <c r="E657" s="6">
        <v>64.75</v>
      </c>
      <c r="F657" s="49">
        <f t="shared" si="161"/>
        <v>6.2970420546940833</v>
      </c>
      <c r="G657" s="6">
        <v>298327.5</v>
      </c>
      <c r="H657" s="6">
        <v>861890</v>
      </c>
      <c r="I657" s="6">
        <v>124.25</v>
      </c>
      <c r="J657" s="49">
        <f t="shared" si="162"/>
        <v>10.730084465535045</v>
      </c>
      <c r="K657" s="6">
        <v>452779.98</v>
      </c>
      <c r="L657" s="6">
        <v>1375600</v>
      </c>
      <c r="M657" s="6">
        <v>195</v>
      </c>
      <c r="N657" s="49">
        <f t="shared" si="163"/>
        <v>9.8745270427449832</v>
      </c>
      <c r="O657" s="6">
        <v>349270.02</v>
      </c>
      <c r="P657" s="6">
        <v>860720</v>
      </c>
      <c r="Q657" s="6">
        <v>121</v>
      </c>
      <c r="R657" s="49">
        <f t="shared" si="164"/>
        <v>12.579434217864115</v>
      </c>
      <c r="S657" s="6">
        <v>304920.03999999998</v>
      </c>
      <c r="T657" s="6">
        <v>473030</v>
      </c>
      <c r="U657" s="6">
        <v>68</v>
      </c>
      <c r="V657" s="49">
        <f t="shared" si="165"/>
        <v>19.982921252351858</v>
      </c>
      <c r="W657" s="6">
        <v>427585.04</v>
      </c>
      <c r="X657" s="6">
        <v>484000</v>
      </c>
      <c r="Y657" s="6">
        <v>70</v>
      </c>
      <c r="Z657" s="49">
        <f t="shared" si="166"/>
        <v>26.503204958677685</v>
      </c>
      <c r="AA657" s="6">
        <v>478485.04</v>
      </c>
      <c r="AB657" s="6">
        <v>598300</v>
      </c>
      <c r="AC657" s="6">
        <v>80</v>
      </c>
      <c r="AD657" s="49">
        <f t="shared" si="167"/>
        <v>24.791970984455958</v>
      </c>
      <c r="AE657" s="6">
        <v>245949.04</v>
      </c>
      <c r="AF657" s="6">
        <v>736000</v>
      </c>
      <c r="AG657" s="6">
        <v>100</v>
      </c>
      <c r="AH657" s="49">
        <f t="shared" si="168"/>
        <v>10.025096739130436</v>
      </c>
      <c r="AI657" s="6">
        <v>654138.06999999995</v>
      </c>
      <c r="AJ657" s="6">
        <v>1410800</v>
      </c>
      <c r="AK657" s="6">
        <v>195</v>
      </c>
      <c r="AL657" s="49">
        <f t="shared" si="169"/>
        <v>14.373603749645589</v>
      </c>
      <c r="AM657" s="6">
        <v>509824.05</v>
      </c>
      <c r="AN657" s="6">
        <v>1050440</v>
      </c>
      <c r="AO657" s="6">
        <v>149</v>
      </c>
      <c r="AP657" s="49">
        <f t="shared" si="170"/>
        <v>15.04564330185446</v>
      </c>
      <c r="AQ657" s="6">
        <v>369636.05</v>
      </c>
      <c r="AR657" s="8">
        <v>800420</v>
      </c>
      <c r="AS657" s="8">
        <v>112</v>
      </c>
      <c r="AT657" s="51">
        <f t="shared" si="171"/>
        <v>14.315881099922541</v>
      </c>
      <c r="AU657" s="6">
        <v>505987.51</v>
      </c>
      <c r="AV657" s="8">
        <v>1414400</v>
      </c>
      <c r="AW657" s="8">
        <v>190</v>
      </c>
      <c r="AX657" s="51">
        <f t="shared" si="172"/>
        <v>11.089941183540725</v>
      </c>
      <c r="AY657" s="50">
        <f t="shared" si="173"/>
        <v>2407272.62</v>
      </c>
      <c r="AZ657" s="50">
        <f t="shared" si="174"/>
        <v>5110445</v>
      </c>
      <c r="BA657" s="50">
        <f t="shared" si="175"/>
        <v>1469</v>
      </c>
      <c r="BB657" s="7">
        <f t="shared" si="176"/>
        <v>14.602534851661646</v>
      </c>
      <c r="BC657" s="10" t="s">
        <v>793</v>
      </c>
      <c r="BD657" s="10" t="s">
        <v>790</v>
      </c>
      <c r="BE657" s="10" t="s">
        <v>807</v>
      </c>
      <c r="BF657" s="10" t="s">
        <v>814</v>
      </c>
    </row>
    <row r="658" spans="1:58" x14ac:dyDescent="0.2">
      <c r="A658" s="5">
        <v>208156</v>
      </c>
      <c r="B658" s="6" t="s">
        <v>617</v>
      </c>
      <c r="C658" s="6">
        <v>530420</v>
      </c>
      <c r="D658" s="6">
        <v>734620</v>
      </c>
      <c r="E658" s="6">
        <v>105</v>
      </c>
      <c r="F658" s="49">
        <f t="shared" si="161"/>
        <v>21.660994800032672</v>
      </c>
      <c r="G658" s="6">
        <v>308625.99</v>
      </c>
      <c r="H658" s="6">
        <v>1254695</v>
      </c>
      <c r="I658" s="6">
        <v>183.5</v>
      </c>
      <c r="J658" s="49">
        <f t="shared" si="162"/>
        <v>7.6252839853510217</v>
      </c>
      <c r="K658" s="6">
        <v>382565.97</v>
      </c>
      <c r="L658" s="6">
        <v>1375790</v>
      </c>
      <c r="M658" s="6">
        <v>195.5</v>
      </c>
      <c r="N658" s="49">
        <f t="shared" si="163"/>
        <v>8.3421009747127108</v>
      </c>
      <c r="O658" s="6">
        <v>392048.43</v>
      </c>
      <c r="P658" s="6">
        <v>1447620</v>
      </c>
      <c r="Q658" s="6">
        <v>204.5</v>
      </c>
      <c r="R658" s="49">
        <f t="shared" si="164"/>
        <v>8.3955052638123266</v>
      </c>
      <c r="S658" s="6">
        <v>363146.44</v>
      </c>
      <c r="T658" s="6">
        <v>846630</v>
      </c>
      <c r="U658" s="6">
        <v>123.5</v>
      </c>
      <c r="V658" s="49">
        <f t="shared" si="165"/>
        <v>13.296882510659911</v>
      </c>
      <c r="W658" s="6">
        <v>374171.45</v>
      </c>
      <c r="X658" s="6">
        <v>695050</v>
      </c>
      <c r="Y658" s="6">
        <v>101</v>
      </c>
      <c r="Z658" s="49">
        <f t="shared" si="166"/>
        <v>16.150123732105605</v>
      </c>
      <c r="AA658" s="6">
        <v>270031.43</v>
      </c>
      <c r="AB658" s="6">
        <v>653365</v>
      </c>
      <c r="AC658" s="6">
        <v>89.5</v>
      </c>
      <c r="AD658" s="49">
        <f t="shared" si="167"/>
        <v>12.812094816832857</v>
      </c>
      <c r="AE658" s="6">
        <v>587067.68000000005</v>
      </c>
      <c r="AF658" s="6">
        <v>869837</v>
      </c>
      <c r="AG658" s="6">
        <v>119.45</v>
      </c>
      <c r="AH658" s="49">
        <f t="shared" si="168"/>
        <v>20.247506601811605</v>
      </c>
      <c r="AI658" s="6">
        <v>325877.95</v>
      </c>
      <c r="AJ658" s="6">
        <v>831960</v>
      </c>
      <c r="AK658" s="6">
        <v>116</v>
      </c>
      <c r="AL658" s="49">
        <f t="shared" si="169"/>
        <v>12.142670861579886</v>
      </c>
      <c r="AM658" s="6">
        <v>471076.94</v>
      </c>
      <c r="AN658" s="6">
        <v>1117860</v>
      </c>
      <c r="AO658" s="6">
        <v>158</v>
      </c>
      <c r="AP658" s="49">
        <f t="shared" si="170"/>
        <v>13.063697726012203</v>
      </c>
      <c r="AQ658" s="6">
        <v>349653.4</v>
      </c>
      <c r="AR658" s="8">
        <v>1008148</v>
      </c>
      <c r="AS658" s="8">
        <v>137.55000000000001</v>
      </c>
      <c r="AT658" s="51">
        <f t="shared" si="171"/>
        <v>10.751650948075085</v>
      </c>
      <c r="AU658" s="6">
        <v>144468.15</v>
      </c>
      <c r="AV658" s="8">
        <v>1181065</v>
      </c>
      <c r="AW658" s="8">
        <v>162</v>
      </c>
      <c r="AX658" s="51">
        <f t="shared" si="172"/>
        <v>3.7919273283011523</v>
      </c>
      <c r="AY658" s="50">
        <f t="shared" si="173"/>
        <v>2621009.71</v>
      </c>
      <c r="AZ658" s="50">
        <f t="shared" si="174"/>
        <v>7007770</v>
      </c>
      <c r="BA658" s="50">
        <f t="shared" si="175"/>
        <v>1695.5</v>
      </c>
      <c r="BB658" s="7">
        <f t="shared" si="176"/>
        <v>11.594458866372612</v>
      </c>
      <c r="BC658" s="10" t="s">
        <v>793</v>
      </c>
      <c r="BD658" s="10" t="s">
        <v>790</v>
      </c>
      <c r="BE658" s="10" t="s">
        <v>807</v>
      </c>
      <c r="BF658" s="10" t="s">
        <v>814</v>
      </c>
    </row>
    <row r="659" spans="1:58" x14ac:dyDescent="0.2">
      <c r="A659" s="5">
        <v>210081</v>
      </c>
      <c r="B659" s="6" t="s">
        <v>682</v>
      </c>
      <c r="C659" s="6">
        <v>0</v>
      </c>
      <c r="D659" s="6">
        <v>0</v>
      </c>
      <c r="E659" s="6">
        <v>0</v>
      </c>
      <c r="F659" s="49">
        <f t="shared" si="161"/>
        <v>0</v>
      </c>
      <c r="G659" s="6">
        <v>0</v>
      </c>
      <c r="H659" s="6">
        <v>0</v>
      </c>
      <c r="I659" s="6">
        <v>0</v>
      </c>
      <c r="J659" s="49">
        <f t="shared" si="162"/>
        <v>0</v>
      </c>
      <c r="K659" s="6">
        <v>0</v>
      </c>
      <c r="L659" s="6">
        <v>0</v>
      </c>
      <c r="M659" s="6">
        <v>0</v>
      </c>
      <c r="N659" s="49">
        <f t="shared" si="163"/>
        <v>0</v>
      </c>
      <c r="O659" s="6">
        <v>0</v>
      </c>
      <c r="P659" s="6">
        <v>0</v>
      </c>
      <c r="Q659" s="6">
        <v>0</v>
      </c>
      <c r="R659" s="49">
        <f t="shared" si="164"/>
        <v>0</v>
      </c>
      <c r="S659" s="6">
        <v>0</v>
      </c>
      <c r="T659" s="6">
        <v>0</v>
      </c>
      <c r="U659" s="6">
        <v>0</v>
      </c>
      <c r="V659" s="49">
        <f t="shared" si="165"/>
        <v>0</v>
      </c>
      <c r="W659" s="6">
        <v>0</v>
      </c>
      <c r="X659" s="6">
        <v>0</v>
      </c>
      <c r="Y659" s="6">
        <v>0</v>
      </c>
      <c r="Z659" s="49">
        <f t="shared" si="166"/>
        <v>0</v>
      </c>
      <c r="AA659" s="6">
        <v>167250</v>
      </c>
      <c r="AB659" s="6">
        <v>326700</v>
      </c>
      <c r="AC659" s="6">
        <v>45</v>
      </c>
      <c r="AD659" s="49">
        <f t="shared" si="167"/>
        <v>15.870064279155189</v>
      </c>
      <c r="AE659" s="6">
        <v>207330</v>
      </c>
      <c r="AF659" s="6">
        <v>478620</v>
      </c>
      <c r="AG659" s="6">
        <v>63</v>
      </c>
      <c r="AH659" s="49">
        <f t="shared" si="168"/>
        <v>12.995487025197443</v>
      </c>
      <c r="AI659" s="6">
        <v>167689.99</v>
      </c>
      <c r="AJ659" s="6">
        <v>596800</v>
      </c>
      <c r="AK659" s="6">
        <v>80</v>
      </c>
      <c r="AL659" s="49">
        <f t="shared" si="169"/>
        <v>8.710438488605897</v>
      </c>
      <c r="AM659" s="6">
        <v>291720</v>
      </c>
      <c r="AN659" s="6">
        <v>345280</v>
      </c>
      <c r="AO659" s="6">
        <v>48</v>
      </c>
      <c r="AP659" s="49">
        <f t="shared" si="170"/>
        <v>26.191265060240966</v>
      </c>
      <c r="AQ659" s="6">
        <v>352470</v>
      </c>
      <c r="AR659" s="8">
        <v>293400</v>
      </c>
      <c r="AS659" s="8">
        <v>40</v>
      </c>
      <c r="AT659" s="51">
        <f t="shared" si="171"/>
        <v>37.24120654396728</v>
      </c>
      <c r="AU659" s="6">
        <v>313470</v>
      </c>
      <c r="AV659" s="8">
        <v>298400</v>
      </c>
      <c r="AW659" s="8">
        <v>40</v>
      </c>
      <c r="AX659" s="51">
        <f t="shared" si="172"/>
        <v>32.565583109919572</v>
      </c>
      <c r="AY659" s="50">
        <f t="shared" si="173"/>
        <v>167250</v>
      </c>
      <c r="AZ659" s="50">
        <f t="shared" si="174"/>
        <v>326700</v>
      </c>
      <c r="BA659" s="50">
        <f t="shared" si="175"/>
        <v>316</v>
      </c>
      <c r="BB659" s="7">
        <f t="shared" si="176"/>
        <v>15.870064279155189</v>
      </c>
      <c r="BC659" s="10" t="s">
        <v>793</v>
      </c>
      <c r="BD659" s="10" t="s">
        <v>790</v>
      </c>
      <c r="BE659" s="10" t="s">
        <v>807</v>
      </c>
      <c r="BF659" s="10" t="s">
        <v>814</v>
      </c>
    </row>
    <row r="660" spans="1:58" x14ac:dyDescent="0.2">
      <c r="A660" s="5">
        <v>210452</v>
      </c>
      <c r="B660" s="6" t="s">
        <v>694</v>
      </c>
      <c r="C660" s="6">
        <v>0</v>
      </c>
      <c r="D660" s="6">
        <v>0</v>
      </c>
      <c r="E660" s="6">
        <v>0</v>
      </c>
      <c r="F660" s="49">
        <f t="shared" si="161"/>
        <v>0</v>
      </c>
      <c r="G660" s="6">
        <v>0</v>
      </c>
      <c r="H660" s="6">
        <v>0</v>
      </c>
      <c r="I660" s="6">
        <v>0</v>
      </c>
      <c r="J660" s="49">
        <f t="shared" si="162"/>
        <v>0</v>
      </c>
      <c r="K660" s="6">
        <v>0</v>
      </c>
      <c r="L660" s="6">
        <v>0</v>
      </c>
      <c r="M660" s="6">
        <v>0</v>
      </c>
      <c r="N660" s="49">
        <f t="shared" si="163"/>
        <v>0</v>
      </c>
      <c r="O660" s="6">
        <v>0</v>
      </c>
      <c r="P660" s="6">
        <v>0</v>
      </c>
      <c r="Q660" s="6">
        <v>0</v>
      </c>
      <c r="R660" s="49">
        <f t="shared" si="164"/>
        <v>0</v>
      </c>
      <c r="S660" s="6">
        <v>0</v>
      </c>
      <c r="T660" s="6">
        <v>0</v>
      </c>
      <c r="U660" s="6">
        <v>0</v>
      </c>
      <c r="V660" s="49">
        <f t="shared" si="165"/>
        <v>0</v>
      </c>
      <c r="W660" s="6">
        <v>0</v>
      </c>
      <c r="X660" s="6">
        <v>0</v>
      </c>
      <c r="Y660" s="6">
        <v>0</v>
      </c>
      <c r="Z660" s="49">
        <f t="shared" si="166"/>
        <v>0</v>
      </c>
      <c r="AA660" s="6">
        <v>0</v>
      </c>
      <c r="AB660" s="6">
        <v>0</v>
      </c>
      <c r="AC660" s="6">
        <v>0</v>
      </c>
      <c r="AD660" s="49">
        <f t="shared" si="167"/>
        <v>0</v>
      </c>
      <c r="AE660" s="6">
        <v>437820</v>
      </c>
      <c r="AF660" s="6">
        <v>766040</v>
      </c>
      <c r="AG660" s="6">
        <v>106</v>
      </c>
      <c r="AH660" s="49">
        <f t="shared" si="168"/>
        <v>17.146102031225524</v>
      </c>
      <c r="AI660" s="6">
        <v>250185</v>
      </c>
      <c r="AJ660" s="6">
        <v>681840</v>
      </c>
      <c r="AK660" s="6">
        <v>95</v>
      </c>
      <c r="AL660" s="49">
        <f t="shared" si="169"/>
        <v>11.374714009151706</v>
      </c>
      <c r="AM660" s="6">
        <v>245995</v>
      </c>
      <c r="AN660" s="6">
        <v>842925</v>
      </c>
      <c r="AO660" s="6">
        <v>117.5</v>
      </c>
      <c r="AP660" s="49">
        <f t="shared" si="170"/>
        <v>9.0468843610048335</v>
      </c>
      <c r="AQ660" s="6">
        <v>340225</v>
      </c>
      <c r="AR660" s="8">
        <v>910420</v>
      </c>
      <c r="AS660" s="8">
        <v>128</v>
      </c>
      <c r="AT660" s="51">
        <f t="shared" si="171"/>
        <v>11.584735616528635</v>
      </c>
      <c r="AU660" s="6">
        <v>762082.75</v>
      </c>
      <c r="AV660" s="8">
        <v>910476.5</v>
      </c>
      <c r="AW660" s="8">
        <v>125.35</v>
      </c>
      <c r="AX660" s="51">
        <f t="shared" si="172"/>
        <v>25.947473932605618</v>
      </c>
      <c r="AY660" s="50">
        <f t="shared" si="173"/>
        <v>0</v>
      </c>
      <c r="AZ660" s="50">
        <f t="shared" si="174"/>
        <v>0</v>
      </c>
      <c r="BA660" s="50">
        <f t="shared" si="175"/>
        <v>571.85</v>
      </c>
      <c r="BB660" s="7">
        <f t="shared" si="176"/>
        <v>0</v>
      </c>
      <c r="BC660" s="10" t="s">
        <v>793</v>
      </c>
      <c r="BD660" s="10" t="s">
        <v>790</v>
      </c>
      <c r="BE660" s="10" t="s">
        <v>807</v>
      </c>
      <c r="BF660" s="10" t="s">
        <v>814</v>
      </c>
    </row>
    <row r="661" spans="1:58" x14ac:dyDescent="0.2">
      <c r="A661" s="11">
        <v>207312</v>
      </c>
      <c r="B661" s="12" t="s">
        <v>760</v>
      </c>
      <c r="C661" s="6">
        <v>-29530.02</v>
      </c>
      <c r="D661" s="6">
        <v>0</v>
      </c>
      <c r="E661" s="6">
        <v>0</v>
      </c>
      <c r="F661" s="49">
        <f t="shared" si="161"/>
        <v>0</v>
      </c>
      <c r="G661" s="6">
        <v>-29530.02</v>
      </c>
      <c r="H661" s="6">
        <v>0</v>
      </c>
      <c r="I661" s="6">
        <v>0</v>
      </c>
      <c r="J661" s="49">
        <f t="shared" si="162"/>
        <v>0</v>
      </c>
      <c r="K661" s="6">
        <v>-29530.02</v>
      </c>
      <c r="L661" s="6">
        <v>0</v>
      </c>
      <c r="M661" s="6">
        <v>0</v>
      </c>
      <c r="N661" s="49">
        <f t="shared" si="163"/>
        <v>0</v>
      </c>
      <c r="O661" s="6">
        <v>-29530.02</v>
      </c>
      <c r="P661" s="6">
        <v>0</v>
      </c>
      <c r="Q661" s="6">
        <v>0</v>
      </c>
      <c r="R661" s="49">
        <f t="shared" si="164"/>
        <v>0</v>
      </c>
      <c r="S661" s="6">
        <v>-29530.02</v>
      </c>
      <c r="T661" s="6">
        <v>0</v>
      </c>
      <c r="U661" s="6">
        <v>0</v>
      </c>
      <c r="V661" s="49">
        <f t="shared" si="165"/>
        <v>0</v>
      </c>
      <c r="W661" s="12">
        <v>0</v>
      </c>
      <c r="X661" s="6">
        <v>0</v>
      </c>
      <c r="Y661" s="6">
        <v>0</v>
      </c>
      <c r="Z661" s="49">
        <f t="shared" si="166"/>
        <v>0</v>
      </c>
      <c r="AA661" s="12">
        <v>0</v>
      </c>
      <c r="AB661" s="6">
        <v>0</v>
      </c>
      <c r="AC661" s="6">
        <v>0</v>
      </c>
      <c r="AD661" s="49">
        <f t="shared" si="167"/>
        <v>0</v>
      </c>
      <c r="AE661" s="12">
        <v>0</v>
      </c>
      <c r="AF661" s="6">
        <v>0</v>
      </c>
      <c r="AG661" s="6">
        <v>0</v>
      </c>
      <c r="AH661" s="49">
        <f t="shared" si="168"/>
        <v>0</v>
      </c>
      <c r="AI661" s="12">
        <v>0</v>
      </c>
      <c r="AJ661" s="6">
        <v>0</v>
      </c>
      <c r="AK661" s="6">
        <v>0</v>
      </c>
      <c r="AL661" s="49">
        <f t="shared" si="169"/>
        <v>0</v>
      </c>
      <c r="AM661" s="6">
        <v>0</v>
      </c>
      <c r="AN661" s="6">
        <v>0</v>
      </c>
      <c r="AO661" s="6">
        <v>0</v>
      </c>
      <c r="AP661" s="49">
        <f t="shared" si="170"/>
        <v>0</v>
      </c>
      <c r="AQ661" s="6">
        <v>0</v>
      </c>
      <c r="AR661" s="8">
        <v>0</v>
      </c>
      <c r="AS661" s="8">
        <v>0</v>
      </c>
      <c r="AT661" s="51">
        <f t="shared" si="171"/>
        <v>0</v>
      </c>
      <c r="AU661" s="6">
        <v>0</v>
      </c>
      <c r="AV661" s="8">
        <v>0</v>
      </c>
      <c r="AW661" s="8">
        <v>0</v>
      </c>
      <c r="AX661" s="51">
        <f t="shared" si="172"/>
        <v>0</v>
      </c>
      <c r="AY661" s="50">
        <f t="shared" si="173"/>
        <v>-147650.1</v>
      </c>
      <c r="AZ661" s="50">
        <f t="shared" si="174"/>
        <v>0</v>
      </c>
      <c r="BA661" s="50">
        <f t="shared" si="175"/>
        <v>0</v>
      </c>
      <c r="BB661" s="7">
        <f t="shared" si="176"/>
        <v>0</v>
      </c>
      <c r="BC661" s="10" t="s">
        <v>793</v>
      </c>
      <c r="BD661" s="10" t="s">
        <v>790</v>
      </c>
      <c r="BE661" s="10" t="s">
        <v>807</v>
      </c>
      <c r="BF661" s="10" t="s">
        <v>814</v>
      </c>
    </row>
    <row r="662" spans="1:58" x14ac:dyDescent="0.2">
      <c r="A662" s="5">
        <v>202724</v>
      </c>
      <c r="B662" s="6" t="s">
        <v>652</v>
      </c>
      <c r="C662" s="6">
        <v>-80791.59</v>
      </c>
      <c r="D662" s="6">
        <v>0</v>
      </c>
      <c r="E662" s="6">
        <v>0</v>
      </c>
      <c r="F662" s="49">
        <f t="shared" si="161"/>
        <v>0</v>
      </c>
      <c r="G662" s="6">
        <v>-80791.59</v>
      </c>
      <c r="H662" s="6">
        <v>0</v>
      </c>
      <c r="I662" s="6">
        <v>0</v>
      </c>
      <c r="J662" s="49">
        <f t="shared" si="162"/>
        <v>0</v>
      </c>
      <c r="K662" s="6">
        <v>-80791.59</v>
      </c>
      <c r="L662" s="6">
        <v>0</v>
      </c>
      <c r="M662" s="6">
        <v>0</v>
      </c>
      <c r="N662" s="49">
        <f t="shared" si="163"/>
        <v>0</v>
      </c>
      <c r="O662" s="6">
        <v>-80791.59</v>
      </c>
      <c r="P662" s="6">
        <v>0</v>
      </c>
      <c r="Q662" s="6">
        <v>0</v>
      </c>
      <c r="R662" s="49">
        <f t="shared" si="164"/>
        <v>0</v>
      </c>
      <c r="S662" s="12">
        <v>0</v>
      </c>
      <c r="T662" s="6">
        <v>0</v>
      </c>
      <c r="U662" s="6">
        <v>0</v>
      </c>
      <c r="V662" s="49">
        <f t="shared" si="165"/>
        <v>0</v>
      </c>
      <c r="W662" s="12">
        <v>0</v>
      </c>
      <c r="X662" s="6">
        <v>0</v>
      </c>
      <c r="Y662" s="6">
        <v>0</v>
      </c>
      <c r="Z662" s="49">
        <f t="shared" si="166"/>
        <v>0</v>
      </c>
      <c r="AA662" s="12">
        <v>0</v>
      </c>
      <c r="AB662" s="6">
        <v>0</v>
      </c>
      <c r="AC662" s="6">
        <v>0</v>
      </c>
      <c r="AD662" s="49">
        <f t="shared" si="167"/>
        <v>0</v>
      </c>
      <c r="AE662" s="12">
        <v>0</v>
      </c>
      <c r="AF662" s="6">
        <v>0</v>
      </c>
      <c r="AG662" s="6">
        <v>0</v>
      </c>
      <c r="AH662" s="49">
        <f t="shared" si="168"/>
        <v>0</v>
      </c>
      <c r="AI662" s="12">
        <v>0</v>
      </c>
      <c r="AJ662" s="6">
        <v>0</v>
      </c>
      <c r="AK662" s="6">
        <v>0</v>
      </c>
      <c r="AL662" s="49">
        <f t="shared" si="169"/>
        <v>0</v>
      </c>
      <c r="AM662" s="6">
        <v>0</v>
      </c>
      <c r="AN662" s="6">
        <v>0</v>
      </c>
      <c r="AO662" s="6">
        <v>0</v>
      </c>
      <c r="AP662" s="49">
        <f t="shared" si="170"/>
        <v>0</v>
      </c>
      <c r="AQ662" s="6">
        <v>0</v>
      </c>
      <c r="AR662" s="8">
        <v>0</v>
      </c>
      <c r="AS662" s="8">
        <v>0</v>
      </c>
      <c r="AT662" s="51">
        <f t="shared" si="171"/>
        <v>0</v>
      </c>
      <c r="AU662" s="6">
        <v>0</v>
      </c>
      <c r="AV662" s="8">
        <v>0</v>
      </c>
      <c r="AW662" s="8">
        <v>0</v>
      </c>
      <c r="AX662" s="51">
        <f t="shared" si="172"/>
        <v>0</v>
      </c>
      <c r="AY662" s="50">
        <f t="shared" si="173"/>
        <v>-323166.36</v>
      </c>
      <c r="AZ662" s="50">
        <f t="shared" si="174"/>
        <v>0</v>
      </c>
      <c r="BA662" s="50">
        <f t="shared" si="175"/>
        <v>0</v>
      </c>
      <c r="BB662" s="7">
        <f t="shared" si="176"/>
        <v>0</v>
      </c>
      <c r="BC662" s="10" t="s">
        <v>793</v>
      </c>
      <c r="BD662" s="10" t="s">
        <v>790</v>
      </c>
      <c r="BE662" s="10" t="s">
        <v>807</v>
      </c>
      <c r="BF662" s="10" t="s">
        <v>814</v>
      </c>
    </row>
    <row r="663" spans="1:58" x14ac:dyDescent="0.2">
      <c r="A663" s="5">
        <v>211423</v>
      </c>
      <c r="B663" s="6" t="s">
        <v>856</v>
      </c>
      <c r="C663" s="6">
        <v>0</v>
      </c>
      <c r="D663" s="6">
        <v>0</v>
      </c>
      <c r="E663" s="6">
        <v>0</v>
      </c>
      <c r="F663" s="49">
        <f t="shared" si="161"/>
        <v>0</v>
      </c>
      <c r="G663" s="6">
        <v>0</v>
      </c>
      <c r="H663" s="6">
        <v>0</v>
      </c>
      <c r="I663" s="6">
        <v>0</v>
      </c>
      <c r="J663" s="49">
        <f t="shared" si="162"/>
        <v>0</v>
      </c>
      <c r="K663" s="6">
        <v>0</v>
      </c>
      <c r="L663" s="6">
        <v>0</v>
      </c>
      <c r="M663" s="6">
        <v>0</v>
      </c>
      <c r="N663" s="49">
        <f t="shared" si="163"/>
        <v>0</v>
      </c>
      <c r="O663" s="6">
        <v>0</v>
      </c>
      <c r="P663" s="6">
        <v>0</v>
      </c>
      <c r="Q663" s="6">
        <v>0</v>
      </c>
      <c r="R663" s="49">
        <f t="shared" si="164"/>
        <v>0</v>
      </c>
      <c r="S663" s="12">
        <v>0</v>
      </c>
      <c r="T663" s="6">
        <v>0</v>
      </c>
      <c r="U663" s="6">
        <v>0</v>
      </c>
      <c r="V663" s="49">
        <f t="shared" si="165"/>
        <v>0</v>
      </c>
      <c r="W663" s="12">
        <v>0</v>
      </c>
      <c r="X663" s="6">
        <v>0</v>
      </c>
      <c r="Y663" s="6">
        <v>0</v>
      </c>
      <c r="Z663" s="49">
        <f t="shared" si="166"/>
        <v>0</v>
      </c>
      <c r="AA663" s="12">
        <v>0</v>
      </c>
      <c r="AB663" s="6">
        <v>0</v>
      </c>
      <c r="AC663" s="6">
        <v>0</v>
      </c>
      <c r="AD663" s="49">
        <f t="shared" si="167"/>
        <v>0</v>
      </c>
      <c r="AE663" s="12">
        <v>0</v>
      </c>
      <c r="AF663" s="6">
        <v>0</v>
      </c>
      <c r="AG663" s="6">
        <v>0</v>
      </c>
      <c r="AH663" s="49">
        <f t="shared" si="168"/>
        <v>0</v>
      </c>
      <c r="AI663" s="12">
        <v>0</v>
      </c>
      <c r="AJ663" s="6">
        <v>0</v>
      </c>
      <c r="AK663" s="6">
        <v>0</v>
      </c>
      <c r="AL663" s="49">
        <f t="shared" si="169"/>
        <v>0</v>
      </c>
      <c r="AM663" s="6">
        <v>0</v>
      </c>
      <c r="AN663" s="6">
        <v>0</v>
      </c>
      <c r="AO663" s="6">
        <v>0</v>
      </c>
      <c r="AP663" s="49">
        <f t="shared" si="170"/>
        <v>0</v>
      </c>
      <c r="AQ663" s="6">
        <v>137200</v>
      </c>
      <c r="AR663" s="8">
        <v>140200</v>
      </c>
      <c r="AS663" s="8">
        <v>20</v>
      </c>
      <c r="AT663" s="51">
        <f t="shared" si="171"/>
        <v>30.33666191155492</v>
      </c>
      <c r="AU663" s="6">
        <v>89800</v>
      </c>
      <c r="AV663" s="8">
        <v>74100</v>
      </c>
      <c r="AW663" s="8">
        <v>10</v>
      </c>
      <c r="AX663" s="51">
        <f t="shared" si="172"/>
        <v>37.568151147098511</v>
      </c>
      <c r="AY663" s="50">
        <f t="shared" si="173"/>
        <v>0</v>
      </c>
      <c r="AZ663" s="50">
        <f t="shared" si="174"/>
        <v>0</v>
      </c>
      <c r="BA663" s="50">
        <f t="shared" si="175"/>
        <v>30</v>
      </c>
      <c r="BB663" s="7">
        <f t="shared" si="176"/>
        <v>0</v>
      </c>
      <c r="BC663" s="10" t="s">
        <v>793</v>
      </c>
      <c r="BD663" s="10" t="s">
        <v>790</v>
      </c>
      <c r="BE663" s="10" t="s">
        <v>807</v>
      </c>
      <c r="BF663" s="10"/>
    </row>
    <row r="664" spans="1:58" x14ac:dyDescent="0.2">
      <c r="A664" s="5">
        <v>119172</v>
      </c>
      <c r="B664" s="6" t="s">
        <v>43</v>
      </c>
      <c r="C664" s="6">
        <v>-3620.13</v>
      </c>
      <c r="D664" s="6">
        <v>346520</v>
      </c>
      <c r="E664" s="6">
        <v>51.5</v>
      </c>
      <c r="F664" s="49">
        <f t="shared" si="161"/>
        <v>-0.31341307861018125</v>
      </c>
      <c r="G664" s="6">
        <v>-24770.12</v>
      </c>
      <c r="H664" s="6">
        <v>695310</v>
      </c>
      <c r="I664" s="6">
        <v>104.5</v>
      </c>
      <c r="J664" s="49">
        <f t="shared" si="162"/>
        <v>-1.1043616804015475</v>
      </c>
      <c r="K664" s="6">
        <v>-19045.12</v>
      </c>
      <c r="L664" s="6">
        <v>354020</v>
      </c>
      <c r="M664" s="6">
        <v>53</v>
      </c>
      <c r="N664" s="49">
        <f t="shared" si="163"/>
        <v>-1.6139020394328003</v>
      </c>
      <c r="O664" s="6">
        <v>-41965.120000000003</v>
      </c>
      <c r="P664" s="6">
        <v>286380</v>
      </c>
      <c r="Q664" s="6">
        <v>43</v>
      </c>
      <c r="R664" s="49">
        <f t="shared" si="164"/>
        <v>-4.5426311893288638</v>
      </c>
      <c r="S664" s="6">
        <v>-6850.12</v>
      </c>
      <c r="T664" s="6">
        <v>74350</v>
      </c>
      <c r="U664" s="6">
        <v>10</v>
      </c>
      <c r="V664" s="49">
        <f t="shared" si="165"/>
        <v>-2.8561361129791525</v>
      </c>
      <c r="W664" s="6">
        <v>-37797.620000000003</v>
      </c>
      <c r="X664" s="6">
        <v>349400</v>
      </c>
      <c r="Y664" s="6">
        <v>52.5</v>
      </c>
      <c r="Z664" s="49">
        <f t="shared" si="166"/>
        <v>-3.2453594733829427</v>
      </c>
      <c r="AA664" s="6">
        <v>59342.39</v>
      </c>
      <c r="AB664" s="6">
        <v>505470</v>
      </c>
      <c r="AC664" s="6">
        <v>72</v>
      </c>
      <c r="AD664" s="49">
        <f t="shared" si="167"/>
        <v>3.6394130017607376</v>
      </c>
      <c r="AE664" s="6">
        <v>-19122.61</v>
      </c>
      <c r="AF664" s="6">
        <v>390775</v>
      </c>
      <c r="AG664" s="6">
        <v>52.5</v>
      </c>
      <c r="AH664" s="49">
        <f t="shared" si="168"/>
        <v>-1.4680527157571492</v>
      </c>
      <c r="AI664" s="6">
        <v>-44810.11</v>
      </c>
      <c r="AJ664" s="6">
        <v>446980</v>
      </c>
      <c r="AK664" s="6">
        <v>63</v>
      </c>
      <c r="AL664" s="49">
        <f t="shared" si="169"/>
        <v>-3.1077753143317377</v>
      </c>
      <c r="AM664" s="6">
        <v>-7118.61</v>
      </c>
      <c r="AN664" s="6">
        <v>217865</v>
      </c>
      <c r="AO664" s="6">
        <v>30</v>
      </c>
      <c r="AP664" s="49">
        <f t="shared" si="170"/>
        <v>-1.0129066623826681</v>
      </c>
      <c r="AQ664" s="6">
        <v>-37799.11</v>
      </c>
      <c r="AR664" s="8">
        <v>544550</v>
      </c>
      <c r="AS664" s="8">
        <v>75</v>
      </c>
      <c r="AT664" s="51">
        <f t="shared" si="171"/>
        <v>-2.1518178496005875</v>
      </c>
      <c r="AU664" s="6">
        <v>-53579.11</v>
      </c>
      <c r="AV664" s="8">
        <v>313200</v>
      </c>
      <c r="AW664" s="8">
        <v>45</v>
      </c>
      <c r="AX664" s="51">
        <f t="shared" si="172"/>
        <v>-5.3031686143039591</v>
      </c>
      <c r="AY664" s="50">
        <f t="shared" si="173"/>
        <v>-74705.839999999982</v>
      </c>
      <c r="AZ664" s="50">
        <f t="shared" si="174"/>
        <v>2611450</v>
      </c>
      <c r="BA664" s="50">
        <f t="shared" si="175"/>
        <v>652</v>
      </c>
      <c r="BB664" s="7">
        <f t="shared" si="176"/>
        <v>-0.88681806659135698</v>
      </c>
      <c r="BC664" s="10" t="s">
        <v>794</v>
      </c>
      <c r="BD664" s="10" t="s">
        <v>795</v>
      </c>
      <c r="BE664" s="10" t="s">
        <v>807</v>
      </c>
      <c r="BF664" s="10" t="s">
        <v>817</v>
      </c>
    </row>
    <row r="665" spans="1:58" x14ac:dyDescent="0.2">
      <c r="A665" s="5">
        <v>147687</v>
      </c>
      <c r="B665" s="6" t="s">
        <v>132</v>
      </c>
      <c r="C665" s="6">
        <v>0</v>
      </c>
      <c r="D665" s="6">
        <v>0</v>
      </c>
      <c r="E665" s="6">
        <v>0</v>
      </c>
      <c r="F665" s="49">
        <f t="shared" si="161"/>
        <v>0</v>
      </c>
      <c r="G665" s="6">
        <v>0</v>
      </c>
      <c r="H665" s="6">
        <v>0</v>
      </c>
      <c r="I665" s="6">
        <v>0</v>
      </c>
      <c r="J665" s="49">
        <f t="shared" si="162"/>
        <v>0</v>
      </c>
      <c r="K665" s="6">
        <v>0</v>
      </c>
      <c r="L665" s="6">
        <v>0</v>
      </c>
      <c r="M665" s="6">
        <v>0</v>
      </c>
      <c r="N665" s="49">
        <f t="shared" si="163"/>
        <v>0</v>
      </c>
      <c r="O665" s="6">
        <v>0</v>
      </c>
      <c r="P665" s="6">
        <v>0</v>
      </c>
      <c r="Q665" s="6">
        <v>0</v>
      </c>
      <c r="R665" s="49">
        <f t="shared" si="164"/>
        <v>0</v>
      </c>
      <c r="S665" s="6">
        <v>0</v>
      </c>
      <c r="T665" s="6">
        <v>0</v>
      </c>
      <c r="U665" s="6">
        <v>0</v>
      </c>
      <c r="V665" s="49">
        <f t="shared" si="165"/>
        <v>0</v>
      </c>
      <c r="W665" s="6">
        <v>0</v>
      </c>
      <c r="X665" s="6">
        <v>0</v>
      </c>
      <c r="Y665" s="6">
        <v>0</v>
      </c>
      <c r="Z665" s="49">
        <f t="shared" si="166"/>
        <v>0</v>
      </c>
      <c r="AA665" s="6">
        <v>0</v>
      </c>
      <c r="AB665" s="6">
        <v>0</v>
      </c>
      <c r="AC665" s="6">
        <v>0</v>
      </c>
      <c r="AD665" s="49">
        <f t="shared" si="167"/>
        <v>0</v>
      </c>
      <c r="AE665" s="6">
        <v>0</v>
      </c>
      <c r="AF665" s="6">
        <v>0</v>
      </c>
      <c r="AG665" s="6">
        <v>0</v>
      </c>
      <c r="AH665" s="49">
        <f t="shared" si="168"/>
        <v>0</v>
      </c>
      <c r="AI665" s="6">
        <v>0</v>
      </c>
      <c r="AJ665" s="6">
        <v>0</v>
      </c>
      <c r="AK665" s="6">
        <v>0</v>
      </c>
      <c r="AL665" s="49">
        <f t="shared" si="169"/>
        <v>0</v>
      </c>
      <c r="AM665" s="6">
        <v>0</v>
      </c>
      <c r="AN665" s="6">
        <v>0</v>
      </c>
      <c r="AO665" s="6">
        <v>0</v>
      </c>
      <c r="AP665" s="49">
        <f t="shared" si="170"/>
        <v>0</v>
      </c>
      <c r="AQ665" s="6">
        <v>0</v>
      </c>
      <c r="AR665" s="8">
        <v>0</v>
      </c>
      <c r="AS665" s="8">
        <v>0</v>
      </c>
      <c r="AT665" s="51">
        <f t="shared" si="171"/>
        <v>0</v>
      </c>
      <c r="AU665" s="6">
        <v>0</v>
      </c>
      <c r="AV665" s="8">
        <v>0</v>
      </c>
      <c r="AW665" s="8">
        <v>0</v>
      </c>
      <c r="AX665" s="51">
        <f t="shared" si="172"/>
        <v>0</v>
      </c>
      <c r="AY665" s="50">
        <f t="shared" si="173"/>
        <v>0</v>
      </c>
      <c r="AZ665" s="50">
        <f t="shared" si="174"/>
        <v>0</v>
      </c>
      <c r="BA665" s="50">
        <f t="shared" si="175"/>
        <v>0</v>
      </c>
      <c r="BB665" s="7">
        <f t="shared" si="176"/>
        <v>0</v>
      </c>
      <c r="BC665" s="10" t="s">
        <v>794</v>
      </c>
      <c r="BD665" s="10" t="s">
        <v>795</v>
      </c>
      <c r="BE665" s="10" t="s">
        <v>807</v>
      </c>
      <c r="BF665" s="10" t="s">
        <v>817</v>
      </c>
    </row>
    <row r="666" spans="1:58" x14ac:dyDescent="0.2">
      <c r="A666" s="5">
        <v>147936</v>
      </c>
      <c r="B666" s="6" t="s">
        <v>138</v>
      </c>
      <c r="C666" s="6">
        <v>1402952.66</v>
      </c>
      <c r="D666" s="6">
        <v>1383505</v>
      </c>
      <c r="E666" s="6">
        <v>203.5</v>
      </c>
      <c r="F666" s="49">
        <f t="shared" si="161"/>
        <v>30.421704149966928</v>
      </c>
      <c r="G666" s="6">
        <v>823079.69</v>
      </c>
      <c r="H666" s="6">
        <v>495744</v>
      </c>
      <c r="I666" s="6">
        <v>72.8</v>
      </c>
      <c r="J666" s="49">
        <f t="shared" si="162"/>
        <v>51.469045293538599</v>
      </c>
      <c r="K666" s="6">
        <v>1251545.44</v>
      </c>
      <c r="L666" s="6">
        <v>1733487.5</v>
      </c>
      <c r="M666" s="6">
        <v>252.25</v>
      </c>
      <c r="N666" s="49">
        <f t="shared" si="163"/>
        <v>21.65943694431024</v>
      </c>
      <c r="O666" s="6">
        <v>1102371.95</v>
      </c>
      <c r="P666" s="6">
        <v>1379237.5</v>
      </c>
      <c r="Q666" s="6">
        <v>202.75</v>
      </c>
      <c r="R666" s="49">
        <f t="shared" si="164"/>
        <v>24.777118117800597</v>
      </c>
      <c r="S666" s="6">
        <v>1437751.15</v>
      </c>
      <c r="T666" s="6">
        <v>1687585.5</v>
      </c>
      <c r="U666" s="6">
        <v>251.05</v>
      </c>
      <c r="V666" s="49">
        <f t="shared" si="165"/>
        <v>26.410682984654702</v>
      </c>
      <c r="W666" s="6">
        <v>1589943.96</v>
      </c>
      <c r="X666" s="6">
        <v>1709092.5</v>
      </c>
      <c r="Y666" s="6">
        <v>251.75</v>
      </c>
      <c r="Z666" s="49">
        <f t="shared" si="166"/>
        <v>27.9085648085168</v>
      </c>
      <c r="AA666" s="6">
        <v>1482949.9</v>
      </c>
      <c r="AB666" s="6">
        <v>1380830</v>
      </c>
      <c r="AC666" s="6">
        <v>193</v>
      </c>
      <c r="AD666" s="49">
        <f t="shared" si="167"/>
        <v>33.29261885967135</v>
      </c>
      <c r="AE666" s="6">
        <v>2142939.9700000002</v>
      </c>
      <c r="AF666" s="6">
        <v>1818365</v>
      </c>
      <c r="AG666" s="6">
        <v>251.5</v>
      </c>
      <c r="AH666" s="49">
        <f t="shared" si="168"/>
        <v>35.354947494039983</v>
      </c>
      <c r="AI666" s="6">
        <v>1782650.53</v>
      </c>
      <c r="AJ666" s="6">
        <v>986930</v>
      </c>
      <c r="AK666" s="6">
        <v>138</v>
      </c>
      <c r="AL666" s="49">
        <f t="shared" si="169"/>
        <v>55.994008116077126</v>
      </c>
      <c r="AM666" s="6">
        <v>1264517.53</v>
      </c>
      <c r="AN666" s="6">
        <v>0</v>
      </c>
      <c r="AO666" s="6">
        <v>0</v>
      </c>
      <c r="AP666" s="49">
        <f t="shared" si="170"/>
        <v>0</v>
      </c>
      <c r="AQ666" s="6">
        <v>538265.51</v>
      </c>
      <c r="AR666" s="8">
        <v>1103310</v>
      </c>
      <c r="AS666" s="8">
        <v>161</v>
      </c>
      <c r="AT666" s="51">
        <f t="shared" si="171"/>
        <v>15.123791871731425</v>
      </c>
      <c r="AU666" s="6">
        <v>682496.63</v>
      </c>
      <c r="AV666" s="8">
        <v>2237992.5</v>
      </c>
      <c r="AW666" s="8">
        <v>311.75</v>
      </c>
      <c r="AX666" s="51">
        <f t="shared" si="172"/>
        <v>9.453738352563736</v>
      </c>
      <c r="AY666" s="50">
        <f t="shared" si="173"/>
        <v>9090594.7499999981</v>
      </c>
      <c r="AZ666" s="50">
        <f t="shared" si="174"/>
        <v>9769482</v>
      </c>
      <c r="BA666" s="50">
        <f t="shared" si="175"/>
        <v>2289.35</v>
      </c>
      <c r="BB666" s="7">
        <f t="shared" si="176"/>
        <v>28.84579113304062</v>
      </c>
      <c r="BC666" s="10" t="s">
        <v>794</v>
      </c>
      <c r="BD666" s="10" t="s">
        <v>795</v>
      </c>
      <c r="BE666" s="10" t="s">
        <v>807</v>
      </c>
      <c r="BF666" s="10" t="s">
        <v>817</v>
      </c>
    </row>
    <row r="667" spans="1:58" x14ac:dyDescent="0.2">
      <c r="A667" s="5">
        <v>170555</v>
      </c>
      <c r="B667" s="6" t="s">
        <v>183</v>
      </c>
      <c r="C667" s="6">
        <v>167229.23000000001</v>
      </c>
      <c r="D667" s="6">
        <v>390295.5</v>
      </c>
      <c r="E667" s="6">
        <v>56.85</v>
      </c>
      <c r="F667" s="49">
        <f t="shared" si="161"/>
        <v>12.854047510155768</v>
      </c>
      <c r="G667" s="6">
        <v>264001.73</v>
      </c>
      <c r="H667" s="6">
        <v>350505</v>
      </c>
      <c r="I667" s="6">
        <v>51</v>
      </c>
      <c r="J667" s="49">
        <f t="shared" si="162"/>
        <v>23.349320637366084</v>
      </c>
      <c r="K667" s="6">
        <v>333442.49</v>
      </c>
      <c r="L667" s="6">
        <v>529965</v>
      </c>
      <c r="M667" s="6">
        <v>78.5</v>
      </c>
      <c r="N667" s="49">
        <f t="shared" si="163"/>
        <v>18.875349692904248</v>
      </c>
      <c r="O667" s="6">
        <v>355727.49</v>
      </c>
      <c r="P667" s="6">
        <v>552450</v>
      </c>
      <c r="Q667" s="6">
        <v>80</v>
      </c>
      <c r="R667" s="49">
        <f t="shared" si="164"/>
        <v>19.961176920988322</v>
      </c>
      <c r="S667" s="6">
        <v>478744.97</v>
      </c>
      <c r="T667" s="6">
        <v>560002.5</v>
      </c>
      <c r="U667" s="6">
        <v>82.75</v>
      </c>
      <c r="V667" s="49">
        <f t="shared" si="165"/>
        <v>26.501835384663458</v>
      </c>
      <c r="W667" s="6">
        <v>213413.72</v>
      </c>
      <c r="X667" s="6">
        <v>253555</v>
      </c>
      <c r="Y667" s="6">
        <v>38</v>
      </c>
      <c r="Z667" s="49">
        <f t="shared" si="166"/>
        <v>25.250583108201376</v>
      </c>
      <c r="AA667" s="6">
        <v>236113.73</v>
      </c>
      <c r="AB667" s="6">
        <v>403075</v>
      </c>
      <c r="AC667" s="6">
        <v>57.5</v>
      </c>
      <c r="AD667" s="49">
        <f t="shared" si="167"/>
        <v>18.159215108850709</v>
      </c>
      <c r="AE667" s="6">
        <v>133413.73000000001</v>
      </c>
      <c r="AF667" s="6">
        <v>356000</v>
      </c>
      <c r="AG667" s="6">
        <v>50</v>
      </c>
      <c r="AH667" s="49">
        <f t="shared" si="168"/>
        <v>11.242730056179777</v>
      </c>
      <c r="AI667" s="6">
        <v>69701.25</v>
      </c>
      <c r="AJ667" s="6">
        <v>323700</v>
      </c>
      <c r="AK667" s="6">
        <v>45</v>
      </c>
      <c r="AL667" s="49">
        <f t="shared" si="169"/>
        <v>6.6751274328081553</v>
      </c>
      <c r="AM667" s="6">
        <v>215726.25</v>
      </c>
      <c r="AN667" s="6">
        <v>357000</v>
      </c>
      <c r="AO667" s="6">
        <v>50</v>
      </c>
      <c r="AP667" s="49">
        <f t="shared" si="170"/>
        <v>18.732531512605043</v>
      </c>
      <c r="AQ667" s="6">
        <v>64726.25</v>
      </c>
      <c r="AR667" s="8">
        <v>126580</v>
      </c>
      <c r="AS667" s="8">
        <v>18</v>
      </c>
      <c r="AT667" s="51">
        <f t="shared" si="171"/>
        <v>15.851743956391216</v>
      </c>
      <c r="AU667" s="6">
        <v>19084.740000000002</v>
      </c>
      <c r="AV667" s="8">
        <v>397595</v>
      </c>
      <c r="AW667" s="8">
        <v>54.5</v>
      </c>
      <c r="AX667" s="51">
        <f t="shared" si="172"/>
        <v>1.4880140343817203</v>
      </c>
      <c r="AY667" s="50">
        <f t="shared" si="173"/>
        <v>2048673.3599999999</v>
      </c>
      <c r="AZ667" s="50">
        <f t="shared" si="174"/>
        <v>3039848</v>
      </c>
      <c r="BA667" s="50">
        <f t="shared" si="175"/>
        <v>662.1</v>
      </c>
      <c r="BB667" s="7">
        <f t="shared" si="176"/>
        <v>20.892121632397409</v>
      </c>
      <c r="BC667" s="10" t="s">
        <v>794</v>
      </c>
      <c r="BD667" s="10" t="s">
        <v>795</v>
      </c>
      <c r="BE667" s="10" t="s">
        <v>807</v>
      </c>
      <c r="BF667" s="10" t="s">
        <v>817</v>
      </c>
    </row>
    <row r="668" spans="1:58" x14ac:dyDescent="0.2">
      <c r="A668" s="5">
        <v>170795</v>
      </c>
      <c r="B668" s="6" t="s">
        <v>189</v>
      </c>
      <c r="C668" s="6">
        <v>44066.65</v>
      </c>
      <c r="D668" s="6">
        <v>61570</v>
      </c>
      <c r="E668" s="6">
        <v>9</v>
      </c>
      <c r="F668" s="49">
        <f t="shared" si="161"/>
        <v>21.471487737534513</v>
      </c>
      <c r="G668" s="6">
        <v>135441.66</v>
      </c>
      <c r="H668" s="6">
        <v>116025</v>
      </c>
      <c r="I668" s="6">
        <v>17.5</v>
      </c>
      <c r="J668" s="49">
        <f t="shared" si="162"/>
        <v>36.187816936005177</v>
      </c>
      <c r="K668" s="6">
        <v>135441.66</v>
      </c>
      <c r="L668" s="6">
        <v>0</v>
      </c>
      <c r="M668" s="6">
        <v>0</v>
      </c>
      <c r="N668" s="49">
        <f t="shared" si="163"/>
        <v>0</v>
      </c>
      <c r="O668" s="6">
        <v>64641.66</v>
      </c>
      <c r="P668" s="6">
        <v>181250</v>
      </c>
      <c r="Q668" s="6">
        <v>25</v>
      </c>
      <c r="R668" s="49">
        <f t="shared" si="164"/>
        <v>11.055952882758621</v>
      </c>
      <c r="S668" s="6">
        <v>114491.68</v>
      </c>
      <c r="T668" s="6">
        <v>139410</v>
      </c>
      <c r="U668" s="6">
        <v>21</v>
      </c>
      <c r="V668" s="49">
        <f t="shared" si="165"/>
        <v>25.459020730220214</v>
      </c>
      <c r="W668" s="6">
        <v>86071.679999999993</v>
      </c>
      <c r="X668" s="6">
        <v>0</v>
      </c>
      <c r="Y668" s="6">
        <v>0</v>
      </c>
      <c r="Z668" s="49">
        <f t="shared" si="166"/>
        <v>0</v>
      </c>
      <c r="AA668" s="6">
        <v>53071.68</v>
      </c>
      <c r="AB668" s="6">
        <v>0</v>
      </c>
      <c r="AC668" s="6">
        <v>0</v>
      </c>
      <c r="AD668" s="49">
        <f t="shared" si="167"/>
        <v>0</v>
      </c>
      <c r="AE668" s="6">
        <v>53071.68</v>
      </c>
      <c r="AF668" s="6">
        <v>0</v>
      </c>
      <c r="AG668" s="6">
        <v>0</v>
      </c>
      <c r="AH668" s="49">
        <f t="shared" si="168"/>
        <v>0</v>
      </c>
      <c r="AI668" s="6">
        <v>-28.32</v>
      </c>
      <c r="AJ668" s="6">
        <v>0</v>
      </c>
      <c r="AK668" s="6">
        <v>0</v>
      </c>
      <c r="AL668" s="49">
        <f t="shared" si="169"/>
        <v>0</v>
      </c>
      <c r="AM668" s="6">
        <v>-28.32</v>
      </c>
      <c r="AN668" s="6">
        <v>0</v>
      </c>
      <c r="AO668" s="6">
        <v>0</v>
      </c>
      <c r="AP668" s="49">
        <f t="shared" si="170"/>
        <v>0</v>
      </c>
      <c r="AQ668" s="6">
        <v>-28.32</v>
      </c>
      <c r="AR668" s="8">
        <v>0</v>
      </c>
      <c r="AS668" s="8">
        <v>0</v>
      </c>
      <c r="AT668" s="51">
        <f t="shared" si="171"/>
        <v>0</v>
      </c>
      <c r="AU668" s="6">
        <v>-28.32</v>
      </c>
      <c r="AV668" s="8">
        <v>0</v>
      </c>
      <c r="AW668" s="8">
        <v>0</v>
      </c>
      <c r="AX668" s="51">
        <f t="shared" si="172"/>
        <v>0</v>
      </c>
      <c r="AY668" s="50">
        <f t="shared" si="173"/>
        <v>633226.67000000004</v>
      </c>
      <c r="AZ668" s="50">
        <f t="shared" si="174"/>
        <v>498255</v>
      </c>
      <c r="BA668" s="50">
        <f t="shared" si="175"/>
        <v>72.5</v>
      </c>
      <c r="BB668" s="7">
        <f t="shared" si="176"/>
        <v>39.397550992965449</v>
      </c>
      <c r="BC668" s="10" t="s">
        <v>794</v>
      </c>
      <c r="BD668" s="10" t="s">
        <v>795</v>
      </c>
      <c r="BE668" s="10" t="s">
        <v>807</v>
      </c>
      <c r="BF668" s="10" t="s">
        <v>817</v>
      </c>
    </row>
    <row r="669" spans="1:58" x14ac:dyDescent="0.2">
      <c r="A669" s="5">
        <v>171646</v>
      </c>
      <c r="B669" s="6" t="s">
        <v>199</v>
      </c>
      <c r="C669" s="6">
        <v>-13613.63</v>
      </c>
      <c r="D669" s="6">
        <v>0</v>
      </c>
      <c r="E669" s="6">
        <v>0</v>
      </c>
      <c r="F669" s="49">
        <f t="shared" si="161"/>
        <v>0</v>
      </c>
      <c r="G669" s="6">
        <v>-13613.63</v>
      </c>
      <c r="H669" s="6">
        <v>0</v>
      </c>
      <c r="I669" s="6">
        <v>0</v>
      </c>
      <c r="J669" s="49">
        <f t="shared" si="162"/>
        <v>0</v>
      </c>
      <c r="K669" s="6">
        <v>-13613.63</v>
      </c>
      <c r="L669" s="6">
        <v>0</v>
      </c>
      <c r="M669" s="6">
        <v>0</v>
      </c>
      <c r="N669" s="49">
        <f t="shared" si="163"/>
        <v>0</v>
      </c>
      <c r="O669" s="6">
        <v>-13613.63</v>
      </c>
      <c r="P669" s="6">
        <v>0</v>
      </c>
      <c r="Q669" s="6">
        <v>0</v>
      </c>
      <c r="R669" s="49">
        <f t="shared" si="164"/>
        <v>0</v>
      </c>
      <c r="S669" s="6">
        <v>-13613.63</v>
      </c>
      <c r="T669" s="6">
        <v>0</v>
      </c>
      <c r="U669" s="6">
        <v>0</v>
      </c>
      <c r="V669" s="49">
        <f t="shared" si="165"/>
        <v>0</v>
      </c>
      <c r="W669" s="6">
        <v>-13613.63</v>
      </c>
      <c r="X669" s="6">
        <v>0</v>
      </c>
      <c r="Y669" s="6">
        <v>0</v>
      </c>
      <c r="Z669" s="49">
        <f t="shared" si="166"/>
        <v>0</v>
      </c>
      <c r="AA669" s="6">
        <v>-13613.63</v>
      </c>
      <c r="AB669" s="6">
        <v>0</v>
      </c>
      <c r="AC669" s="6">
        <v>0</v>
      </c>
      <c r="AD669" s="49">
        <f t="shared" si="167"/>
        <v>0</v>
      </c>
      <c r="AE669" s="6">
        <v>-13613.63</v>
      </c>
      <c r="AF669" s="6">
        <v>0</v>
      </c>
      <c r="AG669" s="6">
        <v>0</v>
      </c>
      <c r="AH669" s="49">
        <f t="shared" si="168"/>
        <v>0</v>
      </c>
      <c r="AI669" s="6">
        <v>-13613.63</v>
      </c>
      <c r="AJ669" s="6">
        <v>0</v>
      </c>
      <c r="AK669" s="6">
        <v>0</v>
      </c>
      <c r="AL669" s="49">
        <f t="shared" si="169"/>
        <v>0</v>
      </c>
      <c r="AM669" s="6">
        <v>-13613.63</v>
      </c>
      <c r="AN669" s="6">
        <v>0</v>
      </c>
      <c r="AO669" s="6">
        <v>0</v>
      </c>
      <c r="AP669" s="49">
        <f t="shared" si="170"/>
        <v>0</v>
      </c>
      <c r="AQ669" s="6">
        <v>-13613.63</v>
      </c>
      <c r="AR669" s="8">
        <v>0</v>
      </c>
      <c r="AS669" s="8">
        <v>0</v>
      </c>
      <c r="AT669" s="51">
        <f t="shared" si="171"/>
        <v>0</v>
      </c>
      <c r="AU669" s="6">
        <v>0</v>
      </c>
      <c r="AV669" s="8">
        <v>0</v>
      </c>
      <c r="AW669" s="8">
        <v>0</v>
      </c>
      <c r="AX669" s="51">
        <f t="shared" si="172"/>
        <v>0</v>
      </c>
      <c r="AY669" s="50">
        <f t="shared" si="173"/>
        <v>-95295.41</v>
      </c>
      <c r="AZ669" s="50">
        <f t="shared" si="174"/>
        <v>0</v>
      </c>
      <c r="BA669" s="50">
        <f t="shared" si="175"/>
        <v>0</v>
      </c>
      <c r="BB669" s="7">
        <f t="shared" si="176"/>
        <v>0</v>
      </c>
      <c r="BC669" s="10" t="s">
        <v>794</v>
      </c>
      <c r="BD669" s="10" t="s">
        <v>795</v>
      </c>
      <c r="BE669" s="10" t="s">
        <v>807</v>
      </c>
      <c r="BF669" s="10" t="s">
        <v>817</v>
      </c>
    </row>
    <row r="670" spans="1:58" x14ac:dyDescent="0.2">
      <c r="A670" s="5">
        <v>174602</v>
      </c>
      <c r="B670" s="6" t="s">
        <v>271</v>
      </c>
      <c r="C670" s="6">
        <v>-85.35</v>
      </c>
      <c r="D670" s="6">
        <v>0</v>
      </c>
      <c r="E670" s="6">
        <v>0</v>
      </c>
      <c r="F670" s="49">
        <f t="shared" si="161"/>
        <v>0</v>
      </c>
      <c r="G670" s="6">
        <v>-85.35</v>
      </c>
      <c r="H670" s="6">
        <v>0</v>
      </c>
      <c r="I670" s="6">
        <v>0</v>
      </c>
      <c r="J670" s="49">
        <f t="shared" si="162"/>
        <v>0</v>
      </c>
      <c r="K670" s="6">
        <v>-85.35</v>
      </c>
      <c r="L670" s="6">
        <v>0</v>
      </c>
      <c r="M670" s="6">
        <v>0</v>
      </c>
      <c r="N670" s="49">
        <f t="shared" si="163"/>
        <v>0</v>
      </c>
      <c r="O670" s="6">
        <v>-85.35</v>
      </c>
      <c r="P670" s="6">
        <v>0</v>
      </c>
      <c r="Q670" s="6">
        <v>0</v>
      </c>
      <c r="R670" s="49">
        <f t="shared" si="164"/>
        <v>0</v>
      </c>
      <c r="S670" s="6">
        <v>-85.35</v>
      </c>
      <c r="T670" s="6">
        <v>0</v>
      </c>
      <c r="U670" s="6">
        <v>0</v>
      </c>
      <c r="V670" s="49">
        <f t="shared" si="165"/>
        <v>0</v>
      </c>
      <c r="W670" s="6">
        <v>0</v>
      </c>
      <c r="X670" s="6">
        <v>0</v>
      </c>
      <c r="Y670" s="6">
        <v>0</v>
      </c>
      <c r="Z670" s="49">
        <f t="shared" si="166"/>
        <v>0</v>
      </c>
      <c r="AA670" s="6">
        <v>0</v>
      </c>
      <c r="AB670" s="6">
        <v>0</v>
      </c>
      <c r="AC670" s="6">
        <v>0</v>
      </c>
      <c r="AD670" s="49">
        <f t="shared" si="167"/>
        <v>0</v>
      </c>
      <c r="AE670" s="6">
        <v>0</v>
      </c>
      <c r="AF670" s="6">
        <v>0</v>
      </c>
      <c r="AG670" s="6">
        <v>0</v>
      </c>
      <c r="AH670" s="49">
        <f t="shared" si="168"/>
        <v>0</v>
      </c>
      <c r="AI670" s="6">
        <v>0</v>
      </c>
      <c r="AJ670" s="6">
        <v>0</v>
      </c>
      <c r="AK670" s="6">
        <v>0</v>
      </c>
      <c r="AL670" s="49">
        <f t="shared" si="169"/>
        <v>0</v>
      </c>
      <c r="AM670" s="6">
        <v>0</v>
      </c>
      <c r="AN670" s="6">
        <v>0</v>
      </c>
      <c r="AO670" s="6">
        <v>0</v>
      </c>
      <c r="AP670" s="49">
        <f t="shared" si="170"/>
        <v>0</v>
      </c>
      <c r="AQ670" s="6">
        <v>0</v>
      </c>
      <c r="AR670" s="8">
        <v>0</v>
      </c>
      <c r="AS670" s="8">
        <v>0</v>
      </c>
      <c r="AT670" s="51">
        <f t="shared" si="171"/>
        <v>0</v>
      </c>
      <c r="AU670" s="6">
        <v>0</v>
      </c>
      <c r="AV670" s="8">
        <v>0</v>
      </c>
      <c r="AW670" s="8">
        <v>0</v>
      </c>
      <c r="AX670" s="51">
        <f t="shared" si="172"/>
        <v>0</v>
      </c>
      <c r="AY670" s="50">
        <f t="shared" si="173"/>
        <v>-426.75</v>
      </c>
      <c r="AZ670" s="50">
        <f t="shared" si="174"/>
        <v>0</v>
      </c>
      <c r="BA670" s="50">
        <f t="shared" si="175"/>
        <v>0</v>
      </c>
      <c r="BB670" s="7">
        <f t="shared" si="176"/>
        <v>0</v>
      </c>
      <c r="BC670" s="10" t="s">
        <v>794</v>
      </c>
      <c r="BD670" s="10" t="s">
        <v>795</v>
      </c>
      <c r="BE670" s="10" t="s">
        <v>807</v>
      </c>
      <c r="BF670" s="10" t="s">
        <v>817</v>
      </c>
    </row>
    <row r="671" spans="1:58" x14ac:dyDescent="0.2">
      <c r="A671" s="5">
        <v>174981</v>
      </c>
      <c r="B671" s="6" t="s">
        <v>277</v>
      </c>
      <c r="C671" s="6">
        <v>408396.37</v>
      </c>
      <c r="D671" s="6">
        <v>582020</v>
      </c>
      <c r="E671" s="6">
        <v>84</v>
      </c>
      <c r="F671" s="49">
        <f t="shared" si="161"/>
        <v>21.050635888801072</v>
      </c>
      <c r="G671" s="6">
        <v>191405.74</v>
      </c>
      <c r="H671" s="6">
        <v>196900</v>
      </c>
      <c r="I671" s="6">
        <v>30</v>
      </c>
      <c r="J671" s="49">
        <f t="shared" si="162"/>
        <v>30.134981919756218</v>
      </c>
      <c r="K671" s="6">
        <v>313171.36</v>
      </c>
      <c r="L671" s="6">
        <v>338500</v>
      </c>
      <c r="M671" s="6">
        <v>50</v>
      </c>
      <c r="N671" s="49">
        <f t="shared" si="163"/>
        <v>27.755216543574591</v>
      </c>
      <c r="O671" s="6">
        <v>274840.09999999998</v>
      </c>
      <c r="P671" s="6">
        <v>429950</v>
      </c>
      <c r="Q671" s="6">
        <v>62</v>
      </c>
      <c r="R671" s="49">
        <f t="shared" si="164"/>
        <v>19.816357948598672</v>
      </c>
      <c r="S671" s="6">
        <v>193983.86</v>
      </c>
      <c r="T671" s="6">
        <v>204300</v>
      </c>
      <c r="U671" s="6">
        <v>30</v>
      </c>
      <c r="V671" s="49">
        <f t="shared" si="165"/>
        <v>29.434653255017132</v>
      </c>
      <c r="W671" s="6">
        <v>295640.51</v>
      </c>
      <c r="X671" s="6">
        <v>320100</v>
      </c>
      <c r="Y671" s="6">
        <v>47.5</v>
      </c>
      <c r="Z671" s="49">
        <f t="shared" si="166"/>
        <v>27.707639175257732</v>
      </c>
      <c r="AA671" s="6">
        <v>258770.51</v>
      </c>
      <c r="AB671" s="6">
        <v>193130</v>
      </c>
      <c r="AC671" s="6">
        <v>28</v>
      </c>
      <c r="AD671" s="49">
        <f t="shared" si="167"/>
        <v>41.536197431781702</v>
      </c>
      <c r="AE671" s="6">
        <v>225803.3</v>
      </c>
      <c r="AF671" s="6">
        <v>292150</v>
      </c>
      <c r="AG671" s="6">
        <v>40</v>
      </c>
      <c r="AH671" s="49">
        <f t="shared" si="168"/>
        <v>23.187058018141364</v>
      </c>
      <c r="AI671" s="6">
        <v>153930.74</v>
      </c>
      <c r="AJ671" s="6">
        <v>71350</v>
      </c>
      <c r="AK671" s="6">
        <v>10</v>
      </c>
      <c r="AL671" s="49">
        <f t="shared" si="169"/>
        <v>66.879508619481427</v>
      </c>
      <c r="AM671" s="6">
        <v>203230.74</v>
      </c>
      <c r="AN671" s="6">
        <v>209300</v>
      </c>
      <c r="AO671" s="6">
        <v>30</v>
      </c>
      <c r="AP671" s="49">
        <f t="shared" si="170"/>
        <v>30.101065169612994</v>
      </c>
      <c r="AQ671" s="6">
        <v>66030.740000000005</v>
      </c>
      <c r="AR671" s="8">
        <v>68100</v>
      </c>
      <c r="AS671" s="8">
        <v>10</v>
      </c>
      <c r="AT671" s="51">
        <f t="shared" si="171"/>
        <v>30.058046108663728</v>
      </c>
      <c r="AU671" s="6">
        <v>179120.74</v>
      </c>
      <c r="AV671" s="8">
        <v>281650</v>
      </c>
      <c r="AW671" s="8">
        <v>40</v>
      </c>
      <c r="AX671" s="51">
        <f t="shared" si="172"/>
        <v>19.715046831173439</v>
      </c>
      <c r="AY671" s="50">
        <f t="shared" si="173"/>
        <v>1936208.4499999997</v>
      </c>
      <c r="AZ671" s="50">
        <f t="shared" si="174"/>
        <v>2264900</v>
      </c>
      <c r="BA671" s="50">
        <f t="shared" si="175"/>
        <v>461.5</v>
      </c>
      <c r="BB671" s="7">
        <f t="shared" si="176"/>
        <v>26.501153229723162</v>
      </c>
      <c r="BC671" s="10" t="s">
        <v>794</v>
      </c>
      <c r="BD671" s="10" t="s">
        <v>795</v>
      </c>
      <c r="BE671" s="10" t="s">
        <v>807</v>
      </c>
      <c r="BF671" s="10" t="s">
        <v>817</v>
      </c>
    </row>
    <row r="672" spans="1:58" x14ac:dyDescent="0.2">
      <c r="A672" s="5">
        <v>175578</v>
      </c>
      <c r="B672" s="6" t="s">
        <v>285</v>
      </c>
      <c r="C672" s="6">
        <v>142055.37</v>
      </c>
      <c r="D672" s="6">
        <v>143600</v>
      </c>
      <c r="E672" s="6">
        <v>20</v>
      </c>
      <c r="F672" s="49">
        <f t="shared" si="161"/>
        <v>29.677305710306403</v>
      </c>
      <c r="G672" s="6">
        <v>156555.37</v>
      </c>
      <c r="H672" s="6">
        <v>284200</v>
      </c>
      <c r="I672" s="6">
        <v>40</v>
      </c>
      <c r="J672" s="49">
        <f t="shared" si="162"/>
        <v>17.076764496833214</v>
      </c>
      <c r="K672" s="6">
        <v>124755.37</v>
      </c>
      <c r="L672" s="6">
        <v>143800</v>
      </c>
      <c r="M672" s="6">
        <v>20</v>
      </c>
      <c r="N672" s="49">
        <f t="shared" si="163"/>
        <v>26.026850486787204</v>
      </c>
      <c r="O672" s="6">
        <v>309355.37</v>
      </c>
      <c r="P672" s="6">
        <v>313900</v>
      </c>
      <c r="Q672" s="6">
        <v>43</v>
      </c>
      <c r="R672" s="49">
        <f t="shared" si="164"/>
        <v>30.551183402357438</v>
      </c>
      <c r="S672" s="6">
        <v>300755.37</v>
      </c>
      <c r="T672" s="6">
        <v>0</v>
      </c>
      <c r="U672" s="6">
        <v>0</v>
      </c>
      <c r="V672" s="49">
        <f t="shared" si="165"/>
        <v>0</v>
      </c>
      <c r="W672" s="6">
        <v>300755.37</v>
      </c>
      <c r="X672" s="6">
        <v>0</v>
      </c>
      <c r="Y672" s="6">
        <v>0</v>
      </c>
      <c r="Z672" s="49">
        <f t="shared" si="166"/>
        <v>0</v>
      </c>
      <c r="AA672" s="6">
        <v>300755.37</v>
      </c>
      <c r="AB672" s="6">
        <v>0</v>
      </c>
      <c r="AC672" s="6">
        <v>0</v>
      </c>
      <c r="AD672" s="49">
        <f t="shared" si="167"/>
        <v>0</v>
      </c>
      <c r="AE672" s="6">
        <v>200755.37</v>
      </c>
      <c r="AF672" s="6">
        <v>0</v>
      </c>
      <c r="AG672" s="6">
        <v>0</v>
      </c>
      <c r="AH672" s="49">
        <f t="shared" si="168"/>
        <v>0</v>
      </c>
      <c r="AI672" s="6">
        <v>137355.35999999999</v>
      </c>
      <c r="AJ672" s="6">
        <v>215300</v>
      </c>
      <c r="AK672" s="6">
        <v>30</v>
      </c>
      <c r="AL672" s="49">
        <f t="shared" si="169"/>
        <v>19.777130329772408</v>
      </c>
      <c r="AM672" s="6">
        <v>66855.360000000001</v>
      </c>
      <c r="AN672" s="6">
        <v>0</v>
      </c>
      <c r="AO672" s="6">
        <v>0</v>
      </c>
      <c r="AP672" s="49">
        <f t="shared" si="170"/>
        <v>0</v>
      </c>
      <c r="AQ672" s="6">
        <v>121180.36</v>
      </c>
      <c r="AR672" s="8">
        <v>124175</v>
      </c>
      <c r="AS672" s="8">
        <v>17.5</v>
      </c>
      <c r="AT672" s="51">
        <f t="shared" si="171"/>
        <v>30.252395087578016</v>
      </c>
      <c r="AU672" s="6">
        <v>-2804.64</v>
      </c>
      <c r="AV672" s="8">
        <v>51825</v>
      </c>
      <c r="AW672" s="8">
        <v>7.5</v>
      </c>
      <c r="AX672" s="51">
        <f t="shared" si="172"/>
        <v>-1.6776428364688856</v>
      </c>
      <c r="AY672" s="50">
        <f t="shared" si="173"/>
        <v>1634987.5899999999</v>
      </c>
      <c r="AZ672" s="50">
        <f t="shared" si="174"/>
        <v>885500</v>
      </c>
      <c r="BA672" s="50">
        <f t="shared" si="175"/>
        <v>178</v>
      </c>
      <c r="BB672" s="7">
        <f t="shared" si="176"/>
        <v>57.238413653303212</v>
      </c>
      <c r="BC672" s="10" t="s">
        <v>794</v>
      </c>
      <c r="BD672" s="10" t="s">
        <v>795</v>
      </c>
      <c r="BE672" s="10" t="s">
        <v>807</v>
      </c>
      <c r="BF672" s="10" t="s">
        <v>817</v>
      </c>
    </row>
    <row r="673" spans="1:58" x14ac:dyDescent="0.2">
      <c r="A673" s="5">
        <v>176138</v>
      </c>
      <c r="B673" s="6" t="s">
        <v>293</v>
      </c>
      <c r="C673" s="6">
        <v>298205.17</v>
      </c>
      <c r="D673" s="6">
        <v>345500</v>
      </c>
      <c r="E673" s="6">
        <v>50</v>
      </c>
      <c r="F673" s="49">
        <f t="shared" si="161"/>
        <v>25.893357742402316</v>
      </c>
      <c r="G673" s="6">
        <v>287905.17</v>
      </c>
      <c r="H673" s="6">
        <v>67300</v>
      </c>
      <c r="I673" s="6">
        <v>10</v>
      </c>
      <c r="J673" s="49">
        <f t="shared" si="162"/>
        <v>132.61605156017831</v>
      </c>
      <c r="K673" s="6">
        <v>236855.17</v>
      </c>
      <c r="L673" s="6">
        <v>348100</v>
      </c>
      <c r="M673" s="6">
        <v>50</v>
      </c>
      <c r="N673" s="49">
        <f t="shared" si="163"/>
        <v>20.41268342430336</v>
      </c>
      <c r="O673" s="6">
        <v>260055.17</v>
      </c>
      <c r="P673" s="6">
        <v>280100</v>
      </c>
      <c r="Q673" s="6">
        <v>40</v>
      </c>
      <c r="R673" s="49">
        <f t="shared" si="164"/>
        <v>28.78154327026062</v>
      </c>
      <c r="S673" s="6">
        <v>272685.17</v>
      </c>
      <c r="T673" s="6">
        <v>218130</v>
      </c>
      <c r="U673" s="6">
        <v>33</v>
      </c>
      <c r="V673" s="49">
        <f t="shared" si="165"/>
        <v>38.753221794342821</v>
      </c>
      <c r="W673" s="6">
        <v>271870.17</v>
      </c>
      <c r="X673" s="6">
        <v>199300</v>
      </c>
      <c r="Y673" s="6">
        <v>30</v>
      </c>
      <c r="Z673" s="49">
        <f t="shared" si="166"/>
        <v>40.923758655293526</v>
      </c>
      <c r="AA673" s="6">
        <v>175870.17</v>
      </c>
      <c r="AB673" s="6">
        <v>0</v>
      </c>
      <c r="AC673" s="6">
        <v>0</v>
      </c>
      <c r="AD673" s="49">
        <f t="shared" si="167"/>
        <v>0</v>
      </c>
      <c r="AE673" s="6">
        <v>160870.17000000001</v>
      </c>
      <c r="AF673" s="6">
        <v>0</v>
      </c>
      <c r="AG673" s="6">
        <v>0</v>
      </c>
      <c r="AH673" s="49">
        <f t="shared" si="168"/>
        <v>0</v>
      </c>
      <c r="AI673" s="6">
        <v>156470.17000000001</v>
      </c>
      <c r="AJ673" s="6">
        <v>0</v>
      </c>
      <c r="AK673" s="6">
        <v>0</v>
      </c>
      <c r="AL673" s="49">
        <f t="shared" si="169"/>
        <v>0</v>
      </c>
      <c r="AM673" s="6">
        <v>156470.17000000001</v>
      </c>
      <c r="AN673" s="6">
        <v>0</v>
      </c>
      <c r="AO673" s="6">
        <v>0</v>
      </c>
      <c r="AP673" s="49">
        <f t="shared" si="170"/>
        <v>0</v>
      </c>
      <c r="AQ673" s="6">
        <v>156470.17000000001</v>
      </c>
      <c r="AR673" s="8">
        <v>0</v>
      </c>
      <c r="AS673" s="8">
        <v>0</v>
      </c>
      <c r="AT673" s="51">
        <f t="shared" si="171"/>
        <v>0</v>
      </c>
      <c r="AU673" s="6">
        <v>-20896.21</v>
      </c>
      <c r="AV673" s="8">
        <v>0</v>
      </c>
      <c r="AW673" s="8">
        <v>0</v>
      </c>
      <c r="AX673" s="51">
        <f t="shared" si="172"/>
        <v>0</v>
      </c>
      <c r="AY673" s="50">
        <f t="shared" si="173"/>
        <v>1803446.1899999997</v>
      </c>
      <c r="AZ673" s="50">
        <f t="shared" si="174"/>
        <v>1458430</v>
      </c>
      <c r="BA673" s="50">
        <f t="shared" si="175"/>
        <v>213</v>
      </c>
      <c r="BB673" s="7">
        <f t="shared" si="176"/>
        <v>38.333572327777119</v>
      </c>
      <c r="BC673" s="10" t="s">
        <v>794</v>
      </c>
      <c r="BD673" s="10" t="s">
        <v>795</v>
      </c>
      <c r="BE673" s="10" t="s">
        <v>807</v>
      </c>
      <c r="BF673" s="10" t="s">
        <v>817</v>
      </c>
    </row>
    <row r="674" spans="1:58" x14ac:dyDescent="0.2">
      <c r="A674" s="5">
        <v>179081</v>
      </c>
      <c r="B674" s="6" t="s">
        <v>394</v>
      </c>
      <c r="C674" s="6">
        <v>269383.99</v>
      </c>
      <c r="D674" s="6">
        <v>507720</v>
      </c>
      <c r="E674" s="6">
        <v>71.5</v>
      </c>
      <c r="F674" s="49">
        <f t="shared" si="161"/>
        <v>15.917276648546443</v>
      </c>
      <c r="G674" s="6">
        <v>142948.01999999999</v>
      </c>
      <c r="H674" s="6">
        <v>484415</v>
      </c>
      <c r="I674" s="6">
        <v>70.5</v>
      </c>
      <c r="J674" s="49">
        <f t="shared" si="162"/>
        <v>9.1479178390429681</v>
      </c>
      <c r="K674" s="6">
        <v>227347.53</v>
      </c>
      <c r="L674" s="6">
        <v>512245</v>
      </c>
      <c r="M674" s="6">
        <v>72.5</v>
      </c>
      <c r="N674" s="49">
        <f t="shared" si="163"/>
        <v>13.314773009009361</v>
      </c>
      <c r="O674" s="6">
        <v>311803.01</v>
      </c>
      <c r="P674" s="6">
        <v>706041</v>
      </c>
      <c r="Q674" s="6">
        <v>100.1</v>
      </c>
      <c r="R674" s="49">
        <f t="shared" si="164"/>
        <v>13.690271967208703</v>
      </c>
      <c r="S674" s="6">
        <v>84743.01</v>
      </c>
      <c r="T674" s="6">
        <v>704660</v>
      </c>
      <c r="U674" s="6">
        <v>101</v>
      </c>
      <c r="V674" s="49">
        <f t="shared" si="165"/>
        <v>3.7280863253200121</v>
      </c>
      <c r="W674" s="6">
        <v>37958.76</v>
      </c>
      <c r="X674" s="6">
        <v>493687.5</v>
      </c>
      <c r="Y674" s="6">
        <v>71.25</v>
      </c>
      <c r="Z674" s="49">
        <f t="shared" si="166"/>
        <v>2.3066470186099508</v>
      </c>
      <c r="AA674" s="6">
        <v>270412.76</v>
      </c>
      <c r="AB674" s="6">
        <v>726760</v>
      </c>
      <c r="AC674" s="6">
        <v>101</v>
      </c>
      <c r="AD674" s="49">
        <f t="shared" si="167"/>
        <v>11.534475700368761</v>
      </c>
      <c r="AE674" s="6">
        <v>160327.76</v>
      </c>
      <c r="AF674" s="6">
        <v>783520</v>
      </c>
      <c r="AG674" s="6">
        <v>107</v>
      </c>
      <c r="AH674" s="49">
        <f t="shared" si="168"/>
        <v>6.1387492342250365</v>
      </c>
      <c r="AI674" s="6">
        <v>521245.75</v>
      </c>
      <c r="AJ674" s="6">
        <v>735870</v>
      </c>
      <c r="AK674" s="6">
        <v>101</v>
      </c>
      <c r="AL674" s="49">
        <f t="shared" si="169"/>
        <v>21.958522904860914</v>
      </c>
      <c r="AM674" s="6">
        <v>445726.75</v>
      </c>
      <c r="AN674" s="6">
        <v>458560</v>
      </c>
      <c r="AO674" s="6">
        <v>64</v>
      </c>
      <c r="AP674" s="49">
        <f t="shared" si="170"/>
        <v>30.13243468684578</v>
      </c>
      <c r="AQ674" s="6">
        <v>430346.73</v>
      </c>
      <c r="AR674" s="8">
        <v>844225</v>
      </c>
      <c r="AS674" s="8">
        <v>115</v>
      </c>
      <c r="AT674" s="51">
        <f t="shared" si="171"/>
        <v>15.802361491308595</v>
      </c>
      <c r="AU674" s="6">
        <v>379921.98</v>
      </c>
      <c r="AV674" s="8">
        <v>649697.5</v>
      </c>
      <c r="AW674" s="8">
        <v>87.25</v>
      </c>
      <c r="AX674" s="51">
        <f t="shared" si="172"/>
        <v>18.127792364908284</v>
      </c>
      <c r="AY674" s="50">
        <f t="shared" si="173"/>
        <v>1344597.08</v>
      </c>
      <c r="AZ674" s="50">
        <f t="shared" si="174"/>
        <v>4135528.5</v>
      </c>
      <c r="BA674" s="50">
        <f t="shared" si="175"/>
        <v>1062.0999999999999</v>
      </c>
      <c r="BB674" s="7">
        <f t="shared" si="176"/>
        <v>10.079125190407948</v>
      </c>
      <c r="BC674" s="10" t="s">
        <v>794</v>
      </c>
      <c r="BD674" s="10" t="s">
        <v>795</v>
      </c>
      <c r="BE674" s="10" t="s">
        <v>807</v>
      </c>
      <c r="BF674" s="10" t="s">
        <v>817</v>
      </c>
    </row>
    <row r="675" spans="1:58" x14ac:dyDescent="0.2">
      <c r="A675" s="5">
        <v>179486</v>
      </c>
      <c r="B675" s="6" t="s">
        <v>410</v>
      </c>
      <c r="C675" s="6">
        <v>376573.58</v>
      </c>
      <c r="D675" s="6">
        <v>1745272.5</v>
      </c>
      <c r="E675" s="6">
        <v>250.75</v>
      </c>
      <c r="F675" s="49">
        <f t="shared" si="161"/>
        <v>6.4730335234182634</v>
      </c>
      <c r="G675" s="6">
        <v>391163</v>
      </c>
      <c r="H675" s="6">
        <v>2115016</v>
      </c>
      <c r="I675" s="6">
        <v>313.20000000000005</v>
      </c>
      <c r="J675" s="49">
        <f t="shared" si="162"/>
        <v>5.7333150198390932</v>
      </c>
      <c r="K675" s="6">
        <v>-219190.94</v>
      </c>
      <c r="L675" s="6">
        <v>2879037.5</v>
      </c>
      <c r="M675" s="6">
        <v>412.65</v>
      </c>
      <c r="N675" s="49">
        <f t="shared" si="163"/>
        <v>-2.2840022750658857</v>
      </c>
      <c r="O675" s="6">
        <v>42521.98</v>
      </c>
      <c r="P675" s="6">
        <v>3618440</v>
      </c>
      <c r="Q675" s="6">
        <v>514.20000000000005</v>
      </c>
      <c r="R675" s="49">
        <f t="shared" si="164"/>
        <v>0.3642954919799693</v>
      </c>
      <c r="S675" s="6">
        <v>263859.14</v>
      </c>
      <c r="T675" s="6">
        <v>3218602.5</v>
      </c>
      <c r="U675" s="6">
        <v>471.74999999999994</v>
      </c>
      <c r="V675" s="49">
        <f t="shared" si="165"/>
        <v>2.5413617680344189</v>
      </c>
      <c r="W675" s="6">
        <v>-44129.23</v>
      </c>
      <c r="X675" s="6">
        <v>3527275</v>
      </c>
      <c r="Y675" s="6">
        <v>515</v>
      </c>
      <c r="Z675" s="49">
        <f t="shared" si="166"/>
        <v>-0.37532568342417311</v>
      </c>
      <c r="AA675" s="6">
        <v>-43891.14</v>
      </c>
      <c r="AB675" s="6">
        <v>4371353</v>
      </c>
      <c r="AC675" s="6">
        <v>605.29999999999995</v>
      </c>
      <c r="AD675" s="49">
        <f t="shared" si="167"/>
        <v>-0.31125954366988895</v>
      </c>
      <c r="AE675" s="6">
        <v>202693.3</v>
      </c>
      <c r="AF675" s="6">
        <v>3849732</v>
      </c>
      <c r="AG675" s="6">
        <v>519.70000000000005</v>
      </c>
      <c r="AH675" s="49">
        <f t="shared" si="168"/>
        <v>1.5795382639622706</v>
      </c>
      <c r="AI675" s="6">
        <v>266456.94</v>
      </c>
      <c r="AJ675" s="6">
        <v>4515704</v>
      </c>
      <c r="AK675" s="6">
        <v>628.30000000000018</v>
      </c>
      <c r="AL675" s="49">
        <f t="shared" si="169"/>
        <v>1.8292087213865214</v>
      </c>
      <c r="AM675" s="6">
        <v>681008.37</v>
      </c>
      <c r="AN675" s="6">
        <v>4056146</v>
      </c>
      <c r="AO675" s="6">
        <v>573.6</v>
      </c>
      <c r="AP675" s="49">
        <f t="shared" si="170"/>
        <v>5.20475827793181</v>
      </c>
      <c r="AQ675" s="6">
        <v>208072.76</v>
      </c>
      <c r="AR675" s="8">
        <v>3898874</v>
      </c>
      <c r="AS675" s="8">
        <v>542.9</v>
      </c>
      <c r="AT675" s="51">
        <f t="shared" si="171"/>
        <v>1.6543893339461599</v>
      </c>
      <c r="AU675" s="6">
        <v>-446408.28</v>
      </c>
      <c r="AV675" s="8">
        <v>3869491</v>
      </c>
      <c r="AW675" s="8">
        <v>534.6</v>
      </c>
      <c r="AX675" s="51">
        <f t="shared" si="172"/>
        <v>-3.5763506569727128</v>
      </c>
      <c r="AY675" s="50">
        <f t="shared" si="173"/>
        <v>766906.39000000013</v>
      </c>
      <c r="AZ675" s="50">
        <f t="shared" si="174"/>
        <v>21474996.5</v>
      </c>
      <c r="BA675" s="50">
        <f t="shared" si="175"/>
        <v>5881.9500000000007</v>
      </c>
      <c r="BB675" s="7">
        <f t="shared" si="176"/>
        <v>1.1070594628502035</v>
      </c>
      <c r="BC675" s="10" t="s">
        <v>794</v>
      </c>
      <c r="BD675" s="10" t="s">
        <v>795</v>
      </c>
      <c r="BE675" s="10" t="s">
        <v>807</v>
      </c>
      <c r="BF675" s="10" t="s">
        <v>817</v>
      </c>
    </row>
    <row r="676" spans="1:58" x14ac:dyDescent="0.2">
      <c r="A676" s="5">
        <v>179808</v>
      </c>
      <c r="B676" s="6" t="s">
        <v>416</v>
      </c>
      <c r="C676" s="6">
        <v>34349.040000000001</v>
      </c>
      <c r="D676" s="6">
        <v>213900</v>
      </c>
      <c r="E676" s="6">
        <v>30</v>
      </c>
      <c r="F676" s="49">
        <f t="shared" si="161"/>
        <v>4.8175371669004212</v>
      </c>
      <c r="G676" s="6">
        <v>121949.04</v>
      </c>
      <c r="H676" s="6">
        <v>337625</v>
      </c>
      <c r="I676" s="6">
        <v>50</v>
      </c>
      <c r="J676" s="49">
        <f t="shared" si="162"/>
        <v>11.197098082191781</v>
      </c>
      <c r="K676" s="6">
        <v>59536.54</v>
      </c>
      <c r="L676" s="6">
        <v>206050</v>
      </c>
      <c r="M676" s="6">
        <v>30</v>
      </c>
      <c r="N676" s="49">
        <f t="shared" si="163"/>
        <v>8.6682659548653245</v>
      </c>
      <c r="O676" s="6">
        <v>129878.55</v>
      </c>
      <c r="P676" s="6">
        <v>359720</v>
      </c>
      <c r="Q676" s="6">
        <v>52</v>
      </c>
      <c r="R676" s="49">
        <f t="shared" si="164"/>
        <v>11.192691676859781</v>
      </c>
      <c r="S676" s="6">
        <v>-10241.450000000001</v>
      </c>
      <c r="T676" s="6">
        <v>0</v>
      </c>
      <c r="U676" s="6">
        <v>0</v>
      </c>
      <c r="V676" s="49">
        <f t="shared" si="165"/>
        <v>0</v>
      </c>
      <c r="W676" s="6">
        <v>79266.05</v>
      </c>
      <c r="X676" s="6">
        <v>343625</v>
      </c>
      <c r="Y676" s="6">
        <v>50</v>
      </c>
      <c r="Z676" s="49">
        <f t="shared" si="166"/>
        <v>6.9202808293925067</v>
      </c>
      <c r="AA676" s="6">
        <v>46116.05</v>
      </c>
      <c r="AB676" s="6">
        <v>205550</v>
      </c>
      <c r="AC676" s="6">
        <v>30</v>
      </c>
      <c r="AD676" s="49">
        <f t="shared" si="167"/>
        <v>6.954986864509852</v>
      </c>
      <c r="AE676" s="6">
        <v>-1920.95</v>
      </c>
      <c r="AF676" s="6">
        <v>58080</v>
      </c>
      <c r="AG676" s="6">
        <v>8</v>
      </c>
      <c r="AH676" s="49">
        <f t="shared" si="168"/>
        <v>-0.99222623966942147</v>
      </c>
      <c r="AI676" s="6">
        <v>62759.02</v>
      </c>
      <c r="AJ676" s="6">
        <v>238920</v>
      </c>
      <c r="AK676" s="6">
        <v>34</v>
      </c>
      <c r="AL676" s="49">
        <f t="shared" si="169"/>
        <v>8.1430169931357774</v>
      </c>
      <c r="AM676" s="6">
        <v>68859.02</v>
      </c>
      <c r="AN676" s="6">
        <v>86120</v>
      </c>
      <c r="AO676" s="6">
        <v>12</v>
      </c>
      <c r="AP676" s="49">
        <f t="shared" si="170"/>
        <v>24.786688574082678</v>
      </c>
      <c r="AQ676" s="6">
        <v>86144.02</v>
      </c>
      <c r="AR676" s="8">
        <v>171690</v>
      </c>
      <c r="AS676" s="8">
        <v>24</v>
      </c>
      <c r="AT676" s="51">
        <f t="shared" si="171"/>
        <v>15.553990447900286</v>
      </c>
      <c r="AU676" s="6">
        <v>26819.02</v>
      </c>
      <c r="AV676" s="8">
        <v>208300</v>
      </c>
      <c r="AW676" s="8">
        <v>30</v>
      </c>
      <c r="AX676" s="51">
        <f t="shared" si="172"/>
        <v>3.991308785405665</v>
      </c>
      <c r="AY676" s="50">
        <f t="shared" si="173"/>
        <v>460853.81999999995</v>
      </c>
      <c r="AZ676" s="50">
        <f t="shared" si="174"/>
        <v>1666470</v>
      </c>
      <c r="BA676" s="50">
        <f t="shared" si="175"/>
        <v>350</v>
      </c>
      <c r="BB676" s="7">
        <f t="shared" si="176"/>
        <v>8.572892653333092</v>
      </c>
      <c r="BC676" s="10" t="s">
        <v>794</v>
      </c>
      <c r="BD676" s="10" t="s">
        <v>795</v>
      </c>
      <c r="BE676" s="10" t="s">
        <v>807</v>
      </c>
      <c r="BF676" s="10" t="s">
        <v>817</v>
      </c>
    </row>
    <row r="677" spans="1:58" x14ac:dyDescent="0.2">
      <c r="A677" s="5">
        <v>179890</v>
      </c>
      <c r="B677" s="6" t="s">
        <v>428</v>
      </c>
      <c r="C677" s="6">
        <v>145455.23000000001</v>
      </c>
      <c r="D677" s="6">
        <v>148600</v>
      </c>
      <c r="E677" s="6">
        <v>20</v>
      </c>
      <c r="F677" s="49">
        <f t="shared" si="161"/>
        <v>29.365120457604309</v>
      </c>
      <c r="G677" s="6">
        <v>204405.23</v>
      </c>
      <c r="H677" s="6">
        <v>419550</v>
      </c>
      <c r="I677" s="6">
        <v>60</v>
      </c>
      <c r="J677" s="49">
        <f t="shared" si="162"/>
        <v>15.103234727684425</v>
      </c>
      <c r="K677" s="6">
        <v>271255.23</v>
      </c>
      <c r="L677" s="6">
        <v>71900</v>
      </c>
      <c r="M677" s="6">
        <v>10</v>
      </c>
      <c r="N677" s="49">
        <f t="shared" si="163"/>
        <v>113.18020723226704</v>
      </c>
      <c r="O677" s="6">
        <v>171255.23</v>
      </c>
      <c r="P677" s="6">
        <v>0</v>
      </c>
      <c r="Q677" s="6">
        <v>0</v>
      </c>
      <c r="R677" s="49">
        <f t="shared" si="164"/>
        <v>0</v>
      </c>
      <c r="S677" s="6">
        <v>171255.23</v>
      </c>
      <c r="T677" s="6">
        <v>0</v>
      </c>
      <c r="U677" s="6">
        <v>0</v>
      </c>
      <c r="V677" s="49">
        <f t="shared" si="165"/>
        <v>0</v>
      </c>
      <c r="W677" s="6">
        <v>171255.23</v>
      </c>
      <c r="X677" s="6">
        <v>0</v>
      </c>
      <c r="Y677" s="6">
        <v>0</v>
      </c>
      <c r="Z677" s="49">
        <f t="shared" si="166"/>
        <v>0</v>
      </c>
      <c r="AA677" s="6">
        <v>225405.23</v>
      </c>
      <c r="AB677" s="6">
        <v>233050</v>
      </c>
      <c r="AC677" s="6">
        <v>30</v>
      </c>
      <c r="AD677" s="49">
        <f t="shared" si="167"/>
        <v>29.98310289637417</v>
      </c>
      <c r="AE677" s="6">
        <v>277295.2</v>
      </c>
      <c r="AF677" s="6">
        <v>530260</v>
      </c>
      <c r="AG677" s="6">
        <v>71</v>
      </c>
      <c r="AH677" s="49">
        <f t="shared" si="168"/>
        <v>15.688258590125601</v>
      </c>
      <c r="AI677" s="6">
        <v>329740.2</v>
      </c>
      <c r="AJ677" s="6">
        <v>371750</v>
      </c>
      <c r="AK677" s="6">
        <v>50</v>
      </c>
      <c r="AL677" s="49">
        <f t="shared" si="169"/>
        <v>27.496829051782111</v>
      </c>
      <c r="AM677" s="6">
        <v>428840.2</v>
      </c>
      <c r="AN677" s="6">
        <v>587300</v>
      </c>
      <c r="AO677" s="6">
        <v>80</v>
      </c>
      <c r="AP677" s="49">
        <f t="shared" si="170"/>
        <v>22.635869572620468</v>
      </c>
      <c r="AQ677" s="6">
        <v>418240.2</v>
      </c>
      <c r="AR677" s="8">
        <v>375500</v>
      </c>
      <c r="AS677" s="8">
        <v>50</v>
      </c>
      <c r="AT677" s="51">
        <f t="shared" si="171"/>
        <v>34.528485219707058</v>
      </c>
      <c r="AU677" s="6">
        <v>385625.2</v>
      </c>
      <c r="AV677" s="8">
        <v>306900</v>
      </c>
      <c r="AW677" s="8">
        <v>40</v>
      </c>
      <c r="AX677" s="51">
        <f t="shared" si="172"/>
        <v>38.952040404040403</v>
      </c>
      <c r="AY677" s="50">
        <f t="shared" si="173"/>
        <v>1360286.6099999999</v>
      </c>
      <c r="AZ677" s="50">
        <f t="shared" si="174"/>
        <v>873100</v>
      </c>
      <c r="BA677" s="50">
        <f t="shared" si="175"/>
        <v>411</v>
      </c>
      <c r="BB677" s="7">
        <f t="shared" si="176"/>
        <v>48.297886736914442</v>
      </c>
      <c r="BC677" s="10" t="s">
        <v>794</v>
      </c>
      <c r="BD677" s="10" t="s">
        <v>795</v>
      </c>
      <c r="BE677" s="10" t="s">
        <v>807</v>
      </c>
      <c r="BF677" s="10" t="s">
        <v>817</v>
      </c>
    </row>
    <row r="678" spans="1:58" x14ac:dyDescent="0.2">
      <c r="A678" s="5">
        <v>179925</v>
      </c>
      <c r="B678" s="6" t="s">
        <v>438</v>
      </c>
      <c r="C678" s="6">
        <v>222032.48</v>
      </c>
      <c r="D678" s="6">
        <v>352250</v>
      </c>
      <c r="E678" s="6">
        <v>50</v>
      </c>
      <c r="F678" s="49">
        <f t="shared" si="161"/>
        <v>18.909792476933998</v>
      </c>
      <c r="G678" s="6">
        <v>321597.48</v>
      </c>
      <c r="H678" s="6">
        <v>1022000</v>
      </c>
      <c r="I678" s="6">
        <v>150</v>
      </c>
      <c r="J678" s="49">
        <f t="shared" si="162"/>
        <v>9.7549137769080225</v>
      </c>
      <c r="K678" s="6">
        <v>412259.98</v>
      </c>
      <c r="L678" s="6">
        <v>926625</v>
      </c>
      <c r="M678" s="6">
        <v>133.5</v>
      </c>
      <c r="N678" s="49">
        <f t="shared" si="163"/>
        <v>13.347146256576284</v>
      </c>
      <c r="O678" s="6">
        <v>376249.98</v>
      </c>
      <c r="P678" s="6">
        <v>563050</v>
      </c>
      <c r="Q678" s="6">
        <v>80</v>
      </c>
      <c r="R678" s="49">
        <f t="shared" si="164"/>
        <v>20.715299493828258</v>
      </c>
      <c r="S678" s="6">
        <v>498905.01</v>
      </c>
      <c r="T678" s="6">
        <v>778600</v>
      </c>
      <c r="U678" s="6">
        <v>110</v>
      </c>
      <c r="V678" s="49">
        <f t="shared" si="165"/>
        <v>19.863929244798356</v>
      </c>
      <c r="W678" s="6">
        <v>422850.01</v>
      </c>
      <c r="X678" s="6">
        <v>695500</v>
      </c>
      <c r="Y678" s="6">
        <v>100</v>
      </c>
      <c r="Z678" s="49">
        <f t="shared" si="166"/>
        <v>18.23939654924515</v>
      </c>
      <c r="AA678" s="6">
        <v>467511.01</v>
      </c>
      <c r="AB678" s="6">
        <v>428379.5</v>
      </c>
      <c r="AC678" s="6">
        <v>59.95</v>
      </c>
      <c r="AD678" s="49">
        <f t="shared" si="167"/>
        <v>33.831780722466881</v>
      </c>
      <c r="AE678" s="6">
        <v>341718.51</v>
      </c>
      <c r="AF678" s="6">
        <v>446825</v>
      </c>
      <c r="AG678" s="6">
        <v>60</v>
      </c>
      <c r="AH678" s="49">
        <f t="shared" si="168"/>
        <v>22.943110389973704</v>
      </c>
      <c r="AI678" s="6">
        <v>326648.25</v>
      </c>
      <c r="AJ678" s="6">
        <v>611330</v>
      </c>
      <c r="AK678" s="6">
        <v>85</v>
      </c>
      <c r="AL678" s="49">
        <f t="shared" si="169"/>
        <v>16.564041924983233</v>
      </c>
      <c r="AM678" s="6">
        <v>248750.26</v>
      </c>
      <c r="AN678" s="6">
        <v>609610</v>
      </c>
      <c r="AO678" s="6">
        <v>86</v>
      </c>
      <c r="AP678" s="49">
        <f t="shared" si="170"/>
        <v>12.649494037171307</v>
      </c>
      <c r="AQ678" s="6">
        <v>335411.75</v>
      </c>
      <c r="AR678" s="8">
        <v>685915</v>
      </c>
      <c r="AS678" s="8">
        <v>94</v>
      </c>
      <c r="AT678" s="51">
        <f t="shared" si="171"/>
        <v>15.158969041353521</v>
      </c>
      <c r="AU678" s="6">
        <v>303482.75</v>
      </c>
      <c r="AV678" s="8">
        <v>543725</v>
      </c>
      <c r="AW678" s="8">
        <v>75</v>
      </c>
      <c r="AX678" s="51">
        <f t="shared" si="172"/>
        <v>17.302800588532808</v>
      </c>
      <c r="AY678" s="50">
        <f t="shared" si="173"/>
        <v>2721405.95</v>
      </c>
      <c r="AZ678" s="50">
        <f t="shared" si="174"/>
        <v>4766404.5</v>
      </c>
      <c r="BA678" s="50">
        <f t="shared" si="175"/>
        <v>1083.45</v>
      </c>
      <c r="BB678" s="7">
        <f t="shared" si="176"/>
        <v>17.699627559935379</v>
      </c>
      <c r="BC678" s="10" t="s">
        <v>794</v>
      </c>
      <c r="BD678" s="10" t="s">
        <v>795</v>
      </c>
      <c r="BE678" s="10" t="s">
        <v>807</v>
      </c>
      <c r="BF678" s="10" t="s">
        <v>817</v>
      </c>
    </row>
    <row r="679" spans="1:58" x14ac:dyDescent="0.2">
      <c r="A679" s="5">
        <v>201295</v>
      </c>
      <c r="B679" s="6" t="s">
        <v>452</v>
      </c>
      <c r="C679" s="6">
        <v>197694.91</v>
      </c>
      <c r="D679" s="6">
        <v>160655</v>
      </c>
      <c r="E679" s="6">
        <v>23.5</v>
      </c>
      <c r="F679" s="49">
        <f t="shared" si="161"/>
        <v>36.916668015312311</v>
      </c>
      <c r="G679" s="6">
        <v>149344.91</v>
      </c>
      <c r="H679" s="6">
        <v>252375</v>
      </c>
      <c r="I679" s="6">
        <v>37.5</v>
      </c>
      <c r="J679" s="49">
        <f t="shared" si="162"/>
        <v>18.344496126795445</v>
      </c>
      <c r="K679" s="6">
        <v>221431.16</v>
      </c>
      <c r="L679" s="6">
        <v>275412.5</v>
      </c>
      <c r="M679" s="6">
        <v>38.75</v>
      </c>
      <c r="N679" s="49">
        <f t="shared" si="163"/>
        <v>24.119946625516274</v>
      </c>
      <c r="O679" s="6">
        <v>-3643.84</v>
      </c>
      <c r="P679" s="6">
        <v>172750</v>
      </c>
      <c r="Q679" s="6">
        <v>25</v>
      </c>
      <c r="R679" s="49">
        <f t="shared" si="164"/>
        <v>-0.65388735166425471</v>
      </c>
      <c r="S679" s="6">
        <v>252286.15</v>
      </c>
      <c r="T679" s="6">
        <v>715990</v>
      </c>
      <c r="U679" s="6">
        <v>105</v>
      </c>
      <c r="V679" s="49">
        <f t="shared" si="165"/>
        <v>10.92315625916563</v>
      </c>
      <c r="W679" s="6">
        <v>229326.15</v>
      </c>
      <c r="X679" s="6">
        <v>440040</v>
      </c>
      <c r="Y679" s="6">
        <v>64</v>
      </c>
      <c r="Z679" s="49">
        <f t="shared" si="166"/>
        <v>15.634452549768202</v>
      </c>
      <c r="AA679" s="6">
        <v>378776.15</v>
      </c>
      <c r="AB679" s="6">
        <v>587080</v>
      </c>
      <c r="AC679" s="6">
        <v>83</v>
      </c>
      <c r="AD679" s="49">
        <f t="shared" si="167"/>
        <v>20.000784646044831</v>
      </c>
      <c r="AE679" s="6">
        <v>401688.65</v>
      </c>
      <c r="AF679" s="6">
        <v>65012.5</v>
      </c>
      <c r="AG679" s="6">
        <v>8.75</v>
      </c>
      <c r="AH679" s="49">
        <f t="shared" si="168"/>
        <v>185.35911555470102</v>
      </c>
      <c r="AI679" s="6">
        <v>388379.9</v>
      </c>
      <c r="AJ679" s="6">
        <v>0</v>
      </c>
      <c r="AK679" s="6">
        <v>0</v>
      </c>
      <c r="AL679" s="49">
        <f t="shared" si="169"/>
        <v>0</v>
      </c>
      <c r="AM679" s="6">
        <v>388379.9</v>
      </c>
      <c r="AN679" s="6">
        <v>0</v>
      </c>
      <c r="AO679" s="6">
        <v>0</v>
      </c>
      <c r="AP679" s="49">
        <f t="shared" si="170"/>
        <v>0</v>
      </c>
      <c r="AQ679" s="6">
        <v>79079.899999999994</v>
      </c>
      <c r="AR679" s="8">
        <v>138700</v>
      </c>
      <c r="AS679" s="8">
        <v>20</v>
      </c>
      <c r="AT679" s="51">
        <f t="shared" si="171"/>
        <v>17.674671232876712</v>
      </c>
      <c r="AU679" s="6">
        <v>158709.9</v>
      </c>
      <c r="AV679" s="8">
        <v>184250</v>
      </c>
      <c r="AW679" s="8">
        <v>25</v>
      </c>
      <c r="AX679" s="51">
        <f t="shared" si="172"/>
        <v>26.702886838534596</v>
      </c>
      <c r="AY679" s="50">
        <f t="shared" si="173"/>
        <v>1425215.59</v>
      </c>
      <c r="AZ679" s="50">
        <f t="shared" si="174"/>
        <v>2604302.5</v>
      </c>
      <c r="BA679" s="50">
        <f t="shared" si="175"/>
        <v>430.5</v>
      </c>
      <c r="BB679" s="7">
        <f t="shared" si="176"/>
        <v>16.964881495141213</v>
      </c>
      <c r="BC679" s="10" t="s">
        <v>794</v>
      </c>
      <c r="BD679" s="10" t="s">
        <v>795</v>
      </c>
      <c r="BE679" s="10" t="s">
        <v>807</v>
      </c>
      <c r="BF679" s="10" t="s">
        <v>817</v>
      </c>
    </row>
    <row r="680" spans="1:58" x14ac:dyDescent="0.2">
      <c r="A680" s="5">
        <v>202244</v>
      </c>
      <c r="B680" s="6" t="s">
        <v>467</v>
      </c>
      <c r="C680" s="6">
        <v>-2381.39</v>
      </c>
      <c r="D680" s="6">
        <v>145250</v>
      </c>
      <c r="E680" s="6">
        <v>20</v>
      </c>
      <c r="F680" s="49">
        <f t="shared" si="161"/>
        <v>-0.49185335628227189</v>
      </c>
      <c r="G680" s="6">
        <v>-2426.39</v>
      </c>
      <c r="H680" s="6">
        <v>133532.5</v>
      </c>
      <c r="I680" s="6">
        <v>20.25</v>
      </c>
      <c r="J680" s="49">
        <f t="shared" si="162"/>
        <v>-0.56329425420777712</v>
      </c>
      <c r="K680" s="6">
        <v>-5445.14</v>
      </c>
      <c r="L680" s="6">
        <v>178435</v>
      </c>
      <c r="M680" s="6">
        <v>26.5</v>
      </c>
      <c r="N680" s="49">
        <f t="shared" si="163"/>
        <v>-0.91548294897301552</v>
      </c>
      <c r="O680" s="6">
        <v>-800.14</v>
      </c>
      <c r="P680" s="6">
        <v>87930</v>
      </c>
      <c r="Q680" s="6">
        <v>13</v>
      </c>
      <c r="R680" s="49">
        <f t="shared" si="164"/>
        <v>-0.28209189127715228</v>
      </c>
      <c r="S680" s="6">
        <v>167677.35999999999</v>
      </c>
      <c r="T680" s="6">
        <v>175762.5</v>
      </c>
      <c r="U680" s="6">
        <v>26.25</v>
      </c>
      <c r="V680" s="49">
        <f t="shared" si="165"/>
        <v>29.573988535666025</v>
      </c>
      <c r="W680" s="6">
        <v>175748.61</v>
      </c>
      <c r="X680" s="6">
        <v>168015</v>
      </c>
      <c r="Y680" s="6">
        <v>24</v>
      </c>
      <c r="Z680" s="49">
        <f t="shared" si="166"/>
        <v>31.380878492991695</v>
      </c>
      <c r="AA680" s="6">
        <v>196748.61</v>
      </c>
      <c r="AB680" s="6">
        <v>83875</v>
      </c>
      <c r="AC680" s="6">
        <v>12.5</v>
      </c>
      <c r="AD680" s="49">
        <f t="shared" si="167"/>
        <v>72.717817108792843</v>
      </c>
      <c r="AE680" s="6">
        <v>86748.61</v>
      </c>
      <c r="AF680" s="6">
        <v>0</v>
      </c>
      <c r="AG680" s="6">
        <v>0</v>
      </c>
      <c r="AH680" s="49">
        <f t="shared" si="168"/>
        <v>0</v>
      </c>
      <c r="AI680" s="6">
        <v>84018.61</v>
      </c>
      <c r="AJ680" s="6">
        <v>0</v>
      </c>
      <c r="AK680" s="6">
        <v>0</v>
      </c>
      <c r="AL680" s="49">
        <f t="shared" si="169"/>
        <v>0</v>
      </c>
      <c r="AM680" s="6">
        <v>29941.11</v>
      </c>
      <c r="AN680" s="6">
        <v>31397.5</v>
      </c>
      <c r="AO680" s="6">
        <v>4.75</v>
      </c>
      <c r="AP680" s="49">
        <f t="shared" si="170"/>
        <v>29.562048252249383</v>
      </c>
      <c r="AQ680" s="6">
        <v>40266.11</v>
      </c>
      <c r="AR680" s="8">
        <v>52575</v>
      </c>
      <c r="AS680" s="8">
        <v>7.5</v>
      </c>
      <c r="AT680" s="51">
        <f t="shared" si="171"/>
        <v>23.742261721350452</v>
      </c>
      <c r="AU680" s="6">
        <v>-299.89</v>
      </c>
      <c r="AV680" s="8">
        <v>0</v>
      </c>
      <c r="AW680" s="8">
        <v>0</v>
      </c>
      <c r="AX680" s="51">
        <f t="shared" si="172"/>
        <v>0</v>
      </c>
      <c r="AY680" s="50">
        <f t="shared" si="173"/>
        <v>529121.52</v>
      </c>
      <c r="AZ680" s="50">
        <f t="shared" si="174"/>
        <v>972800</v>
      </c>
      <c r="BA680" s="50">
        <f t="shared" si="175"/>
        <v>154.75</v>
      </c>
      <c r="BB680" s="7">
        <f t="shared" si="176"/>
        <v>16.861397121710528</v>
      </c>
      <c r="BC680" s="10" t="s">
        <v>794</v>
      </c>
      <c r="BD680" s="10" t="s">
        <v>795</v>
      </c>
      <c r="BE680" s="10" t="s">
        <v>807</v>
      </c>
      <c r="BF680" s="10" t="s">
        <v>817</v>
      </c>
    </row>
    <row r="681" spans="1:58" x14ac:dyDescent="0.2">
      <c r="A681" s="5">
        <v>203328</v>
      </c>
      <c r="B681" s="6" t="s">
        <v>501</v>
      </c>
      <c r="C681" s="6">
        <v>-1200</v>
      </c>
      <c r="D681" s="6">
        <v>133600</v>
      </c>
      <c r="E681" s="6">
        <v>20</v>
      </c>
      <c r="F681" s="49">
        <f t="shared" si="161"/>
        <v>-0.26946107784431139</v>
      </c>
      <c r="G681" s="6">
        <v>-2600</v>
      </c>
      <c r="H681" s="6">
        <v>139525</v>
      </c>
      <c r="I681" s="6">
        <v>20</v>
      </c>
      <c r="J681" s="49">
        <f t="shared" si="162"/>
        <v>-0.57767425192617805</v>
      </c>
      <c r="K681" s="6">
        <v>-7200</v>
      </c>
      <c r="L681" s="6">
        <v>269700</v>
      </c>
      <c r="M681" s="6">
        <v>40</v>
      </c>
      <c r="N681" s="49">
        <f t="shared" si="163"/>
        <v>-0.80088987764182429</v>
      </c>
      <c r="O681" s="6">
        <v>73980</v>
      </c>
      <c r="P681" s="6">
        <v>144400</v>
      </c>
      <c r="Q681" s="6">
        <v>20</v>
      </c>
      <c r="R681" s="49">
        <f t="shared" si="164"/>
        <v>15.882132963988919</v>
      </c>
      <c r="S681" s="6">
        <v>57900</v>
      </c>
      <c r="T681" s="6">
        <v>202400</v>
      </c>
      <c r="U681" s="6">
        <v>30</v>
      </c>
      <c r="V681" s="49">
        <f t="shared" si="165"/>
        <v>8.8680830039525684</v>
      </c>
      <c r="W681" s="6">
        <v>-12150</v>
      </c>
      <c r="X681" s="6">
        <v>133450</v>
      </c>
      <c r="Y681" s="6">
        <v>20</v>
      </c>
      <c r="Z681" s="49">
        <f t="shared" si="166"/>
        <v>-2.731360059947546</v>
      </c>
      <c r="AA681" s="6">
        <v>-4875</v>
      </c>
      <c r="AB681" s="6">
        <v>142450</v>
      </c>
      <c r="AC681" s="6">
        <v>20</v>
      </c>
      <c r="AD681" s="49">
        <f t="shared" si="167"/>
        <v>-1.0608985608985608</v>
      </c>
      <c r="AE681" s="6">
        <v>-8750</v>
      </c>
      <c r="AF681" s="6">
        <v>219550</v>
      </c>
      <c r="AG681" s="6">
        <v>30</v>
      </c>
      <c r="AH681" s="49">
        <f t="shared" si="168"/>
        <v>-1.195627419722159</v>
      </c>
      <c r="AI681" s="6">
        <v>63482.5</v>
      </c>
      <c r="AJ681" s="6">
        <v>222275</v>
      </c>
      <c r="AK681" s="6">
        <v>30</v>
      </c>
      <c r="AL681" s="49">
        <f t="shared" si="169"/>
        <v>8.8537059948262282</v>
      </c>
      <c r="AM681" s="6">
        <v>64099.5</v>
      </c>
      <c r="AN681" s="6">
        <v>136200</v>
      </c>
      <c r="AO681" s="6">
        <v>20</v>
      </c>
      <c r="AP681" s="49">
        <f t="shared" si="170"/>
        <v>14.589460352422906</v>
      </c>
      <c r="AQ681" s="6">
        <v>64557</v>
      </c>
      <c r="AR681" s="8">
        <v>145275</v>
      </c>
      <c r="AS681" s="8">
        <v>20</v>
      </c>
      <c r="AT681" s="51">
        <f t="shared" si="171"/>
        <v>13.775715023231802</v>
      </c>
      <c r="AU681" s="6">
        <v>-24042.5</v>
      </c>
      <c r="AV681" s="8">
        <v>149900</v>
      </c>
      <c r="AW681" s="8">
        <v>20</v>
      </c>
      <c r="AX681" s="51">
        <f t="shared" si="172"/>
        <v>-4.972098065376918</v>
      </c>
      <c r="AY681" s="50">
        <f t="shared" si="173"/>
        <v>103855</v>
      </c>
      <c r="AZ681" s="50">
        <f t="shared" si="174"/>
        <v>1165525</v>
      </c>
      <c r="BA681" s="50">
        <f t="shared" si="175"/>
        <v>290</v>
      </c>
      <c r="BB681" s="7">
        <f t="shared" si="176"/>
        <v>2.7622788013985118</v>
      </c>
      <c r="BC681" s="10" t="s">
        <v>794</v>
      </c>
      <c r="BD681" s="10" t="s">
        <v>795</v>
      </c>
      <c r="BE681" s="10" t="s">
        <v>807</v>
      </c>
      <c r="BF681" s="10" t="s">
        <v>817</v>
      </c>
    </row>
    <row r="682" spans="1:58" x14ac:dyDescent="0.2">
      <c r="A682" s="5">
        <v>203629</v>
      </c>
      <c r="B682" s="6" t="s">
        <v>513</v>
      </c>
      <c r="C682" s="6">
        <v>114020.74</v>
      </c>
      <c r="D682" s="6">
        <v>145600</v>
      </c>
      <c r="E682" s="6">
        <v>20</v>
      </c>
      <c r="F682" s="49">
        <f t="shared" si="161"/>
        <v>23.493284340659343</v>
      </c>
      <c r="G682" s="6">
        <v>105425.73</v>
      </c>
      <c r="H682" s="6">
        <v>195275</v>
      </c>
      <c r="I682" s="6">
        <v>27.5</v>
      </c>
      <c r="J682" s="49">
        <f t="shared" si="162"/>
        <v>16.736385251568301</v>
      </c>
      <c r="K682" s="6">
        <v>102056.98</v>
      </c>
      <c r="L682" s="6">
        <v>135542.5</v>
      </c>
      <c r="M682" s="6">
        <v>19.75</v>
      </c>
      <c r="N682" s="49">
        <f t="shared" si="163"/>
        <v>22.588556356862238</v>
      </c>
      <c r="O682" s="6">
        <v>136036.98000000001</v>
      </c>
      <c r="P682" s="6">
        <v>165925</v>
      </c>
      <c r="Q682" s="6">
        <v>22.5</v>
      </c>
      <c r="R682" s="49">
        <f t="shared" si="164"/>
        <v>25.41597938827784</v>
      </c>
      <c r="S682" s="6">
        <v>80731.98</v>
      </c>
      <c r="T682" s="6">
        <v>68745</v>
      </c>
      <c r="U682" s="6">
        <v>9.5</v>
      </c>
      <c r="V682" s="49">
        <f t="shared" si="165"/>
        <v>36.405431376827408</v>
      </c>
      <c r="W682" s="6">
        <v>109921.98</v>
      </c>
      <c r="X682" s="6">
        <v>31370</v>
      </c>
      <c r="Y682" s="6">
        <v>4.5</v>
      </c>
      <c r="Z682" s="49">
        <f t="shared" si="166"/>
        <v>105.12143449155242</v>
      </c>
      <c r="AA682" s="6">
        <v>109921.98</v>
      </c>
      <c r="AB682" s="6">
        <v>0</v>
      </c>
      <c r="AC682" s="6">
        <v>0</v>
      </c>
      <c r="AD682" s="49">
        <f t="shared" si="167"/>
        <v>0</v>
      </c>
      <c r="AE682" s="6">
        <v>104821.98</v>
      </c>
      <c r="AF682" s="6">
        <v>0</v>
      </c>
      <c r="AG682" s="6">
        <v>0</v>
      </c>
      <c r="AH682" s="49">
        <f t="shared" si="168"/>
        <v>0</v>
      </c>
      <c r="AI682" s="6">
        <v>-3992.09</v>
      </c>
      <c r="AJ682" s="6">
        <v>0</v>
      </c>
      <c r="AK682" s="6">
        <v>0</v>
      </c>
      <c r="AL682" s="49">
        <f t="shared" si="169"/>
        <v>0</v>
      </c>
      <c r="AM682" s="6">
        <v>-3992.09</v>
      </c>
      <c r="AN682" s="6">
        <v>0</v>
      </c>
      <c r="AO682" s="6">
        <v>0</v>
      </c>
      <c r="AP682" s="49">
        <f t="shared" si="170"/>
        <v>0</v>
      </c>
      <c r="AQ682" s="6">
        <v>-3992.09</v>
      </c>
      <c r="AR682" s="8">
        <v>0</v>
      </c>
      <c r="AS682" s="8">
        <v>0</v>
      </c>
      <c r="AT682" s="51">
        <f t="shared" si="171"/>
        <v>0</v>
      </c>
      <c r="AU682" s="6">
        <v>-3992.09</v>
      </c>
      <c r="AV682" s="8">
        <v>0</v>
      </c>
      <c r="AW682" s="8">
        <v>0</v>
      </c>
      <c r="AX682" s="51">
        <f t="shared" si="172"/>
        <v>0</v>
      </c>
      <c r="AY682" s="50">
        <f t="shared" si="173"/>
        <v>758116.37</v>
      </c>
      <c r="AZ682" s="50">
        <f t="shared" si="174"/>
        <v>742457.5</v>
      </c>
      <c r="BA682" s="50">
        <f t="shared" si="175"/>
        <v>103.75</v>
      </c>
      <c r="BB682" s="7">
        <f t="shared" si="176"/>
        <v>31.653808426744966</v>
      </c>
      <c r="BC682" s="10" t="s">
        <v>794</v>
      </c>
      <c r="BD682" s="10" t="s">
        <v>795</v>
      </c>
      <c r="BE682" s="10" t="s">
        <v>807</v>
      </c>
      <c r="BF682" s="10" t="s">
        <v>817</v>
      </c>
    </row>
    <row r="683" spans="1:58" x14ac:dyDescent="0.2">
      <c r="A683" s="5">
        <v>205467</v>
      </c>
      <c r="B683" s="6" t="s">
        <v>553</v>
      </c>
      <c r="C683" s="6">
        <v>188839.02</v>
      </c>
      <c r="D683" s="6">
        <v>312080</v>
      </c>
      <c r="E683" s="6">
        <v>46</v>
      </c>
      <c r="F683" s="49">
        <f t="shared" si="161"/>
        <v>18.152943476031787</v>
      </c>
      <c r="G683" s="6">
        <v>96349.01</v>
      </c>
      <c r="H683" s="6">
        <v>479990</v>
      </c>
      <c r="I683" s="6">
        <v>73</v>
      </c>
      <c r="J683" s="49">
        <f t="shared" si="162"/>
        <v>6.2226698681222521</v>
      </c>
      <c r="K683" s="6">
        <v>237072.77</v>
      </c>
      <c r="L683" s="6">
        <v>633692.5</v>
      </c>
      <c r="M683" s="6">
        <v>91.75</v>
      </c>
      <c r="N683" s="49">
        <f t="shared" si="163"/>
        <v>11.223397941430584</v>
      </c>
      <c r="O683" s="6">
        <v>121037.75999999999</v>
      </c>
      <c r="P683" s="6">
        <v>556080</v>
      </c>
      <c r="Q683" s="6">
        <v>79.5</v>
      </c>
      <c r="R683" s="49">
        <f t="shared" si="164"/>
        <v>6.7475373327578758</v>
      </c>
      <c r="S683" s="6">
        <v>169916.76</v>
      </c>
      <c r="T683" s="6">
        <v>496974</v>
      </c>
      <c r="U683" s="6">
        <v>72.900000000000006</v>
      </c>
      <c r="V683" s="49">
        <f t="shared" si="165"/>
        <v>10.598984172210216</v>
      </c>
      <c r="W683" s="6">
        <v>319069.26</v>
      </c>
      <c r="X683" s="6">
        <v>574975</v>
      </c>
      <c r="Y683" s="6">
        <v>87.5</v>
      </c>
      <c r="Z683" s="49">
        <f t="shared" si="166"/>
        <v>16.647815644158442</v>
      </c>
      <c r="AA683" s="6">
        <v>366439.26</v>
      </c>
      <c r="AB683" s="6">
        <v>467080</v>
      </c>
      <c r="AC683" s="6">
        <v>63</v>
      </c>
      <c r="AD683" s="49">
        <f t="shared" si="167"/>
        <v>24.320495546801403</v>
      </c>
      <c r="AE683" s="6">
        <v>155031.76</v>
      </c>
      <c r="AF683" s="6">
        <v>145470</v>
      </c>
      <c r="AG683" s="6">
        <v>19.5</v>
      </c>
      <c r="AH683" s="49">
        <f t="shared" si="168"/>
        <v>31.971903485254693</v>
      </c>
      <c r="AI683" s="6">
        <v>314476.76</v>
      </c>
      <c r="AJ683" s="6">
        <v>634310</v>
      </c>
      <c r="AK683" s="6">
        <v>92</v>
      </c>
      <c r="AL683" s="49">
        <f t="shared" si="169"/>
        <v>15.369109047626555</v>
      </c>
      <c r="AM683" s="6">
        <v>325791.76</v>
      </c>
      <c r="AN683" s="6">
        <v>267392.5</v>
      </c>
      <c r="AO683" s="6">
        <v>36.75</v>
      </c>
      <c r="AP683" s="49">
        <f t="shared" si="170"/>
        <v>37.77048555961742</v>
      </c>
      <c r="AQ683" s="6">
        <v>282001.76</v>
      </c>
      <c r="AR683" s="8">
        <v>304200</v>
      </c>
      <c r="AS683" s="8">
        <v>45</v>
      </c>
      <c r="AT683" s="51">
        <f t="shared" si="171"/>
        <v>28.737851939513483</v>
      </c>
      <c r="AU683" s="6">
        <v>267899.5</v>
      </c>
      <c r="AV683" s="8">
        <v>388880</v>
      </c>
      <c r="AW683" s="8">
        <v>55.5</v>
      </c>
      <c r="AX683" s="51">
        <f t="shared" si="172"/>
        <v>21.355905420695333</v>
      </c>
      <c r="AY683" s="50">
        <f t="shared" si="173"/>
        <v>1498723.84</v>
      </c>
      <c r="AZ683" s="50">
        <f t="shared" si="174"/>
        <v>3520871.5</v>
      </c>
      <c r="BA683" s="50">
        <f t="shared" si="175"/>
        <v>762.4</v>
      </c>
      <c r="BB683" s="7">
        <f t="shared" si="176"/>
        <v>13.195721297979777</v>
      </c>
      <c r="BC683" s="10" t="s">
        <v>794</v>
      </c>
      <c r="BD683" s="10" t="s">
        <v>795</v>
      </c>
      <c r="BE683" s="10" t="s">
        <v>807</v>
      </c>
      <c r="BF683" s="10" t="s">
        <v>817</v>
      </c>
    </row>
    <row r="684" spans="1:58" x14ac:dyDescent="0.2">
      <c r="A684" s="5">
        <v>205596</v>
      </c>
      <c r="B684" s="6" t="s">
        <v>556</v>
      </c>
      <c r="C684" s="6">
        <v>268107.49</v>
      </c>
      <c r="D684" s="6">
        <v>727595</v>
      </c>
      <c r="E684" s="6">
        <v>101.5</v>
      </c>
      <c r="F684" s="49">
        <f t="shared" si="161"/>
        <v>11.05453542149135</v>
      </c>
      <c r="G684" s="6">
        <v>310707.5</v>
      </c>
      <c r="H684" s="6">
        <v>416300</v>
      </c>
      <c r="I684" s="6">
        <v>60</v>
      </c>
      <c r="J684" s="49">
        <f t="shared" si="162"/>
        <v>23.136998558731683</v>
      </c>
      <c r="K684" s="6">
        <v>366655</v>
      </c>
      <c r="L684" s="6">
        <v>294925</v>
      </c>
      <c r="M684" s="6">
        <v>40</v>
      </c>
      <c r="N684" s="49">
        <f t="shared" si="163"/>
        <v>37.296431296092223</v>
      </c>
      <c r="O684" s="6">
        <v>362055</v>
      </c>
      <c r="P684" s="6">
        <v>73500</v>
      </c>
      <c r="Q684" s="6">
        <v>10</v>
      </c>
      <c r="R684" s="49">
        <f t="shared" si="164"/>
        <v>152.70346938775509</v>
      </c>
      <c r="S684" s="6">
        <v>358055</v>
      </c>
      <c r="T684" s="6">
        <v>0</v>
      </c>
      <c r="U684" s="6">
        <v>0</v>
      </c>
      <c r="V684" s="49">
        <f t="shared" si="165"/>
        <v>0</v>
      </c>
      <c r="W684" s="6">
        <v>310055</v>
      </c>
      <c r="X684" s="6">
        <v>0</v>
      </c>
      <c r="Y684" s="6">
        <v>0</v>
      </c>
      <c r="Z684" s="49">
        <f t="shared" si="166"/>
        <v>0</v>
      </c>
      <c r="AA684" s="6">
        <v>150905</v>
      </c>
      <c r="AB684" s="6">
        <v>156450</v>
      </c>
      <c r="AC684" s="6">
        <v>20</v>
      </c>
      <c r="AD684" s="49">
        <f t="shared" si="167"/>
        <v>29.90127836369447</v>
      </c>
      <c r="AE684" s="6">
        <v>308047.49</v>
      </c>
      <c r="AF684" s="6">
        <v>392115</v>
      </c>
      <c r="AG684" s="6">
        <v>51.5</v>
      </c>
      <c r="AH684" s="49">
        <f t="shared" si="168"/>
        <v>23.568148884893461</v>
      </c>
      <c r="AI684" s="6">
        <v>272529.99</v>
      </c>
      <c r="AJ684" s="6">
        <v>151100</v>
      </c>
      <c r="AK684" s="6">
        <v>20</v>
      </c>
      <c r="AL684" s="49">
        <f t="shared" si="169"/>
        <v>55.912837127729979</v>
      </c>
      <c r="AM684" s="6">
        <v>266280</v>
      </c>
      <c r="AN684" s="6">
        <v>273125</v>
      </c>
      <c r="AO684" s="6">
        <v>37.5</v>
      </c>
      <c r="AP684" s="49">
        <f t="shared" si="170"/>
        <v>30.223084668192218</v>
      </c>
      <c r="AQ684" s="6">
        <v>251080</v>
      </c>
      <c r="AR684" s="8">
        <v>220700</v>
      </c>
      <c r="AS684" s="8">
        <v>30</v>
      </c>
      <c r="AT684" s="51">
        <f t="shared" si="171"/>
        <v>35.267240598096969</v>
      </c>
      <c r="AU684" s="6">
        <v>232022.5</v>
      </c>
      <c r="AV684" s="8">
        <v>0</v>
      </c>
      <c r="AW684" s="8">
        <v>0</v>
      </c>
      <c r="AX684" s="51">
        <f t="shared" si="172"/>
        <v>0</v>
      </c>
      <c r="AY684" s="50">
        <f t="shared" si="173"/>
        <v>2126539.9900000002</v>
      </c>
      <c r="AZ684" s="50">
        <f t="shared" si="174"/>
        <v>1668770</v>
      </c>
      <c r="BA684" s="50">
        <f t="shared" si="175"/>
        <v>370.5</v>
      </c>
      <c r="BB684" s="7">
        <f t="shared" si="176"/>
        <v>39.503790030980909</v>
      </c>
      <c r="BC684" s="10" t="s">
        <v>794</v>
      </c>
      <c r="BD684" s="10" t="s">
        <v>795</v>
      </c>
      <c r="BE684" s="10" t="s">
        <v>807</v>
      </c>
      <c r="BF684" s="10" t="s">
        <v>817</v>
      </c>
    </row>
    <row r="685" spans="1:58" x14ac:dyDescent="0.2">
      <c r="A685" s="5">
        <v>206367</v>
      </c>
      <c r="B685" s="6" t="s">
        <v>569</v>
      </c>
      <c r="C685" s="6">
        <v>387096.99</v>
      </c>
      <c r="D685" s="6">
        <v>844742.5</v>
      </c>
      <c r="E685" s="6">
        <v>122.25</v>
      </c>
      <c r="F685" s="49">
        <f t="shared" si="161"/>
        <v>13.747277661535913</v>
      </c>
      <c r="G685" s="6">
        <v>458327</v>
      </c>
      <c r="H685" s="6">
        <v>846645</v>
      </c>
      <c r="I685" s="6">
        <v>126.5</v>
      </c>
      <c r="J685" s="49">
        <f t="shared" si="162"/>
        <v>16.78169362601799</v>
      </c>
      <c r="K685" s="6">
        <v>581598.25</v>
      </c>
      <c r="L685" s="6">
        <v>1182760</v>
      </c>
      <c r="M685" s="6">
        <v>170.5</v>
      </c>
      <c r="N685" s="49">
        <f t="shared" si="163"/>
        <v>14.751891761642259</v>
      </c>
      <c r="O685" s="6">
        <v>539483.25</v>
      </c>
      <c r="P685" s="6">
        <v>720715</v>
      </c>
      <c r="Q685" s="6">
        <v>104</v>
      </c>
      <c r="R685" s="49">
        <f t="shared" si="164"/>
        <v>23.204707477990606</v>
      </c>
      <c r="S685" s="6">
        <v>468742.73</v>
      </c>
      <c r="T685" s="6">
        <v>684061.5</v>
      </c>
      <c r="U685" s="6">
        <v>101.15</v>
      </c>
      <c r="V685" s="49">
        <f t="shared" si="165"/>
        <v>21.242278113883035</v>
      </c>
      <c r="W685" s="6">
        <v>190306.48</v>
      </c>
      <c r="X685" s="6">
        <v>346360</v>
      </c>
      <c r="Y685" s="6">
        <v>51</v>
      </c>
      <c r="Z685" s="49">
        <f t="shared" si="166"/>
        <v>16.483411479385609</v>
      </c>
      <c r="AA685" s="6">
        <v>454149.51</v>
      </c>
      <c r="AB685" s="6">
        <v>1217080</v>
      </c>
      <c r="AC685" s="6">
        <v>173</v>
      </c>
      <c r="AD685" s="49">
        <f t="shared" si="167"/>
        <v>11.567550867650441</v>
      </c>
      <c r="AE685" s="6">
        <v>230509.52</v>
      </c>
      <c r="AF685" s="6">
        <v>757500</v>
      </c>
      <c r="AG685" s="6">
        <v>102.5</v>
      </c>
      <c r="AH685" s="49">
        <f t="shared" si="168"/>
        <v>9.129089900990099</v>
      </c>
      <c r="AI685" s="6">
        <v>248385.47</v>
      </c>
      <c r="AJ685" s="6">
        <v>1393730.5</v>
      </c>
      <c r="AK685" s="6">
        <v>195.55</v>
      </c>
      <c r="AL685" s="49">
        <f t="shared" si="169"/>
        <v>5.5247047904885491</v>
      </c>
      <c r="AM685" s="6">
        <v>384209.47</v>
      </c>
      <c r="AN685" s="6">
        <v>882950</v>
      </c>
      <c r="AO685" s="6">
        <v>125</v>
      </c>
      <c r="AP685" s="49">
        <f t="shared" si="170"/>
        <v>13.48943153066425</v>
      </c>
      <c r="AQ685" s="6">
        <v>394609.47</v>
      </c>
      <c r="AR685" s="8">
        <v>426600</v>
      </c>
      <c r="AS685" s="8">
        <v>60</v>
      </c>
      <c r="AT685" s="51">
        <f t="shared" si="171"/>
        <v>28.675324824191275</v>
      </c>
      <c r="AU685" s="6">
        <v>299463.99</v>
      </c>
      <c r="AV685" s="8">
        <v>928610</v>
      </c>
      <c r="AW685" s="8">
        <v>131</v>
      </c>
      <c r="AX685" s="51">
        <f t="shared" si="172"/>
        <v>9.9970748645825473</v>
      </c>
      <c r="AY685" s="50">
        <f t="shared" si="173"/>
        <v>3079704.21</v>
      </c>
      <c r="AZ685" s="50">
        <f t="shared" si="174"/>
        <v>5842364</v>
      </c>
      <c r="BA685" s="50">
        <f t="shared" si="175"/>
        <v>1462.45</v>
      </c>
      <c r="BB685" s="7">
        <f t="shared" si="176"/>
        <v>16.341130150398026</v>
      </c>
      <c r="BC685" s="10" t="s">
        <v>794</v>
      </c>
      <c r="BD685" s="10" t="s">
        <v>795</v>
      </c>
      <c r="BE685" s="10" t="s">
        <v>807</v>
      </c>
      <c r="BF685" s="10" t="s">
        <v>817</v>
      </c>
    </row>
    <row r="686" spans="1:58" x14ac:dyDescent="0.2">
      <c r="A686" s="5">
        <v>206530</v>
      </c>
      <c r="B686" s="6" t="s">
        <v>573</v>
      </c>
      <c r="C686" s="6">
        <v>288862.49</v>
      </c>
      <c r="D686" s="6">
        <v>354610</v>
      </c>
      <c r="E686" s="6">
        <v>52</v>
      </c>
      <c r="F686" s="49">
        <f t="shared" si="161"/>
        <v>24.437761766447643</v>
      </c>
      <c r="G686" s="6">
        <v>63862.49</v>
      </c>
      <c r="H686" s="6">
        <v>65300</v>
      </c>
      <c r="I686" s="6">
        <v>10</v>
      </c>
      <c r="J686" s="49">
        <f t="shared" si="162"/>
        <v>30.317567993874423</v>
      </c>
      <c r="K686" s="6">
        <v>443112.49</v>
      </c>
      <c r="L686" s="6">
        <v>548720</v>
      </c>
      <c r="M686" s="6">
        <v>80</v>
      </c>
      <c r="N686" s="49">
        <f t="shared" si="163"/>
        <v>24.226153047091412</v>
      </c>
      <c r="O686" s="6">
        <v>360087.49</v>
      </c>
      <c r="P686" s="6">
        <v>17125</v>
      </c>
      <c r="Q686" s="6">
        <v>2.5</v>
      </c>
      <c r="R686" s="49">
        <f t="shared" si="164"/>
        <v>651.83720817518247</v>
      </c>
      <c r="S686" s="6">
        <v>204587.49</v>
      </c>
      <c r="T686" s="6">
        <v>0</v>
      </c>
      <c r="U686" s="6">
        <v>0</v>
      </c>
      <c r="V686" s="49">
        <f t="shared" si="165"/>
        <v>0</v>
      </c>
      <c r="W686" s="6">
        <v>132587.49</v>
      </c>
      <c r="X686" s="6">
        <v>134200</v>
      </c>
      <c r="Y686" s="6">
        <v>20</v>
      </c>
      <c r="Z686" s="49">
        <f t="shared" si="166"/>
        <v>29.63952831594635</v>
      </c>
      <c r="AA686" s="6">
        <v>132587.49</v>
      </c>
      <c r="AB686" s="6">
        <v>0</v>
      </c>
      <c r="AC686" s="6">
        <v>0</v>
      </c>
      <c r="AD686" s="49">
        <f t="shared" si="167"/>
        <v>0</v>
      </c>
      <c r="AE686" s="6">
        <v>132587.49</v>
      </c>
      <c r="AF686" s="6">
        <v>0</v>
      </c>
      <c r="AG686" s="6">
        <v>0</v>
      </c>
      <c r="AH686" s="49">
        <f t="shared" si="168"/>
        <v>0</v>
      </c>
      <c r="AI686" s="6">
        <v>65187.49</v>
      </c>
      <c r="AJ686" s="6">
        <v>0</v>
      </c>
      <c r="AK686" s="6">
        <v>0</v>
      </c>
      <c r="AL686" s="49">
        <f t="shared" si="169"/>
        <v>0</v>
      </c>
      <c r="AM686" s="6">
        <v>116267.49</v>
      </c>
      <c r="AN686" s="6">
        <v>118980</v>
      </c>
      <c r="AO686" s="6">
        <v>18</v>
      </c>
      <c r="AP686" s="49">
        <f t="shared" si="170"/>
        <v>30.293260968229955</v>
      </c>
      <c r="AQ686" s="6">
        <v>116267.49</v>
      </c>
      <c r="AR686" s="8">
        <v>0</v>
      </c>
      <c r="AS686" s="8">
        <v>0</v>
      </c>
      <c r="AT686" s="51">
        <f t="shared" si="171"/>
        <v>0</v>
      </c>
      <c r="AU686" s="6">
        <v>-3732.51</v>
      </c>
      <c r="AV686" s="8">
        <v>0</v>
      </c>
      <c r="AW686" s="8">
        <v>0</v>
      </c>
      <c r="AX686" s="51">
        <f t="shared" si="172"/>
        <v>0</v>
      </c>
      <c r="AY686" s="50">
        <f t="shared" si="173"/>
        <v>1625687.43</v>
      </c>
      <c r="AZ686" s="50">
        <f t="shared" si="174"/>
        <v>1119955</v>
      </c>
      <c r="BA686" s="50">
        <f t="shared" si="175"/>
        <v>182.5</v>
      </c>
      <c r="BB686" s="7">
        <f t="shared" si="176"/>
        <v>44.998513627779687</v>
      </c>
      <c r="BC686" s="10" t="s">
        <v>794</v>
      </c>
      <c r="BD686" s="10" t="s">
        <v>795</v>
      </c>
      <c r="BE686" s="10" t="s">
        <v>807</v>
      </c>
      <c r="BF686" s="10" t="s">
        <v>817</v>
      </c>
    </row>
    <row r="687" spans="1:58" x14ac:dyDescent="0.2">
      <c r="A687" s="5">
        <v>207441</v>
      </c>
      <c r="B687" s="6" t="s">
        <v>595</v>
      </c>
      <c r="C687" s="6">
        <v>0</v>
      </c>
      <c r="D687" s="6">
        <v>0</v>
      </c>
      <c r="E687" s="6">
        <v>0</v>
      </c>
      <c r="F687" s="49">
        <f t="shared" si="161"/>
        <v>0</v>
      </c>
      <c r="G687" s="6">
        <v>64000</v>
      </c>
      <c r="H687" s="6">
        <v>65300</v>
      </c>
      <c r="I687" s="6">
        <v>10</v>
      </c>
      <c r="J687" s="49">
        <f t="shared" si="162"/>
        <v>30.382848392036752</v>
      </c>
      <c r="K687" s="6">
        <v>-1000</v>
      </c>
      <c r="L687" s="6">
        <v>0</v>
      </c>
      <c r="M687" s="6">
        <v>0</v>
      </c>
      <c r="N687" s="49">
        <f t="shared" si="163"/>
        <v>0</v>
      </c>
      <c r="O687" s="6">
        <v>-1700</v>
      </c>
      <c r="P687" s="6">
        <v>135600</v>
      </c>
      <c r="Q687" s="6">
        <v>20</v>
      </c>
      <c r="R687" s="49">
        <f t="shared" si="164"/>
        <v>-0.38864306784660768</v>
      </c>
      <c r="S687" s="6">
        <v>58500</v>
      </c>
      <c r="T687" s="6">
        <v>66100</v>
      </c>
      <c r="U687" s="6">
        <v>10</v>
      </c>
      <c r="V687" s="49">
        <f t="shared" si="165"/>
        <v>27.435703479576397</v>
      </c>
      <c r="W687" s="6">
        <v>125000</v>
      </c>
      <c r="X687" s="6">
        <v>68600</v>
      </c>
      <c r="Y687" s="6">
        <v>10</v>
      </c>
      <c r="Z687" s="49">
        <f t="shared" si="166"/>
        <v>54.664723032069972</v>
      </c>
      <c r="AA687" s="6">
        <v>125000</v>
      </c>
      <c r="AB687" s="6">
        <v>0</v>
      </c>
      <c r="AC687" s="6">
        <v>0</v>
      </c>
      <c r="AD687" s="49">
        <f t="shared" si="167"/>
        <v>0</v>
      </c>
      <c r="AE687" s="6">
        <v>125000</v>
      </c>
      <c r="AF687" s="6">
        <v>0</v>
      </c>
      <c r="AG687" s="6">
        <v>0</v>
      </c>
      <c r="AH687" s="49">
        <f t="shared" si="168"/>
        <v>0</v>
      </c>
      <c r="AI687" s="6">
        <v>123800</v>
      </c>
      <c r="AJ687" s="6">
        <v>0</v>
      </c>
      <c r="AK687" s="6">
        <v>0</v>
      </c>
      <c r="AL687" s="49">
        <f t="shared" si="169"/>
        <v>0</v>
      </c>
      <c r="AM687" s="6">
        <v>123800</v>
      </c>
      <c r="AN687" s="6">
        <v>0</v>
      </c>
      <c r="AO687" s="6">
        <v>0</v>
      </c>
      <c r="AP687" s="49">
        <f t="shared" si="170"/>
        <v>0</v>
      </c>
      <c r="AQ687" s="6">
        <v>123800</v>
      </c>
      <c r="AR687" s="8">
        <v>0</v>
      </c>
      <c r="AS687" s="8">
        <v>0</v>
      </c>
      <c r="AT687" s="51">
        <f t="shared" si="171"/>
        <v>0</v>
      </c>
      <c r="AU687" s="6">
        <v>0</v>
      </c>
      <c r="AV687" s="8">
        <v>0</v>
      </c>
      <c r="AW687" s="8">
        <v>0</v>
      </c>
      <c r="AX687" s="51">
        <f t="shared" si="172"/>
        <v>0</v>
      </c>
      <c r="AY687" s="50">
        <f t="shared" si="173"/>
        <v>369800</v>
      </c>
      <c r="AZ687" s="50">
        <f t="shared" si="174"/>
        <v>335600</v>
      </c>
      <c r="BA687" s="50">
        <f t="shared" si="175"/>
        <v>50</v>
      </c>
      <c r="BB687" s="7">
        <f t="shared" si="176"/>
        <v>34.159117997616207</v>
      </c>
      <c r="BC687" s="10" t="s">
        <v>794</v>
      </c>
      <c r="BD687" s="10" t="s">
        <v>795</v>
      </c>
      <c r="BE687" s="10" t="s">
        <v>807</v>
      </c>
      <c r="BF687" s="10" t="s">
        <v>817</v>
      </c>
    </row>
    <row r="688" spans="1:58" x14ac:dyDescent="0.2">
      <c r="A688" s="5">
        <v>207586</v>
      </c>
      <c r="B688" s="6" t="s">
        <v>600</v>
      </c>
      <c r="C688" s="6">
        <v>65775</v>
      </c>
      <c r="D688" s="6">
        <v>0</v>
      </c>
      <c r="E688" s="6">
        <v>0</v>
      </c>
      <c r="F688" s="49">
        <f t="shared" si="161"/>
        <v>0</v>
      </c>
      <c r="G688" s="6">
        <v>65775</v>
      </c>
      <c r="H688" s="6">
        <v>0</v>
      </c>
      <c r="I688" s="6">
        <v>0</v>
      </c>
      <c r="J688" s="49">
        <f t="shared" si="162"/>
        <v>0</v>
      </c>
      <c r="K688" s="6">
        <v>-235</v>
      </c>
      <c r="L688" s="6">
        <v>0</v>
      </c>
      <c r="M688" s="6">
        <v>0</v>
      </c>
      <c r="N688" s="49">
        <f t="shared" si="163"/>
        <v>0</v>
      </c>
      <c r="O688" s="6">
        <v>-235</v>
      </c>
      <c r="P688" s="6">
        <v>0</v>
      </c>
      <c r="Q688" s="6">
        <v>0</v>
      </c>
      <c r="R688" s="49">
        <f t="shared" si="164"/>
        <v>0</v>
      </c>
      <c r="S688" s="6">
        <v>-235</v>
      </c>
      <c r="T688" s="6">
        <v>0</v>
      </c>
      <c r="U688" s="6">
        <v>0</v>
      </c>
      <c r="V688" s="49">
        <f t="shared" si="165"/>
        <v>0</v>
      </c>
      <c r="W688" s="6">
        <v>-235</v>
      </c>
      <c r="X688" s="6">
        <v>0</v>
      </c>
      <c r="Y688" s="6">
        <v>0</v>
      </c>
      <c r="Z688" s="49">
        <f t="shared" si="166"/>
        <v>0</v>
      </c>
      <c r="AA688" s="6">
        <v>-235</v>
      </c>
      <c r="AB688" s="6">
        <v>0</v>
      </c>
      <c r="AC688" s="6">
        <v>0</v>
      </c>
      <c r="AD688" s="49">
        <f t="shared" si="167"/>
        <v>0</v>
      </c>
      <c r="AE688" s="6">
        <v>-235</v>
      </c>
      <c r="AF688" s="6">
        <v>0</v>
      </c>
      <c r="AG688" s="6">
        <v>0</v>
      </c>
      <c r="AH688" s="49">
        <f t="shared" si="168"/>
        <v>0</v>
      </c>
      <c r="AI688" s="6">
        <v>-235</v>
      </c>
      <c r="AJ688" s="6">
        <v>0</v>
      </c>
      <c r="AK688" s="6">
        <v>0</v>
      </c>
      <c r="AL688" s="49">
        <f t="shared" si="169"/>
        <v>0</v>
      </c>
      <c r="AM688" s="6">
        <v>-235</v>
      </c>
      <c r="AN688" s="6">
        <v>0</v>
      </c>
      <c r="AO688" s="6">
        <v>0</v>
      </c>
      <c r="AP688" s="49">
        <f t="shared" si="170"/>
        <v>0</v>
      </c>
      <c r="AQ688" s="6">
        <v>-235</v>
      </c>
      <c r="AR688" s="8">
        <v>0</v>
      </c>
      <c r="AS688" s="8">
        <v>0</v>
      </c>
      <c r="AT688" s="51">
        <f t="shared" si="171"/>
        <v>0</v>
      </c>
      <c r="AU688" s="6">
        <v>95675</v>
      </c>
      <c r="AV688" s="8">
        <v>100219</v>
      </c>
      <c r="AW688" s="8">
        <v>13.9</v>
      </c>
      <c r="AX688" s="51">
        <f t="shared" si="172"/>
        <v>29.594438180384955</v>
      </c>
      <c r="AY688" s="50">
        <f t="shared" si="173"/>
        <v>130375</v>
      </c>
      <c r="AZ688" s="50">
        <f t="shared" si="174"/>
        <v>0</v>
      </c>
      <c r="BA688" s="50">
        <f t="shared" si="175"/>
        <v>13.9</v>
      </c>
      <c r="BB688" s="7">
        <f t="shared" si="176"/>
        <v>0</v>
      </c>
      <c r="BC688" s="10" t="s">
        <v>794</v>
      </c>
      <c r="BD688" s="10" t="s">
        <v>795</v>
      </c>
      <c r="BE688" s="10" t="s">
        <v>807</v>
      </c>
      <c r="BF688" s="10" t="s">
        <v>817</v>
      </c>
    </row>
    <row r="689" spans="1:58" x14ac:dyDescent="0.2">
      <c r="A689" s="5">
        <v>207946</v>
      </c>
      <c r="B689" s="6" t="s">
        <v>607</v>
      </c>
      <c r="C689" s="6">
        <v>278040</v>
      </c>
      <c r="D689" s="6">
        <v>280560</v>
      </c>
      <c r="E689" s="6">
        <v>42</v>
      </c>
      <c r="F689" s="49">
        <f t="shared" si="161"/>
        <v>29.730538922155688</v>
      </c>
      <c r="G689" s="6">
        <v>278040</v>
      </c>
      <c r="H689" s="6">
        <v>0</v>
      </c>
      <c r="I689" s="6">
        <v>0</v>
      </c>
      <c r="J689" s="49">
        <f t="shared" si="162"/>
        <v>0</v>
      </c>
      <c r="K689" s="6">
        <v>274965</v>
      </c>
      <c r="L689" s="6">
        <v>352420</v>
      </c>
      <c r="M689" s="6">
        <v>53</v>
      </c>
      <c r="N689" s="49">
        <f t="shared" si="163"/>
        <v>23.406588729357015</v>
      </c>
      <c r="O689" s="6">
        <v>267720</v>
      </c>
      <c r="P689" s="6">
        <v>416420</v>
      </c>
      <c r="Q689" s="6">
        <v>62</v>
      </c>
      <c r="R689" s="49">
        <f t="shared" si="164"/>
        <v>19.930166658661928</v>
      </c>
      <c r="S689" s="6">
        <v>260280</v>
      </c>
      <c r="T689" s="6">
        <v>0</v>
      </c>
      <c r="U689" s="6">
        <v>0</v>
      </c>
      <c r="V689" s="49">
        <f t="shared" si="165"/>
        <v>0</v>
      </c>
      <c r="W689" s="6">
        <v>276995</v>
      </c>
      <c r="X689" s="6">
        <v>356780</v>
      </c>
      <c r="Y689" s="6">
        <v>53</v>
      </c>
      <c r="Z689" s="49">
        <f t="shared" si="166"/>
        <v>23.291243903806269</v>
      </c>
      <c r="AA689" s="6">
        <v>132900</v>
      </c>
      <c r="AB689" s="6">
        <v>214300</v>
      </c>
      <c r="AC689" s="6">
        <v>30</v>
      </c>
      <c r="AD689" s="49">
        <f t="shared" si="167"/>
        <v>19.224918338777414</v>
      </c>
      <c r="AE689" s="6">
        <v>134600</v>
      </c>
      <c r="AF689" s="6">
        <v>140200</v>
      </c>
      <c r="AG689" s="6">
        <v>20</v>
      </c>
      <c r="AH689" s="49">
        <f t="shared" si="168"/>
        <v>28.801711840228247</v>
      </c>
      <c r="AI689" s="6">
        <v>342324.99</v>
      </c>
      <c r="AJ689" s="6">
        <v>529360</v>
      </c>
      <c r="AK689" s="6">
        <v>73</v>
      </c>
      <c r="AL689" s="49">
        <f t="shared" si="169"/>
        <v>20.046990120145079</v>
      </c>
      <c r="AM689" s="6">
        <v>364799.99</v>
      </c>
      <c r="AN689" s="6">
        <v>377800</v>
      </c>
      <c r="AO689" s="6">
        <v>55</v>
      </c>
      <c r="AP689" s="49">
        <f t="shared" si="170"/>
        <v>29.933297220751719</v>
      </c>
      <c r="AQ689" s="6">
        <v>364799.99</v>
      </c>
      <c r="AR689" s="8">
        <v>0</v>
      </c>
      <c r="AS689" s="8">
        <v>0</v>
      </c>
      <c r="AT689" s="51">
        <f t="shared" si="171"/>
        <v>0</v>
      </c>
      <c r="AU689" s="6">
        <v>349279.99</v>
      </c>
      <c r="AV689" s="8">
        <v>0</v>
      </c>
      <c r="AW689" s="8">
        <v>0</v>
      </c>
      <c r="AX689" s="51">
        <f t="shared" si="172"/>
        <v>0</v>
      </c>
      <c r="AY689" s="50">
        <f t="shared" si="173"/>
        <v>1768940</v>
      </c>
      <c r="AZ689" s="50">
        <f t="shared" si="174"/>
        <v>1620480</v>
      </c>
      <c r="BA689" s="50">
        <f t="shared" si="175"/>
        <v>388</v>
      </c>
      <c r="BB689" s="7">
        <f t="shared" si="176"/>
        <v>33.840059735387044</v>
      </c>
      <c r="BC689" s="10" t="s">
        <v>794</v>
      </c>
      <c r="BD689" s="10" t="s">
        <v>795</v>
      </c>
      <c r="BE689" s="10" t="s">
        <v>807</v>
      </c>
      <c r="BF689" s="10" t="s">
        <v>817</v>
      </c>
    </row>
    <row r="690" spans="1:58" x14ac:dyDescent="0.2">
      <c r="A690" s="5">
        <v>208043</v>
      </c>
      <c r="B690" s="6" t="s">
        <v>613</v>
      </c>
      <c r="C690" s="6">
        <v>-4000</v>
      </c>
      <c r="D690" s="6">
        <v>344625</v>
      </c>
      <c r="E690" s="6">
        <v>50</v>
      </c>
      <c r="F690" s="49">
        <f t="shared" si="161"/>
        <v>-0.34820457018498369</v>
      </c>
      <c r="G690" s="6">
        <v>-11025</v>
      </c>
      <c r="H690" s="6">
        <v>407925</v>
      </c>
      <c r="I690" s="6">
        <v>60</v>
      </c>
      <c r="J690" s="49">
        <f t="shared" si="162"/>
        <v>-0.83783783783783783</v>
      </c>
      <c r="K690" s="6">
        <v>-21235</v>
      </c>
      <c r="L690" s="6">
        <v>489795</v>
      </c>
      <c r="M690" s="6">
        <v>71</v>
      </c>
      <c r="N690" s="49">
        <f t="shared" si="163"/>
        <v>-1.3006461887116039</v>
      </c>
      <c r="O690" s="6">
        <v>64664.99</v>
      </c>
      <c r="P690" s="6">
        <v>426050</v>
      </c>
      <c r="Q690" s="6">
        <v>60</v>
      </c>
      <c r="R690" s="49">
        <f t="shared" si="164"/>
        <v>4.7051160427179903</v>
      </c>
      <c r="S690" s="6">
        <v>-17935.009999999998</v>
      </c>
      <c r="T690" s="6">
        <v>417350</v>
      </c>
      <c r="U690" s="6">
        <v>60</v>
      </c>
      <c r="V690" s="49">
        <f t="shared" si="165"/>
        <v>-1.3321799688510843</v>
      </c>
      <c r="W690" s="6">
        <v>53304.98</v>
      </c>
      <c r="X690" s="6">
        <v>558550</v>
      </c>
      <c r="Y690" s="6">
        <v>80</v>
      </c>
      <c r="Z690" s="49">
        <f t="shared" si="166"/>
        <v>2.8630371497627789</v>
      </c>
      <c r="AA690" s="6">
        <v>122154.99</v>
      </c>
      <c r="AB690" s="6">
        <v>388780</v>
      </c>
      <c r="AC690" s="6">
        <v>53</v>
      </c>
      <c r="AD690" s="49">
        <f t="shared" si="167"/>
        <v>9.7402250372961579</v>
      </c>
      <c r="AE690" s="6">
        <v>57044.99</v>
      </c>
      <c r="AF690" s="6">
        <v>363000</v>
      </c>
      <c r="AG690" s="6">
        <v>50</v>
      </c>
      <c r="AH690" s="49">
        <f t="shared" si="168"/>
        <v>4.7144619834710744</v>
      </c>
      <c r="AI690" s="6">
        <v>-36195.01</v>
      </c>
      <c r="AJ690" s="6">
        <v>445200</v>
      </c>
      <c r="AK690" s="6">
        <v>62</v>
      </c>
      <c r="AL690" s="49">
        <f t="shared" si="169"/>
        <v>-2.5203174079065587</v>
      </c>
      <c r="AM690" s="6">
        <v>94339.99</v>
      </c>
      <c r="AN690" s="6">
        <v>520250</v>
      </c>
      <c r="AO690" s="6">
        <v>75</v>
      </c>
      <c r="AP690" s="49">
        <f t="shared" si="170"/>
        <v>5.6214121864488229</v>
      </c>
      <c r="AQ690" s="6">
        <v>-25440.02</v>
      </c>
      <c r="AR690" s="8">
        <v>470800</v>
      </c>
      <c r="AS690" s="8">
        <v>65</v>
      </c>
      <c r="AT690" s="51">
        <f t="shared" si="171"/>
        <v>-1.6751075191163975</v>
      </c>
      <c r="AU690" s="6">
        <v>63084.72</v>
      </c>
      <c r="AV690" s="8">
        <v>600140</v>
      </c>
      <c r="AW690" s="8">
        <v>84</v>
      </c>
      <c r="AX690" s="51">
        <f t="shared" si="172"/>
        <v>3.2586168560669178</v>
      </c>
      <c r="AY690" s="50">
        <f t="shared" si="173"/>
        <v>185929.95</v>
      </c>
      <c r="AZ690" s="50">
        <f t="shared" si="174"/>
        <v>3033075</v>
      </c>
      <c r="BA690" s="50">
        <f t="shared" si="175"/>
        <v>770</v>
      </c>
      <c r="BB690" s="7">
        <f t="shared" si="176"/>
        <v>1.9003250661457434</v>
      </c>
      <c r="BC690" s="10" t="s">
        <v>794</v>
      </c>
      <c r="BD690" s="10" t="s">
        <v>795</v>
      </c>
      <c r="BE690" s="10" t="s">
        <v>807</v>
      </c>
      <c r="BF690" s="10" t="s">
        <v>817</v>
      </c>
    </row>
    <row r="691" spans="1:58" x14ac:dyDescent="0.2">
      <c r="A691" s="5">
        <v>208089</v>
      </c>
      <c r="B691" s="6" t="s">
        <v>615</v>
      </c>
      <c r="C691" s="6">
        <v>89560</v>
      </c>
      <c r="D691" s="6">
        <v>162590</v>
      </c>
      <c r="E691" s="6">
        <v>23</v>
      </c>
      <c r="F691" s="49">
        <f t="shared" si="161"/>
        <v>16.525001537609938</v>
      </c>
      <c r="G691" s="6">
        <v>187698</v>
      </c>
      <c r="H691" s="6">
        <v>265637</v>
      </c>
      <c r="I691" s="6">
        <v>38.9</v>
      </c>
      <c r="J691" s="49">
        <f t="shared" si="162"/>
        <v>21.904471139186182</v>
      </c>
      <c r="K691" s="6">
        <v>289274.5</v>
      </c>
      <c r="L691" s="6">
        <v>1360920</v>
      </c>
      <c r="M691" s="6">
        <v>192.6</v>
      </c>
      <c r="N691" s="49">
        <f t="shared" si="163"/>
        <v>6.3767414690062605</v>
      </c>
      <c r="O691" s="6">
        <v>357296.24</v>
      </c>
      <c r="P691" s="6">
        <v>1192667.5</v>
      </c>
      <c r="Q691" s="6">
        <v>168.65</v>
      </c>
      <c r="R691" s="49">
        <f t="shared" si="164"/>
        <v>9.2868996933344778</v>
      </c>
      <c r="S691" s="6">
        <v>313974.24</v>
      </c>
      <c r="T691" s="6">
        <v>465763.5</v>
      </c>
      <c r="U691" s="6">
        <v>67.849999999999994</v>
      </c>
      <c r="V691" s="49">
        <f t="shared" si="165"/>
        <v>20.897303975086068</v>
      </c>
      <c r="W691" s="6">
        <v>247894.76</v>
      </c>
      <c r="X691" s="6">
        <v>495275</v>
      </c>
      <c r="Y691" s="6">
        <v>73</v>
      </c>
      <c r="Z691" s="49">
        <f t="shared" si="166"/>
        <v>15.015582858008177</v>
      </c>
      <c r="AA691" s="6">
        <v>357563.51</v>
      </c>
      <c r="AB691" s="6">
        <v>540252.5</v>
      </c>
      <c r="AC691" s="6">
        <v>75.25</v>
      </c>
      <c r="AD691" s="49">
        <f t="shared" si="167"/>
        <v>20.517200401664038</v>
      </c>
      <c r="AE691" s="6">
        <v>344243.5</v>
      </c>
      <c r="AF691" s="6">
        <v>404935</v>
      </c>
      <c r="AG691" s="6">
        <v>55</v>
      </c>
      <c r="AH691" s="49">
        <f t="shared" si="168"/>
        <v>25.503611690765183</v>
      </c>
      <c r="AI691" s="6">
        <v>344361.75</v>
      </c>
      <c r="AJ691" s="6">
        <v>440290</v>
      </c>
      <c r="AK691" s="6">
        <v>62.2</v>
      </c>
      <c r="AL691" s="49">
        <f t="shared" si="169"/>
        <v>24.245870335460719</v>
      </c>
      <c r="AM691" s="6">
        <v>376049.75</v>
      </c>
      <c r="AN691" s="6">
        <v>704918</v>
      </c>
      <c r="AO691" s="6">
        <v>100.8</v>
      </c>
      <c r="AP691" s="49">
        <f t="shared" si="170"/>
        <v>16.537444426160206</v>
      </c>
      <c r="AQ691" s="6">
        <v>304311.75</v>
      </c>
      <c r="AR691" s="8">
        <v>381586.5</v>
      </c>
      <c r="AS691" s="8">
        <v>52.65</v>
      </c>
      <c r="AT691" s="51">
        <f t="shared" si="171"/>
        <v>24.722216980946651</v>
      </c>
      <c r="AU691" s="6">
        <v>-13536</v>
      </c>
      <c r="AV691" s="8">
        <v>114150</v>
      </c>
      <c r="AW691" s="8">
        <v>15</v>
      </c>
      <c r="AX691" s="51">
        <f t="shared" si="172"/>
        <v>-3.6760052562417869</v>
      </c>
      <c r="AY691" s="50">
        <f t="shared" si="173"/>
        <v>1843261.25</v>
      </c>
      <c r="AZ691" s="50">
        <f t="shared" si="174"/>
        <v>4483105.5</v>
      </c>
      <c r="BA691" s="50">
        <f t="shared" si="175"/>
        <v>924.9</v>
      </c>
      <c r="BB691" s="7">
        <f t="shared" si="176"/>
        <v>12.745874204834125</v>
      </c>
      <c r="BC691" s="10" t="s">
        <v>794</v>
      </c>
      <c r="BD691" s="10" t="s">
        <v>795</v>
      </c>
      <c r="BE691" s="10" t="s">
        <v>807</v>
      </c>
      <c r="BF691" s="10" t="s">
        <v>817</v>
      </c>
    </row>
    <row r="692" spans="1:58" x14ac:dyDescent="0.2">
      <c r="A692" s="5">
        <v>208737</v>
      </c>
      <c r="B692" s="6" t="s">
        <v>630</v>
      </c>
      <c r="C692" s="6">
        <v>0</v>
      </c>
      <c r="D692" s="6">
        <v>0</v>
      </c>
      <c r="E692" s="6">
        <v>0</v>
      </c>
      <c r="F692" s="49">
        <f t="shared" si="161"/>
        <v>0</v>
      </c>
      <c r="G692" s="6">
        <v>0</v>
      </c>
      <c r="H692" s="6">
        <v>0</v>
      </c>
      <c r="I692" s="6">
        <v>0</v>
      </c>
      <c r="J692" s="49">
        <f t="shared" si="162"/>
        <v>0</v>
      </c>
      <c r="K692" s="6">
        <v>4950</v>
      </c>
      <c r="L692" s="6">
        <v>208250</v>
      </c>
      <c r="M692" s="6">
        <v>30</v>
      </c>
      <c r="N692" s="49">
        <f t="shared" si="163"/>
        <v>0.71308523409363744</v>
      </c>
      <c r="O692" s="6">
        <v>327080</v>
      </c>
      <c r="P692" s="6">
        <v>648705</v>
      </c>
      <c r="Q692" s="6">
        <v>94.5</v>
      </c>
      <c r="R692" s="49">
        <f t="shared" si="164"/>
        <v>15.630340447506956</v>
      </c>
      <c r="S692" s="6">
        <v>428970</v>
      </c>
      <c r="T692" s="6">
        <v>282080</v>
      </c>
      <c r="U692" s="6">
        <v>43</v>
      </c>
      <c r="V692" s="49">
        <f t="shared" si="165"/>
        <v>47.142902722631874</v>
      </c>
      <c r="W692" s="6">
        <v>267622.5</v>
      </c>
      <c r="X692" s="6">
        <v>0</v>
      </c>
      <c r="Y692" s="6">
        <v>0</v>
      </c>
      <c r="Z692" s="49">
        <f t="shared" si="166"/>
        <v>0</v>
      </c>
      <c r="AA692" s="6">
        <v>217622.5</v>
      </c>
      <c r="AB692" s="6">
        <v>0</v>
      </c>
      <c r="AC692" s="6">
        <v>0</v>
      </c>
      <c r="AD692" s="49">
        <f t="shared" si="167"/>
        <v>0</v>
      </c>
      <c r="AE692" s="6">
        <v>196722.53</v>
      </c>
      <c r="AF692" s="6">
        <v>499700</v>
      </c>
      <c r="AG692" s="6">
        <v>70</v>
      </c>
      <c r="AH692" s="49">
        <f t="shared" si="168"/>
        <v>11.810438062837701</v>
      </c>
      <c r="AI692" s="6">
        <v>287678.78000000003</v>
      </c>
      <c r="AJ692" s="6">
        <v>412762.5</v>
      </c>
      <c r="AK692" s="6">
        <v>58.75</v>
      </c>
      <c r="AL692" s="49">
        <f t="shared" si="169"/>
        <v>21.605747082159837</v>
      </c>
      <c r="AM692" s="6">
        <v>337528.78</v>
      </c>
      <c r="AN692" s="6">
        <v>342250</v>
      </c>
      <c r="AO692" s="6">
        <v>50</v>
      </c>
      <c r="AP692" s="49">
        <f t="shared" si="170"/>
        <v>30.572365756026301</v>
      </c>
      <c r="AQ692" s="6">
        <v>261891.28</v>
      </c>
      <c r="AR692" s="8">
        <v>199787.5</v>
      </c>
      <c r="AS692" s="8">
        <v>28.75</v>
      </c>
      <c r="AT692" s="51">
        <f t="shared" si="171"/>
        <v>40.6363244947757</v>
      </c>
      <c r="AU692" s="6">
        <v>170047.52</v>
      </c>
      <c r="AV692" s="8">
        <v>207300</v>
      </c>
      <c r="AW692" s="8">
        <v>30</v>
      </c>
      <c r="AX692" s="51">
        <f t="shared" si="172"/>
        <v>25.429199807042931</v>
      </c>
      <c r="AY692" s="50">
        <f t="shared" si="173"/>
        <v>1246245</v>
      </c>
      <c r="AZ692" s="50">
        <f t="shared" si="174"/>
        <v>1139035</v>
      </c>
      <c r="BA692" s="50">
        <f t="shared" si="175"/>
        <v>405</v>
      </c>
      <c r="BB692" s="7">
        <f t="shared" si="176"/>
        <v>33.917829566255648</v>
      </c>
      <c r="BC692" s="10" t="s">
        <v>794</v>
      </c>
      <c r="BD692" s="10" t="s">
        <v>795</v>
      </c>
      <c r="BE692" s="10" t="s">
        <v>807</v>
      </c>
      <c r="BF692" s="10" t="s">
        <v>817</v>
      </c>
    </row>
    <row r="693" spans="1:58" x14ac:dyDescent="0.2">
      <c r="A693" s="5">
        <v>208952</v>
      </c>
      <c r="B693" s="6" t="s">
        <v>271</v>
      </c>
      <c r="C693" s="6">
        <v>0</v>
      </c>
      <c r="D693" s="6">
        <v>0</v>
      </c>
      <c r="E693" s="6">
        <v>0</v>
      </c>
      <c r="F693" s="49">
        <f t="shared" si="161"/>
        <v>0</v>
      </c>
      <c r="G693" s="6">
        <v>0</v>
      </c>
      <c r="H693" s="6">
        <v>0</v>
      </c>
      <c r="I693" s="6">
        <v>0</v>
      </c>
      <c r="J693" s="49">
        <f t="shared" si="162"/>
        <v>0</v>
      </c>
      <c r="K693" s="6">
        <v>0</v>
      </c>
      <c r="L693" s="6">
        <v>0</v>
      </c>
      <c r="M693" s="6">
        <v>0</v>
      </c>
      <c r="N693" s="49">
        <f t="shared" si="163"/>
        <v>0</v>
      </c>
      <c r="O693" s="6">
        <v>416700</v>
      </c>
      <c r="P693" s="6">
        <v>508600</v>
      </c>
      <c r="Q693" s="6">
        <v>70</v>
      </c>
      <c r="R693" s="49">
        <f t="shared" si="164"/>
        <v>25.39854502556036</v>
      </c>
      <c r="S693" s="6">
        <v>218525.04</v>
      </c>
      <c r="T693" s="6">
        <v>1409975</v>
      </c>
      <c r="U693" s="6">
        <v>197.5</v>
      </c>
      <c r="V693" s="49">
        <f t="shared" si="165"/>
        <v>4.8045364208585264</v>
      </c>
      <c r="W693" s="6">
        <v>214712.54</v>
      </c>
      <c r="X693" s="6">
        <v>354250</v>
      </c>
      <c r="Y693" s="6">
        <v>50</v>
      </c>
      <c r="Z693" s="49">
        <f t="shared" si="166"/>
        <v>18.183136767819338</v>
      </c>
      <c r="AA693" s="6">
        <v>288525.09999999998</v>
      </c>
      <c r="AB693" s="6">
        <v>2005115</v>
      </c>
      <c r="AC693" s="6">
        <v>271.5</v>
      </c>
      <c r="AD693" s="49">
        <f t="shared" si="167"/>
        <v>4.4607307311550706</v>
      </c>
      <c r="AE693" s="6">
        <v>582510.06999999995</v>
      </c>
      <c r="AF693" s="6">
        <v>1225667.5</v>
      </c>
      <c r="AG693" s="6">
        <v>164.25</v>
      </c>
      <c r="AH693" s="49">
        <f t="shared" si="168"/>
        <v>14.25778369745465</v>
      </c>
      <c r="AI693" s="6">
        <v>470508.11</v>
      </c>
      <c r="AJ693" s="6">
        <v>1831212.5</v>
      </c>
      <c r="AK693" s="6">
        <v>252.25</v>
      </c>
      <c r="AL693" s="49">
        <f t="shared" si="169"/>
        <v>7.9650785531444335</v>
      </c>
      <c r="AM693" s="6">
        <v>629157.11</v>
      </c>
      <c r="AN693" s="6">
        <v>622720</v>
      </c>
      <c r="AO693" s="6">
        <v>87</v>
      </c>
      <c r="AP693" s="49">
        <f t="shared" si="170"/>
        <v>31.320449656346351</v>
      </c>
      <c r="AQ693" s="6">
        <v>456671.61</v>
      </c>
      <c r="AR693" s="8">
        <v>579962.5</v>
      </c>
      <c r="AS693" s="8">
        <v>83.75</v>
      </c>
      <c r="AT693" s="51">
        <f t="shared" si="171"/>
        <v>24.409888415199255</v>
      </c>
      <c r="AU693" s="6">
        <v>418914.11</v>
      </c>
      <c r="AV693" s="8">
        <v>1634307.5</v>
      </c>
      <c r="AW693" s="8">
        <v>223.25</v>
      </c>
      <c r="AX693" s="51">
        <f t="shared" si="172"/>
        <v>7.9460795535723845</v>
      </c>
      <c r="AY693" s="50">
        <f t="shared" si="173"/>
        <v>1138462.6800000002</v>
      </c>
      <c r="AZ693" s="50">
        <f t="shared" si="174"/>
        <v>4277940</v>
      </c>
      <c r="BA693" s="50">
        <f t="shared" si="175"/>
        <v>1399.5</v>
      </c>
      <c r="BB693" s="7">
        <f t="shared" si="176"/>
        <v>8.2498452713221795</v>
      </c>
      <c r="BC693" s="10" t="s">
        <v>794</v>
      </c>
      <c r="BD693" s="10" t="s">
        <v>795</v>
      </c>
      <c r="BE693" s="10" t="s">
        <v>807</v>
      </c>
      <c r="BF693" s="10" t="s">
        <v>817</v>
      </c>
    </row>
    <row r="694" spans="1:58" x14ac:dyDescent="0.2">
      <c r="A694" s="5">
        <v>209232</v>
      </c>
      <c r="B694" s="6" t="s">
        <v>653</v>
      </c>
      <c r="C694" s="6">
        <v>0</v>
      </c>
      <c r="D694" s="6">
        <v>0</v>
      </c>
      <c r="E694" s="6">
        <v>0</v>
      </c>
      <c r="F694" s="49">
        <f t="shared" si="161"/>
        <v>0</v>
      </c>
      <c r="G694" s="6">
        <v>0</v>
      </c>
      <c r="H694" s="6">
        <v>0</v>
      </c>
      <c r="I694" s="6">
        <v>0</v>
      </c>
      <c r="J694" s="49">
        <f t="shared" si="162"/>
        <v>0</v>
      </c>
      <c r="K694" s="6">
        <v>0</v>
      </c>
      <c r="L694" s="6">
        <v>0</v>
      </c>
      <c r="M694" s="6">
        <v>0</v>
      </c>
      <c r="N694" s="49">
        <f t="shared" si="163"/>
        <v>0</v>
      </c>
      <c r="O694" s="6">
        <v>0</v>
      </c>
      <c r="P694" s="6">
        <v>0</v>
      </c>
      <c r="Q694" s="6">
        <v>0</v>
      </c>
      <c r="R694" s="49">
        <f t="shared" si="164"/>
        <v>0</v>
      </c>
      <c r="S694" s="6">
        <v>111410</v>
      </c>
      <c r="T694" s="6">
        <v>340850</v>
      </c>
      <c r="U694" s="6">
        <v>50</v>
      </c>
      <c r="V694" s="49">
        <f t="shared" si="165"/>
        <v>10.132638990758398</v>
      </c>
      <c r="W694" s="6">
        <v>226410</v>
      </c>
      <c r="X694" s="6">
        <v>334400</v>
      </c>
      <c r="Y694" s="6">
        <v>50</v>
      </c>
      <c r="Z694" s="49">
        <f t="shared" si="166"/>
        <v>20.311901913875598</v>
      </c>
      <c r="AA694" s="6">
        <v>133410</v>
      </c>
      <c r="AB694" s="6">
        <v>70100</v>
      </c>
      <c r="AC694" s="6">
        <v>10</v>
      </c>
      <c r="AD694" s="49">
        <f t="shared" si="167"/>
        <v>58.997289586305271</v>
      </c>
      <c r="AE694" s="6">
        <v>135510</v>
      </c>
      <c r="AF694" s="6">
        <v>143200</v>
      </c>
      <c r="AG694" s="6">
        <v>20</v>
      </c>
      <c r="AH694" s="49">
        <f t="shared" si="168"/>
        <v>28.388966480446928</v>
      </c>
      <c r="AI694" s="6">
        <v>53610</v>
      </c>
      <c r="AJ694" s="6">
        <v>70100</v>
      </c>
      <c r="AK694" s="6">
        <v>10</v>
      </c>
      <c r="AL694" s="49">
        <f t="shared" si="169"/>
        <v>23.707703281027101</v>
      </c>
      <c r="AM694" s="6">
        <v>221629.99</v>
      </c>
      <c r="AN694" s="6">
        <v>371060</v>
      </c>
      <c r="AO694" s="6">
        <v>51</v>
      </c>
      <c r="AP694" s="49">
        <f t="shared" si="170"/>
        <v>18.515953457661833</v>
      </c>
      <c r="AQ694" s="6">
        <v>156979.99</v>
      </c>
      <c r="AR694" s="8">
        <v>142450</v>
      </c>
      <c r="AS694" s="8">
        <v>20</v>
      </c>
      <c r="AT694" s="51">
        <f t="shared" si="171"/>
        <v>34.162019585819586</v>
      </c>
      <c r="AU694" s="6">
        <v>205207.49</v>
      </c>
      <c r="AV694" s="8">
        <v>217300</v>
      </c>
      <c r="AW694" s="8">
        <v>30</v>
      </c>
      <c r="AX694" s="51">
        <f t="shared" si="172"/>
        <v>29.274883525080533</v>
      </c>
      <c r="AY694" s="50">
        <f t="shared" si="173"/>
        <v>471230</v>
      </c>
      <c r="AZ694" s="50">
        <f t="shared" si="174"/>
        <v>745350</v>
      </c>
      <c r="BA694" s="50">
        <f t="shared" si="175"/>
        <v>241</v>
      </c>
      <c r="BB694" s="7">
        <f t="shared" si="176"/>
        <v>19.599020594351646</v>
      </c>
      <c r="BC694" s="10" t="s">
        <v>794</v>
      </c>
      <c r="BD694" s="10" t="s">
        <v>795</v>
      </c>
      <c r="BE694" s="10" t="s">
        <v>807</v>
      </c>
      <c r="BF694" s="10" t="s">
        <v>817</v>
      </c>
    </row>
    <row r="695" spans="1:58" x14ac:dyDescent="0.2">
      <c r="A695" s="5">
        <v>209535</v>
      </c>
      <c r="B695" s="6" t="s">
        <v>661</v>
      </c>
      <c r="C695" s="6">
        <v>0</v>
      </c>
      <c r="D695" s="6">
        <v>0</v>
      </c>
      <c r="E695" s="6">
        <v>0</v>
      </c>
      <c r="F695" s="49">
        <f t="shared" si="161"/>
        <v>0</v>
      </c>
      <c r="G695" s="6">
        <v>0</v>
      </c>
      <c r="H695" s="6">
        <v>0</v>
      </c>
      <c r="I695" s="6">
        <v>0</v>
      </c>
      <c r="J695" s="49">
        <f t="shared" si="162"/>
        <v>0</v>
      </c>
      <c r="K695" s="6">
        <v>0</v>
      </c>
      <c r="L695" s="6">
        <v>0</v>
      </c>
      <c r="M695" s="6">
        <v>0</v>
      </c>
      <c r="N695" s="49">
        <f t="shared" si="163"/>
        <v>0</v>
      </c>
      <c r="O695" s="6">
        <v>0</v>
      </c>
      <c r="P695" s="6">
        <v>0</v>
      </c>
      <c r="Q695" s="6">
        <v>0</v>
      </c>
      <c r="R695" s="49">
        <f t="shared" si="164"/>
        <v>0</v>
      </c>
      <c r="S695" s="6">
        <v>0</v>
      </c>
      <c r="T695" s="6">
        <v>0</v>
      </c>
      <c r="U695" s="6">
        <v>0</v>
      </c>
      <c r="V695" s="49">
        <f t="shared" si="165"/>
        <v>0</v>
      </c>
      <c r="W695" s="6">
        <v>-1406.26</v>
      </c>
      <c r="X695" s="6">
        <v>132200</v>
      </c>
      <c r="Y695" s="6">
        <v>20</v>
      </c>
      <c r="Z695" s="49">
        <f t="shared" si="166"/>
        <v>-0.31912102874432674</v>
      </c>
      <c r="AA695" s="6">
        <v>-2734.39</v>
      </c>
      <c r="AB695" s="6">
        <v>143200</v>
      </c>
      <c r="AC695" s="6">
        <v>20</v>
      </c>
      <c r="AD695" s="49">
        <f t="shared" si="167"/>
        <v>-0.59194196927374299</v>
      </c>
      <c r="AE695" s="6">
        <v>-7343.78</v>
      </c>
      <c r="AF695" s="6">
        <v>0</v>
      </c>
      <c r="AG695" s="6">
        <v>0</v>
      </c>
      <c r="AH695" s="49">
        <f t="shared" si="168"/>
        <v>0</v>
      </c>
      <c r="AI695" s="6">
        <v>48104.34</v>
      </c>
      <c r="AJ695" s="6">
        <v>124420</v>
      </c>
      <c r="AK695" s="6">
        <v>18</v>
      </c>
      <c r="AL695" s="49">
        <f t="shared" si="169"/>
        <v>11.985488988908536</v>
      </c>
      <c r="AM695" s="6">
        <v>-1690.04</v>
      </c>
      <c r="AN695" s="6">
        <v>90735</v>
      </c>
      <c r="AO695" s="6">
        <v>13.5</v>
      </c>
      <c r="AP695" s="49">
        <f t="shared" si="170"/>
        <v>-0.57740937896070976</v>
      </c>
      <c r="AQ695" s="6">
        <v>-0.35</v>
      </c>
      <c r="AR695" s="8">
        <v>146200</v>
      </c>
      <c r="AS695" s="8">
        <v>20</v>
      </c>
      <c r="AT695" s="51">
        <f t="shared" si="171"/>
        <v>-7.421340629274965E-5</v>
      </c>
      <c r="AU695" s="6">
        <v>54167.15</v>
      </c>
      <c r="AV695" s="8">
        <v>283400</v>
      </c>
      <c r="AW695" s="8">
        <v>40</v>
      </c>
      <c r="AX695" s="51">
        <f t="shared" si="172"/>
        <v>5.9251293225123502</v>
      </c>
      <c r="AY695" s="50">
        <f t="shared" si="173"/>
        <v>-4140.6499999999996</v>
      </c>
      <c r="AZ695" s="50">
        <f t="shared" si="174"/>
        <v>275400</v>
      </c>
      <c r="BA695" s="50">
        <f t="shared" si="175"/>
        <v>131.5</v>
      </c>
      <c r="BB695" s="7">
        <f t="shared" si="176"/>
        <v>-0.46608623819898326</v>
      </c>
      <c r="BC695" s="10" t="s">
        <v>794</v>
      </c>
      <c r="BD695" s="10" t="s">
        <v>795</v>
      </c>
      <c r="BE695" s="10" t="s">
        <v>807</v>
      </c>
      <c r="BF695" s="10" t="s">
        <v>817</v>
      </c>
    </row>
    <row r="696" spans="1:58" x14ac:dyDescent="0.2">
      <c r="A696" s="5">
        <v>209595</v>
      </c>
      <c r="B696" s="6" t="s">
        <v>663</v>
      </c>
      <c r="C696" s="6">
        <v>0</v>
      </c>
      <c r="D696" s="6">
        <v>0</v>
      </c>
      <c r="E696" s="6">
        <v>0</v>
      </c>
      <c r="F696" s="49">
        <f t="shared" si="161"/>
        <v>0</v>
      </c>
      <c r="G696" s="6">
        <v>0</v>
      </c>
      <c r="H696" s="6">
        <v>0</v>
      </c>
      <c r="I696" s="6">
        <v>0</v>
      </c>
      <c r="J696" s="49">
        <f t="shared" si="162"/>
        <v>0</v>
      </c>
      <c r="K696" s="6">
        <v>0</v>
      </c>
      <c r="L696" s="6">
        <v>0</v>
      </c>
      <c r="M696" s="6">
        <v>0</v>
      </c>
      <c r="N696" s="49">
        <f t="shared" si="163"/>
        <v>0</v>
      </c>
      <c r="O696" s="6">
        <v>0</v>
      </c>
      <c r="P696" s="6">
        <v>0</v>
      </c>
      <c r="Q696" s="6">
        <v>0</v>
      </c>
      <c r="R696" s="49">
        <f t="shared" si="164"/>
        <v>0</v>
      </c>
      <c r="S696" s="6">
        <v>0</v>
      </c>
      <c r="T696" s="6">
        <v>0</v>
      </c>
      <c r="U696" s="6">
        <v>0</v>
      </c>
      <c r="V696" s="49">
        <f t="shared" si="165"/>
        <v>0</v>
      </c>
      <c r="W696" s="6">
        <v>116915</v>
      </c>
      <c r="X696" s="6">
        <v>582980</v>
      </c>
      <c r="Y696" s="6">
        <v>83</v>
      </c>
      <c r="Z696" s="49">
        <f t="shared" si="166"/>
        <v>6.0164156574839609</v>
      </c>
      <c r="AA696" s="6">
        <v>249539.98</v>
      </c>
      <c r="AB696" s="6">
        <v>629245</v>
      </c>
      <c r="AC696" s="6">
        <v>87</v>
      </c>
      <c r="AD696" s="49">
        <f t="shared" si="167"/>
        <v>12.293684304205835</v>
      </c>
      <c r="AE696" s="6">
        <v>-3300.02</v>
      </c>
      <c r="AF696" s="6">
        <v>0</v>
      </c>
      <c r="AG696" s="6">
        <v>0</v>
      </c>
      <c r="AH696" s="49">
        <f t="shared" si="168"/>
        <v>0</v>
      </c>
      <c r="AI696" s="6">
        <v>-19515.02</v>
      </c>
      <c r="AJ696" s="6">
        <v>0</v>
      </c>
      <c r="AK696" s="6">
        <v>0</v>
      </c>
      <c r="AL696" s="49">
        <f t="shared" si="169"/>
        <v>0</v>
      </c>
      <c r="AM696" s="6">
        <v>-19515.02</v>
      </c>
      <c r="AN696" s="6">
        <v>0</v>
      </c>
      <c r="AO696" s="6">
        <v>0</v>
      </c>
      <c r="AP696" s="49">
        <f t="shared" si="170"/>
        <v>0</v>
      </c>
      <c r="AQ696" s="6">
        <v>-19515.02</v>
      </c>
      <c r="AR696" s="8">
        <v>0</v>
      </c>
      <c r="AS696" s="8">
        <v>0</v>
      </c>
      <c r="AT696" s="51">
        <f t="shared" si="171"/>
        <v>0</v>
      </c>
      <c r="AU696" s="6">
        <v>-19515.02</v>
      </c>
      <c r="AV696" s="8">
        <v>0</v>
      </c>
      <c r="AW696" s="8">
        <v>0</v>
      </c>
      <c r="AX696" s="51">
        <f t="shared" si="172"/>
        <v>0</v>
      </c>
      <c r="AY696" s="50">
        <f t="shared" si="173"/>
        <v>366454.98</v>
      </c>
      <c r="AZ696" s="50">
        <f t="shared" si="174"/>
        <v>1212225</v>
      </c>
      <c r="BA696" s="50">
        <f t="shared" si="175"/>
        <v>170</v>
      </c>
      <c r="BB696" s="7">
        <f t="shared" si="176"/>
        <v>9.3712836973334159</v>
      </c>
      <c r="BC696" s="10" t="s">
        <v>794</v>
      </c>
      <c r="BD696" s="10" t="s">
        <v>795</v>
      </c>
      <c r="BE696" s="10" t="s">
        <v>807</v>
      </c>
      <c r="BF696" s="10" t="s">
        <v>817</v>
      </c>
    </row>
    <row r="697" spans="1:58" x14ac:dyDescent="0.2">
      <c r="A697" s="5">
        <v>210344</v>
      </c>
      <c r="B697" s="6" t="s">
        <v>689</v>
      </c>
      <c r="C697" s="6">
        <v>0</v>
      </c>
      <c r="D697" s="6">
        <v>0</v>
      </c>
      <c r="E697" s="6">
        <v>0</v>
      </c>
      <c r="F697" s="49">
        <f t="shared" si="161"/>
        <v>0</v>
      </c>
      <c r="G697" s="6">
        <v>0</v>
      </c>
      <c r="H697" s="6">
        <v>0</v>
      </c>
      <c r="I697" s="6">
        <v>0</v>
      </c>
      <c r="J697" s="49">
        <f t="shared" si="162"/>
        <v>0</v>
      </c>
      <c r="K697" s="6">
        <v>0</v>
      </c>
      <c r="L697" s="6">
        <v>0</v>
      </c>
      <c r="M697" s="6">
        <v>0</v>
      </c>
      <c r="N697" s="49">
        <f t="shared" si="163"/>
        <v>0</v>
      </c>
      <c r="O697" s="6">
        <v>0</v>
      </c>
      <c r="P697" s="6">
        <v>0</v>
      </c>
      <c r="Q697" s="6">
        <v>0</v>
      </c>
      <c r="R697" s="49">
        <f t="shared" si="164"/>
        <v>0</v>
      </c>
      <c r="S697" s="6">
        <v>0</v>
      </c>
      <c r="T697" s="6">
        <v>0</v>
      </c>
      <c r="U697" s="6">
        <v>0</v>
      </c>
      <c r="V697" s="49">
        <f t="shared" si="165"/>
        <v>0</v>
      </c>
      <c r="W697" s="6">
        <v>0</v>
      </c>
      <c r="X697" s="6">
        <v>0</v>
      </c>
      <c r="Y697" s="6">
        <v>0</v>
      </c>
      <c r="Z697" s="49">
        <f t="shared" si="166"/>
        <v>0</v>
      </c>
      <c r="AA697" s="6">
        <v>0</v>
      </c>
      <c r="AB697" s="6">
        <v>0</v>
      </c>
      <c r="AC697" s="6">
        <v>0</v>
      </c>
      <c r="AD697" s="49">
        <f t="shared" si="167"/>
        <v>0</v>
      </c>
      <c r="AE697" s="6">
        <v>0</v>
      </c>
      <c r="AF697" s="6">
        <v>0</v>
      </c>
      <c r="AG697" s="6">
        <v>0</v>
      </c>
      <c r="AH697" s="49">
        <f t="shared" si="168"/>
        <v>0</v>
      </c>
      <c r="AI697" s="6">
        <v>50455</v>
      </c>
      <c r="AJ697" s="6">
        <v>201535</v>
      </c>
      <c r="AK697" s="6">
        <v>29</v>
      </c>
      <c r="AL697" s="49">
        <f t="shared" si="169"/>
        <v>7.7609596348028882</v>
      </c>
      <c r="AM697" s="6">
        <v>56556.23</v>
      </c>
      <c r="AN697" s="6">
        <v>464362.5</v>
      </c>
      <c r="AO697" s="6">
        <v>66.25</v>
      </c>
      <c r="AP697" s="49">
        <f t="shared" si="170"/>
        <v>3.7755915475517514</v>
      </c>
      <c r="AQ697" s="6">
        <v>59031.23</v>
      </c>
      <c r="AR697" s="8">
        <v>442125</v>
      </c>
      <c r="AS697" s="8">
        <v>62.5</v>
      </c>
      <c r="AT697" s="51">
        <f t="shared" si="171"/>
        <v>4.1390288493073228</v>
      </c>
      <c r="AU697" s="6">
        <v>60889.99</v>
      </c>
      <c r="AV697" s="8">
        <v>297675</v>
      </c>
      <c r="AW697" s="8">
        <v>42.5</v>
      </c>
      <c r="AX697" s="51">
        <f t="shared" si="172"/>
        <v>6.3411092298647844</v>
      </c>
      <c r="AY697" s="50">
        <f t="shared" si="173"/>
        <v>0</v>
      </c>
      <c r="AZ697" s="50">
        <f t="shared" si="174"/>
        <v>0</v>
      </c>
      <c r="BA697" s="50">
        <f t="shared" si="175"/>
        <v>200.25</v>
      </c>
      <c r="BB697" s="7">
        <f t="shared" si="176"/>
        <v>0</v>
      </c>
      <c r="BC697" s="10" t="s">
        <v>794</v>
      </c>
      <c r="BD697" s="10" t="s">
        <v>795</v>
      </c>
      <c r="BE697" s="10" t="s">
        <v>807</v>
      </c>
      <c r="BF697" s="10" t="s">
        <v>817</v>
      </c>
    </row>
    <row r="698" spans="1:58" x14ac:dyDescent="0.2">
      <c r="A698" s="5">
        <v>211050</v>
      </c>
      <c r="B698" s="6" t="s">
        <v>711</v>
      </c>
      <c r="C698" s="6">
        <v>0</v>
      </c>
      <c r="D698" s="6">
        <v>0</v>
      </c>
      <c r="E698" s="6">
        <v>0</v>
      </c>
      <c r="F698" s="49">
        <f t="shared" si="161"/>
        <v>0</v>
      </c>
      <c r="G698" s="6">
        <v>0</v>
      </c>
      <c r="H698" s="6">
        <v>0</v>
      </c>
      <c r="I698" s="6">
        <v>0</v>
      </c>
      <c r="J698" s="49">
        <f t="shared" si="162"/>
        <v>0</v>
      </c>
      <c r="K698" s="6">
        <v>0</v>
      </c>
      <c r="L698" s="6">
        <v>0</v>
      </c>
      <c r="M698" s="6">
        <v>0</v>
      </c>
      <c r="N698" s="49">
        <f t="shared" si="163"/>
        <v>0</v>
      </c>
      <c r="O698" s="6">
        <v>0</v>
      </c>
      <c r="P698" s="6">
        <v>0</v>
      </c>
      <c r="Q698" s="6">
        <v>0</v>
      </c>
      <c r="R698" s="49">
        <f t="shared" si="164"/>
        <v>0</v>
      </c>
      <c r="S698" s="6">
        <v>0</v>
      </c>
      <c r="T698" s="6">
        <v>0</v>
      </c>
      <c r="U698" s="6">
        <v>0</v>
      </c>
      <c r="V698" s="49">
        <f t="shared" si="165"/>
        <v>0</v>
      </c>
      <c r="W698" s="6">
        <v>0</v>
      </c>
      <c r="X698" s="6">
        <v>0</v>
      </c>
      <c r="Y698" s="6">
        <v>0</v>
      </c>
      <c r="Z698" s="49">
        <f t="shared" si="166"/>
        <v>0</v>
      </c>
      <c r="AA698" s="6">
        <v>0</v>
      </c>
      <c r="AB698" s="6">
        <v>0</v>
      </c>
      <c r="AC698" s="6">
        <v>0</v>
      </c>
      <c r="AD698" s="49">
        <f t="shared" si="167"/>
        <v>0</v>
      </c>
      <c r="AE698" s="6">
        <v>0</v>
      </c>
      <c r="AF698" s="6">
        <v>0</v>
      </c>
      <c r="AG698" s="6">
        <v>0</v>
      </c>
      <c r="AH698" s="49">
        <f t="shared" si="168"/>
        <v>0</v>
      </c>
      <c r="AI698" s="6">
        <v>0</v>
      </c>
      <c r="AJ698" s="6">
        <v>0</v>
      </c>
      <c r="AK698" s="6">
        <v>0</v>
      </c>
      <c r="AL698" s="49">
        <f t="shared" si="169"/>
        <v>0</v>
      </c>
      <c r="AM698" s="6">
        <v>178435</v>
      </c>
      <c r="AN698" s="6">
        <v>285490</v>
      </c>
      <c r="AO698" s="6">
        <v>41.5</v>
      </c>
      <c r="AP698" s="49">
        <f t="shared" si="170"/>
        <v>19.375407194647796</v>
      </c>
      <c r="AQ698" s="6">
        <v>410035</v>
      </c>
      <c r="AR698" s="8">
        <v>471650</v>
      </c>
      <c r="AS698" s="8">
        <v>65</v>
      </c>
      <c r="AT698" s="51">
        <f t="shared" si="171"/>
        <v>26.950249125410792</v>
      </c>
      <c r="AU698" s="6">
        <v>201927.5</v>
      </c>
      <c r="AV698" s="8">
        <v>66490</v>
      </c>
      <c r="AW698" s="8">
        <v>9</v>
      </c>
      <c r="AX698" s="51">
        <f t="shared" si="172"/>
        <v>94.145773800571504</v>
      </c>
      <c r="AY698" s="50">
        <f t="shared" si="173"/>
        <v>0</v>
      </c>
      <c r="AZ698" s="50">
        <f t="shared" si="174"/>
        <v>0</v>
      </c>
      <c r="BA698" s="50">
        <f t="shared" si="175"/>
        <v>115.5</v>
      </c>
      <c r="BB698" s="7">
        <f t="shared" si="176"/>
        <v>0</v>
      </c>
      <c r="BC698" s="10" t="s">
        <v>794</v>
      </c>
      <c r="BD698" s="10" t="s">
        <v>795</v>
      </c>
      <c r="BE698" s="10" t="s">
        <v>807</v>
      </c>
      <c r="BF698" s="10" t="s">
        <v>817</v>
      </c>
    </row>
    <row r="699" spans="1:58" x14ac:dyDescent="0.2">
      <c r="A699" s="5">
        <v>178640</v>
      </c>
      <c r="B699" s="6" t="s">
        <v>725</v>
      </c>
      <c r="C699" s="6">
        <v>-73.459999999999994</v>
      </c>
      <c r="D699" s="6">
        <v>0</v>
      </c>
      <c r="E699" s="6">
        <v>0</v>
      </c>
      <c r="F699" s="49">
        <f t="shared" si="161"/>
        <v>0</v>
      </c>
      <c r="G699" s="6">
        <v>-73.459999999999994</v>
      </c>
      <c r="H699" s="6">
        <v>0</v>
      </c>
      <c r="I699" s="6">
        <v>0</v>
      </c>
      <c r="J699" s="49">
        <f t="shared" si="162"/>
        <v>0</v>
      </c>
      <c r="K699" s="6">
        <v>-73.459999999999994</v>
      </c>
      <c r="L699" s="6">
        <v>0</v>
      </c>
      <c r="M699" s="6">
        <v>0</v>
      </c>
      <c r="N699" s="49">
        <f t="shared" si="163"/>
        <v>0</v>
      </c>
      <c r="O699" s="6">
        <v>-73.459999999999994</v>
      </c>
      <c r="P699" s="6">
        <v>0</v>
      </c>
      <c r="Q699" s="6">
        <v>0</v>
      </c>
      <c r="R699" s="49">
        <f t="shared" si="164"/>
        <v>0</v>
      </c>
      <c r="S699" s="6">
        <v>-73.459999999999994</v>
      </c>
      <c r="T699" s="6">
        <v>0</v>
      </c>
      <c r="U699" s="6">
        <v>0</v>
      </c>
      <c r="V699" s="49">
        <f t="shared" si="165"/>
        <v>0</v>
      </c>
      <c r="W699" s="6">
        <v>-73.459999999999994</v>
      </c>
      <c r="X699" s="6">
        <v>0</v>
      </c>
      <c r="Y699" s="6">
        <v>0</v>
      </c>
      <c r="Z699" s="49">
        <f t="shared" si="166"/>
        <v>0</v>
      </c>
      <c r="AA699" s="6">
        <v>-73.459999999999994</v>
      </c>
      <c r="AB699" s="6">
        <v>0</v>
      </c>
      <c r="AC699" s="6">
        <v>0</v>
      </c>
      <c r="AD699" s="49">
        <f t="shared" si="167"/>
        <v>0</v>
      </c>
      <c r="AE699" s="6">
        <v>-73.459999999999994</v>
      </c>
      <c r="AF699" s="6">
        <v>0</v>
      </c>
      <c r="AG699" s="6">
        <v>0</v>
      </c>
      <c r="AH699" s="49">
        <f t="shared" si="168"/>
        <v>0</v>
      </c>
      <c r="AI699" s="6">
        <v>0</v>
      </c>
      <c r="AJ699" s="6">
        <v>0</v>
      </c>
      <c r="AK699" s="6">
        <v>0</v>
      </c>
      <c r="AL699" s="49">
        <f t="shared" si="169"/>
        <v>0</v>
      </c>
      <c r="AM699" s="6">
        <v>0</v>
      </c>
      <c r="AN699" s="6">
        <v>0</v>
      </c>
      <c r="AO699" s="6">
        <v>0</v>
      </c>
      <c r="AP699" s="49">
        <f t="shared" si="170"/>
        <v>0</v>
      </c>
      <c r="AQ699" s="6">
        <v>0</v>
      </c>
      <c r="AR699" s="8">
        <v>0</v>
      </c>
      <c r="AS699" s="8">
        <v>0</v>
      </c>
      <c r="AT699" s="51">
        <f t="shared" si="171"/>
        <v>0</v>
      </c>
      <c r="AU699" s="6">
        <v>0</v>
      </c>
      <c r="AV699" s="8">
        <v>0</v>
      </c>
      <c r="AW699" s="8">
        <v>0</v>
      </c>
      <c r="AX699" s="51">
        <f t="shared" si="172"/>
        <v>0</v>
      </c>
      <c r="AY699" s="50">
        <f t="shared" si="173"/>
        <v>-514.21999999999991</v>
      </c>
      <c r="AZ699" s="50">
        <f t="shared" si="174"/>
        <v>0</v>
      </c>
      <c r="BA699" s="50">
        <f t="shared" si="175"/>
        <v>0</v>
      </c>
      <c r="BB699" s="7">
        <f t="shared" si="176"/>
        <v>0</v>
      </c>
      <c r="BC699" s="10" t="s">
        <v>794</v>
      </c>
      <c r="BD699" s="10" t="s">
        <v>795</v>
      </c>
      <c r="BE699" s="10" t="s">
        <v>807</v>
      </c>
      <c r="BF699" s="10" t="s">
        <v>817</v>
      </c>
    </row>
    <row r="700" spans="1:58" x14ac:dyDescent="0.2">
      <c r="A700" s="5">
        <v>172859</v>
      </c>
      <c r="B700" s="6" t="s">
        <v>738</v>
      </c>
      <c r="C700" s="6">
        <v>242763.17</v>
      </c>
      <c r="D700" s="6">
        <v>0</v>
      </c>
      <c r="E700" s="6">
        <v>0</v>
      </c>
      <c r="F700" s="49">
        <f t="shared" si="161"/>
        <v>0</v>
      </c>
      <c r="G700" s="6">
        <v>242763.17</v>
      </c>
      <c r="H700" s="6">
        <v>0</v>
      </c>
      <c r="I700" s="6">
        <v>0</v>
      </c>
      <c r="J700" s="49">
        <f t="shared" si="162"/>
        <v>0</v>
      </c>
      <c r="K700" s="6">
        <v>236763.17</v>
      </c>
      <c r="L700" s="6">
        <v>0</v>
      </c>
      <c r="M700" s="6">
        <v>0</v>
      </c>
      <c r="N700" s="49">
        <f t="shared" si="163"/>
        <v>0</v>
      </c>
      <c r="O700" s="6">
        <v>236763.17</v>
      </c>
      <c r="P700" s="6">
        <v>0</v>
      </c>
      <c r="Q700" s="6">
        <v>0</v>
      </c>
      <c r="R700" s="49">
        <f t="shared" si="164"/>
        <v>0</v>
      </c>
      <c r="S700" s="6">
        <v>236763.17</v>
      </c>
      <c r="T700" s="6">
        <v>0</v>
      </c>
      <c r="U700" s="6">
        <v>0</v>
      </c>
      <c r="V700" s="49">
        <f t="shared" si="165"/>
        <v>0</v>
      </c>
      <c r="W700" s="6">
        <v>236763.17</v>
      </c>
      <c r="X700" s="6">
        <v>0</v>
      </c>
      <c r="Y700" s="6">
        <v>0</v>
      </c>
      <c r="Z700" s="49">
        <f t="shared" si="166"/>
        <v>0</v>
      </c>
      <c r="AA700" s="6">
        <v>236763.17</v>
      </c>
      <c r="AB700" s="6">
        <v>0</v>
      </c>
      <c r="AC700" s="6">
        <v>0</v>
      </c>
      <c r="AD700" s="49">
        <f t="shared" si="167"/>
        <v>0</v>
      </c>
      <c r="AE700" s="6">
        <v>231763.17</v>
      </c>
      <c r="AF700" s="6">
        <v>0</v>
      </c>
      <c r="AG700" s="6">
        <v>0</v>
      </c>
      <c r="AH700" s="49">
        <f t="shared" si="168"/>
        <v>0</v>
      </c>
      <c r="AI700" s="12">
        <v>0</v>
      </c>
      <c r="AJ700" s="6">
        <v>0</v>
      </c>
      <c r="AK700" s="6">
        <v>0</v>
      </c>
      <c r="AL700" s="49">
        <f t="shared" si="169"/>
        <v>0</v>
      </c>
      <c r="AM700" s="6">
        <v>0</v>
      </c>
      <c r="AN700" s="6">
        <v>0</v>
      </c>
      <c r="AO700" s="6">
        <v>0</v>
      </c>
      <c r="AP700" s="49">
        <f t="shared" si="170"/>
        <v>0</v>
      </c>
      <c r="AQ700" s="6">
        <v>0</v>
      </c>
      <c r="AR700" s="8">
        <v>0</v>
      </c>
      <c r="AS700" s="8">
        <v>0</v>
      </c>
      <c r="AT700" s="51">
        <f t="shared" si="171"/>
        <v>0</v>
      </c>
      <c r="AU700" s="6">
        <v>0</v>
      </c>
      <c r="AV700" s="8">
        <v>0</v>
      </c>
      <c r="AW700" s="8">
        <v>0</v>
      </c>
      <c r="AX700" s="51">
        <f t="shared" si="172"/>
        <v>0</v>
      </c>
      <c r="AY700" s="50">
        <f t="shared" si="173"/>
        <v>1669342.19</v>
      </c>
      <c r="AZ700" s="50">
        <f t="shared" si="174"/>
        <v>0</v>
      </c>
      <c r="BA700" s="50">
        <f t="shared" si="175"/>
        <v>0</v>
      </c>
      <c r="BB700" s="7">
        <f t="shared" si="176"/>
        <v>0</v>
      </c>
      <c r="BC700" s="10" t="s">
        <v>794</v>
      </c>
      <c r="BD700" s="10" t="s">
        <v>795</v>
      </c>
      <c r="BE700" s="10" t="s">
        <v>807</v>
      </c>
      <c r="BF700" s="10" t="s">
        <v>817</v>
      </c>
    </row>
    <row r="701" spans="1:58" x14ac:dyDescent="0.2">
      <c r="A701" s="5">
        <v>173785</v>
      </c>
      <c r="B701" s="6" t="s">
        <v>745</v>
      </c>
      <c r="C701" s="6">
        <v>-6220</v>
      </c>
      <c r="D701" s="6">
        <v>0</v>
      </c>
      <c r="E701" s="6">
        <v>0</v>
      </c>
      <c r="F701" s="49">
        <f t="shared" si="161"/>
        <v>0</v>
      </c>
      <c r="G701" s="6">
        <v>-6220</v>
      </c>
      <c r="H701" s="6">
        <v>0</v>
      </c>
      <c r="I701" s="6">
        <v>0</v>
      </c>
      <c r="J701" s="49">
        <f t="shared" si="162"/>
        <v>0</v>
      </c>
      <c r="K701" s="6">
        <v>-6220</v>
      </c>
      <c r="L701" s="6">
        <v>0</v>
      </c>
      <c r="M701" s="6">
        <v>0</v>
      </c>
      <c r="N701" s="49">
        <f t="shared" si="163"/>
        <v>0</v>
      </c>
      <c r="O701" s="6">
        <v>-6220</v>
      </c>
      <c r="P701" s="6">
        <v>0</v>
      </c>
      <c r="Q701" s="6">
        <v>0</v>
      </c>
      <c r="R701" s="49">
        <f t="shared" si="164"/>
        <v>0</v>
      </c>
      <c r="S701" s="6">
        <v>-6220</v>
      </c>
      <c r="T701" s="6">
        <v>0</v>
      </c>
      <c r="U701" s="6">
        <v>0</v>
      </c>
      <c r="V701" s="49">
        <f t="shared" si="165"/>
        <v>0</v>
      </c>
      <c r="W701" s="6">
        <v>-6220</v>
      </c>
      <c r="X701" s="6">
        <v>0</v>
      </c>
      <c r="Y701" s="6">
        <v>0</v>
      </c>
      <c r="Z701" s="49">
        <f t="shared" si="166"/>
        <v>0</v>
      </c>
      <c r="AA701" s="6">
        <v>-6220</v>
      </c>
      <c r="AB701" s="6">
        <v>0</v>
      </c>
      <c r="AC701" s="6">
        <v>0</v>
      </c>
      <c r="AD701" s="49">
        <f t="shared" si="167"/>
        <v>0</v>
      </c>
      <c r="AE701" s="12">
        <v>0</v>
      </c>
      <c r="AF701" s="6">
        <v>0</v>
      </c>
      <c r="AG701" s="6">
        <v>0</v>
      </c>
      <c r="AH701" s="49">
        <f t="shared" si="168"/>
        <v>0</v>
      </c>
      <c r="AI701" s="12">
        <v>0</v>
      </c>
      <c r="AJ701" s="6">
        <v>0</v>
      </c>
      <c r="AK701" s="6">
        <v>0</v>
      </c>
      <c r="AL701" s="49">
        <f t="shared" si="169"/>
        <v>0</v>
      </c>
      <c r="AM701" s="6">
        <v>0</v>
      </c>
      <c r="AN701" s="6">
        <v>0</v>
      </c>
      <c r="AO701" s="6">
        <v>0</v>
      </c>
      <c r="AP701" s="49">
        <f t="shared" si="170"/>
        <v>0</v>
      </c>
      <c r="AQ701" s="6">
        <v>0</v>
      </c>
      <c r="AR701" s="8">
        <v>0</v>
      </c>
      <c r="AS701" s="8">
        <v>0</v>
      </c>
      <c r="AT701" s="51">
        <f t="shared" si="171"/>
        <v>0</v>
      </c>
      <c r="AU701" s="6">
        <v>0</v>
      </c>
      <c r="AV701" s="8">
        <v>0</v>
      </c>
      <c r="AW701" s="8">
        <v>0</v>
      </c>
      <c r="AX701" s="51">
        <f t="shared" si="172"/>
        <v>0</v>
      </c>
      <c r="AY701" s="50">
        <f t="shared" si="173"/>
        <v>-43540</v>
      </c>
      <c r="AZ701" s="50">
        <f t="shared" si="174"/>
        <v>0</v>
      </c>
      <c r="BA701" s="50">
        <f t="shared" si="175"/>
        <v>0</v>
      </c>
      <c r="BB701" s="7">
        <f t="shared" si="176"/>
        <v>0</v>
      </c>
      <c r="BC701" s="10" t="s">
        <v>794</v>
      </c>
      <c r="BD701" s="10" t="s">
        <v>795</v>
      </c>
      <c r="BE701" s="10" t="s">
        <v>807</v>
      </c>
      <c r="BF701" s="10" t="s">
        <v>817</v>
      </c>
    </row>
    <row r="702" spans="1:58" x14ac:dyDescent="0.2">
      <c r="A702" s="5">
        <v>175759</v>
      </c>
      <c r="B702" s="6" t="s">
        <v>747</v>
      </c>
      <c r="C702" s="6">
        <v>-17209.25</v>
      </c>
      <c r="D702" s="6">
        <v>0</v>
      </c>
      <c r="E702" s="6">
        <v>0</v>
      </c>
      <c r="F702" s="49">
        <f t="shared" si="161"/>
        <v>0</v>
      </c>
      <c r="G702" s="6">
        <v>-17209.25</v>
      </c>
      <c r="H702" s="6">
        <v>0</v>
      </c>
      <c r="I702" s="6">
        <v>0</v>
      </c>
      <c r="J702" s="49">
        <f t="shared" si="162"/>
        <v>0</v>
      </c>
      <c r="K702" s="6">
        <v>-17209.25</v>
      </c>
      <c r="L702" s="6">
        <v>0</v>
      </c>
      <c r="M702" s="6">
        <v>0</v>
      </c>
      <c r="N702" s="49">
        <f t="shared" si="163"/>
        <v>0</v>
      </c>
      <c r="O702" s="6">
        <v>-17209.25</v>
      </c>
      <c r="P702" s="6">
        <v>0</v>
      </c>
      <c r="Q702" s="6">
        <v>0</v>
      </c>
      <c r="R702" s="49">
        <f t="shared" si="164"/>
        <v>0</v>
      </c>
      <c r="S702" s="6">
        <v>-17209.25</v>
      </c>
      <c r="T702" s="6">
        <v>0</v>
      </c>
      <c r="U702" s="6">
        <v>0</v>
      </c>
      <c r="V702" s="49">
        <f t="shared" si="165"/>
        <v>0</v>
      </c>
      <c r="W702" s="6">
        <v>-17209.25</v>
      </c>
      <c r="X702" s="6">
        <v>0</v>
      </c>
      <c r="Y702" s="6">
        <v>0</v>
      </c>
      <c r="Z702" s="49">
        <f t="shared" si="166"/>
        <v>0</v>
      </c>
      <c r="AA702" s="6">
        <v>-17209.25</v>
      </c>
      <c r="AB702" s="6">
        <v>0</v>
      </c>
      <c r="AC702" s="6">
        <v>0</v>
      </c>
      <c r="AD702" s="49">
        <f t="shared" si="167"/>
        <v>0</v>
      </c>
      <c r="AE702" s="12">
        <v>0</v>
      </c>
      <c r="AF702" s="6">
        <v>0</v>
      </c>
      <c r="AG702" s="6">
        <v>0</v>
      </c>
      <c r="AH702" s="49">
        <f t="shared" si="168"/>
        <v>0</v>
      </c>
      <c r="AI702" s="12">
        <v>0</v>
      </c>
      <c r="AJ702" s="6">
        <v>0</v>
      </c>
      <c r="AK702" s="6">
        <v>0</v>
      </c>
      <c r="AL702" s="49">
        <f t="shared" si="169"/>
        <v>0</v>
      </c>
      <c r="AM702" s="6">
        <v>0</v>
      </c>
      <c r="AN702" s="6">
        <v>0</v>
      </c>
      <c r="AO702" s="6">
        <v>0</v>
      </c>
      <c r="AP702" s="49">
        <f t="shared" si="170"/>
        <v>0</v>
      </c>
      <c r="AQ702" s="6">
        <v>0</v>
      </c>
      <c r="AR702" s="8">
        <v>0</v>
      </c>
      <c r="AS702" s="8">
        <v>0</v>
      </c>
      <c r="AT702" s="51">
        <f t="shared" si="171"/>
        <v>0</v>
      </c>
      <c r="AU702" s="6">
        <v>0</v>
      </c>
      <c r="AV702" s="8">
        <v>0</v>
      </c>
      <c r="AW702" s="8">
        <v>0</v>
      </c>
      <c r="AX702" s="51">
        <f t="shared" si="172"/>
        <v>0</v>
      </c>
      <c r="AY702" s="50">
        <f t="shared" si="173"/>
        <v>-120464.75</v>
      </c>
      <c r="AZ702" s="50">
        <f t="shared" si="174"/>
        <v>0</v>
      </c>
      <c r="BA702" s="50">
        <f t="shared" si="175"/>
        <v>0</v>
      </c>
      <c r="BB702" s="7">
        <f t="shared" si="176"/>
        <v>0</v>
      </c>
      <c r="BC702" s="10" t="s">
        <v>794</v>
      </c>
      <c r="BD702" s="10" t="s">
        <v>795</v>
      </c>
      <c r="BE702" s="10" t="s">
        <v>807</v>
      </c>
      <c r="BF702" s="10" t="s">
        <v>817</v>
      </c>
    </row>
    <row r="703" spans="1:58" x14ac:dyDescent="0.2">
      <c r="A703" s="11">
        <v>149794</v>
      </c>
      <c r="B703" s="12" t="s">
        <v>777</v>
      </c>
      <c r="C703" s="6">
        <v>384255.77</v>
      </c>
      <c r="D703" s="6">
        <v>0</v>
      </c>
      <c r="E703" s="6">
        <v>0</v>
      </c>
      <c r="F703" s="49">
        <f t="shared" si="161"/>
        <v>0</v>
      </c>
      <c r="G703" s="12">
        <v>0</v>
      </c>
      <c r="H703" s="6">
        <v>0</v>
      </c>
      <c r="I703" s="6">
        <v>0</v>
      </c>
      <c r="J703" s="49">
        <f t="shared" si="162"/>
        <v>0</v>
      </c>
      <c r="K703" s="12">
        <v>0</v>
      </c>
      <c r="L703" s="6">
        <v>0</v>
      </c>
      <c r="M703" s="6">
        <v>0</v>
      </c>
      <c r="N703" s="49">
        <f t="shared" si="163"/>
        <v>0</v>
      </c>
      <c r="O703" s="12">
        <v>0</v>
      </c>
      <c r="P703" s="6">
        <v>0</v>
      </c>
      <c r="Q703" s="6">
        <v>0</v>
      </c>
      <c r="R703" s="49">
        <f t="shared" si="164"/>
        <v>0</v>
      </c>
      <c r="S703" s="12">
        <v>0</v>
      </c>
      <c r="T703" s="6">
        <v>0</v>
      </c>
      <c r="U703" s="6">
        <v>0</v>
      </c>
      <c r="V703" s="49">
        <f t="shared" si="165"/>
        <v>0</v>
      </c>
      <c r="W703" s="12">
        <v>0</v>
      </c>
      <c r="X703" s="6">
        <v>0</v>
      </c>
      <c r="Y703" s="6">
        <v>0</v>
      </c>
      <c r="Z703" s="49">
        <f t="shared" si="166"/>
        <v>0</v>
      </c>
      <c r="AA703" s="12">
        <v>0</v>
      </c>
      <c r="AB703" s="6">
        <v>0</v>
      </c>
      <c r="AC703" s="6">
        <v>0</v>
      </c>
      <c r="AD703" s="49">
        <f t="shared" si="167"/>
        <v>0</v>
      </c>
      <c r="AE703" s="12">
        <v>0</v>
      </c>
      <c r="AF703" s="6">
        <v>0</v>
      </c>
      <c r="AG703" s="6">
        <v>0</v>
      </c>
      <c r="AH703" s="49">
        <f t="shared" si="168"/>
        <v>0</v>
      </c>
      <c r="AI703" s="12">
        <v>0</v>
      </c>
      <c r="AJ703" s="6">
        <v>0</v>
      </c>
      <c r="AK703" s="6">
        <v>0</v>
      </c>
      <c r="AL703" s="49">
        <f t="shared" si="169"/>
        <v>0</v>
      </c>
      <c r="AM703" s="6">
        <v>0</v>
      </c>
      <c r="AN703" s="6">
        <v>0</v>
      </c>
      <c r="AO703" s="6">
        <v>0</v>
      </c>
      <c r="AP703" s="49">
        <f t="shared" si="170"/>
        <v>0</v>
      </c>
      <c r="AQ703" s="6">
        <v>0</v>
      </c>
      <c r="AR703" s="8">
        <v>0</v>
      </c>
      <c r="AS703" s="8">
        <v>0</v>
      </c>
      <c r="AT703" s="51">
        <f t="shared" si="171"/>
        <v>0</v>
      </c>
      <c r="AU703" s="6">
        <v>0</v>
      </c>
      <c r="AV703" s="8">
        <v>0</v>
      </c>
      <c r="AW703" s="8">
        <v>0</v>
      </c>
      <c r="AX703" s="51">
        <f t="shared" si="172"/>
        <v>0</v>
      </c>
      <c r="AY703" s="50">
        <f t="shared" si="173"/>
        <v>384255.77</v>
      </c>
      <c r="AZ703" s="50">
        <f t="shared" si="174"/>
        <v>0</v>
      </c>
      <c r="BA703" s="50">
        <f t="shared" si="175"/>
        <v>0</v>
      </c>
      <c r="BB703" s="7">
        <f t="shared" si="176"/>
        <v>0</v>
      </c>
      <c r="BC703" s="10" t="s">
        <v>794</v>
      </c>
      <c r="BD703" s="10" t="s">
        <v>795</v>
      </c>
      <c r="BE703" s="10" t="s">
        <v>807</v>
      </c>
      <c r="BF703" s="10" t="s">
        <v>817</v>
      </c>
    </row>
    <row r="704" spans="1:58" x14ac:dyDescent="0.2">
      <c r="A704" s="5">
        <v>211393</v>
      </c>
      <c r="B704" s="6" t="s">
        <v>855</v>
      </c>
      <c r="C704" s="6">
        <v>0</v>
      </c>
      <c r="D704" s="6">
        <v>0</v>
      </c>
      <c r="E704" s="6">
        <v>0</v>
      </c>
      <c r="F704" s="49">
        <f t="shared" si="161"/>
        <v>0</v>
      </c>
      <c r="G704" s="6">
        <v>0</v>
      </c>
      <c r="H704" s="6">
        <v>0</v>
      </c>
      <c r="I704" s="6">
        <v>0</v>
      </c>
      <c r="J704" s="49">
        <f t="shared" si="162"/>
        <v>0</v>
      </c>
      <c r="K704" s="6">
        <v>0</v>
      </c>
      <c r="L704" s="6">
        <v>0</v>
      </c>
      <c r="M704" s="6">
        <v>0</v>
      </c>
      <c r="N704" s="49">
        <f t="shared" si="163"/>
        <v>0</v>
      </c>
      <c r="O704" s="6">
        <v>0</v>
      </c>
      <c r="P704" s="6">
        <v>0</v>
      </c>
      <c r="Q704" s="6">
        <v>0</v>
      </c>
      <c r="R704" s="49">
        <f t="shared" si="164"/>
        <v>0</v>
      </c>
      <c r="S704" s="12">
        <v>0</v>
      </c>
      <c r="T704" s="6">
        <v>0</v>
      </c>
      <c r="U704" s="6">
        <v>0</v>
      </c>
      <c r="V704" s="49">
        <f t="shared" si="165"/>
        <v>0</v>
      </c>
      <c r="W704" s="12">
        <v>0</v>
      </c>
      <c r="X704" s="6">
        <v>0</v>
      </c>
      <c r="Y704" s="6">
        <v>0</v>
      </c>
      <c r="Z704" s="49">
        <f t="shared" si="166"/>
        <v>0</v>
      </c>
      <c r="AA704" s="12">
        <v>0</v>
      </c>
      <c r="AB704" s="6">
        <v>0</v>
      </c>
      <c r="AC704" s="6">
        <v>0</v>
      </c>
      <c r="AD704" s="49">
        <f t="shared" si="167"/>
        <v>0</v>
      </c>
      <c r="AE704" s="12">
        <v>0</v>
      </c>
      <c r="AF704" s="6">
        <v>0</v>
      </c>
      <c r="AG704" s="6">
        <v>0</v>
      </c>
      <c r="AH704" s="49">
        <f t="shared" si="168"/>
        <v>0</v>
      </c>
      <c r="AI704" s="12">
        <v>0</v>
      </c>
      <c r="AJ704" s="6">
        <v>0</v>
      </c>
      <c r="AK704" s="6">
        <v>0</v>
      </c>
      <c r="AL704" s="49">
        <f t="shared" si="169"/>
        <v>0</v>
      </c>
      <c r="AM704" s="6">
        <v>0</v>
      </c>
      <c r="AN704" s="6">
        <v>0</v>
      </c>
      <c r="AO704" s="6">
        <v>0</v>
      </c>
      <c r="AP704" s="49">
        <f t="shared" si="170"/>
        <v>0</v>
      </c>
      <c r="AQ704" s="6">
        <v>62500</v>
      </c>
      <c r="AR704" s="8">
        <v>142450</v>
      </c>
      <c r="AS704" s="8">
        <v>20</v>
      </c>
      <c r="AT704" s="51">
        <f t="shared" si="171"/>
        <v>13.601263601263602</v>
      </c>
      <c r="AU704" s="6">
        <v>-5100</v>
      </c>
      <c r="AV704" s="8">
        <v>73350</v>
      </c>
      <c r="AW704" s="8">
        <v>10</v>
      </c>
      <c r="AX704" s="51">
        <f t="shared" si="172"/>
        <v>-2.1554192229038858</v>
      </c>
      <c r="AY704" s="50">
        <f t="shared" si="173"/>
        <v>0</v>
      </c>
      <c r="AZ704" s="50">
        <f t="shared" si="174"/>
        <v>0</v>
      </c>
      <c r="BA704" s="50">
        <f t="shared" si="175"/>
        <v>30</v>
      </c>
      <c r="BB704" s="7">
        <f t="shared" si="176"/>
        <v>0</v>
      </c>
      <c r="BC704" s="10" t="s">
        <v>794</v>
      </c>
      <c r="BD704" s="10" t="s">
        <v>795</v>
      </c>
      <c r="BE704" s="10" t="s">
        <v>807</v>
      </c>
      <c r="BF704" s="10"/>
    </row>
    <row r="705" spans="1:58" x14ac:dyDescent="0.2">
      <c r="A705" s="5">
        <v>119212</v>
      </c>
      <c r="B705" s="6" t="s">
        <v>44</v>
      </c>
      <c r="C705" s="6">
        <v>-101469.46</v>
      </c>
      <c r="D705" s="6">
        <v>2789739.5</v>
      </c>
      <c r="E705" s="6">
        <v>415.55</v>
      </c>
      <c r="F705" s="49">
        <f t="shared" si="161"/>
        <v>-1.0911713441344615</v>
      </c>
      <c r="G705" s="6">
        <v>-153262.45000000001</v>
      </c>
      <c r="H705" s="6">
        <v>3306631.5</v>
      </c>
      <c r="I705" s="6">
        <v>501.85</v>
      </c>
      <c r="J705" s="49">
        <f t="shared" si="162"/>
        <v>-1.4368507497735989</v>
      </c>
      <c r="K705" s="6">
        <v>-172842.98</v>
      </c>
      <c r="L705" s="6">
        <v>4103471</v>
      </c>
      <c r="M705" s="6">
        <v>605.4</v>
      </c>
      <c r="N705" s="49">
        <f t="shared" si="163"/>
        <v>-1.2636349568450709</v>
      </c>
      <c r="O705" s="6">
        <v>-114890</v>
      </c>
      <c r="P705" s="6">
        <v>4147280</v>
      </c>
      <c r="Q705" s="6">
        <v>605.5</v>
      </c>
      <c r="R705" s="49">
        <f t="shared" si="164"/>
        <v>-0.85877731911035671</v>
      </c>
      <c r="S705" s="6">
        <v>81958.94</v>
      </c>
      <c r="T705" s="6">
        <v>3716747</v>
      </c>
      <c r="U705" s="6">
        <v>556.6</v>
      </c>
      <c r="V705" s="49">
        <f t="shared" si="165"/>
        <v>0.68358893946776578</v>
      </c>
      <c r="W705" s="6">
        <v>-361869.86</v>
      </c>
      <c r="X705" s="6">
        <v>3586845</v>
      </c>
      <c r="Y705" s="6">
        <v>541</v>
      </c>
      <c r="Z705" s="49">
        <f t="shared" si="166"/>
        <v>-3.0266420210519271</v>
      </c>
      <c r="AA705" s="6">
        <v>269760.34999999998</v>
      </c>
      <c r="AB705" s="6">
        <v>3608900.5</v>
      </c>
      <c r="AC705" s="6">
        <v>514.65</v>
      </c>
      <c r="AD705" s="49">
        <f t="shared" si="167"/>
        <v>2.3172073738247976</v>
      </c>
      <c r="AE705" s="6">
        <v>-167845.92</v>
      </c>
      <c r="AF705" s="6">
        <v>3225777</v>
      </c>
      <c r="AG705" s="6">
        <v>450.1</v>
      </c>
      <c r="AH705" s="49">
        <f t="shared" si="168"/>
        <v>-1.56098130775934</v>
      </c>
      <c r="AI705" s="6">
        <v>-442932.75</v>
      </c>
      <c r="AJ705" s="6">
        <v>4453507.5</v>
      </c>
      <c r="AK705" s="6">
        <v>642.75</v>
      </c>
      <c r="AL705" s="49">
        <f t="shared" si="169"/>
        <v>-3.0831687720296865</v>
      </c>
      <c r="AM705" s="6">
        <v>-473596.75</v>
      </c>
      <c r="AN705" s="6">
        <v>1526835</v>
      </c>
      <c r="AO705" s="6">
        <v>220.5</v>
      </c>
      <c r="AP705" s="49">
        <f t="shared" si="170"/>
        <v>-9.6156423254641137</v>
      </c>
      <c r="AQ705" s="6">
        <v>-25246.25</v>
      </c>
      <c r="AR705" s="8">
        <v>3212710</v>
      </c>
      <c r="AS705" s="8">
        <v>463</v>
      </c>
      <c r="AT705" s="51">
        <f t="shared" si="171"/>
        <v>-0.24360547637352889</v>
      </c>
      <c r="AU705" s="6">
        <v>-282702.51</v>
      </c>
      <c r="AV705" s="8">
        <v>3005802.5</v>
      </c>
      <c r="AW705" s="8">
        <v>420.75</v>
      </c>
      <c r="AX705" s="51">
        <f t="shared" si="172"/>
        <v>-2.9156199750316265</v>
      </c>
      <c r="AY705" s="50">
        <f t="shared" si="173"/>
        <v>-552615.46000000008</v>
      </c>
      <c r="AZ705" s="50">
        <f t="shared" si="174"/>
        <v>25259614.5</v>
      </c>
      <c r="BA705" s="50">
        <f t="shared" si="175"/>
        <v>5937.6500000000005</v>
      </c>
      <c r="BB705" s="7">
        <f t="shared" si="176"/>
        <v>-0.67820034466480095</v>
      </c>
      <c r="BC705" s="10" t="s">
        <v>795</v>
      </c>
      <c r="BD705" s="10" t="s">
        <v>795</v>
      </c>
      <c r="BE705" s="10" t="s">
        <v>807</v>
      </c>
      <c r="BF705" s="10" t="s">
        <v>818</v>
      </c>
    </row>
    <row r="706" spans="1:58" x14ac:dyDescent="0.2">
      <c r="A706" s="5">
        <v>141118</v>
      </c>
      <c r="B706" s="6" t="s">
        <v>73</v>
      </c>
      <c r="C706" s="6">
        <v>-36182.400000000001</v>
      </c>
      <c r="D706" s="6">
        <v>1047495</v>
      </c>
      <c r="E706" s="6">
        <v>150.5</v>
      </c>
      <c r="F706" s="49">
        <f t="shared" si="161"/>
        <v>-1.0362550656566381</v>
      </c>
      <c r="G706" s="6">
        <v>313589.61</v>
      </c>
      <c r="H706" s="6">
        <v>1033690</v>
      </c>
      <c r="I706" s="6">
        <v>156</v>
      </c>
      <c r="J706" s="49">
        <f t="shared" si="162"/>
        <v>9.4044422505780272</v>
      </c>
      <c r="K706" s="6">
        <v>317657.12</v>
      </c>
      <c r="L706" s="6">
        <v>1043560</v>
      </c>
      <c r="M706" s="6">
        <v>151</v>
      </c>
      <c r="N706" s="49">
        <f t="shared" si="163"/>
        <v>9.1319268657288504</v>
      </c>
      <c r="O706" s="6">
        <v>280213.12</v>
      </c>
      <c r="P706" s="6">
        <v>616890</v>
      </c>
      <c r="Q706" s="6">
        <v>91</v>
      </c>
      <c r="R706" s="49">
        <f t="shared" si="164"/>
        <v>14.08128956540064</v>
      </c>
      <c r="S706" s="6">
        <v>238091.12</v>
      </c>
      <c r="T706" s="6">
        <v>914295</v>
      </c>
      <c r="U706" s="6">
        <v>136</v>
      </c>
      <c r="V706" s="49">
        <f t="shared" si="165"/>
        <v>8.0726950491909069</v>
      </c>
      <c r="W706" s="6">
        <v>478350.12</v>
      </c>
      <c r="X706" s="6">
        <v>1017860</v>
      </c>
      <c r="Y706" s="6">
        <v>153</v>
      </c>
      <c r="Z706" s="49">
        <f t="shared" si="166"/>
        <v>14.098700803646867</v>
      </c>
      <c r="AA706" s="6">
        <v>207125.12</v>
      </c>
      <c r="AB706" s="6">
        <v>316400</v>
      </c>
      <c r="AC706" s="6">
        <v>45</v>
      </c>
      <c r="AD706" s="49">
        <f t="shared" si="167"/>
        <v>20.293548419721873</v>
      </c>
      <c r="AE706" s="6">
        <v>455005.12</v>
      </c>
      <c r="AF706" s="6">
        <v>1115160</v>
      </c>
      <c r="AG706" s="6">
        <v>153</v>
      </c>
      <c r="AH706" s="49">
        <f t="shared" si="168"/>
        <v>12.240533735069407</v>
      </c>
      <c r="AI706" s="6">
        <v>591913.1</v>
      </c>
      <c r="AJ706" s="6">
        <v>1060700</v>
      </c>
      <c r="AK706" s="6">
        <v>151.5</v>
      </c>
      <c r="AL706" s="49">
        <f t="shared" si="169"/>
        <v>17.29924210427076</v>
      </c>
      <c r="AM706" s="6">
        <v>300689.09999999998</v>
      </c>
      <c r="AN706" s="6">
        <v>424200</v>
      </c>
      <c r="AO706" s="6">
        <v>60</v>
      </c>
      <c r="AP706" s="49">
        <f t="shared" si="170"/>
        <v>21.973979490806222</v>
      </c>
      <c r="AQ706" s="6">
        <v>34786.1</v>
      </c>
      <c r="AR706" s="8">
        <v>715500</v>
      </c>
      <c r="AS706" s="8">
        <v>100</v>
      </c>
      <c r="AT706" s="51">
        <f t="shared" si="171"/>
        <v>1.507154577218728</v>
      </c>
      <c r="AU706" s="6">
        <v>-166446.9</v>
      </c>
      <c r="AV706" s="8">
        <v>1270280</v>
      </c>
      <c r="AW706" s="8">
        <v>179</v>
      </c>
      <c r="AX706" s="51">
        <f t="shared" si="172"/>
        <v>-4.0619815316308214</v>
      </c>
      <c r="AY706" s="50">
        <f t="shared" si="173"/>
        <v>1798843.81</v>
      </c>
      <c r="AZ706" s="50">
        <f t="shared" si="174"/>
        <v>5990190</v>
      </c>
      <c r="BA706" s="50">
        <f t="shared" si="175"/>
        <v>1526</v>
      </c>
      <c r="BB706" s="7">
        <f t="shared" si="176"/>
        <v>9.3092469704633753</v>
      </c>
      <c r="BC706" s="10" t="s">
        <v>795</v>
      </c>
      <c r="BD706" s="10" t="s">
        <v>795</v>
      </c>
      <c r="BE706" s="10" t="s">
        <v>807</v>
      </c>
      <c r="BF706" s="10" t="s">
        <v>818</v>
      </c>
    </row>
    <row r="707" spans="1:58" x14ac:dyDescent="0.2">
      <c r="A707" s="5">
        <v>143301</v>
      </c>
      <c r="B707" s="6" t="s">
        <v>95</v>
      </c>
      <c r="C707" s="6">
        <v>980112.95</v>
      </c>
      <c r="D707" s="6">
        <v>1074870</v>
      </c>
      <c r="E707" s="6">
        <v>159.94999999999999</v>
      </c>
      <c r="F707" s="49">
        <f t="shared" ref="F707:F770" si="177">IFERROR(C707/(D707/30),0)</f>
        <v>27.355297384800021</v>
      </c>
      <c r="G707" s="6">
        <v>517575.95</v>
      </c>
      <c r="H707" s="6">
        <v>0</v>
      </c>
      <c r="I707" s="6">
        <v>0</v>
      </c>
      <c r="J707" s="49">
        <f t="shared" ref="J707:J770" si="178">IFERROR(G707/(H707/31),0)</f>
        <v>0</v>
      </c>
      <c r="K707" s="6">
        <v>693536.72</v>
      </c>
      <c r="L707" s="6">
        <v>1186835.5</v>
      </c>
      <c r="M707" s="6">
        <v>173.1</v>
      </c>
      <c r="N707" s="49">
        <f t="shared" ref="N707:N770" si="179">IFERROR(K707/(L707/30),0)</f>
        <v>17.530737494791822</v>
      </c>
      <c r="O707" s="6">
        <v>1426493.77</v>
      </c>
      <c r="P707" s="6">
        <v>1708420</v>
      </c>
      <c r="Q707" s="6">
        <v>253.5</v>
      </c>
      <c r="R707" s="49">
        <f t="shared" ref="R707:R770" si="180">IFERROR(O707/(P707/31),0)</f>
        <v>25.884329889605603</v>
      </c>
      <c r="S707" s="6">
        <v>732892.76</v>
      </c>
      <c r="T707" s="6">
        <v>368090</v>
      </c>
      <c r="U707" s="6">
        <v>55.5</v>
      </c>
      <c r="V707" s="49">
        <f t="shared" ref="V707:V770" si="181">IFERROR(S707/(T707/31),0)</f>
        <v>61.723153467901874</v>
      </c>
      <c r="W707" s="6">
        <v>1325316.75</v>
      </c>
      <c r="X707" s="6">
        <v>1754560</v>
      </c>
      <c r="Y707" s="6">
        <v>265</v>
      </c>
      <c r="Z707" s="49">
        <f t="shared" ref="Z707:Z770" si="182">IFERROR(W707/(X707/30),0)</f>
        <v>22.66066848668612</v>
      </c>
      <c r="AA707" s="6">
        <v>1105273.74</v>
      </c>
      <c r="AB707" s="6">
        <v>1297975</v>
      </c>
      <c r="AC707" s="6">
        <v>182.5</v>
      </c>
      <c r="AD707" s="49">
        <f t="shared" ref="AD707:AD770" si="183">IFERROR(AA707/(AB707/31),0)</f>
        <v>26.397647057917137</v>
      </c>
      <c r="AE707" s="6">
        <v>816202.74</v>
      </c>
      <c r="AF707" s="6">
        <v>352000</v>
      </c>
      <c r="AG707" s="6">
        <v>50</v>
      </c>
      <c r="AH707" s="49">
        <f t="shared" ref="AH707:AH770" si="184">IFERROR(AE707/(AF707/30),0)</f>
        <v>69.562733522727271</v>
      </c>
      <c r="AI707" s="6">
        <v>1282222.71</v>
      </c>
      <c r="AJ707" s="6">
        <v>1426365</v>
      </c>
      <c r="AK707" s="6">
        <v>205.5</v>
      </c>
      <c r="AL707" s="49">
        <f t="shared" ref="AL707:AL770" si="185">IFERROR(AI707/(AJ707/31),0)</f>
        <v>27.867273811401709</v>
      </c>
      <c r="AM707" s="6">
        <v>874136.71</v>
      </c>
      <c r="AN707" s="6">
        <v>131400</v>
      </c>
      <c r="AO707" s="6">
        <v>20</v>
      </c>
      <c r="AP707" s="49">
        <f t="shared" ref="AP707:AP770" si="186">IFERROR(AM707/(AN707/31),0)</f>
        <v>206.22707770167426</v>
      </c>
      <c r="AQ707" s="6">
        <v>1060340.76</v>
      </c>
      <c r="AR707" s="8">
        <v>1679015</v>
      </c>
      <c r="AS707" s="8">
        <v>244.5</v>
      </c>
      <c r="AT707" s="51">
        <f t="shared" ref="AT707:AT770" si="187">IFERROR(AQ707/(AR707/31),0)</f>
        <v>19.577289994431258</v>
      </c>
      <c r="AU707" s="6">
        <v>73525.36</v>
      </c>
      <c r="AV707" s="8">
        <v>1457880</v>
      </c>
      <c r="AW707" s="8">
        <v>204</v>
      </c>
      <c r="AX707" s="51">
        <f t="shared" ref="AX707:AX770" si="188">IFERROR(AU707/(AV707/31),0)</f>
        <v>1.5634250829972287</v>
      </c>
      <c r="AY707" s="50">
        <f t="shared" si="173"/>
        <v>6781202.6400000006</v>
      </c>
      <c r="AZ707" s="50">
        <f t="shared" si="174"/>
        <v>7390750.5</v>
      </c>
      <c r="BA707" s="50">
        <f t="shared" si="175"/>
        <v>1813.55</v>
      </c>
      <c r="BB707" s="7">
        <f t="shared" si="176"/>
        <v>28.443292983574537</v>
      </c>
      <c r="BC707" s="10" t="s">
        <v>795</v>
      </c>
      <c r="BD707" s="10" t="s">
        <v>795</v>
      </c>
      <c r="BE707" s="10" t="s">
        <v>807</v>
      </c>
      <c r="BF707" s="10" t="s">
        <v>818</v>
      </c>
    </row>
    <row r="708" spans="1:58" x14ac:dyDescent="0.2">
      <c r="A708" s="5">
        <v>144243</v>
      </c>
      <c r="B708" s="6" t="s">
        <v>105</v>
      </c>
      <c r="C708" s="6">
        <v>8595.6</v>
      </c>
      <c r="D708" s="6">
        <v>1481109</v>
      </c>
      <c r="E708" s="6">
        <v>222.6</v>
      </c>
      <c r="F708" s="49">
        <f t="shared" si="177"/>
        <v>0.17410467426772777</v>
      </c>
      <c r="G708" s="6">
        <v>184596.6</v>
      </c>
      <c r="H708" s="6">
        <v>1351980</v>
      </c>
      <c r="I708" s="6">
        <v>207</v>
      </c>
      <c r="J708" s="49">
        <f t="shared" si="178"/>
        <v>4.2326769626769627</v>
      </c>
      <c r="K708" s="6">
        <v>15134.57</v>
      </c>
      <c r="L708" s="6">
        <v>1177590</v>
      </c>
      <c r="M708" s="6">
        <v>174</v>
      </c>
      <c r="N708" s="49">
        <f t="shared" si="179"/>
        <v>0.38556467021628921</v>
      </c>
      <c r="O708" s="6">
        <v>200588.09</v>
      </c>
      <c r="P708" s="6">
        <v>1424408.5</v>
      </c>
      <c r="Q708" s="6">
        <v>210.05</v>
      </c>
      <c r="R708" s="49">
        <f t="shared" si="180"/>
        <v>4.365482788118717</v>
      </c>
      <c r="S708" s="6">
        <v>-4943.8900000000003</v>
      </c>
      <c r="T708" s="6">
        <v>460288.5</v>
      </c>
      <c r="U708" s="6">
        <v>70.05</v>
      </c>
      <c r="V708" s="49">
        <f t="shared" si="181"/>
        <v>-0.33296636783234868</v>
      </c>
      <c r="W708" s="6">
        <v>212344.13</v>
      </c>
      <c r="X708" s="6">
        <v>1284815</v>
      </c>
      <c r="Y708" s="6">
        <v>194.5</v>
      </c>
      <c r="Z708" s="49">
        <f t="shared" si="182"/>
        <v>4.9581643271599418</v>
      </c>
      <c r="AA708" s="6">
        <v>-18601.89</v>
      </c>
      <c r="AB708" s="6">
        <v>600390</v>
      </c>
      <c r="AC708" s="6">
        <v>87</v>
      </c>
      <c r="AD708" s="49">
        <f t="shared" si="183"/>
        <v>-0.96047334232748716</v>
      </c>
      <c r="AE708" s="6">
        <v>120644.61</v>
      </c>
      <c r="AF708" s="6">
        <v>443325.5</v>
      </c>
      <c r="AG708" s="6">
        <v>62.15</v>
      </c>
      <c r="AH708" s="49">
        <f t="shared" si="184"/>
        <v>8.1640652297239846</v>
      </c>
      <c r="AI708" s="6">
        <v>36914.1</v>
      </c>
      <c r="AJ708" s="6">
        <v>727977.5</v>
      </c>
      <c r="AK708" s="6">
        <v>103.25</v>
      </c>
      <c r="AL708" s="49">
        <f t="shared" si="185"/>
        <v>1.5719402041958714</v>
      </c>
      <c r="AM708" s="6">
        <v>19026.12</v>
      </c>
      <c r="AN708" s="6">
        <v>1032982.5</v>
      </c>
      <c r="AO708" s="6">
        <v>149.75</v>
      </c>
      <c r="AP708" s="49">
        <f t="shared" si="186"/>
        <v>0.57097745605564465</v>
      </c>
      <c r="AQ708" s="6">
        <v>58192.11</v>
      </c>
      <c r="AR708" s="8">
        <v>946812.5</v>
      </c>
      <c r="AS708" s="8">
        <v>136.25</v>
      </c>
      <c r="AT708" s="51">
        <f t="shared" si="187"/>
        <v>1.9052931916298106</v>
      </c>
      <c r="AU708" s="6">
        <v>-177645.08</v>
      </c>
      <c r="AV708" s="8">
        <v>1289650</v>
      </c>
      <c r="AW708" s="8">
        <v>185</v>
      </c>
      <c r="AX708" s="51">
        <f t="shared" si="188"/>
        <v>-4.2701488620943664</v>
      </c>
      <c r="AY708" s="50">
        <f t="shared" ref="AY708:AY771" si="189">C708+G708+K708+O708+S708+W708+AA708</f>
        <v>597713.21</v>
      </c>
      <c r="AZ708" s="50">
        <f t="shared" ref="AZ708:AZ771" si="190">D708+H708+L708+P708+T708+X708+AB708</f>
        <v>7780581</v>
      </c>
      <c r="BA708" s="50">
        <f t="shared" ref="BA708:BA771" si="191">E708+I708+M708+Q708+U708+Y708+AC708+AG708+AK708+AO708+AS708+AW708</f>
        <v>1801.6000000000001</v>
      </c>
      <c r="BB708" s="7">
        <f t="shared" si="176"/>
        <v>2.3814557691771348</v>
      </c>
      <c r="BC708" s="10" t="s">
        <v>795</v>
      </c>
      <c r="BD708" s="10" t="s">
        <v>795</v>
      </c>
      <c r="BE708" s="10" t="s">
        <v>807</v>
      </c>
      <c r="BF708" s="10" t="s">
        <v>818</v>
      </c>
    </row>
    <row r="709" spans="1:58" x14ac:dyDescent="0.2">
      <c r="A709" s="5">
        <v>144343</v>
      </c>
      <c r="B709" s="6" t="s">
        <v>106</v>
      </c>
      <c r="C709" s="6">
        <v>287010.86</v>
      </c>
      <c r="D709" s="6">
        <v>487900</v>
      </c>
      <c r="E709" s="6">
        <v>72.5</v>
      </c>
      <c r="F709" s="49">
        <f t="shared" si="177"/>
        <v>17.647726583316253</v>
      </c>
      <c r="G709" s="6">
        <v>416296.85</v>
      </c>
      <c r="H709" s="6">
        <v>708425</v>
      </c>
      <c r="I709" s="6">
        <v>107.5</v>
      </c>
      <c r="J709" s="49">
        <f t="shared" si="178"/>
        <v>18.216751738010377</v>
      </c>
      <c r="K709" s="6">
        <v>524042.87</v>
      </c>
      <c r="L709" s="6">
        <v>732780</v>
      </c>
      <c r="M709" s="6">
        <v>109</v>
      </c>
      <c r="N709" s="49">
        <f t="shared" si="179"/>
        <v>21.454305657905511</v>
      </c>
      <c r="O709" s="6">
        <v>231596.87</v>
      </c>
      <c r="P709" s="6">
        <v>288795</v>
      </c>
      <c r="Q709" s="6">
        <v>42.5</v>
      </c>
      <c r="R709" s="49">
        <f t="shared" si="180"/>
        <v>24.860205232085043</v>
      </c>
      <c r="S709" s="6">
        <v>300457.34999999998</v>
      </c>
      <c r="T709" s="6">
        <v>707455</v>
      </c>
      <c r="U709" s="6">
        <v>106.5</v>
      </c>
      <c r="V709" s="49">
        <f t="shared" si="181"/>
        <v>13.165753086768769</v>
      </c>
      <c r="W709" s="6">
        <v>275135.34000000003</v>
      </c>
      <c r="X709" s="6">
        <v>250860</v>
      </c>
      <c r="Y709" s="6">
        <v>38</v>
      </c>
      <c r="Z709" s="49">
        <f t="shared" si="182"/>
        <v>32.903054293231285</v>
      </c>
      <c r="AA709" s="6">
        <v>481347.36</v>
      </c>
      <c r="AB709" s="6">
        <v>638300</v>
      </c>
      <c r="AC709" s="6">
        <v>90</v>
      </c>
      <c r="AD709" s="49">
        <f t="shared" si="183"/>
        <v>23.377358859470466</v>
      </c>
      <c r="AE709" s="6">
        <v>356924.36</v>
      </c>
      <c r="AF709" s="6">
        <v>262950</v>
      </c>
      <c r="AG709" s="6">
        <v>35</v>
      </c>
      <c r="AH709" s="49">
        <f t="shared" si="184"/>
        <v>40.72154706217912</v>
      </c>
      <c r="AI709" s="6">
        <v>153533.35999999999</v>
      </c>
      <c r="AJ709" s="6">
        <v>348500</v>
      </c>
      <c r="AK709" s="6">
        <v>50</v>
      </c>
      <c r="AL709" s="49">
        <f t="shared" si="185"/>
        <v>13.657199885222381</v>
      </c>
      <c r="AM709" s="6">
        <v>465364.85</v>
      </c>
      <c r="AN709" s="6">
        <v>686250</v>
      </c>
      <c r="AO709" s="6">
        <v>100</v>
      </c>
      <c r="AP709" s="49">
        <f t="shared" si="186"/>
        <v>21.021945865209471</v>
      </c>
      <c r="AQ709" s="6">
        <v>538641.84</v>
      </c>
      <c r="AR709" s="8">
        <v>461590</v>
      </c>
      <c r="AS709" s="8">
        <v>67</v>
      </c>
      <c r="AT709" s="51">
        <f t="shared" si="187"/>
        <v>36.174737407656146</v>
      </c>
      <c r="AU709" s="6">
        <v>-124324.16</v>
      </c>
      <c r="AV709" s="8">
        <v>0</v>
      </c>
      <c r="AW709" s="8">
        <v>0</v>
      </c>
      <c r="AX709" s="51">
        <f t="shared" si="188"/>
        <v>0</v>
      </c>
      <c r="AY709" s="50">
        <f t="shared" si="189"/>
        <v>2515887.5000000005</v>
      </c>
      <c r="AZ709" s="50">
        <f t="shared" si="190"/>
        <v>3814515</v>
      </c>
      <c r="BA709" s="50">
        <f t="shared" si="191"/>
        <v>818</v>
      </c>
      <c r="BB709" s="7">
        <f t="shared" si="176"/>
        <v>20.446246115167988</v>
      </c>
      <c r="BC709" s="10" t="s">
        <v>795</v>
      </c>
      <c r="BD709" s="10" t="s">
        <v>795</v>
      </c>
      <c r="BE709" s="10" t="s">
        <v>807</v>
      </c>
      <c r="BF709" s="10" t="s">
        <v>818</v>
      </c>
    </row>
    <row r="710" spans="1:58" x14ac:dyDescent="0.2">
      <c r="A710" s="5">
        <v>146401</v>
      </c>
      <c r="B710" s="6" t="s">
        <v>120</v>
      </c>
      <c r="C710" s="6">
        <v>193000.59</v>
      </c>
      <c r="D710" s="6">
        <v>326520</v>
      </c>
      <c r="E710" s="6">
        <v>48</v>
      </c>
      <c r="F710" s="49">
        <f t="shared" si="177"/>
        <v>17.732505512679161</v>
      </c>
      <c r="G710" s="6">
        <v>374129.59</v>
      </c>
      <c r="H710" s="6">
        <v>689347</v>
      </c>
      <c r="I710" s="6">
        <v>104.30000000000001</v>
      </c>
      <c r="J710" s="49">
        <f t="shared" si="178"/>
        <v>16.824643162297075</v>
      </c>
      <c r="K710" s="6">
        <v>282250.59000000003</v>
      </c>
      <c r="L710" s="6">
        <v>542035</v>
      </c>
      <c r="M710" s="6">
        <v>77.5</v>
      </c>
      <c r="N710" s="49">
        <f t="shared" si="179"/>
        <v>15.621717601261913</v>
      </c>
      <c r="O710" s="6">
        <v>308550.59000000003</v>
      </c>
      <c r="P710" s="6">
        <v>498375</v>
      </c>
      <c r="Q710" s="6">
        <v>72.5</v>
      </c>
      <c r="R710" s="49">
        <f t="shared" si="180"/>
        <v>19.192512244795587</v>
      </c>
      <c r="S710" s="6">
        <v>178965.59</v>
      </c>
      <c r="T710" s="6">
        <v>225595</v>
      </c>
      <c r="U710" s="6">
        <v>33.5</v>
      </c>
      <c r="V710" s="49">
        <f t="shared" si="181"/>
        <v>24.592447926594119</v>
      </c>
      <c r="W710" s="6">
        <v>251085.59</v>
      </c>
      <c r="X710" s="6">
        <v>331250</v>
      </c>
      <c r="Y710" s="6">
        <v>50</v>
      </c>
      <c r="Z710" s="49">
        <f t="shared" si="182"/>
        <v>22.739827018867924</v>
      </c>
      <c r="AA710" s="6">
        <v>179805.59</v>
      </c>
      <c r="AB710" s="6">
        <v>173080</v>
      </c>
      <c r="AC710" s="6">
        <v>24</v>
      </c>
      <c r="AD710" s="49">
        <f t="shared" si="183"/>
        <v>32.204606482551419</v>
      </c>
      <c r="AE710" s="6">
        <v>216265.59</v>
      </c>
      <c r="AF710" s="6">
        <v>298724.5</v>
      </c>
      <c r="AG710" s="6">
        <v>40.85</v>
      </c>
      <c r="AH710" s="49">
        <f t="shared" si="184"/>
        <v>21.718900525400493</v>
      </c>
      <c r="AI710" s="6">
        <v>248717.33</v>
      </c>
      <c r="AJ710" s="6">
        <v>373045</v>
      </c>
      <c r="AK710" s="6">
        <v>53.5</v>
      </c>
      <c r="AL710" s="49">
        <f t="shared" si="185"/>
        <v>20.668383787478721</v>
      </c>
      <c r="AM710" s="6">
        <v>373399.8</v>
      </c>
      <c r="AN710" s="6">
        <v>437745</v>
      </c>
      <c r="AO710" s="6">
        <v>63.5</v>
      </c>
      <c r="AP710" s="49">
        <f t="shared" si="186"/>
        <v>26.443234759962991</v>
      </c>
      <c r="AQ710" s="6">
        <v>293434.8</v>
      </c>
      <c r="AR710" s="8">
        <v>293770</v>
      </c>
      <c r="AS710" s="8">
        <v>41</v>
      </c>
      <c r="AT710" s="51">
        <f t="shared" si="187"/>
        <v>30.964628110426524</v>
      </c>
      <c r="AU710" s="6">
        <v>77513.81</v>
      </c>
      <c r="AV710" s="8">
        <v>93795</v>
      </c>
      <c r="AW710" s="8">
        <v>13.5</v>
      </c>
      <c r="AX710" s="51">
        <f t="shared" si="188"/>
        <v>25.618936084013008</v>
      </c>
      <c r="AY710" s="50">
        <f t="shared" si="189"/>
        <v>1767788.1300000004</v>
      </c>
      <c r="AZ710" s="50">
        <f t="shared" si="190"/>
        <v>2786202</v>
      </c>
      <c r="BA710" s="50">
        <f t="shared" si="191"/>
        <v>622.15000000000009</v>
      </c>
      <c r="BB710" s="7">
        <f t="shared" si="176"/>
        <v>19.668865369416867</v>
      </c>
      <c r="BC710" s="10" t="s">
        <v>795</v>
      </c>
      <c r="BD710" s="10" t="s">
        <v>795</v>
      </c>
      <c r="BE710" s="10" t="s">
        <v>807</v>
      </c>
      <c r="BF710" s="10" t="s">
        <v>818</v>
      </c>
    </row>
    <row r="711" spans="1:58" x14ac:dyDescent="0.2">
      <c r="A711" s="5">
        <v>146633</v>
      </c>
      <c r="B711" s="6" t="s">
        <v>123</v>
      </c>
      <c r="C711" s="6">
        <v>61262.89</v>
      </c>
      <c r="D711" s="6">
        <v>66900</v>
      </c>
      <c r="E711" s="6">
        <v>10</v>
      </c>
      <c r="F711" s="49">
        <f t="shared" si="177"/>
        <v>27.472147982062779</v>
      </c>
      <c r="G711" s="6">
        <v>-737.11</v>
      </c>
      <c r="H711" s="6">
        <v>0</v>
      </c>
      <c r="I711" s="6">
        <v>0</v>
      </c>
      <c r="J711" s="49">
        <f t="shared" si="178"/>
        <v>0</v>
      </c>
      <c r="K711" s="6">
        <v>-737.11</v>
      </c>
      <c r="L711" s="6">
        <v>0</v>
      </c>
      <c r="M711" s="6">
        <v>0</v>
      </c>
      <c r="N711" s="49">
        <f t="shared" si="179"/>
        <v>0</v>
      </c>
      <c r="O711" s="6">
        <v>-737.11</v>
      </c>
      <c r="P711" s="6">
        <v>0</v>
      </c>
      <c r="Q711" s="6">
        <v>0</v>
      </c>
      <c r="R711" s="49">
        <f t="shared" si="180"/>
        <v>0</v>
      </c>
      <c r="S711" s="6">
        <v>-737.11</v>
      </c>
      <c r="T711" s="6">
        <v>0</v>
      </c>
      <c r="U711" s="6">
        <v>0</v>
      </c>
      <c r="V711" s="49">
        <f t="shared" si="181"/>
        <v>0</v>
      </c>
      <c r="W711" s="6">
        <v>-737.11</v>
      </c>
      <c r="X711" s="6">
        <v>0</v>
      </c>
      <c r="Y711" s="6">
        <v>0</v>
      </c>
      <c r="Z711" s="49">
        <f t="shared" si="182"/>
        <v>0</v>
      </c>
      <c r="AA711" s="6">
        <v>-737.11</v>
      </c>
      <c r="AB711" s="6">
        <v>0</v>
      </c>
      <c r="AC711" s="6">
        <v>0</v>
      </c>
      <c r="AD711" s="49">
        <f t="shared" si="183"/>
        <v>0</v>
      </c>
      <c r="AE711" s="6">
        <v>69962.89</v>
      </c>
      <c r="AF711" s="6">
        <v>149900</v>
      </c>
      <c r="AG711" s="6">
        <v>20</v>
      </c>
      <c r="AH711" s="49">
        <f t="shared" si="184"/>
        <v>14.001912608405602</v>
      </c>
      <c r="AI711" s="6">
        <v>67762.89</v>
      </c>
      <c r="AJ711" s="6">
        <v>148150</v>
      </c>
      <c r="AK711" s="6">
        <v>20</v>
      </c>
      <c r="AL711" s="49">
        <f t="shared" si="185"/>
        <v>14.179207492406345</v>
      </c>
      <c r="AM711" s="6">
        <v>99432.89</v>
      </c>
      <c r="AN711" s="6">
        <v>184395</v>
      </c>
      <c r="AO711" s="6">
        <v>23.5</v>
      </c>
      <c r="AP711" s="49">
        <f t="shared" si="186"/>
        <v>16.716394641937146</v>
      </c>
      <c r="AQ711" s="6">
        <v>87707.89</v>
      </c>
      <c r="AR711" s="8">
        <v>129225</v>
      </c>
      <c r="AS711" s="8">
        <v>17.5</v>
      </c>
      <c r="AT711" s="51">
        <f t="shared" si="187"/>
        <v>21.040391487715222</v>
      </c>
      <c r="AU711" s="6">
        <v>-992.11</v>
      </c>
      <c r="AV711" s="8">
        <v>0</v>
      </c>
      <c r="AW711" s="8">
        <v>0</v>
      </c>
      <c r="AX711" s="51">
        <f t="shared" si="188"/>
        <v>0</v>
      </c>
      <c r="AY711" s="50">
        <f t="shared" si="189"/>
        <v>56840.229999999996</v>
      </c>
      <c r="AZ711" s="50">
        <f t="shared" si="190"/>
        <v>66900</v>
      </c>
      <c r="BA711" s="50">
        <f t="shared" si="191"/>
        <v>91</v>
      </c>
      <c r="BB711" s="7">
        <f t="shared" ref="BB711:BB774" si="192">IFERROR(AY711/(AZ711/31),0)</f>
        <v>26.338522122571</v>
      </c>
      <c r="BC711" s="10" t="s">
        <v>795</v>
      </c>
      <c r="BD711" s="10" t="s">
        <v>795</v>
      </c>
      <c r="BE711" s="10" t="s">
        <v>807</v>
      </c>
      <c r="BF711" s="10" t="s">
        <v>818</v>
      </c>
    </row>
    <row r="712" spans="1:58" x14ac:dyDescent="0.2">
      <c r="A712" s="5">
        <v>149097</v>
      </c>
      <c r="B712" s="6" t="s">
        <v>150</v>
      </c>
      <c r="C712" s="6">
        <v>-31.25</v>
      </c>
      <c r="D712" s="6">
        <v>0</v>
      </c>
      <c r="E712" s="6">
        <v>0</v>
      </c>
      <c r="F712" s="49">
        <f t="shared" si="177"/>
        <v>0</v>
      </c>
      <c r="G712" s="6">
        <v>-31.25</v>
      </c>
      <c r="H712" s="6">
        <v>0</v>
      </c>
      <c r="I712" s="6">
        <v>0</v>
      </c>
      <c r="J712" s="49">
        <f t="shared" si="178"/>
        <v>0</v>
      </c>
      <c r="K712" s="6">
        <v>-31.25</v>
      </c>
      <c r="L712" s="6">
        <v>0</v>
      </c>
      <c r="M712" s="6">
        <v>0</v>
      </c>
      <c r="N712" s="49">
        <f t="shared" si="179"/>
        <v>0</v>
      </c>
      <c r="O712" s="6">
        <v>-31.25</v>
      </c>
      <c r="P712" s="6">
        <v>0</v>
      </c>
      <c r="Q712" s="6">
        <v>0</v>
      </c>
      <c r="R712" s="49">
        <f t="shared" si="180"/>
        <v>0</v>
      </c>
      <c r="S712" s="6">
        <v>-31.25</v>
      </c>
      <c r="T712" s="6">
        <v>0</v>
      </c>
      <c r="U712" s="6">
        <v>0</v>
      </c>
      <c r="V712" s="49">
        <f t="shared" si="181"/>
        <v>0</v>
      </c>
      <c r="W712" s="6">
        <v>-31.25</v>
      </c>
      <c r="X712" s="6">
        <v>0</v>
      </c>
      <c r="Y712" s="6">
        <v>0</v>
      </c>
      <c r="Z712" s="49">
        <f t="shared" si="182"/>
        <v>0</v>
      </c>
      <c r="AA712" s="6">
        <v>-31.25</v>
      </c>
      <c r="AB712" s="6">
        <v>0</v>
      </c>
      <c r="AC712" s="6">
        <v>0</v>
      </c>
      <c r="AD712" s="49">
        <f t="shared" si="183"/>
        <v>0</v>
      </c>
      <c r="AE712" s="6">
        <v>-31.25</v>
      </c>
      <c r="AF712" s="6">
        <v>0</v>
      </c>
      <c r="AG712" s="6">
        <v>0</v>
      </c>
      <c r="AH712" s="49">
        <f t="shared" si="184"/>
        <v>0</v>
      </c>
      <c r="AI712" s="6">
        <v>-31.25</v>
      </c>
      <c r="AJ712" s="6">
        <v>0</v>
      </c>
      <c r="AK712" s="6">
        <v>0</v>
      </c>
      <c r="AL712" s="49">
        <f t="shared" si="185"/>
        <v>0</v>
      </c>
      <c r="AM712" s="6">
        <v>-31.25</v>
      </c>
      <c r="AN712" s="6">
        <v>0</v>
      </c>
      <c r="AO712" s="6">
        <v>0</v>
      </c>
      <c r="AP712" s="49">
        <f t="shared" si="186"/>
        <v>0</v>
      </c>
      <c r="AQ712" s="6">
        <v>-31.25</v>
      </c>
      <c r="AR712" s="8">
        <v>0</v>
      </c>
      <c r="AS712" s="8">
        <v>0</v>
      </c>
      <c r="AT712" s="51">
        <f t="shared" si="187"/>
        <v>0</v>
      </c>
      <c r="AU712" s="6">
        <v>-31.25</v>
      </c>
      <c r="AV712" s="8">
        <v>0</v>
      </c>
      <c r="AW712" s="8">
        <v>0</v>
      </c>
      <c r="AX712" s="51">
        <f t="shared" si="188"/>
        <v>0</v>
      </c>
      <c r="AY712" s="50">
        <f t="shared" si="189"/>
        <v>-218.75</v>
      </c>
      <c r="AZ712" s="50">
        <f t="shared" si="190"/>
        <v>0</v>
      </c>
      <c r="BA712" s="50">
        <f t="shared" si="191"/>
        <v>0</v>
      </c>
      <c r="BB712" s="7">
        <f t="shared" si="192"/>
        <v>0</v>
      </c>
      <c r="BC712" s="10" t="s">
        <v>795</v>
      </c>
      <c r="BD712" s="10" t="s">
        <v>795</v>
      </c>
      <c r="BE712" s="10" t="s">
        <v>807</v>
      </c>
      <c r="BF712" s="10" t="s">
        <v>818</v>
      </c>
    </row>
    <row r="713" spans="1:58" x14ac:dyDescent="0.2">
      <c r="A713" s="5">
        <v>149582</v>
      </c>
      <c r="B713" s="6" t="s">
        <v>156</v>
      </c>
      <c r="C713" s="6">
        <v>505386.79</v>
      </c>
      <c r="D713" s="6">
        <v>519930</v>
      </c>
      <c r="E713" s="6">
        <v>77</v>
      </c>
      <c r="F713" s="49">
        <f t="shared" si="177"/>
        <v>29.160855692112399</v>
      </c>
      <c r="G713" s="6">
        <v>480284.79</v>
      </c>
      <c r="H713" s="6">
        <v>465890</v>
      </c>
      <c r="I713" s="6">
        <v>71</v>
      </c>
      <c r="J713" s="49">
        <f t="shared" si="178"/>
        <v>31.957819420893344</v>
      </c>
      <c r="K713" s="6">
        <v>702612.3</v>
      </c>
      <c r="L713" s="6">
        <v>714295</v>
      </c>
      <c r="M713" s="6">
        <v>104.5</v>
      </c>
      <c r="N713" s="49">
        <f t="shared" si="179"/>
        <v>29.509332978671281</v>
      </c>
      <c r="O713" s="6">
        <v>821777.3</v>
      </c>
      <c r="P713" s="6">
        <v>435217.5</v>
      </c>
      <c r="Q713" s="6">
        <v>64.25</v>
      </c>
      <c r="R713" s="49">
        <f t="shared" si="180"/>
        <v>58.534172683773065</v>
      </c>
      <c r="S713" s="6">
        <v>500766.3</v>
      </c>
      <c r="T713" s="6">
        <v>540390</v>
      </c>
      <c r="U713" s="6">
        <v>82</v>
      </c>
      <c r="V713" s="49">
        <f t="shared" si="181"/>
        <v>28.726947759951148</v>
      </c>
      <c r="W713" s="6">
        <v>778830.55</v>
      </c>
      <c r="X713" s="6">
        <v>531344</v>
      </c>
      <c r="Y713" s="6">
        <v>79.2</v>
      </c>
      <c r="Z713" s="49">
        <f t="shared" si="182"/>
        <v>43.973238617543437</v>
      </c>
      <c r="AA713" s="6">
        <v>946013.54</v>
      </c>
      <c r="AB713" s="6">
        <v>1021270</v>
      </c>
      <c r="AC713" s="6">
        <v>146</v>
      </c>
      <c r="AD713" s="49">
        <f t="shared" si="183"/>
        <v>28.715638117246172</v>
      </c>
      <c r="AE713" s="6">
        <v>788273.53</v>
      </c>
      <c r="AF713" s="6">
        <v>588110</v>
      </c>
      <c r="AG713" s="6">
        <v>83</v>
      </c>
      <c r="AH713" s="49">
        <f t="shared" si="184"/>
        <v>40.210514869667236</v>
      </c>
      <c r="AI713" s="6">
        <v>830914.55</v>
      </c>
      <c r="AJ713" s="6">
        <v>810400</v>
      </c>
      <c r="AK713" s="6">
        <v>115</v>
      </c>
      <c r="AL713" s="49">
        <f t="shared" si="185"/>
        <v>31.784737228529124</v>
      </c>
      <c r="AM713" s="6">
        <v>705942.55</v>
      </c>
      <c r="AN713" s="6">
        <v>738825</v>
      </c>
      <c r="AO713" s="6">
        <v>107.5</v>
      </c>
      <c r="AP713" s="49">
        <f t="shared" si="186"/>
        <v>29.620301221534191</v>
      </c>
      <c r="AQ713" s="6">
        <v>1077535.54</v>
      </c>
      <c r="AR713" s="8">
        <v>1098115</v>
      </c>
      <c r="AS713" s="8">
        <v>157</v>
      </c>
      <c r="AT713" s="51">
        <f t="shared" si="187"/>
        <v>30.419037842120364</v>
      </c>
      <c r="AU713" s="6">
        <v>560240.55000000005</v>
      </c>
      <c r="AV713" s="8">
        <v>754395</v>
      </c>
      <c r="AW713" s="8">
        <v>103.5</v>
      </c>
      <c r="AX713" s="51">
        <f t="shared" si="188"/>
        <v>23.021702224961725</v>
      </c>
      <c r="AY713" s="50">
        <f t="shared" si="189"/>
        <v>4735671.5699999994</v>
      </c>
      <c r="AZ713" s="50">
        <f t="shared" si="190"/>
        <v>4228336.5</v>
      </c>
      <c r="BA713" s="50">
        <f t="shared" si="191"/>
        <v>1189.95</v>
      </c>
      <c r="BB713" s="7">
        <f t="shared" si="192"/>
        <v>34.719521180492613</v>
      </c>
      <c r="BC713" s="10" t="s">
        <v>795</v>
      </c>
      <c r="BD713" s="10" t="s">
        <v>795</v>
      </c>
      <c r="BE713" s="10" t="s">
        <v>807</v>
      </c>
      <c r="BF713" s="10" t="s">
        <v>818</v>
      </c>
    </row>
    <row r="714" spans="1:58" x14ac:dyDescent="0.2">
      <c r="A714" s="5">
        <v>149796</v>
      </c>
      <c r="B714" s="6" t="s">
        <v>163</v>
      </c>
      <c r="C714" s="6">
        <v>63340.34</v>
      </c>
      <c r="D714" s="6">
        <v>132855</v>
      </c>
      <c r="E714" s="6">
        <v>19.5</v>
      </c>
      <c r="F714" s="49">
        <f t="shared" si="177"/>
        <v>14.302888111098566</v>
      </c>
      <c r="G714" s="6">
        <v>63390.34</v>
      </c>
      <c r="H714" s="6">
        <v>64900</v>
      </c>
      <c r="I714" s="6">
        <v>10</v>
      </c>
      <c r="J714" s="49">
        <f t="shared" si="178"/>
        <v>30.278898921417564</v>
      </c>
      <c r="K714" s="6">
        <v>115865.34</v>
      </c>
      <c r="L714" s="6">
        <v>117575</v>
      </c>
      <c r="M714" s="6">
        <v>17.5</v>
      </c>
      <c r="N714" s="49">
        <f t="shared" si="179"/>
        <v>29.563769508824155</v>
      </c>
      <c r="O714" s="6">
        <v>73065.34</v>
      </c>
      <c r="P714" s="6">
        <v>68100</v>
      </c>
      <c r="Q714" s="6">
        <v>10</v>
      </c>
      <c r="R714" s="49">
        <f t="shared" si="180"/>
        <v>33.260286930983845</v>
      </c>
      <c r="S714" s="6">
        <v>11465.34</v>
      </c>
      <c r="T714" s="6">
        <v>65700</v>
      </c>
      <c r="U714" s="6">
        <v>10</v>
      </c>
      <c r="V714" s="49">
        <f t="shared" si="181"/>
        <v>5.4098255707762553</v>
      </c>
      <c r="W714" s="6">
        <v>-2734.66</v>
      </c>
      <c r="X714" s="6">
        <v>0</v>
      </c>
      <c r="Y714" s="6">
        <v>0</v>
      </c>
      <c r="Z714" s="49">
        <f t="shared" si="182"/>
        <v>0</v>
      </c>
      <c r="AA714" s="6">
        <v>61265.34</v>
      </c>
      <c r="AB714" s="6">
        <v>67700</v>
      </c>
      <c r="AC714" s="6">
        <v>10</v>
      </c>
      <c r="AD714" s="49">
        <f t="shared" si="183"/>
        <v>28.053553028064989</v>
      </c>
      <c r="AE714" s="6">
        <v>-2534.66</v>
      </c>
      <c r="AF714" s="6">
        <v>69700</v>
      </c>
      <c r="AG714" s="6">
        <v>10</v>
      </c>
      <c r="AH714" s="49">
        <f t="shared" si="184"/>
        <v>-1.0909583931133429</v>
      </c>
      <c r="AI714" s="6">
        <v>13490.34</v>
      </c>
      <c r="AJ714" s="6">
        <v>17425</v>
      </c>
      <c r="AK714" s="6">
        <v>2.5</v>
      </c>
      <c r="AL714" s="49">
        <f t="shared" si="185"/>
        <v>24.000030989956958</v>
      </c>
      <c r="AM714" s="6">
        <v>79805.34</v>
      </c>
      <c r="AN714" s="6">
        <v>131715</v>
      </c>
      <c r="AO714" s="6">
        <v>19.5</v>
      </c>
      <c r="AP714" s="49">
        <f t="shared" si="186"/>
        <v>18.782716774854798</v>
      </c>
      <c r="AQ714" s="6">
        <v>72845.34</v>
      </c>
      <c r="AR714" s="8">
        <v>110591.5</v>
      </c>
      <c r="AS714" s="8">
        <v>15.45</v>
      </c>
      <c r="AT714" s="51">
        <f t="shared" si="187"/>
        <v>20.419340907755117</v>
      </c>
      <c r="AU714" s="6">
        <v>-772.66</v>
      </c>
      <c r="AV714" s="8">
        <v>0</v>
      </c>
      <c r="AW714" s="8">
        <v>0</v>
      </c>
      <c r="AX714" s="51">
        <f t="shared" si="188"/>
        <v>0</v>
      </c>
      <c r="AY714" s="50">
        <f t="shared" si="189"/>
        <v>385657.38</v>
      </c>
      <c r="AZ714" s="50">
        <f t="shared" si="190"/>
        <v>516830</v>
      </c>
      <c r="BA714" s="50">
        <f t="shared" si="191"/>
        <v>124.45</v>
      </c>
      <c r="BB714" s="7">
        <f t="shared" si="192"/>
        <v>23.1321300621094</v>
      </c>
      <c r="BC714" s="10" t="s">
        <v>795</v>
      </c>
      <c r="BD714" s="10" t="s">
        <v>795</v>
      </c>
      <c r="BE714" s="10" t="s">
        <v>807</v>
      </c>
      <c r="BF714" s="10" t="s">
        <v>818</v>
      </c>
    </row>
    <row r="715" spans="1:58" x14ac:dyDescent="0.2">
      <c r="A715" s="5">
        <v>149885</v>
      </c>
      <c r="B715" s="6" t="s">
        <v>167</v>
      </c>
      <c r="C715" s="6">
        <v>636098.99</v>
      </c>
      <c r="D715" s="6">
        <v>2449085</v>
      </c>
      <c r="E715" s="6">
        <v>351.5</v>
      </c>
      <c r="F715" s="49">
        <f t="shared" si="177"/>
        <v>7.7918772521166062</v>
      </c>
      <c r="G715" s="6">
        <v>1084936.6000000001</v>
      </c>
      <c r="H715" s="6">
        <v>3444265.5</v>
      </c>
      <c r="I715" s="6">
        <v>512.44999999999993</v>
      </c>
      <c r="J715" s="49">
        <f t="shared" si="178"/>
        <v>9.7649367042116815</v>
      </c>
      <c r="K715" s="6">
        <v>-77330.399999999994</v>
      </c>
      <c r="L715" s="6">
        <v>5029204.5</v>
      </c>
      <c r="M715" s="6">
        <v>729.45</v>
      </c>
      <c r="N715" s="49">
        <f t="shared" si="179"/>
        <v>-0.46128806255542004</v>
      </c>
      <c r="O715" s="6">
        <v>423555.6</v>
      </c>
      <c r="P715" s="6">
        <v>6581821.5</v>
      </c>
      <c r="Q715" s="6">
        <v>948.05000000000007</v>
      </c>
      <c r="R715" s="49">
        <f t="shared" si="180"/>
        <v>1.9949224694106336</v>
      </c>
      <c r="S715" s="6">
        <v>1705804.49</v>
      </c>
      <c r="T715" s="6">
        <v>5776959</v>
      </c>
      <c r="U715" s="6">
        <v>853.7</v>
      </c>
      <c r="V715" s="49">
        <f t="shared" si="181"/>
        <v>9.1535943374360098</v>
      </c>
      <c r="W715" s="6">
        <v>669756.27</v>
      </c>
      <c r="X715" s="6">
        <v>4247545</v>
      </c>
      <c r="Y715" s="6">
        <v>626</v>
      </c>
      <c r="Z715" s="49">
        <f t="shared" si="182"/>
        <v>4.7304238330612156</v>
      </c>
      <c r="AA715" s="6">
        <v>1763798.56</v>
      </c>
      <c r="AB715" s="6">
        <v>8148776.5</v>
      </c>
      <c r="AC715" s="6">
        <v>1111.9499999999998</v>
      </c>
      <c r="AD715" s="49">
        <f t="shared" si="183"/>
        <v>6.709934351494363</v>
      </c>
      <c r="AE715" s="6">
        <v>1153179.18</v>
      </c>
      <c r="AF715" s="6">
        <v>4651555</v>
      </c>
      <c r="AG715" s="6">
        <v>651.5</v>
      </c>
      <c r="AH715" s="49">
        <f t="shared" si="184"/>
        <v>7.4373785540534287</v>
      </c>
      <c r="AI715" s="6">
        <v>746926.42</v>
      </c>
      <c r="AJ715" s="6">
        <v>8016612</v>
      </c>
      <c r="AK715" s="6">
        <v>1126.2</v>
      </c>
      <c r="AL715" s="49">
        <f t="shared" si="185"/>
        <v>2.8883422348493357</v>
      </c>
      <c r="AM715" s="6">
        <v>1456415.34</v>
      </c>
      <c r="AN715" s="6">
        <v>6506616</v>
      </c>
      <c r="AO715" s="6">
        <v>914.8</v>
      </c>
      <c r="AP715" s="49">
        <f t="shared" si="186"/>
        <v>6.938918101206526</v>
      </c>
      <c r="AQ715" s="6">
        <v>1956705.32</v>
      </c>
      <c r="AR715" s="8">
        <v>6980259.5</v>
      </c>
      <c r="AS715" s="8">
        <v>980.85</v>
      </c>
      <c r="AT715" s="51">
        <f t="shared" si="187"/>
        <v>8.689915456581522</v>
      </c>
      <c r="AU715" s="6">
        <v>-1534094.65</v>
      </c>
      <c r="AV715" s="8">
        <v>9997749</v>
      </c>
      <c r="AW715" s="8">
        <v>1385.7</v>
      </c>
      <c r="AX715" s="51">
        <f t="shared" si="188"/>
        <v>-4.7567641626130035</v>
      </c>
      <c r="AY715" s="50">
        <f t="shared" si="189"/>
        <v>6206620.1100000013</v>
      </c>
      <c r="AZ715" s="50">
        <f t="shared" si="190"/>
        <v>35677657</v>
      </c>
      <c r="BA715" s="50">
        <f t="shared" si="191"/>
        <v>10192.150000000001</v>
      </c>
      <c r="BB715" s="7">
        <f t="shared" si="192"/>
        <v>5.3928772119200552</v>
      </c>
      <c r="BC715" s="10" t="s">
        <v>795</v>
      </c>
      <c r="BD715" s="10" t="s">
        <v>795</v>
      </c>
      <c r="BE715" s="10" t="s">
        <v>807</v>
      </c>
      <c r="BF715" s="10" t="s">
        <v>818</v>
      </c>
    </row>
    <row r="716" spans="1:58" x14ac:dyDescent="0.2">
      <c r="A716" s="5">
        <v>149971</v>
      </c>
      <c r="B716" s="6" t="s">
        <v>171</v>
      </c>
      <c r="C716" s="6">
        <v>564061.62</v>
      </c>
      <c r="D716" s="6">
        <v>1076175</v>
      </c>
      <c r="E716" s="6">
        <v>157.5</v>
      </c>
      <c r="F716" s="49">
        <f t="shared" si="177"/>
        <v>15.724067739912188</v>
      </c>
      <c r="G716" s="6">
        <v>213661.62</v>
      </c>
      <c r="H716" s="6">
        <v>0</v>
      </c>
      <c r="I716" s="6">
        <v>0</v>
      </c>
      <c r="J716" s="49">
        <f t="shared" si="178"/>
        <v>0</v>
      </c>
      <c r="K716" s="6">
        <v>473908.12</v>
      </c>
      <c r="L716" s="6">
        <v>1200130</v>
      </c>
      <c r="M716" s="6">
        <v>174</v>
      </c>
      <c r="N716" s="49">
        <f t="shared" si="179"/>
        <v>11.846419637872563</v>
      </c>
      <c r="O716" s="6">
        <v>583485.61</v>
      </c>
      <c r="P716" s="6">
        <v>641311.5</v>
      </c>
      <c r="Q716" s="6">
        <v>91.65</v>
      </c>
      <c r="R716" s="49">
        <f t="shared" si="180"/>
        <v>28.204786457127305</v>
      </c>
      <c r="S716" s="6">
        <v>538135.6</v>
      </c>
      <c r="T716" s="6">
        <v>584470</v>
      </c>
      <c r="U716" s="6">
        <v>86</v>
      </c>
      <c r="V716" s="49">
        <f t="shared" si="181"/>
        <v>28.542446318887194</v>
      </c>
      <c r="W716" s="6">
        <v>563734.85</v>
      </c>
      <c r="X716" s="6">
        <v>477250</v>
      </c>
      <c r="Y716" s="6">
        <v>70</v>
      </c>
      <c r="Z716" s="49">
        <f t="shared" si="182"/>
        <v>35.436449449973807</v>
      </c>
      <c r="AA716" s="6">
        <v>583044.85</v>
      </c>
      <c r="AB716" s="6">
        <v>599450</v>
      </c>
      <c r="AC716" s="6">
        <v>85</v>
      </c>
      <c r="AD716" s="49">
        <f t="shared" si="183"/>
        <v>30.151622904328967</v>
      </c>
      <c r="AE716" s="6">
        <v>549567.35</v>
      </c>
      <c r="AF716" s="6">
        <v>522575</v>
      </c>
      <c r="AG716" s="6">
        <v>72.5</v>
      </c>
      <c r="AH716" s="49">
        <f t="shared" si="184"/>
        <v>31.549577572597233</v>
      </c>
      <c r="AI716" s="6">
        <v>706337.34</v>
      </c>
      <c r="AJ716" s="6">
        <v>789645</v>
      </c>
      <c r="AK716" s="6">
        <v>112.5</v>
      </c>
      <c r="AL716" s="49">
        <f t="shared" si="185"/>
        <v>27.729495583458391</v>
      </c>
      <c r="AM716" s="6">
        <v>898127.07</v>
      </c>
      <c r="AN716" s="6">
        <v>908887.5</v>
      </c>
      <c r="AO716" s="6">
        <v>131.85</v>
      </c>
      <c r="AP716" s="49">
        <f t="shared" si="186"/>
        <v>30.632987217890001</v>
      </c>
      <c r="AQ716" s="6">
        <v>792677.06</v>
      </c>
      <c r="AR716" s="8">
        <v>363170</v>
      </c>
      <c r="AS716" s="8">
        <v>51</v>
      </c>
      <c r="AT716" s="51">
        <f t="shared" si="187"/>
        <v>67.662496516782781</v>
      </c>
      <c r="AU716" s="6">
        <v>407280.29</v>
      </c>
      <c r="AV716" s="8">
        <v>728510</v>
      </c>
      <c r="AW716" s="8">
        <v>103</v>
      </c>
      <c r="AX716" s="51">
        <f t="shared" si="188"/>
        <v>17.330838272638672</v>
      </c>
      <c r="AY716" s="50">
        <f t="shared" si="189"/>
        <v>3520032.27</v>
      </c>
      <c r="AZ716" s="50">
        <f t="shared" si="190"/>
        <v>4578786.5</v>
      </c>
      <c r="BA716" s="50">
        <f t="shared" si="191"/>
        <v>1135</v>
      </c>
      <c r="BB716" s="7">
        <f t="shared" si="192"/>
        <v>23.831860334610493</v>
      </c>
      <c r="BC716" s="10" t="s">
        <v>795</v>
      </c>
      <c r="BD716" s="10" t="s">
        <v>795</v>
      </c>
      <c r="BE716" s="10" t="s">
        <v>807</v>
      </c>
      <c r="BF716" s="10" t="s">
        <v>818</v>
      </c>
    </row>
    <row r="717" spans="1:58" x14ac:dyDescent="0.2">
      <c r="A717" s="5">
        <v>149991</v>
      </c>
      <c r="B717" s="6" t="s">
        <v>173</v>
      </c>
      <c r="C717" s="6">
        <v>19577.580000000002</v>
      </c>
      <c r="D717" s="6">
        <v>841210</v>
      </c>
      <c r="E717" s="6">
        <v>119</v>
      </c>
      <c r="F717" s="49">
        <f t="shared" si="177"/>
        <v>0.69819355452265197</v>
      </c>
      <c r="G717" s="6">
        <v>35544.58</v>
      </c>
      <c r="H717" s="6">
        <v>1051700</v>
      </c>
      <c r="I717" s="6">
        <v>155</v>
      </c>
      <c r="J717" s="49">
        <f t="shared" si="178"/>
        <v>1.0477151088713512</v>
      </c>
      <c r="K717" s="6">
        <v>5455.59</v>
      </c>
      <c r="L717" s="6">
        <v>1416480</v>
      </c>
      <c r="M717" s="6">
        <v>204</v>
      </c>
      <c r="N717" s="49">
        <f t="shared" si="179"/>
        <v>0.11554536597763471</v>
      </c>
      <c r="O717" s="6">
        <v>-15300.38</v>
      </c>
      <c r="P717" s="6">
        <v>1761960</v>
      </c>
      <c r="Q717" s="6">
        <v>253.5</v>
      </c>
      <c r="R717" s="49">
        <f t="shared" si="180"/>
        <v>-0.26919554359917364</v>
      </c>
      <c r="S717" s="6">
        <v>-140786.35999999999</v>
      </c>
      <c r="T717" s="6">
        <v>1410105</v>
      </c>
      <c r="U717" s="6">
        <v>206.5</v>
      </c>
      <c r="V717" s="49">
        <f t="shared" si="181"/>
        <v>-3.0950724662347837</v>
      </c>
      <c r="W717" s="6">
        <v>206795.19</v>
      </c>
      <c r="X717" s="6">
        <v>1295975</v>
      </c>
      <c r="Y717" s="6">
        <v>187.5</v>
      </c>
      <c r="Z717" s="49">
        <f t="shared" si="182"/>
        <v>4.787018036613361</v>
      </c>
      <c r="AA717" s="6">
        <v>-51454.81</v>
      </c>
      <c r="AB717" s="6">
        <v>1202575</v>
      </c>
      <c r="AC717" s="6">
        <v>165</v>
      </c>
      <c r="AD717" s="49">
        <f t="shared" si="183"/>
        <v>-1.3264030185227531</v>
      </c>
      <c r="AE717" s="6">
        <v>144471.67999999999</v>
      </c>
      <c r="AF717" s="6">
        <v>1326755</v>
      </c>
      <c r="AG717" s="6">
        <v>181.5</v>
      </c>
      <c r="AH717" s="49">
        <f t="shared" si="184"/>
        <v>3.2667300292819701</v>
      </c>
      <c r="AI717" s="6">
        <v>-165344.28</v>
      </c>
      <c r="AJ717" s="6">
        <v>2183320</v>
      </c>
      <c r="AK717" s="6">
        <v>301.5</v>
      </c>
      <c r="AL717" s="49">
        <f t="shared" si="185"/>
        <v>-2.3476506787827716</v>
      </c>
      <c r="AM717" s="6">
        <v>18906.73</v>
      </c>
      <c r="AN717" s="6">
        <v>1369370</v>
      </c>
      <c r="AO717" s="6">
        <v>191</v>
      </c>
      <c r="AP717" s="49">
        <f t="shared" si="186"/>
        <v>0.42801334190175044</v>
      </c>
      <c r="AQ717" s="6">
        <v>244736.74</v>
      </c>
      <c r="AR717" s="8">
        <v>1649134</v>
      </c>
      <c r="AS717" s="8">
        <v>230.2</v>
      </c>
      <c r="AT717" s="51">
        <f t="shared" si="187"/>
        <v>4.6004987708700442</v>
      </c>
      <c r="AU717" s="6">
        <v>-221415.74</v>
      </c>
      <c r="AV717" s="8">
        <v>1197005</v>
      </c>
      <c r="AW717" s="8">
        <v>161.5</v>
      </c>
      <c r="AX717" s="51">
        <f t="shared" si="188"/>
        <v>-5.7342182697649546</v>
      </c>
      <c r="AY717" s="50">
        <f t="shared" si="189"/>
        <v>59831.390000000014</v>
      </c>
      <c r="AZ717" s="50">
        <f t="shared" si="190"/>
        <v>8980005</v>
      </c>
      <c r="BA717" s="50">
        <f t="shared" si="191"/>
        <v>2356.1999999999998</v>
      </c>
      <c r="BB717" s="7">
        <f t="shared" si="192"/>
        <v>0.20654477252518239</v>
      </c>
      <c r="BC717" s="10" t="s">
        <v>795</v>
      </c>
      <c r="BD717" s="10" t="s">
        <v>795</v>
      </c>
      <c r="BE717" s="10" t="s">
        <v>807</v>
      </c>
      <c r="BF717" s="10" t="s">
        <v>818</v>
      </c>
    </row>
    <row r="718" spans="1:58" x14ac:dyDescent="0.2">
      <c r="A718" s="5">
        <v>170143</v>
      </c>
      <c r="B718" s="6" t="s">
        <v>176</v>
      </c>
      <c r="C718" s="6">
        <v>190448.8</v>
      </c>
      <c r="D718" s="6">
        <v>0</v>
      </c>
      <c r="E718" s="6">
        <v>0</v>
      </c>
      <c r="F718" s="49">
        <f t="shared" si="177"/>
        <v>0</v>
      </c>
      <c r="G718" s="6">
        <v>276918.8</v>
      </c>
      <c r="H718" s="6">
        <v>283420</v>
      </c>
      <c r="I718" s="6">
        <v>43</v>
      </c>
      <c r="J718" s="49">
        <f t="shared" si="178"/>
        <v>30.288909745254394</v>
      </c>
      <c r="K718" s="6">
        <v>334758.8</v>
      </c>
      <c r="L718" s="6">
        <v>309200</v>
      </c>
      <c r="M718" s="6">
        <v>45</v>
      </c>
      <c r="N718" s="49">
        <f t="shared" si="179"/>
        <v>32.479831824062096</v>
      </c>
      <c r="O718" s="6">
        <v>285208.8</v>
      </c>
      <c r="P718" s="6">
        <v>288850</v>
      </c>
      <c r="Q718" s="6">
        <v>42.5</v>
      </c>
      <c r="R718" s="49">
        <f t="shared" si="180"/>
        <v>30.609218625584212</v>
      </c>
      <c r="S718" s="6">
        <v>608.79999999999995</v>
      </c>
      <c r="T718" s="6">
        <v>0</v>
      </c>
      <c r="U718" s="6">
        <v>0</v>
      </c>
      <c r="V718" s="49">
        <f t="shared" si="181"/>
        <v>0</v>
      </c>
      <c r="W718" s="6">
        <v>144646.29999999999</v>
      </c>
      <c r="X718" s="6">
        <v>199600</v>
      </c>
      <c r="Y718" s="6">
        <v>30</v>
      </c>
      <c r="Z718" s="49">
        <f t="shared" si="182"/>
        <v>21.740425851703407</v>
      </c>
      <c r="AA718" s="6">
        <v>185546.3</v>
      </c>
      <c r="AB718" s="6">
        <v>72800</v>
      </c>
      <c r="AC718" s="6">
        <v>10</v>
      </c>
      <c r="AD718" s="49">
        <f t="shared" si="183"/>
        <v>79.010100274725261</v>
      </c>
      <c r="AE718" s="6">
        <v>135546.29999999999</v>
      </c>
      <c r="AF718" s="6">
        <v>0</v>
      </c>
      <c r="AG718" s="6">
        <v>0</v>
      </c>
      <c r="AH718" s="49">
        <f t="shared" si="184"/>
        <v>0</v>
      </c>
      <c r="AI718" s="6">
        <v>-35943.699999999997</v>
      </c>
      <c r="AJ718" s="6">
        <v>7850</v>
      </c>
      <c r="AK718" s="6">
        <v>1</v>
      </c>
      <c r="AL718" s="49">
        <f t="shared" si="185"/>
        <v>-141.94327388535032</v>
      </c>
      <c r="AM718" s="6">
        <v>62536.3</v>
      </c>
      <c r="AN718" s="6">
        <v>195150</v>
      </c>
      <c r="AO718" s="6">
        <v>29</v>
      </c>
      <c r="AP718" s="49">
        <f t="shared" si="186"/>
        <v>9.9340266461696132</v>
      </c>
      <c r="AQ718" s="6">
        <v>-5513.7</v>
      </c>
      <c r="AR718" s="8">
        <v>72950</v>
      </c>
      <c r="AS718" s="8">
        <v>10</v>
      </c>
      <c r="AT718" s="51">
        <f t="shared" si="187"/>
        <v>-2.3430390678546953</v>
      </c>
      <c r="AU718" s="6">
        <v>-3913.7</v>
      </c>
      <c r="AV718" s="8">
        <v>141400</v>
      </c>
      <c r="AW718" s="8">
        <v>20</v>
      </c>
      <c r="AX718" s="51">
        <f t="shared" si="188"/>
        <v>-0.85802475247524757</v>
      </c>
      <c r="AY718" s="50">
        <f t="shared" si="189"/>
        <v>1418136.6</v>
      </c>
      <c r="AZ718" s="50">
        <f t="shared" si="190"/>
        <v>1153870</v>
      </c>
      <c r="BA718" s="50">
        <f t="shared" si="191"/>
        <v>230.5</v>
      </c>
      <c r="BB718" s="7">
        <f t="shared" si="192"/>
        <v>38.09981592380425</v>
      </c>
      <c r="BC718" s="10" t="s">
        <v>795</v>
      </c>
      <c r="BD718" s="10" t="s">
        <v>795</v>
      </c>
      <c r="BE718" s="10" t="s">
        <v>807</v>
      </c>
      <c r="BF718" s="10" t="s">
        <v>818</v>
      </c>
    </row>
    <row r="719" spans="1:58" x14ac:dyDescent="0.2">
      <c r="A719" s="5">
        <v>170617</v>
      </c>
      <c r="B719" s="6" t="s">
        <v>184</v>
      </c>
      <c r="C719" s="6">
        <v>483200.57</v>
      </c>
      <c r="D719" s="6">
        <v>2740595</v>
      </c>
      <c r="E719" s="6">
        <v>400.5</v>
      </c>
      <c r="F719" s="49">
        <f t="shared" si="177"/>
        <v>5.2893685860187292</v>
      </c>
      <c r="G719" s="6">
        <v>1250358.6299999999</v>
      </c>
      <c r="H719" s="6">
        <v>3089650.5</v>
      </c>
      <c r="I719" s="6">
        <v>466.95</v>
      </c>
      <c r="J719" s="49">
        <f t="shared" si="178"/>
        <v>12.545469958495305</v>
      </c>
      <c r="K719" s="6">
        <v>287808.12</v>
      </c>
      <c r="L719" s="6">
        <v>4552517.5</v>
      </c>
      <c r="M719" s="6">
        <v>658.35</v>
      </c>
      <c r="N719" s="49">
        <f t="shared" si="179"/>
        <v>1.8965865809412044</v>
      </c>
      <c r="O719" s="6">
        <v>584792.64</v>
      </c>
      <c r="P719" s="6">
        <v>4822355.5</v>
      </c>
      <c r="Q719" s="6">
        <v>705.15</v>
      </c>
      <c r="R719" s="49">
        <f t="shared" si="180"/>
        <v>3.759277357299768</v>
      </c>
      <c r="S719" s="6">
        <v>2416186.17</v>
      </c>
      <c r="T719" s="6">
        <v>4872855.5</v>
      </c>
      <c r="U719" s="6">
        <v>721.65</v>
      </c>
      <c r="V719" s="49">
        <f t="shared" si="181"/>
        <v>15.371227665174969</v>
      </c>
      <c r="W719" s="6">
        <v>1018091.64</v>
      </c>
      <c r="X719" s="6">
        <v>4887745.5</v>
      </c>
      <c r="Y719" s="6">
        <v>725.15</v>
      </c>
      <c r="Z719" s="49">
        <f t="shared" si="182"/>
        <v>6.2488419660966388</v>
      </c>
      <c r="AA719" s="6">
        <v>2500787.65</v>
      </c>
      <c r="AB719" s="6">
        <v>7418578</v>
      </c>
      <c r="AC719" s="6">
        <v>1035.4000000000001</v>
      </c>
      <c r="AD719" s="49">
        <f t="shared" si="183"/>
        <v>10.450037345431967</v>
      </c>
      <c r="AE719" s="6">
        <v>46155.199999999997</v>
      </c>
      <c r="AF719" s="6">
        <v>4442607.5</v>
      </c>
      <c r="AG719" s="6">
        <v>619.75</v>
      </c>
      <c r="AH719" s="49">
        <f t="shared" si="184"/>
        <v>0.31167641976024213</v>
      </c>
      <c r="AI719" s="6">
        <v>292456</v>
      </c>
      <c r="AJ719" s="6">
        <v>7363970</v>
      </c>
      <c r="AK719" s="6">
        <v>1049.5</v>
      </c>
      <c r="AL719" s="49">
        <f t="shared" si="185"/>
        <v>1.2311478726828056</v>
      </c>
      <c r="AM719" s="6">
        <v>612254.97</v>
      </c>
      <c r="AN719" s="6">
        <v>6076753</v>
      </c>
      <c r="AO719" s="6">
        <v>865.4</v>
      </c>
      <c r="AP719" s="49">
        <f t="shared" si="186"/>
        <v>3.1233627679124032</v>
      </c>
      <c r="AQ719" s="6">
        <v>866797.99</v>
      </c>
      <c r="AR719" s="8">
        <v>5477700.5</v>
      </c>
      <c r="AS719" s="8">
        <v>765.65</v>
      </c>
      <c r="AT719" s="51">
        <f t="shared" si="187"/>
        <v>4.9054777072970666</v>
      </c>
      <c r="AU719" s="6">
        <v>-1498305.09</v>
      </c>
      <c r="AV719" s="8">
        <v>9358856.5</v>
      </c>
      <c r="AW719" s="8">
        <v>1306.95</v>
      </c>
      <c r="AX719" s="51">
        <f t="shared" si="188"/>
        <v>-4.9629415506050334</v>
      </c>
      <c r="AY719" s="50">
        <f t="shared" si="189"/>
        <v>8541225.4199999999</v>
      </c>
      <c r="AZ719" s="50">
        <f t="shared" si="190"/>
        <v>32384297.5</v>
      </c>
      <c r="BA719" s="50">
        <f t="shared" si="191"/>
        <v>9320.4</v>
      </c>
      <c r="BB719" s="7">
        <f t="shared" si="192"/>
        <v>8.1761226415363808</v>
      </c>
      <c r="BC719" s="10" t="s">
        <v>795</v>
      </c>
      <c r="BD719" s="10" t="s">
        <v>795</v>
      </c>
      <c r="BE719" s="10" t="s">
        <v>807</v>
      </c>
      <c r="BF719" s="10" t="s">
        <v>818</v>
      </c>
    </row>
    <row r="720" spans="1:58" x14ac:dyDescent="0.2">
      <c r="A720" s="5">
        <v>171591</v>
      </c>
      <c r="B720" s="6" t="s">
        <v>197</v>
      </c>
      <c r="C720" s="6">
        <v>310558.40000000002</v>
      </c>
      <c r="D720" s="6">
        <v>671719</v>
      </c>
      <c r="E720" s="6">
        <v>100.1</v>
      </c>
      <c r="F720" s="49">
        <f t="shared" si="177"/>
        <v>13.870014098157116</v>
      </c>
      <c r="G720" s="6">
        <v>250923.41</v>
      </c>
      <c r="H720" s="6">
        <v>668745</v>
      </c>
      <c r="I720" s="6">
        <v>100.5</v>
      </c>
      <c r="J720" s="49">
        <f t="shared" si="178"/>
        <v>11.631676812536917</v>
      </c>
      <c r="K720" s="6">
        <v>278897.40999999997</v>
      </c>
      <c r="L720" s="6">
        <v>710820</v>
      </c>
      <c r="M720" s="6">
        <v>105</v>
      </c>
      <c r="N720" s="49">
        <f t="shared" si="179"/>
        <v>11.770803156917362</v>
      </c>
      <c r="O720" s="6">
        <v>249692.41</v>
      </c>
      <c r="P720" s="6">
        <v>709310</v>
      </c>
      <c r="Q720" s="6">
        <v>103</v>
      </c>
      <c r="R720" s="49">
        <f t="shared" si="180"/>
        <v>10.912668240966573</v>
      </c>
      <c r="S720" s="6">
        <v>152764.64000000001</v>
      </c>
      <c r="T720" s="6">
        <v>693629.5</v>
      </c>
      <c r="U720" s="6">
        <v>102.35</v>
      </c>
      <c r="V720" s="49">
        <f t="shared" si="181"/>
        <v>6.8274256501489639</v>
      </c>
      <c r="W720" s="6">
        <v>128907.61</v>
      </c>
      <c r="X720" s="6">
        <v>679442.5</v>
      </c>
      <c r="Y720" s="6">
        <v>102.75</v>
      </c>
      <c r="Z720" s="49">
        <f t="shared" si="182"/>
        <v>5.6917668529713703</v>
      </c>
      <c r="AA720" s="6">
        <v>248134.15</v>
      </c>
      <c r="AB720" s="6">
        <v>721499</v>
      </c>
      <c r="AC720" s="6">
        <v>102.7</v>
      </c>
      <c r="AD720" s="49">
        <f t="shared" si="183"/>
        <v>10.661357326898582</v>
      </c>
      <c r="AE720" s="6">
        <v>221521.65</v>
      </c>
      <c r="AF720" s="6">
        <v>712085</v>
      </c>
      <c r="AG720" s="6">
        <v>100.5</v>
      </c>
      <c r="AH720" s="49">
        <f t="shared" si="184"/>
        <v>9.3326632354283543</v>
      </c>
      <c r="AI720" s="6">
        <v>208879.63</v>
      </c>
      <c r="AJ720" s="6">
        <v>822462</v>
      </c>
      <c r="AK720" s="6">
        <v>116.6</v>
      </c>
      <c r="AL720" s="49">
        <f t="shared" si="185"/>
        <v>7.8730306445768932</v>
      </c>
      <c r="AM720" s="6">
        <v>211098.37</v>
      </c>
      <c r="AN720" s="6">
        <v>888057.5</v>
      </c>
      <c r="AO720" s="6">
        <v>127.25</v>
      </c>
      <c r="AP720" s="49">
        <f t="shared" si="186"/>
        <v>7.3689479228540948</v>
      </c>
      <c r="AQ720" s="6">
        <v>173036.38</v>
      </c>
      <c r="AR720" s="8">
        <v>796425</v>
      </c>
      <c r="AS720" s="8">
        <v>112.5</v>
      </c>
      <c r="AT720" s="51">
        <f t="shared" si="187"/>
        <v>6.7352579087798601</v>
      </c>
      <c r="AU720" s="6">
        <v>-149790.69</v>
      </c>
      <c r="AV720" s="8">
        <v>1174300</v>
      </c>
      <c r="AW720" s="8">
        <v>165</v>
      </c>
      <c r="AX720" s="51">
        <f t="shared" si="188"/>
        <v>-3.9542803287064632</v>
      </c>
      <c r="AY720" s="50">
        <f t="shared" si="189"/>
        <v>1619878.03</v>
      </c>
      <c r="AZ720" s="50">
        <f t="shared" si="190"/>
        <v>4855165</v>
      </c>
      <c r="BA720" s="50">
        <f t="shared" si="191"/>
        <v>1338.25</v>
      </c>
      <c r="BB720" s="7">
        <f t="shared" si="192"/>
        <v>10.342844976432316</v>
      </c>
      <c r="BC720" s="10" t="s">
        <v>795</v>
      </c>
      <c r="BD720" s="10" t="s">
        <v>795</v>
      </c>
      <c r="BE720" s="10" t="s">
        <v>807</v>
      </c>
      <c r="BF720" s="10" t="s">
        <v>818</v>
      </c>
    </row>
    <row r="721" spans="1:58" x14ac:dyDescent="0.2">
      <c r="A721" s="5">
        <v>171632</v>
      </c>
      <c r="B721" s="6" t="s">
        <v>198</v>
      </c>
      <c r="C721" s="6">
        <v>-1624.96</v>
      </c>
      <c r="D721" s="6">
        <v>0</v>
      </c>
      <c r="E721" s="6">
        <v>0</v>
      </c>
      <c r="F721" s="49">
        <f t="shared" si="177"/>
        <v>0</v>
      </c>
      <c r="G721" s="6">
        <v>-1624.96</v>
      </c>
      <c r="H721" s="6">
        <v>0</v>
      </c>
      <c r="I721" s="6">
        <v>0</v>
      </c>
      <c r="J721" s="49">
        <f t="shared" si="178"/>
        <v>0</v>
      </c>
      <c r="K721" s="6">
        <v>-1624.96</v>
      </c>
      <c r="L721" s="6">
        <v>0</v>
      </c>
      <c r="M721" s="6">
        <v>0</v>
      </c>
      <c r="N721" s="49">
        <f t="shared" si="179"/>
        <v>0</v>
      </c>
      <c r="O721" s="6">
        <v>-699.96</v>
      </c>
      <c r="P721" s="6">
        <v>16675</v>
      </c>
      <c r="Q721" s="6">
        <v>2.5</v>
      </c>
      <c r="R721" s="49">
        <f t="shared" si="180"/>
        <v>-1.3012749625187408</v>
      </c>
      <c r="S721" s="6">
        <v>-1249.96</v>
      </c>
      <c r="T721" s="6">
        <v>0</v>
      </c>
      <c r="U721" s="6">
        <v>0</v>
      </c>
      <c r="V721" s="49">
        <f t="shared" si="181"/>
        <v>0</v>
      </c>
      <c r="W721" s="6">
        <v>-1249.96</v>
      </c>
      <c r="X721" s="6">
        <v>0</v>
      </c>
      <c r="Y721" s="6">
        <v>0</v>
      </c>
      <c r="Z721" s="49">
        <f t="shared" si="182"/>
        <v>0</v>
      </c>
      <c r="AA721" s="6">
        <v>-1249.96</v>
      </c>
      <c r="AB721" s="6">
        <v>0</v>
      </c>
      <c r="AC721" s="6">
        <v>0</v>
      </c>
      <c r="AD721" s="49">
        <f t="shared" si="183"/>
        <v>0</v>
      </c>
      <c r="AE721" s="6">
        <v>-1249.96</v>
      </c>
      <c r="AF721" s="6">
        <v>0</v>
      </c>
      <c r="AG721" s="6">
        <v>0</v>
      </c>
      <c r="AH721" s="49">
        <f t="shared" si="184"/>
        <v>0</v>
      </c>
      <c r="AI721" s="6">
        <v>-17749.96</v>
      </c>
      <c r="AJ721" s="6">
        <v>0</v>
      </c>
      <c r="AK721" s="6">
        <v>0</v>
      </c>
      <c r="AL721" s="49">
        <f t="shared" si="185"/>
        <v>0</v>
      </c>
      <c r="AM721" s="6">
        <v>-1524.96</v>
      </c>
      <c r="AN721" s="6">
        <v>16425</v>
      </c>
      <c r="AO721" s="6">
        <v>2.5</v>
      </c>
      <c r="AP721" s="49">
        <f t="shared" si="186"/>
        <v>-2.878158904109589</v>
      </c>
      <c r="AQ721" s="6">
        <v>-1774.96</v>
      </c>
      <c r="AR721" s="8">
        <v>0</v>
      </c>
      <c r="AS721" s="8">
        <v>0</v>
      </c>
      <c r="AT721" s="51">
        <f t="shared" si="187"/>
        <v>0</v>
      </c>
      <c r="AU721" s="6">
        <v>-899.96</v>
      </c>
      <c r="AV721" s="8">
        <v>17425</v>
      </c>
      <c r="AW721" s="8">
        <v>2.5</v>
      </c>
      <c r="AX721" s="51">
        <f t="shared" si="188"/>
        <v>-1.6010766140602581</v>
      </c>
      <c r="AY721" s="50">
        <f t="shared" si="189"/>
        <v>-9324.7200000000012</v>
      </c>
      <c r="AZ721" s="50">
        <f t="shared" si="190"/>
        <v>16675</v>
      </c>
      <c r="BA721" s="50">
        <f t="shared" si="191"/>
        <v>7.5</v>
      </c>
      <c r="BB721" s="7">
        <f t="shared" si="192"/>
        <v>-17.335311544227888</v>
      </c>
      <c r="BC721" s="10" t="s">
        <v>795</v>
      </c>
      <c r="BD721" s="10" t="s">
        <v>795</v>
      </c>
      <c r="BE721" s="10" t="s">
        <v>807</v>
      </c>
      <c r="BF721" s="10" t="s">
        <v>818</v>
      </c>
    </row>
    <row r="722" spans="1:58" x14ac:dyDescent="0.2">
      <c r="A722" s="5">
        <v>171834</v>
      </c>
      <c r="B722" s="6" t="s">
        <v>201</v>
      </c>
      <c r="C722" s="6">
        <v>-28943.439999999999</v>
      </c>
      <c r="D722" s="6">
        <v>379610</v>
      </c>
      <c r="E722" s="6">
        <v>56.5</v>
      </c>
      <c r="F722" s="49">
        <f t="shared" si="177"/>
        <v>-2.2873559706014066</v>
      </c>
      <c r="G722" s="6">
        <v>-27617.56</v>
      </c>
      <c r="H722" s="6">
        <v>1102830</v>
      </c>
      <c r="I722" s="6">
        <v>167</v>
      </c>
      <c r="J722" s="49">
        <f t="shared" si="178"/>
        <v>-0.77631580569988123</v>
      </c>
      <c r="K722" s="6">
        <v>-43590.11</v>
      </c>
      <c r="L722" s="6">
        <v>1201863</v>
      </c>
      <c r="M722" s="6">
        <v>179.5</v>
      </c>
      <c r="N722" s="49">
        <f t="shared" si="179"/>
        <v>-1.088063531367552</v>
      </c>
      <c r="O722" s="6">
        <v>175834.5</v>
      </c>
      <c r="P722" s="6">
        <v>1213440</v>
      </c>
      <c r="Q722" s="6">
        <v>176</v>
      </c>
      <c r="R722" s="49">
        <f t="shared" si="180"/>
        <v>4.4920799545094932</v>
      </c>
      <c r="S722" s="6">
        <v>-48146.239999999998</v>
      </c>
      <c r="T722" s="6">
        <v>930360</v>
      </c>
      <c r="U722" s="6">
        <v>140</v>
      </c>
      <c r="V722" s="49">
        <f t="shared" si="181"/>
        <v>-1.6042536652478609</v>
      </c>
      <c r="W722" s="6">
        <v>243358.75</v>
      </c>
      <c r="X722" s="6">
        <v>1024630</v>
      </c>
      <c r="Y722" s="6">
        <v>154</v>
      </c>
      <c r="Z722" s="49">
        <f t="shared" si="182"/>
        <v>7.125267169612445</v>
      </c>
      <c r="AA722" s="6">
        <v>-21192.25</v>
      </c>
      <c r="AB722" s="6">
        <v>205600</v>
      </c>
      <c r="AC722" s="6">
        <v>30</v>
      </c>
      <c r="AD722" s="49">
        <f t="shared" si="183"/>
        <v>-3.1953295233463037</v>
      </c>
      <c r="AE722" s="6">
        <v>330596.76</v>
      </c>
      <c r="AF722" s="6">
        <v>873290</v>
      </c>
      <c r="AG722" s="6">
        <v>122</v>
      </c>
      <c r="AH722" s="49">
        <f t="shared" si="184"/>
        <v>11.356940764236393</v>
      </c>
      <c r="AI722" s="6">
        <v>169312.01</v>
      </c>
      <c r="AJ722" s="6">
        <v>1094403.5</v>
      </c>
      <c r="AK722" s="6">
        <v>156.55000000000001</v>
      </c>
      <c r="AL722" s="49">
        <f t="shared" si="185"/>
        <v>4.7959206179439304</v>
      </c>
      <c r="AM722" s="6">
        <v>101473.51</v>
      </c>
      <c r="AN722" s="6">
        <v>835120.5</v>
      </c>
      <c r="AO722" s="6">
        <v>119.65</v>
      </c>
      <c r="AP722" s="49">
        <f t="shared" si="186"/>
        <v>3.7667364290542502</v>
      </c>
      <c r="AQ722" s="6">
        <v>102006.51</v>
      </c>
      <c r="AR722" s="8">
        <v>704385</v>
      </c>
      <c r="AS722" s="8">
        <v>100.5</v>
      </c>
      <c r="AT722" s="51">
        <f t="shared" si="187"/>
        <v>4.489308843885091</v>
      </c>
      <c r="AU722" s="6">
        <v>-160801.29</v>
      </c>
      <c r="AV722" s="8">
        <v>1048750</v>
      </c>
      <c r="AW722" s="8">
        <v>150</v>
      </c>
      <c r="AX722" s="51">
        <f t="shared" si="188"/>
        <v>-4.7531251394517282</v>
      </c>
      <c r="AY722" s="50">
        <f t="shared" si="189"/>
        <v>249703.65000000002</v>
      </c>
      <c r="AZ722" s="50">
        <f t="shared" si="190"/>
        <v>6058333</v>
      </c>
      <c r="BA722" s="50">
        <f t="shared" si="191"/>
        <v>1551.7</v>
      </c>
      <c r="BB722" s="7">
        <f t="shared" si="192"/>
        <v>1.2777133825426896</v>
      </c>
      <c r="BC722" s="10" t="s">
        <v>795</v>
      </c>
      <c r="BD722" s="10" t="s">
        <v>795</v>
      </c>
      <c r="BE722" s="10" t="s">
        <v>807</v>
      </c>
      <c r="BF722" s="10" t="s">
        <v>818</v>
      </c>
    </row>
    <row r="723" spans="1:58" x14ac:dyDescent="0.2">
      <c r="A723" s="5">
        <v>172251</v>
      </c>
      <c r="B723" s="6" t="s">
        <v>213</v>
      </c>
      <c r="C723" s="6">
        <v>0</v>
      </c>
      <c r="D723" s="6">
        <v>0</v>
      </c>
      <c r="E723" s="6">
        <v>0</v>
      </c>
      <c r="F723" s="49">
        <f t="shared" si="177"/>
        <v>0</v>
      </c>
      <c r="G723" s="6">
        <v>0</v>
      </c>
      <c r="H723" s="6">
        <v>0</v>
      </c>
      <c r="I723" s="6">
        <v>0</v>
      </c>
      <c r="J723" s="49">
        <f t="shared" si="178"/>
        <v>0</v>
      </c>
      <c r="K723" s="6">
        <v>0</v>
      </c>
      <c r="L723" s="6">
        <v>0</v>
      </c>
      <c r="M723" s="6">
        <v>0</v>
      </c>
      <c r="N723" s="49">
        <f t="shared" si="179"/>
        <v>0</v>
      </c>
      <c r="O723" s="6">
        <v>0</v>
      </c>
      <c r="P723" s="6">
        <v>0</v>
      </c>
      <c r="Q723" s="6">
        <v>0</v>
      </c>
      <c r="R723" s="49">
        <f t="shared" si="180"/>
        <v>0</v>
      </c>
      <c r="S723" s="6">
        <v>0</v>
      </c>
      <c r="T723" s="6">
        <v>0</v>
      </c>
      <c r="U723" s="6">
        <v>0</v>
      </c>
      <c r="V723" s="49">
        <f t="shared" si="181"/>
        <v>0</v>
      </c>
      <c r="W723" s="6">
        <v>0</v>
      </c>
      <c r="X723" s="6">
        <v>0</v>
      </c>
      <c r="Y723" s="6">
        <v>0</v>
      </c>
      <c r="Z723" s="49">
        <f t="shared" si="182"/>
        <v>0</v>
      </c>
      <c r="AA723" s="6">
        <v>0</v>
      </c>
      <c r="AB723" s="6">
        <v>0</v>
      </c>
      <c r="AC723" s="6">
        <v>0</v>
      </c>
      <c r="AD723" s="49">
        <f t="shared" si="183"/>
        <v>0</v>
      </c>
      <c r="AE723" s="6">
        <v>0</v>
      </c>
      <c r="AF723" s="6">
        <v>0</v>
      </c>
      <c r="AG723" s="6">
        <v>0</v>
      </c>
      <c r="AH723" s="49">
        <f t="shared" si="184"/>
        <v>0</v>
      </c>
      <c r="AI723" s="6">
        <v>0</v>
      </c>
      <c r="AJ723" s="6">
        <v>0</v>
      </c>
      <c r="AK723" s="6">
        <v>0</v>
      </c>
      <c r="AL723" s="49">
        <f t="shared" si="185"/>
        <v>0</v>
      </c>
      <c r="AM723" s="6">
        <v>0</v>
      </c>
      <c r="AN723" s="6">
        <v>0</v>
      </c>
      <c r="AO723" s="6">
        <v>0</v>
      </c>
      <c r="AP723" s="49">
        <f t="shared" si="186"/>
        <v>0</v>
      </c>
      <c r="AQ723" s="6">
        <v>0</v>
      </c>
      <c r="AR723" s="8">
        <v>0</v>
      </c>
      <c r="AS723" s="8">
        <v>0</v>
      </c>
      <c r="AT723" s="51">
        <f t="shared" si="187"/>
        <v>0</v>
      </c>
      <c r="AU723" s="6">
        <v>0</v>
      </c>
      <c r="AV723" s="8">
        <v>0</v>
      </c>
      <c r="AW723" s="8">
        <v>0</v>
      </c>
      <c r="AX723" s="51">
        <f t="shared" si="188"/>
        <v>0</v>
      </c>
      <c r="AY723" s="50">
        <f t="shared" si="189"/>
        <v>0</v>
      </c>
      <c r="AZ723" s="50">
        <f t="shared" si="190"/>
        <v>0</v>
      </c>
      <c r="BA723" s="50">
        <f t="shared" si="191"/>
        <v>0</v>
      </c>
      <c r="BB723" s="7">
        <f t="shared" si="192"/>
        <v>0</v>
      </c>
      <c r="BC723" s="10" t="s">
        <v>795</v>
      </c>
      <c r="BD723" s="10" t="s">
        <v>795</v>
      </c>
      <c r="BE723" s="10" t="s">
        <v>807</v>
      </c>
      <c r="BF723" s="10" t="s">
        <v>818</v>
      </c>
    </row>
    <row r="724" spans="1:58" x14ac:dyDescent="0.2">
      <c r="A724" s="5">
        <v>172602</v>
      </c>
      <c r="B724" s="6" t="s">
        <v>226</v>
      </c>
      <c r="C724" s="6">
        <v>216147.27</v>
      </c>
      <c r="D724" s="6">
        <v>340095</v>
      </c>
      <c r="E724" s="6">
        <v>50.5</v>
      </c>
      <c r="F724" s="49">
        <f t="shared" si="177"/>
        <v>19.066490539408104</v>
      </c>
      <c r="G724" s="6">
        <v>80622.27</v>
      </c>
      <c r="H724" s="6">
        <v>10785</v>
      </c>
      <c r="I724" s="6">
        <v>1.5</v>
      </c>
      <c r="J724" s="49">
        <f t="shared" si="178"/>
        <v>231.73763282336583</v>
      </c>
      <c r="K724" s="6">
        <v>135932.26999999999</v>
      </c>
      <c r="L724" s="6">
        <v>140850</v>
      </c>
      <c r="M724" s="6">
        <v>20</v>
      </c>
      <c r="N724" s="49">
        <f t="shared" si="179"/>
        <v>28.952560170394033</v>
      </c>
      <c r="O724" s="6">
        <v>170372.27</v>
      </c>
      <c r="P724" s="6">
        <v>175800</v>
      </c>
      <c r="Q724" s="6">
        <v>25</v>
      </c>
      <c r="R724" s="49">
        <f t="shared" si="180"/>
        <v>30.042891751990897</v>
      </c>
      <c r="S724" s="6">
        <v>48922.27</v>
      </c>
      <c r="T724" s="6">
        <v>35350</v>
      </c>
      <c r="U724" s="6">
        <v>5</v>
      </c>
      <c r="V724" s="49">
        <f t="shared" si="181"/>
        <v>42.902132107496463</v>
      </c>
      <c r="W724" s="6">
        <v>99922.27</v>
      </c>
      <c r="X724" s="6">
        <v>67700</v>
      </c>
      <c r="Y724" s="6">
        <v>10</v>
      </c>
      <c r="Z724" s="49">
        <f t="shared" si="182"/>
        <v>44.278701624815369</v>
      </c>
      <c r="AA724" s="6">
        <v>147622.26999999999</v>
      </c>
      <c r="AB724" s="6">
        <v>162325</v>
      </c>
      <c r="AC724" s="6">
        <v>22.5</v>
      </c>
      <c r="AD724" s="49">
        <f t="shared" si="183"/>
        <v>28.192147666718004</v>
      </c>
      <c r="AE724" s="6">
        <v>263222.27</v>
      </c>
      <c r="AF724" s="6">
        <v>198925</v>
      </c>
      <c r="AG724" s="6">
        <v>27.5</v>
      </c>
      <c r="AH724" s="49">
        <f t="shared" si="184"/>
        <v>39.696710317959031</v>
      </c>
      <c r="AI724" s="6">
        <v>-77.73</v>
      </c>
      <c r="AJ724" s="6">
        <v>0</v>
      </c>
      <c r="AK724" s="6">
        <v>0</v>
      </c>
      <c r="AL724" s="49">
        <f t="shared" si="185"/>
        <v>0</v>
      </c>
      <c r="AM724" s="6">
        <v>64522.27</v>
      </c>
      <c r="AN724" s="6">
        <v>67500</v>
      </c>
      <c r="AO724" s="6">
        <v>10</v>
      </c>
      <c r="AP724" s="49">
        <f t="shared" si="186"/>
        <v>29.632449925925922</v>
      </c>
      <c r="AQ724" s="6">
        <v>-477.73</v>
      </c>
      <c r="AR724" s="8">
        <v>0</v>
      </c>
      <c r="AS724" s="8">
        <v>0</v>
      </c>
      <c r="AT724" s="51">
        <f t="shared" si="187"/>
        <v>0</v>
      </c>
      <c r="AU724" s="6">
        <v>-4477.7299999999996</v>
      </c>
      <c r="AV724" s="8">
        <v>72700</v>
      </c>
      <c r="AW724" s="8">
        <v>10</v>
      </c>
      <c r="AX724" s="51">
        <f t="shared" si="188"/>
        <v>-1.9093484181568088</v>
      </c>
      <c r="AY724" s="50">
        <f t="shared" si="189"/>
        <v>899540.89</v>
      </c>
      <c r="AZ724" s="50">
        <f t="shared" si="190"/>
        <v>932905</v>
      </c>
      <c r="BA724" s="50">
        <f t="shared" si="191"/>
        <v>182</v>
      </c>
      <c r="BB724" s="7">
        <f t="shared" si="192"/>
        <v>29.891326115735257</v>
      </c>
      <c r="BC724" s="10" t="s">
        <v>795</v>
      </c>
      <c r="BD724" s="10" t="s">
        <v>795</v>
      </c>
      <c r="BE724" s="10" t="s">
        <v>807</v>
      </c>
      <c r="BF724" s="10" t="s">
        <v>818</v>
      </c>
    </row>
    <row r="725" spans="1:58" x14ac:dyDescent="0.2">
      <c r="A725" s="5">
        <v>172636</v>
      </c>
      <c r="B725" s="6" t="s">
        <v>228</v>
      </c>
      <c r="C725" s="6">
        <v>-13278.31</v>
      </c>
      <c r="D725" s="6">
        <v>0</v>
      </c>
      <c r="E725" s="6">
        <v>0</v>
      </c>
      <c r="F725" s="49">
        <f t="shared" si="177"/>
        <v>0</v>
      </c>
      <c r="G725" s="6">
        <v>-13278.31</v>
      </c>
      <c r="H725" s="6">
        <v>0</v>
      </c>
      <c r="I725" s="6">
        <v>0</v>
      </c>
      <c r="J725" s="49">
        <f t="shared" si="178"/>
        <v>0</v>
      </c>
      <c r="K725" s="6">
        <v>-13278.31</v>
      </c>
      <c r="L725" s="6">
        <v>0</v>
      </c>
      <c r="M725" s="6">
        <v>0</v>
      </c>
      <c r="N725" s="49">
        <f t="shared" si="179"/>
        <v>0</v>
      </c>
      <c r="O725" s="6">
        <v>-4598.3100000000004</v>
      </c>
      <c r="P725" s="6">
        <v>370740</v>
      </c>
      <c r="Q725" s="6">
        <v>52</v>
      </c>
      <c r="R725" s="49">
        <f t="shared" si="180"/>
        <v>-0.38449482116847389</v>
      </c>
      <c r="S725" s="6">
        <v>-15738.31</v>
      </c>
      <c r="T725" s="6">
        <v>0</v>
      </c>
      <c r="U725" s="6">
        <v>0</v>
      </c>
      <c r="V725" s="49">
        <f t="shared" si="181"/>
        <v>0</v>
      </c>
      <c r="W725" s="6">
        <v>-15738.31</v>
      </c>
      <c r="X725" s="6">
        <v>0</v>
      </c>
      <c r="Y725" s="6">
        <v>0</v>
      </c>
      <c r="Z725" s="49">
        <f t="shared" si="182"/>
        <v>0</v>
      </c>
      <c r="AA725" s="6">
        <v>146936.68</v>
      </c>
      <c r="AB725" s="6">
        <v>203950</v>
      </c>
      <c r="AC725" s="6">
        <v>27.5</v>
      </c>
      <c r="AD725" s="49">
        <f t="shared" si="183"/>
        <v>22.334087178229957</v>
      </c>
      <c r="AE725" s="6">
        <v>-14913.32</v>
      </c>
      <c r="AF725" s="6">
        <v>147400</v>
      </c>
      <c r="AG725" s="6">
        <v>20</v>
      </c>
      <c r="AH725" s="49">
        <f t="shared" si="184"/>
        <v>-3.0352754409769336</v>
      </c>
      <c r="AI725" s="6">
        <v>-18313.32</v>
      </c>
      <c r="AJ725" s="6">
        <v>0</v>
      </c>
      <c r="AK725" s="6">
        <v>0</v>
      </c>
      <c r="AL725" s="49">
        <f t="shared" si="185"/>
        <v>0</v>
      </c>
      <c r="AM725" s="6">
        <v>-5713.33</v>
      </c>
      <c r="AN725" s="6">
        <v>303900</v>
      </c>
      <c r="AO725" s="6">
        <v>45</v>
      </c>
      <c r="AP725" s="49">
        <f t="shared" si="186"/>
        <v>-0.58280102007239221</v>
      </c>
      <c r="AQ725" s="6">
        <v>-10813.33</v>
      </c>
      <c r="AR725" s="8">
        <v>708740</v>
      </c>
      <c r="AS725" s="8">
        <v>97</v>
      </c>
      <c r="AT725" s="51">
        <f t="shared" si="187"/>
        <v>-0.47297066625278661</v>
      </c>
      <c r="AU725" s="6">
        <v>-74978.33</v>
      </c>
      <c r="AV725" s="8">
        <v>795840</v>
      </c>
      <c r="AW725" s="8">
        <v>107</v>
      </c>
      <c r="AX725" s="51">
        <f t="shared" si="188"/>
        <v>-2.9205973939485323</v>
      </c>
      <c r="AY725" s="50">
        <f t="shared" si="189"/>
        <v>71026.819999999992</v>
      </c>
      <c r="AZ725" s="50">
        <f t="shared" si="190"/>
        <v>574690</v>
      </c>
      <c r="BA725" s="50">
        <f t="shared" si="191"/>
        <v>348.5</v>
      </c>
      <c r="BB725" s="7">
        <f t="shared" si="192"/>
        <v>3.8313376255024445</v>
      </c>
      <c r="BC725" s="10" t="s">
        <v>795</v>
      </c>
      <c r="BD725" s="10" t="s">
        <v>795</v>
      </c>
      <c r="BE725" s="10" t="s">
        <v>807</v>
      </c>
      <c r="BF725" s="10" t="s">
        <v>818</v>
      </c>
    </row>
    <row r="726" spans="1:58" x14ac:dyDescent="0.2">
      <c r="A726" s="5">
        <v>175246</v>
      </c>
      <c r="B726" s="6" t="s">
        <v>278</v>
      </c>
      <c r="C726" s="6">
        <v>-2604</v>
      </c>
      <c r="D726" s="6">
        <v>228730</v>
      </c>
      <c r="E726" s="6">
        <v>32</v>
      </c>
      <c r="F726" s="49">
        <f t="shared" si="177"/>
        <v>-0.34153805797228176</v>
      </c>
      <c r="G726" s="6">
        <v>-2954</v>
      </c>
      <c r="H726" s="6">
        <v>130800</v>
      </c>
      <c r="I726" s="6">
        <v>20</v>
      </c>
      <c r="J726" s="49">
        <f t="shared" si="178"/>
        <v>-0.70010703363914384</v>
      </c>
      <c r="K726" s="6">
        <v>-11544</v>
      </c>
      <c r="L726" s="6">
        <v>348400</v>
      </c>
      <c r="M726" s="6">
        <v>50</v>
      </c>
      <c r="N726" s="49">
        <f t="shared" si="179"/>
        <v>-0.9940298507462686</v>
      </c>
      <c r="O726" s="6">
        <v>-2464</v>
      </c>
      <c r="P726" s="6">
        <v>204500</v>
      </c>
      <c r="Q726" s="6">
        <v>30</v>
      </c>
      <c r="R726" s="49">
        <f t="shared" si="180"/>
        <v>-0.3735158924205379</v>
      </c>
      <c r="S726" s="6">
        <v>-4255</v>
      </c>
      <c r="T726" s="6">
        <v>284000</v>
      </c>
      <c r="U726" s="6">
        <v>40</v>
      </c>
      <c r="V726" s="49">
        <f t="shared" si="181"/>
        <v>-0.46445422535211267</v>
      </c>
      <c r="W726" s="6">
        <v>39497.5</v>
      </c>
      <c r="X726" s="6">
        <v>193725</v>
      </c>
      <c r="Y726" s="6">
        <v>27.5</v>
      </c>
      <c r="Z726" s="49">
        <f t="shared" si="182"/>
        <v>6.1165311653116534</v>
      </c>
      <c r="AA726" s="6">
        <v>-6352.5</v>
      </c>
      <c r="AB726" s="6">
        <v>206600</v>
      </c>
      <c r="AC726" s="6">
        <v>30</v>
      </c>
      <c r="AD726" s="49">
        <f t="shared" si="183"/>
        <v>-0.95318247821878022</v>
      </c>
      <c r="AE726" s="6">
        <v>-5202.5</v>
      </c>
      <c r="AF726" s="6">
        <v>147400</v>
      </c>
      <c r="AG726" s="6">
        <v>20</v>
      </c>
      <c r="AH726" s="49">
        <f t="shared" si="184"/>
        <v>-1.058853459972863</v>
      </c>
      <c r="AI726" s="6">
        <v>-26102.51</v>
      </c>
      <c r="AJ726" s="6">
        <v>543550</v>
      </c>
      <c r="AK726" s="6">
        <v>75</v>
      </c>
      <c r="AL726" s="49">
        <f t="shared" si="185"/>
        <v>-1.4886906632324532</v>
      </c>
      <c r="AM726" s="6">
        <v>-1852.51</v>
      </c>
      <c r="AN726" s="6">
        <v>37350</v>
      </c>
      <c r="AO726" s="6">
        <v>5</v>
      </c>
      <c r="AP726" s="49">
        <f t="shared" si="186"/>
        <v>-1.5375585006693442</v>
      </c>
      <c r="AQ726" s="6">
        <v>-1102.51</v>
      </c>
      <c r="AR726" s="8">
        <v>68950</v>
      </c>
      <c r="AS726" s="8">
        <v>10</v>
      </c>
      <c r="AT726" s="51">
        <f t="shared" si="187"/>
        <v>-0.49568977519941992</v>
      </c>
      <c r="AU726" s="6">
        <v>-16082.51</v>
      </c>
      <c r="AV726" s="8">
        <v>0</v>
      </c>
      <c r="AW726" s="8">
        <v>0</v>
      </c>
      <c r="AX726" s="51">
        <f t="shared" si="188"/>
        <v>0</v>
      </c>
      <c r="AY726" s="50">
        <f t="shared" si="189"/>
        <v>9324</v>
      </c>
      <c r="AZ726" s="50">
        <f t="shared" si="190"/>
        <v>1596755</v>
      </c>
      <c r="BA726" s="50">
        <f t="shared" si="191"/>
        <v>339.5</v>
      </c>
      <c r="BB726" s="7">
        <f t="shared" si="192"/>
        <v>0.18101963043798203</v>
      </c>
      <c r="BC726" s="10" t="s">
        <v>795</v>
      </c>
      <c r="BD726" s="10" t="s">
        <v>795</v>
      </c>
      <c r="BE726" s="10" t="s">
        <v>807</v>
      </c>
      <c r="BF726" s="10" t="s">
        <v>818</v>
      </c>
    </row>
    <row r="727" spans="1:58" x14ac:dyDescent="0.2">
      <c r="A727" s="5">
        <v>175332</v>
      </c>
      <c r="B727" s="6" t="s">
        <v>280</v>
      </c>
      <c r="C727" s="6">
        <v>268501.08</v>
      </c>
      <c r="D727" s="6">
        <v>340650</v>
      </c>
      <c r="E727" s="6">
        <v>50</v>
      </c>
      <c r="F727" s="49">
        <f t="shared" si="177"/>
        <v>23.646066050198151</v>
      </c>
      <c r="G727" s="6">
        <v>223836.08</v>
      </c>
      <c r="H727" s="6">
        <v>158365</v>
      </c>
      <c r="I727" s="6">
        <v>23.5</v>
      </c>
      <c r="J727" s="49">
        <f t="shared" si="178"/>
        <v>43.815985097717295</v>
      </c>
      <c r="K727" s="6">
        <v>132416.07999999999</v>
      </c>
      <c r="L727" s="6">
        <v>220825</v>
      </c>
      <c r="M727" s="6">
        <v>31.5</v>
      </c>
      <c r="N727" s="49">
        <f t="shared" si="179"/>
        <v>17.989278387863692</v>
      </c>
      <c r="O727" s="6">
        <v>199716.08</v>
      </c>
      <c r="P727" s="6">
        <v>68100</v>
      </c>
      <c r="Q727" s="6">
        <v>10</v>
      </c>
      <c r="R727" s="49">
        <f t="shared" si="180"/>
        <v>90.913340381791471</v>
      </c>
      <c r="S727" s="6">
        <v>56716.08</v>
      </c>
      <c r="T727" s="6">
        <v>0</v>
      </c>
      <c r="U727" s="6">
        <v>0</v>
      </c>
      <c r="V727" s="49">
        <f t="shared" si="181"/>
        <v>0</v>
      </c>
      <c r="W727" s="6">
        <v>89400.08</v>
      </c>
      <c r="X727" s="6">
        <v>131400</v>
      </c>
      <c r="Y727" s="6">
        <v>20</v>
      </c>
      <c r="Z727" s="49">
        <f t="shared" si="182"/>
        <v>20.410977168949771</v>
      </c>
      <c r="AA727" s="6">
        <v>63000.08</v>
      </c>
      <c r="AB727" s="6">
        <v>0</v>
      </c>
      <c r="AC727" s="6">
        <v>0</v>
      </c>
      <c r="AD727" s="49">
        <f t="shared" si="183"/>
        <v>0</v>
      </c>
      <c r="AE727" s="6">
        <v>64800.08</v>
      </c>
      <c r="AF727" s="6">
        <v>139400</v>
      </c>
      <c r="AG727" s="6">
        <v>20</v>
      </c>
      <c r="AH727" s="49">
        <f t="shared" si="184"/>
        <v>13.945497847919656</v>
      </c>
      <c r="AI727" s="6">
        <v>-8149.92</v>
      </c>
      <c r="AJ727" s="6">
        <v>107800</v>
      </c>
      <c r="AK727" s="6">
        <v>15</v>
      </c>
      <c r="AL727" s="49">
        <f t="shared" si="185"/>
        <v>-2.343669016697588</v>
      </c>
      <c r="AM727" s="6">
        <v>123750.08</v>
      </c>
      <c r="AN727" s="6">
        <v>136200</v>
      </c>
      <c r="AO727" s="6">
        <v>20</v>
      </c>
      <c r="AP727" s="49">
        <f t="shared" si="186"/>
        <v>28.16631776798825</v>
      </c>
      <c r="AQ727" s="6">
        <v>73750.080000000002</v>
      </c>
      <c r="AR727" s="8">
        <v>0</v>
      </c>
      <c r="AS727" s="8">
        <v>0</v>
      </c>
      <c r="AT727" s="51">
        <f t="shared" si="187"/>
        <v>0</v>
      </c>
      <c r="AU727" s="6">
        <v>-1299.92</v>
      </c>
      <c r="AV727" s="8">
        <v>69700</v>
      </c>
      <c r="AW727" s="8">
        <v>10</v>
      </c>
      <c r="AX727" s="51">
        <f t="shared" si="188"/>
        <v>-0.57815667144906746</v>
      </c>
      <c r="AY727" s="50">
        <f t="shared" si="189"/>
        <v>1033585.5599999998</v>
      </c>
      <c r="AZ727" s="50">
        <f t="shared" si="190"/>
        <v>919340</v>
      </c>
      <c r="BA727" s="50">
        <f t="shared" si="191"/>
        <v>200</v>
      </c>
      <c r="BB727" s="7">
        <f t="shared" si="192"/>
        <v>34.85234228903343</v>
      </c>
      <c r="BC727" s="10" t="s">
        <v>795</v>
      </c>
      <c r="BD727" s="10" t="s">
        <v>795</v>
      </c>
      <c r="BE727" s="10" t="s">
        <v>807</v>
      </c>
      <c r="BF727" s="10" t="s">
        <v>818</v>
      </c>
    </row>
    <row r="728" spans="1:58" x14ac:dyDescent="0.2">
      <c r="A728" s="5">
        <v>176277</v>
      </c>
      <c r="B728" s="6" t="s">
        <v>297</v>
      </c>
      <c r="C728" s="6">
        <v>-82892.259999999995</v>
      </c>
      <c r="D728" s="6">
        <v>0</v>
      </c>
      <c r="E728" s="6">
        <v>0</v>
      </c>
      <c r="F728" s="49">
        <f t="shared" si="177"/>
        <v>0</v>
      </c>
      <c r="G728" s="6">
        <v>-82892.259999999995</v>
      </c>
      <c r="H728" s="6">
        <v>0</v>
      </c>
      <c r="I728" s="6">
        <v>0</v>
      </c>
      <c r="J728" s="49">
        <f t="shared" si="178"/>
        <v>0</v>
      </c>
      <c r="K728" s="6">
        <v>-82892.259999999995</v>
      </c>
      <c r="L728" s="6">
        <v>0</v>
      </c>
      <c r="M728" s="6">
        <v>0</v>
      </c>
      <c r="N728" s="49">
        <f t="shared" si="179"/>
        <v>0</v>
      </c>
      <c r="O728" s="6">
        <v>-82892.259999999995</v>
      </c>
      <c r="P728" s="6">
        <v>0</v>
      </c>
      <c r="Q728" s="6">
        <v>0</v>
      </c>
      <c r="R728" s="49">
        <f t="shared" si="180"/>
        <v>0</v>
      </c>
      <c r="S728" s="6">
        <v>-82892.259999999995</v>
      </c>
      <c r="T728" s="6">
        <v>0</v>
      </c>
      <c r="U728" s="6">
        <v>0</v>
      </c>
      <c r="V728" s="49">
        <f t="shared" si="181"/>
        <v>0</v>
      </c>
      <c r="W728" s="6">
        <v>-82892.259999999995</v>
      </c>
      <c r="X728" s="6">
        <v>0</v>
      </c>
      <c r="Y728" s="6">
        <v>0</v>
      </c>
      <c r="Z728" s="49">
        <f t="shared" si="182"/>
        <v>0</v>
      </c>
      <c r="AA728" s="6">
        <v>-82892.259999999995</v>
      </c>
      <c r="AB728" s="6">
        <v>0</v>
      </c>
      <c r="AC728" s="6">
        <v>0</v>
      </c>
      <c r="AD728" s="49">
        <f t="shared" si="183"/>
        <v>0</v>
      </c>
      <c r="AE728" s="6">
        <v>-82892.259999999995</v>
      </c>
      <c r="AF728" s="6">
        <v>0</v>
      </c>
      <c r="AG728" s="6">
        <v>0</v>
      </c>
      <c r="AH728" s="49">
        <f t="shared" si="184"/>
        <v>0</v>
      </c>
      <c r="AI728" s="6">
        <v>-82892.259999999995</v>
      </c>
      <c r="AJ728" s="6">
        <v>0</v>
      </c>
      <c r="AK728" s="6">
        <v>0</v>
      </c>
      <c r="AL728" s="49">
        <f t="shared" si="185"/>
        <v>0</v>
      </c>
      <c r="AM728" s="6">
        <v>-82892.259999999995</v>
      </c>
      <c r="AN728" s="6">
        <v>0</v>
      </c>
      <c r="AO728" s="6">
        <v>0</v>
      </c>
      <c r="AP728" s="49">
        <f t="shared" si="186"/>
        <v>0</v>
      </c>
      <c r="AQ728" s="6">
        <v>-82892.259999999995</v>
      </c>
      <c r="AR728" s="8">
        <v>0</v>
      </c>
      <c r="AS728" s="8">
        <v>0</v>
      </c>
      <c r="AT728" s="51">
        <f t="shared" si="187"/>
        <v>0</v>
      </c>
      <c r="AU728" s="6">
        <v>-82892.259999999995</v>
      </c>
      <c r="AV728" s="8">
        <v>0</v>
      </c>
      <c r="AW728" s="8">
        <v>0</v>
      </c>
      <c r="AX728" s="51">
        <f t="shared" si="188"/>
        <v>0</v>
      </c>
      <c r="AY728" s="50">
        <f t="shared" si="189"/>
        <v>-580245.81999999995</v>
      </c>
      <c r="AZ728" s="50">
        <f t="shared" si="190"/>
        <v>0</v>
      </c>
      <c r="BA728" s="50">
        <f t="shared" si="191"/>
        <v>0</v>
      </c>
      <c r="BB728" s="7">
        <f t="shared" si="192"/>
        <v>0</v>
      </c>
      <c r="BC728" s="10" t="s">
        <v>795</v>
      </c>
      <c r="BD728" s="10" t="s">
        <v>795</v>
      </c>
      <c r="BE728" s="10" t="s">
        <v>807</v>
      </c>
      <c r="BF728" s="10" t="s">
        <v>818</v>
      </c>
    </row>
    <row r="729" spans="1:58" x14ac:dyDescent="0.2">
      <c r="A729" s="5">
        <v>176530</v>
      </c>
      <c r="B729" s="6" t="s">
        <v>305</v>
      </c>
      <c r="C729" s="6">
        <v>177841.76</v>
      </c>
      <c r="D729" s="6">
        <v>344535</v>
      </c>
      <c r="E729" s="6">
        <v>51.5</v>
      </c>
      <c r="F729" s="49">
        <f t="shared" si="177"/>
        <v>15.485372458531064</v>
      </c>
      <c r="G729" s="6">
        <v>-658.24</v>
      </c>
      <c r="H729" s="6">
        <v>15180</v>
      </c>
      <c r="I729" s="6">
        <v>2</v>
      </c>
      <c r="J729" s="49">
        <f t="shared" si="178"/>
        <v>-1.344231884057971</v>
      </c>
      <c r="K729" s="6">
        <v>45321.760000000002</v>
      </c>
      <c r="L729" s="6">
        <v>256875</v>
      </c>
      <c r="M729" s="6">
        <v>37.5</v>
      </c>
      <c r="N729" s="49">
        <f t="shared" si="179"/>
        <v>5.2930522627737231</v>
      </c>
      <c r="O729" s="6">
        <v>-17733.23</v>
      </c>
      <c r="P729" s="6">
        <v>831175</v>
      </c>
      <c r="Q729" s="6">
        <v>121.5</v>
      </c>
      <c r="R729" s="49">
        <f t="shared" si="180"/>
        <v>-0.6613891539086233</v>
      </c>
      <c r="S729" s="6">
        <v>88786.76</v>
      </c>
      <c r="T729" s="6">
        <v>511425</v>
      </c>
      <c r="U729" s="6">
        <v>77.5</v>
      </c>
      <c r="V729" s="49">
        <f t="shared" si="181"/>
        <v>5.3818048785256876</v>
      </c>
      <c r="W729" s="6">
        <v>-35970.730000000003</v>
      </c>
      <c r="X729" s="6">
        <v>346425</v>
      </c>
      <c r="Y729" s="6">
        <v>52.5</v>
      </c>
      <c r="Z729" s="49">
        <f t="shared" si="182"/>
        <v>-3.1150231651872704</v>
      </c>
      <c r="AA729" s="6">
        <v>-8220.74</v>
      </c>
      <c r="AB729" s="6">
        <v>207100</v>
      </c>
      <c r="AC729" s="6">
        <v>30</v>
      </c>
      <c r="AD729" s="49">
        <f t="shared" si="183"/>
        <v>-1.2305308546595846</v>
      </c>
      <c r="AE729" s="6">
        <v>90529.26</v>
      </c>
      <c r="AF729" s="6">
        <v>353000</v>
      </c>
      <c r="AG729" s="6">
        <v>50</v>
      </c>
      <c r="AH729" s="49">
        <f t="shared" si="184"/>
        <v>7.6937048158640229</v>
      </c>
      <c r="AI729" s="6">
        <v>-16158.24</v>
      </c>
      <c r="AJ729" s="6">
        <v>92625</v>
      </c>
      <c r="AK729" s="6">
        <v>12.5</v>
      </c>
      <c r="AL729" s="49">
        <f t="shared" si="185"/>
        <v>-5.4078859919028339</v>
      </c>
      <c r="AM729" s="6">
        <v>-6583.24</v>
      </c>
      <c r="AN729" s="6">
        <v>299400</v>
      </c>
      <c r="AO729" s="6">
        <v>45</v>
      </c>
      <c r="AP729" s="49">
        <f t="shared" si="186"/>
        <v>-0.68163139612558443</v>
      </c>
      <c r="AQ729" s="6">
        <v>209271.76</v>
      </c>
      <c r="AR729" s="8">
        <v>225285</v>
      </c>
      <c r="AS729" s="8">
        <v>30.5</v>
      </c>
      <c r="AT729" s="51">
        <f t="shared" si="187"/>
        <v>28.796522449341946</v>
      </c>
      <c r="AU729" s="6">
        <v>-30025.74</v>
      </c>
      <c r="AV729" s="8">
        <v>71700</v>
      </c>
      <c r="AW729" s="8">
        <v>10</v>
      </c>
      <c r="AX729" s="51">
        <f t="shared" si="188"/>
        <v>-12.981840167364018</v>
      </c>
      <c r="AY729" s="50">
        <f t="shared" si="189"/>
        <v>249367.34</v>
      </c>
      <c r="AZ729" s="50">
        <f t="shared" si="190"/>
        <v>2512715</v>
      </c>
      <c r="BA729" s="50">
        <f t="shared" si="191"/>
        <v>520.5</v>
      </c>
      <c r="BB729" s="7">
        <f t="shared" si="192"/>
        <v>3.0765078968366883</v>
      </c>
      <c r="BC729" s="10" t="s">
        <v>795</v>
      </c>
      <c r="BD729" s="10" t="s">
        <v>795</v>
      </c>
      <c r="BE729" s="10" t="s">
        <v>807</v>
      </c>
      <c r="BF729" s="10" t="s">
        <v>818</v>
      </c>
    </row>
    <row r="730" spans="1:58" x14ac:dyDescent="0.2">
      <c r="A730" s="5">
        <v>176959</v>
      </c>
      <c r="B730" s="6" t="s">
        <v>321</v>
      </c>
      <c r="C730" s="6">
        <v>133262.78</v>
      </c>
      <c r="D730" s="6">
        <v>388450</v>
      </c>
      <c r="E730" s="6">
        <v>55</v>
      </c>
      <c r="F730" s="49">
        <f t="shared" si="177"/>
        <v>10.291886729308791</v>
      </c>
      <c r="G730" s="6">
        <v>67447.78</v>
      </c>
      <c r="H730" s="6">
        <v>86375</v>
      </c>
      <c r="I730" s="6">
        <v>12.5</v>
      </c>
      <c r="J730" s="49">
        <f t="shared" si="178"/>
        <v>24.207018002894355</v>
      </c>
      <c r="K730" s="6">
        <v>-11112.72</v>
      </c>
      <c r="L730" s="6">
        <v>344800</v>
      </c>
      <c r="M730" s="6">
        <v>50</v>
      </c>
      <c r="N730" s="49">
        <f t="shared" si="179"/>
        <v>-0.96688399071925746</v>
      </c>
      <c r="O730" s="6">
        <v>38660.269999999997</v>
      </c>
      <c r="P730" s="6">
        <v>153770</v>
      </c>
      <c r="Q730" s="6">
        <v>22</v>
      </c>
      <c r="R730" s="49">
        <f t="shared" si="180"/>
        <v>7.793902386681407</v>
      </c>
      <c r="S730" s="6">
        <v>-11269.73</v>
      </c>
      <c r="T730" s="6">
        <v>231360</v>
      </c>
      <c r="U730" s="6">
        <v>33</v>
      </c>
      <c r="V730" s="49">
        <f t="shared" si="181"/>
        <v>-1.5100347078146612</v>
      </c>
      <c r="W730" s="6">
        <v>-12402.25</v>
      </c>
      <c r="X730" s="6">
        <v>276515</v>
      </c>
      <c r="Y730" s="6">
        <v>39.5</v>
      </c>
      <c r="Z730" s="49">
        <f t="shared" si="182"/>
        <v>-1.3455599153752962</v>
      </c>
      <c r="AA730" s="6">
        <v>34579.760000000002</v>
      </c>
      <c r="AB730" s="6">
        <v>187285</v>
      </c>
      <c r="AC730" s="6">
        <v>25.5</v>
      </c>
      <c r="AD730" s="49">
        <f t="shared" si="183"/>
        <v>5.7237502202525574</v>
      </c>
      <c r="AE730" s="6">
        <v>-7550.24</v>
      </c>
      <c r="AF730" s="6">
        <v>215850</v>
      </c>
      <c r="AG730" s="6">
        <v>30</v>
      </c>
      <c r="AH730" s="49">
        <f t="shared" si="184"/>
        <v>-1.0493731758165392</v>
      </c>
      <c r="AI730" s="6">
        <v>95887.26</v>
      </c>
      <c r="AJ730" s="6">
        <v>356700</v>
      </c>
      <c r="AK730" s="6">
        <v>50</v>
      </c>
      <c r="AL730" s="49">
        <f t="shared" si="185"/>
        <v>8.3333475189234658</v>
      </c>
      <c r="AM730" s="6">
        <v>63900.26</v>
      </c>
      <c r="AN730" s="6">
        <v>268625</v>
      </c>
      <c r="AO730" s="6">
        <v>37.5</v>
      </c>
      <c r="AP730" s="49">
        <f t="shared" si="186"/>
        <v>7.3742505723592373</v>
      </c>
      <c r="AQ730" s="6">
        <v>-11784.74</v>
      </c>
      <c r="AR730" s="8">
        <v>302360</v>
      </c>
      <c r="AS730" s="8">
        <v>43</v>
      </c>
      <c r="AT730" s="51">
        <f t="shared" si="187"/>
        <v>-1.2082515544384178</v>
      </c>
      <c r="AU730" s="6">
        <v>156022.14000000001</v>
      </c>
      <c r="AV730" s="8">
        <v>672560</v>
      </c>
      <c r="AW730" s="8">
        <v>93</v>
      </c>
      <c r="AX730" s="51">
        <f t="shared" si="188"/>
        <v>7.1914570298560729</v>
      </c>
      <c r="AY730" s="50">
        <f t="shared" si="189"/>
        <v>239165.88999999998</v>
      </c>
      <c r="AZ730" s="50">
        <f t="shared" si="190"/>
        <v>1668555</v>
      </c>
      <c r="BA730" s="50">
        <f t="shared" si="191"/>
        <v>491</v>
      </c>
      <c r="BB730" s="7">
        <f t="shared" si="192"/>
        <v>4.4434511238766481</v>
      </c>
      <c r="BC730" s="10" t="s">
        <v>795</v>
      </c>
      <c r="BD730" s="10" t="s">
        <v>795</v>
      </c>
      <c r="BE730" s="10" t="s">
        <v>807</v>
      </c>
      <c r="BF730" s="10" t="s">
        <v>818</v>
      </c>
    </row>
    <row r="731" spans="1:58" x14ac:dyDescent="0.2">
      <c r="A731" s="5">
        <v>177426</v>
      </c>
      <c r="B731" s="6" t="s">
        <v>341</v>
      </c>
      <c r="C731" s="6">
        <v>508460.4</v>
      </c>
      <c r="D731" s="6">
        <v>958077.5</v>
      </c>
      <c r="E731" s="6">
        <v>137.25</v>
      </c>
      <c r="F731" s="49">
        <f t="shared" si="177"/>
        <v>15.921271504653852</v>
      </c>
      <c r="G731" s="6">
        <v>604545.4</v>
      </c>
      <c r="H731" s="6">
        <v>1381300</v>
      </c>
      <c r="I731" s="6">
        <v>200</v>
      </c>
      <c r="J731" s="49">
        <f t="shared" si="178"/>
        <v>13.567586621298778</v>
      </c>
      <c r="K731" s="6">
        <v>776746.91</v>
      </c>
      <c r="L731" s="6">
        <v>1994967.5</v>
      </c>
      <c r="M731" s="6">
        <v>280.75</v>
      </c>
      <c r="N731" s="49">
        <f t="shared" si="179"/>
        <v>11.680594947035477</v>
      </c>
      <c r="O731" s="6">
        <v>519000.42</v>
      </c>
      <c r="P731" s="6">
        <v>1783170</v>
      </c>
      <c r="Q731" s="6">
        <v>251</v>
      </c>
      <c r="R731" s="49">
        <f t="shared" si="180"/>
        <v>9.0227028382038732</v>
      </c>
      <c r="S731" s="6">
        <v>116602.41</v>
      </c>
      <c r="T731" s="6">
        <v>1751255</v>
      </c>
      <c r="U731" s="6">
        <v>251.5</v>
      </c>
      <c r="V731" s="49">
        <f t="shared" si="181"/>
        <v>2.0640481882992483</v>
      </c>
      <c r="W731" s="6">
        <v>1063630.3799999999</v>
      </c>
      <c r="X731" s="6">
        <v>2201080</v>
      </c>
      <c r="Y731" s="6">
        <v>314.5</v>
      </c>
      <c r="Z731" s="49">
        <f t="shared" si="182"/>
        <v>14.496933959692514</v>
      </c>
      <c r="AA731" s="6">
        <v>1071649.3899999999</v>
      </c>
      <c r="AB731" s="6">
        <v>2037902.5</v>
      </c>
      <c r="AC731" s="6">
        <v>273.25</v>
      </c>
      <c r="AD731" s="49">
        <f t="shared" si="183"/>
        <v>16.301629292863616</v>
      </c>
      <c r="AE731" s="6">
        <v>1263270.96</v>
      </c>
      <c r="AF731" s="6">
        <v>1913960</v>
      </c>
      <c r="AG731" s="6">
        <v>258</v>
      </c>
      <c r="AH731" s="49">
        <f t="shared" si="184"/>
        <v>19.800899078350646</v>
      </c>
      <c r="AI731" s="6">
        <v>1240116.29</v>
      </c>
      <c r="AJ731" s="6">
        <v>2719640</v>
      </c>
      <c r="AK731" s="6">
        <v>371</v>
      </c>
      <c r="AL731" s="49">
        <f t="shared" si="185"/>
        <v>14.135549186657057</v>
      </c>
      <c r="AM731" s="6">
        <v>1363679.27</v>
      </c>
      <c r="AN731" s="6">
        <v>2373100</v>
      </c>
      <c r="AO731" s="6">
        <v>333</v>
      </c>
      <c r="AP731" s="49">
        <f t="shared" si="186"/>
        <v>17.813854186507101</v>
      </c>
      <c r="AQ731" s="6">
        <v>1280117.25</v>
      </c>
      <c r="AR731" s="8">
        <v>2213055</v>
      </c>
      <c r="AS731" s="8">
        <v>301.5</v>
      </c>
      <c r="AT731" s="51">
        <f t="shared" si="187"/>
        <v>17.931608003416091</v>
      </c>
      <c r="AU731" s="6">
        <v>-384402.2</v>
      </c>
      <c r="AV731" s="8">
        <v>2970228</v>
      </c>
      <c r="AW731" s="8">
        <v>402.4</v>
      </c>
      <c r="AX731" s="51">
        <f t="shared" si="188"/>
        <v>-4.0119708655362487</v>
      </c>
      <c r="AY731" s="50">
        <f t="shared" si="189"/>
        <v>4660635.3099999996</v>
      </c>
      <c r="AZ731" s="50">
        <f t="shared" si="190"/>
        <v>12107752.5</v>
      </c>
      <c r="BA731" s="50">
        <f t="shared" si="191"/>
        <v>3374.15</v>
      </c>
      <c r="BB731" s="7">
        <f t="shared" si="192"/>
        <v>11.932825238209979</v>
      </c>
      <c r="BC731" s="10" t="s">
        <v>795</v>
      </c>
      <c r="BD731" s="10" t="s">
        <v>795</v>
      </c>
      <c r="BE731" s="10" t="s">
        <v>807</v>
      </c>
      <c r="BF731" s="10" t="s">
        <v>818</v>
      </c>
    </row>
    <row r="732" spans="1:58" x14ac:dyDescent="0.2">
      <c r="A732" s="5">
        <v>177956</v>
      </c>
      <c r="B732" s="6" t="s">
        <v>355</v>
      </c>
      <c r="C732" s="6">
        <v>-2000.7</v>
      </c>
      <c r="D732" s="6">
        <v>185530</v>
      </c>
      <c r="E732" s="6">
        <v>27</v>
      </c>
      <c r="F732" s="49">
        <f t="shared" si="177"/>
        <v>-0.32351102247614943</v>
      </c>
      <c r="G732" s="6">
        <v>-900.7</v>
      </c>
      <c r="H732" s="6">
        <v>65900</v>
      </c>
      <c r="I732" s="6">
        <v>10</v>
      </c>
      <c r="J732" s="49">
        <f t="shared" si="178"/>
        <v>-0.42369802731411227</v>
      </c>
      <c r="K732" s="6">
        <v>19871.8</v>
      </c>
      <c r="L732" s="6">
        <v>156535</v>
      </c>
      <c r="M732" s="6">
        <v>23.5</v>
      </c>
      <c r="N732" s="49">
        <f t="shared" si="179"/>
        <v>3.8084390072507746</v>
      </c>
      <c r="O732" s="6">
        <v>-333.2</v>
      </c>
      <c r="P732" s="6">
        <v>45355</v>
      </c>
      <c r="Q732" s="6">
        <v>6.5</v>
      </c>
      <c r="R732" s="49">
        <f t="shared" si="180"/>
        <v>-0.22774115312534451</v>
      </c>
      <c r="S732" s="6">
        <v>96516.800000000003</v>
      </c>
      <c r="T732" s="6">
        <v>167750</v>
      </c>
      <c r="U732" s="6">
        <v>25</v>
      </c>
      <c r="V732" s="49">
        <f t="shared" si="181"/>
        <v>17.836189567809242</v>
      </c>
      <c r="W732" s="6">
        <v>78191.8</v>
      </c>
      <c r="X732" s="6">
        <v>117725</v>
      </c>
      <c r="Y732" s="6">
        <v>17.5</v>
      </c>
      <c r="Z732" s="49">
        <f t="shared" si="182"/>
        <v>19.925708218305374</v>
      </c>
      <c r="AA732" s="6">
        <v>161979.79999999999</v>
      </c>
      <c r="AB732" s="6">
        <v>220370</v>
      </c>
      <c r="AC732" s="6">
        <v>31</v>
      </c>
      <c r="AD732" s="49">
        <f t="shared" si="183"/>
        <v>22.786104279166853</v>
      </c>
      <c r="AE732" s="6">
        <v>-80.2</v>
      </c>
      <c r="AF732" s="6">
        <v>0</v>
      </c>
      <c r="AG732" s="6">
        <v>0</v>
      </c>
      <c r="AH732" s="49">
        <f t="shared" si="184"/>
        <v>0</v>
      </c>
      <c r="AI732" s="6">
        <v>90389.8</v>
      </c>
      <c r="AJ732" s="6">
        <v>170340</v>
      </c>
      <c r="AK732" s="6">
        <v>24</v>
      </c>
      <c r="AL732" s="49">
        <f t="shared" si="185"/>
        <v>16.449945990372196</v>
      </c>
      <c r="AM732" s="6">
        <v>35198.800000000003</v>
      </c>
      <c r="AN732" s="6">
        <v>36100</v>
      </c>
      <c r="AO732" s="6">
        <v>5</v>
      </c>
      <c r="AP732" s="49">
        <f t="shared" si="186"/>
        <v>30.226116343490308</v>
      </c>
      <c r="AQ732" s="6">
        <v>138498.79999999999</v>
      </c>
      <c r="AR732" s="8">
        <v>144150</v>
      </c>
      <c r="AS732" s="8">
        <v>20</v>
      </c>
      <c r="AT732" s="51">
        <f t="shared" si="187"/>
        <v>29.784688172043008</v>
      </c>
      <c r="AU732" s="6">
        <v>-3000.2</v>
      </c>
      <c r="AV732" s="8">
        <v>70700</v>
      </c>
      <c r="AW732" s="8">
        <v>10</v>
      </c>
      <c r="AX732" s="51">
        <f t="shared" si="188"/>
        <v>-1.3155049504950496</v>
      </c>
      <c r="AY732" s="50">
        <f t="shared" si="189"/>
        <v>353325.6</v>
      </c>
      <c r="AZ732" s="50">
        <f t="shared" si="190"/>
        <v>959165</v>
      </c>
      <c r="BA732" s="50">
        <f t="shared" si="191"/>
        <v>199.5</v>
      </c>
      <c r="BB732" s="7">
        <f t="shared" si="192"/>
        <v>11.419405003310171</v>
      </c>
      <c r="BC732" s="10" t="s">
        <v>795</v>
      </c>
      <c r="BD732" s="10" t="s">
        <v>795</v>
      </c>
      <c r="BE732" s="10" t="s">
        <v>807</v>
      </c>
      <c r="BF732" s="10" t="s">
        <v>818</v>
      </c>
    </row>
    <row r="733" spans="1:58" x14ac:dyDescent="0.2">
      <c r="A733" s="5">
        <v>178235</v>
      </c>
      <c r="B733" s="6" t="s">
        <v>302</v>
      </c>
      <c r="C733" s="6">
        <v>-8243.9599999999991</v>
      </c>
      <c r="D733" s="6">
        <v>0</v>
      </c>
      <c r="E733" s="6">
        <v>0</v>
      </c>
      <c r="F733" s="49">
        <f t="shared" si="177"/>
        <v>0</v>
      </c>
      <c r="G733" s="6">
        <v>-8243.9599999999991</v>
      </c>
      <c r="H733" s="6">
        <v>0</v>
      </c>
      <c r="I733" s="6">
        <v>0</v>
      </c>
      <c r="J733" s="49">
        <f t="shared" si="178"/>
        <v>0</v>
      </c>
      <c r="K733" s="6">
        <v>-8243.9599999999991</v>
      </c>
      <c r="L733" s="6">
        <v>0</v>
      </c>
      <c r="M733" s="6">
        <v>0</v>
      </c>
      <c r="N733" s="49">
        <f t="shared" si="179"/>
        <v>0</v>
      </c>
      <c r="O733" s="6">
        <v>-8243.9599999999991</v>
      </c>
      <c r="P733" s="6">
        <v>0</v>
      </c>
      <c r="Q733" s="6">
        <v>0</v>
      </c>
      <c r="R733" s="49">
        <f t="shared" si="180"/>
        <v>0</v>
      </c>
      <c r="S733" s="6">
        <v>-8243.9599999999991</v>
      </c>
      <c r="T733" s="6">
        <v>0</v>
      </c>
      <c r="U733" s="6">
        <v>0</v>
      </c>
      <c r="V733" s="49">
        <f t="shared" si="181"/>
        <v>0</v>
      </c>
      <c r="W733" s="6">
        <v>-8243.9599999999991</v>
      </c>
      <c r="X733" s="6">
        <v>0</v>
      </c>
      <c r="Y733" s="6">
        <v>0</v>
      </c>
      <c r="Z733" s="49">
        <f t="shared" si="182"/>
        <v>0</v>
      </c>
      <c r="AA733" s="6">
        <v>-8243.9599999999991</v>
      </c>
      <c r="AB733" s="6">
        <v>0</v>
      </c>
      <c r="AC733" s="6">
        <v>0</v>
      </c>
      <c r="AD733" s="49">
        <f t="shared" si="183"/>
        <v>0</v>
      </c>
      <c r="AE733" s="6">
        <v>-8243.9599999999991</v>
      </c>
      <c r="AF733" s="6">
        <v>0</v>
      </c>
      <c r="AG733" s="6">
        <v>0</v>
      </c>
      <c r="AH733" s="49">
        <f t="shared" si="184"/>
        <v>0</v>
      </c>
      <c r="AI733" s="6">
        <v>-8243.9599999999991</v>
      </c>
      <c r="AJ733" s="6">
        <v>0</v>
      </c>
      <c r="AK733" s="6">
        <v>0</v>
      </c>
      <c r="AL733" s="49">
        <f t="shared" si="185"/>
        <v>0</v>
      </c>
      <c r="AM733" s="6">
        <v>-8243.9599999999991</v>
      </c>
      <c r="AN733" s="6">
        <v>0</v>
      </c>
      <c r="AO733" s="6">
        <v>0</v>
      </c>
      <c r="AP733" s="49">
        <f t="shared" si="186"/>
        <v>0</v>
      </c>
      <c r="AQ733" s="6">
        <v>-8243.9599999999991</v>
      </c>
      <c r="AR733" s="8">
        <v>0</v>
      </c>
      <c r="AS733" s="8">
        <v>0</v>
      </c>
      <c r="AT733" s="51">
        <f t="shared" si="187"/>
        <v>0</v>
      </c>
      <c r="AU733" s="6">
        <v>0</v>
      </c>
      <c r="AV733" s="8">
        <v>0</v>
      </c>
      <c r="AW733" s="8">
        <v>0</v>
      </c>
      <c r="AX733" s="51">
        <f t="shared" si="188"/>
        <v>0</v>
      </c>
      <c r="AY733" s="50">
        <f t="shared" si="189"/>
        <v>-57707.719999999994</v>
      </c>
      <c r="AZ733" s="50">
        <f t="shared" si="190"/>
        <v>0</v>
      </c>
      <c r="BA733" s="50">
        <f t="shared" si="191"/>
        <v>0</v>
      </c>
      <c r="BB733" s="7">
        <f t="shared" si="192"/>
        <v>0</v>
      </c>
      <c r="BC733" s="10" t="s">
        <v>795</v>
      </c>
      <c r="BD733" s="10" t="s">
        <v>795</v>
      </c>
      <c r="BE733" s="10" t="s">
        <v>807</v>
      </c>
      <c r="BF733" s="10" t="s">
        <v>818</v>
      </c>
    </row>
    <row r="734" spans="1:58" x14ac:dyDescent="0.2">
      <c r="A734" s="5">
        <v>178236</v>
      </c>
      <c r="B734" s="6" t="s">
        <v>368</v>
      </c>
      <c r="C734" s="6">
        <v>614043.56999999995</v>
      </c>
      <c r="D734" s="6">
        <v>1242687</v>
      </c>
      <c r="E734" s="6">
        <v>179.3</v>
      </c>
      <c r="F734" s="49">
        <f t="shared" si="177"/>
        <v>14.823770667915571</v>
      </c>
      <c r="G734" s="6">
        <v>1439288.59</v>
      </c>
      <c r="H734" s="6">
        <v>2736325.5</v>
      </c>
      <c r="I734" s="6">
        <v>413.95</v>
      </c>
      <c r="J734" s="49">
        <f t="shared" si="178"/>
        <v>16.305789018886827</v>
      </c>
      <c r="K734" s="6">
        <v>1795020.58</v>
      </c>
      <c r="L734" s="6">
        <v>2745988.5</v>
      </c>
      <c r="M734" s="6">
        <v>400.15000000000003</v>
      </c>
      <c r="N734" s="49">
        <f t="shared" si="179"/>
        <v>19.610649279849497</v>
      </c>
      <c r="O734" s="6">
        <v>2098516.09</v>
      </c>
      <c r="P734" s="6">
        <v>2865267.5</v>
      </c>
      <c r="Q734" s="6">
        <v>417.75</v>
      </c>
      <c r="R734" s="49">
        <f t="shared" si="180"/>
        <v>22.704336956322575</v>
      </c>
      <c r="S734" s="6">
        <v>1783473.07</v>
      </c>
      <c r="T734" s="6">
        <v>2653545</v>
      </c>
      <c r="U734" s="6">
        <v>398</v>
      </c>
      <c r="V734" s="49">
        <f t="shared" si="181"/>
        <v>20.835397617149891</v>
      </c>
      <c r="W734" s="6">
        <v>1975508.56</v>
      </c>
      <c r="X734" s="6">
        <v>2779692.5</v>
      </c>
      <c r="Y734" s="6">
        <v>412.75</v>
      </c>
      <c r="Z734" s="49">
        <f t="shared" si="182"/>
        <v>21.320796023301138</v>
      </c>
      <c r="AA734" s="6">
        <v>2144746.06</v>
      </c>
      <c r="AB734" s="6">
        <v>2363891.5</v>
      </c>
      <c r="AC734" s="6">
        <v>330.45</v>
      </c>
      <c r="AD734" s="49">
        <f t="shared" si="183"/>
        <v>28.126133479476533</v>
      </c>
      <c r="AE734" s="6">
        <v>1957229.06</v>
      </c>
      <c r="AF734" s="6">
        <v>1075585</v>
      </c>
      <c r="AG734" s="6">
        <v>145.5</v>
      </c>
      <c r="AH734" s="49">
        <f t="shared" si="184"/>
        <v>54.590638396779426</v>
      </c>
      <c r="AI734" s="6">
        <v>1849116.84</v>
      </c>
      <c r="AJ734" s="6">
        <v>2097256</v>
      </c>
      <c r="AK734" s="6">
        <v>296.3</v>
      </c>
      <c r="AL734" s="49">
        <f t="shared" si="185"/>
        <v>27.332200761375816</v>
      </c>
      <c r="AM734" s="6">
        <v>2051411.88</v>
      </c>
      <c r="AN734" s="6">
        <v>1925440</v>
      </c>
      <c r="AO734" s="6">
        <v>278</v>
      </c>
      <c r="AP734" s="49">
        <f t="shared" si="186"/>
        <v>33.028174484793084</v>
      </c>
      <c r="AQ734" s="6">
        <v>1437605.89</v>
      </c>
      <c r="AR734" s="8">
        <v>1045940</v>
      </c>
      <c r="AS734" s="8">
        <v>152</v>
      </c>
      <c r="AT734" s="51">
        <f t="shared" si="187"/>
        <v>42.608354771784228</v>
      </c>
      <c r="AU734" s="6">
        <v>682017.55</v>
      </c>
      <c r="AV734" s="8">
        <v>3026875</v>
      </c>
      <c r="AW734" s="8">
        <v>425</v>
      </c>
      <c r="AX734" s="51">
        <f t="shared" si="188"/>
        <v>6.9849412512905236</v>
      </c>
      <c r="AY734" s="50">
        <f t="shared" si="189"/>
        <v>11850596.520000001</v>
      </c>
      <c r="AZ734" s="50">
        <f t="shared" si="190"/>
        <v>17387397.5</v>
      </c>
      <c r="BA734" s="50">
        <f t="shared" si="191"/>
        <v>3849.15</v>
      </c>
      <c r="BB734" s="7">
        <f t="shared" si="192"/>
        <v>21.128434667695384</v>
      </c>
      <c r="BC734" s="10" t="s">
        <v>795</v>
      </c>
      <c r="BD734" s="10" t="s">
        <v>795</v>
      </c>
      <c r="BE734" s="10" t="s">
        <v>807</v>
      </c>
      <c r="BF734" s="10" t="s">
        <v>818</v>
      </c>
    </row>
    <row r="735" spans="1:58" x14ac:dyDescent="0.2">
      <c r="A735" s="5">
        <v>178299</v>
      </c>
      <c r="B735" s="6" t="s">
        <v>373</v>
      </c>
      <c r="C735" s="6">
        <v>66100.039999999994</v>
      </c>
      <c r="D735" s="6">
        <v>133800</v>
      </c>
      <c r="E735" s="6">
        <v>20</v>
      </c>
      <c r="F735" s="49">
        <f t="shared" si="177"/>
        <v>14.820636771300448</v>
      </c>
      <c r="G735" s="6">
        <v>5750.04</v>
      </c>
      <c r="H735" s="6">
        <v>6490</v>
      </c>
      <c r="I735" s="6">
        <v>1</v>
      </c>
      <c r="J735" s="49">
        <f t="shared" si="178"/>
        <v>27.465522342064716</v>
      </c>
      <c r="K735" s="6">
        <v>-1519.96</v>
      </c>
      <c r="L735" s="6">
        <v>128130</v>
      </c>
      <c r="M735" s="6">
        <v>19</v>
      </c>
      <c r="N735" s="49">
        <f t="shared" si="179"/>
        <v>-0.3558791852025287</v>
      </c>
      <c r="O735" s="6">
        <v>-839.96</v>
      </c>
      <c r="P735" s="6">
        <v>81720</v>
      </c>
      <c r="Q735" s="6">
        <v>12</v>
      </c>
      <c r="R735" s="49">
        <f t="shared" si="180"/>
        <v>-0.3186338717572198</v>
      </c>
      <c r="S735" s="6">
        <v>60140.04</v>
      </c>
      <c r="T735" s="6">
        <v>65700</v>
      </c>
      <c r="U735" s="6">
        <v>10</v>
      </c>
      <c r="V735" s="49">
        <f t="shared" si="181"/>
        <v>28.376578995433789</v>
      </c>
      <c r="W735" s="6">
        <v>-2599.96</v>
      </c>
      <c r="X735" s="6">
        <v>0</v>
      </c>
      <c r="Y735" s="6">
        <v>0</v>
      </c>
      <c r="Z735" s="49">
        <f t="shared" si="182"/>
        <v>0</v>
      </c>
      <c r="AA735" s="6">
        <v>68050.039999999994</v>
      </c>
      <c r="AB735" s="6">
        <v>142400</v>
      </c>
      <c r="AC735" s="6">
        <v>20</v>
      </c>
      <c r="AD735" s="49">
        <f t="shared" si="183"/>
        <v>14.814264325842695</v>
      </c>
      <c r="AE735" s="6">
        <v>-549.96</v>
      </c>
      <c r="AF735" s="6">
        <v>0</v>
      </c>
      <c r="AG735" s="6">
        <v>0</v>
      </c>
      <c r="AH735" s="49">
        <f t="shared" si="184"/>
        <v>0</v>
      </c>
      <c r="AI735" s="6">
        <v>-4499.96</v>
      </c>
      <c r="AJ735" s="6">
        <v>69700</v>
      </c>
      <c r="AK735" s="6">
        <v>10</v>
      </c>
      <c r="AL735" s="49">
        <f t="shared" si="185"/>
        <v>-2.0014169296987085</v>
      </c>
      <c r="AM735" s="6">
        <v>-1999.96</v>
      </c>
      <c r="AN735" s="6">
        <v>65700</v>
      </c>
      <c r="AO735" s="6">
        <v>10</v>
      </c>
      <c r="AP735" s="49">
        <f t="shared" si="186"/>
        <v>-0.94366453576864529</v>
      </c>
      <c r="AQ735" s="6">
        <v>-1999.96</v>
      </c>
      <c r="AR735" s="8">
        <v>0</v>
      </c>
      <c r="AS735" s="8">
        <v>0</v>
      </c>
      <c r="AT735" s="51">
        <f t="shared" si="187"/>
        <v>0</v>
      </c>
      <c r="AU735" s="6">
        <v>-1999.96</v>
      </c>
      <c r="AV735" s="8">
        <v>0</v>
      </c>
      <c r="AW735" s="8">
        <v>0</v>
      </c>
      <c r="AX735" s="51">
        <f t="shared" si="188"/>
        <v>0</v>
      </c>
      <c r="AY735" s="50">
        <f t="shared" si="189"/>
        <v>195080.27999999997</v>
      </c>
      <c r="AZ735" s="50">
        <f t="shared" si="190"/>
        <v>558240</v>
      </c>
      <c r="BA735" s="50">
        <f t="shared" si="191"/>
        <v>102</v>
      </c>
      <c r="BB735" s="7">
        <f t="shared" si="192"/>
        <v>10.833133920894237</v>
      </c>
      <c r="BC735" s="10" t="s">
        <v>795</v>
      </c>
      <c r="BD735" s="10" t="s">
        <v>795</v>
      </c>
      <c r="BE735" s="10" t="s">
        <v>807</v>
      </c>
      <c r="BF735" s="10" t="s">
        <v>818</v>
      </c>
    </row>
    <row r="736" spans="1:58" x14ac:dyDescent="0.2">
      <c r="A736" s="5">
        <v>178313</v>
      </c>
      <c r="B736" s="6" t="s">
        <v>375</v>
      </c>
      <c r="C736" s="6">
        <v>65800.23</v>
      </c>
      <c r="D736" s="6">
        <v>312455</v>
      </c>
      <c r="E736" s="6">
        <v>44.5</v>
      </c>
      <c r="F736" s="49">
        <f t="shared" si="177"/>
        <v>6.3177318333840073</v>
      </c>
      <c r="G736" s="6">
        <v>62400.23</v>
      </c>
      <c r="H736" s="6">
        <v>261625</v>
      </c>
      <c r="I736" s="6">
        <v>37.5</v>
      </c>
      <c r="J736" s="49">
        <f t="shared" si="178"/>
        <v>7.3938160726230295</v>
      </c>
      <c r="K736" s="6">
        <v>175600.23</v>
      </c>
      <c r="L736" s="6">
        <v>357160</v>
      </c>
      <c r="M736" s="6">
        <v>50</v>
      </c>
      <c r="N736" s="49">
        <f t="shared" si="179"/>
        <v>14.749711333855975</v>
      </c>
      <c r="O736" s="6">
        <v>214605.23</v>
      </c>
      <c r="P736" s="6">
        <v>403695</v>
      </c>
      <c r="Q736" s="6">
        <v>58.699999999999996</v>
      </c>
      <c r="R736" s="49">
        <f t="shared" si="180"/>
        <v>16.47967433334572</v>
      </c>
      <c r="S736" s="6">
        <v>52584.2</v>
      </c>
      <c r="T736" s="6">
        <v>581206.5</v>
      </c>
      <c r="U736" s="6">
        <v>81.95</v>
      </c>
      <c r="V736" s="49">
        <f t="shared" si="181"/>
        <v>2.80470056683812</v>
      </c>
      <c r="W736" s="6">
        <v>33573.21</v>
      </c>
      <c r="X736" s="6">
        <v>504022.5</v>
      </c>
      <c r="Y736" s="6">
        <v>71.75</v>
      </c>
      <c r="Z736" s="49">
        <f t="shared" si="182"/>
        <v>1.9983161466005981</v>
      </c>
      <c r="AA736" s="6">
        <v>-19908.3</v>
      </c>
      <c r="AB736" s="6">
        <v>584151.5</v>
      </c>
      <c r="AC736" s="6">
        <v>82.95</v>
      </c>
      <c r="AD736" s="49">
        <f t="shared" si="183"/>
        <v>-1.0565021231649665</v>
      </c>
      <c r="AE736" s="6">
        <v>-30233.56</v>
      </c>
      <c r="AF736" s="6">
        <v>627072.5</v>
      </c>
      <c r="AG736" s="6">
        <v>81.75</v>
      </c>
      <c r="AH736" s="49">
        <f t="shared" si="184"/>
        <v>-1.4464145692882402</v>
      </c>
      <c r="AI736" s="6">
        <v>-36838.32</v>
      </c>
      <c r="AJ736" s="6">
        <v>392244.5</v>
      </c>
      <c r="AK736" s="6">
        <v>54.35</v>
      </c>
      <c r="AL736" s="49">
        <f t="shared" si="185"/>
        <v>-2.9114185667357986</v>
      </c>
      <c r="AM736" s="6">
        <v>-8939.83</v>
      </c>
      <c r="AN736" s="6">
        <v>304462.5</v>
      </c>
      <c r="AO736" s="6">
        <v>42.25</v>
      </c>
      <c r="AP736" s="49">
        <f t="shared" si="186"/>
        <v>-0.91024257502976558</v>
      </c>
      <c r="AQ736" s="6">
        <v>-12455.34</v>
      </c>
      <c r="AR736" s="8">
        <v>489322.5</v>
      </c>
      <c r="AS736" s="8">
        <v>66.75</v>
      </c>
      <c r="AT736" s="51">
        <f t="shared" si="187"/>
        <v>-0.78908192449764725</v>
      </c>
      <c r="AU736" s="6">
        <v>-48089.87</v>
      </c>
      <c r="AV736" s="8">
        <v>578865</v>
      </c>
      <c r="AW736" s="8">
        <v>79.5</v>
      </c>
      <c r="AX736" s="51">
        <f t="shared" si="188"/>
        <v>-2.5753603517227677</v>
      </c>
      <c r="AY736" s="50">
        <f t="shared" si="189"/>
        <v>584655.02999999991</v>
      </c>
      <c r="AZ736" s="50">
        <f t="shared" si="190"/>
        <v>3004315.5</v>
      </c>
      <c r="BA736" s="50">
        <f t="shared" si="191"/>
        <v>751.94999999999993</v>
      </c>
      <c r="BB736" s="7">
        <f t="shared" si="192"/>
        <v>6.0327571887839335</v>
      </c>
      <c r="BC736" s="10" t="s">
        <v>795</v>
      </c>
      <c r="BD736" s="10" t="s">
        <v>795</v>
      </c>
      <c r="BE736" s="10" t="s">
        <v>807</v>
      </c>
      <c r="BF736" s="10" t="s">
        <v>818</v>
      </c>
    </row>
    <row r="737" spans="1:58" x14ac:dyDescent="0.2">
      <c r="A737" s="5">
        <v>179114</v>
      </c>
      <c r="B737" s="6" t="s">
        <v>395</v>
      </c>
      <c r="C737" s="6">
        <v>306316.45</v>
      </c>
      <c r="D737" s="6">
        <v>374197</v>
      </c>
      <c r="E737" s="6">
        <v>54.800000000000004</v>
      </c>
      <c r="F737" s="49">
        <f t="shared" si="177"/>
        <v>24.557902655553093</v>
      </c>
      <c r="G737" s="6">
        <v>270316.45</v>
      </c>
      <c r="H737" s="6">
        <v>0</v>
      </c>
      <c r="I737" s="6">
        <v>0</v>
      </c>
      <c r="J737" s="49">
        <f t="shared" si="178"/>
        <v>0</v>
      </c>
      <c r="K737" s="6">
        <v>175316.45</v>
      </c>
      <c r="L737" s="6">
        <v>0</v>
      </c>
      <c r="M737" s="6">
        <v>0</v>
      </c>
      <c r="N737" s="49">
        <f t="shared" si="179"/>
        <v>0</v>
      </c>
      <c r="O737" s="6">
        <v>175316.45</v>
      </c>
      <c r="P737" s="6">
        <v>0</v>
      </c>
      <c r="Q737" s="6">
        <v>0</v>
      </c>
      <c r="R737" s="49">
        <f t="shared" si="180"/>
        <v>0</v>
      </c>
      <c r="S737" s="6">
        <v>15641.45</v>
      </c>
      <c r="T737" s="6">
        <v>16425</v>
      </c>
      <c r="U737" s="6">
        <v>2.5</v>
      </c>
      <c r="V737" s="49">
        <f t="shared" si="181"/>
        <v>29.521153729071536</v>
      </c>
      <c r="W737" s="6">
        <v>65541.45</v>
      </c>
      <c r="X737" s="6">
        <v>152075</v>
      </c>
      <c r="Y737" s="6">
        <v>22.5</v>
      </c>
      <c r="Z737" s="49">
        <f t="shared" si="182"/>
        <v>12.929432845635375</v>
      </c>
      <c r="AA737" s="6">
        <v>34950.449999999997</v>
      </c>
      <c r="AB737" s="6">
        <v>36850</v>
      </c>
      <c r="AC737" s="6">
        <v>5</v>
      </c>
      <c r="AD737" s="49">
        <f t="shared" si="183"/>
        <v>29.402006784260511</v>
      </c>
      <c r="AE737" s="6">
        <v>14850.45</v>
      </c>
      <c r="AF737" s="6">
        <v>36350</v>
      </c>
      <c r="AG737" s="6">
        <v>5</v>
      </c>
      <c r="AH737" s="49">
        <f t="shared" si="184"/>
        <v>12.256217331499313</v>
      </c>
      <c r="AI737" s="6">
        <v>47550.45</v>
      </c>
      <c r="AJ737" s="6">
        <v>139000</v>
      </c>
      <c r="AK737" s="6">
        <v>20</v>
      </c>
      <c r="AL737" s="49">
        <f t="shared" si="185"/>
        <v>10.604776618705035</v>
      </c>
      <c r="AM737" s="6">
        <v>23012.95</v>
      </c>
      <c r="AN737" s="6">
        <v>25762.5</v>
      </c>
      <c r="AO737" s="6">
        <v>3.75</v>
      </c>
      <c r="AP737" s="49">
        <f t="shared" si="186"/>
        <v>27.691468219311016</v>
      </c>
      <c r="AQ737" s="6">
        <v>60012.95</v>
      </c>
      <c r="AR737" s="8">
        <v>69700</v>
      </c>
      <c r="AS737" s="8">
        <v>10</v>
      </c>
      <c r="AT737" s="51">
        <f t="shared" si="187"/>
        <v>26.691555954088951</v>
      </c>
      <c r="AU737" s="6">
        <v>-71552.66</v>
      </c>
      <c r="AV737" s="8">
        <v>0</v>
      </c>
      <c r="AW737" s="8">
        <v>0</v>
      </c>
      <c r="AX737" s="51">
        <f t="shared" si="188"/>
        <v>0</v>
      </c>
      <c r="AY737" s="50">
        <f t="shared" si="189"/>
        <v>1043399.1499999999</v>
      </c>
      <c r="AZ737" s="50">
        <f t="shared" si="190"/>
        <v>579547</v>
      </c>
      <c r="BA737" s="50">
        <f t="shared" si="191"/>
        <v>123.55000000000001</v>
      </c>
      <c r="BB737" s="7">
        <f t="shared" si="192"/>
        <v>55.811476290965174</v>
      </c>
      <c r="BC737" s="10" t="s">
        <v>795</v>
      </c>
      <c r="BD737" s="10" t="s">
        <v>795</v>
      </c>
      <c r="BE737" s="10" t="s">
        <v>807</v>
      </c>
      <c r="BF737" s="10" t="s">
        <v>818</v>
      </c>
    </row>
    <row r="738" spans="1:58" x14ac:dyDescent="0.2">
      <c r="A738" s="5">
        <v>179490</v>
      </c>
      <c r="B738" s="6" t="s">
        <v>411</v>
      </c>
      <c r="C738" s="6">
        <v>-59620.67</v>
      </c>
      <c r="D738" s="6">
        <v>694725</v>
      </c>
      <c r="E738" s="6">
        <v>102.5</v>
      </c>
      <c r="F738" s="49">
        <f t="shared" si="177"/>
        <v>-2.5745728165821009</v>
      </c>
      <c r="G738" s="6">
        <v>-117570.68</v>
      </c>
      <c r="H738" s="6">
        <v>565150</v>
      </c>
      <c r="I738" s="6">
        <v>85</v>
      </c>
      <c r="J738" s="49">
        <f t="shared" si="178"/>
        <v>-6.4490685304786339</v>
      </c>
      <c r="K738" s="6">
        <v>-308263.19</v>
      </c>
      <c r="L738" s="6">
        <v>1355630</v>
      </c>
      <c r="M738" s="6">
        <v>198</v>
      </c>
      <c r="N738" s="49">
        <f t="shared" si="179"/>
        <v>-6.8218434971194206</v>
      </c>
      <c r="O738" s="6">
        <v>-105409.19</v>
      </c>
      <c r="P738" s="6">
        <v>1612530</v>
      </c>
      <c r="Q738" s="6">
        <v>236.5</v>
      </c>
      <c r="R738" s="49">
        <f t="shared" si="180"/>
        <v>-2.0264335485231286</v>
      </c>
      <c r="S738" s="6">
        <v>-220203.21</v>
      </c>
      <c r="T738" s="6">
        <v>1509904.5</v>
      </c>
      <c r="U738" s="6">
        <v>226.35</v>
      </c>
      <c r="V738" s="49">
        <f t="shared" si="181"/>
        <v>-4.5210140840033262</v>
      </c>
      <c r="W738" s="6">
        <v>-287238.95</v>
      </c>
      <c r="X738" s="6">
        <v>1329669</v>
      </c>
      <c r="Y738" s="6">
        <v>196.7</v>
      </c>
      <c r="Z738" s="49">
        <f t="shared" si="182"/>
        <v>-6.4806869228356829</v>
      </c>
      <c r="AA738" s="6">
        <v>-456234.96</v>
      </c>
      <c r="AB738" s="6">
        <v>1301085</v>
      </c>
      <c r="AC738" s="6">
        <v>180.5</v>
      </c>
      <c r="AD738" s="49">
        <f t="shared" si="183"/>
        <v>-10.870376462721499</v>
      </c>
      <c r="AE738" s="6">
        <v>-343785.97</v>
      </c>
      <c r="AF738" s="6">
        <v>853620</v>
      </c>
      <c r="AG738" s="6">
        <v>116</v>
      </c>
      <c r="AH738" s="49">
        <f t="shared" si="184"/>
        <v>-12.082166654951852</v>
      </c>
      <c r="AI738" s="6">
        <v>-289411.48</v>
      </c>
      <c r="AJ738" s="6">
        <v>1408996</v>
      </c>
      <c r="AK738" s="6">
        <v>195.8</v>
      </c>
      <c r="AL738" s="49">
        <f t="shared" si="185"/>
        <v>-6.3674814406854239</v>
      </c>
      <c r="AM738" s="6">
        <v>-277783.46999999997</v>
      </c>
      <c r="AN738" s="6">
        <v>1072021</v>
      </c>
      <c r="AO738" s="6">
        <v>156.30000000000001</v>
      </c>
      <c r="AP738" s="49">
        <f t="shared" si="186"/>
        <v>-8.0327601511537559</v>
      </c>
      <c r="AQ738" s="6">
        <v>-168194.48</v>
      </c>
      <c r="AR738" s="8">
        <v>1415740</v>
      </c>
      <c r="AS738" s="8">
        <v>197</v>
      </c>
      <c r="AT738" s="51">
        <f t="shared" si="187"/>
        <v>-3.6829000240157095</v>
      </c>
      <c r="AU738" s="6">
        <v>-693967.86</v>
      </c>
      <c r="AV738" s="8">
        <v>1409030</v>
      </c>
      <c r="AW738" s="8">
        <v>196.5</v>
      </c>
      <c r="AX738" s="51">
        <f t="shared" si="188"/>
        <v>-15.267952889576518</v>
      </c>
      <c r="AY738" s="50">
        <f t="shared" si="189"/>
        <v>-1554540.8499999999</v>
      </c>
      <c r="AZ738" s="50">
        <f t="shared" si="190"/>
        <v>8368693.5</v>
      </c>
      <c r="BA738" s="50">
        <f t="shared" si="191"/>
        <v>2087.1499999999996</v>
      </c>
      <c r="BB738" s="7">
        <f t="shared" si="192"/>
        <v>-5.758457559713472</v>
      </c>
      <c r="BC738" s="10" t="s">
        <v>795</v>
      </c>
      <c r="BD738" s="10" t="s">
        <v>795</v>
      </c>
      <c r="BE738" s="10" t="s">
        <v>807</v>
      </c>
      <c r="BF738" s="10" t="s">
        <v>818</v>
      </c>
    </row>
    <row r="739" spans="1:58" x14ac:dyDescent="0.2">
      <c r="A739" s="5">
        <v>202855</v>
      </c>
      <c r="B739" s="6" t="s">
        <v>485</v>
      </c>
      <c r="C739" s="6">
        <v>-27620.240000000002</v>
      </c>
      <c r="D739" s="6">
        <v>0</v>
      </c>
      <c r="E739" s="6">
        <v>0</v>
      </c>
      <c r="F739" s="49">
        <f t="shared" si="177"/>
        <v>0</v>
      </c>
      <c r="G739" s="6">
        <v>38629.760000000002</v>
      </c>
      <c r="H739" s="6">
        <v>67150</v>
      </c>
      <c r="I739" s="6">
        <v>10</v>
      </c>
      <c r="J739" s="49">
        <f t="shared" si="178"/>
        <v>17.833545197319435</v>
      </c>
      <c r="K739" s="6">
        <v>40529.760000000002</v>
      </c>
      <c r="L739" s="6">
        <v>142100</v>
      </c>
      <c r="M739" s="6">
        <v>20</v>
      </c>
      <c r="N739" s="49">
        <f t="shared" si="179"/>
        <v>8.5565995777621389</v>
      </c>
      <c r="O739" s="6">
        <v>-1320.24</v>
      </c>
      <c r="P739" s="6">
        <v>142450</v>
      </c>
      <c r="Q739" s="6">
        <v>20</v>
      </c>
      <c r="R739" s="49">
        <f t="shared" si="180"/>
        <v>-0.28731091611091614</v>
      </c>
      <c r="S739" s="6">
        <v>50579.76</v>
      </c>
      <c r="T739" s="6">
        <v>206600</v>
      </c>
      <c r="U739" s="6">
        <v>30</v>
      </c>
      <c r="V739" s="49">
        <f t="shared" si="181"/>
        <v>7.5894121974830586</v>
      </c>
      <c r="W739" s="6">
        <v>-10120.25</v>
      </c>
      <c r="X739" s="6">
        <v>136400</v>
      </c>
      <c r="Y739" s="6">
        <v>20</v>
      </c>
      <c r="Z739" s="49">
        <f t="shared" si="182"/>
        <v>-2.2258614369501464</v>
      </c>
      <c r="AA739" s="6">
        <v>124079.75</v>
      </c>
      <c r="AB739" s="6">
        <v>139150</v>
      </c>
      <c r="AC739" s="6">
        <v>20</v>
      </c>
      <c r="AD739" s="49">
        <f t="shared" si="183"/>
        <v>27.642632051742723</v>
      </c>
      <c r="AE739" s="6">
        <v>142029.75</v>
      </c>
      <c r="AF739" s="6">
        <v>148650</v>
      </c>
      <c r="AG739" s="6">
        <v>20</v>
      </c>
      <c r="AH739" s="49">
        <f t="shared" si="184"/>
        <v>28.663925327951564</v>
      </c>
      <c r="AI739" s="6">
        <v>87397.26</v>
      </c>
      <c r="AJ739" s="6">
        <v>211535</v>
      </c>
      <c r="AK739" s="6">
        <v>29.5</v>
      </c>
      <c r="AL739" s="49">
        <f t="shared" si="185"/>
        <v>12.807880776230883</v>
      </c>
      <c r="AM739" s="6">
        <v>167327.26999999999</v>
      </c>
      <c r="AN739" s="6">
        <v>174295</v>
      </c>
      <c r="AO739" s="6">
        <v>23.5</v>
      </c>
      <c r="AP739" s="49">
        <f t="shared" si="186"/>
        <v>29.760723887661722</v>
      </c>
      <c r="AQ739" s="6">
        <v>151057.26999999999</v>
      </c>
      <c r="AR739" s="8">
        <v>192170</v>
      </c>
      <c r="AS739" s="8">
        <v>26</v>
      </c>
      <c r="AT739" s="51">
        <f t="shared" si="187"/>
        <v>24.367879325597126</v>
      </c>
      <c r="AU739" s="6">
        <v>-1082.73</v>
      </c>
      <c r="AV739" s="8">
        <v>0</v>
      </c>
      <c r="AW739" s="8">
        <v>0</v>
      </c>
      <c r="AX739" s="51">
        <f t="shared" si="188"/>
        <v>0</v>
      </c>
      <c r="AY739" s="50">
        <f t="shared" si="189"/>
        <v>214758.3</v>
      </c>
      <c r="AZ739" s="50">
        <f t="shared" si="190"/>
        <v>833850</v>
      </c>
      <c r="BA739" s="50">
        <f t="shared" si="191"/>
        <v>219</v>
      </c>
      <c r="BB739" s="7">
        <f t="shared" si="192"/>
        <v>7.9840586436409424</v>
      </c>
      <c r="BC739" s="10" t="s">
        <v>795</v>
      </c>
      <c r="BD739" s="10" t="s">
        <v>795</v>
      </c>
      <c r="BE739" s="10" t="s">
        <v>807</v>
      </c>
      <c r="BF739" s="10" t="s">
        <v>818</v>
      </c>
    </row>
    <row r="740" spans="1:58" x14ac:dyDescent="0.2">
      <c r="A740" s="5">
        <v>203400</v>
      </c>
      <c r="B740" s="6" t="s">
        <v>505</v>
      </c>
      <c r="C740" s="6">
        <v>440703.81</v>
      </c>
      <c r="D740" s="6">
        <v>714880</v>
      </c>
      <c r="E740" s="6">
        <v>102</v>
      </c>
      <c r="F740" s="49">
        <f t="shared" si="177"/>
        <v>18.494172868173681</v>
      </c>
      <c r="G740" s="6">
        <v>157303.81</v>
      </c>
      <c r="H740" s="6">
        <v>118325</v>
      </c>
      <c r="I740" s="6">
        <v>17.5</v>
      </c>
      <c r="J740" s="49">
        <f t="shared" si="178"/>
        <v>41.212069385167972</v>
      </c>
      <c r="K740" s="6">
        <v>324560.31</v>
      </c>
      <c r="L740" s="6">
        <v>495880</v>
      </c>
      <c r="M740" s="6">
        <v>72.2</v>
      </c>
      <c r="N740" s="49">
        <f t="shared" si="179"/>
        <v>19.63541441477777</v>
      </c>
      <c r="O740" s="6">
        <v>280561.31</v>
      </c>
      <c r="P740" s="6">
        <v>401178</v>
      </c>
      <c r="Q740" s="6">
        <v>55.3</v>
      </c>
      <c r="R740" s="49">
        <f t="shared" si="180"/>
        <v>21.679654941198169</v>
      </c>
      <c r="S740" s="6">
        <v>234178.82</v>
      </c>
      <c r="T740" s="6">
        <v>204815</v>
      </c>
      <c r="U740" s="6">
        <v>29.5</v>
      </c>
      <c r="V740" s="49">
        <f t="shared" si="181"/>
        <v>35.444393330566612</v>
      </c>
      <c r="W740" s="6">
        <v>364958.58</v>
      </c>
      <c r="X740" s="6">
        <v>453627.5</v>
      </c>
      <c r="Y740" s="6">
        <v>65.75</v>
      </c>
      <c r="Z740" s="49">
        <f t="shared" si="182"/>
        <v>24.136008950074679</v>
      </c>
      <c r="AA740" s="6">
        <v>340128.58</v>
      </c>
      <c r="AB740" s="6">
        <v>236190</v>
      </c>
      <c r="AC740" s="6">
        <v>32</v>
      </c>
      <c r="AD740" s="49">
        <f t="shared" si="183"/>
        <v>44.641966128963972</v>
      </c>
      <c r="AE740" s="6">
        <v>146893.57999999999</v>
      </c>
      <c r="AF740" s="6">
        <v>282775</v>
      </c>
      <c r="AG740" s="6">
        <v>37.5</v>
      </c>
      <c r="AH740" s="49">
        <f t="shared" si="184"/>
        <v>15.584147820705505</v>
      </c>
      <c r="AI740" s="6">
        <v>262099.11</v>
      </c>
      <c r="AJ740" s="6">
        <v>682380</v>
      </c>
      <c r="AK740" s="6">
        <v>93.1</v>
      </c>
      <c r="AL740" s="49">
        <f t="shared" si="185"/>
        <v>11.906961531697881</v>
      </c>
      <c r="AM740" s="6">
        <v>406784.12</v>
      </c>
      <c r="AN740" s="6">
        <v>323397.5</v>
      </c>
      <c r="AO740" s="6">
        <v>46.75</v>
      </c>
      <c r="AP740" s="49">
        <f t="shared" si="186"/>
        <v>38.993213367450274</v>
      </c>
      <c r="AQ740" s="6">
        <v>206784.12</v>
      </c>
      <c r="AR740" s="8">
        <v>0</v>
      </c>
      <c r="AS740" s="8">
        <v>0</v>
      </c>
      <c r="AT740" s="51">
        <f t="shared" si="187"/>
        <v>0</v>
      </c>
      <c r="AU740" s="6">
        <v>-43408.62</v>
      </c>
      <c r="AV740" s="8">
        <v>464550</v>
      </c>
      <c r="AW740" s="8">
        <v>65</v>
      </c>
      <c r="AX740" s="51">
        <f t="shared" si="188"/>
        <v>-2.896711268969971</v>
      </c>
      <c r="AY740" s="50">
        <f t="shared" si="189"/>
        <v>2142395.2200000002</v>
      </c>
      <c r="AZ740" s="50">
        <f t="shared" si="190"/>
        <v>2624895.5</v>
      </c>
      <c r="BA740" s="50">
        <f t="shared" si="191"/>
        <v>616.6</v>
      </c>
      <c r="BB740" s="7">
        <f t="shared" si="192"/>
        <v>25.301674607617716</v>
      </c>
      <c r="BC740" s="10" t="s">
        <v>795</v>
      </c>
      <c r="BD740" s="10" t="s">
        <v>795</v>
      </c>
      <c r="BE740" s="10" t="s">
        <v>807</v>
      </c>
      <c r="BF740" s="10" t="s">
        <v>818</v>
      </c>
    </row>
    <row r="741" spans="1:58" x14ac:dyDescent="0.2">
      <c r="A741" s="5">
        <v>203407</v>
      </c>
      <c r="B741" s="6" t="s">
        <v>506</v>
      </c>
      <c r="C741" s="6">
        <v>76179.740000000005</v>
      </c>
      <c r="D741" s="6">
        <v>605490</v>
      </c>
      <c r="E741" s="6">
        <v>86</v>
      </c>
      <c r="F741" s="49">
        <f t="shared" si="177"/>
        <v>3.774450775405044</v>
      </c>
      <c r="G741" s="6">
        <v>-12104.79</v>
      </c>
      <c r="H741" s="6">
        <v>512572.5</v>
      </c>
      <c r="I741" s="6">
        <v>72.75</v>
      </c>
      <c r="J741" s="49">
        <f t="shared" si="178"/>
        <v>-0.73208861185490837</v>
      </c>
      <c r="K741" s="6">
        <v>45537.73</v>
      </c>
      <c r="L741" s="6">
        <v>277772.5</v>
      </c>
      <c r="M741" s="6">
        <v>38.75</v>
      </c>
      <c r="N741" s="49">
        <f t="shared" si="179"/>
        <v>4.9181682851974191</v>
      </c>
      <c r="O741" s="6">
        <v>187337.73</v>
      </c>
      <c r="P741" s="6">
        <v>430850</v>
      </c>
      <c r="Q741" s="6">
        <v>60</v>
      </c>
      <c r="R741" s="49">
        <f t="shared" si="180"/>
        <v>13.479098595799003</v>
      </c>
      <c r="S741" s="6">
        <v>98477.73</v>
      </c>
      <c r="T741" s="6">
        <v>144650</v>
      </c>
      <c r="U741" s="6">
        <v>20</v>
      </c>
      <c r="V741" s="49">
        <f t="shared" si="181"/>
        <v>21.104802143104045</v>
      </c>
      <c r="W741" s="6">
        <v>173790.23</v>
      </c>
      <c r="X741" s="6">
        <v>267875</v>
      </c>
      <c r="Y741" s="6">
        <v>37.5</v>
      </c>
      <c r="Z741" s="49">
        <f t="shared" si="182"/>
        <v>19.463208212785815</v>
      </c>
      <c r="AA741" s="6">
        <v>268440.21999999997</v>
      </c>
      <c r="AB741" s="6">
        <v>383925</v>
      </c>
      <c r="AC741" s="6">
        <v>52.5</v>
      </c>
      <c r="AD741" s="49">
        <f t="shared" si="183"/>
        <v>21.675188695708794</v>
      </c>
      <c r="AE741" s="6">
        <v>191765.22</v>
      </c>
      <c r="AF741" s="6">
        <v>276875</v>
      </c>
      <c r="AG741" s="6">
        <v>37.5</v>
      </c>
      <c r="AH741" s="49">
        <f t="shared" si="184"/>
        <v>20.778172821670431</v>
      </c>
      <c r="AI741" s="6">
        <v>255002.7</v>
      </c>
      <c r="AJ741" s="6">
        <v>371620</v>
      </c>
      <c r="AK741" s="6">
        <v>51.5</v>
      </c>
      <c r="AL741" s="49">
        <f t="shared" si="185"/>
        <v>21.271954415801087</v>
      </c>
      <c r="AM741" s="6">
        <v>158257.71</v>
      </c>
      <c r="AN741" s="6">
        <v>238245</v>
      </c>
      <c r="AO741" s="6">
        <v>33.5</v>
      </c>
      <c r="AP741" s="49">
        <f t="shared" si="186"/>
        <v>20.592201347352514</v>
      </c>
      <c r="AQ741" s="6">
        <v>236057.71</v>
      </c>
      <c r="AR741" s="8">
        <v>300000</v>
      </c>
      <c r="AS741" s="8">
        <v>40</v>
      </c>
      <c r="AT741" s="51">
        <f t="shared" si="187"/>
        <v>24.392630033333329</v>
      </c>
      <c r="AU741" s="6">
        <v>87401.45</v>
      </c>
      <c r="AV741" s="8">
        <v>344320</v>
      </c>
      <c r="AW741" s="8">
        <v>46</v>
      </c>
      <c r="AX741" s="51">
        <f t="shared" si="188"/>
        <v>7.8689734839684009</v>
      </c>
      <c r="AY741" s="50">
        <f t="shared" si="189"/>
        <v>837658.59</v>
      </c>
      <c r="AZ741" s="50">
        <f t="shared" si="190"/>
        <v>2623135</v>
      </c>
      <c r="BA741" s="50">
        <f t="shared" si="191"/>
        <v>576</v>
      </c>
      <c r="BB741" s="7">
        <f t="shared" si="192"/>
        <v>9.8993823383089303</v>
      </c>
      <c r="BC741" s="10" t="s">
        <v>795</v>
      </c>
      <c r="BD741" s="10" t="s">
        <v>795</v>
      </c>
      <c r="BE741" s="10" t="s">
        <v>807</v>
      </c>
      <c r="BF741" s="10" t="s">
        <v>818</v>
      </c>
    </row>
    <row r="742" spans="1:58" x14ac:dyDescent="0.2">
      <c r="A742" s="5">
        <v>204567</v>
      </c>
      <c r="B742" s="6" t="s">
        <v>534</v>
      </c>
      <c r="C742" s="6">
        <v>127906.01</v>
      </c>
      <c r="D742" s="6">
        <v>339155</v>
      </c>
      <c r="E742" s="6">
        <v>49.5</v>
      </c>
      <c r="F742" s="49">
        <f t="shared" si="177"/>
        <v>11.313942887470331</v>
      </c>
      <c r="G742" s="6">
        <v>219616.02</v>
      </c>
      <c r="H742" s="6">
        <v>660795</v>
      </c>
      <c r="I742" s="6">
        <v>100.5</v>
      </c>
      <c r="J742" s="49">
        <f t="shared" si="178"/>
        <v>10.3028876126484</v>
      </c>
      <c r="K742" s="6">
        <v>200263.52</v>
      </c>
      <c r="L742" s="6">
        <v>295205</v>
      </c>
      <c r="M742" s="6">
        <v>43.5</v>
      </c>
      <c r="N742" s="49">
        <f t="shared" si="179"/>
        <v>20.351639030504227</v>
      </c>
      <c r="O742" s="6">
        <v>46893.52</v>
      </c>
      <c r="P742" s="6">
        <v>359177.5</v>
      </c>
      <c r="Q742" s="6">
        <v>52.75</v>
      </c>
      <c r="R742" s="49">
        <f t="shared" si="180"/>
        <v>4.0473000675153648</v>
      </c>
      <c r="S742" s="6">
        <v>52843.519999999997</v>
      </c>
      <c r="T742" s="6">
        <v>136935</v>
      </c>
      <c r="U742" s="6">
        <v>20.5</v>
      </c>
      <c r="V742" s="49">
        <f t="shared" si="181"/>
        <v>11.962968707781064</v>
      </c>
      <c r="W742" s="6">
        <v>54937.27</v>
      </c>
      <c r="X742" s="6">
        <v>133775</v>
      </c>
      <c r="Y742" s="6">
        <v>20</v>
      </c>
      <c r="Z742" s="49">
        <f t="shared" si="182"/>
        <v>12.320075499906558</v>
      </c>
      <c r="AA742" s="6">
        <v>-4562.7299999999996</v>
      </c>
      <c r="AB742" s="6">
        <v>142900</v>
      </c>
      <c r="AC742" s="6">
        <v>20</v>
      </c>
      <c r="AD742" s="49">
        <f t="shared" si="183"/>
        <v>-0.98981546536039178</v>
      </c>
      <c r="AE742" s="6">
        <v>-5312.73</v>
      </c>
      <c r="AF742" s="6">
        <v>143150</v>
      </c>
      <c r="AG742" s="6">
        <v>20</v>
      </c>
      <c r="AH742" s="49">
        <f t="shared" si="184"/>
        <v>-1.1133908487600417</v>
      </c>
      <c r="AI742" s="6">
        <v>-16671.490000000002</v>
      </c>
      <c r="AJ742" s="6">
        <v>219367.5</v>
      </c>
      <c r="AK742" s="6">
        <v>30.25</v>
      </c>
      <c r="AL742" s="49">
        <f t="shared" si="185"/>
        <v>-2.3559378212360538</v>
      </c>
      <c r="AM742" s="6">
        <v>-9251.51</v>
      </c>
      <c r="AN742" s="6">
        <v>307885</v>
      </c>
      <c r="AO742" s="6">
        <v>45.5</v>
      </c>
      <c r="AP742" s="49">
        <f t="shared" si="186"/>
        <v>-0.93150627669422037</v>
      </c>
      <c r="AQ742" s="6">
        <v>-8226.52</v>
      </c>
      <c r="AR742" s="8">
        <v>173757.5</v>
      </c>
      <c r="AS742" s="8">
        <v>24.75</v>
      </c>
      <c r="AT742" s="51">
        <f t="shared" si="187"/>
        <v>-1.4676898551141677</v>
      </c>
      <c r="AU742" s="6">
        <v>-48092.77</v>
      </c>
      <c r="AV742" s="8">
        <v>514050</v>
      </c>
      <c r="AW742" s="8">
        <v>75</v>
      </c>
      <c r="AX742" s="51">
        <f t="shared" si="188"/>
        <v>-2.900254586129754</v>
      </c>
      <c r="AY742" s="50">
        <f t="shared" si="189"/>
        <v>697897.13</v>
      </c>
      <c r="AZ742" s="50">
        <f t="shared" si="190"/>
        <v>2067942.5</v>
      </c>
      <c r="BA742" s="50">
        <f t="shared" si="191"/>
        <v>502.25</v>
      </c>
      <c r="BB742" s="7">
        <f t="shared" si="192"/>
        <v>10.461998353435842</v>
      </c>
      <c r="BC742" s="10" t="s">
        <v>795</v>
      </c>
      <c r="BD742" s="10" t="s">
        <v>795</v>
      </c>
      <c r="BE742" s="10" t="s">
        <v>807</v>
      </c>
      <c r="BF742" s="10" t="s">
        <v>818</v>
      </c>
    </row>
    <row r="743" spans="1:58" x14ac:dyDescent="0.2">
      <c r="A743" s="5">
        <v>204568</v>
      </c>
      <c r="B743" s="6" t="s">
        <v>535</v>
      </c>
      <c r="C743" s="6">
        <v>406048.86</v>
      </c>
      <c r="D743" s="6">
        <v>1441622.5</v>
      </c>
      <c r="E743" s="6">
        <v>207.75</v>
      </c>
      <c r="F743" s="49">
        <f t="shared" si="177"/>
        <v>8.4498305208194235</v>
      </c>
      <c r="G743" s="6">
        <v>293731.36</v>
      </c>
      <c r="H743" s="6">
        <v>424600</v>
      </c>
      <c r="I743" s="6">
        <v>65</v>
      </c>
      <c r="J743" s="49">
        <f t="shared" si="178"/>
        <v>21.445294771549694</v>
      </c>
      <c r="K743" s="6">
        <v>391936.89</v>
      </c>
      <c r="L743" s="6">
        <v>1020211.5</v>
      </c>
      <c r="M743" s="6">
        <v>150.85000000000002</v>
      </c>
      <c r="N743" s="49">
        <f t="shared" si="179"/>
        <v>11.525165811206794</v>
      </c>
      <c r="O743" s="6">
        <v>507761.38</v>
      </c>
      <c r="P743" s="6">
        <v>1516366.5</v>
      </c>
      <c r="Q743" s="6">
        <v>221.54999999999998</v>
      </c>
      <c r="R743" s="49">
        <f t="shared" si="180"/>
        <v>10.380473836635142</v>
      </c>
      <c r="S743" s="6">
        <v>268745.38</v>
      </c>
      <c r="T743" s="6">
        <v>890847</v>
      </c>
      <c r="U743" s="6">
        <v>133.6</v>
      </c>
      <c r="V743" s="49">
        <f t="shared" si="181"/>
        <v>9.3518940738420859</v>
      </c>
      <c r="W743" s="6">
        <v>388853.61</v>
      </c>
      <c r="X743" s="6">
        <v>1326450</v>
      </c>
      <c r="Y743" s="6">
        <v>195</v>
      </c>
      <c r="Z743" s="49">
        <f t="shared" si="182"/>
        <v>8.7946083908175954</v>
      </c>
      <c r="AA743" s="6">
        <v>523872.84</v>
      </c>
      <c r="AB743" s="6">
        <v>1245914.5</v>
      </c>
      <c r="AC743" s="6">
        <v>174.85</v>
      </c>
      <c r="AD743" s="49">
        <f t="shared" si="183"/>
        <v>13.034648878394144</v>
      </c>
      <c r="AE743" s="6">
        <v>321142.84000000003</v>
      </c>
      <c r="AF743" s="6">
        <v>455747.5</v>
      </c>
      <c r="AG743" s="6">
        <v>64.25</v>
      </c>
      <c r="AH743" s="49">
        <f t="shared" si="184"/>
        <v>21.139523968864339</v>
      </c>
      <c r="AI743" s="6">
        <v>565331.34</v>
      </c>
      <c r="AJ743" s="6">
        <v>2169577.5</v>
      </c>
      <c r="AK743" s="6">
        <v>304.25</v>
      </c>
      <c r="AL743" s="49">
        <f t="shared" si="185"/>
        <v>8.0777347386760781</v>
      </c>
      <c r="AM743" s="6">
        <v>684512.85</v>
      </c>
      <c r="AN743" s="6">
        <v>920477.5</v>
      </c>
      <c r="AO743" s="6">
        <v>130.75</v>
      </c>
      <c r="AP743" s="49">
        <f t="shared" si="186"/>
        <v>23.05314182041386</v>
      </c>
      <c r="AQ743" s="6">
        <v>517039.88</v>
      </c>
      <c r="AR743" s="8">
        <v>787995</v>
      </c>
      <c r="AS743" s="8">
        <v>113.5</v>
      </c>
      <c r="AT743" s="51">
        <f t="shared" si="187"/>
        <v>20.340530434837785</v>
      </c>
      <c r="AU743" s="6">
        <v>-117965.87</v>
      </c>
      <c r="AV743" s="8">
        <v>528750</v>
      </c>
      <c r="AW743" s="8">
        <v>75</v>
      </c>
      <c r="AX743" s="51">
        <f t="shared" si="188"/>
        <v>-6.9162023073286045</v>
      </c>
      <c r="AY743" s="50">
        <f t="shared" si="189"/>
        <v>2780950.3199999994</v>
      </c>
      <c r="AZ743" s="50">
        <f t="shared" si="190"/>
        <v>7866012</v>
      </c>
      <c r="BA743" s="50">
        <f t="shared" si="191"/>
        <v>1836.35</v>
      </c>
      <c r="BB743" s="7">
        <f t="shared" si="192"/>
        <v>10.959741724268916</v>
      </c>
      <c r="BC743" s="10" t="s">
        <v>795</v>
      </c>
      <c r="BD743" s="10" t="s">
        <v>795</v>
      </c>
      <c r="BE743" s="10" t="s">
        <v>807</v>
      </c>
      <c r="BF743" s="10" t="s">
        <v>818</v>
      </c>
    </row>
    <row r="744" spans="1:58" x14ac:dyDescent="0.2">
      <c r="A744" s="5">
        <v>206748</v>
      </c>
      <c r="B744" s="6" t="s">
        <v>578</v>
      </c>
      <c r="C744" s="6">
        <v>75670</v>
      </c>
      <c r="D744" s="6">
        <v>179690</v>
      </c>
      <c r="E744" s="6">
        <v>26</v>
      </c>
      <c r="F744" s="49">
        <f t="shared" si="177"/>
        <v>12.633424230619399</v>
      </c>
      <c r="G744" s="6">
        <v>97450</v>
      </c>
      <c r="H744" s="6">
        <v>99850</v>
      </c>
      <c r="I744" s="6">
        <v>15</v>
      </c>
      <c r="J744" s="49">
        <f t="shared" si="178"/>
        <v>30.254882323485226</v>
      </c>
      <c r="K744" s="6">
        <v>123690</v>
      </c>
      <c r="L744" s="6">
        <v>81720</v>
      </c>
      <c r="M744" s="6">
        <v>12</v>
      </c>
      <c r="N744" s="49">
        <f t="shared" si="179"/>
        <v>45.407488986784138</v>
      </c>
      <c r="O744" s="6">
        <v>91540</v>
      </c>
      <c r="P744" s="6">
        <v>34050</v>
      </c>
      <c r="Q744" s="6">
        <v>5</v>
      </c>
      <c r="R744" s="49">
        <f t="shared" si="180"/>
        <v>83.340381791483111</v>
      </c>
      <c r="S744" s="6">
        <v>88620</v>
      </c>
      <c r="T744" s="6">
        <v>0</v>
      </c>
      <c r="U744" s="6">
        <v>0</v>
      </c>
      <c r="V744" s="49">
        <f t="shared" si="181"/>
        <v>0</v>
      </c>
      <c r="W744" s="6">
        <v>79360</v>
      </c>
      <c r="X744" s="6">
        <v>80040</v>
      </c>
      <c r="Y744" s="6">
        <v>12</v>
      </c>
      <c r="Z744" s="49">
        <f t="shared" si="182"/>
        <v>29.745127436281859</v>
      </c>
      <c r="AA744" s="6">
        <v>50000</v>
      </c>
      <c r="AB744" s="6">
        <v>0</v>
      </c>
      <c r="AC744" s="6">
        <v>0</v>
      </c>
      <c r="AD744" s="49">
        <f t="shared" si="183"/>
        <v>0</v>
      </c>
      <c r="AE744" s="6">
        <v>0</v>
      </c>
      <c r="AF744" s="6">
        <v>0</v>
      </c>
      <c r="AG744" s="6">
        <v>0</v>
      </c>
      <c r="AH744" s="49">
        <f t="shared" si="184"/>
        <v>0</v>
      </c>
      <c r="AI744" s="6">
        <v>-2640</v>
      </c>
      <c r="AJ744" s="6">
        <v>0</v>
      </c>
      <c r="AK744" s="6">
        <v>0</v>
      </c>
      <c r="AL744" s="49">
        <f t="shared" si="185"/>
        <v>0</v>
      </c>
      <c r="AM744" s="6">
        <v>-2640</v>
      </c>
      <c r="AN744" s="6">
        <v>0</v>
      </c>
      <c r="AO744" s="6">
        <v>0</v>
      </c>
      <c r="AP744" s="49">
        <f t="shared" si="186"/>
        <v>0</v>
      </c>
      <c r="AQ744" s="6">
        <v>31010</v>
      </c>
      <c r="AR744" s="8">
        <v>35850</v>
      </c>
      <c r="AS744" s="8">
        <v>5</v>
      </c>
      <c r="AT744" s="51">
        <f t="shared" si="187"/>
        <v>26.814783821478382</v>
      </c>
      <c r="AU744" s="6">
        <v>-14200</v>
      </c>
      <c r="AV744" s="8">
        <v>0</v>
      </c>
      <c r="AW744" s="8">
        <v>0</v>
      </c>
      <c r="AX744" s="51">
        <f t="shared" si="188"/>
        <v>0</v>
      </c>
      <c r="AY744" s="50">
        <f t="shared" si="189"/>
        <v>606330</v>
      </c>
      <c r="AZ744" s="50">
        <f t="shared" si="190"/>
        <v>475350</v>
      </c>
      <c r="BA744" s="50">
        <f t="shared" si="191"/>
        <v>75</v>
      </c>
      <c r="BB744" s="7">
        <f t="shared" si="192"/>
        <v>39.541874408330706</v>
      </c>
      <c r="BC744" s="10" t="s">
        <v>795</v>
      </c>
      <c r="BD744" s="10" t="s">
        <v>795</v>
      </c>
      <c r="BE744" s="10" t="s">
        <v>807</v>
      </c>
      <c r="BF744" s="10" t="s">
        <v>818</v>
      </c>
    </row>
    <row r="745" spans="1:58" x14ac:dyDescent="0.2">
      <c r="A745" s="5">
        <v>207291</v>
      </c>
      <c r="B745" s="6" t="s">
        <v>362</v>
      </c>
      <c r="C745" s="6">
        <v>-900.5</v>
      </c>
      <c r="D745" s="6">
        <v>66900</v>
      </c>
      <c r="E745" s="6">
        <v>10</v>
      </c>
      <c r="F745" s="49">
        <f t="shared" si="177"/>
        <v>-0.40381165919282513</v>
      </c>
      <c r="G745" s="6">
        <v>-3850.5</v>
      </c>
      <c r="H745" s="6">
        <v>179225</v>
      </c>
      <c r="I745" s="6">
        <v>27.5</v>
      </c>
      <c r="J745" s="49">
        <f t="shared" si="178"/>
        <v>-0.666009206304924</v>
      </c>
      <c r="K745" s="6">
        <v>-3300.5</v>
      </c>
      <c r="L745" s="6">
        <v>64900</v>
      </c>
      <c r="M745" s="6">
        <v>10</v>
      </c>
      <c r="N745" s="49">
        <f t="shared" si="179"/>
        <v>-1.5256548536209551</v>
      </c>
      <c r="O745" s="6">
        <v>81399.490000000005</v>
      </c>
      <c r="P745" s="6">
        <v>151475</v>
      </c>
      <c r="Q745" s="6">
        <v>22.5</v>
      </c>
      <c r="R745" s="49">
        <f t="shared" si="180"/>
        <v>16.658750222809047</v>
      </c>
      <c r="S745" s="6">
        <v>-3700.51</v>
      </c>
      <c r="T745" s="6">
        <v>33350</v>
      </c>
      <c r="U745" s="6">
        <v>5</v>
      </c>
      <c r="V745" s="49">
        <f t="shared" si="181"/>
        <v>-3.4397544227886061</v>
      </c>
      <c r="W745" s="6">
        <v>-1650.51</v>
      </c>
      <c r="X745" s="6">
        <v>82125</v>
      </c>
      <c r="Y745" s="6">
        <v>12.5</v>
      </c>
      <c r="Z745" s="49">
        <f t="shared" si="182"/>
        <v>-0.60292602739726031</v>
      </c>
      <c r="AA745" s="6">
        <v>-2125.5100000000002</v>
      </c>
      <c r="AB745" s="6">
        <v>69700</v>
      </c>
      <c r="AC745" s="6">
        <v>10</v>
      </c>
      <c r="AD745" s="49">
        <f t="shared" si="183"/>
        <v>-0.94534878048780491</v>
      </c>
      <c r="AE745" s="6">
        <v>-2525.5100000000002</v>
      </c>
      <c r="AF745" s="6">
        <v>69700</v>
      </c>
      <c r="AG745" s="6">
        <v>10</v>
      </c>
      <c r="AH745" s="49">
        <f t="shared" si="184"/>
        <v>-1.0870200860832138</v>
      </c>
      <c r="AI745" s="6">
        <v>-4150.51</v>
      </c>
      <c r="AJ745" s="6">
        <v>52275</v>
      </c>
      <c r="AK745" s="6">
        <v>7.5</v>
      </c>
      <c r="AL745" s="49">
        <f t="shared" si="185"/>
        <v>-2.46132587278814</v>
      </c>
      <c r="AM745" s="6">
        <v>-1150.51</v>
      </c>
      <c r="AN745" s="6">
        <v>32850</v>
      </c>
      <c r="AO745" s="6">
        <v>5</v>
      </c>
      <c r="AP745" s="49">
        <f t="shared" si="186"/>
        <v>-1.0857171993911718</v>
      </c>
      <c r="AQ745" s="6">
        <v>-6600.5</v>
      </c>
      <c r="AR745" s="8">
        <v>155825</v>
      </c>
      <c r="AS745" s="8">
        <v>22.5</v>
      </c>
      <c r="AT745" s="51">
        <f t="shared" si="187"/>
        <v>-1.313110861543398</v>
      </c>
      <c r="AU745" s="6">
        <v>-2800.5</v>
      </c>
      <c r="AV745" s="8">
        <v>35850</v>
      </c>
      <c r="AW745" s="8">
        <v>5</v>
      </c>
      <c r="AX745" s="51">
        <f t="shared" si="188"/>
        <v>-2.4216317991631797</v>
      </c>
      <c r="AY745" s="50">
        <f t="shared" si="189"/>
        <v>65871.460000000021</v>
      </c>
      <c r="AZ745" s="50">
        <f t="shared" si="190"/>
        <v>647675</v>
      </c>
      <c r="BA745" s="50">
        <f t="shared" si="191"/>
        <v>147.5</v>
      </c>
      <c r="BB745" s="7">
        <f t="shared" si="192"/>
        <v>3.1528394024780959</v>
      </c>
      <c r="BC745" s="10" t="s">
        <v>795</v>
      </c>
      <c r="BD745" s="10" t="s">
        <v>795</v>
      </c>
      <c r="BE745" s="10" t="s">
        <v>807</v>
      </c>
      <c r="BF745" s="10" t="s">
        <v>818</v>
      </c>
    </row>
    <row r="746" spans="1:58" x14ac:dyDescent="0.2">
      <c r="A746" s="5">
        <v>207713</v>
      </c>
      <c r="B746" s="6" t="s">
        <v>602</v>
      </c>
      <c r="C746" s="6">
        <v>301655</v>
      </c>
      <c r="D746" s="6">
        <v>1634835</v>
      </c>
      <c r="E746" s="6">
        <v>229</v>
      </c>
      <c r="F746" s="49">
        <f t="shared" si="177"/>
        <v>5.5355127581682559</v>
      </c>
      <c r="G746" s="6">
        <v>262474.96999999997</v>
      </c>
      <c r="H746" s="6">
        <v>878820</v>
      </c>
      <c r="I746" s="6">
        <v>128</v>
      </c>
      <c r="J746" s="49">
        <f t="shared" si="178"/>
        <v>9.2586924171047542</v>
      </c>
      <c r="K746" s="6">
        <v>393157.47</v>
      </c>
      <c r="L746" s="6">
        <v>1908175</v>
      </c>
      <c r="M746" s="6">
        <v>267.5</v>
      </c>
      <c r="N746" s="49">
        <f t="shared" si="179"/>
        <v>6.1811542966446993</v>
      </c>
      <c r="O746" s="6">
        <v>253902.44</v>
      </c>
      <c r="P746" s="6">
        <v>2203020</v>
      </c>
      <c r="Q746" s="6">
        <v>313.5</v>
      </c>
      <c r="R746" s="49">
        <f t="shared" si="180"/>
        <v>3.5728117039336911</v>
      </c>
      <c r="S746" s="6">
        <v>488935.44</v>
      </c>
      <c r="T746" s="6">
        <v>2408875</v>
      </c>
      <c r="U746" s="6">
        <v>350</v>
      </c>
      <c r="V746" s="49">
        <f t="shared" si="181"/>
        <v>6.2921482600799132</v>
      </c>
      <c r="W746" s="6">
        <v>68997.649999999994</v>
      </c>
      <c r="X746" s="6">
        <v>2410067.5</v>
      </c>
      <c r="Y746" s="6">
        <v>350.75</v>
      </c>
      <c r="Z746" s="49">
        <f t="shared" si="182"/>
        <v>0.8588678532862668</v>
      </c>
      <c r="AA746" s="6">
        <v>694291.66</v>
      </c>
      <c r="AB746" s="6">
        <v>2602842.5</v>
      </c>
      <c r="AC746" s="6">
        <v>355.25</v>
      </c>
      <c r="AD746" s="49">
        <f t="shared" si="183"/>
        <v>8.2690525684900269</v>
      </c>
      <c r="AE746" s="6">
        <v>412098.65</v>
      </c>
      <c r="AF746" s="6">
        <v>2185210</v>
      </c>
      <c r="AG746" s="6">
        <v>300.5</v>
      </c>
      <c r="AH746" s="49">
        <f t="shared" si="184"/>
        <v>5.657561287015894</v>
      </c>
      <c r="AI746" s="6">
        <v>420522.18</v>
      </c>
      <c r="AJ746" s="6">
        <v>2676236.5</v>
      </c>
      <c r="AK746" s="6">
        <v>369.45000000000005</v>
      </c>
      <c r="AL746" s="49">
        <f t="shared" si="185"/>
        <v>4.8710895244123611</v>
      </c>
      <c r="AM746" s="6">
        <v>331246.15999999997</v>
      </c>
      <c r="AN746" s="6">
        <v>1795520</v>
      </c>
      <c r="AO746" s="6">
        <v>251</v>
      </c>
      <c r="AP746" s="49">
        <f t="shared" si="186"/>
        <v>5.7190290055248614</v>
      </c>
      <c r="AQ746" s="6">
        <v>472420.18</v>
      </c>
      <c r="AR746" s="8">
        <v>2735580</v>
      </c>
      <c r="AS746" s="8">
        <v>376.5</v>
      </c>
      <c r="AT746" s="51">
        <f t="shared" si="187"/>
        <v>5.3535358424904409</v>
      </c>
      <c r="AU746" s="6">
        <v>-109264.73</v>
      </c>
      <c r="AV746" s="8">
        <v>3672740</v>
      </c>
      <c r="AW746" s="8">
        <v>502</v>
      </c>
      <c r="AX746" s="51">
        <f t="shared" si="188"/>
        <v>-0.92225603500383901</v>
      </c>
      <c r="AY746" s="50">
        <f t="shared" si="189"/>
        <v>2463414.63</v>
      </c>
      <c r="AZ746" s="50">
        <f t="shared" si="190"/>
        <v>14046635</v>
      </c>
      <c r="BA746" s="50">
        <f t="shared" si="191"/>
        <v>3793.45</v>
      </c>
      <c r="BB746" s="7">
        <f t="shared" si="192"/>
        <v>5.436594140162395</v>
      </c>
      <c r="BC746" s="10" t="s">
        <v>795</v>
      </c>
      <c r="BD746" s="10" t="s">
        <v>795</v>
      </c>
      <c r="BE746" s="10" t="s">
        <v>807</v>
      </c>
      <c r="BF746" s="10" t="s">
        <v>818</v>
      </c>
    </row>
    <row r="747" spans="1:58" x14ac:dyDescent="0.2">
      <c r="A747" s="5">
        <v>208770</v>
      </c>
      <c r="B747" s="6" t="s">
        <v>632</v>
      </c>
      <c r="C747" s="6">
        <v>0</v>
      </c>
      <c r="D747" s="6">
        <v>0</v>
      </c>
      <c r="E747" s="6">
        <v>0</v>
      </c>
      <c r="F747" s="49">
        <f t="shared" si="177"/>
        <v>0</v>
      </c>
      <c r="G747" s="6">
        <v>0</v>
      </c>
      <c r="H747" s="6">
        <v>0</v>
      </c>
      <c r="I747" s="6">
        <v>0</v>
      </c>
      <c r="J747" s="49">
        <f t="shared" si="178"/>
        <v>0</v>
      </c>
      <c r="K747" s="6">
        <v>0</v>
      </c>
      <c r="L747" s="6">
        <v>0</v>
      </c>
      <c r="M747" s="6">
        <v>0</v>
      </c>
      <c r="N747" s="49">
        <f t="shared" si="179"/>
        <v>0</v>
      </c>
      <c r="O747" s="6">
        <v>375800.03</v>
      </c>
      <c r="P747" s="6">
        <v>749675</v>
      </c>
      <c r="Q747" s="6">
        <v>107.5</v>
      </c>
      <c r="R747" s="49">
        <f t="shared" si="180"/>
        <v>15.539801820789009</v>
      </c>
      <c r="S747" s="6">
        <v>249530.03</v>
      </c>
      <c r="T747" s="6">
        <v>256590</v>
      </c>
      <c r="U747" s="6">
        <v>37</v>
      </c>
      <c r="V747" s="49">
        <f t="shared" si="181"/>
        <v>30.147047546669782</v>
      </c>
      <c r="W747" s="6">
        <v>251970.03</v>
      </c>
      <c r="X747" s="6">
        <v>203385</v>
      </c>
      <c r="Y747" s="6">
        <v>30.5</v>
      </c>
      <c r="Z747" s="49">
        <f t="shared" si="182"/>
        <v>37.166462128475551</v>
      </c>
      <c r="AA747" s="6">
        <v>197220.03</v>
      </c>
      <c r="AB747" s="6">
        <v>151650</v>
      </c>
      <c r="AC747" s="6">
        <v>20</v>
      </c>
      <c r="AD747" s="49">
        <f t="shared" si="183"/>
        <v>40.315337487636</v>
      </c>
      <c r="AE747" s="6">
        <v>57670.03</v>
      </c>
      <c r="AF747" s="6">
        <v>368250</v>
      </c>
      <c r="AG747" s="6">
        <v>50</v>
      </c>
      <c r="AH747" s="49">
        <f t="shared" si="184"/>
        <v>4.6981694501018332</v>
      </c>
      <c r="AI747" s="6">
        <v>107070.03</v>
      </c>
      <c r="AJ747" s="6">
        <v>359550</v>
      </c>
      <c r="AK747" s="6">
        <v>50</v>
      </c>
      <c r="AL747" s="49">
        <f t="shared" si="185"/>
        <v>9.2314585732165213</v>
      </c>
      <c r="AM747" s="6">
        <v>206805.04</v>
      </c>
      <c r="AN747" s="6">
        <v>578770</v>
      </c>
      <c r="AO747" s="6">
        <v>81</v>
      </c>
      <c r="AP747" s="49">
        <f t="shared" si="186"/>
        <v>11.076863417246921</v>
      </c>
      <c r="AQ747" s="6">
        <v>502715.06</v>
      </c>
      <c r="AR747" s="8">
        <v>747660</v>
      </c>
      <c r="AS747" s="8">
        <v>103</v>
      </c>
      <c r="AT747" s="51">
        <f t="shared" si="187"/>
        <v>20.843922183880373</v>
      </c>
      <c r="AU747" s="6">
        <v>252184.1</v>
      </c>
      <c r="AV747" s="8">
        <v>863475</v>
      </c>
      <c r="AW747" s="8">
        <v>117</v>
      </c>
      <c r="AX747" s="51">
        <f t="shared" si="188"/>
        <v>9.0537735313703358</v>
      </c>
      <c r="AY747" s="50">
        <f t="shared" si="189"/>
        <v>1074520.1200000001</v>
      </c>
      <c r="AZ747" s="50">
        <f t="shared" si="190"/>
        <v>1361300</v>
      </c>
      <c r="BA747" s="50">
        <f t="shared" si="191"/>
        <v>596</v>
      </c>
      <c r="BB747" s="7">
        <f t="shared" si="192"/>
        <v>24.469348211268642</v>
      </c>
      <c r="BC747" s="10" t="s">
        <v>795</v>
      </c>
      <c r="BD747" s="10" t="s">
        <v>795</v>
      </c>
      <c r="BE747" s="10" t="s">
        <v>807</v>
      </c>
      <c r="BF747" s="10" t="s">
        <v>818</v>
      </c>
    </row>
    <row r="748" spans="1:58" x14ac:dyDescent="0.2">
      <c r="A748" s="5">
        <v>209112</v>
      </c>
      <c r="B748" s="6" t="s">
        <v>647</v>
      </c>
      <c r="C748" s="6">
        <v>0</v>
      </c>
      <c r="D748" s="6">
        <v>0</v>
      </c>
      <c r="E748" s="6">
        <v>0</v>
      </c>
      <c r="F748" s="49">
        <f t="shared" si="177"/>
        <v>0</v>
      </c>
      <c r="G748" s="6">
        <v>0</v>
      </c>
      <c r="H748" s="6">
        <v>0</v>
      </c>
      <c r="I748" s="6">
        <v>0</v>
      </c>
      <c r="J748" s="49">
        <f t="shared" si="178"/>
        <v>0</v>
      </c>
      <c r="K748" s="6">
        <v>0</v>
      </c>
      <c r="L748" s="6">
        <v>0</v>
      </c>
      <c r="M748" s="6">
        <v>0</v>
      </c>
      <c r="N748" s="49">
        <f t="shared" si="179"/>
        <v>0</v>
      </c>
      <c r="O748" s="6">
        <v>0</v>
      </c>
      <c r="P748" s="6">
        <v>0</v>
      </c>
      <c r="Q748" s="6">
        <v>0</v>
      </c>
      <c r="R748" s="49">
        <f t="shared" si="180"/>
        <v>0</v>
      </c>
      <c r="S748" s="6">
        <v>-5049.9799999999996</v>
      </c>
      <c r="T748" s="6">
        <v>471650</v>
      </c>
      <c r="U748" s="6">
        <v>70</v>
      </c>
      <c r="V748" s="49">
        <f t="shared" si="181"/>
        <v>-0.33191854129121168</v>
      </c>
      <c r="W748" s="6">
        <v>9875.0300000000007</v>
      </c>
      <c r="X748" s="6">
        <v>342070</v>
      </c>
      <c r="Y748" s="6">
        <v>51</v>
      </c>
      <c r="Z748" s="49">
        <f t="shared" si="182"/>
        <v>0.86605343935451806</v>
      </c>
      <c r="AA748" s="6">
        <v>-10419.950000000001</v>
      </c>
      <c r="AB748" s="6">
        <v>371080</v>
      </c>
      <c r="AC748" s="6">
        <v>54</v>
      </c>
      <c r="AD748" s="49">
        <f t="shared" si="183"/>
        <v>-0.8704819715425246</v>
      </c>
      <c r="AE748" s="6">
        <v>-14239.95</v>
      </c>
      <c r="AF748" s="6">
        <v>372340</v>
      </c>
      <c r="AG748" s="6">
        <v>52</v>
      </c>
      <c r="AH748" s="49">
        <f t="shared" si="184"/>
        <v>-1.1473344255250577</v>
      </c>
      <c r="AI748" s="6">
        <v>-15469.95</v>
      </c>
      <c r="AJ748" s="6">
        <v>69700</v>
      </c>
      <c r="AK748" s="6">
        <v>10</v>
      </c>
      <c r="AL748" s="49">
        <f t="shared" si="185"/>
        <v>-6.8804655667144905</v>
      </c>
      <c r="AM748" s="6">
        <v>6270.05</v>
      </c>
      <c r="AN748" s="6">
        <v>183690</v>
      </c>
      <c r="AO748" s="6">
        <v>27</v>
      </c>
      <c r="AP748" s="49">
        <f t="shared" si="186"/>
        <v>1.0581498720670697</v>
      </c>
      <c r="AQ748" s="6">
        <v>-6709.95</v>
      </c>
      <c r="AR748" s="8">
        <v>57360</v>
      </c>
      <c r="AS748" s="8">
        <v>8</v>
      </c>
      <c r="AT748" s="51">
        <f t="shared" si="187"/>
        <v>-3.6263676778242679</v>
      </c>
      <c r="AU748" s="6">
        <v>-14109.95</v>
      </c>
      <c r="AV748" s="8">
        <v>69700</v>
      </c>
      <c r="AW748" s="8">
        <v>10</v>
      </c>
      <c r="AX748" s="51">
        <f t="shared" si="188"/>
        <v>-6.275587517934003</v>
      </c>
      <c r="AY748" s="50">
        <f t="shared" si="189"/>
        <v>-5594.9</v>
      </c>
      <c r="AZ748" s="50">
        <f t="shared" si="190"/>
        <v>1184800</v>
      </c>
      <c r="BA748" s="50">
        <f t="shared" si="191"/>
        <v>282</v>
      </c>
      <c r="BB748" s="7">
        <f t="shared" si="192"/>
        <v>-0.14638917960837272</v>
      </c>
      <c r="BC748" s="10" t="s">
        <v>795</v>
      </c>
      <c r="BD748" s="10" t="s">
        <v>795</v>
      </c>
      <c r="BE748" s="10" t="s">
        <v>807</v>
      </c>
      <c r="BF748" s="10" t="s">
        <v>818</v>
      </c>
    </row>
    <row r="749" spans="1:58" x14ac:dyDescent="0.2">
      <c r="A749" s="5">
        <v>209146</v>
      </c>
      <c r="B749" s="6" t="s">
        <v>650</v>
      </c>
      <c r="C749" s="6">
        <v>0</v>
      </c>
      <c r="D749" s="6">
        <v>0</v>
      </c>
      <c r="E749" s="6">
        <v>0</v>
      </c>
      <c r="F749" s="49">
        <f t="shared" si="177"/>
        <v>0</v>
      </c>
      <c r="G749" s="6">
        <v>0</v>
      </c>
      <c r="H749" s="6">
        <v>0</v>
      </c>
      <c r="I749" s="6">
        <v>0</v>
      </c>
      <c r="J749" s="49">
        <f t="shared" si="178"/>
        <v>0</v>
      </c>
      <c r="K749" s="6">
        <v>0</v>
      </c>
      <c r="L749" s="6">
        <v>0</v>
      </c>
      <c r="M749" s="6">
        <v>0</v>
      </c>
      <c r="N749" s="49">
        <f t="shared" si="179"/>
        <v>0</v>
      </c>
      <c r="O749" s="6">
        <v>0</v>
      </c>
      <c r="P749" s="6">
        <v>0</v>
      </c>
      <c r="Q749" s="6">
        <v>0</v>
      </c>
      <c r="R749" s="49">
        <f t="shared" si="180"/>
        <v>0</v>
      </c>
      <c r="S749" s="6">
        <v>-16265</v>
      </c>
      <c r="T749" s="6">
        <v>714035</v>
      </c>
      <c r="U749" s="6">
        <v>103</v>
      </c>
      <c r="V749" s="49">
        <f t="shared" si="181"/>
        <v>-0.70614885824924545</v>
      </c>
      <c r="W749" s="6">
        <v>-50393.04</v>
      </c>
      <c r="X749" s="6">
        <v>803573</v>
      </c>
      <c r="Y749" s="6">
        <v>116.4</v>
      </c>
      <c r="Z749" s="49">
        <f t="shared" si="182"/>
        <v>-1.8813364809419928</v>
      </c>
      <c r="AA749" s="6">
        <v>106888.92</v>
      </c>
      <c r="AB749" s="6">
        <v>750640.5</v>
      </c>
      <c r="AC749" s="6">
        <v>104.65</v>
      </c>
      <c r="AD749" s="49">
        <f t="shared" si="183"/>
        <v>4.414305543066221</v>
      </c>
      <c r="AE749" s="6">
        <v>335292.45</v>
      </c>
      <c r="AF749" s="6">
        <v>372330.5</v>
      </c>
      <c r="AG749" s="6">
        <v>50.65</v>
      </c>
      <c r="AH749" s="49">
        <f t="shared" si="184"/>
        <v>27.01571184740439</v>
      </c>
      <c r="AI749" s="6">
        <v>153723.45000000001</v>
      </c>
      <c r="AJ749" s="6">
        <v>52275</v>
      </c>
      <c r="AK749" s="6">
        <v>7.5</v>
      </c>
      <c r="AL749" s="49">
        <f t="shared" si="185"/>
        <v>91.160725968436168</v>
      </c>
      <c r="AM749" s="6">
        <v>-826.55</v>
      </c>
      <c r="AN749" s="6">
        <v>36850</v>
      </c>
      <c r="AO749" s="6">
        <v>5</v>
      </c>
      <c r="AP749" s="49">
        <f t="shared" si="186"/>
        <v>-0.69533378561736769</v>
      </c>
      <c r="AQ749" s="6">
        <v>5363.45</v>
      </c>
      <c r="AR749" s="8">
        <v>6770</v>
      </c>
      <c r="AS749" s="8">
        <v>1</v>
      </c>
      <c r="AT749" s="51">
        <f t="shared" si="187"/>
        <v>24.559372230428362</v>
      </c>
      <c r="AU749" s="6">
        <v>-17954.55</v>
      </c>
      <c r="AV749" s="8">
        <v>38350</v>
      </c>
      <c r="AW749" s="8">
        <v>5</v>
      </c>
      <c r="AX749" s="51">
        <f t="shared" si="188"/>
        <v>-14.51345632333768</v>
      </c>
      <c r="AY749" s="50">
        <f t="shared" si="189"/>
        <v>40230.87999999999</v>
      </c>
      <c r="AZ749" s="50">
        <f t="shared" si="190"/>
        <v>2268248.5</v>
      </c>
      <c r="BA749" s="50">
        <f t="shared" si="191"/>
        <v>393.2</v>
      </c>
      <c r="BB749" s="7">
        <f t="shared" si="192"/>
        <v>0.54983273658066989</v>
      </c>
      <c r="BC749" s="10" t="s">
        <v>795</v>
      </c>
      <c r="BD749" s="10" t="s">
        <v>795</v>
      </c>
      <c r="BE749" s="10" t="s">
        <v>807</v>
      </c>
      <c r="BF749" s="10" t="s">
        <v>818</v>
      </c>
    </row>
    <row r="750" spans="1:58" x14ac:dyDescent="0.2">
      <c r="A750" s="5">
        <v>209599</v>
      </c>
      <c r="B750" s="6" t="s">
        <v>664</v>
      </c>
      <c r="C750" s="6">
        <v>0</v>
      </c>
      <c r="D750" s="6">
        <v>0</v>
      </c>
      <c r="E750" s="6">
        <v>0</v>
      </c>
      <c r="F750" s="49">
        <f t="shared" si="177"/>
        <v>0</v>
      </c>
      <c r="G750" s="6">
        <v>0</v>
      </c>
      <c r="H750" s="6">
        <v>0</v>
      </c>
      <c r="I750" s="6">
        <v>0</v>
      </c>
      <c r="J750" s="49">
        <f t="shared" si="178"/>
        <v>0</v>
      </c>
      <c r="K750" s="6">
        <v>0</v>
      </c>
      <c r="L750" s="6">
        <v>0</v>
      </c>
      <c r="M750" s="6">
        <v>0</v>
      </c>
      <c r="N750" s="49">
        <f t="shared" si="179"/>
        <v>0</v>
      </c>
      <c r="O750" s="6">
        <v>0</v>
      </c>
      <c r="P750" s="6">
        <v>0</v>
      </c>
      <c r="Q750" s="6">
        <v>0</v>
      </c>
      <c r="R750" s="49">
        <f t="shared" si="180"/>
        <v>0</v>
      </c>
      <c r="S750" s="6">
        <v>0</v>
      </c>
      <c r="T750" s="6">
        <v>0</v>
      </c>
      <c r="U750" s="6">
        <v>0</v>
      </c>
      <c r="V750" s="49">
        <f t="shared" si="181"/>
        <v>0</v>
      </c>
      <c r="W750" s="6">
        <v>-16068.75</v>
      </c>
      <c r="X750" s="6">
        <v>493582.5</v>
      </c>
      <c r="Y750" s="6">
        <v>72.25</v>
      </c>
      <c r="Z750" s="49">
        <f t="shared" si="182"/>
        <v>-0.97666043670511005</v>
      </c>
      <c r="AA750" s="6">
        <v>56581.22</v>
      </c>
      <c r="AB750" s="6">
        <v>534447</v>
      </c>
      <c r="AC750" s="6">
        <v>75.099999999999994</v>
      </c>
      <c r="AD750" s="49">
        <f t="shared" si="183"/>
        <v>3.2819303317260644</v>
      </c>
      <c r="AE750" s="6">
        <v>57014.2</v>
      </c>
      <c r="AF750" s="6">
        <v>367540</v>
      </c>
      <c r="AG750" s="6">
        <v>52</v>
      </c>
      <c r="AH750" s="49">
        <f t="shared" si="184"/>
        <v>4.6537138814822869</v>
      </c>
      <c r="AI750" s="6">
        <v>-85.25</v>
      </c>
      <c r="AJ750" s="6">
        <v>1092677.5</v>
      </c>
      <c r="AK750" s="6">
        <v>150.75</v>
      </c>
      <c r="AL750" s="49">
        <f t="shared" si="185"/>
        <v>-2.4186001816638484E-3</v>
      </c>
      <c r="AM750" s="6">
        <v>149633.15</v>
      </c>
      <c r="AN750" s="6">
        <v>1803273.5</v>
      </c>
      <c r="AO750" s="6">
        <v>254.05</v>
      </c>
      <c r="AP750" s="49">
        <f t="shared" si="186"/>
        <v>2.5723372799522646</v>
      </c>
      <c r="AQ750" s="6">
        <v>77631.58</v>
      </c>
      <c r="AR750" s="8">
        <v>1820394</v>
      </c>
      <c r="AS750" s="8">
        <v>257.2</v>
      </c>
      <c r="AT750" s="51">
        <f t="shared" si="187"/>
        <v>1.3220099494944502</v>
      </c>
      <c r="AU750" s="6">
        <v>-383801.92</v>
      </c>
      <c r="AV750" s="8">
        <v>3628069.5</v>
      </c>
      <c r="AW750" s="8">
        <v>501.85</v>
      </c>
      <c r="AX750" s="51">
        <f t="shared" si="188"/>
        <v>-3.2793912906023435</v>
      </c>
      <c r="AY750" s="50">
        <f t="shared" si="189"/>
        <v>40512.47</v>
      </c>
      <c r="AZ750" s="50">
        <f t="shared" si="190"/>
        <v>1028029.5</v>
      </c>
      <c r="BA750" s="50">
        <f t="shared" si="191"/>
        <v>1363.2000000000003</v>
      </c>
      <c r="BB750" s="7">
        <f t="shared" si="192"/>
        <v>1.2216444858829441</v>
      </c>
      <c r="BC750" s="10" t="s">
        <v>795</v>
      </c>
      <c r="BD750" s="10" t="s">
        <v>795</v>
      </c>
      <c r="BE750" s="10" t="s">
        <v>807</v>
      </c>
      <c r="BF750" s="10" t="s">
        <v>818</v>
      </c>
    </row>
    <row r="751" spans="1:58" x14ac:dyDescent="0.2">
      <c r="A751" s="5">
        <v>210211</v>
      </c>
      <c r="B751" s="6" t="s">
        <v>685</v>
      </c>
      <c r="C751" s="6">
        <v>0</v>
      </c>
      <c r="D751" s="6">
        <v>0</v>
      </c>
      <c r="E751" s="6">
        <v>0</v>
      </c>
      <c r="F751" s="49">
        <f t="shared" si="177"/>
        <v>0</v>
      </c>
      <c r="G751" s="6">
        <v>0</v>
      </c>
      <c r="H751" s="6">
        <v>0</v>
      </c>
      <c r="I751" s="6">
        <v>0</v>
      </c>
      <c r="J751" s="49">
        <f t="shared" si="178"/>
        <v>0</v>
      </c>
      <c r="K751" s="6">
        <v>0</v>
      </c>
      <c r="L751" s="6">
        <v>0</v>
      </c>
      <c r="M751" s="6">
        <v>0</v>
      </c>
      <c r="N751" s="49">
        <f t="shared" si="179"/>
        <v>0</v>
      </c>
      <c r="O751" s="6">
        <v>0</v>
      </c>
      <c r="P751" s="6">
        <v>0</v>
      </c>
      <c r="Q751" s="6">
        <v>0</v>
      </c>
      <c r="R751" s="49">
        <f t="shared" si="180"/>
        <v>0</v>
      </c>
      <c r="S751" s="6">
        <v>0</v>
      </c>
      <c r="T751" s="6">
        <v>0</v>
      </c>
      <c r="U751" s="6">
        <v>0</v>
      </c>
      <c r="V751" s="49">
        <f t="shared" si="181"/>
        <v>0</v>
      </c>
      <c r="W751" s="6">
        <v>0</v>
      </c>
      <c r="X751" s="6">
        <v>0</v>
      </c>
      <c r="Y751" s="6">
        <v>0</v>
      </c>
      <c r="Z751" s="49">
        <f t="shared" si="182"/>
        <v>0</v>
      </c>
      <c r="AA751" s="6">
        <v>70900</v>
      </c>
      <c r="AB751" s="6">
        <v>72700</v>
      </c>
      <c r="AC751" s="6">
        <v>10</v>
      </c>
      <c r="AD751" s="49">
        <f t="shared" si="183"/>
        <v>30.232462173314996</v>
      </c>
      <c r="AE751" s="6">
        <v>-2200</v>
      </c>
      <c r="AF751" s="6">
        <v>72700</v>
      </c>
      <c r="AG751" s="6">
        <v>10</v>
      </c>
      <c r="AH751" s="49">
        <f t="shared" si="184"/>
        <v>-0.90784044016506182</v>
      </c>
      <c r="AI751" s="6">
        <v>53055.01</v>
      </c>
      <c r="AJ751" s="6">
        <v>290320</v>
      </c>
      <c r="AK751" s="6">
        <v>41</v>
      </c>
      <c r="AL751" s="49">
        <f t="shared" si="185"/>
        <v>5.6651464246348855</v>
      </c>
      <c r="AM751" s="6">
        <v>67555.009999999995</v>
      </c>
      <c r="AN751" s="6">
        <v>68700</v>
      </c>
      <c r="AO751" s="6">
        <v>10</v>
      </c>
      <c r="AP751" s="49">
        <f t="shared" si="186"/>
        <v>30.483337845705968</v>
      </c>
      <c r="AQ751" s="6">
        <v>67555.009999999995</v>
      </c>
      <c r="AR751" s="8">
        <v>0</v>
      </c>
      <c r="AS751" s="8">
        <v>0</v>
      </c>
      <c r="AT751" s="51">
        <f t="shared" si="187"/>
        <v>0</v>
      </c>
      <c r="AU751" s="6">
        <v>-444.99</v>
      </c>
      <c r="AV751" s="8">
        <v>0</v>
      </c>
      <c r="AW751" s="8">
        <v>0</v>
      </c>
      <c r="AX751" s="51">
        <f t="shared" si="188"/>
        <v>0</v>
      </c>
      <c r="AY751" s="50">
        <f t="shared" si="189"/>
        <v>70900</v>
      </c>
      <c r="AZ751" s="50">
        <f t="shared" si="190"/>
        <v>72700</v>
      </c>
      <c r="BA751" s="50">
        <f t="shared" si="191"/>
        <v>71</v>
      </c>
      <c r="BB751" s="7">
        <f t="shared" si="192"/>
        <v>30.232462173314996</v>
      </c>
      <c r="BC751" s="10" t="s">
        <v>795</v>
      </c>
      <c r="BD751" s="10" t="s">
        <v>795</v>
      </c>
      <c r="BE751" s="10" t="s">
        <v>807</v>
      </c>
      <c r="BF751" s="10" t="s">
        <v>818</v>
      </c>
    </row>
    <row r="752" spans="1:58" x14ac:dyDescent="0.2">
      <c r="A752" s="5">
        <v>211051</v>
      </c>
      <c r="B752" s="6" t="s">
        <v>712</v>
      </c>
      <c r="C752" s="6">
        <v>0</v>
      </c>
      <c r="D752" s="6">
        <v>0</v>
      </c>
      <c r="E752" s="6">
        <v>0</v>
      </c>
      <c r="F752" s="49">
        <f t="shared" si="177"/>
        <v>0</v>
      </c>
      <c r="G752" s="6">
        <v>0</v>
      </c>
      <c r="H752" s="6">
        <v>0</v>
      </c>
      <c r="I752" s="6">
        <v>0</v>
      </c>
      <c r="J752" s="49">
        <f t="shared" si="178"/>
        <v>0</v>
      </c>
      <c r="K752" s="6">
        <v>0</v>
      </c>
      <c r="L752" s="6">
        <v>0</v>
      </c>
      <c r="M752" s="6">
        <v>0</v>
      </c>
      <c r="N752" s="49">
        <f t="shared" si="179"/>
        <v>0</v>
      </c>
      <c r="O752" s="6">
        <v>0</v>
      </c>
      <c r="P752" s="6">
        <v>0</v>
      </c>
      <c r="Q752" s="6">
        <v>0</v>
      </c>
      <c r="R752" s="49">
        <f t="shared" si="180"/>
        <v>0</v>
      </c>
      <c r="S752" s="6">
        <v>0</v>
      </c>
      <c r="T752" s="6">
        <v>0</v>
      </c>
      <c r="U752" s="6">
        <v>0</v>
      </c>
      <c r="V752" s="49">
        <f t="shared" si="181"/>
        <v>0</v>
      </c>
      <c r="W752" s="6">
        <v>0</v>
      </c>
      <c r="X752" s="6">
        <v>0</v>
      </c>
      <c r="Y752" s="6">
        <v>0</v>
      </c>
      <c r="Z752" s="49">
        <f t="shared" si="182"/>
        <v>0</v>
      </c>
      <c r="AA752" s="6">
        <v>0</v>
      </c>
      <c r="AB752" s="6">
        <v>0</v>
      </c>
      <c r="AC752" s="6">
        <v>0</v>
      </c>
      <c r="AD752" s="49">
        <f t="shared" si="183"/>
        <v>0</v>
      </c>
      <c r="AE752" s="6">
        <v>0</v>
      </c>
      <c r="AF752" s="6">
        <v>0</v>
      </c>
      <c r="AG752" s="6">
        <v>0</v>
      </c>
      <c r="AH752" s="49">
        <f t="shared" si="184"/>
        <v>0</v>
      </c>
      <c r="AI752" s="6">
        <v>0</v>
      </c>
      <c r="AJ752" s="6">
        <v>0</v>
      </c>
      <c r="AK752" s="6">
        <v>0</v>
      </c>
      <c r="AL752" s="49">
        <f t="shared" si="185"/>
        <v>0</v>
      </c>
      <c r="AM752" s="6">
        <v>-3400</v>
      </c>
      <c r="AN752" s="6">
        <v>177750</v>
      </c>
      <c r="AO752" s="6">
        <v>25</v>
      </c>
      <c r="AP752" s="49">
        <f t="shared" si="186"/>
        <v>-0.59296765119549932</v>
      </c>
      <c r="AQ752" s="6">
        <v>-9510</v>
      </c>
      <c r="AR752" s="8">
        <v>71200</v>
      </c>
      <c r="AS752" s="8">
        <v>10</v>
      </c>
      <c r="AT752" s="51">
        <f t="shared" si="187"/>
        <v>-4.1405898876404494</v>
      </c>
      <c r="AU752" s="6">
        <v>-7350</v>
      </c>
      <c r="AV752" s="8">
        <v>161375</v>
      </c>
      <c r="AW752" s="8">
        <v>22.5</v>
      </c>
      <c r="AX752" s="51">
        <f t="shared" si="188"/>
        <v>-1.4119287374128582</v>
      </c>
      <c r="AY752" s="50">
        <f t="shared" si="189"/>
        <v>0</v>
      </c>
      <c r="AZ752" s="50">
        <f t="shared" si="190"/>
        <v>0</v>
      </c>
      <c r="BA752" s="50">
        <f t="shared" si="191"/>
        <v>57.5</v>
      </c>
      <c r="BB752" s="7">
        <f t="shared" si="192"/>
        <v>0</v>
      </c>
      <c r="BC752" s="10" t="s">
        <v>795</v>
      </c>
      <c r="BD752" s="10" t="s">
        <v>795</v>
      </c>
      <c r="BE752" s="10" t="s">
        <v>807</v>
      </c>
      <c r="BF752" s="10" t="s">
        <v>818</v>
      </c>
    </row>
    <row r="753" spans="1:58" x14ac:dyDescent="0.2">
      <c r="A753" s="5">
        <v>211232</v>
      </c>
      <c r="B753" s="6" t="s">
        <v>717</v>
      </c>
      <c r="C753" s="6">
        <v>0</v>
      </c>
      <c r="D753" s="6">
        <v>0</v>
      </c>
      <c r="E753" s="6">
        <v>0</v>
      </c>
      <c r="F753" s="49">
        <f t="shared" si="177"/>
        <v>0</v>
      </c>
      <c r="G753" s="6">
        <v>0</v>
      </c>
      <c r="H753" s="6">
        <v>0</v>
      </c>
      <c r="I753" s="6">
        <v>0</v>
      </c>
      <c r="J753" s="49">
        <f t="shared" si="178"/>
        <v>0</v>
      </c>
      <c r="K753" s="6">
        <v>0</v>
      </c>
      <c r="L753" s="6">
        <v>0</v>
      </c>
      <c r="M753" s="6">
        <v>0</v>
      </c>
      <c r="N753" s="49">
        <f t="shared" si="179"/>
        <v>0</v>
      </c>
      <c r="O753" s="6">
        <v>0</v>
      </c>
      <c r="P753" s="6">
        <v>0</v>
      </c>
      <c r="Q753" s="6">
        <v>0</v>
      </c>
      <c r="R753" s="49">
        <f t="shared" si="180"/>
        <v>0</v>
      </c>
      <c r="S753" s="6">
        <v>0</v>
      </c>
      <c r="T753" s="6">
        <v>0</v>
      </c>
      <c r="U753" s="6">
        <v>0</v>
      </c>
      <c r="V753" s="49">
        <f t="shared" si="181"/>
        <v>0</v>
      </c>
      <c r="W753" s="6">
        <v>0</v>
      </c>
      <c r="X753" s="6">
        <v>0</v>
      </c>
      <c r="Y753" s="6">
        <v>0</v>
      </c>
      <c r="Z753" s="49">
        <f t="shared" si="182"/>
        <v>0</v>
      </c>
      <c r="AA753" s="6">
        <v>0</v>
      </c>
      <c r="AB753" s="6">
        <v>0</v>
      </c>
      <c r="AC753" s="6">
        <v>0</v>
      </c>
      <c r="AD753" s="49">
        <f t="shared" si="183"/>
        <v>0</v>
      </c>
      <c r="AE753" s="6">
        <v>0</v>
      </c>
      <c r="AF753" s="6">
        <v>0</v>
      </c>
      <c r="AG753" s="6">
        <v>0</v>
      </c>
      <c r="AH753" s="49">
        <f t="shared" si="184"/>
        <v>0</v>
      </c>
      <c r="AI753" s="6">
        <v>0</v>
      </c>
      <c r="AJ753" s="6">
        <v>0</v>
      </c>
      <c r="AK753" s="6">
        <v>0</v>
      </c>
      <c r="AL753" s="49">
        <f t="shared" si="185"/>
        <v>0</v>
      </c>
      <c r="AM753" s="6">
        <v>97050</v>
      </c>
      <c r="AN753" s="6">
        <v>138650</v>
      </c>
      <c r="AO753" s="6">
        <v>20</v>
      </c>
      <c r="AP753" s="49">
        <f t="shared" si="186"/>
        <v>21.698882077172737</v>
      </c>
      <c r="AQ753" s="6">
        <v>92250</v>
      </c>
      <c r="AR753" s="8">
        <v>72700</v>
      </c>
      <c r="AS753" s="8">
        <v>10</v>
      </c>
      <c r="AT753" s="51">
        <f t="shared" si="187"/>
        <v>39.336313617606606</v>
      </c>
      <c r="AU753" s="6">
        <v>-8709.3799999999992</v>
      </c>
      <c r="AV753" s="8">
        <v>57525</v>
      </c>
      <c r="AW753" s="8">
        <v>7.5</v>
      </c>
      <c r="AX753" s="51">
        <f t="shared" si="188"/>
        <v>-4.6934511951325506</v>
      </c>
      <c r="AY753" s="50">
        <f t="shared" si="189"/>
        <v>0</v>
      </c>
      <c r="AZ753" s="50">
        <f t="shared" si="190"/>
        <v>0</v>
      </c>
      <c r="BA753" s="50">
        <f t="shared" si="191"/>
        <v>37.5</v>
      </c>
      <c r="BB753" s="7">
        <f t="shared" si="192"/>
        <v>0</v>
      </c>
      <c r="BC753" s="10" t="s">
        <v>795</v>
      </c>
      <c r="BD753" s="10" t="s">
        <v>795</v>
      </c>
      <c r="BE753" s="10" t="s">
        <v>807</v>
      </c>
      <c r="BF753" s="10" t="s">
        <v>818</v>
      </c>
    </row>
    <row r="754" spans="1:58" x14ac:dyDescent="0.2">
      <c r="A754" s="5">
        <v>178550</v>
      </c>
      <c r="B754" s="6" t="s">
        <v>740</v>
      </c>
      <c r="C754" s="6">
        <v>268999.96999999997</v>
      </c>
      <c r="D754" s="6">
        <v>0</v>
      </c>
      <c r="E754" s="6">
        <v>0</v>
      </c>
      <c r="F754" s="49">
        <f t="shared" si="177"/>
        <v>0</v>
      </c>
      <c r="G754" s="6">
        <v>267999.96999999997</v>
      </c>
      <c r="H754" s="6">
        <v>0</v>
      </c>
      <c r="I754" s="6">
        <v>0</v>
      </c>
      <c r="J754" s="49">
        <f t="shared" si="178"/>
        <v>0</v>
      </c>
      <c r="K754" s="6">
        <v>267999.96999999997</v>
      </c>
      <c r="L754" s="6">
        <v>0</v>
      </c>
      <c r="M754" s="6">
        <v>0</v>
      </c>
      <c r="N754" s="49">
        <f t="shared" si="179"/>
        <v>0</v>
      </c>
      <c r="O754" s="6">
        <v>267999.96999999997</v>
      </c>
      <c r="P754" s="6">
        <v>0</v>
      </c>
      <c r="Q754" s="6">
        <v>0</v>
      </c>
      <c r="R754" s="49">
        <f t="shared" si="180"/>
        <v>0</v>
      </c>
      <c r="S754" s="6">
        <v>267999.96999999997</v>
      </c>
      <c r="T754" s="6">
        <v>0</v>
      </c>
      <c r="U754" s="6">
        <v>0</v>
      </c>
      <c r="V754" s="49">
        <f t="shared" si="181"/>
        <v>0</v>
      </c>
      <c r="W754" s="6">
        <v>259499.97</v>
      </c>
      <c r="X754" s="6">
        <v>0</v>
      </c>
      <c r="Y754" s="6">
        <v>0</v>
      </c>
      <c r="Z754" s="49">
        <f t="shared" si="182"/>
        <v>0</v>
      </c>
      <c r="AA754" s="6">
        <v>255014.97</v>
      </c>
      <c r="AB754" s="6">
        <v>0</v>
      </c>
      <c r="AC754" s="6">
        <v>0</v>
      </c>
      <c r="AD754" s="49">
        <f t="shared" si="183"/>
        <v>0</v>
      </c>
      <c r="AE754" s="6">
        <v>234414.97</v>
      </c>
      <c r="AF754" s="6">
        <v>0</v>
      </c>
      <c r="AG754" s="6">
        <v>0</v>
      </c>
      <c r="AH754" s="49">
        <f t="shared" si="184"/>
        <v>0</v>
      </c>
      <c r="AI754" s="12">
        <v>0</v>
      </c>
      <c r="AJ754" s="6">
        <v>0</v>
      </c>
      <c r="AK754" s="6">
        <v>0</v>
      </c>
      <c r="AL754" s="49">
        <f t="shared" si="185"/>
        <v>0</v>
      </c>
      <c r="AM754" s="6">
        <v>0</v>
      </c>
      <c r="AN754" s="6">
        <v>0</v>
      </c>
      <c r="AO754" s="6">
        <v>0</v>
      </c>
      <c r="AP754" s="49">
        <f t="shared" si="186"/>
        <v>0</v>
      </c>
      <c r="AQ754" s="6">
        <v>0</v>
      </c>
      <c r="AR754" s="8">
        <v>0</v>
      </c>
      <c r="AS754" s="8">
        <v>0</v>
      </c>
      <c r="AT754" s="51">
        <f t="shared" si="187"/>
        <v>0</v>
      </c>
      <c r="AU754" s="6">
        <v>0</v>
      </c>
      <c r="AV754" s="8">
        <v>0</v>
      </c>
      <c r="AW754" s="8">
        <v>0</v>
      </c>
      <c r="AX754" s="51">
        <f t="shared" si="188"/>
        <v>0</v>
      </c>
      <c r="AY754" s="50">
        <f t="shared" si="189"/>
        <v>1855514.7899999998</v>
      </c>
      <c r="AZ754" s="50">
        <f t="shared" si="190"/>
        <v>0</v>
      </c>
      <c r="BA754" s="50">
        <f t="shared" si="191"/>
        <v>0</v>
      </c>
      <c r="BB754" s="7">
        <f t="shared" si="192"/>
        <v>0</v>
      </c>
      <c r="BC754" s="10" t="s">
        <v>795</v>
      </c>
      <c r="BD754" s="10" t="s">
        <v>795</v>
      </c>
      <c r="BE754" s="10" t="s">
        <v>807</v>
      </c>
      <c r="BF754" s="10" t="s">
        <v>818</v>
      </c>
    </row>
    <row r="755" spans="1:58" x14ac:dyDescent="0.2">
      <c r="A755" s="5">
        <v>142523</v>
      </c>
      <c r="B755" s="6" t="s">
        <v>602</v>
      </c>
      <c r="C755" s="6">
        <v>-33006.120000000003</v>
      </c>
      <c r="D755" s="6">
        <v>0</v>
      </c>
      <c r="E755" s="6">
        <v>0</v>
      </c>
      <c r="F755" s="49">
        <f t="shared" si="177"/>
        <v>0</v>
      </c>
      <c r="G755" s="6">
        <v>-33006.120000000003</v>
      </c>
      <c r="H755" s="6">
        <v>0</v>
      </c>
      <c r="I755" s="6">
        <v>0</v>
      </c>
      <c r="J755" s="49">
        <f t="shared" si="178"/>
        <v>0</v>
      </c>
      <c r="K755" s="6">
        <v>-33006.120000000003</v>
      </c>
      <c r="L755" s="6">
        <v>321700</v>
      </c>
      <c r="M755" s="6">
        <v>45</v>
      </c>
      <c r="N755" s="49">
        <f t="shared" si="179"/>
        <v>-3.0779720236244947</v>
      </c>
      <c r="O755" s="6">
        <v>-33006.120000000003</v>
      </c>
      <c r="P755" s="6">
        <v>0</v>
      </c>
      <c r="Q755" s="6">
        <v>0</v>
      </c>
      <c r="R755" s="49">
        <f t="shared" si="180"/>
        <v>0</v>
      </c>
      <c r="S755" s="12">
        <v>0</v>
      </c>
      <c r="T755" s="6">
        <v>0</v>
      </c>
      <c r="U755" s="6">
        <v>0</v>
      </c>
      <c r="V755" s="49">
        <f t="shared" si="181"/>
        <v>0</v>
      </c>
      <c r="W755" s="12">
        <v>0</v>
      </c>
      <c r="X755" s="6">
        <v>0</v>
      </c>
      <c r="Y755" s="6">
        <v>0</v>
      </c>
      <c r="Z755" s="49">
        <f t="shared" si="182"/>
        <v>0</v>
      </c>
      <c r="AA755" s="12">
        <v>0</v>
      </c>
      <c r="AB755" s="6">
        <v>0</v>
      </c>
      <c r="AC755" s="6">
        <v>0</v>
      </c>
      <c r="AD755" s="49">
        <f t="shared" si="183"/>
        <v>0</v>
      </c>
      <c r="AE755" s="12">
        <v>0</v>
      </c>
      <c r="AF755" s="6">
        <v>0</v>
      </c>
      <c r="AG755" s="6">
        <v>0</v>
      </c>
      <c r="AH755" s="49">
        <f t="shared" si="184"/>
        <v>0</v>
      </c>
      <c r="AI755" s="12">
        <v>0</v>
      </c>
      <c r="AJ755" s="6">
        <v>0</v>
      </c>
      <c r="AK755" s="6">
        <v>0</v>
      </c>
      <c r="AL755" s="49">
        <f t="shared" si="185"/>
        <v>0</v>
      </c>
      <c r="AM755" s="6">
        <v>0</v>
      </c>
      <c r="AN755" s="6">
        <v>0</v>
      </c>
      <c r="AO755" s="6">
        <v>0</v>
      </c>
      <c r="AP755" s="49">
        <f t="shared" si="186"/>
        <v>0</v>
      </c>
      <c r="AQ755" s="6">
        <v>0</v>
      </c>
      <c r="AR755" s="8">
        <v>0</v>
      </c>
      <c r="AS755" s="8">
        <v>0</v>
      </c>
      <c r="AT755" s="51">
        <f t="shared" si="187"/>
        <v>0</v>
      </c>
      <c r="AU755" s="6">
        <v>0</v>
      </c>
      <c r="AV755" s="8">
        <v>0</v>
      </c>
      <c r="AW755" s="8">
        <v>0</v>
      </c>
      <c r="AX755" s="51">
        <f t="shared" si="188"/>
        <v>0</v>
      </c>
      <c r="AY755" s="50">
        <f t="shared" si="189"/>
        <v>-132024.48000000001</v>
      </c>
      <c r="AZ755" s="50">
        <f t="shared" si="190"/>
        <v>321700</v>
      </c>
      <c r="BA755" s="50">
        <f t="shared" si="191"/>
        <v>45</v>
      </c>
      <c r="BB755" s="7">
        <f t="shared" si="192"/>
        <v>-12.722284364314579</v>
      </c>
      <c r="BC755" s="10" t="s">
        <v>795</v>
      </c>
      <c r="BD755" s="10" t="s">
        <v>795</v>
      </c>
      <c r="BE755" s="10" t="s">
        <v>807</v>
      </c>
      <c r="BF755" s="10" t="s">
        <v>818</v>
      </c>
    </row>
    <row r="756" spans="1:58" x14ac:dyDescent="0.2">
      <c r="A756" s="5">
        <v>201451</v>
      </c>
      <c r="B756" s="6" t="s">
        <v>768</v>
      </c>
      <c r="C756" s="6">
        <v>-14241.99</v>
      </c>
      <c r="D756" s="6">
        <v>0</v>
      </c>
      <c r="E756" s="6">
        <v>0</v>
      </c>
      <c r="F756" s="49">
        <f t="shared" si="177"/>
        <v>0</v>
      </c>
      <c r="G756" s="6">
        <v>-14241.99</v>
      </c>
      <c r="H756" s="6">
        <v>0</v>
      </c>
      <c r="I756" s="6">
        <v>0</v>
      </c>
      <c r="J756" s="49">
        <f t="shared" si="178"/>
        <v>0</v>
      </c>
      <c r="K756" s="6">
        <v>-14241.99</v>
      </c>
      <c r="L756" s="6">
        <v>0</v>
      </c>
      <c r="M756" s="6">
        <v>0</v>
      </c>
      <c r="N756" s="49">
        <f t="shared" si="179"/>
        <v>0</v>
      </c>
      <c r="O756" s="6">
        <v>-14241.99</v>
      </c>
      <c r="P756" s="6">
        <v>0</v>
      </c>
      <c r="Q756" s="6">
        <v>0</v>
      </c>
      <c r="R756" s="49">
        <f t="shared" si="180"/>
        <v>0</v>
      </c>
      <c r="S756" s="12">
        <v>0</v>
      </c>
      <c r="T756" s="6">
        <v>0</v>
      </c>
      <c r="U756" s="6">
        <v>0</v>
      </c>
      <c r="V756" s="49">
        <f t="shared" si="181"/>
        <v>0</v>
      </c>
      <c r="W756" s="12">
        <v>0</v>
      </c>
      <c r="X756" s="6">
        <v>0</v>
      </c>
      <c r="Y756" s="6">
        <v>0</v>
      </c>
      <c r="Z756" s="49">
        <f t="shared" si="182"/>
        <v>0</v>
      </c>
      <c r="AA756" s="12">
        <v>0</v>
      </c>
      <c r="AB756" s="6">
        <v>0</v>
      </c>
      <c r="AC756" s="6">
        <v>0</v>
      </c>
      <c r="AD756" s="49">
        <f t="shared" si="183"/>
        <v>0</v>
      </c>
      <c r="AE756" s="12">
        <v>0</v>
      </c>
      <c r="AF756" s="6">
        <v>0</v>
      </c>
      <c r="AG756" s="6">
        <v>0</v>
      </c>
      <c r="AH756" s="49">
        <f t="shared" si="184"/>
        <v>0</v>
      </c>
      <c r="AI756" s="12">
        <v>0</v>
      </c>
      <c r="AJ756" s="6">
        <v>0</v>
      </c>
      <c r="AK756" s="6">
        <v>0</v>
      </c>
      <c r="AL756" s="49">
        <f t="shared" si="185"/>
        <v>0</v>
      </c>
      <c r="AM756" s="6">
        <v>0</v>
      </c>
      <c r="AN756" s="6">
        <v>0</v>
      </c>
      <c r="AO756" s="6">
        <v>0</v>
      </c>
      <c r="AP756" s="49">
        <f t="shared" si="186"/>
        <v>0</v>
      </c>
      <c r="AQ756" s="6">
        <v>0</v>
      </c>
      <c r="AR756" s="8">
        <v>0</v>
      </c>
      <c r="AS756" s="8">
        <v>0</v>
      </c>
      <c r="AT756" s="51">
        <f t="shared" si="187"/>
        <v>0</v>
      </c>
      <c r="AU756" s="6">
        <v>0</v>
      </c>
      <c r="AV756" s="8">
        <v>0</v>
      </c>
      <c r="AW756" s="8">
        <v>0</v>
      </c>
      <c r="AX756" s="51">
        <f t="shared" si="188"/>
        <v>0</v>
      </c>
      <c r="AY756" s="50">
        <f t="shared" si="189"/>
        <v>-56967.96</v>
      </c>
      <c r="AZ756" s="50">
        <f t="shared" si="190"/>
        <v>0</v>
      </c>
      <c r="BA756" s="50">
        <f t="shared" si="191"/>
        <v>0</v>
      </c>
      <c r="BB756" s="7">
        <f t="shared" si="192"/>
        <v>0</v>
      </c>
      <c r="BC756" s="10" t="s">
        <v>795</v>
      </c>
      <c r="BD756" s="10" t="s">
        <v>795</v>
      </c>
      <c r="BE756" s="10" t="s">
        <v>807</v>
      </c>
      <c r="BF756" s="10" t="s">
        <v>818</v>
      </c>
    </row>
    <row r="757" spans="1:58" x14ac:dyDescent="0.2">
      <c r="A757" s="11">
        <v>205826</v>
      </c>
      <c r="B757" s="12" t="s">
        <v>632</v>
      </c>
      <c r="C757" s="6">
        <v>19900</v>
      </c>
      <c r="D757" s="6">
        <v>242650</v>
      </c>
      <c r="E757" s="6">
        <v>35</v>
      </c>
      <c r="F757" s="49">
        <f t="shared" si="177"/>
        <v>2.4603338141355864</v>
      </c>
      <c r="G757" s="12">
        <v>0</v>
      </c>
      <c r="H757" s="6">
        <v>0</v>
      </c>
      <c r="I757" s="6">
        <v>0</v>
      </c>
      <c r="J757" s="49">
        <f t="shared" si="178"/>
        <v>0</v>
      </c>
      <c r="K757" s="12">
        <v>0</v>
      </c>
      <c r="L757" s="6">
        <v>0</v>
      </c>
      <c r="M757" s="6">
        <v>0</v>
      </c>
      <c r="N757" s="49">
        <f t="shared" si="179"/>
        <v>0</v>
      </c>
      <c r="O757" s="12">
        <v>0</v>
      </c>
      <c r="P757" s="6">
        <v>0</v>
      </c>
      <c r="Q757" s="6">
        <v>0</v>
      </c>
      <c r="R757" s="49">
        <f t="shared" si="180"/>
        <v>0</v>
      </c>
      <c r="S757" s="12">
        <v>0</v>
      </c>
      <c r="T757" s="6">
        <v>0</v>
      </c>
      <c r="U757" s="6">
        <v>0</v>
      </c>
      <c r="V757" s="49">
        <f t="shared" si="181"/>
        <v>0</v>
      </c>
      <c r="W757" s="12">
        <v>0</v>
      </c>
      <c r="X757" s="6">
        <v>0</v>
      </c>
      <c r="Y757" s="6">
        <v>0</v>
      </c>
      <c r="Z757" s="49">
        <f t="shared" si="182"/>
        <v>0</v>
      </c>
      <c r="AA757" s="12">
        <v>0</v>
      </c>
      <c r="AB757" s="6">
        <v>0</v>
      </c>
      <c r="AC757" s="6">
        <v>0</v>
      </c>
      <c r="AD757" s="49">
        <f t="shared" si="183"/>
        <v>0</v>
      </c>
      <c r="AE757" s="12">
        <v>0</v>
      </c>
      <c r="AF757" s="6">
        <v>0</v>
      </c>
      <c r="AG757" s="6">
        <v>0</v>
      </c>
      <c r="AH757" s="49">
        <f t="shared" si="184"/>
        <v>0</v>
      </c>
      <c r="AI757" s="12">
        <v>0</v>
      </c>
      <c r="AJ757" s="6">
        <v>0</v>
      </c>
      <c r="AK757" s="6">
        <v>0</v>
      </c>
      <c r="AL757" s="49">
        <f t="shared" si="185"/>
        <v>0</v>
      </c>
      <c r="AM757" s="6">
        <v>0</v>
      </c>
      <c r="AN757" s="6">
        <v>0</v>
      </c>
      <c r="AO757" s="6">
        <v>0</v>
      </c>
      <c r="AP757" s="49">
        <f t="shared" si="186"/>
        <v>0</v>
      </c>
      <c r="AQ757" s="6">
        <v>0</v>
      </c>
      <c r="AR757" s="8">
        <v>0</v>
      </c>
      <c r="AS757" s="8">
        <v>0</v>
      </c>
      <c r="AT757" s="51">
        <f t="shared" si="187"/>
        <v>0</v>
      </c>
      <c r="AU757" s="6">
        <v>0</v>
      </c>
      <c r="AV757" s="8">
        <v>0</v>
      </c>
      <c r="AW757" s="8">
        <v>0</v>
      </c>
      <c r="AX757" s="51">
        <f t="shared" si="188"/>
        <v>0</v>
      </c>
      <c r="AY757" s="50">
        <f t="shared" si="189"/>
        <v>19900</v>
      </c>
      <c r="AZ757" s="50">
        <f t="shared" si="190"/>
        <v>242650</v>
      </c>
      <c r="BA757" s="50">
        <f t="shared" si="191"/>
        <v>35</v>
      </c>
      <c r="BB757" s="7">
        <f t="shared" si="192"/>
        <v>2.5423449412734391</v>
      </c>
      <c r="BC757" s="10" t="s">
        <v>795</v>
      </c>
      <c r="BD757" s="10" t="s">
        <v>795</v>
      </c>
      <c r="BE757" s="10" t="s">
        <v>807</v>
      </c>
      <c r="BF757" s="10" t="s">
        <v>818</v>
      </c>
    </row>
    <row r="758" spans="1:58" x14ac:dyDescent="0.2">
      <c r="A758" s="5">
        <v>122241</v>
      </c>
      <c r="B758" s="6" t="s">
        <v>55</v>
      </c>
      <c r="C758" s="6">
        <v>-5789.42</v>
      </c>
      <c r="D758" s="6">
        <v>0</v>
      </c>
      <c r="E758" s="6">
        <v>0</v>
      </c>
      <c r="F758" s="49">
        <f t="shared" si="177"/>
        <v>0</v>
      </c>
      <c r="G758" s="6">
        <v>-5789.42</v>
      </c>
      <c r="H758" s="6">
        <v>0</v>
      </c>
      <c r="I758" s="6">
        <v>0</v>
      </c>
      <c r="J758" s="49">
        <f t="shared" si="178"/>
        <v>0</v>
      </c>
      <c r="K758" s="6">
        <v>-5789.42</v>
      </c>
      <c r="L758" s="6">
        <v>0</v>
      </c>
      <c r="M758" s="6">
        <v>0</v>
      </c>
      <c r="N758" s="49">
        <f t="shared" si="179"/>
        <v>0</v>
      </c>
      <c r="O758" s="6">
        <v>-5789.42</v>
      </c>
      <c r="P758" s="6">
        <v>0</v>
      </c>
      <c r="Q758" s="6">
        <v>0</v>
      </c>
      <c r="R758" s="49">
        <f t="shared" si="180"/>
        <v>0</v>
      </c>
      <c r="S758" s="6">
        <v>-5789.42</v>
      </c>
      <c r="T758" s="6">
        <v>0</v>
      </c>
      <c r="U758" s="6">
        <v>0</v>
      </c>
      <c r="V758" s="49">
        <f t="shared" si="181"/>
        <v>0</v>
      </c>
      <c r="W758" s="6">
        <v>-5789.42</v>
      </c>
      <c r="X758" s="6">
        <v>0</v>
      </c>
      <c r="Y758" s="6">
        <v>0</v>
      </c>
      <c r="Z758" s="49">
        <f t="shared" si="182"/>
        <v>0</v>
      </c>
      <c r="AA758" s="6">
        <v>-5789.42</v>
      </c>
      <c r="AB758" s="6">
        <v>0</v>
      </c>
      <c r="AC758" s="6">
        <v>0</v>
      </c>
      <c r="AD758" s="49">
        <f t="shared" si="183"/>
        <v>0</v>
      </c>
      <c r="AE758" s="6">
        <v>-5789.42</v>
      </c>
      <c r="AF758" s="6">
        <v>0</v>
      </c>
      <c r="AG758" s="6">
        <v>0</v>
      </c>
      <c r="AH758" s="49">
        <f t="shared" si="184"/>
        <v>0</v>
      </c>
      <c r="AI758" s="6">
        <v>-5789.42</v>
      </c>
      <c r="AJ758" s="6">
        <v>0</v>
      </c>
      <c r="AK758" s="6">
        <v>0</v>
      </c>
      <c r="AL758" s="49">
        <f t="shared" si="185"/>
        <v>0</v>
      </c>
      <c r="AM758" s="6">
        <v>-5789.42</v>
      </c>
      <c r="AN758" s="6">
        <v>0</v>
      </c>
      <c r="AO758" s="6">
        <v>0</v>
      </c>
      <c r="AP758" s="49">
        <f t="shared" si="186"/>
        <v>0</v>
      </c>
      <c r="AQ758" s="6">
        <v>0</v>
      </c>
      <c r="AR758" s="8">
        <v>0</v>
      </c>
      <c r="AS758" s="8">
        <v>0</v>
      </c>
      <c r="AT758" s="51">
        <f t="shared" si="187"/>
        <v>0</v>
      </c>
      <c r="AU758" s="6">
        <v>0</v>
      </c>
      <c r="AV758" s="8">
        <v>0</v>
      </c>
      <c r="AW758" s="8">
        <v>0</v>
      </c>
      <c r="AX758" s="51">
        <f t="shared" si="188"/>
        <v>0</v>
      </c>
      <c r="AY758" s="50">
        <f t="shared" si="189"/>
        <v>-40525.939999999995</v>
      </c>
      <c r="AZ758" s="50">
        <f t="shared" si="190"/>
        <v>0</v>
      </c>
      <c r="BA758" s="50">
        <f t="shared" si="191"/>
        <v>0</v>
      </c>
      <c r="BB758" s="7">
        <f t="shared" si="192"/>
        <v>0</v>
      </c>
      <c r="BC758" s="10" t="s">
        <v>796</v>
      </c>
      <c r="BD758" s="10" t="s">
        <v>786</v>
      </c>
      <c r="BE758" s="10" t="s">
        <v>807</v>
      </c>
      <c r="BF758" s="10" t="s">
        <v>808</v>
      </c>
    </row>
    <row r="759" spans="1:58" x14ac:dyDescent="0.2">
      <c r="A759" s="5">
        <v>143608</v>
      </c>
      <c r="B759" s="6" t="s">
        <v>100</v>
      </c>
      <c r="C759" s="6">
        <v>512343.09</v>
      </c>
      <c r="D759" s="6">
        <v>1255990</v>
      </c>
      <c r="E759" s="6">
        <v>177.5</v>
      </c>
      <c r="F759" s="49">
        <f t="shared" si="177"/>
        <v>12.237591620952395</v>
      </c>
      <c r="G759" s="6">
        <v>-73995.91</v>
      </c>
      <c r="H759" s="6">
        <v>1887092.5</v>
      </c>
      <c r="I759" s="6">
        <v>269.75</v>
      </c>
      <c r="J759" s="49">
        <f t="shared" si="178"/>
        <v>-1.2155594969509973</v>
      </c>
      <c r="K759" s="6">
        <v>-143724.20000000001</v>
      </c>
      <c r="L759" s="6">
        <v>2145220</v>
      </c>
      <c r="M759" s="6">
        <v>301</v>
      </c>
      <c r="N759" s="49">
        <f t="shared" si="179"/>
        <v>-2.0099225254286277</v>
      </c>
      <c r="O759" s="6">
        <v>-59867.16</v>
      </c>
      <c r="P759" s="6">
        <v>2359360</v>
      </c>
      <c r="Q759" s="6">
        <v>330.5</v>
      </c>
      <c r="R759" s="49">
        <f t="shared" si="180"/>
        <v>-0.78660397734978982</v>
      </c>
      <c r="S759" s="6">
        <v>385243.88</v>
      </c>
      <c r="T759" s="6">
        <v>2266415</v>
      </c>
      <c r="U759" s="6">
        <v>321.5</v>
      </c>
      <c r="V759" s="49">
        <f t="shared" si="181"/>
        <v>5.2693616482418273</v>
      </c>
      <c r="W759" s="6">
        <v>-986900.87</v>
      </c>
      <c r="X759" s="6">
        <v>2302806</v>
      </c>
      <c r="Y759" s="6">
        <v>323.60000000000002</v>
      </c>
      <c r="Z759" s="49">
        <f t="shared" si="182"/>
        <v>-12.856934583286652</v>
      </c>
      <c r="AA759" s="6">
        <v>228471.13</v>
      </c>
      <c r="AB759" s="6">
        <v>2571355</v>
      </c>
      <c r="AC759" s="6">
        <v>351.5</v>
      </c>
      <c r="AD759" s="49">
        <f t="shared" si="183"/>
        <v>2.754425207721221</v>
      </c>
      <c r="AE759" s="6">
        <v>499133.65</v>
      </c>
      <c r="AF759" s="6">
        <v>1868830</v>
      </c>
      <c r="AG759" s="6">
        <v>250.5</v>
      </c>
      <c r="AH759" s="49">
        <f t="shared" si="184"/>
        <v>8.0125048827341168</v>
      </c>
      <c r="AI759" s="6">
        <v>-221169.36</v>
      </c>
      <c r="AJ759" s="6">
        <v>2688480</v>
      </c>
      <c r="AK759" s="6">
        <v>358</v>
      </c>
      <c r="AL759" s="49">
        <f t="shared" si="185"/>
        <v>-2.5502329048384218</v>
      </c>
      <c r="AM759" s="6">
        <v>-131542.34</v>
      </c>
      <c r="AN759" s="6">
        <v>2651866.5</v>
      </c>
      <c r="AO759" s="6">
        <v>365.55</v>
      </c>
      <c r="AP759" s="49">
        <f t="shared" si="186"/>
        <v>-1.5377141119283342</v>
      </c>
      <c r="AQ759" s="6">
        <v>43424.68</v>
      </c>
      <c r="AR759" s="8">
        <v>2168100</v>
      </c>
      <c r="AS759" s="8">
        <v>295</v>
      </c>
      <c r="AT759" s="51">
        <f t="shared" si="187"/>
        <v>0.62089621327429556</v>
      </c>
      <c r="AU759" s="6">
        <v>-395263.58</v>
      </c>
      <c r="AV759" s="8">
        <v>2228995</v>
      </c>
      <c r="AW759" s="8">
        <v>299.5</v>
      </c>
      <c r="AX759" s="51">
        <f t="shared" si="188"/>
        <v>-5.4971729321959</v>
      </c>
      <c r="AY759" s="50">
        <f t="shared" si="189"/>
        <v>-138430.03999999992</v>
      </c>
      <c r="AZ759" s="50">
        <f t="shared" si="190"/>
        <v>14788238.5</v>
      </c>
      <c r="BA759" s="50">
        <f t="shared" si="191"/>
        <v>3643.9</v>
      </c>
      <c r="BB759" s="7">
        <f t="shared" si="192"/>
        <v>-0.29018542269249969</v>
      </c>
      <c r="BC759" s="10" t="s">
        <v>796</v>
      </c>
      <c r="BD759" s="10" t="s">
        <v>786</v>
      </c>
      <c r="BE759" s="10" t="s">
        <v>807</v>
      </c>
      <c r="BF759" s="10" t="s">
        <v>808</v>
      </c>
    </row>
    <row r="760" spans="1:58" x14ac:dyDescent="0.2">
      <c r="A760" s="5">
        <v>145394</v>
      </c>
      <c r="B760" s="6" t="s">
        <v>112</v>
      </c>
      <c r="C760" s="6">
        <v>358579.76</v>
      </c>
      <c r="D760" s="6">
        <v>3209965</v>
      </c>
      <c r="E760" s="6">
        <v>446</v>
      </c>
      <c r="F760" s="49">
        <f t="shared" si="177"/>
        <v>3.351249250381235</v>
      </c>
      <c r="G760" s="6">
        <v>934186.76</v>
      </c>
      <c r="H760" s="6">
        <v>3499855</v>
      </c>
      <c r="I760" s="6">
        <v>513</v>
      </c>
      <c r="J760" s="49">
        <f t="shared" si="178"/>
        <v>8.274568392119102</v>
      </c>
      <c r="K760" s="6">
        <v>1512132.28</v>
      </c>
      <c r="L760" s="6">
        <v>5700655</v>
      </c>
      <c r="M760" s="6">
        <v>801</v>
      </c>
      <c r="N760" s="49">
        <f t="shared" si="179"/>
        <v>7.9576765126112701</v>
      </c>
      <c r="O760" s="6">
        <v>1318535.2</v>
      </c>
      <c r="P760" s="6">
        <v>2819802.5</v>
      </c>
      <c r="Q760" s="6">
        <v>397.25</v>
      </c>
      <c r="R760" s="49">
        <f t="shared" si="180"/>
        <v>14.495551089127694</v>
      </c>
      <c r="S760" s="6">
        <v>883039.8</v>
      </c>
      <c r="T760" s="6">
        <v>4894930</v>
      </c>
      <c r="U760" s="6">
        <v>705.5</v>
      </c>
      <c r="V760" s="49">
        <f t="shared" si="181"/>
        <v>5.5923647120592124</v>
      </c>
      <c r="W760" s="6">
        <v>711471.91</v>
      </c>
      <c r="X760" s="6">
        <v>3835330</v>
      </c>
      <c r="Y760" s="6">
        <v>553</v>
      </c>
      <c r="Z760" s="49">
        <f t="shared" si="182"/>
        <v>5.5651423215212255</v>
      </c>
      <c r="AA760" s="6">
        <v>-152911.57999999999</v>
      </c>
      <c r="AB760" s="6">
        <v>3871432.5</v>
      </c>
      <c r="AC760" s="6">
        <v>530.75</v>
      </c>
      <c r="AD760" s="49">
        <f t="shared" si="183"/>
        <v>-1.2244198962528727</v>
      </c>
      <c r="AE760" s="6">
        <v>-88944.61</v>
      </c>
      <c r="AF760" s="6">
        <v>2222769.5</v>
      </c>
      <c r="AG760" s="6">
        <v>301.95</v>
      </c>
      <c r="AH760" s="49">
        <f t="shared" si="184"/>
        <v>-1.2004565925526691</v>
      </c>
      <c r="AI760" s="6">
        <v>734639.9</v>
      </c>
      <c r="AJ760" s="6">
        <v>5861995</v>
      </c>
      <c r="AK760" s="6">
        <v>807</v>
      </c>
      <c r="AL760" s="49">
        <f t="shared" si="185"/>
        <v>3.8849976671764477</v>
      </c>
      <c r="AM760" s="6">
        <v>1359765.9</v>
      </c>
      <c r="AN760" s="6">
        <v>4905135</v>
      </c>
      <c r="AO760" s="6">
        <v>676</v>
      </c>
      <c r="AP760" s="49">
        <f t="shared" si="186"/>
        <v>8.5935948551874723</v>
      </c>
      <c r="AQ760" s="6">
        <v>1944392.91</v>
      </c>
      <c r="AR760" s="8">
        <v>4408835</v>
      </c>
      <c r="AS760" s="8">
        <v>608.5</v>
      </c>
      <c r="AT760" s="51">
        <f t="shared" si="187"/>
        <v>13.671679754402241</v>
      </c>
      <c r="AU760" s="6">
        <v>478649.16</v>
      </c>
      <c r="AV760" s="8">
        <v>3580928</v>
      </c>
      <c r="AW760" s="8">
        <v>495.85</v>
      </c>
      <c r="AX760" s="51">
        <f t="shared" si="188"/>
        <v>4.1436532541285382</v>
      </c>
      <c r="AY760" s="50">
        <f t="shared" si="189"/>
        <v>5565034.1299999999</v>
      </c>
      <c r="AZ760" s="50">
        <f t="shared" si="190"/>
        <v>27831970</v>
      </c>
      <c r="BA760" s="50">
        <f t="shared" si="191"/>
        <v>6835.8</v>
      </c>
      <c r="BB760" s="7">
        <f t="shared" si="192"/>
        <v>6.198485340060369</v>
      </c>
      <c r="BC760" s="10" t="s">
        <v>796</v>
      </c>
      <c r="BD760" s="10" t="s">
        <v>786</v>
      </c>
      <c r="BE760" s="10" t="s">
        <v>807</v>
      </c>
      <c r="BF760" s="10" t="s">
        <v>808</v>
      </c>
    </row>
    <row r="761" spans="1:58" x14ac:dyDescent="0.2">
      <c r="A761" s="5">
        <v>147892</v>
      </c>
      <c r="B761" s="6" t="s">
        <v>135</v>
      </c>
      <c r="C761" s="6">
        <v>102915.9</v>
      </c>
      <c r="D761" s="6">
        <v>290565</v>
      </c>
      <c r="E761" s="6">
        <v>39.5</v>
      </c>
      <c r="F761" s="49">
        <f t="shared" si="177"/>
        <v>10.625770481647823</v>
      </c>
      <c r="G761" s="6">
        <v>-11217.11</v>
      </c>
      <c r="H761" s="6">
        <v>496865</v>
      </c>
      <c r="I761" s="6">
        <v>70.5</v>
      </c>
      <c r="J761" s="49">
        <f t="shared" si="178"/>
        <v>-0.69984887243013705</v>
      </c>
      <c r="K761" s="6">
        <v>-31106.61</v>
      </c>
      <c r="L761" s="6">
        <v>775585</v>
      </c>
      <c r="M761" s="6">
        <v>107.5</v>
      </c>
      <c r="N761" s="49">
        <f t="shared" si="179"/>
        <v>-1.2032186027321312</v>
      </c>
      <c r="O761" s="6">
        <v>-11582.6</v>
      </c>
      <c r="P761" s="6">
        <v>494128</v>
      </c>
      <c r="Q761" s="6">
        <v>68.8</v>
      </c>
      <c r="R761" s="49">
        <f t="shared" si="180"/>
        <v>-0.72665503675161092</v>
      </c>
      <c r="S761" s="6">
        <v>-18561.580000000002</v>
      </c>
      <c r="T761" s="6">
        <v>381774</v>
      </c>
      <c r="U761" s="6">
        <v>53.4</v>
      </c>
      <c r="V761" s="49">
        <f t="shared" si="181"/>
        <v>-1.5071979233787529</v>
      </c>
      <c r="W761" s="6">
        <v>-59424.08</v>
      </c>
      <c r="X761" s="6">
        <v>714655</v>
      </c>
      <c r="Y761" s="6">
        <v>100.5</v>
      </c>
      <c r="Z761" s="49">
        <f t="shared" si="182"/>
        <v>-2.494521692285089</v>
      </c>
      <c r="AA761" s="6">
        <v>-22271.08</v>
      </c>
      <c r="AB761" s="6">
        <v>361500</v>
      </c>
      <c r="AC761" s="6">
        <v>50</v>
      </c>
      <c r="AD761" s="49">
        <f t="shared" si="183"/>
        <v>-1.9098298201936377</v>
      </c>
      <c r="AE761" s="6">
        <v>-18570.07</v>
      </c>
      <c r="AF761" s="6">
        <v>397720</v>
      </c>
      <c r="AG761" s="6">
        <v>52</v>
      </c>
      <c r="AH761" s="49">
        <f t="shared" si="184"/>
        <v>-1.4007394649502161</v>
      </c>
      <c r="AI761" s="6">
        <v>-42633.08</v>
      </c>
      <c r="AJ761" s="6">
        <v>420560</v>
      </c>
      <c r="AK761" s="6">
        <v>56</v>
      </c>
      <c r="AL761" s="49">
        <f t="shared" si="185"/>
        <v>-3.1425372836218379</v>
      </c>
      <c r="AM761" s="6">
        <v>-26440.080000000002</v>
      </c>
      <c r="AN761" s="6">
        <v>744510</v>
      </c>
      <c r="AO761" s="6">
        <v>101</v>
      </c>
      <c r="AP761" s="49">
        <f t="shared" si="186"/>
        <v>-1.1009153402909295</v>
      </c>
      <c r="AQ761" s="6">
        <v>-23154.080000000002</v>
      </c>
      <c r="AR761" s="8">
        <v>415605</v>
      </c>
      <c r="AS761" s="8">
        <v>55.5</v>
      </c>
      <c r="AT761" s="51">
        <f t="shared" si="187"/>
        <v>-1.7270641113557346</v>
      </c>
      <c r="AU761" s="6">
        <v>-124447.57</v>
      </c>
      <c r="AV761" s="8">
        <v>1155740</v>
      </c>
      <c r="AW761" s="8">
        <v>154</v>
      </c>
      <c r="AX761" s="51">
        <f t="shared" si="188"/>
        <v>-3.3380125893367021</v>
      </c>
      <c r="AY761" s="50">
        <f t="shared" si="189"/>
        <v>-51247.160000000011</v>
      </c>
      <c r="AZ761" s="50">
        <f t="shared" si="190"/>
        <v>3515072</v>
      </c>
      <c r="BA761" s="50">
        <f t="shared" si="191"/>
        <v>908.7</v>
      </c>
      <c r="BB761" s="7">
        <f t="shared" si="192"/>
        <v>-0.45195716047921647</v>
      </c>
      <c r="BC761" s="10" t="s">
        <v>796</v>
      </c>
      <c r="BD761" s="10" t="s">
        <v>786</v>
      </c>
      <c r="BE761" s="10" t="s">
        <v>807</v>
      </c>
      <c r="BF761" s="10" t="s">
        <v>808</v>
      </c>
    </row>
    <row r="762" spans="1:58" x14ac:dyDescent="0.2">
      <c r="A762" s="5">
        <v>149859</v>
      </c>
      <c r="B762" s="6" t="s">
        <v>165</v>
      </c>
      <c r="C762" s="6">
        <v>-24833.77</v>
      </c>
      <c r="D762" s="6">
        <v>656770</v>
      </c>
      <c r="E762" s="6">
        <v>91</v>
      </c>
      <c r="F762" s="49">
        <f t="shared" si="177"/>
        <v>-1.1343592125097066</v>
      </c>
      <c r="G762" s="6">
        <v>-23916.77</v>
      </c>
      <c r="H762" s="6">
        <v>890215</v>
      </c>
      <c r="I762" s="6">
        <v>130</v>
      </c>
      <c r="J762" s="49">
        <f t="shared" si="178"/>
        <v>-0.83285483843790542</v>
      </c>
      <c r="K762" s="6">
        <v>-61021.01</v>
      </c>
      <c r="L762" s="6">
        <v>1675917.5</v>
      </c>
      <c r="M762" s="6">
        <v>232.75</v>
      </c>
      <c r="N762" s="49">
        <f t="shared" si="179"/>
        <v>-1.0923152840160688</v>
      </c>
      <c r="O762" s="6">
        <v>80797.460000000006</v>
      </c>
      <c r="P762" s="6">
        <v>1689265</v>
      </c>
      <c r="Q762" s="6">
        <v>235.5</v>
      </c>
      <c r="R762" s="49">
        <f t="shared" si="180"/>
        <v>1.482728441067565</v>
      </c>
      <c r="S762" s="6">
        <v>-24653.52</v>
      </c>
      <c r="T762" s="6">
        <v>1319455</v>
      </c>
      <c r="U762" s="6">
        <v>185.5</v>
      </c>
      <c r="V762" s="49">
        <f t="shared" si="181"/>
        <v>-0.57922333084493227</v>
      </c>
      <c r="W762" s="6">
        <v>-153141.26999999999</v>
      </c>
      <c r="X762" s="6">
        <v>1185202.5</v>
      </c>
      <c r="Y762" s="6">
        <v>167.75</v>
      </c>
      <c r="Z762" s="49">
        <f t="shared" si="182"/>
        <v>-3.8763317660906047</v>
      </c>
      <c r="AA762" s="6">
        <v>-17414.28</v>
      </c>
      <c r="AB762" s="6">
        <v>1164215</v>
      </c>
      <c r="AC762" s="6">
        <v>156.5</v>
      </c>
      <c r="AD762" s="49">
        <f t="shared" si="183"/>
        <v>-0.46369672268438389</v>
      </c>
      <c r="AE762" s="6">
        <v>-47394.29</v>
      </c>
      <c r="AF762" s="6">
        <v>915870</v>
      </c>
      <c r="AG762" s="6">
        <v>122</v>
      </c>
      <c r="AH762" s="49">
        <f t="shared" si="184"/>
        <v>-1.5524350617445708</v>
      </c>
      <c r="AI762" s="6">
        <v>-22186.79</v>
      </c>
      <c r="AJ762" s="6">
        <v>1264400</v>
      </c>
      <c r="AK762" s="6">
        <v>172</v>
      </c>
      <c r="AL762" s="49">
        <f t="shared" si="185"/>
        <v>-0.54396590477696938</v>
      </c>
      <c r="AM762" s="6">
        <v>255544.22</v>
      </c>
      <c r="AN762" s="6">
        <v>1372955</v>
      </c>
      <c r="AO762" s="6">
        <v>188</v>
      </c>
      <c r="AP762" s="49">
        <f t="shared" si="186"/>
        <v>5.7699420738480143</v>
      </c>
      <c r="AQ762" s="6">
        <v>58432.21</v>
      </c>
      <c r="AR762" s="8">
        <v>1536380</v>
      </c>
      <c r="AS762" s="8">
        <v>208</v>
      </c>
      <c r="AT762" s="51">
        <f t="shared" si="187"/>
        <v>1.1790042242153633</v>
      </c>
      <c r="AU762" s="6">
        <v>-13396.42</v>
      </c>
      <c r="AV762" s="8">
        <v>1861900</v>
      </c>
      <c r="AW762" s="8">
        <v>250</v>
      </c>
      <c r="AX762" s="51">
        <f t="shared" si="188"/>
        <v>-0.22304582415811805</v>
      </c>
      <c r="AY762" s="50">
        <f t="shared" si="189"/>
        <v>-224183.16</v>
      </c>
      <c r="AZ762" s="50">
        <f t="shared" si="190"/>
        <v>8581040</v>
      </c>
      <c r="BA762" s="50">
        <f t="shared" si="191"/>
        <v>2139</v>
      </c>
      <c r="BB762" s="7">
        <f t="shared" si="192"/>
        <v>-0.80988760802886361</v>
      </c>
      <c r="BC762" s="10" t="s">
        <v>796</v>
      </c>
      <c r="BD762" s="10" t="s">
        <v>786</v>
      </c>
      <c r="BE762" s="10" t="s">
        <v>807</v>
      </c>
      <c r="BF762" s="10" t="s">
        <v>808</v>
      </c>
    </row>
    <row r="763" spans="1:58" x14ac:dyDescent="0.2">
      <c r="A763" s="5">
        <v>171839</v>
      </c>
      <c r="B763" s="6" t="s">
        <v>202</v>
      </c>
      <c r="C763" s="6">
        <v>1074693.83</v>
      </c>
      <c r="D763" s="6">
        <v>3118698.5</v>
      </c>
      <c r="E763" s="6">
        <v>437.95</v>
      </c>
      <c r="F763" s="49">
        <f t="shared" si="177"/>
        <v>10.337906950607762</v>
      </c>
      <c r="G763" s="6">
        <v>633794.21</v>
      </c>
      <c r="H763" s="6">
        <v>7141745</v>
      </c>
      <c r="I763" s="6">
        <v>1028</v>
      </c>
      <c r="J763" s="49">
        <f t="shared" si="178"/>
        <v>2.7510952169252749</v>
      </c>
      <c r="K763" s="6">
        <v>2123111.4900000002</v>
      </c>
      <c r="L763" s="6">
        <v>7190335</v>
      </c>
      <c r="M763" s="6">
        <v>1004.8</v>
      </c>
      <c r="N763" s="49">
        <f t="shared" si="179"/>
        <v>8.8581887631104816</v>
      </c>
      <c r="O763" s="6">
        <v>3181258.9</v>
      </c>
      <c r="P763" s="6">
        <v>6777168</v>
      </c>
      <c r="Q763" s="6">
        <v>957.3</v>
      </c>
      <c r="R763" s="49">
        <f t="shared" si="180"/>
        <v>14.55165725565605</v>
      </c>
      <c r="S763" s="6">
        <v>766470.82</v>
      </c>
      <c r="T763" s="6">
        <v>1918150</v>
      </c>
      <c r="U763" s="6">
        <v>280</v>
      </c>
      <c r="V763" s="49">
        <f t="shared" si="181"/>
        <v>12.387245741990981</v>
      </c>
      <c r="W763" s="6">
        <v>2814394.43</v>
      </c>
      <c r="X763" s="6">
        <v>7647153.5</v>
      </c>
      <c r="Y763" s="6">
        <v>1091.8499999999999</v>
      </c>
      <c r="Z763" s="49">
        <f t="shared" si="182"/>
        <v>11.040949145325774</v>
      </c>
      <c r="AA763" s="6">
        <v>5740823.46</v>
      </c>
      <c r="AB763" s="6">
        <v>6551450</v>
      </c>
      <c r="AC763" s="6">
        <v>895</v>
      </c>
      <c r="AD763" s="49">
        <f t="shared" si="183"/>
        <v>27.164296035228844</v>
      </c>
      <c r="AE763" s="6">
        <v>3875213.44</v>
      </c>
      <c r="AF763" s="6">
        <v>4870260</v>
      </c>
      <c r="AG763" s="6">
        <v>661</v>
      </c>
      <c r="AH763" s="49">
        <f t="shared" si="184"/>
        <v>23.870676965911471</v>
      </c>
      <c r="AI763" s="6">
        <v>1239191.3700000001</v>
      </c>
      <c r="AJ763" s="6">
        <v>9519765</v>
      </c>
      <c r="AK763" s="6">
        <v>1313.5</v>
      </c>
      <c r="AL763" s="49">
        <f t="shared" si="185"/>
        <v>4.0352815925603212</v>
      </c>
      <c r="AM763" s="6">
        <v>2615235.7000000002</v>
      </c>
      <c r="AN763" s="6">
        <v>7406074.5</v>
      </c>
      <c r="AO763" s="6">
        <v>1027.45</v>
      </c>
      <c r="AP763" s="49">
        <f t="shared" si="186"/>
        <v>10.94673118667656</v>
      </c>
      <c r="AQ763" s="6">
        <v>3369444.76</v>
      </c>
      <c r="AR763" s="8">
        <v>5940845</v>
      </c>
      <c r="AS763" s="8">
        <v>809.5</v>
      </c>
      <c r="AT763" s="51">
        <f t="shared" si="187"/>
        <v>17.5821432069007</v>
      </c>
      <c r="AU763" s="6">
        <v>2899292.79</v>
      </c>
      <c r="AV763" s="8">
        <v>6546302</v>
      </c>
      <c r="AW763" s="8">
        <v>878.2</v>
      </c>
      <c r="AX763" s="51">
        <f t="shared" si="188"/>
        <v>13.72959519588311</v>
      </c>
      <c r="AY763" s="50">
        <f t="shared" si="189"/>
        <v>16334547.140000001</v>
      </c>
      <c r="AZ763" s="50">
        <f t="shared" si="190"/>
        <v>40344700</v>
      </c>
      <c r="BA763" s="50">
        <f t="shared" si="191"/>
        <v>10384.550000000001</v>
      </c>
      <c r="BB763" s="7">
        <f t="shared" si="192"/>
        <v>12.55111480169638</v>
      </c>
      <c r="BC763" s="10" t="s">
        <v>796</v>
      </c>
      <c r="BD763" s="10" t="s">
        <v>786</v>
      </c>
      <c r="BE763" s="10" t="s">
        <v>807</v>
      </c>
      <c r="BF763" s="10" t="s">
        <v>808</v>
      </c>
    </row>
    <row r="764" spans="1:58" x14ac:dyDescent="0.2">
      <c r="A764" s="5">
        <v>171923</v>
      </c>
      <c r="B764" s="6" t="s">
        <v>205</v>
      </c>
      <c r="C764" s="6">
        <v>209606.78</v>
      </c>
      <c r="D764" s="6">
        <v>820585</v>
      </c>
      <c r="E764" s="6">
        <v>117</v>
      </c>
      <c r="F764" s="49">
        <f t="shared" si="177"/>
        <v>7.6630737827281763</v>
      </c>
      <c r="G764" s="6">
        <v>245984.78</v>
      </c>
      <c r="H764" s="6">
        <v>1191380</v>
      </c>
      <c r="I764" s="6">
        <v>171</v>
      </c>
      <c r="J764" s="49">
        <f t="shared" si="178"/>
        <v>6.4005843475633304</v>
      </c>
      <c r="K764" s="6">
        <v>124281.29</v>
      </c>
      <c r="L764" s="6">
        <v>1259310</v>
      </c>
      <c r="M764" s="6">
        <v>173.5</v>
      </c>
      <c r="N764" s="49">
        <f t="shared" si="179"/>
        <v>2.9606996688662837</v>
      </c>
      <c r="O764" s="6">
        <v>411575.32</v>
      </c>
      <c r="P764" s="6">
        <v>1169420</v>
      </c>
      <c r="Q764" s="6">
        <v>165</v>
      </c>
      <c r="R764" s="49">
        <f t="shared" si="180"/>
        <v>10.910395683330197</v>
      </c>
      <c r="S764" s="6">
        <v>486073.31</v>
      </c>
      <c r="T764" s="6">
        <v>971030</v>
      </c>
      <c r="U764" s="6">
        <v>140.5</v>
      </c>
      <c r="V764" s="49">
        <f t="shared" si="181"/>
        <v>15.51782397042316</v>
      </c>
      <c r="W764" s="6">
        <v>295145.78999999998</v>
      </c>
      <c r="X764" s="6">
        <v>1039170</v>
      </c>
      <c r="Y764" s="6">
        <v>147</v>
      </c>
      <c r="Z764" s="49">
        <f t="shared" si="182"/>
        <v>8.5206209763561294</v>
      </c>
      <c r="AA764" s="6">
        <v>219130.77</v>
      </c>
      <c r="AB764" s="6">
        <v>570300</v>
      </c>
      <c r="AC764" s="6">
        <v>80</v>
      </c>
      <c r="AD764" s="49">
        <f t="shared" si="183"/>
        <v>11.911369226722778</v>
      </c>
      <c r="AE764" s="6">
        <v>-23760.23</v>
      </c>
      <c r="AF764" s="6">
        <v>460870</v>
      </c>
      <c r="AG764" s="6">
        <v>62</v>
      </c>
      <c r="AH764" s="49">
        <f t="shared" si="184"/>
        <v>-1.546655022023564</v>
      </c>
      <c r="AI764" s="6">
        <v>102006.27</v>
      </c>
      <c r="AJ764" s="6">
        <v>1247095</v>
      </c>
      <c r="AK764" s="6">
        <v>169.5</v>
      </c>
      <c r="AL764" s="49">
        <f t="shared" si="185"/>
        <v>2.5356483427485479</v>
      </c>
      <c r="AM764" s="6">
        <v>541647.28</v>
      </c>
      <c r="AN764" s="6">
        <v>1568300</v>
      </c>
      <c r="AO764" s="6">
        <v>220</v>
      </c>
      <c r="AP764" s="49">
        <f t="shared" si="186"/>
        <v>10.706539361091629</v>
      </c>
      <c r="AQ764" s="6">
        <v>491288.3</v>
      </c>
      <c r="AR764" s="8">
        <v>1180680</v>
      </c>
      <c r="AS764" s="8">
        <v>160.5</v>
      </c>
      <c r="AT764" s="51">
        <f t="shared" si="187"/>
        <v>12.899293034522477</v>
      </c>
      <c r="AU764" s="6">
        <v>120425.66</v>
      </c>
      <c r="AV764" s="8">
        <v>1894515</v>
      </c>
      <c r="AW764" s="8">
        <v>251.5</v>
      </c>
      <c r="AX764" s="51">
        <f t="shared" si="188"/>
        <v>1.9705283199130119</v>
      </c>
      <c r="AY764" s="50">
        <f t="shared" si="189"/>
        <v>1991798.04</v>
      </c>
      <c r="AZ764" s="50">
        <f t="shared" si="190"/>
        <v>7021195</v>
      </c>
      <c r="BA764" s="50">
        <f t="shared" si="191"/>
        <v>1857.5</v>
      </c>
      <c r="BB764" s="7">
        <f t="shared" si="192"/>
        <v>8.7941923333563601</v>
      </c>
      <c r="BC764" s="10" t="s">
        <v>796</v>
      </c>
      <c r="BD764" s="10" t="s">
        <v>786</v>
      </c>
      <c r="BE764" s="10" t="s">
        <v>807</v>
      </c>
      <c r="BF764" s="10" t="s">
        <v>808</v>
      </c>
    </row>
    <row r="765" spans="1:58" x14ac:dyDescent="0.2">
      <c r="A765" s="5">
        <v>171924</v>
      </c>
      <c r="B765" s="6" t="s">
        <v>126</v>
      </c>
      <c r="C765" s="6">
        <v>775912.69</v>
      </c>
      <c r="D765" s="6">
        <v>1785875</v>
      </c>
      <c r="E765" s="6">
        <v>251</v>
      </c>
      <c r="F765" s="49">
        <f t="shared" si="177"/>
        <v>13.034160117589417</v>
      </c>
      <c r="G765" s="6">
        <v>431373.68</v>
      </c>
      <c r="H765" s="6">
        <v>1777590</v>
      </c>
      <c r="I765" s="6">
        <v>258</v>
      </c>
      <c r="J765" s="49">
        <f t="shared" si="178"/>
        <v>7.5228731484763083</v>
      </c>
      <c r="K765" s="6">
        <v>654822.67000000004</v>
      </c>
      <c r="L765" s="6">
        <v>2870550</v>
      </c>
      <c r="M765" s="6">
        <v>392</v>
      </c>
      <c r="N765" s="49">
        <f t="shared" si="179"/>
        <v>6.8435247948999329</v>
      </c>
      <c r="O765" s="6">
        <v>-27317.33</v>
      </c>
      <c r="P765" s="6">
        <v>1339775</v>
      </c>
      <c r="Q765" s="6">
        <v>189.5</v>
      </c>
      <c r="R765" s="49">
        <f t="shared" si="180"/>
        <v>-0.63207421395383556</v>
      </c>
      <c r="S765" s="6">
        <v>58922.67</v>
      </c>
      <c r="T765" s="6">
        <v>1875620</v>
      </c>
      <c r="U765" s="6">
        <v>267</v>
      </c>
      <c r="V765" s="49">
        <f t="shared" si="181"/>
        <v>0.97386611893667163</v>
      </c>
      <c r="W765" s="6">
        <v>107739.59</v>
      </c>
      <c r="X765" s="6">
        <v>2135450</v>
      </c>
      <c r="Y765" s="6">
        <v>305</v>
      </c>
      <c r="Z765" s="49">
        <f t="shared" si="182"/>
        <v>1.5135862230443231</v>
      </c>
      <c r="AA765" s="6">
        <v>686006.61</v>
      </c>
      <c r="AB765" s="6">
        <v>2810680</v>
      </c>
      <c r="AC765" s="6">
        <v>378</v>
      </c>
      <c r="AD765" s="49">
        <f t="shared" si="183"/>
        <v>7.5662134821466696</v>
      </c>
      <c r="AE765" s="6">
        <v>194268.63</v>
      </c>
      <c r="AF765" s="6">
        <v>2032310</v>
      </c>
      <c r="AG765" s="6">
        <v>281</v>
      </c>
      <c r="AH765" s="49">
        <f t="shared" si="184"/>
        <v>2.8677017285748727</v>
      </c>
      <c r="AI765" s="6">
        <v>141543.12</v>
      </c>
      <c r="AJ765" s="6">
        <v>2941845</v>
      </c>
      <c r="AK765" s="6">
        <v>410.5</v>
      </c>
      <c r="AL765" s="49">
        <f t="shared" si="185"/>
        <v>1.4915254610627005</v>
      </c>
      <c r="AM765" s="6">
        <v>640324.11</v>
      </c>
      <c r="AN765" s="6">
        <v>4267190</v>
      </c>
      <c r="AO765" s="6">
        <v>603.5</v>
      </c>
      <c r="AP765" s="49">
        <f t="shared" si="186"/>
        <v>4.6517842913017704</v>
      </c>
      <c r="AQ765" s="6">
        <v>409606.15</v>
      </c>
      <c r="AR765" s="8">
        <v>3003590</v>
      </c>
      <c r="AS765" s="8">
        <v>411.5</v>
      </c>
      <c r="AT765" s="51">
        <f t="shared" si="187"/>
        <v>4.2275379296108992</v>
      </c>
      <c r="AU765" s="6">
        <v>-103656.74</v>
      </c>
      <c r="AV765" s="8">
        <v>4076955</v>
      </c>
      <c r="AW765" s="8">
        <v>543</v>
      </c>
      <c r="AX765" s="51">
        <f t="shared" si="188"/>
        <v>-0.78817620994099757</v>
      </c>
      <c r="AY765" s="50">
        <f t="shared" si="189"/>
        <v>2687460.58</v>
      </c>
      <c r="AZ765" s="50">
        <f t="shared" si="190"/>
        <v>14595540</v>
      </c>
      <c r="BA765" s="50">
        <f t="shared" si="191"/>
        <v>4290</v>
      </c>
      <c r="BB765" s="7">
        <f t="shared" si="192"/>
        <v>5.7079955918040719</v>
      </c>
      <c r="BC765" s="10" t="s">
        <v>796</v>
      </c>
      <c r="BD765" s="10" t="s">
        <v>786</v>
      </c>
      <c r="BE765" s="10" t="s">
        <v>807</v>
      </c>
      <c r="BF765" s="10" t="s">
        <v>808</v>
      </c>
    </row>
    <row r="766" spans="1:58" x14ac:dyDescent="0.2">
      <c r="A766" s="5">
        <v>172936</v>
      </c>
      <c r="B766" s="6" t="s">
        <v>240</v>
      </c>
      <c r="C766" s="6">
        <v>-15544.25</v>
      </c>
      <c r="D766" s="6">
        <v>435405</v>
      </c>
      <c r="E766" s="6">
        <v>59</v>
      </c>
      <c r="F766" s="49">
        <f t="shared" si="177"/>
        <v>-1.0710200847486822</v>
      </c>
      <c r="G766" s="6">
        <v>-9382.25</v>
      </c>
      <c r="H766" s="6">
        <v>417200</v>
      </c>
      <c r="I766" s="6">
        <v>60</v>
      </c>
      <c r="J766" s="49">
        <f t="shared" si="178"/>
        <v>-0.6971470517737296</v>
      </c>
      <c r="K766" s="6">
        <v>-25877.26</v>
      </c>
      <c r="L766" s="6">
        <v>799400</v>
      </c>
      <c r="M766" s="6">
        <v>111</v>
      </c>
      <c r="N766" s="49">
        <f t="shared" si="179"/>
        <v>-0.97112559419564659</v>
      </c>
      <c r="O766" s="6">
        <v>-4577.26</v>
      </c>
      <c r="P766" s="6">
        <v>266175</v>
      </c>
      <c r="Q766" s="6">
        <v>36.5</v>
      </c>
      <c r="R766" s="49">
        <f t="shared" si="180"/>
        <v>-0.53308935850474315</v>
      </c>
      <c r="S766" s="6">
        <v>-19083.259999999998</v>
      </c>
      <c r="T766" s="6">
        <v>229925</v>
      </c>
      <c r="U766" s="6">
        <v>32.5</v>
      </c>
      <c r="V766" s="49">
        <f t="shared" si="181"/>
        <v>-2.5729305643144502</v>
      </c>
      <c r="W766" s="6">
        <v>378468.73</v>
      </c>
      <c r="X766" s="6">
        <v>574310</v>
      </c>
      <c r="Y766" s="6">
        <v>81</v>
      </c>
      <c r="Z766" s="49">
        <f t="shared" si="182"/>
        <v>19.769918510908742</v>
      </c>
      <c r="AA766" s="6">
        <v>141768.73000000001</v>
      </c>
      <c r="AB766" s="6">
        <v>117150</v>
      </c>
      <c r="AC766" s="6">
        <v>15</v>
      </c>
      <c r="AD766" s="49">
        <f t="shared" si="183"/>
        <v>37.514559368331206</v>
      </c>
      <c r="AE766" s="6">
        <v>155318.17000000001</v>
      </c>
      <c r="AF766" s="6">
        <v>222300</v>
      </c>
      <c r="AG766" s="6">
        <v>30</v>
      </c>
      <c r="AH766" s="49">
        <f t="shared" si="184"/>
        <v>20.960616734143052</v>
      </c>
      <c r="AI766" s="6">
        <v>-26787.33</v>
      </c>
      <c r="AJ766" s="6">
        <v>166475</v>
      </c>
      <c r="AK766" s="6">
        <v>22.5</v>
      </c>
      <c r="AL766" s="49">
        <f t="shared" si="185"/>
        <v>-4.9881797867547686</v>
      </c>
      <c r="AM766" s="6">
        <v>-2517.33</v>
      </c>
      <c r="AN766" s="6">
        <v>106400</v>
      </c>
      <c r="AO766" s="6">
        <v>15</v>
      </c>
      <c r="AP766" s="49">
        <f t="shared" si="186"/>
        <v>-0.73343261278195482</v>
      </c>
      <c r="AQ766" s="6">
        <v>-3792.33</v>
      </c>
      <c r="AR766" s="8">
        <v>0</v>
      </c>
      <c r="AS766" s="8">
        <v>0</v>
      </c>
      <c r="AT766" s="51">
        <f t="shared" si="187"/>
        <v>0</v>
      </c>
      <c r="AU766" s="6">
        <v>-22292.33</v>
      </c>
      <c r="AV766" s="8">
        <v>0</v>
      </c>
      <c r="AW766" s="8">
        <v>0</v>
      </c>
      <c r="AX766" s="51">
        <f t="shared" si="188"/>
        <v>0</v>
      </c>
      <c r="AY766" s="50">
        <f t="shared" si="189"/>
        <v>445773.17999999993</v>
      </c>
      <c r="AZ766" s="50">
        <f t="shared" si="190"/>
        <v>2839565</v>
      </c>
      <c r="BA766" s="50">
        <f t="shared" si="191"/>
        <v>462.5</v>
      </c>
      <c r="BB766" s="7">
        <f t="shared" si="192"/>
        <v>4.8665794162133977</v>
      </c>
      <c r="BC766" s="10" t="s">
        <v>796</v>
      </c>
      <c r="BD766" s="10" t="s">
        <v>786</v>
      </c>
      <c r="BE766" s="10" t="s">
        <v>807</v>
      </c>
      <c r="BF766" s="10" t="s">
        <v>808</v>
      </c>
    </row>
    <row r="767" spans="1:58" x14ac:dyDescent="0.2">
      <c r="A767" s="5">
        <v>172946</v>
      </c>
      <c r="B767" s="6" t="s">
        <v>242</v>
      </c>
      <c r="C767" s="6">
        <v>1049226.08</v>
      </c>
      <c r="D767" s="6">
        <v>1292355</v>
      </c>
      <c r="E767" s="6">
        <v>179.5</v>
      </c>
      <c r="F767" s="49">
        <f t="shared" si="177"/>
        <v>24.356142391216039</v>
      </c>
      <c r="G767" s="6">
        <v>852126.08</v>
      </c>
      <c r="H767" s="6">
        <v>1028750</v>
      </c>
      <c r="I767" s="6">
        <v>150</v>
      </c>
      <c r="J767" s="49">
        <f t="shared" si="178"/>
        <v>25.677675314702306</v>
      </c>
      <c r="K767" s="6">
        <v>930452.37</v>
      </c>
      <c r="L767" s="6">
        <v>1638822.5</v>
      </c>
      <c r="M767" s="6">
        <v>227.25</v>
      </c>
      <c r="N767" s="49">
        <f t="shared" si="179"/>
        <v>17.032699453418537</v>
      </c>
      <c r="O767" s="6">
        <v>1192629.8400000001</v>
      </c>
      <c r="P767" s="6">
        <v>1937510</v>
      </c>
      <c r="Q767" s="6">
        <v>270</v>
      </c>
      <c r="R767" s="49">
        <f t="shared" si="180"/>
        <v>19.0819789523667</v>
      </c>
      <c r="S767" s="6">
        <v>1353204.85</v>
      </c>
      <c r="T767" s="6">
        <v>1549700</v>
      </c>
      <c r="U767" s="6">
        <v>220</v>
      </c>
      <c r="V767" s="49">
        <f t="shared" si="181"/>
        <v>27.069336226366396</v>
      </c>
      <c r="W767" s="6">
        <v>921579.36</v>
      </c>
      <c r="X767" s="6">
        <v>1835502.5</v>
      </c>
      <c r="Y767" s="6">
        <v>260.25</v>
      </c>
      <c r="Z767" s="49">
        <f t="shared" si="182"/>
        <v>15.062567770951008</v>
      </c>
      <c r="AA767" s="6">
        <v>1148992.3500000001</v>
      </c>
      <c r="AB767" s="6">
        <v>902700</v>
      </c>
      <c r="AC767" s="6">
        <v>120</v>
      </c>
      <c r="AD767" s="49">
        <f t="shared" si="183"/>
        <v>39.458029079428385</v>
      </c>
      <c r="AE767" s="6">
        <v>1004602.35</v>
      </c>
      <c r="AF767" s="6">
        <v>644100</v>
      </c>
      <c r="AG767" s="6">
        <v>87</v>
      </c>
      <c r="AH767" s="49">
        <f t="shared" si="184"/>
        <v>46.79098043782021</v>
      </c>
      <c r="AI767" s="6">
        <v>1268707.32</v>
      </c>
      <c r="AJ767" s="6">
        <v>1566690</v>
      </c>
      <c r="AK767" s="6">
        <v>211.5</v>
      </c>
      <c r="AL767" s="49">
        <f t="shared" si="185"/>
        <v>25.103834785439364</v>
      </c>
      <c r="AM767" s="6">
        <v>1263351.32</v>
      </c>
      <c r="AN767" s="6">
        <v>1022190</v>
      </c>
      <c r="AO767" s="6">
        <v>141.5</v>
      </c>
      <c r="AP767" s="49">
        <f t="shared" si="186"/>
        <v>38.313709701718864</v>
      </c>
      <c r="AQ767" s="6">
        <v>813801.32</v>
      </c>
      <c r="AR767" s="8">
        <v>0</v>
      </c>
      <c r="AS767" s="8">
        <v>0</v>
      </c>
      <c r="AT767" s="51">
        <f t="shared" si="187"/>
        <v>0</v>
      </c>
      <c r="AU767" s="6">
        <v>-80432.179999999993</v>
      </c>
      <c r="AV767" s="8">
        <v>0</v>
      </c>
      <c r="AW767" s="8">
        <v>0</v>
      </c>
      <c r="AX767" s="51">
        <f t="shared" si="188"/>
        <v>0</v>
      </c>
      <c r="AY767" s="50">
        <f t="shared" si="189"/>
        <v>7448210.9300000016</v>
      </c>
      <c r="AZ767" s="50">
        <f t="shared" si="190"/>
        <v>10185340</v>
      </c>
      <c r="BA767" s="50">
        <f t="shared" si="191"/>
        <v>1867</v>
      </c>
      <c r="BB767" s="7">
        <f t="shared" si="192"/>
        <v>22.669301057205754</v>
      </c>
      <c r="BC767" s="10" t="s">
        <v>796</v>
      </c>
      <c r="BD767" s="10" t="s">
        <v>786</v>
      </c>
      <c r="BE767" s="10" t="s">
        <v>807</v>
      </c>
      <c r="BF767" s="10" t="s">
        <v>808</v>
      </c>
    </row>
    <row r="768" spans="1:58" x14ac:dyDescent="0.2">
      <c r="A768" s="5">
        <v>175340</v>
      </c>
      <c r="B768" s="6" t="s">
        <v>281</v>
      </c>
      <c r="C768" s="6">
        <v>304587.40999999997</v>
      </c>
      <c r="D768" s="6">
        <v>1080120</v>
      </c>
      <c r="E768" s="6">
        <v>150</v>
      </c>
      <c r="F768" s="49">
        <f t="shared" si="177"/>
        <v>8.4598214087323615</v>
      </c>
      <c r="G768" s="6">
        <v>-85282.59</v>
      </c>
      <c r="H768" s="6">
        <v>1757870</v>
      </c>
      <c r="I768" s="6">
        <v>251</v>
      </c>
      <c r="J768" s="49">
        <f t="shared" si="178"/>
        <v>-1.5039566577733279</v>
      </c>
      <c r="K768" s="6">
        <v>-126943.85</v>
      </c>
      <c r="L768" s="6">
        <v>3623892.5</v>
      </c>
      <c r="M768" s="6">
        <v>498.75</v>
      </c>
      <c r="N768" s="49">
        <f t="shared" si="179"/>
        <v>-1.0508908583794911</v>
      </c>
      <c r="O768" s="6">
        <v>-78138.37</v>
      </c>
      <c r="P768" s="6">
        <v>2183610</v>
      </c>
      <c r="Q768" s="6">
        <v>306</v>
      </c>
      <c r="R768" s="49">
        <f t="shared" si="180"/>
        <v>-1.1093049903600001</v>
      </c>
      <c r="S768" s="6">
        <v>-61066.37</v>
      </c>
      <c r="T768" s="6">
        <v>2542840</v>
      </c>
      <c r="U768" s="6">
        <v>362</v>
      </c>
      <c r="V768" s="49">
        <f t="shared" si="181"/>
        <v>-0.74446582167969677</v>
      </c>
      <c r="W768" s="6">
        <v>-359696.16</v>
      </c>
      <c r="X768" s="6">
        <v>2368085.5</v>
      </c>
      <c r="Y768" s="6">
        <v>337.55</v>
      </c>
      <c r="Z768" s="49">
        <f t="shared" si="182"/>
        <v>-4.5567969568666333</v>
      </c>
      <c r="AA768" s="6">
        <v>562577.84</v>
      </c>
      <c r="AB768" s="6">
        <v>4565550</v>
      </c>
      <c r="AC768" s="6">
        <v>625</v>
      </c>
      <c r="AD768" s="49">
        <f t="shared" si="183"/>
        <v>3.819893121310685</v>
      </c>
      <c r="AE768" s="6">
        <v>-157585.21</v>
      </c>
      <c r="AF768" s="6">
        <v>2422250</v>
      </c>
      <c r="AG768" s="6">
        <v>320</v>
      </c>
      <c r="AH768" s="49">
        <f t="shared" si="184"/>
        <v>-1.9517210444834345</v>
      </c>
      <c r="AI768" s="6">
        <v>-392374.13</v>
      </c>
      <c r="AJ768" s="6">
        <v>3211438</v>
      </c>
      <c r="AK768" s="6">
        <v>433.8</v>
      </c>
      <c r="AL768" s="49">
        <f t="shared" si="185"/>
        <v>-3.7875861311973016</v>
      </c>
      <c r="AM768" s="6">
        <v>-227661.62</v>
      </c>
      <c r="AN768" s="6">
        <v>4643480</v>
      </c>
      <c r="AO768" s="6">
        <v>640.5</v>
      </c>
      <c r="AP768" s="49">
        <f t="shared" si="186"/>
        <v>-1.5198752272002893</v>
      </c>
      <c r="AQ768" s="6">
        <v>-135324.64000000001</v>
      </c>
      <c r="AR768" s="8">
        <v>2219650</v>
      </c>
      <c r="AS768" s="8">
        <v>305</v>
      </c>
      <c r="AT768" s="51">
        <f t="shared" si="187"/>
        <v>-1.8899663640664071</v>
      </c>
      <c r="AU768" s="6">
        <v>-714807.04</v>
      </c>
      <c r="AV768" s="8">
        <v>4542350</v>
      </c>
      <c r="AW768" s="8">
        <v>607.5</v>
      </c>
      <c r="AX768" s="51">
        <f t="shared" si="188"/>
        <v>-4.8783159025614502</v>
      </c>
      <c r="AY768" s="50">
        <f t="shared" si="189"/>
        <v>156037.90999999997</v>
      </c>
      <c r="AZ768" s="50">
        <f t="shared" si="190"/>
        <v>18121968</v>
      </c>
      <c r="BA768" s="50">
        <f t="shared" si="191"/>
        <v>4837.1000000000004</v>
      </c>
      <c r="BB768" s="7">
        <f t="shared" si="192"/>
        <v>0.26692328393913944</v>
      </c>
      <c r="BC768" s="10" t="s">
        <v>796</v>
      </c>
      <c r="BD768" s="10" t="s">
        <v>786</v>
      </c>
      <c r="BE768" s="10" t="s">
        <v>807</v>
      </c>
      <c r="BF768" s="10" t="s">
        <v>808</v>
      </c>
    </row>
    <row r="769" spans="1:58" x14ac:dyDescent="0.2">
      <c r="A769" s="5">
        <v>175689</v>
      </c>
      <c r="B769" s="6" t="s">
        <v>286</v>
      </c>
      <c r="C769" s="6">
        <v>-4577.4399999999996</v>
      </c>
      <c r="D769" s="6">
        <v>615010</v>
      </c>
      <c r="E769" s="6">
        <v>84.5</v>
      </c>
      <c r="F769" s="49">
        <f t="shared" si="177"/>
        <v>-0.22328612542885481</v>
      </c>
      <c r="G769" s="6">
        <v>-18968.439999999999</v>
      </c>
      <c r="H769" s="6">
        <v>605090</v>
      </c>
      <c r="I769" s="6">
        <v>85.5</v>
      </c>
      <c r="J769" s="49">
        <f t="shared" si="178"/>
        <v>-0.97179203093754651</v>
      </c>
      <c r="K769" s="6">
        <v>-66584.44</v>
      </c>
      <c r="L769" s="6">
        <v>1475600</v>
      </c>
      <c r="M769" s="6">
        <v>201</v>
      </c>
      <c r="N769" s="49">
        <f t="shared" si="179"/>
        <v>-1.3537091352670101</v>
      </c>
      <c r="O769" s="6">
        <v>-20405.43</v>
      </c>
      <c r="P769" s="6">
        <v>1105280</v>
      </c>
      <c r="Q769" s="6">
        <v>153</v>
      </c>
      <c r="R769" s="49">
        <f t="shared" si="180"/>
        <v>-0.57231500615228714</v>
      </c>
      <c r="S769" s="6">
        <v>-75738.429999999993</v>
      </c>
      <c r="T769" s="6">
        <v>943380</v>
      </c>
      <c r="U769" s="6">
        <v>133</v>
      </c>
      <c r="V769" s="49">
        <f t="shared" si="181"/>
        <v>-2.488807617291017</v>
      </c>
      <c r="W769" s="6">
        <v>-72994.429999999993</v>
      </c>
      <c r="X769" s="6">
        <v>247100</v>
      </c>
      <c r="Y769" s="6">
        <v>35</v>
      </c>
      <c r="Z769" s="49">
        <f t="shared" si="182"/>
        <v>-8.8621323350870096</v>
      </c>
      <c r="AA769" s="6">
        <v>-7446.43</v>
      </c>
      <c r="AB769" s="6">
        <v>224400</v>
      </c>
      <c r="AC769" s="6">
        <v>30</v>
      </c>
      <c r="AD769" s="49">
        <f t="shared" si="183"/>
        <v>-1.0286957664884135</v>
      </c>
      <c r="AE769" s="6">
        <v>-11322.43</v>
      </c>
      <c r="AF769" s="6">
        <v>232800</v>
      </c>
      <c r="AG769" s="6">
        <v>30</v>
      </c>
      <c r="AH769" s="49">
        <f t="shared" si="184"/>
        <v>-1.459076030927835</v>
      </c>
      <c r="AI769" s="6">
        <v>-51414.43</v>
      </c>
      <c r="AJ769" s="6">
        <v>671400</v>
      </c>
      <c r="AK769" s="6">
        <v>90</v>
      </c>
      <c r="AL769" s="49">
        <f t="shared" si="185"/>
        <v>-2.3739161900506405</v>
      </c>
      <c r="AM769" s="6">
        <v>268834.57</v>
      </c>
      <c r="AN769" s="6">
        <v>933780</v>
      </c>
      <c r="AO769" s="6">
        <v>128</v>
      </c>
      <c r="AP769" s="49">
        <f t="shared" si="186"/>
        <v>8.9248770267086481</v>
      </c>
      <c r="AQ769" s="6">
        <v>226837.55</v>
      </c>
      <c r="AR769" s="8">
        <v>1637570</v>
      </c>
      <c r="AS769" s="8">
        <v>219.5</v>
      </c>
      <c r="AT769" s="51">
        <f t="shared" si="187"/>
        <v>4.2941456243091896</v>
      </c>
      <c r="AU769" s="6">
        <v>-150241.95000000001</v>
      </c>
      <c r="AV769" s="8">
        <v>1007100</v>
      </c>
      <c r="AW769" s="8">
        <v>135</v>
      </c>
      <c r="AX769" s="51">
        <f t="shared" si="188"/>
        <v>-4.6246653261840933</v>
      </c>
      <c r="AY769" s="50">
        <f t="shared" si="189"/>
        <v>-266715.03999999998</v>
      </c>
      <c r="AZ769" s="50">
        <f t="shared" si="190"/>
        <v>5215860</v>
      </c>
      <c r="BA769" s="50">
        <f t="shared" si="191"/>
        <v>1324.5</v>
      </c>
      <c r="BB769" s="7">
        <f t="shared" si="192"/>
        <v>-1.5851971180208055</v>
      </c>
      <c r="BC769" s="10" t="s">
        <v>796</v>
      </c>
      <c r="BD769" s="10" t="s">
        <v>786</v>
      </c>
      <c r="BE769" s="10" t="s">
        <v>807</v>
      </c>
      <c r="BF769" s="10" t="s">
        <v>808</v>
      </c>
    </row>
    <row r="770" spans="1:58" x14ac:dyDescent="0.2">
      <c r="A770" s="5">
        <v>175939</v>
      </c>
      <c r="B770" s="6" t="s">
        <v>290</v>
      </c>
      <c r="C770" s="6">
        <v>334281.78999999998</v>
      </c>
      <c r="D770" s="6">
        <v>356550</v>
      </c>
      <c r="E770" s="6">
        <v>50</v>
      </c>
      <c r="F770" s="49">
        <f t="shared" si="177"/>
        <v>28.126360117795539</v>
      </c>
      <c r="G770" s="6">
        <v>-23123.21</v>
      </c>
      <c r="H770" s="6">
        <v>672540</v>
      </c>
      <c r="I770" s="6">
        <v>98</v>
      </c>
      <c r="J770" s="49">
        <f t="shared" si="178"/>
        <v>-1.0658392214589465</v>
      </c>
      <c r="K770" s="6">
        <v>-42422.71</v>
      </c>
      <c r="L770" s="6">
        <v>1119755</v>
      </c>
      <c r="M770" s="6">
        <v>160.5</v>
      </c>
      <c r="N770" s="49">
        <f t="shared" si="179"/>
        <v>-1.1365712142388291</v>
      </c>
      <c r="O770" s="6">
        <v>555775.79</v>
      </c>
      <c r="P770" s="6">
        <v>1016380</v>
      </c>
      <c r="Q770" s="6">
        <v>143.30000000000001</v>
      </c>
      <c r="R770" s="49">
        <f t="shared" si="180"/>
        <v>16.951385790747555</v>
      </c>
      <c r="S770" s="6">
        <v>614691.78</v>
      </c>
      <c r="T770" s="6">
        <v>655123.5</v>
      </c>
      <c r="U770" s="6">
        <v>96.85</v>
      </c>
      <c r="V770" s="49">
        <f t="shared" si="181"/>
        <v>29.08679841281835</v>
      </c>
      <c r="W770" s="6">
        <v>516285.77</v>
      </c>
      <c r="X770" s="6">
        <v>730436.5</v>
      </c>
      <c r="Y770" s="6">
        <v>103.15</v>
      </c>
      <c r="Z770" s="49">
        <f t="shared" si="182"/>
        <v>21.204544269077463</v>
      </c>
      <c r="AA770" s="6">
        <v>687227.76</v>
      </c>
      <c r="AB770" s="6">
        <v>911225</v>
      </c>
      <c r="AC770" s="6">
        <v>123.5</v>
      </c>
      <c r="AD770" s="49">
        <f t="shared" si="183"/>
        <v>23.379583044802327</v>
      </c>
      <c r="AE770" s="6">
        <v>705929.76</v>
      </c>
      <c r="AF770" s="6">
        <v>603250</v>
      </c>
      <c r="AG770" s="6">
        <v>85</v>
      </c>
      <c r="AH770" s="49">
        <f t="shared" si="184"/>
        <v>35.106328719436391</v>
      </c>
      <c r="AI770" s="6">
        <v>659093.76000000001</v>
      </c>
      <c r="AJ770" s="6">
        <v>1404975</v>
      </c>
      <c r="AK770" s="6">
        <v>193.5</v>
      </c>
      <c r="AL770" s="49">
        <f t="shared" si="185"/>
        <v>14.542541013185289</v>
      </c>
      <c r="AM770" s="6">
        <v>1018322.76</v>
      </c>
      <c r="AN770" s="6">
        <v>1186225</v>
      </c>
      <c r="AO770" s="6">
        <v>164.5</v>
      </c>
      <c r="AP770" s="49">
        <f t="shared" si="186"/>
        <v>26.612156681911106</v>
      </c>
      <c r="AQ770" s="6">
        <v>707218.26</v>
      </c>
      <c r="AR770" s="8">
        <v>1180992.5</v>
      </c>
      <c r="AS770" s="8">
        <v>161.75</v>
      </c>
      <c r="AT770" s="51">
        <f t="shared" si="187"/>
        <v>18.563848678124543</v>
      </c>
      <c r="AU770" s="6">
        <v>828103.49</v>
      </c>
      <c r="AV770" s="8">
        <v>1426105.5</v>
      </c>
      <c r="AW770" s="8">
        <v>193.05</v>
      </c>
      <c r="AX770" s="51">
        <f t="shared" si="188"/>
        <v>18.000918017636142</v>
      </c>
      <c r="AY770" s="50">
        <f t="shared" si="189"/>
        <v>2642716.9699999997</v>
      </c>
      <c r="AZ770" s="50">
        <f t="shared" si="190"/>
        <v>5462010</v>
      </c>
      <c r="BA770" s="50">
        <f t="shared" si="191"/>
        <v>1573.1</v>
      </c>
      <c r="BB770" s="7">
        <f t="shared" si="192"/>
        <v>14.998915430400162</v>
      </c>
      <c r="BC770" s="10" t="s">
        <v>796</v>
      </c>
      <c r="BD770" s="10" t="s">
        <v>786</v>
      </c>
      <c r="BE770" s="10" t="s">
        <v>807</v>
      </c>
      <c r="BF770" s="10" t="s">
        <v>808</v>
      </c>
    </row>
    <row r="771" spans="1:58" x14ac:dyDescent="0.2">
      <c r="A771" s="5">
        <v>176097</v>
      </c>
      <c r="B771" s="6" t="s">
        <v>292</v>
      </c>
      <c r="C771" s="6">
        <v>748564.81</v>
      </c>
      <c r="D771" s="6">
        <v>337050</v>
      </c>
      <c r="E771" s="6">
        <v>50</v>
      </c>
      <c r="F771" s="49">
        <f t="shared" ref="F771:F834" si="193">IFERROR(C771/(D771/30),0)</f>
        <v>66.627931464174466</v>
      </c>
      <c r="G771" s="6">
        <v>700174.81</v>
      </c>
      <c r="H771" s="6">
        <v>589680</v>
      </c>
      <c r="I771" s="6">
        <v>89</v>
      </c>
      <c r="J771" s="49">
        <f t="shared" ref="J771:J834" si="194">IFERROR(G771/(H771/31),0)</f>
        <v>36.808810049518392</v>
      </c>
      <c r="K771" s="6">
        <v>206712.33</v>
      </c>
      <c r="L771" s="6">
        <v>1609170</v>
      </c>
      <c r="M771" s="6">
        <v>231.5</v>
      </c>
      <c r="N771" s="49">
        <f t="shared" ref="N771:N834" si="195">IFERROR(K771/(L771/30),0)</f>
        <v>3.8537692723577992</v>
      </c>
      <c r="O771" s="6">
        <v>774682.33</v>
      </c>
      <c r="P771" s="6">
        <v>592200</v>
      </c>
      <c r="Q771" s="6">
        <v>87.5</v>
      </c>
      <c r="R771" s="49">
        <f t="shared" ref="R771:R834" si="196">IFERROR(O771/(P771/31),0)</f>
        <v>40.552435376561967</v>
      </c>
      <c r="S771" s="6">
        <v>727682.34</v>
      </c>
      <c r="T771" s="6">
        <v>1012530</v>
      </c>
      <c r="U771" s="6">
        <v>150</v>
      </c>
      <c r="V771" s="49">
        <f t="shared" ref="V771:V834" si="197">IFERROR(S771/(T771/31),0)</f>
        <v>22.278996711208556</v>
      </c>
      <c r="W771" s="6">
        <v>863351.34</v>
      </c>
      <c r="X771" s="6">
        <v>1092300</v>
      </c>
      <c r="Y771" s="6">
        <v>162</v>
      </c>
      <c r="Z771" s="49">
        <f t="shared" ref="Z771:Z834" si="198">IFERROR(W771/(X771/30),0)</f>
        <v>23.711929140346058</v>
      </c>
      <c r="AA771" s="6">
        <v>957974.34</v>
      </c>
      <c r="AB771" s="6">
        <v>1291500</v>
      </c>
      <c r="AC771" s="6">
        <v>180</v>
      </c>
      <c r="AD771" s="49">
        <f t="shared" ref="AD771:AD834" si="199">IFERROR(AA771/(AB771/31),0)</f>
        <v>22.994351173054589</v>
      </c>
      <c r="AE771" s="6">
        <v>-6601.66</v>
      </c>
      <c r="AF771" s="6">
        <v>72990</v>
      </c>
      <c r="AG771" s="6">
        <v>9</v>
      </c>
      <c r="AH771" s="49">
        <f t="shared" ref="AH771:AH834" si="200">IFERROR(AE771/(AF771/30),0)</f>
        <v>-2.7133826551582407</v>
      </c>
      <c r="AI771" s="6">
        <v>93676.85</v>
      </c>
      <c r="AJ771" s="6">
        <v>2113150</v>
      </c>
      <c r="AK771" s="6">
        <v>300.5</v>
      </c>
      <c r="AL771" s="49">
        <f t="shared" ref="AL771:AL834" si="201">IFERROR(AI771/(AJ771/31),0)</f>
        <v>1.3742433570735633</v>
      </c>
      <c r="AM771" s="6">
        <v>555816.81000000006</v>
      </c>
      <c r="AN771" s="6">
        <v>1370170</v>
      </c>
      <c r="AO771" s="6">
        <v>199.8</v>
      </c>
      <c r="AP771" s="49">
        <f t="shared" ref="AP771:AP834" si="202">IFERROR(AM771/(AN771/31),0)</f>
        <v>12.575316281921223</v>
      </c>
      <c r="AQ771" s="6">
        <v>653541.80000000005</v>
      </c>
      <c r="AR771" s="8">
        <v>1491700</v>
      </c>
      <c r="AS771" s="8">
        <v>211.5</v>
      </c>
      <c r="AT771" s="51">
        <f t="shared" ref="AT771:AT834" si="203">IFERROR(AQ771/(AR771/31),0)</f>
        <v>13.581682509888049</v>
      </c>
      <c r="AU771" s="6">
        <v>14586.84</v>
      </c>
      <c r="AV771" s="8">
        <v>2201950</v>
      </c>
      <c r="AW771" s="8">
        <v>307</v>
      </c>
      <c r="AX771" s="51">
        <f t="shared" ref="AX771:AX834" si="204">IFERROR(AU771/(AV771/31),0)</f>
        <v>0.20535981289311747</v>
      </c>
      <c r="AY771" s="50">
        <f t="shared" si="189"/>
        <v>4979142.3</v>
      </c>
      <c r="AZ771" s="50">
        <f t="shared" si="190"/>
        <v>6524430</v>
      </c>
      <c r="BA771" s="50">
        <f t="shared" si="191"/>
        <v>1977.8</v>
      </c>
      <c r="BB771" s="7">
        <f t="shared" si="192"/>
        <v>23.657761873451015</v>
      </c>
      <c r="BC771" s="10" t="s">
        <v>796</v>
      </c>
      <c r="BD771" s="10" t="s">
        <v>786</v>
      </c>
      <c r="BE771" s="10" t="s">
        <v>807</v>
      </c>
      <c r="BF771" s="10" t="s">
        <v>808</v>
      </c>
    </row>
    <row r="772" spans="1:58" x14ac:dyDescent="0.2">
      <c r="A772" s="5">
        <v>176324</v>
      </c>
      <c r="B772" s="6" t="s">
        <v>301</v>
      </c>
      <c r="C772" s="6">
        <v>-17355.46</v>
      </c>
      <c r="D772" s="6">
        <v>0</v>
      </c>
      <c r="E772" s="6">
        <v>0</v>
      </c>
      <c r="F772" s="49">
        <f t="shared" si="193"/>
        <v>0</v>
      </c>
      <c r="G772" s="6">
        <v>-17355.46</v>
      </c>
      <c r="H772" s="6">
        <v>0</v>
      </c>
      <c r="I772" s="6">
        <v>0</v>
      </c>
      <c r="J772" s="49">
        <f t="shared" si="194"/>
        <v>0</v>
      </c>
      <c r="K772" s="6">
        <v>-17355.46</v>
      </c>
      <c r="L772" s="6">
        <v>0</v>
      </c>
      <c r="M772" s="6">
        <v>0</v>
      </c>
      <c r="N772" s="49">
        <f t="shared" si="195"/>
        <v>0</v>
      </c>
      <c r="O772" s="6">
        <v>-21205.46</v>
      </c>
      <c r="P772" s="6">
        <v>330300</v>
      </c>
      <c r="Q772" s="6">
        <v>45</v>
      </c>
      <c r="R772" s="49">
        <f t="shared" si="196"/>
        <v>-1.9902187708144112</v>
      </c>
      <c r="S772" s="6">
        <v>-17755.46</v>
      </c>
      <c r="T772" s="6">
        <v>245200</v>
      </c>
      <c r="U772" s="6">
        <v>35</v>
      </c>
      <c r="V772" s="49">
        <f t="shared" si="197"/>
        <v>-2.244776753670473</v>
      </c>
      <c r="W772" s="6">
        <v>-28005.46</v>
      </c>
      <c r="X772" s="6">
        <v>0</v>
      </c>
      <c r="Y772" s="6">
        <v>0</v>
      </c>
      <c r="Z772" s="49">
        <f t="shared" si="198"/>
        <v>0</v>
      </c>
      <c r="AA772" s="6">
        <v>-28005.46</v>
      </c>
      <c r="AB772" s="6">
        <v>0</v>
      </c>
      <c r="AC772" s="6">
        <v>0</v>
      </c>
      <c r="AD772" s="49">
        <f t="shared" si="199"/>
        <v>0</v>
      </c>
      <c r="AE772" s="6">
        <v>-28005.46</v>
      </c>
      <c r="AF772" s="6">
        <v>0</v>
      </c>
      <c r="AG772" s="6">
        <v>0</v>
      </c>
      <c r="AH772" s="49">
        <f t="shared" si="200"/>
        <v>0</v>
      </c>
      <c r="AI772" s="6">
        <v>-28005.46</v>
      </c>
      <c r="AJ772" s="6">
        <v>0</v>
      </c>
      <c r="AK772" s="6">
        <v>0</v>
      </c>
      <c r="AL772" s="49">
        <f t="shared" si="201"/>
        <v>0</v>
      </c>
      <c r="AM772" s="6">
        <v>-28005.46</v>
      </c>
      <c r="AN772" s="6">
        <v>0</v>
      </c>
      <c r="AO772" s="6">
        <v>0</v>
      </c>
      <c r="AP772" s="49">
        <f t="shared" si="202"/>
        <v>0</v>
      </c>
      <c r="AQ772" s="6">
        <v>-28005.46</v>
      </c>
      <c r="AR772" s="8">
        <v>0</v>
      </c>
      <c r="AS772" s="8">
        <v>0</v>
      </c>
      <c r="AT772" s="51">
        <f t="shared" si="203"/>
        <v>0</v>
      </c>
      <c r="AU772" s="6">
        <v>-28005.46</v>
      </c>
      <c r="AV772" s="8">
        <v>0</v>
      </c>
      <c r="AW772" s="8">
        <v>0</v>
      </c>
      <c r="AX772" s="51">
        <f t="shared" si="204"/>
        <v>0</v>
      </c>
      <c r="AY772" s="50">
        <f t="shared" ref="AY772:AY835" si="205">C772+G772+K772+O772+S772+W772+AA772</f>
        <v>-147038.21999999997</v>
      </c>
      <c r="AZ772" s="50">
        <f t="shared" ref="AZ772:AZ835" si="206">D772+H772+L772+P772+T772+X772+AB772</f>
        <v>575500</v>
      </c>
      <c r="BA772" s="50">
        <f t="shared" ref="BA772:BA835" si="207">E772+I772+M772+Q772+U772+Y772+AC772+AG772+AK772+AO772+AS772+AW772</f>
        <v>80</v>
      </c>
      <c r="BB772" s="7">
        <f t="shared" si="192"/>
        <v>-7.9203906516072964</v>
      </c>
      <c r="BC772" s="10" t="s">
        <v>796</v>
      </c>
      <c r="BD772" s="10" t="s">
        <v>786</v>
      </c>
      <c r="BE772" s="10" t="s">
        <v>807</v>
      </c>
      <c r="BF772" s="10" t="s">
        <v>808</v>
      </c>
    </row>
    <row r="773" spans="1:58" x14ac:dyDescent="0.2">
      <c r="A773" s="5">
        <v>177452</v>
      </c>
      <c r="B773" s="6" t="s">
        <v>343</v>
      </c>
      <c r="C773" s="6">
        <v>-17852.46</v>
      </c>
      <c r="D773" s="6">
        <v>955000</v>
      </c>
      <c r="E773" s="6">
        <v>132</v>
      </c>
      <c r="F773" s="49">
        <f t="shared" si="193"/>
        <v>-0.56081026178010474</v>
      </c>
      <c r="G773" s="6">
        <v>-29007.74</v>
      </c>
      <c r="H773" s="6">
        <v>1165560</v>
      </c>
      <c r="I773" s="6">
        <v>169.5</v>
      </c>
      <c r="J773" s="49">
        <f t="shared" si="194"/>
        <v>-0.77150892274957961</v>
      </c>
      <c r="K773" s="6">
        <v>145091.17000000001</v>
      </c>
      <c r="L773" s="6">
        <v>1094430</v>
      </c>
      <c r="M773" s="6">
        <v>154</v>
      </c>
      <c r="N773" s="49">
        <f t="shared" si="195"/>
        <v>3.97717085606206</v>
      </c>
      <c r="O773" s="6">
        <v>-11452.58</v>
      </c>
      <c r="P773" s="6">
        <v>602095</v>
      </c>
      <c r="Q773" s="6">
        <v>81.5</v>
      </c>
      <c r="R773" s="49">
        <f t="shared" si="196"/>
        <v>-0.5896577450402346</v>
      </c>
      <c r="S773" s="6">
        <v>-33863.07</v>
      </c>
      <c r="T773" s="6">
        <v>896805</v>
      </c>
      <c r="U773" s="6">
        <v>130.5</v>
      </c>
      <c r="V773" s="49">
        <f t="shared" si="197"/>
        <v>-1.1705500861391271</v>
      </c>
      <c r="W773" s="6">
        <v>-84714.4</v>
      </c>
      <c r="X773" s="6">
        <v>619395</v>
      </c>
      <c r="Y773" s="6">
        <v>89.5</v>
      </c>
      <c r="Z773" s="49">
        <f t="shared" si="198"/>
        <v>-4.103087690407575</v>
      </c>
      <c r="AA773" s="6">
        <v>-163.59</v>
      </c>
      <c r="AB773" s="6">
        <v>638995</v>
      </c>
      <c r="AC773" s="6">
        <v>89.5</v>
      </c>
      <c r="AD773" s="49">
        <f t="shared" si="199"/>
        <v>-7.9363531796023436E-3</v>
      </c>
      <c r="AE773" s="6">
        <v>14942.75</v>
      </c>
      <c r="AF773" s="6">
        <v>365295</v>
      </c>
      <c r="AG773" s="6">
        <v>50.5</v>
      </c>
      <c r="AH773" s="49">
        <f t="shared" si="200"/>
        <v>1.2271794029483021</v>
      </c>
      <c r="AI773" s="6">
        <v>-80593.64</v>
      </c>
      <c r="AJ773" s="6">
        <v>1191720</v>
      </c>
      <c r="AK773" s="6">
        <v>167</v>
      </c>
      <c r="AL773" s="49">
        <f t="shared" si="201"/>
        <v>-2.0964679958379486</v>
      </c>
      <c r="AM773" s="6">
        <v>276482.53999999998</v>
      </c>
      <c r="AN773" s="6">
        <v>898130</v>
      </c>
      <c r="AO773" s="6">
        <v>128</v>
      </c>
      <c r="AP773" s="49">
        <f t="shared" si="202"/>
        <v>9.5431159631679154</v>
      </c>
      <c r="AQ773" s="6">
        <v>352753.12</v>
      </c>
      <c r="AR773" s="8">
        <v>1305115</v>
      </c>
      <c r="AS773" s="8">
        <v>181.5</v>
      </c>
      <c r="AT773" s="51">
        <f t="shared" si="203"/>
        <v>8.3788376656463228</v>
      </c>
      <c r="AU773" s="6">
        <v>-170352.58</v>
      </c>
      <c r="AV773" s="8">
        <v>1588470</v>
      </c>
      <c r="AW773" s="8">
        <v>217</v>
      </c>
      <c r="AX773" s="51">
        <f t="shared" si="204"/>
        <v>-3.3245386944670026</v>
      </c>
      <c r="AY773" s="50">
        <f t="shared" si="205"/>
        <v>-31962.66999999998</v>
      </c>
      <c r="AZ773" s="50">
        <f t="shared" si="206"/>
        <v>5972280</v>
      </c>
      <c r="BA773" s="50">
        <f t="shared" si="207"/>
        <v>1590.5</v>
      </c>
      <c r="BB773" s="7">
        <f t="shared" si="192"/>
        <v>-0.16590695178390821</v>
      </c>
      <c r="BC773" s="10" t="s">
        <v>796</v>
      </c>
      <c r="BD773" s="10" t="s">
        <v>786</v>
      </c>
      <c r="BE773" s="10" t="s">
        <v>807</v>
      </c>
      <c r="BF773" s="10" t="s">
        <v>808</v>
      </c>
    </row>
    <row r="774" spans="1:58" x14ac:dyDescent="0.2">
      <c r="A774" s="5">
        <v>178038</v>
      </c>
      <c r="B774" s="6" t="s">
        <v>359</v>
      </c>
      <c r="C774" s="6">
        <v>266502.24</v>
      </c>
      <c r="D774" s="6">
        <v>523825</v>
      </c>
      <c r="E774" s="6">
        <v>72.5</v>
      </c>
      <c r="F774" s="49">
        <f t="shared" si="193"/>
        <v>15.262859160979335</v>
      </c>
      <c r="G774" s="6">
        <v>158542.24</v>
      </c>
      <c r="H774" s="6">
        <v>344000</v>
      </c>
      <c r="I774" s="6">
        <v>50</v>
      </c>
      <c r="J774" s="49">
        <f t="shared" si="194"/>
        <v>14.287236744186046</v>
      </c>
      <c r="K774" s="6">
        <v>131724.74</v>
      </c>
      <c r="L774" s="6">
        <v>848740</v>
      </c>
      <c r="M774" s="6">
        <v>118</v>
      </c>
      <c r="N774" s="49">
        <f t="shared" si="195"/>
        <v>4.656010321181987</v>
      </c>
      <c r="O774" s="6">
        <v>-3565.26</v>
      </c>
      <c r="P774" s="6">
        <v>346035</v>
      </c>
      <c r="Q774" s="6">
        <v>48.5</v>
      </c>
      <c r="R774" s="49">
        <f t="shared" si="196"/>
        <v>-0.31939850015171878</v>
      </c>
      <c r="S774" s="6">
        <v>101824.74</v>
      </c>
      <c r="T774" s="6">
        <v>566210</v>
      </c>
      <c r="U774" s="6">
        <v>81</v>
      </c>
      <c r="V774" s="49">
        <f t="shared" si="197"/>
        <v>5.57490496458911</v>
      </c>
      <c r="W774" s="6">
        <v>179597.24</v>
      </c>
      <c r="X774" s="6">
        <v>561410</v>
      </c>
      <c r="Y774" s="6">
        <v>81</v>
      </c>
      <c r="Z774" s="49">
        <f t="shared" si="198"/>
        <v>9.5971165458399383</v>
      </c>
      <c r="AA774" s="6">
        <v>127742.23</v>
      </c>
      <c r="AB774" s="6">
        <v>232610</v>
      </c>
      <c r="AC774" s="6">
        <v>31</v>
      </c>
      <c r="AD774" s="49">
        <f t="shared" si="199"/>
        <v>17.024242852843816</v>
      </c>
      <c r="AE774" s="6">
        <v>63992.23</v>
      </c>
      <c r="AF774" s="6">
        <v>145200</v>
      </c>
      <c r="AG774" s="6">
        <v>20</v>
      </c>
      <c r="AH774" s="49">
        <f t="shared" si="200"/>
        <v>13.221535123966943</v>
      </c>
      <c r="AI774" s="6">
        <v>181167.23</v>
      </c>
      <c r="AJ774" s="6">
        <v>656400</v>
      </c>
      <c r="AK774" s="6">
        <v>90</v>
      </c>
      <c r="AL774" s="49">
        <f t="shared" si="201"/>
        <v>8.556039198659354</v>
      </c>
      <c r="AM774" s="6">
        <v>222692.23</v>
      </c>
      <c r="AN774" s="6">
        <v>713750</v>
      </c>
      <c r="AO774" s="6">
        <v>100</v>
      </c>
      <c r="AP774" s="49">
        <f t="shared" si="202"/>
        <v>9.67209685464098</v>
      </c>
      <c r="AQ774" s="6">
        <v>254739.25</v>
      </c>
      <c r="AR774" s="8">
        <v>771825</v>
      </c>
      <c r="AS774" s="8">
        <v>107.5</v>
      </c>
      <c r="AT774" s="51">
        <f t="shared" si="203"/>
        <v>10.231486088167655</v>
      </c>
      <c r="AU774" s="6">
        <v>246990.11</v>
      </c>
      <c r="AV774" s="8">
        <v>759115</v>
      </c>
      <c r="AW774" s="8">
        <v>101.5</v>
      </c>
      <c r="AX774" s="51">
        <f t="shared" si="204"/>
        <v>10.086341871784906</v>
      </c>
      <c r="AY774" s="50">
        <f t="shared" si="205"/>
        <v>962368.16999999993</v>
      </c>
      <c r="AZ774" s="50">
        <f t="shared" si="206"/>
        <v>3422830</v>
      </c>
      <c r="BA774" s="50">
        <f t="shared" si="207"/>
        <v>901</v>
      </c>
      <c r="BB774" s="7">
        <f t="shared" si="192"/>
        <v>8.7160078852879046</v>
      </c>
      <c r="BC774" s="10" t="s">
        <v>796</v>
      </c>
      <c r="BD774" s="10" t="s">
        <v>786</v>
      </c>
      <c r="BE774" s="10" t="s">
        <v>807</v>
      </c>
      <c r="BF774" s="10" t="s">
        <v>808</v>
      </c>
    </row>
    <row r="775" spans="1:58" x14ac:dyDescent="0.2">
      <c r="A775" s="5">
        <v>178039</v>
      </c>
      <c r="B775" s="6" t="s">
        <v>360</v>
      </c>
      <c r="C775" s="6">
        <v>-70788.289999999994</v>
      </c>
      <c r="D775" s="6">
        <v>569230</v>
      </c>
      <c r="E775" s="6">
        <v>82</v>
      </c>
      <c r="F775" s="49">
        <f t="shared" si="193"/>
        <v>-3.7307392442422218</v>
      </c>
      <c r="G775" s="6">
        <v>-173951.87</v>
      </c>
      <c r="H775" s="6">
        <v>878302</v>
      </c>
      <c r="I775" s="6">
        <v>127.4</v>
      </c>
      <c r="J775" s="49">
        <f t="shared" si="194"/>
        <v>-6.1396967899424109</v>
      </c>
      <c r="K775" s="6">
        <v>-39090</v>
      </c>
      <c r="L775" s="6">
        <v>1362590</v>
      </c>
      <c r="M775" s="6">
        <v>193</v>
      </c>
      <c r="N775" s="49">
        <f t="shared" si="195"/>
        <v>-0.8606403980654489</v>
      </c>
      <c r="O775" s="6">
        <v>242668.62</v>
      </c>
      <c r="P775" s="6">
        <v>1265850</v>
      </c>
      <c r="Q775" s="6">
        <v>181.5</v>
      </c>
      <c r="R775" s="49">
        <f t="shared" si="196"/>
        <v>5.9428267330252407</v>
      </c>
      <c r="S775" s="6">
        <v>204386.6</v>
      </c>
      <c r="T775" s="6">
        <v>665225</v>
      </c>
      <c r="U775" s="6">
        <v>97.5</v>
      </c>
      <c r="V775" s="49">
        <f t="shared" si="197"/>
        <v>9.5245737908226538</v>
      </c>
      <c r="W775" s="6">
        <v>205414.1</v>
      </c>
      <c r="X775" s="6">
        <v>751629</v>
      </c>
      <c r="Y775" s="6">
        <v>108.9</v>
      </c>
      <c r="Z775" s="49">
        <f t="shared" si="198"/>
        <v>8.1987563013135478</v>
      </c>
      <c r="AA775" s="6">
        <v>183.1</v>
      </c>
      <c r="AB775" s="6">
        <v>0</v>
      </c>
      <c r="AC775" s="6">
        <v>0</v>
      </c>
      <c r="AD775" s="49">
        <f t="shared" si="199"/>
        <v>0</v>
      </c>
      <c r="AE775" s="6">
        <v>143398.1</v>
      </c>
      <c r="AF775" s="6">
        <v>150200</v>
      </c>
      <c r="AG775" s="6">
        <v>20</v>
      </c>
      <c r="AH775" s="49">
        <f t="shared" si="200"/>
        <v>28.641431424766978</v>
      </c>
      <c r="AI775" s="6">
        <v>-109481</v>
      </c>
      <c r="AJ775" s="6">
        <v>1355208</v>
      </c>
      <c r="AK775" s="6">
        <v>185.8</v>
      </c>
      <c r="AL775" s="49">
        <f t="shared" si="201"/>
        <v>-2.5043469341975548</v>
      </c>
      <c r="AM775" s="6">
        <v>113100.09</v>
      </c>
      <c r="AN775" s="6">
        <v>1399055</v>
      </c>
      <c r="AO775" s="6">
        <v>195.5</v>
      </c>
      <c r="AP775" s="49">
        <f t="shared" si="202"/>
        <v>2.506050719950252</v>
      </c>
      <c r="AQ775" s="6">
        <v>521470.09</v>
      </c>
      <c r="AR775" s="8">
        <v>450380</v>
      </c>
      <c r="AS775" s="8">
        <v>63</v>
      </c>
      <c r="AT775" s="51">
        <f t="shared" si="203"/>
        <v>35.893185287979044</v>
      </c>
      <c r="AU775" s="6">
        <v>-2754.32</v>
      </c>
      <c r="AV775" s="8">
        <v>1216227.5</v>
      </c>
      <c r="AW775" s="8">
        <v>165.25</v>
      </c>
      <c r="AX775" s="51">
        <f t="shared" si="204"/>
        <v>-7.0203905108213713E-2</v>
      </c>
      <c r="AY775" s="50">
        <f t="shared" si="205"/>
        <v>368822.26</v>
      </c>
      <c r="AZ775" s="50">
        <f t="shared" si="206"/>
        <v>5492826</v>
      </c>
      <c r="BA775" s="50">
        <f t="shared" si="207"/>
        <v>1419.85</v>
      </c>
      <c r="BB775" s="7">
        <f t="shared" ref="BB775:BB838" si="208">IFERROR(AY775/(AZ775/31),0)</f>
        <v>2.0815314484747924</v>
      </c>
      <c r="BC775" s="10" t="s">
        <v>796</v>
      </c>
      <c r="BD775" s="10" t="s">
        <v>786</v>
      </c>
      <c r="BE775" s="10" t="s">
        <v>807</v>
      </c>
      <c r="BF775" s="10" t="s">
        <v>808</v>
      </c>
    </row>
    <row r="776" spans="1:58" x14ac:dyDescent="0.2">
      <c r="A776" s="5">
        <v>178214</v>
      </c>
      <c r="B776" s="6" t="s">
        <v>364</v>
      </c>
      <c r="C776" s="6">
        <v>-7996.99</v>
      </c>
      <c r="D776" s="6">
        <v>428730</v>
      </c>
      <c r="E776" s="6">
        <v>59</v>
      </c>
      <c r="F776" s="49">
        <f t="shared" si="193"/>
        <v>-0.55958225456581068</v>
      </c>
      <c r="G776" s="6">
        <v>-35536.99</v>
      </c>
      <c r="H776" s="6">
        <v>929840</v>
      </c>
      <c r="I776" s="6">
        <v>133</v>
      </c>
      <c r="J776" s="49">
        <f t="shared" si="194"/>
        <v>-1.1847701647595283</v>
      </c>
      <c r="K776" s="6">
        <v>-39379.99</v>
      </c>
      <c r="L776" s="6">
        <v>1055535</v>
      </c>
      <c r="M776" s="6">
        <v>146</v>
      </c>
      <c r="N776" s="49">
        <f t="shared" si="195"/>
        <v>-1.1192425641973027</v>
      </c>
      <c r="O776" s="6">
        <v>-22345.49</v>
      </c>
      <c r="P776" s="6">
        <v>946150</v>
      </c>
      <c r="Q776" s="6">
        <v>131.5</v>
      </c>
      <c r="R776" s="49">
        <f t="shared" si="196"/>
        <v>-0.7321356972995825</v>
      </c>
      <c r="S776" s="6">
        <v>-38269.49</v>
      </c>
      <c r="T776" s="6">
        <v>950100</v>
      </c>
      <c r="U776" s="6">
        <v>135</v>
      </c>
      <c r="V776" s="49">
        <f t="shared" si="197"/>
        <v>-1.2486624460583096</v>
      </c>
      <c r="W776" s="6">
        <v>-45403.24</v>
      </c>
      <c r="X776" s="6">
        <v>670919.5</v>
      </c>
      <c r="Y776" s="6">
        <v>95.45</v>
      </c>
      <c r="Z776" s="49">
        <f t="shared" si="198"/>
        <v>-2.0301946805838851</v>
      </c>
      <c r="AA776" s="6">
        <v>-20218.240000000002</v>
      </c>
      <c r="AB776" s="6">
        <v>327868</v>
      </c>
      <c r="AC776" s="6">
        <v>45.8</v>
      </c>
      <c r="AD776" s="49">
        <f t="shared" si="199"/>
        <v>-1.9116395622628621</v>
      </c>
      <c r="AE776" s="6">
        <v>-31205.24</v>
      </c>
      <c r="AF776" s="6">
        <v>687410</v>
      </c>
      <c r="AG776" s="6">
        <v>91</v>
      </c>
      <c r="AH776" s="49">
        <f t="shared" si="200"/>
        <v>-1.3618614800482973</v>
      </c>
      <c r="AI776" s="6">
        <v>-65897.23</v>
      </c>
      <c r="AJ776" s="6">
        <v>921630</v>
      </c>
      <c r="AK776" s="6">
        <v>124</v>
      </c>
      <c r="AL776" s="49">
        <f t="shared" si="201"/>
        <v>-2.2165230406996299</v>
      </c>
      <c r="AM776" s="6">
        <v>-10644.23</v>
      </c>
      <c r="AN776" s="6">
        <v>331200</v>
      </c>
      <c r="AO776" s="6">
        <v>45</v>
      </c>
      <c r="AP776" s="49">
        <f t="shared" si="202"/>
        <v>-0.99628964371980666</v>
      </c>
      <c r="AQ776" s="6">
        <v>261307.77</v>
      </c>
      <c r="AR776" s="8">
        <v>1028300</v>
      </c>
      <c r="AS776" s="8">
        <v>140</v>
      </c>
      <c r="AT776" s="51">
        <f t="shared" si="203"/>
        <v>7.8776046581736843</v>
      </c>
      <c r="AU776" s="6">
        <v>-82592.23</v>
      </c>
      <c r="AV776" s="8">
        <v>330700</v>
      </c>
      <c r="AW776" s="8">
        <v>45</v>
      </c>
      <c r="AX776" s="51">
        <f t="shared" si="204"/>
        <v>-7.7422410946477163</v>
      </c>
      <c r="AY776" s="50">
        <f t="shared" si="205"/>
        <v>-209150.43</v>
      </c>
      <c r="AZ776" s="50">
        <f t="shared" si="206"/>
        <v>5309142.5</v>
      </c>
      <c r="BA776" s="50">
        <f t="shared" si="207"/>
        <v>1190.75</v>
      </c>
      <c r="BB776" s="7">
        <f t="shared" si="208"/>
        <v>-1.2212260887704558</v>
      </c>
      <c r="BC776" s="10" t="s">
        <v>796</v>
      </c>
      <c r="BD776" s="10" t="s">
        <v>786</v>
      </c>
      <c r="BE776" s="10" t="s">
        <v>807</v>
      </c>
      <c r="BF776" s="10" t="s">
        <v>808</v>
      </c>
    </row>
    <row r="777" spans="1:58" x14ac:dyDescent="0.2">
      <c r="A777" s="5">
        <v>178221</v>
      </c>
      <c r="B777" s="6" t="s">
        <v>366</v>
      </c>
      <c r="C777" s="6">
        <v>245685.29</v>
      </c>
      <c r="D777" s="6">
        <v>868360</v>
      </c>
      <c r="E777" s="6">
        <v>122.5</v>
      </c>
      <c r="F777" s="49">
        <f t="shared" si="193"/>
        <v>8.4879067437468336</v>
      </c>
      <c r="G777" s="6">
        <v>-22801.68</v>
      </c>
      <c r="H777" s="6">
        <v>949410</v>
      </c>
      <c r="I777" s="6">
        <v>137</v>
      </c>
      <c r="J777" s="49">
        <f t="shared" si="194"/>
        <v>-0.74451720542231492</v>
      </c>
      <c r="K777" s="6">
        <v>-70305.95</v>
      </c>
      <c r="L777" s="6">
        <v>1418227.5</v>
      </c>
      <c r="M777" s="6">
        <v>193.35</v>
      </c>
      <c r="N777" s="49">
        <f t="shared" si="195"/>
        <v>-1.4871933452143609</v>
      </c>
      <c r="O777" s="6">
        <v>-21580.94</v>
      </c>
      <c r="P777" s="6">
        <v>1205280</v>
      </c>
      <c r="Q777" s="6">
        <v>168</v>
      </c>
      <c r="R777" s="49">
        <f t="shared" si="196"/>
        <v>-0.55506532921810692</v>
      </c>
      <c r="S777" s="6">
        <v>59085.06</v>
      </c>
      <c r="T777" s="6">
        <v>516945</v>
      </c>
      <c r="U777" s="6">
        <v>74.5</v>
      </c>
      <c r="V777" s="49">
        <f t="shared" si="197"/>
        <v>3.5431948466471286</v>
      </c>
      <c r="W777" s="6">
        <v>162924.56</v>
      </c>
      <c r="X777" s="6">
        <v>996840</v>
      </c>
      <c r="Y777" s="6">
        <v>144</v>
      </c>
      <c r="Z777" s="49">
        <f t="shared" si="198"/>
        <v>4.9032310099915737</v>
      </c>
      <c r="AA777" s="6">
        <v>471556.55</v>
      </c>
      <c r="AB777" s="6">
        <v>664775</v>
      </c>
      <c r="AC777" s="6">
        <v>90</v>
      </c>
      <c r="AD777" s="49">
        <f t="shared" si="199"/>
        <v>21.989775563160467</v>
      </c>
      <c r="AE777" s="6">
        <v>340821.54</v>
      </c>
      <c r="AF777" s="6">
        <v>491925</v>
      </c>
      <c r="AG777" s="6">
        <v>67</v>
      </c>
      <c r="AH777" s="49">
        <f t="shared" si="200"/>
        <v>20.784969660009146</v>
      </c>
      <c r="AI777" s="6">
        <v>265027.52</v>
      </c>
      <c r="AJ777" s="6">
        <v>1192370</v>
      </c>
      <c r="AK777" s="6">
        <v>166</v>
      </c>
      <c r="AL777" s="49">
        <f t="shared" si="201"/>
        <v>6.8903554433607024</v>
      </c>
      <c r="AM777" s="6">
        <v>192491.51</v>
      </c>
      <c r="AN777" s="6">
        <v>773945</v>
      </c>
      <c r="AO777" s="6">
        <v>104.5</v>
      </c>
      <c r="AP777" s="49">
        <f t="shared" si="202"/>
        <v>7.7101561609675109</v>
      </c>
      <c r="AQ777" s="6">
        <v>164899</v>
      </c>
      <c r="AR777" s="8">
        <v>1100432.5</v>
      </c>
      <c r="AS777" s="8">
        <v>150.75</v>
      </c>
      <c r="AT777" s="51">
        <f t="shared" si="203"/>
        <v>4.6453271781776717</v>
      </c>
      <c r="AU777" s="6">
        <v>-149677.4</v>
      </c>
      <c r="AV777" s="8">
        <v>1467429.5</v>
      </c>
      <c r="AW777" s="8">
        <v>193.95</v>
      </c>
      <c r="AX777" s="51">
        <f t="shared" si="204"/>
        <v>-3.1619913597211995</v>
      </c>
      <c r="AY777" s="50">
        <f t="shared" si="205"/>
        <v>824562.89</v>
      </c>
      <c r="AZ777" s="50">
        <f t="shared" si="206"/>
        <v>6619837.5</v>
      </c>
      <c r="BA777" s="50">
        <f t="shared" si="207"/>
        <v>1611.55</v>
      </c>
      <c r="BB777" s="7">
        <f t="shared" si="208"/>
        <v>3.8613409453026604</v>
      </c>
      <c r="BC777" s="10" t="s">
        <v>796</v>
      </c>
      <c r="BD777" s="10" t="s">
        <v>786</v>
      </c>
      <c r="BE777" s="10" t="s">
        <v>807</v>
      </c>
      <c r="BF777" s="10" t="s">
        <v>808</v>
      </c>
    </row>
    <row r="778" spans="1:58" x14ac:dyDescent="0.2">
      <c r="A778" s="5">
        <v>178309</v>
      </c>
      <c r="B778" s="6" t="s">
        <v>374</v>
      </c>
      <c r="C778" s="6">
        <v>34710.97</v>
      </c>
      <c r="D778" s="6">
        <v>380150</v>
      </c>
      <c r="E778" s="6">
        <v>55</v>
      </c>
      <c r="F778" s="49">
        <f t="shared" si="193"/>
        <v>2.7392584506116009</v>
      </c>
      <c r="G778" s="6">
        <v>-1969.03</v>
      </c>
      <c r="H778" s="6">
        <v>108480</v>
      </c>
      <c r="I778" s="6">
        <v>16</v>
      </c>
      <c r="J778" s="49">
        <f t="shared" si="194"/>
        <v>-0.56268372050147486</v>
      </c>
      <c r="K778" s="6">
        <v>-9659.0300000000007</v>
      </c>
      <c r="L778" s="6">
        <v>289990</v>
      </c>
      <c r="M778" s="6">
        <v>43</v>
      </c>
      <c r="N778" s="49">
        <f t="shared" si="195"/>
        <v>-0.99924445670540363</v>
      </c>
      <c r="O778" s="6">
        <v>-7180.03</v>
      </c>
      <c r="P778" s="6">
        <v>368200</v>
      </c>
      <c r="Q778" s="6">
        <v>53</v>
      </c>
      <c r="R778" s="49">
        <f t="shared" si="196"/>
        <v>-0.60451094513851167</v>
      </c>
      <c r="S778" s="6">
        <v>-16800.060000000001</v>
      </c>
      <c r="T778" s="6">
        <v>440690</v>
      </c>
      <c r="U778" s="6">
        <v>64</v>
      </c>
      <c r="V778" s="49">
        <f t="shared" si="197"/>
        <v>-1.1817873334997391</v>
      </c>
      <c r="W778" s="6">
        <v>58657.440000000002</v>
      </c>
      <c r="X778" s="6">
        <v>299645</v>
      </c>
      <c r="Y778" s="6">
        <v>44.5</v>
      </c>
      <c r="Z778" s="49">
        <f t="shared" si="198"/>
        <v>5.8726933538019992</v>
      </c>
      <c r="AA778" s="6">
        <v>-10817.57</v>
      </c>
      <c r="AB778" s="6">
        <v>203800</v>
      </c>
      <c r="AC778" s="6">
        <v>30</v>
      </c>
      <c r="AD778" s="49">
        <f t="shared" si="199"/>
        <v>-1.6454596172718352</v>
      </c>
      <c r="AE778" s="6">
        <v>-13817.57</v>
      </c>
      <c r="AF778" s="6">
        <v>0</v>
      </c>
      <c r="AG778" s="6">
        <v>0</v>
      </c>
      <c r="AH778" s="49">
        <f t="shared" si="200"/>
        <v>0</v>
      </c>
      <c r="AI778" s="6">
        <v>-12542.58</v>
      </c>
      <c r="AJ778" s="6">
        <v>160225</v>
      </c>
      <c r="AK778" s="6">
        <v>22.5</v>
      </c>
      <c r="AL778" s="49">
        <f t="shared" si="201"/>
        <v>-2.4267123108129192</v>
      </c>
      <c r="AM778" s="6">
        <v>-7092.58</v>
      </c>
      <c r="AN778" s="6">
        <v>137200</v>
      </c>
      <c r="AO778" s="6">
        <v>20</v>
      </c>
      <c r="AP778" s="49">
        <f t="shared" si="202"/>
        <v>-1.6025508746355683</v>
      </c>
      <c r="AQ778" s="6">
        <v>-9092.58</v>
      </c>
      <c r="AR778" s="8">
        <v>0</v>
      </c>
      <c r="AS778" s="8">
        <v>0</v>
      </c>
      <c r="AT778" s="51">
        <f t="shared" si="203"/>
        <v>0</v>
      </c>
      <c r="AU778" s="6">
        <v>-18937.580000000002</v>
      </c>
      <c r="AV778" s="8">
        <v>90125</v>
      </c>
      <c r="AW778" s="8">
        <v>12.5</v>
      </c>
      <c r="AX778" s="51">
        <f t="shared" si="204"/>
        <v>-6.5138971428571431</v>
      </c>
      <c r="AY778" s="50">
        <f t="shared" si="205"/>
        <v>46942.69000000001</v>
      </c>
      <c r="AZ778" s="50">
        <f t="shared" si="206"/>
        <v>2090955</v>
      </c>
      <c r="BA778" s="50">
        <f t="shared" si="207"/>
        <v>360.5</v>
      </c>
      <c r="BB778" s="7">
        <f t="shared" si="208"/>
        <v>0.69596112302751634</v>
      </c>
      <c r="BC778" s="10" t="s">
        <v>796</v>
      </c>
      <c r="BD778" s="10" t="s">
        <v>786</v>
      </c>
      <c r="BE778" s="10" t="s">
        <v>807</v>
      </c>
      <c r="BF778" s="10" t="s">
        <v>808</v>
      </c>
    </row>
    <row r="779" spans="1:58" x14ac:dyDescent="0.2">
      <c r="A779" s="5">
        <v>202329</v>
      </c>
      <c r="B779" s="6" t="s">
        <v>470</v>
      </c>
      <c r="C779" s="6">
        <v>492305.85</v>
      </c>
      <c r="D779" s="6">
        <v>693700</v>
      </c>
      <c r="E779" s="6">
        <v>100</v>
      </c>
      <c r="F779" s="49">
        <f t="shared" si="193"/>
        <v>21.290436067464324</v>
      </c>
      <c r="G779" s="6">
        <v>459214.28</v>
      </c>
      <c r="H779" s="6">
        <v>511100</v>
      </c>
      <c r="I779" s="6">
        <v>75</v>
      </c>
      <c r="J779" s="49">
        <f t="shared" si="194"/>
        <v>27.852949872823324</v>
      </c>
      <c r="K779" s="6">
        <v>478675.45</v>
      </c>
      <c r="L779" s="6">
        <v>668135</v>
      </c>
      <c r="M779" s="6">
        <v>95.5</v>
      </c>
      <c r="N779" s="49">
        <f t="shared" si="195"/>
        <v>21.493056792414706</v>
      </c>
      <c r="O779" s="6">
        <v>508221.67</v>
      </c>
      <c r="P779" s="6">
        <v>679460</v>
      </c>
      <c r="Q779" s="6">
        <v>97</v>
      </c>
      <c r="R779" s="49">
        <f t="shared" si="196"/>
        <v>23.187342551437904</v>
      </c>
      <c r="S779" s="6">
        <v>442506.93</v>
      </c>
      <c r="T779" s="6">
        <v>601950</v>
      </c>
      <c r="U779" s="6">
        <v>85</v>
      </c>
      <c r="V779" s="49">
        <f t="shared" si="197"/>
        <v>22.788794467979066</v>
      </c>
      <c r="W779" s="6">
        <v>459949.68</v>
      </c>
      <c r="X779" s="6">
        <v>704910</v>
      </c>
      <c r="Y779" s="6">
        <v>101</v>
      </c>
      <c r="Z779" s="49">
        <f t="shared" si="198"/>
        <v>19.574825722432649</v>
      </c>
      <c r="AA779" s="6">
        <v>426739.68</v>
      </c>
      <c r="AB779" s="6">
        <v>386370</v>
      </c>
      <c r="AC779" s="6">
        <v>52</v>
      </c>
      <c r="AD779" s="49">
        <f t="shared" si="199"/>
        <v>34.239019799673883</v>
      </c>
      <c r="AE779" s="6">
        <v>339910.9</v>
      </c>
      <c r="AF779" s="6">
        <v>463350</v>
      </c>
      <c r="AG779" s="6">
        <v>60</v>
      </c>
      <c r="AH779" s="49">
        <f t="shared" si="200"/>
        <v>22.007827775979283</v>
      </c>
      <c r="AI779" s="6">
        <v>461364.95</v>
      </c>
      <c r="AJ779" s="6">
        <v>772650</v>
      </c>
      <c r="AK779" s="6">
        <v>105</v>
      </c>
      <c r="AL779" s="49">
        <f t="shared" si="201"/>
        <v>18.510727302141976</v>
      </c>
      <c r="AM779" s="6">
        <v>374180.95</v>
      </c>
      <c r="AN779" s="6">
        <v>1459855</v>
      </c>
      <c r="AO779" s="6">
        <v>200.5</v>
      </c>
      <c r="AP779" s="49">
        <f t="shared" si="202"/>
        <v>7.9457271098842019</v>
      </c>
      <c r="AQ779" s="6">
        <v>341324.95</v>
      </c>
      <c r="AR779" s="8">
        <v>1477550</v>
      </c>
      <c r="AS779" s="8">
        <v>205</v>
      </c>
      <c r="AT779" s="51">
        <f t="shared" si="203"/>
        <v>7.1612286893844539</v>
      </c>
      <c r="AU779" s="6">
        <v>249286.74</v>
      </c>
      <c r="AV779" s="8">
        <v>1494755</v>
      </c>
      <c r="AW779" s="8">
        <v>205.5</v>
      </c>
      <c r="AX779" s="51">
        <f t="shared" si="204"/>
        <v>5.1700037397433016</v>
      </c>
      <c r="AY779" s="50">
        <f t="shared" si="205"/>
        <v>3267613.5400000005</v>
      </c>
      <c r="AZ779" s="50">
        <f t="shared" si="206"/>
        <v>4245625</v>
      </c>
      <c r="BA779" s="50">
        <f t="shared" si="207"/>
        <v>1381.5</v>
      </c>
      <c r="BB779" s="7">
        <f t="shared" si="208"/>
        <v>23.858918237008687</v>
      </c>
      <c r="BC779" s="10" t="s">
        <v>796</v>
      </c>
      <c r="BD779" s="10" t="s">
        <v>786</v>
      </c>
      <c r="BE779" s="10" t="s">
        <v>807</v>
      </c>
      <c r="BF779" s="10" t="s">
        <v>808</v>
      </c>
    </row>
    <row r="780" spans="1:58" x14ac:dyDescent="0.2">
      <c r="A780" s="5">
        <v>202913</v>
      </c>
      <c r="B780" s="6" t="s">
        <v>490</v>
      </c>
      <c r="C780" s="6">
        <v>-10789.59</v>
      </c>
      <c r="D780" s="6">
        <v>905120</v>
      </c>
      <c r="E780" s="6">
        <v>126.5</v>
      </c>
      <c r="F780" s="49">
        <f t="shared" si="193"/>
        <v>-0.35761854781686403</v>
      </c>
      <c r="G780" s="6">
        <v>97732.41</v>
      </c>
      <c r="H780" s="6">
        <v>1692480</v>
      </c>
      <c r="I780" s="6">
        <v>248.5</v>
      </c>
      <c r="J780" s="49">
        <f t="shared" si="194"/>
        <v>1.7900977914066931</v>
      </c>
      <c r="K780" s="6">
        <v>389837.43</v>
      </c>
      <c r="L780" s="6">
        <v>2745350</v>
      </c>
      <c r="M780" s="6">
        <v>388</v>
      </c>
      <c r="N780" s="49">
        <f t="shared" si="195"/>
        <v>4.2599751944196544</v>
      </c>
      <c r="O780" s="6">
        <v>102045.43</v>
      </c>
      <c r="P780" s="6">
        <v>494710</v>
      </c>
      <c r="Q780" s="6">
        <v>71</v>
      </c>
      <c r="R780" s="49">
        <f t="shared" si="196"/>
        <v>6.3944701542317715</v>
      </c>
      <c r="S780" s="6">
        <v>263690.44</v>
      </c>
      <c r="T780" s="6">
        <v>1524235</v>
      </c>
      <c r="U780" s="6">
        <v>223.5</v>
      </c>
      <c r="V780" s="49">
        <f t="shared" si="197"/>
        <v>5.3629549511722274</v>
      </c>
      <c r="W780" s="6">
        <v>236573.9</v>
      </c>
      <c r="X780" s="6">
        <v>1614560</v>
      </c>
      <c r="Y780" s="6">
        <v>236</v>
      </c>
      <c r="Z780" s="49">
        <f t="shared" si="198"/>
        <v>4.3957592161331878</v>
      </c>
      <c r="AA780" s="6">
        <v>-17870.099999999999</v>
      </c>
      <c r="AB780" s="6">
        <v>563160</v>
      </c>
      <c r="AC780" s="6">
        <v>76</v>
      </c>
      <c r="AD780" s="49">
        <f t="shared" si="199"/>
        <v>-0.98368687406776034</v>
      </c>
      <c r="AE780" s="6">
        <v>289771.40000000002</v>
      </c>
      <c r="AF780" s="6">
        <v>1499475</v>
      </c>
      <c r="AG780" s="6">
        <v>205</v>
      </c>
      <c r="AH780" s="49">
        <f t="shared" si="200"/>
        <v>5.7974571099884962</v>
      </c>
      <c r="AI780" s="6">
        <v>-45712.88</v>
      </c>
      <c r="AJ780" s="6">
        <v>2778504.5</v>
      </c>
      <c r="AK780" s="6">
        <v>389.45</v>
      </c>
      <c r="AL780" s="49">
        <f t="shared" si="201"/>
        <v>-0.51002230876358123</v>
      </c>
      <c r="AM780" s="6">
        <v>357327.61</v>
      </c>
      <c r="AN780" s="6">
        <v>3770685</v>
      </c>
      <c r="AO780" s="6">
        <v>533.5</v>
      </c>
      <c r="AP780" s="49">
        <f t="shared" si="202"/>
        <v>2.9377038681300611</v>
      </c>
      <c r="AQ780" s="6">
        <v>-93592.38</v>
      </c>
      <c r="AR780" s="8">
        <v>1982815</v>
      </c>
      <c r="AS780" s="8">
        <v>276.5</v>
      </c>
      <c r="AT780" s="51">
        <f t="shared" si="203"/>
        <v>-1.4632549077952306</v>
      </c>
      <c r="AU780" s="6">
        <v>-237626.09</v>
      </c>
      <c r="AV780" s="8">
        <v>3129994</v>
      </c>
      <c r="AW780" s="8">
        <v>427.4</v>
      </c>
      <c r="AX780" s="51">
        <f t="shared" si="204"/>
        <v>-2.3534897479036703</v>
      </c>
      <c r="AY780" s="50">
        <f t="shared" si="205"/>
        <v>1061219.9199999997</v>
      </c>
      <c r="AZ780" s="50">
        <f t="shared" si="206"/>
        <v>9539615</v>
      </c>
      <c r="BA780" s="50">
        <f t="shared" si="207"/>
        <v>3201.35</v>
      </c>
      <c r="BB780" s="7">
        <f t="shared" si="208"/>
        <v>3.4485477160241782</v>
      </c>
      <c r="BC780" s="10" t="s">
        <v>796</v>
      </c>
      <c r="BD780" s="10" t="s">
        <v>786</v>
      </c>
      <c r="BE780" s="10" t="s">
        <v>807</v>
      </c>
      <c r="BF780" s="10" t="s">
        <v>808</v>
      </c>
    </row>
    <row r="781" spans="1:58" x14ac:dyDescent="0.2">
      <c r="A781" s="5">
        <v>202941</v>
      </c>
      <c r="B781" s="6" t="s">
        <v>156</v>
      </c>
      <c r="C781" s="6">
        <v>189607.94</v>
      </c>
      <c r="D781" s="6">
        <v>1107210</v>
      </c>
      <c r="E781" s="6">
        <v>154</v>
      </c>
      <c r="F781" s="49">
        <f t="shared" si="193"/>
        <v>5.1374519738802942</v>
      </c>
      <c r="G781" s="6">
        <v>-44754.09</v>
      </c>
      <c r="H781" s="6">
        <v>1329340</v>
      </c>
      <c r="I781" s="6">
        <v>190.5</v>
      </c>
      <c r="J781" s="49">
        <f t="shared" si="194"/>
        <v>-1.0436583492560216</v>
      </c>
      <c r="K781" s="6">
        <v>91866.42</v>
      </c>
      <c r="L781" s="6">
        <v>1743550</v>
      </c>
      <c r="M781" s="6">
        <v>242</v>
      </c>
      <c r="N781" s="49">
        <f t="shared" si="195"/>
        <v>1.5806788448854348</v>
      </c>
      <c r="O781" s="6">
        <v>70354.42</v>
      </c>
      <c r="P781" s="6">
        <v>1437460</v>
      </c>
      <c r="Q781" s="6">
        <v>200</v>
      </c>
      <c r="R781" s="49">
        <f t="shared" si="196"/>
        <v>1.5172505808857288</v>
      </c>
      <c r="S781" s="6">
        <v>248219.43</v>
      </c>
      <c r="T781" s="6">
        <v>1205600</v>
      </c>
      <c r="U781" s="6">
        <v>175</v>
      </c>
      <c r="V781" s="49">
        <f t="shared" si="197"/>
        <v>6.3825500414731255</v>
      </c>
      <c r="W781" s="6">
        <v>-35988.57</v>
      </c>
      <c r="X781" s="6">
        <v>405770</v>
      </c>
      <c r="Y781" s="6">
        <v>57</v>
      </c>
      <c r="Z781" s="49">
        <f t="shared" si="198"/>
        <v>-2.6607612686990167</v>
      </c>
      <c r="AA781" s="6">
        <v>-29047.59</v>
      </c>
      <c r="AB781" s="6">
        <v>832310</v>
      </c>
      <c r="AC781" s="6">
        <v>116</v>
      </c>
      <c r="AD781" s="49">
        <f t="shared" si="199"/>
        <v>-1.0818989198736046</v>
      </c>
      <c r="AE781" s="6">
        <v>-44665.59</v>
      </c>
      <c r="AF781" s="6">
        <v>874200</v>
      </c>
      <c r="AG781" s="6">
        <v>120</v>
      </c>
      <c r="AH781" s="49">
        <f t="shared" si="200"/>
        <v>-1.5327930679478379</v>
      </c>
      <c r="AI781" s="6">
        <v>183164.41</v>
      </c>
      <c r="AJ781" s="6">
        <v>1565350</v>
      </c>
      <c r="AK781" s="6">
        <v>215</v>
      </c>
      <c r="AL781" s="49">
        <f t="shared" si="201"/>
        <v>3.6273655795828406</v>
      </c>
      <c r="AM781" s="6">
        <v>-61223.59</v>
      </c>
      <c r="AN781" s="6">
        <v>1225250</v>
      </c>
      <c r="AO781" s="6">
        <v>170</v>
      </c>
      <c r="AP781" s="49">
        <f t="shared" si="202"/>
        <v>-1.5490155396857783</v>
      </c>
      <c r="AQ781" s="6">
        <v>-104048.59</v>
      </c>
      <c r="AR781" s="8">
        <v>1319640</v>
      </c>
      <c r="AS781" s="8">
        <v>179</v>
      </c>
      <c r="AT781" s="51">
        <f t="shared" si="203"/>
        <v>-2.4442319799339214</v>
      </c>
      <c r="AU781" s="6">
        <v>-164053.42000000001</v>
      </c>
      <c r="AV781" s="8">
        <v>2052387.5</v>
      </c>
      <c r="AW781" s="8">
        <v>276.25</v>
      </c>
      <c r="AX781" s="51">
        <f t="shared" si="204"/>
        <v>-2.4779219421283751</v>
      </c>
      <c r="AY781" s="50">
        <f t="shared" si="205"/>
        <v>490257.95999999996</v>
      </c>
      <c r="AZ781" s="50">
        <f t="shared" si="206"/>
        <v>8061240</v>
      </c>
      <c r="BA781" s="50">
        <f t="shared" si="207"/>
        <v>2094.75</v>
      </c>
      <c r="BB781" s="7">
        <f t="shared" si="208"/>
        <v>1.8853174896169818</v>
      </c>
      <c r="BC781" s="10" t="s">
        <v>796</v>
      </c>
      <c r="BD781" s="10" t="s">
        <v>786</v>
      </c>
      <c r="BE781" s="10" t="s">
        <v>807</v>
      </c>
      <c r="BF781" s="10" t="s">
        <v>808</v>
      </c>
    </row>
    <row r="782" spans="1:58" x14ac:dyDescent="0.2">
      <c r="A782" s="5">
        <v>203350</v>
      </c>
      <c r="B782" s="6" t="s">
        <v>503</v>
      </c>
      <c r="C782" s="6">
        <v>-35693</v>
      </c>
      <c r="D782" s="6">
        <v>0</v>
      </c>
      <c r="E782" s="6">
        <v>0</v>
      </c>
      <c r="F782" s="49">
        <f t="shared" si="193"/>
        <v>0</v>
      </c>
      <c r="G782" s="6">
        <v>-35693</v>
      </c>
      <c r="H782" s="6">
        <v>0</v>
      </c>
      <c r="I782" s="6">
        <v>0</v>
      </c>
      <c r="J782" s="49">
        <f t="shared" si="194"/>
        <v>0</v>
      </c>
      <c r="K782" s="6">
        <v>-35693</v>
      </c>
      <c r="L782" s="6">
        <v>0</v>
      </c>
      <c r="M782" s="6">
        <v>0</v>
      </c>
      <c r="N782" s="49">
        <f t="shared" si="195"/>
        <v>0</v>
      </c>
      <c r="O782" s="6">
        <v>-35693</v>
      </c>
      <c r="P782" s="6">
        <v>0</v>
      </c>
      <c r="Q782" s="6">
        <v>0</v>
      </c>
      <c r="R782" s="49">
        <f t="shared" si="196"/>
        <v>0</v>
      </c>
      <c r="S782" s="6">
        <v>-35693</v>
      </c>
      <c r="T782" s="6">
        <v>0</v>
      </c>
      <c r="U782" s="6">
        <v>0</v>
      </c>
      <c r="V782" s="49">
        <f t="shared" si="197"/>
        <v>0</v>
      </c>
      <c r="W782" s="6">
        <v>-35693</v>
      </c>
      <c r="X782" s="6">
        <v>0</v>
      </c>
      <c r="Y782" s="6">
        <v>0</v>
      </c>
      <c r="Z782" s="49">
        <f t="shared" si="198"/>
        <v>0</v>
      </c>
      <c r="AA782" s="6">
        <v>-35693</v>
      </c>
      <c r="AB782" s="6">
        <v>0</v>
      </c>
      <c r="AC782" s="6">
        <v>0</v>
      </c>
      <c r="AD782" s="49">
        <f t="shared" si="199"/>
        <v>0</v>
      </c>
      <c r="AE782" s="6">
        <v>-35693</v>
      </c>
      <c r="AF782" s="6">
        <v>0</v>
      </c>
      <c r="AG782" s="6">
        <v>0</v>
      </c>
      <c r="AH782" s="49">
        <f t="shared" si="200"/>
        <v>0</v>
      </c>
      <c r="AI782" s="6">
        <v>-35693</v>
      </c>
      <c r="AJ782" s="6">
        <v>0</v>
      </c>
      <c r="AK782" s="6">
        <v>0</v>
      </c>
      <c r="AL782" s="49">
        <f t="shared" si="201"/>
        <v>0</v>
      </c>
      <c r="AM782" s="6">
        <v>-35693</v>
      </c>
      <c r="AN782" s="6">
        <v>0</v>
      </c>
      <c r="AO782" s="6">
        <v>0</v>
      </c>
      <c r="AP782" s="49">
        <f t="shared" si="202"/>
        <v>0</v>
      </c>
      <c r="AQ782" s="6">
        <v>-35693</v>
      </c>
      <c r="AR782" s="8">
        <v>0</v>
      </c>
      <c r="AS782" s="8">
        <v>0</v>
      </c>
      <c r="AT782" s="51">
        <f t="shared" si="203"/>
        <v>0</v>
      </c>
      <c r="AU782" s="6">
        <v>-35693</v>
      </c>
      <c r="AV782" s="8">
        <v>0</v>
      </c>
      <c r="AW782" s="8">
        <v>0</v>
      </c>
      <c r="AX782" s="51">
        <f t="shared" si="204"/>
        <v>0</v>
      </c>
      <c r="AY782" s="50">
        <f t="shared" si="205"/>
        <v>-249851</v>
      </c>
      <c r="AZ782" s="50">
        <f t="shared" si="206"/>
        <v>0</v>
      </c>
      <c r="BA782" s="50">
        <f t="shared" si="207"/>
        <v>0</v>
      </c>
      <c r="BB782" s="7">
        <f t="shared" si="208"/>
        <v>0</v>
      </c>
      <c r="BC782" s="10" t="s">
        <v>796</v>
      </c>
      <c r="BD782" s="10" t="s">
        <v>786</v>
      </c>
      <c r="BE782" s="10" t="s">
        <v>807</v>
      </c>
      <c r="BF782" s="10" t="s">
        <v>808</v>
      </c>
    </row>
    <row r="783" spans="1:58" x14ac:dyDescent="0.2">
      <c r="A783" s="5">
        <v>203421</v>
      </c>
      <c r="B783" s="6" t="s">
        <v>507</v>
      </c>
      <c r="C783" s="6">
        <v>817877.96</v>
      </c>
      <c r="D783" s="6">
        <v>1319376.5</v>
      </c>
      <c r="E783" s="6">
        <v>181.05</v>
      </c>
      <c r="F783" s="49">
        <f t="shared" si="193"/>
        <v>18.596919681379802</v>
      </c>
      <c r="G783" s="6">
        <v>606662.96</v>
      </c>
      <c r="H783" s="6">
        <v>605300</v>
      </c>
      <c r="I783" s="6">
        <v>87.5</v>
      </c>
      <c r="J783" s="49">
        <f t="shared" si="194"/>
        <v>31.069803006773501</v>
      </c>
      <c r="K783" s="6">
        <v>710782.71</v>
      </c>
      <c r="L783" s="6">
        <v>1105335</v>
      </c>
      <c r="M783" s="6">
        <v>151</v>
      </c>
      <c r="N783" s="49">
        <f t="shared" si="195"/>
        <v>19.291419614867891</v>
      </c>
      <c r="O783" s="6">
        <v>658477.21</v>
      </c>
      <c r="P783" s="6">
        <v>1068120</v>
      </c>
      <c r="Q783" s="6">
        <v>147</v>
      </c>
      <c r="R783" s="49">
        <f t="shared" si="196"/>
        <v>19.110955239111711</v>
      </c>
      <c r="S783" s="6">
        <v>659921.19999999995</v>
      </c>
      <c r="T783" s="6">
        <v>892204</v>
      </c>
      <c r="U783" s="6">
        <v>127.4</v>
      </c>
      <c r="V783" s="49">
        <f t="shared" si="197"/>
        <v>22.929237259640171</v>
      </c>
      <c r="W783" s="6">
        <v>569053.68000000005</v>
      </c>
      <c r="X783" s="6">
        <v>1036475</v>
      </c>
      <c r="Y783" s="6">
        <v>147.5</v>
      </c>
      <c r="Z783" s="49">
        <f t="shared" si="198"/>
        <v>16.470836633782778</v>
      </c>
      <c r="AA783" s="6">
        <v>356227.68</v>
      </c>
      <c r="AB783" s="6">
        <v>375000</v>
      </c>
      <c r="AC783" s="6">
        <v>50</v>
      </c>
      <c r="AD783" s="49">
        <f t="shared" si="199"/>
        <v>29.448154880000001</v>
      </c>
      <c r="AE783" s="6">
        <v>794997.67</v>
      </c>
      <c r="AF783" s="6">
        <v>845630</v>
      </c>
      <c r="AG783" s="6">
        <v>113</v>
      </c>
      <c r="AH783" s="49">
        <f t="shared" si="200"/>
        <v>28.203741707366106</v>
      </c>
      <c r="AI783" s="6">
        <v>696782.67</v>
      </c>
      <c r="AJ783" s="6">
        <v>1134800</v>
      </c>
      <c r="AK783" s="6">
        <v>155</v>
      </c>
      <c r="AL783" s="49">
        <f t="shared" si="201"/>
        <v>19.03442260310187</v>
      </c>
      <c r="AM783" s="6">
        <v>670380.68999999994</v>
      </c>
      <c r="AN783" s="6">
        <v>1090220</v>
      </c>
      <c r="AO783" s="6">
        <v>152</v>
      </c>
      <c r="AP783" s="49">
        <f t="shared" si="202"/>
        <v>19.062025453578173</v>
      </c>
      <c r="AQ783" s="6">
        <v>715905.68</v>
      </c>
      <c r="AR783" s="8">
        <v>1075750</v>
      </c>
      <c r="AS783" s="8">
        <v>145</v>
      </c>
      <c r="AT783" s="51">
        <f t="shared" si="203"/>
        <v>20.630328682314669</v>
      </c>
      <c r="AU783" s="6">
        <v>557286.41</v>
      </c>
      <c r="AV783" s="8">
        <v>1148090</v>
      </c>
      <c r="AW783" s="8">
        <v>154</v>
      </c>
      <c r="AX783" s="51">
        <f t="shared" si="204"/>
        <v>15.04749515281903</v>
      </c>
      <c r="AY783" s="50">
        <f t="shared" si="205"/>
        <v>4379003.4000000004</v>
      </c>
      <c r="AZ783" s="50">
        <f t="shared" si="206"/>
        <v>6401810.5</v>
      </c>
      <c r="BA783" s="50">
        <f t="shared" si="207"/>
        <v>1610.4499999999998</v>
      </c>
      <c r="BB783" s="7">
        <f t="shared" si="208"/>
        <v>21.204799079885291</v>
      </c>
      <c r="BC783" s="10" t="s">
        <v>796</v>
      </c>
      <c r="BD783" s="10" t="s">
        <v>786</v>
      </c>
      <c r="BE783" s="10" t="s">
        <v>807</v>
      </c>
      <c r="BF783" s="10" t="s">
        <v>808</v>
      </c>
    </row>
    <row r="784" spans="1:58" x14ac:dyDescent="0.2">
      <c r="A784" s="5">
        <v>204208</v>
      </c>
      <c r="B784" s="6" t="s">
        <v>524</v>
      </c>
      <c r="C784" s="6">
        <v>217459.95</v>
      </c>
      <c r="D784" s="6">
        <v>1639940</v>
      </c>
      <c r="E784" s="6">
        <v>228</v>
      </c>
      <c r="F784" s="49">
        <f t="shared" si="193"/>
        <v>3.9780714538336772</v>
      </c>
      <c r="G784" s="6">
        <v>-60303.05</v>
      </c>
      <c r="H784" s="6">
        <v>1802230</v>
      </c>
      <c r="I784" s="6">
        <v>258.5</v>
      </c>
      <c r="J784" s="49">
        <f t="shared" si="194"/>
        <v>-1.0372674686360788</v>
      </c>
      <c r="K784" s="6">
        <v>291853.19</v>
      </c>
      <c r="L784" s="6">
        <v>2114572.5</v>
      </c>
      <c r="M784" s="6">
        <v>291.45</v>
      </c>
      <c r="N784" s="49">
        <f t="shared" si="195"/>
        <v>4.1405984897656616</v>
      </c>
      <c r="O784" s="6">
        <v>455425.17</v>
      </c>
      <c r="P784" s="6">
        <v>1891240</v>
      </c>
      <c r="Q784" s="6">
        <v>262.5</v>
      </c>
      <c r="R784" s="49">
        <f t="shared" si="196"/>
        <v>7.46503895327933</v>
      </c>
      <c r="S784" s="6">
        <v>-4846.83</v>
      </c>
      <c r="T784" s="6">
        <v>611920</v>
      </c>
      <c r="U784" s="6">
        <v>87</v>
      </c>
      <c r="V784" s="49">
        <f t="shared" si="197"/>
        <v>-0.24554145966793045</v>
      </c>
      <c r="W784" s="6">
        <v>-107031.33</v>
      </c>
      <c r="X784" s="6">
        <v>758320</v>
      </c>
      <c r="Y784" s="6">
        <v>107</v>
      </c>
      <c r="Z784" s="49">
        <f t="shared" si="198"/>
        <v>-4.2342809104335899</v>
      </c>
      <c r="AA784" s="6">
        <v>282946.67</v>
      </c>
      <c r="AB784" s="6">
        <v>1095830</v>
      </c>
      <c r="AC784" s="6">
        <v>150</v>
      </c>
      <c r="AD784" s="49">
        <f t="shared" si="199"/>
        <v>8.0042951643959377</v>
      </c>
      <c r="AE784" s="6">
        <v>-3395.34</v>
      </c>
      <c r="AF784" s="6">
        <v>380111</v>
      </c>
      <c r="AG784" s="6">
        <v>51.1</v>
      </c>
      <c r="AH784" s="49">
        <f t="shared" si="200"/>
        <v>-0.26797488102159633</v>
      </c>
      <c r="AI784" s="6">
        <v>637928.15</v>
      </c>
      <c r="AJ784" s="6">
        <v>2182919</v>
      </c>
      <c r="AK784" s="6">
        <v>300.89999999999998</v>
      </c>
      <c r="AL784" s="49">
        <f t="shared" si="201"/>
        <v>9.0593249909868412</v>
      </c>
      <c r="AM784" s="6">
        <v>723197.16</v>
      </c>
      <c r="AN784" s="6">
        <v>1091750</v>
      </c>
      <c r="AO784" s="6">
        <v>150</v>
      </c>
      <c r="AP784" s="49">
        <f t="shared" si="202"/>
        <v>20.535023549347379</v>
      </c>
      <c r="AQ784" s="6">
        <v>539306.17000000004</v>
      </c>
      <c r="AR784" s="8">
        <v>1089450</v>
      </c>
      <c r="AS784" s="8">
        <v>150</v>
      </c>
      <c r="AT784" s="51">
        <f t="shared" si="203"/>
        <v>15.345808683280556</v>
      </c>
      <c r="AU784" s="6">
        <v>312467.14</v>
      </c>
      <c r="AV784" s="8">
        <v>1527817.5</v>
      </c>
      <c r="AW784" s="8">
        <v>204.25</v>
      </c>
      <c r="AX784" s="51">
        <f t="shared" si="204"/>
        <v>6.3400774896216339</v>
      </c>
      <c r="AY784" s="50">
        <f t="shared" si="205"/>
        <v>1075503.77</v>
      </c>
      <c r="AZ784" s="50">
        <f t="shared" si="206"/>
        <v>9914052.5</v>
      </c>
      <c r="BA784" s="50">
        <f t="shared" si="207"/>
        <v>2240.6999999999998</v>
      </c>
      <c r="BB784" s="7">
        <f t="shared" si="208"/>
        <v>3.3629655350322185</v>
      </c>
      <c r="BC784" s="10" t="s">
        <v>796</v>
      </c>
      <c r="BD784" s="10" t="s">
        <v>786</v>
      </c>
      <c r="BE784" s="10" t="s">
        <v>807</v>
      </c>
      <c r="BF784" s="10" t="s">
        <v>808</v>
      </c>
    </row>
    <row r="785" spans="1:58" x14ac:dyDescent="0.2">
      <c r="A785" s="5">
        <v>204318</v>
      </c>
      <c r="B785" s="6" t="s">
        <v>527</v>
      </c>
      <c r="C785" s="6">
        <v>181787.07</v>
      </c>
      <c r="D785" s="6">
        <v>1245105</v>
      </c>
      <c r="E785" s="6">
        <v>177.5</v>
      </c>
      <c r="F785" s="49">
        <f t="shared" si="193"/>
        <v>4.3800419241750701</v>
      </c>
      <c r="G785" s="6">
        <v>59276.08</v>
      </c>
      <c r="H785" s="6">
        <v>1036630</v>
      </c>
      <c r="I785" s="6">
        <v>151</v>
      </c>
      <c r="J785" s="49">
        <f t="shared" si="194"/>
        <v>1.7726271475839981</v>
      </c>
      <c r="K785" s="6">
        <v>-95513.43</v>
      </c>
      <c r="L785" s="6">
        <v>1938920</v>
      </c>
      <c r="M785" s="6">
        <v>272</v>
      </c>
      <c r="N785" s="49">
        <f t="shared" si="195"/>
        <v>-1.4778345161223774</v>
      </c>
      <c r="O785" s="6">
        <v>-38943.449999999997</v>
      </c>
      <c r="P785" s="6">
        <v>1491935</v>
      </c>
      <c r="Q785" s="6">
        <v>211.5</v>
      </c>
      <c r="R785" s="49">
        <f t="shared" si="196"/>
        <v>-0.8091820018968654</v>
      </c>
      <c r="S785" s="6">
        <v>-94420.44</v>
      </c>
      <c r="T785" s="6">
        <v>1253091</v>
      </c>
      <c r="U785" s="6">
        <v>183.1</v>
      </c>
      <c r="V785" s="49">
        <f t="shared" si="197"/>
        <v>-2.3358508200920762</v>
      </c>
      <c r="W785" s="6">
        <v>-198776.45</v>
      </c>
      <c r="X785" s="6">
        <v>1298422</v>
      </c>
      <c r="Y785" s="6">
        <v>189.7</v>
      </c>
      <c r="Z785" s="49">
        <f t="shared" si="198"/>
        <v>-4.5927237061602471</v>
      </c>
      <c r="AA785" s="6">
        <v>110180.09</v>
      </c>
      <c r="AB785" s="6">
        <v>1634751.5</v>
      </c>
      <c r="AC785" s="6">
        <v>223.65</v>
      </c>
      <c r="AD785" s="49">
        <f t="shared" si="199"/>
        <v>2.0893590187866473</v>
      </c>
      <c r="AE785" s="6">
        <v>-70614.92</v>
      </c>
      <c r="AF785" s="6">
        <v>1267960</v>
      </c>
      <c r="AG785" s="6">
        <v>171</v>
      </c>
      <c r="AH785" s="49">
        <f t="shared" si="200"/>
        <v>-1.6707527051326538</v>
      </c>
      <c r="AI785" s="6">
        <v>-182327.12</v>
      </c>
      <c r="AJ785" s="6">
        <v>2200585</v>
      </c>
      <c r="AK785" s="6">
        <v>303.5</v>
      </c>
      <c r="AL785" s="49">
        <f t="shared" si="201"/>
        <v>-2.5684718927012589</v>
      </c>
      <c r="AM785" s="6">
        <v>182349.92</v>
      </c>
      <c r="AN785" s="6">
        <v>1865536</v>
      </c>
      <c r="AO785" s="6">
        <v>257.60000000000002</v>
      </c>
      <c r="AP785" s="49">
        <f t="shared" si="202"/>
        <v>3.0301465744965523</v>
      </c>
      <c r="AQ785" s="6">
        <v>125527.92</v>
      </c>
      <c r="AR785" s="8">
        <v>1570311.5</v>
      </c>
      <c r="AS785" s="8">
        <v>219.15</v>
      </c>
      <c r="AT785" s="51">
        <f t="shared" si="203"/>
        <v>2.4780850933079202</v>
      </c>
      <c r="AU785" s="6">
        <v>-329717.96999999997</v>
      </c>
      <c r="AV785" s="8">
        <v>2281325</v>
      </c>
      <c r="AW785" s="8">
        <v>312.5</v>
      </c>
      <c r="AX785" s="51">
        <f t="shared" si="204"/>
        <v>-4.480403743438572</v>
      </c>
      <c r="AY785" s="50">
        <f t="shared" si="205"/>
        <v>-76410.53</v>
      </c>
      <c r="AZ785" s="50">
        <f t="shared" si="206"/>
        <v>9898854.5</v>
      </c>
      <c r="BA785" s="50">
        <f t="shared" si="207"/>
        <v>2672.2000000000003</v>
      </c>
      <c r="BB785" s="7">
        <f t="shared" si="208"/>
        <v>-0.23929298384979797</v>
      </c>
      <c r="BC785" s="10" t="s">
        <v>796</v>
      </c>
      <c r="BD785" s="10" t="s">
        <v>786</v>
      </c>
      <c r="BE785" s="10" t="s">
        <v>807</v>
      </c>
      <c r="BF785" s="10" t="s">
        <v>808</v>
      </c>
    </row>
    <row r="786" spans="1:58" x14ac:dyDescent="0.2">
      <c r="A786" s="5">
        <v>205949</v>
      </c>
      <c r="B786" s="6" t="s">
        <v>563</v>
      </c>
      <c r="C786" s="6">
        <v>-8461.0300000000007</v>
      </c>
      <c r="D786" s="6">
        <v>548550</v>
      </c>
      <c r="E786" s="6">
        <v>75</v>
      </c>
      <c r="F786" s="49">
        <f t="shared" si="193"/>
        <v>-0.462730653541154</v>
      </c>
      <c r="G786" s="6">
        <v>-11131.03</v>
      </c>
      <c r="H786" s="6">
        <v>388150</v>
      </c>
      <c r="I786" s="6">
        <v>55</v>
      </c>
      <c r="J786" s="49">
        <f t="shared" si="194"/>
        <v>-0.88899118897333518</v>
      </c>
      <c r="K786" s="6">
        <v>282315.56</v>
      </c>
      <c r="L786" s="6">
        <v>5630100</v>
      </c>
      <c r="M786" s="6">
        <v>771.5</v>
      </c>
      <c r="N786" s="49">
        <f t="shared" si="195"/>
        <v>1.5043190707092235</v>
      </c>
      <c r="O786" s="6">
        <v>-31289.439999999999</v>
      </c>
      <c r="P786" s="6">
        <v>57520</v>
      </c>
      <c r="Q786" s="6">
        <v>8</v>
      </c>
      <c r="R786" s="49">
        <f t="shared" si="196"/>
        <v>-16.863223922114045</v>
      </c>
      <c r="S786" s="6">
        <v>-94359.46</v>
      </c>
      <c r="T786" s="6">
        <v>294160</v>
      </c>
      <c r="U786" s="6">
        <v>41</v>
      </c>
      <c r="V786" s="49">
        <f t="shared" si="197"/>
        <v>-9.9440551400598309</v>
      </c>
      <c r="W786" s="6">
        <v>-142634.46</v>
      </c>
      <c r="X786" s="6">
        <v>85420</v>
      </c>
      <c r="Y786" s="6">
        <v>12</v>
      </c>
      <c r="Z786" s="49">
        <f t="shared" si="198"/>
        <v>-50.094050573636146</v>
      </c>
      <c r="AA786" s="6">
        <v>418809.56</v>
      </c>
      <c r="AB786" s="6">
        <v>2314910</v>
      </c>
      <c r="AC786" s="6">
        <v>311</v>
      </c>
      <c r="AD786" s="49">
        <f t="shared" si="199"/>
        <v>5.6084670073566576</v>
      </c>
      <c r="AE786" s="6">
        <v>423529.56</v>
      </c>
      <c r="AF786" s="6">
        <v>15320</v>
      </c>
      <c r="AG786" s="6">
        <v>2</v>
      </c>
      <c r="AH786" s="49">
        <f t="shared" si="200"/>
        <v>829.36597911227148</v>
      </c>
      <c r="AI786" s="6">
        <v>762334.56</v>
      </c>
      <c r="AJ786" s="6">
        <v>1007130</v>
      </c>
      <c r="AK786" s="6">
        <v>138</v>
      </c>
      <c r="AL786" s="49">
        <f t="shared" si="201"/>
        <v>23.465065443388639</v>
      </c>
      <c r="AM786" s="6">
        <v>14.56</v>
      </c>
      <c r="AN786" s="6">
        <v>7110</v>
      </c>
      <c r="AO786" s="6">
        <v>1</v>
      </c>
      <c r="AP786" s="49">
        <f t="shared" si="202"/>
        <v>6.3482419127988757E-2</v>
      </c>
      <c r="AQ786" s="6">
        <v>-1983.44</v>
      </c>
      <c r="AR786" s="8">
        <v>0</v>
      </c>
      <c r="AS786" s="8">
        <v>0</v>
      </c>
      <c r="AT786" s="51">
        <f t="shared" si="203"/>
        <v>0</v>
      </c>
      <c r="AU786" s="6">
        <v>165525.60999999999</v>
      </c>
      <c r="AV786" s="8">
        <v>239010</v>
      </c>
      <c r="AW786" s="8">
        <v>31</v>
      </c>
      <c r="AX786" s="51">
        <f t="shared" si="204"/>
        <v>21.468950713359273</v>
      </c>
      <c r="AY786" s="50">
        <f t="shared" si="205"/>
        <v>413249.69999999995</v>
      </c>
      <c r="AZ786" s="50">
        <f t="shared" si="206"/>
        <v>9318810</v>
      </c>
      <c r="BA786" s="50">
        <f t="shared" si="207"/>
        <v>1445.5</v>
      </c>
      <c r="BB786" s="7">
        <f t="shared" si="208"/>
        <v>1.3747185209270283</v>
      </c>
      <c r="BC786" s="10" t="s">
        <v>796</v>
      </c>
      <c r="BD786" s="10" t="s">
        <v>786</v>
      </c>
      <c r="BE786" s="10" t="s">
        <v>807</v>
      </c>
      <c r="BF786" s="10" t="s">
        <v>808</v>
      </c>
    </row>
    <row r="787" spans="1:58" x14ac:dyDescent="0.2">
      <c r="A787" s="5">
        <v>206302</v>
      </c>
      <c r="B787" s="6" t="s">
        <v>126</v>
      </c>
      <c r="C787" s="6">
        <v>-41872.050000000003</v>
      </c>
      <c r="D787" s="6">
        <v>1572030</v>
      </c>
      <c r="E787" s="6">
        <v>222.5</v>
      </c>
      <c r="F787" s="49">
        <f t="shared" si="193"/>
        <v>-0.79906967424285802</v>
      </c>
      <c r="G787" s="6">
        <v>-53003.05</v>
      </c>
      <c r="H787" s="6">
        <v>1452490</v>
      </c>
      <c r="I787" s="6">
        <v>214.5</v>
      </c>
      <c r="J787" s="49">
        <f t="shared" si="194"/>
        <v>-1.1312260669608742</v>
      </c>
      <c r="K787" s="6">
        <v>-103415.02</v>
      </c>
      <c r="L787" s="6">
        <v>1901810</v>
      </c>
      <c r="M787" s="6">
        <v>267</v>
      </c>
      <c r="N787" s="49">
        <f t="shared" si="195"/>
        <v>-1.6313146949484965</v>
      </c>
      <c r="O787" s="6">
        <v>-40163.019999999997</v>
      </c>
      <c r="P787" s="6">
        <v>2131320</v>
      </c>
      <c r="Q787" s="6">
        <v>301</v>
      </c>
      <c r="R787" s="49">
        <f t="shared" si="196"/>
        <v>-0.58417019499652789</v>
      </c>
      <c r="S787" s="6">
        <v>-43348</v>
      </c>
      <c r="T787" s="6">
        <v>2170105</v>
      </c>
      <c r="U787" s="6">
        <v>318</v>
      </c>
      <c r="V787" s="49">
        <f t="shared" si="197"/>
        <v>-0.6192271802516468</v>
      </c>
      <c r="W787" s="6">
        <v>-232469.51</v>
      </c>
      <c r="X787" s="6">
        <v>2062891</v>
      </c>
      <c r="Y787" s="6">
        <v>300.10000000000002</v>
      </c>
      <c r="Z787" s="49">
        <f t="shared" si="198"/>
        <v>-3.3807337857404969</v>
      </c>
      <c r="AA787" s="6">
        <v>-76291.539999999994</v>
      </c>
      <c r="AB787" s="6">
        <v>1766235</v>
      </c>
      <c r="AC787" s="6">
        <v>243.5</v>
      </c>
      <c r="AD787" s="49">
        <f t="shared" si="199"/>
        <v>-1.3390277850908854</v>
      </c>
      <c r="AE787" s="6">
        <v>-66031.539999999994</v>
      </c>
      <c r="AF787" s="6">
        <v>1394000</v>
      </c>
      <c r="AG787" s="6">
        <v>190</v>
      </c>
      <c r="AH787" s="49">
        <f t="shared" si="200"/>
        <v>-1.4210517934002869</v>
      </c>
      <c r="AI787" s="6">
        <v>-31070.06</v>
      </c>
      <c r="AJ787" s="6">
        <v>3469125</v>
      </c>
      <c r="AK787" s="6">
        <v>477.4</v>
      </c>
      <c r="AL787" s="49">
        <f t="shared" si="201"/>
        <v>-0.27764115158721581</v>
      </c>
      <c r="AM787" s="6">
        <v>254418.94</v>
      </c>
      <c r="AN787" s="6">
        <v>2749405</v>
      </c>
      <c r="AO787" s="6">
        <v>386</v>
      </c>
      <c r="AP787" s="49">
        <f t="shared" si="202"/>
        <v>2.8686159878228197</v>
      </c>
      <c r="AQ787" s="6">
        <v>31514.47</v>
      </c>
      <c r="AR787" s="8">
        <v>2438087.5</v>
      </c>
      <c r="AS787" s="8">
        <v>332.75</v>
      </c>
      <c r="AT787" s="51">
        <f t="shared" si="203"/>
        <v>0.4007028336759858</v>
      </c>
      <c r="AU787" s="6">
        <v>49284.45</v>
      </c>
      <c r="AV787" s="8">
        <v>3547432.5</v>
      </c>
      <c r="AW787" s="8">
        <v>481.75</v>
      </c>
      <c r="AX787" s="51">
        <f t="shared" si="204"/>
        <v>0.43068274026355674</v>
      </c>
      <c r="AY787" s="50">
        <f t="shared" si="205"/>
        <v>-590562.19000000006</v>
      </c>
      <c r="AZ787" s="50">
        <f t="shared" si="206"/>
        <v>13056881</v>
      </c>
      <c r="BA787" s="50">
        <f t="shared" si="207"/>
        <v>3734.5</v>
      </c>
      <c r="BB787" s="7">
        <f t="shared" si="208"/>
        <v>-1.4021287235443138</v>
      </c>
      <c r="BC787" s="10" t="s">
        <v>796</v>
      </c>
      <c r="BD787" s="10" t="s">
        <v>786</v>
      </c>
      <c r="BE787" s="10" t="s">
        <v>807</v>
      </c>
      <c r="BF787" s="10" t="s">
        <v>808</v>
      </c>
    </row>
    <row r="788" spans="1:58" x14ac:dyDescent="0.2">
      <c r="A788" s="5">
        <v>206407</v>
      </c>
      <c r="B788" s="6" t="s">
        <v>571</v>
      </c>
      <c r="C788" s="6">
        <v>107710.01</v>
      </c>
      <c r="D788" s="6">
        <v>361120</v>
      </c>
      <c r="E788" s="6">
        <v>51</v>
      </c>
      <c r="F788" s="49">
        <f t="shared" si="193"/>
        <v>8.9479959570225951</v>
      </c>
      <c r="G788" s="6">
        <v>52310.01</v>
      </c>
      <c r="H788" s="6">
        <v>679380</v>
      </c>
      <c r="I788" s="6">
        <v>99</v>
      </c>
      <c r="J788" s="49">
        <f t="shared" si="194"/>
        <v>2.3868973328623158</v>
      </c>
      <c r="K788" s="6">
        <v>331660.01</v>
      </c>
      <c r="L788" s="6">
        <v>781800</v>
      </c>
      <c r="M788" s="6">
        <v>110</v>
      </c>
      <c r="N788" s="49">
        <f t="shared" si="195"/>
        <v>12.726784727551804</v>
      </c>
      <c r="O788" s="6">
        <v>384895.02</v>
      </c>
      <c r="P788" s="6">
        <v>724640</v>
      </c>
      <c r="Q788" s="6">
        <v>102.5</v>
      </c>
      <c r="R788" s="49">
        <f t="shared" si="196"/>
        <v>16.465756265179952</v>
      </c>
      <c r="S788" s="6">
        <v>87259.51</v>
      </c>
      <c r="T788" s="6">
        <v>669407</v>
      </c>
      <c r="U788" s="6">
        <v>96.65</v>
      </c>
      <c r="V788" s="49">
        <f t="shared" si="197"/>
        <v>4.0409568618194909</v>
      </c>
      <c r="W788" s="6">
        <v>203198.26</v>
      </c>
      <c r="X788" s="6">
        <v>940110</v>
      </c>
      <c r="Y788" s="6">
        <v>136</v>
      </c>
      <c r="Z788" s="49">
        <f t="shared" si="198"/>
        <v>6.4842920509302102</v>
      </c>
      <c r="AA788" s="6">
        <v>248118.23</v>
      </c>
      <c r="AB788" s="6">
        <v>878500</v>
      </c>
      <c r="AC788" s="6">
        <v>120</v>
      </c>
      <c r="AD788" s="49">
        <f t="shared" si="199"/>
        <v>8.7554526237905517</v>
      </c>
      <c r="AE788" s="6">
        <v>509853.21</v>
      </c>
      <c r="AF788" s="6">
        <v>596600</v>
      </c>
      <c r="AG788" s="6">
        <v>80</v>
      </c>
      <c r="AH788" s="49">
        <f t="shared" si="200"/>
        <v>25.637942172309756</v>
      </c>
      <c r="AI788" s="6">
        <v>262848.7</v>
      </c>
      <c r="AJ788" s="6">
        <v>685460</v>
      </c>
      <c r="AK788" s="6">
        <v>96.5</v>
      </c>
      <c r="AL788" s="49">
        <f t="shared" si="201"/>
        <v>11.887359875120357</v>
      </c>
      <c r="AM788" s="6">
        <v>52371.18</v>
      </c>
      <c r="AN788" s="6">
        <v>1482685</v>
      </c>
      <c r="AO788" s="6">
        <v>203.5</v>
      </c>
      <c r="AP788" s="49">
        <f t="shared" si="202"/>
        <v>1.0949774092271791</v>
      </c>
      <c r="AQ788" s="6">
        <v>206324.77</v>
      </c>
      <c r="AR788" s="8">
        <v>1977108</v>
      </c>
      <c r="AS788" s="8">
        <v>263.8</v>
      </c>
      <c r="AT788" s="51">
        <f t="shared" si="203"/>
        <v>3.2350624599162008</v>
      </c>
      <c r="AU788" s="6">
        <v>-103176</v>
      </c>
      <c r="AV788" s="8">
        <v>1108107</v>
      </c>
      <c r="AW788" s="8">
        <v>152.69999999999999</v>
      </c>
      <c r="AX788" s="51">
        <f t="shared" si="204"/>
        <v>-2.8864143986095203</v>
      </c>
      <c r="AY788" s="50">
        <f t="shared" si="205"/>
        <v>1415151.05</v>
      </c>
      <c r="AZ788" s="50">
        <f t="shared" si="206"/>
        <v>5034957</v>
      </c>
      <c r="BA788" s="50">
        <f t="shared" si="207"/>
        <v>1511.65</v>
      </c>
      <c r="BB788" s="7">
        <f t="shared" si="208"/>
        <v>8.7130202998754509</v>
      </c>
      <c r="BC788" s="10" t="s">
        <v>796</v>
      </c>
      <c r="BD788" s="10" t="s">
        <v>786</v>
      </c>
      <c r="BE788" s="10" t="s">
        <v>807</v>
      </c>
      <c r="BF788" s="10" t="s">
        <v>808</v>
      </c>
    </row>
    <row r="789" spans="1:58" x14ac:dyDescent="0.2">
      <c r="A789" s="5">
        <v>207496</v>
      </c>
      <c r="B789" s="6" t="s">
        <v>598</v>
      </c>
      <c r="C789" s="6">
        <v>336249.98</v>
      </c>
      <c r="D789" s="6">
        <v>801100</v>
      </c>
      <c r="E789" s="6">
        <v>115</v>
      </c>
      <c r="F789" s="49">
        <f t="shared" si="193"/>
        <v>12.592060167270004</v>
      </c>
      <c r="G789" s="6">
        <v>-13270.01</v>
      </c>
      <c r="H789" s="6">
        <v>586550</v>
      </c>
      <c r="I789" s="6">
        <v>85</v>
      </c>
      <c r="J789" s="49">
        <f t="shared" si="194"/>
        <v>-0.70133886284204239</v>
      </c>
      <c r="K789" s="6">
        <v>-33939.01</v>
      </c>
      <c r="L789" s="6">
        <v>961673</v>
      </c>
      <c r="M789" s="6">
        <v>134.5</v>
      </c>
      <c r="N789" s="49">
        <f t="shared" si="195"/>
        <v>-1.0587489718438596</v>
      </c>
      <c r="O789" s="6">
        <v>-17030.02</v>
      </c>
      <c r="P789" s="6">
        <v>727350</v>
      </c>
      <c r="Q789" s="6">
        <v>101.5</v>
      </c>
      <c r="R789" s="49">
        <f t="shared" si="196"/>
        <v>-0.72582748332989622</v>
      </c>
      <c r="S789" s="6">
        <v>-12125.01</v>
      </c>
      <c r="T789" s="6">
        <v>707110</v>
      </c>
      <c r="U789" s="6">
        <v>101</v>
      </c>
      <c r="V789" s="49">
        <f t="shared" si="197"/>
        <v>-0.53156554142919776</v>
      </c>
      <c r="W789" s="6">
        <v>-34029.99</v>
      </c>
      <c r="X789" s="6">
        <v>743515</v>
      </c>
      <c r="Y789" s="6">
        <v>106.5</v>
      </c>
      <c r="Z789" s="49">
        <f t="shared" si="198"/>
        <v>-1.373072096729723</v>
      </c>
      <c r="AA789" s="6">
        <v>-8699.99</v>
      </c>
      <c r="AB789" s="6">
        <v>304710</v>
      </c>
      <c r="AC789" s="6">
        <v>41</v>
      </c>
      <c r="AD789" s="49">
        <f t="shared" si="199"/>
        <v>-0.88510285189196281</v>
      </c>
      <c r="AE789" s="6">
        <v>20610.009999999998</v>
      </c>
      <c r="AF789" s="6">
        <v>376000</v>
      </c>
      <c r="AG789" s="6">
        <v>50</v>
      </c>
      <c r="AH789" s="49">
        <f t="shared" si="200"/>
        <v>1.6444156914893615</v>
      </c>
      <c r="AI789" s="6">
        <v>51681.51</v>
      </c>
      <c r="AJ789" s="6">
        <v>939645</v>
      </c>
      <c r="AK789" s="6">
        <v>129.5</v>
      </c>
      <c r="AL789" s="49">
        <f t="shared" si="201"/>
        <v>1.7050341458742397</v>
      </c>
      <c r="AM789" s="6">
        <v>-44316.98</v>
      </c>
      <c r="AN789" s="6">
        <v>1070665</v>
      </c>
      <c r="AO789" s="6">
        <v>151.5</v>
      </c>
      <c r="AP789" s="49">
        <f t="shared" si="202"/>
        <v>-1.28315241462082</v>
      </c>
      <c r="AQ789" s="6">
        <v>-70447.009999999995</v>
      </c>
      <c r="AR789" s="8">
        <v>1350330</v>
      </c>
      <c r="AS789" s="8">
        <v>183</v>
      </c>
      <c r="AT789" s="51">
        <f t="shared" si="203"/>
        <v>-1.6172767471655076</v>
      </c>
      <c r="AU789" s="6">
        <v>-159037.75</v>
      </c>
      <c r="AV789" s="8">
        <v>1890630</v>
      </c>
      <c r="AW789" s="8">
        <v>258</v>
      </c>
      <c r="AX789" s="51">
        <f t="shared" si="204"/>
        <v>-2.6076864590110174</v>
      </c>
      <c r="AY789" s="50">
        <f t="shared" si="205"/>
        <v>217155.94999999995</v>
      </c>
      <c r="AZ789" s="50">
        <f t="shared" si="206"/>
        <v>4832008</v>
      </c>
      <c r="BA789" s="50">
        <f t="shared" si="207"/>
        <v>1456.5</v>
      </c>
      <c r="BB789" s="7">
        <f t="shared" si="208"/>
        <v>1.3931753527725945</v>
      </c>
      <c r="BC789" s="10" t="s">
        <v>796</v>
      </c>
      <c r="BD789" s="10" t="s">
        <v>786</v>
      </c>
      <c r="BE789" s="10" t="s">
        <v>807</v>
      </c>
      <c r="BF789" s="10" t="s">
        <v>808</v>
      </c>
    </row>
    <row r="790" spans="1:58" x14ac:dyDescent="0.2">
      <c r="A790" s="5">
        <v>209130</v>
      </c>
      <c r="B790" s="6" t="s">
        <v>648</v>
      </c>
      <c r="C790" s="6">
        <v>0</v>
      </c>
      <c r="D790" s="6">
        <v>0</v>
      </c>
      <c r="E790" s="6">
        <v>0</v>
      </c>
      <c r="F790" s="49">
        <f t="shared" si="193"/>
        <v>0</v>
      </c>
      <c r="G790" s="6">
        <v>0</v>
      </c>
      <c r="H790" s="6">
        <v>0</v>
      </c>
      <c r="I790" s="6">
        <v>0</v>
      </c>
      <c r="J790" s="49">
        <f t="shared" si="194"/>
        <v>0</v>
      </c>
      <c r="K790" s="6">
        <v>0</v>
      </c>
      <c r="L790" s="6">
        <v>0</v>
      </c>
      <c r="M790" s="6">
        <v>0</v>
      </c>
      <c r="N790" s="49">
        <f t="shared" si="195"/>
        <v>0</v>
      </c>
      <c r="O790" s="6">
        <v>0</v>
      </c>
      <c r="P790" s="6">
        <v>0</v>
      </c>
      <c r="Q790" s="6">
        <v>0</v>
      </c>
      <c r="R790" s="49">
        <f t="shared" si="196"/>
        <v>0</v>
      </c>
      <c r="S790" s="6">
        <v>-25570</v>
      </c>
      <c r="T790" s="6">
        <v>1364700</v>
      </c>
      <c r="U790" s="6">
        <v>194</v>
      </c>
      <c r="V790" s="49">
        <f t="shared" si="197"/>
        <v>-0.58083827947534261</v>
      </c>
      <c r="W790" s="6">
        <v>-113295.03</v>
      </c>
      <c r="X790" s="6">
        <v>1434750</v>
      </c>
      <c r="Y790" s="6">
        <v>200</v>
      </c>
      <c r="Z790" s="49">
        <f t="shared" si="198"/>
        <v>-2.368949921589127</v>
      </c>
      <c r="AA790" s="6">
        <v>-99120.04</v>
      </c>
      <c r="AB790" s="6">
        <v>1930375</v>
      </c>
      <c r="AC790" s="6">
        <v>252.5</v>
      </c>
      <c r="AD790" s="49">
        <f t="shared" si="199"/>
        <v>-1.591774261477692</v>
      </c>
      <c r="AE790" s="6">
        <v>-34379.040000000001</v>
      </c>
      <c r="AF790" s="6">
        <v>758400</v>
      </c>
      <c r="AG790" s="6">
        <v>100</v>
      </c>
      <c r="AH790" s="49">
        <f t="shared" si="200"/>
        <v>-1.3599303797468354</v>
      </c>
      <c r="AI790" s="6">
        <v>-139991.04000000001</v>
      </c>
      <c r="AJ790" s="6">
        <v>1908385</v>
      </c>
      <c r="AK790" s="6">
        <v>255.5</v>
      </c>
      <c r="AL790" s="49">
        <f t="shared" si="201"/>
        <v>-2.2740286891795947</v>
      </c>
      <c r="AM790" s="6">
        <v>-35775.040000000001</v>
      </c>
      <c r="AN790" s="6">
        <v>1026515</v>
      </c>
      <c r="AO790" s="6">
        <v>140.5</v>
      </c>
      <c r="AP790" s="49">
        <f t="shared" si="202"/>
        <v>-1.0803799652221351</v>
      </c>
      <c r="AQ790" s="6">
        <v>61105.98</v>
      </c>
      <c r="AR790" s="8">
        <v>1630775</v>
      </c>
      <c r="AS790" s="8">
        <v>219</v>
      </c>
      <c r="AT790" s="51">
        <f t="shared" si="203"/>
        <v>1.1615859821250631</v>
      </c>
      <c r="AU790" s="6">
        <v>66038.77</v>
      </c>
      <c r="AV790" s="8">
        <v>2529671.5</v>
      </c>
      <c r="AW790" s="8">
        <v>333.8</v>
      </c>
      <c r="AX790" s="51">
        <f t="shared" si="204"/>
        <v>0.80927577750707946</v>
      </c>
      <c r="AY790" s="50">
        <f t="shared" si="205"/>
        <v>-237985.07</v>
      </c>
      <c r="AZ790" s="50">
        <f t="shared" si="206"/>
        <v>4729825</v>
      </c>
      <c r="BA790" s="50">
        <f t="shared" si="207"/>
        <v>1695.3</v>
      </c>
      <c r="BB790" s="7">
        <f t="shared" si="208"/>
        <v>-1.5597907258725217</v>
      </c>
      <c r="BC790" s="10" t="s">
        <v>796</v>
      </c>
      <c r="BD790" s="10" t="s">
        <v>786</v>
      </c>
      <c r="BE790" s="10" t="s">
        <v>807</v>
      </c>
      <c r="BF790" s="10" t="s">
        <v>808</v>
      </c>
    </row>
    <row r="791" spans="1:58" x14ac:dyDescent="0.2">
      <c r="A791" s="5">
        <v>210335</v>
      </c>
      <c r="B791" s="6" t="s">
        <v>688</v>
      </c>
      <c r="C791" s="6">
        <v>0</v>
      </c>
      <c r="D791" s="6">
        <v>0</v>
      </c>
      <c r="E791" s="6">
        <v>0</v>
      </c>
      <c r="F791" s="49">
        <f t="shared" si="193"/>
        <v>0</v>
      </c>
      <c r="G791" s="6">
        <v>0</v>
      </c>
      <c r="H791" s="6">
        <v>0</v>
      </c>
      <c r="I791" s="6">
        <v>0</v>
      </c>
      <c r="J791" s="49">
        <f t="shared" si="194"/>
        <v>0</v>
      </c>
      <c r="K791" s="6">
        <v>0</v>
      </c>
      <c r="L791" s="6">
        <v>0</v>
      </c>
      <c r="M791" s="6">
        <v>0</v>
      </c>
      <c r="N791" s="49">
        <f t="shared" si="195"/>
        <v>0</v>
      </c>
      <c r="O791" s="6">
        <v>0</v>
      </c>
      <c r="P791" s="6">
        <v>0</v>
      </c>
      <c r="Q791" s="6">
        <v>0</v>
      </c>
      <c r="R791" s="49">
        <f t="shared" si="196"/>
        <v>0</v>
      </c>
      <c r="S791" s="6">
        <v>0</v>
      </c>
      <c r="T791" s="6">
        <v>0</v>
      </c>
      <c r="U791" s="6">
        <v>0</v>
      </c>
      <c r="V791" s="49">
        <f t="shared" si="197"/>
        <v>0</v>
      </c>
      <c r="W791" s="6">
        <v>0</v>
      </c>
      <c r="X791" s="6">
        <v>0</v>
      </c>
      <c r="Y791" s="6">
        <v>0</v>
      </c>
      <c r="Z791" s="49">
        <f t="shared" si="198"/>
        <v>0</v>
      </c>
      <c r="AA791" s="6">
        <v>331800</v>
      </c>
      <c r="AB791" s="6">
        <v>343500</v>
      </c>
      <c r="AC791" s="6">
        <v>45</v>
      </c>
      <c r="AD791" s="49">
        <f t="shared" si="199"/>
        <v>29.944104803493452</v>
      </c>
      <c r="AE791" s="6">
        <v>-51450</v>
      </c>
      <c r="AF791" s="6">
        <v>844800</v>
      </c>
      <c r="AG791" s="6">
        <v>116</v>
      </c>
      <c r="AH791" s="49">
        <f t="shared" si="200"/>
        <v>-1.8270596590909092</v>
      </c>
      <c r="AI791" s="6">
        <v>-160185</v>
      </c>
      <c r="AJ791" s="6">
        <v>1895000</v>
      </c>
      <c r="AK791" s="6">
        <v>264.5</v>
      </c>
      <c r="AL791" s="49">
        <f t="shared" si="201"/>
        <v>-2.6204406332453827</v>
      </c>
      <c r="AM791" s="6">
        <v>-294694.02</v>
      </c>
      <c r="AN791" s="6">
        <v>5092170</v>
      </c>
      <c r="AO791" s="6">
        <v>722</v>
      </c>
      <c r="AP791" s="49">
        <f t="shared" si="202"/>
        <v>-1.7940317428522614</v>
      </c>
      <c r="AQ791" s="6">
        <v>-74674.539999999994</v>
      </c>
      <c r="AR791" s="8">
        <v>3420877.5</v>
      </c>
      <c r="AS791" s="8">
        <v>485.25</v>
      </c>
      <c r="AT791" s="51">
        <f t="shared" si="203"/>
        <v>-0.67670085818624015</v>
      </c>
      <c r="AU791" s="6">
        <v>-527887.75</v>
      </c>
      <c r="AV791" s="8">
        <v>4498450</v>
      </c>
      <c r="AW791" s="8">
        <v>615</v>
      </c>
      <c r="AX791" s="51">
        <f t="shared" si="204"/>
        <v>-3.6378130800609099</v>
      </c>
      <c r="AY791" s="50">
        <f t="shared" si="205"/>
        <v>331800</v>
      </c>
      <c r="AZ791" s="50">
        <f t="shared" si="206"/>
        <v>343500</v>
      </c>
      <c r="BA791" s="50">
        <f t="shared" si="207"/>
        <v>2247.75</v>
      </c>
      <c r="BB791" s="7">
        <f t="shared" si="208"/>
        <v>29.944104803493452</v>
      </c>
      <c r="BC791" s="10" t="s">
        <v>796</v>
      </c>
      <c r="BD791" s="10" t="s">
        <v>786</v>
      </c>
      <c r="BE791" s="10" t="s">
        <v>807</v>
      </c>
      <c r="BF791" s="10" t="s">
        <v>808</v>
      </c>
    </row>
    <row r="792" spans="1:58" x14ac:dyDescent="0.2">
      <c r="A792" s="5">
        <v>205261</v>
      </c>
      <c r="B792" s="6" t="s">
        <v>770</v>
      </c>
      <c r="C792" s="6">
        <v>-10875.01</v>
      </c>
      <c r="D792" s="6">
        <v>0</v>
      </c>
      <c r="E792" s="6">
        <v>0</v>
      </c>
      <c r="F792" s="49">
        <f t="shared" si="193"/>
        <v>0</v>
      </c>
      <c r="G792" s="6">
        <v>-10875.01</v>
      </c>
      <c r="H792" s="6">
        <v>0</v>
      </c>
      <c r="I792" s="6">
        <v>0</v>
      </c>
      <c r="J792" s="49">
        <f t="shared" si="194"/>
        <v>0</v>
      </c>
      <c r="K792" s="6">
        <v>-10875.01</v>
      </c>
      <c r="L792" s="6">
        <v>0</v>
      </c>
      <c r="M792" s="6">
        <v>0</v>
      </c>
      <c r="N792" s="49">
        <f t="shared" si="195"/>
        <v>0</v>
      </c>
      <c r="O792" s="6">
        <v>-10875.01</v>
      </c>
      <c r="P792" s="6">
        <v>0</v>
      </c>
      <c r="Q792" s="6">
        <v>0</v>
      </c>
      <c r="R792" s="49">
        <f t="shared" si="196"/>
        <v>0</v>
      </c>
      <c r="S792" s="12">
        <v>0</v>
      </c>
      <c r="T792" s="6">
        <v>0</v>
      </c>
      <c r="U792" s="6">
        <v>0</v>
      </c>
      <c r="V792" s="49">
        <f t="shared" si="197"/>
        <v>0</v>
      </c>
      <c r="W792" s="12">
        <v>0</v>
      </c>
      <c r="X792" s="6">
        <v>0</v>
      </c>
      <c r="Y792" s="6">
        <v>0</v>
      </c>
      <c r="Z792" s="49">
        <f t="shared" si="198"/>
        <v>0</v>
      </c>
      <c r="AA792" s="12">
        <v>0</v>
      </c>
      <c r="AB792" s="6">
        <v>0</v>
      </c>
      <c r="AC792" s="6">
        <v>0</v>
      </c>
      <c r="AD792" s="49">
        <f t="shared" si="199"/>
        <v>0</v>
      </c>
      <c r="AE792" s="12">
        <v>0</v>
      </c>
      <c r="AF792" s="6">
        <v>0</v>
      </c>
      <c r="AG792" s="6">
        <v>0</v>
      </c>
      <c r="AH792" s="49">
        <f t="shared" si="200"/>
        <v>0</v>
      </c>
      <c r="AI792" s="12">
        <v>0</v>
      </c>
      <c r="AJ792" s="6">
        <v>0</v>
      </c>
      <c r="AK792" s="6">
        <v>0</v>
      </c>
      <c r="AL792" s="49">
        <f t="shared" si="201"/>
        <v>0</v>
      </c>
      <c r="AM792" s="6">
        <v>0</v>
      </c>
      <c r="AN792" s="6">
        <v>0</v>
      </c>
      <c r="AO792" s="6">
        <v>0</v>
      </c>
      <c r="AP792" s="49">
        <f t="shared" si="202"/>
        <v>0</v>
      </c>
      <c r="AQ792" s="6">
        <v>0</v>
      </c>
      <c r="AR792" s="8">
        <v>0</v>
      </c>
      <c r="AS792" s="8">
        <v>0</v>
      </c>
      <c r="AT792" s="51">
        <f t="shared" si="203"/>
        <v>0</v>
      </c>
      <c r="AU792" s="6">
        <v>0</v>
      </c>
      <c r="AV792" s="8">
        <v>0</v>
      </c>
      <c r="AW792" s="8">
        <v>0</v>
      </c>
      <c r="AX792" s="51">
        <f t="shared" si="204"/>
        <v>0</v>
      </c>
      <c r="AY792" s="50">
        <f t="shared" si="205"/>
        <v>-43500.04</v>
      </c>
      <c r="AZ792" s="50">
        <f t="shared" si="206"/>
        <v>0</v>
      </c>
      <c r="BA792" s="50">
        <f t="shared" si="207"/>
        <v>0</v>
      </c>
      <c r="BB792" s="7">
        <f t="shared" si="208"/>
        <v>0</v>
      </c>
      <c r="BC792" s="10" t="s">
        <v>796</v>
      </c>
      <c r="BD792" s="10" t="s">
        <v>786</v>
      </c>
      <c r="BE792" s="10" t="s">
        <v>807</v>
      </c>
      <c r="BF792" s="10" t="s">
        <v>808</v>
      </c>
    </row>
    <row r="793" spans="1:58" x14ac:dyDescent="0.2">
      <c r="A793" s="11">
        <v>174736</v>
      </c>
      <c r="B793" s="12" t="s">
        <v>778</v>
      </c>
      <c r="C793" s="6">
        <v>-120475.95</v>
      </c>
      <c r="D793" s="6">
        <v>0</v>
      </c>
      <c r="E793" s="6">
        <v>0</v>
      </c>
      <c r="F793" s="49">
        <f t="shared" si="193"/>
        <v>0</v>
      </c>
      <c r="G793" s="12">
        <v>0</v>
      </c>
      <c r="H793" s="6">
        <v>0</v>
      </c>
      <c r="I793" s="6">
        <v>0</v>
      </c>
      <c r="J793" s="49">
        <f t="shared" si="194"/>
        <v>0</v>
      </c>
      <c r="K793" s="12">
        <v>0</v>
      </c>
      <c r="L793" s="6">
        <v>0</v>
      </c>
      <c r="M793" s="6">
        <v>0</v>
      </c>
      <c r="N793" s="49">
        <f t="shared" si="195"/>
        <v>0</v>
      </c>
      <c r="O793" s="12">
        <v>0</v>
      </c>
      <c r="P793" s="6">
        <v>0</v>
      </c>
      <c r="Q793" s="6">
        <v>0</v>
      </c>
      <c r="R793" s="49">
        <f t="shared" si="196"/>
        <v>0</v>
      </c>
      <c r="S793" s="12">
        <v>0</v>
      </c>
      <c r="T793" s="6">
        <v>0</v>
      </c>
      <c r="U793" s="6">
        <v>0</v>
      </c>
      <c r="V793" s="49">
        <f t="shared" si="197"/>
        <v>0</v>
      </c>
      <c r="W793" s="12">
        <v>0</v>
      </c>
      <c r="X793" s="6">
        <v>0</v>
      </c>
      <c r="Y793" s="6">
        <v>0</v>
      </c>
      <c r="Z793" s="49">
        <f t="shared" si="198"/>
        <v>0</v>
      </c>
      <c r="AA793" s="12">
        <v>0</v>
      </c>
      <c r="AB793" s="6">
        <v>0</v>
      </c>
      <c r="AC793" s="6">
        <v>0</v>
      </c>
      <c r="AD793" s="49">
        <f t="shared" si="199"/>
        <v>0</v>
      </c>
      <c r="AE793" s="12">
        <v>0</v>
      </c>
      <c r="AF793" s="6">
        <v>0</v>
      </c>
      <c r="AG793" s="6">
        <v>0</v>
      </c>
      <c r="AH793" s="49">
        <f t="shared" si="200"/>
        <v>0</v>
      </c>
      <c r="AI793" s="12">
        <v>0</v>
      </c>
      <c r="AJ793" s="6">
        <v>0</v>
      </c>
      <c r="AK793" s="6">
        <v>0</v>
      </c>
      <c r="AL793" s="49">
        <f t="shared" si="201"/>
        <v>0</v>
      </c>
      <c r="AM793" s="6">
        <v>0</v>
      </c>
      <c r="AN793" s="6">
        <v>0</v>
      </c>
      <c r="AO793" s="6">
        <v>0</v>
      </c>
      <c r="AP793" s="49">
        <f t="shared" si="202"/>
        <v>0</v>
      </c>
      <c r="AQ793" s="6">
        <v>0</v>
      </c>
      <c r="AR793" s="8">
        <v>0</v>
      </c>
      <c r="AS793" s="8">
        <v>0</v>
      </c>
      <c r="AT793" s="51">
        <f t="shared" si="203"/>
        <v>0</v>
      </c>
      <c r="AU793" s="6">
        <v>0</v>
      </c>
      <c r="AV793" s="8">
        <v>0</v>
      </c>
      <c r="AW793" s="8">
        <v>0</v>
      </c>
      <c r="AX793" s="51">
        <f t="shared" si="204"/>
        <v>0</v>
      </c>
      <c r="AY793" s="50">
        <f t="shared" si="205"/>
        <v>-120475.95</v>
      </c>
      <c r="AZ793" s="50">
        <f t="shared" si="206"/>
        <v>0</v>
      </c>
      <c r="BA793" s="50">
        <f t="shared" si="207"/>
        <v>0</v>
      </c>
      <c r="BB793" s="7">
        <f t="shared" si="208"/>
        <v>0</v>
      </c>
      <c r="BC793" s="10" t="s">
        <v>796</v>
      </c>
      <c r="BD793" s="10" t="s">
        <v>786</v>
      </c>
      <c r="BE793" s="10" t="s">
        <v>807</v>
      </c>
      <c r="BF793" s="10" t="s">
        <v>808</v>
      </c>
    </row>
    <row r="794" spans="1:58" x14ac:dyDescent="0.2">
      <c r="A794" s="5">
        <v>119031</v>
      </c>
      <c r="B794" s="6" t="s">
        <v>23</v>
      </c>
      <c r="C794" s="6">
        <v>163037.31</v>
      </c>
      <c r="D794" s="6">
        <v>5688868.5</v>
      </c>
      <c r="E794" s="6">
        <v>798.95</v>
      </c>
      <c r="F794" s="49">
        <f t="shared" si="193"/>
        <v>0.85977014585589373</v>
      </c>
      <c r="G794" s="6">
        <v>1268765.31</v>
      </c>
      <c r="H794" s="6">
        <v>6736347.5</v>
      </c>
      <c r="I794" s="6">
        <v>968.25</v>
      </c>
      <c r="J794" s="49">
        <f t="shared" si="194"/>
        <v>5.8387315396065897</v>
      </c>
      <c r="K794" s="6">
        <v>-248895.78</v>
      </c>
      <c r="L794" s="6">
        <v>10173125</v>
      </c>
      <c r="M794" s="6">
        <v>1413.8</v>
      </c>
      <c r="N794" s="49">
        <f t="shared" si="195"/>
        <v>-0.73398030595318542</v>
      </c>
      <c r="O794" s="6">
        <v>1778625.7</v>
      </c>
      <c r="P794" s="6">
        <v>7014421</v>
      </c>
      <c r="Q794" s="6">
        <v>978.19999999999993</v>
      </c>
      <c r="R794" s="49">
        <f t="shared" si="196"/>
        <v>7.8605770454895705</v>
      </c>
      <c r="S794" s="6">
        <v>-128109.62</v>
      </c>
      <c r="T794" s="6">
        <v>6660285</v>
      </c>
      <c r="U794" s="6">
        <v>962.5</v>
      </c>
      <c r="V794" s="49">
        <f t="shared" si="197"/>
        <v>-0.59628052253019204</v>
      </c>
      <c r="W794" s="6">
        <v>210802</v>
      </c>
      <c r="X794" s="6">
        <v>8617009.5</v>
      </c>
      <c r="Y794" s="6">
        <v>1232.45</v>
      </c>
      <c r="Z794" s="49">
        <f t="shared" si="198"/>
        <v>0.73390426226175098</v>
      </c>
      <c r="AA794" s="6">
        <v>2158729.7999999998</v>
      </c>
      <c r="AB794" s="6">
        <v>9601333.5</v>
      </c>
      <c r="AC794" s="6">
        <v>1307.8499999999999</v>
      </c>
      <c r="AD794" s="49">
        <f t="shared" si="199"/>
        <v>6.9699301456407063</v>
      </c>
      <c r="AE794" s="6">
        <v>254775.13</v>
      </c>
      <c r="AF794" s="6">
        <v>6800465.5</v>
      </c>
      <c r="AG794" s="6">
        <v>919.05</v>
      </c>
      <c r="AH794" s="49">
        <f t="shared" si="200"/>
        <v>1.1239309867831844</v>
      </c>
      <c r="AI794" s="6">
        <v>-1239280.33</v>
      </c>
      <c r="AJ794" s="6">
        <v>8473029</v>
      </c>
      <c r="AK794" s="6">
        <v>1168.4000000000001</v>
      </c>
      <c r="AL794" s="49">
        <f t="shared" si="201"/>
        <v>-4.5341152768390156</v>
      </c>
      <c r="AM794" s="6">
        <v>-57208.43</v>
      </c>
      <c r="AN794" s="6">
        <v>9226355</v>
      </c>
      <c r="AO794" s="6">
        <v>1297.5</v>
      </c>
      <c r="AP794" s="49">
        <f t="shared" si="202"/>
        <v>-0.19221689713868584</v>
      </c>
      <c r="AQ794" s="6">
        <v>267690.05</v>
      </c>
      <c r="AR794" s="8">
        <v>8061142.5</v>
      </c>
      <c r="AS794" s="8">
        <v>1113.75</v>
      </c>
      <c r="AT794" s="51">
        <f t="shared" si="203"/>
        <v>1.0294311941514493</v>
      </c>
      <c r="AU794" s="6">
        <v>-78132.740000000005</v>
      </c>
      <c r="AV794" s="8">
        <v>9053912</v>
      </c>
      <c r="AW794" s="8">
        <v>1215.1999999999998</v>
      </c>
      <c r="AX794" s="51">
        <f t="shared" si="204"/>
        <v>-0.26752136976811791</v>
      </c>
      <c r="AY794" s="50">
        <f t="shared" si="205"/>
        <v>5202954.72</v>
      </c>
      <c r="AZ794" s="50">
        <f t="shared" si="206"/>
        <v>54491390</v>
      </c>
      <c r="BA794" s="50">
        <f t="shared" si="207"/>
        <v>13375.899999999998</v>
      </c>
      <c r="BB794" s="7">
        <f t="shared" si="208"/>
        <v>2.9599464487875973</v>
      </c>
      <c r="BC794" s="10" t="s">
        <v>786</v>
      </c>
      <c r="BD794" s="10" t="s">
        <v>786</v>
      </c>
      <c r="BE794" s="10" t="s">
        <v>807</v>
      </c>
      <c r="BF794" s="10" t="s">
        <v>809</v>
      </c>
    </row>
    <row r="795" spans="1:58" x14ac:dyDescent="0.2">
      <c r="A795" s="5">
        <v>119166</v>
      </c>
      <c r="B795" s="6" t="s">
        <v>41</v>
      </c>
      <c r="C795" s="6">
        <v>-10223.040000000001</v>
      </c>
      <c r="D795" s="6">
        <v>0</v>
      </c>
      <c r="E795" s="6">
        <v>0</v>
      </c>
      <c r="F795" s="49">
        <f t="shared" si="193"/>
        <v>0</v>
      </c>
      <c r="G795" s="6">
        <v>-10223.040000000001</v>
      </c>
      <c r="H795" s="6">
        <v>0</v>
      </c>
      <c r="I795" s="6">
        <v>0</v>
      </c>
      <c r="J795" s="49">
        <f t="shared" si="194"/>
        <v>0</v>
      </c>
      <c r="K795" s="6">
        <v>-10223.040000000001</v>
      </c>
      <c r="L795" s="6">
        <v>0</v>
      </c>
      <c r="M795" s="6">
        <v>0</v>
      </c>
      <c r="N795" s="49">
        <f t="shared" si="195"/>
        <v>0</v>
      </c>
      <c r="O795" s="6">
        <v>-10223.040000000001</v>
      </c>
      <c r="P795" s="6">
        <v>0</v>
      </c>
      <c r="Q795" s="6">
        <v>0</v>
      </c>
      <c r="R795" s="49">
        <f t="shared" si="196"/>
        <v>0</v>
      </c>
      <c r="S795" s="6">
        <v>-10223.040000000001</v>
      </c>
      <c r="T795" s="6">
        <v>0</v>
      </c>
      <c r="U795" s="6">
        <v>0</v>
      </c>
      <c r="V795" s="49">
        <f t="shared" si="197"/>
        <v>0</v>
      </c>
      <c r="W795" s="6">
        <v>-10223.040000000001</v>
      </c>
      <c r="X795" s="6">
        <v>0</v>
      </c>
      <c r="Y795" s="6">
        <v>0</v>
      </c>
      <c r="Z795" s="49">
        <f t="shared" si="198"/>
        <v>0</v>
      </c>
      <c r="AA795" s="6">
        <v>-10223.040000000001</v>
      </c>
      <c r="AB795" s="6">
        <v>0</v>
      </c>
      <c r="AC795" s="6">
        <v>0</v>
      </c>
      <c r="AD795" s="49">
        <f t="shared" si="199"/>
        <v>0</v>
      </c>
      <c r="AE795" s="6">
        <v>-10223.040000000001</v>
      </c>
      <c r="AF795" s="6">
        <v>0</v>
      </c>
      <c r="AG795" s="6">
        <v>0</v>
      </c>
      <c r="AH795" s="49">
        <f t="shared" si="200"/>
        <v>0</v>
      </c>
      <c r="AI795" s="6">
        <v>-10223.040000000001</v>
      </c>
      <c r="AJ795" s="6">
        <v>0</v>
      </c>
      <c r="AK795" s="6">
        <v>0</v>
      </c>
      <c r="AL795" s="49">
        <f t="shared" si="201"/>
        <v>0</v>
      </c>
      <c r="AM795" s="6">
        <v>-10223.040000000001</v>
      </c>
      <c r="AN795" s="6">
        <v>0</v>
      </c>
      <c r="AO795" s="6">
        <v>0</v>
      </c>
      <c r="AP795" s="49">
        <f t="shared" si="202"/>
        <v>0</v>
      </c>
      <c r="AQ795" s="6">
        <v>-10223.040000000001</v>
      </c>
      <c r="AR795" s="8">
        <v>0</v>
      </c>
      <c r="AS795" s="8">
        <v>0</v>
      </c>
      <c r="AT795" s="51">
        <f t="shared" si="203"/>
        <v>0</v>
      </c>
      <c r="AU795" s="6">
        <v>-10223.040000000001</v>
      </c>
      <c r="AV795" s="8">
        <v>0</v>
      </c>
      <c r="AW795" s="8">
        <v>0</v>
      </c>
      <c r="AX795" s="51">
        <f t="shared" si="204"/>
        <v>0</v>
      </c>
      <c r="AY795" s="50">
        <f t="shared" si="205"/>
        <v>-71561.279999999999</v>
      </c>
      <c r="AZ795" s="50">
        <f t="shared" si="206"/>
        <v>0</v>
      </c>
      <c r="BA795" s="50">
        <f t="shared" si="207"/>
        <v>0</v>
      </c>
      <c r="BB795" s="7">
        <f t="shared" si="208"/>
        <v>0</v>
      </c>
      <c r="BC795" s="10" t="s">
        <v>786</v>
      </c>
      <c r="BD795" s="10" t="s">
        <v>786</v>
      </c>
      <c r="BE795" s="10" t="s">
        <v>807</v>
      </c>
      <c r="BF795" s="10" t="s">
        <v>809</v>
      </c>
    </row>
    <row r="796" spans="1:58" x14ac:dyDescent="0.2">
      <c r="A796" s="5">
        <v>119177</v>
      </c>
      <c r="B796" s="6" t="s">
        <v>878</v>
      </c>
      <c r="C796" s="6">
        <v>489528.44</v>
      </c>
      <c r="D796" s="6">
        <v>2443410</v>
      </c>
      <c r="E796" s="6">
        <v>354</v>
      </c>
      <c r="F796" s="49">
        <f t="shared" si="193"/>
        <v>6.0103925252004373</v>
      </c>
      <c r="G796" s="6">
        <v>819741.44</v>
      </c>
      <c r="H796" s="6">
        <v>2139865</v>
      </c>
      <c r="I796" s="6">
        <v>324</v>
      </c>
      <c r="J796" s="49">
        <f t="shared" si="194"/>
        <v>11.875508333469634</v>
      </c>
      <c r="K796" s="6">
        <v>338440.44</v>
      </c>
      <c r="L796" s="6">
        <v>523215</v>
      </c>
      <c r="M796" s="6">
        <v>75</v>
      </c>
      <c r="N796" s="49">
        <f t="shared" si="195"/>
        <v>19.405432183710328</v>
      </c>
      <c r="O796" s="6">
        <v>352576.45</v>
      </c>
      <c r="P796" s="6">
        <v>805300</v>
      </c>
      <c r="Q796" s="6">
        <v>115</v>
      </c>
      <c r="R796" s="49">
        <f t="shared" si="196"/>
        <v>13.572420153979884</v>
      </c>
      <c r="S796" s="6">
        <v>451486.45</v>
      </c>
      <c r="T796" s="6">
        <v>563633</v>
      </c>
      <c r="U796" s="6">
        <v>83.35</v>
      </c>
      <c r="V796" s="49">
        <f t="shared" si="197"/>
        <v>24.831902940388513</v>
      </c>
      <c r="W796" s="6">
        <v>394953.18</v>
      </c>
      <c r="X796" s="6">
        <v>859320</v>
      </c>
      <c r="Y796" s="6">
        <v>127</v>
      </c>
      <c r="Z796" s="49">
        <f t="shared" si="198"/>
        <v>13.788338919145371</v>
      </c>
      <c r="AA796" s="6">
        <v>416243.18</v>
      </c>
      <c r="AB796" s="6">
        <v>930000</v>
      </c>
      <c r="AC796" s="6">
        <v>125</v>
      </c>
      <c r="AD796" s="49">
        <f t="shared" si="199"/>
        <v>13.874772666666667</v>
      </c>
      <c r="AE796" s="6">
        <v>496993.18</v>
      </c>
      <c r="AF796" s="6">
        <v>660800</v>
      </c>
      <c r="AG796" s="6">
        <v>90</v>
      </c>
      <c r="AH796" s="49">
        <f t="shared" si="200"/>
        <v>22.563249697336559</v>
      </c>
      <c r="AI796" s="6">
        <v>53978.18</v>
      </c>
      <c r="AJ796" s="6">
        <v>636750</v>
      </c>
      <c r="AK796" s="6">
        <v>90</v>
      </c>
      <c r="AL796" s="49">
        <f t="shared" si="201"/>
        <v>2.6279129642716921</v>
      </c>
      <c r="AM796" s="6">
        <v>283599.18</v>
      </c>
      <c r="AN796" s="6">
        <v>705750</v>
      </c>
      <c r="AO796" s="6">
        <v>100</v>
      </c>
      <c r="AP796" s="49">
        <f t="shared" si="202"/>
        <v>12.457066354941551</v>
      </c>
      <c r="AQ796" s="6">
        <v>92898.18</v>
      </c>
      <c r="AR796" s="8">
        <v>326950</v>
      </c>
      <c r="AS796" s="8">
        <v>45</v>
      </c>
      <c r="AT796" s="51">
        <f t="shared" si="203"/>
        <v>8.808207921700566</v>
      </c>
      <c r="AU796" s="6">
        <v>-85208.82</v>
      </c>
      <c r="AV796" s="8">
        <v>185250</v>
      </c>
      <c r="AW796" s="8">
        <v>25</v>
      </c>
      <c r="AX796" s="51">
        <f t="shared" si="204"/>
        <v>-14.258965829959514</v>
      </c>
      <c r="AY796" s="50">
        <f t="shared" si="205"/>
        <v>3262969.58</v>
      </c>
      <c r="AZ796" s="50">
        <f t="shared" si="206"/>
        <v>8264743</v>
      </c>
      <c r="BA796" s="50">
        <f t="shared" si="207"/>
        <v>1553.35</v>
      </c>
      <c r="BB796" s="7">
        <f t="shared" si="208"/>
        <v>12.23898395630693</v>
      </c>
      <c r="BC796" s="10" t="s">
        <v>786</v>
      </c>
      <c r="BD796" s="10" t="s">
        <v>786</v>
      </c>
      <c r="BE796" s="10" t="s">
        <v>807</v>
      </c>
      <c r="BF796" s="10" t="s">
        <v>809</v>
      </c>
    </row>
    <row r="797" spans="1:58" x14ac:dyDescent="0.2">
      <c r="A797" s="5">
        <v>119227</v>
      </c>
      <c r="B797" s="6" t="s">
        <v>45</v>
      </c>
      <c r="C797" s="6">
        <v>8853.19</v>
      </c>
      <c r="D797" s="6">
        <v>711300</v>
      </c>
      <c r="E797" s="6">
        <v>102</v>
      </c>
      <c r="F797" s="49">
        <f t="shared" si="193"/>
        <v>0.37339477013918182</v>
      </c>
      <c r="G797" s="6">
        <v>32563.200000000001</v>
      </c>
      <c r="H797" s="6">
        <v>631342.5</v>
      </c>
      <c r="I797" s="6">
        <v>90.75</v>
      </c>
      <c r="J797" s="49">
        <f t="shared" si="194"/>
        <v>1.5989089915537129</v>
      </c>
      <c r="K797" s="6">
        <v>117276.45</v>
      </c>
      <c r="L797" s="6">
        <v>900410</v>
      </c>
      <c r="M797" s="6">
        <v>125.5</v>
      </c>
      <c r="N797" s="49">
        <f t="shared" si="195"/>
        <v>3.90743494630224</v>
      </c>
      <c r="O797" s="6">
        <v>300579.45</v>
      </c>
      <c r="P797" s="6">
        <v>912390</v>
      </c>
      <c r="Q797" s="6">
        <v>129</v>
      </c>
      <c r="R797" s="49">
        <f t="shared" si="196"/>
        <v>10.212697366257851</v>
      </c>
      <c r="S797" s="6">
        <v>-43450.55</v>
      </c>
      <c r="T797" s="6">
        <v>91530</v>
      </c>
      <c r="U797" s="6">
        <v>13</v>
      </c>
      <c r="V797" s="49">
        <f t="shared" si="197"/>
        <v>-14.716126406642632</v>
      </c>
      <c r="W797" s="6">
        <v>-18755.55</v>
      </c>
      <c r="X797" s="6">
        <v>403680</v>
      </c>
      <c r="Y797" s="6">
        <v>58</v>
      </c>
      <c r="Z797" s="49">
        <f t="shared" si="198"/>
        <v>-1.3938428953626634</v>
      </c>
      <c r="AA797" s="6">
        <v>34144.44</v>
      </c>
      <c r="AB797" s="6">
        <v>724630</v>
      </c>
      <c r="AC797" s="6">
        <v>103</v>
      </c>
      <c r="AD797" s="49">
        <f t="shared" si="199"/>
        <v>1.4607146267750439</v>
      </c>
      <c r="AE797" s="6">
        <v>-14240.56</v>
      </c>
      <c r="AF797" s="6">
        <v>338700</v>
      </c>
      <c r="AG797" s="6">
        <v>45</v>
      </c>
      <c r="AH797" s="49">
        <f t="shared" si="200"/>
        <v>-1.2613427812223206</v>
      </c>
      <c r="AI797" s="6">
        <v>-48059.07</v>
      </c>
      <c r="AJ797" s="6">
        <v>432095</v>
      </c>
      <c r="AK797" s="6">
        <v>59.5</v>
      </c>
      <c r="AL797" s="49">
        <f t="shared" si="201"/>
        <v>-3.4479250396324881</v>
      </c>
      <c r="AM797" s="6">
        <v>56065.93</v>
      </c>
      <c r="AN797" s="6">
        <v>367290</v>
      </c>
      <c r="AO797" s="6">
        <v>51.5</v>
      </c>
      <c r="AP797" s="49">
        <f t="shared" si="202"/>
        <v>4.7320750088485939</v>
      </c>
      <c r="AQ797" s="6">
        <v>-36837.089999999997</v>
      </c>
      <c r="AR797" s="8">
        <v>912180</v>
      </c>
      <c r="AS797" s="8">
        <v>128</v>
      </c>
      <c r="AT797" s="51">
        <f t="shared" si="203"/>
        <v>-1.2518908439123857</v>
      </c>
      <c r="AU797" s="6">
        <v>-92038.84</v>
      </c>
      <c r="AV797" s="8">
        <v>534260</v>
      </c>
      <c r="AW797" s="8">
        <v>71</v>
      </c>
      <c r="AX797" s="51">
        <f t="shared" si="204"/>
        <v>-5.3404784936173391</v>
      </c>
      <c r="AY797" s="50">
        <f t="shared" si="205"/>
        <v>431210.63000000006</v>
      </c>
      <c r="AZ797" s="50">
        <f t="shared" si="206"/>
        <v>4375282.5</v>
      </c>
      <c r="BA797" s="50">
        <f t="shared" si="207"/>
        <v>976.25</v>
      </c>
      <c r="BB797" s="7">
        <f t="shared" si="208"/>
        <v>3.055238040057985</v>
      </c>
      <c r="BC797" s="10" t="s">
        <v>786</v>
      </c>
      <c r="BD797" s="10" t="s">
        <v>786</v>
      </c>
      <c r="BE797" s="10" t="s">
        <v>807</v>
      </c>
      <c r="BF797" s="10" t="s">
        <v>809</v>
      </c>
    </row>
    <row r="798" spans="1:58" x14ac:dyDescent="0.2">
      <c r="A798" s="5">
        <v>119263</v>
      </c>
      <c r="B798" s="6" t="s">
        <v>48</v>
      </c>
      <c r="C798" s="6">
        <v>220680.11</v>
      </c>
      <c r="D798" s="6">
        <v>1917055</v>
      </c>
      <c r="E798" s="6">
        <v>266</v>
      </c>
      <c r="F798" s="49">
        <f t="shared" si="193"/>
        <v>3.4534237671845616</v>
      </c>
      <c r="G798" s="6">
        <v>232573.11</v>
      </c>
      <c r="H798" s="6">
        <v>1880380</v>
      </c>
      <c r="I798" s="6">
        <v>268.5</v>
      </c>
      <c r="J798" s="49">
        <f t="shared" si="194"/>
        <v>3.8342071336644716</v>
      </c>
      <c r="K798" s="6">
        <v>250941.62</v>
      </c>
      <c r="L798" s="6">
        <v>2130510</v>
      </c>
      <c r="M798" s="6">
        <v>294</v>
      </c>
      <c r="N798" s="49">
        <f t="shared" si="195"/>
        <v>3.5335429545038513</v>
      </c>
      <c r="O798" s="6">
        <v>309535.89</v>
      </c>
      <c r="P798" s="6">
        <v>1995607.5</v>
      </c>
      <c r="Q798" s="6">
        <v>278.75</v>
      </c>
      <c r="R798" s="49">
        <f t="shared" si="196"/>
        <v>4.8083666702996455</v>
      </c>
      <c r="S798" s="6">
        <v>267402.14</v>
      </c>
      <c r="T798" s="6">
        <v>1838112.5</v>
      </c>
      <c r="U798" s="6">
        <v>261.25</v>
      </c>
      <c r="V798" s="49">
        <f t="shared" si="197"/>
        <v>4.5097709416589034</v>
      </c>
      <c r="W798" s="6">
        <v>694263.16</v>
      </c>
      <c r="X798" s="6">
        <v>2637286</v>
      </c>
      <c r="Y798" s="6">
        <v>375.6</v>
      </c>
      <c r="Z798" s="49">
        <f t="shared" si="198"/>
        <v>7.8974729324009605</v>
      </c>
      <c r="AA798" s="6">
        <v>738477.18</v>
      </c>
      <c r="AB798" s="6">
        <v>2249914</v>
      </c>
      <c r="AC798" s="6">
        <v>299.39999999999998</v>
      </c>
      <c r="AD798" s="49">
        <f t="shared" si="199"/>
        <v>10.174963389711785</v>
      </c>
      <c r="AE798" s="6">
        <v>604450.21</v>
      </c>
      <c r="AF798" s="6">
        <v>1243250</v>
      </c>
      <c r="AG798" s="6">
        <v>165</v>
      </c>
      <c r="AH798" s="49">
        <f t="shared" si="200"/>
        <v>14.585567102352705</v>
      </c>
      <c r="AI798" s="6">
        <v>1306993.75</v>
      </c>
      <c r="AJ798" s="6">
        <v>2831490</v>
      </c>
      <c r="AK798" s="6">
        <v>387</v>
      </c>
      <c r="AL798" s="49">
        <f t="shared" si="201"/>
        <v>14.309358765173107</v>
      </c>
      <c r="AM798" s="6">
        <v>637028.77</v>
      </c>
      <c r="AN798" s="6">
        <v>1409875</v>
      </c>
      <c r="AO798" s="6">
        <v>191.5</v>
      </c>
      <c r="AP798" s="49">
        <f t="shared" si="202"/>
        <v>14.006838811951415</v>
      </c>
      <c r="AQ798" s="6">
        <v>184758.75</v>
      </c>
      <c r="AR798" s="8">
        <v>1943075</v>
      </c>
      <c r="AS798" s="8">
        <v>267.5</v>
      </c>
      <c r="AT798" s="51">
        <f t="shared" si="203"/>
        <v>2.9476583508099279</v>
      </c>
      <c r="AU798" s="6">
        <v>196681.7</v>
      </c>
      <c r="AV798" s="8">
        <v>2786319.5</v>
      </c>
      <c r="AW798" s="8">
        <v>370.45</v>
      </c>
      <c r="AX798" s="51">
        <f t="shared" si="204"/>
        <v>2.1882388936372874</v>
      </c>
      <c r="AY798" s="50">
        <f t="shared" si="205"/>
        <v>2713873.2100000004</v>
      </c>
      <c r="AZ798" s="50">
        <f t="shared" si="206"/>
        <v>14648865</v>
      </c>
      <c r="BA798" s="50">
        <f t="shared" si="207"/>
        <v>3424.95</v>
      </c>
      <c r="BB798" s="7">
        <f t="shared" si="208"/>
        <v>5.7431118049077527</v>
      </c>
      <c r="BC798" s="10" t="s">
        <v>786</v>
      </c>
      <c r="BD798" s="10" t="s">
        <v>786</v>
      </c>
      <c r="BE798" s="10" t="s">
        <v>807</v>
      </c>
      <c r="BF798" s="10" t="s">
        <v>809</v>
      </c>
    </row>
    <row r="799" spans="1:58" x14ac:dyDescent="0.2">
      <c r="A799" s="5">
        <v>142843</v>
      </c>
      <c r="B799" s="6" t="s">
        <v>91</v>
      </c>
      <c r="C799" s="6">
        <v>394868.23</v>
      </c>
      <c r="D799" s="6">
        <v>4360374.5</v>
      </c>
      <c r="E799" s="6">
        <v>620.35</v>
      </c>
      <c r="F799" s="49">
        <f t="shared" si="193"/>
        <v>2.7167498800848411</v>
      </c>
      <c r="G799" s="6">
        <v>449489.24</v>
      </c>
      <c r="H799" s="6">
        <v>3528880</v>
      </c>
      <c r="I799" s="6">
        <v>523.5</v>
      </c>
      <c r="J799" s="49">
        <f t="shared" si="194"/>
        <v>3.9486087483847565</v>
      </c>
      <c r="K799" s="6">
        <v>130503.98</v>
      </c>
      <c r="L799" s="6">
        <v>5490425</v>
      </c>
      <c r="M799" s="6">
        <v>773.5</v>
      </c>
      <c r="N799" s="49">
        <f t="shared" si="195"/>
        <v>0.71308130062791131</v>
      </c>
      <c r="O799" s="6">
        <v>162621.22</v>
      </c>
      <c r="P799" s="6">
        <v>4523602.5</v>
      </c>
      <c r="Q799" s="6">
        <v>646.54999999999995</v>
      </c>
      <c r="R799" s="49">
        <f t="shared" si="196"/>
        <v>1.1144343076121299</v>
      </c>
      <c r="S799" s="6">
        <v>-86308.85</v>
      </c>
      <c r="T799" s="6">
        <v>5079818</v>
      </c>
      <c r="U799" s="6">
        <v>733.8</v>
      </c>
      <c r="V799" s="49">
        <f t="shared" si="197"/>
        <v>-0.52670673437512927</v>
      </c>
      <c r="W799" s="6">
        <v>535956.22</v>
      </c>
      <c r="X799" s="6">
        <v>5243550</v>
      </c>
      <c r="Y799" s="6">
        <v>763</v>
      </c>
      <c r="Z799" s="49">
        <f t="shared" si="198"/>
        <v>3.0663742311983291</v>
      </c>
      <c r="AA799" s="6">
        <v>298423.23</v>
      </c>
      <c r="AB799" s="6">
        <v>4679540</v>
      </c>
      <c r="AC799" s="6">
        <v>644</v>
      </c>
      <c r="AD799" s="49">
        <f t="shared" si="199"/>
        <v>1.9769293840847604</v>
      </c>
      <c r="AE799" s="6">
        <v>953213.17</v>
      </c>
      <c r="AF799" s="6">
        <v>3818751</v>
      </c>
      <c r="AG799" s="6">
        <v>525.1</v>
      </c>
      <c r="AH799" s="49">
        <f t="shared" si="200"/>
        <v>7.4884157411677279</v>
      </c>
      <c r="AI799" s="6">
        <v>-324568.87</v>
      </c>
      <c r="AJ799" s="6">
        <v>3071519</v>
      </c>
      <c r="AK799" s="6">
        <v>430.4</v>
      </c>
      <c r="AL799" s="49">
        <f t="shared" si="201"/>
        <v>-3.2757847078269737</v>
      </c>
      <c r="AM799" s="6">
        <v>512504.59</v>
      </c>
      <c r="AN799" s="6">
        <v>5149691</v>
      </c>
      <c r="AO799" s="6">
        <v>734.1</v>
      </c>
      <c r="AP799" s="49">
        <f t="shared" si="202"/>
        <v>3.0851641952886109</v>
      </c>
      <c r="AQ799" s="6">
        <v>756388.04</v>
      </c>
      <c r="AR799" s="8">
        <v>6626768.5</v>
      </c>
      <c r="AS799" s="8">
        <v>926.35</v>
      </c>
      <c r="AT799" s="51">
        <f t="shared" si="203"/>
        <v>3.5383806209617856</v>
      </c>
      <c r="AU799" s="6">
        <v>-299543.15999999997</v>
      </c>
      <c r="AV799" s="8">
        <v>7003396.5</v>
      </c>
      <c r="AW799" s="8">
        <v>962.15</v>
      </c>
      <c r="AX799" s="51">
        <f t="shared" si="204"/>
        <v>-1.3259049319855014</v>
      </c>
      <c r="AY799" s="50">
        <f t="shared" si="205"/>
        <v>1885553.2699999998</v>
      </c>
      <c r="AZ799" s="50">
        <f t="shared" si="206"/>
        <v>32906190</v>
      </c>
      <c r="BA799" s="50">
        <f t="shared" si="207"/>
        <v>8282.8000000000011</v>
      </c>
      <c r="BB799" s="7">
        <f t="shared" si="208"/>
        <v>1.7763269272437798</v>
      </c>
      <c r="BC799" s="10" t="s">
        <v>786</v>
      </c>
      <c r="BD799" s="10" t="s">
        <v>786</v>
      </c>
      <c r="BE799" s="10" t="s">
        <v>807</v>
      </c>
      <c r="BF799" s="10" t="s">
        <v>809</v>
      </c>
    </row>
    <row r="800" spans="1:58" x14ac:dyDescent="0.2">
      <c r="A800" s="5">
        <v>148561</v>
      </c>
      <c r="B800" s="6" t="s">
        <v>146</v>
      </c>
      <c r="C800" s="6">
        <v>22098.58</v>
      </c>
      <c r="D800" s="6">
        <v>1254785</v>
      </c>
      <c r="E800" s="6">
        <v>178.5</v>
      </c>
      <c r="F800" s="49">
        <f t="shared" si="193"/>
        <v>0.52834342138294621</v>
      </c>
      <c r="G800" s="6">
        <v>289492.58</v>
      </c>
      <c r="H800" s="6">
        <v>887370</v>
      </c>
      <c r="I800" s="6">
        <v>131.5</v>
      </c>
      <c r="J800" s="49">
        <f t="shared" si="194"/>
        <v>10.113334888490709</v>
      </c>
      <c r="K800" s="6">
        <v>-45626.43</v>
      </c>
      <c r="L800" s="6">
        <v>784690</v>
      </c>
      <c r="M800" s="6">
        <v>111</v>
      </c>
      <c r="N800" s="49">
        <f t="shared" si="195"/>
        <v>-1.7443740840331852</v>
      </c>
      <c r="O800" s="6">
        <v>-26304.42</v>
      </c>
      <c r="P800" s="6">
        <v>1089010</v>
      </c>
      <c r="Q800" s="6">
        <v>155</v>
      </c>
      <c r="R800" s="49">
        <f t="shared" si="196"/>
        <v>-0.74878744915106388</v>
      </c>
      <c r="S800" s="6">
        <v>-15751.41</v>
      </c>
      <c r="T800" s="6">
        <v>875370</v>
      </c>
      <c r="U800" s="6">
        <v>127</v>
      </c>
      <c r="V800" s="49">
        <f t="shared" si="197"/>
        <v>-0.55781407861818433</v>
      </c>
      <c r="W800" s="6">
        <v>143433.60000000001</v>
      </c>
      <c r="X800" s="6">
        <v>965970</v>
      </c>
      <c r="Y800" s="6">
        <v>141</v>
      </c>
      <c r="Z800" s="49">
        <f t="shared" si="198"/>
        <v>4.4545979688810213</v>
      </c>
      <c r="AA800" s="6">
        <v>194554.57</v>
      </c>
      <c r="AB800" s="6">
        <v>1031560</v>
      </c>
      <c r="AC800" s="6">
        <v>140</v>
      </c>
      <c r="AD800" s="49">
        <f t="shared" si="199"/>
        <v>5.8466707414013719</v>
      </c>
      <c r="AE800" s="6">
        <v>203009.57</v>
      </c>
      <c r="AF800" s="6">
        <v>821250</v>
      </c>
      <c r="AG800" s="6">
        <v>115</v>
      </c>
      <c r="AH800" s="49">
        <f t="shared" si="200"/>
        <v>7.415874703196347</v>
      </c>
      <c r="AI800" s="6">
        <v>137071.62</v>
      </c>
      <c r="AJ800" s="6">
        <v>1484580</v>
      </c>
      <c r="AK800" s="6">
        <v>207.5</v>
      </c>
      <c r="AL800" s="49">
        <f t="shared" si="201"/>
        <v>2.8622372792304893</v>
      </c>
      <c r="AM800" s="6">
        <v>80530.62</v>
      </c>
      <c r="AN800" s="6">
        <v>721250</v>
      </c>
      <c r="AO800" s="6">
        <v>100</v>
      </c>
      <c r="AP800" s="49">
        <f t="shared" si="202"/>
        <v>3.4612814142114381</v>
      </c>
      <c r="AQ800" s="6">
        <v>320297.62</v>
      </c>
      <c r="AR800" s="8">
        <v>667820</v>
      </c>
      <c r="AS800" s="8">
        <v>92.5</v>
      </c>
      <c r="AT800" s="51">
        <f t="shared" si="203"/>
        <v>14.868117486747925</v>
      </c>
      <c r="AU800" s="6">
        <v>16526.060000000001</v>
      </c>
      <c r="AV800" s="8">
        <v>879635</v>
      </c>
      <c r="AW800" s="8">
        <v>118.5</v>
      </c>
      <c r="AX800" s="51">
        <f t="shared" si="204"/>
        <v>0.58240959034144846</v>
      </c>
      <c r="AY800" s="50">
        <f t="shared" si="205"/>
        <v>561897.07000000007</v>
      </c>
      <c r="AZ800" s="50">
        <f t="shared" si="206"/>
        <v>6888755</v>
      </c>
      <c r="BA800" s="50">
        <f t="shared" si="207"/>
        <v>1617.5</v>
      </c>
      <c r="BB800" s="7">
        <f t="shared" si="208"/>
        <v>2.5285859592916284</v>
      </c>
      <c r="BC800" s="10" t="s">
        <v>786</v>
      </c>
      <c r="BD800" s="10" t="s">
        <v>786</v>
      </c>
      <c r="BE800" s="10" t="s">
        <v>807</v>
      </c>
      <c r="BF800" s="10" t="s">
        <v>809</v>
      </c>
    </row>
    <row r="801" spans="1:58" x14ac:dyDescent="0.2">
      <c r="A801" s="5">
        <v>148629</v>
      </c>
      <c r="B801" s="6" t="s">
        <v>147</v>
      </c>
      <c r="C801" s="6">
        <v>188485.25</v>
      </c>
      <c r="D801" s="6">
        <v>809410</v>
      </c>
      <c r="E801" s="6">
        <v>114.5</v>
      </c>
      <c r="F801" s="49">
        <f t="shared" si="193"/>
        <v>6.9860237704006627</v>
      </c>
      <c r="G801" s="6">
        <v>76787.27</v>
      </c>
      <c r="H801" s="6">
        <v>848330</v>
      </c>
      <c r="I801" s="6">
        <v>123.5</v>
      </c>
      <c r="J801" s="49">
        <f t="shared" si="194"/>
        <v>2.8059898506477432</v>
      </c>
      <c r="K801" s="6">
        <v>-31680.22</v>
      </c>
      <c r="L801" s="6">
        <v>730005</v>
      </c>
      <c r="M801" s="6">
        <v>102.5</v>
      </c>
      <c r="N801" s="49">
        <f t="shared" si="195"/>
        <v>-1.3019179320689585</v>
      </c>
      <c r="O801" s="6">
        <v>152673.78</v>
      </c>
      <c r="P801" s="6">
        <v>811740</v>
      </c>
      <c r="Q801" s="6">
        <v>116</v>
      </c>
      <c r="R801" s="49">
        <f t="shared" si="196"/>
        <v>5.8305457166087669</v>
      </c>
      <c r="S801" s="6">
        <v>67115.77</v>
      </c>
      <c r="T801" s="6">
        <v>1049560</v>
      </c>
      <c r="U801" s="6">
        <v>151</v>
      </c>
      <c r="V801" s="49">
        <f t="shared" si="197"/>
        <v>1.9823439060177599</v>
      </c>
      <c r="W801" s="6">
        <v>318436.52</v>
      </c>
      <c r="X801" s="6">
        <v>1294147.5</v>
      </c>
      <c r="Y801" s="6">
        <v>184.75</v>
      </c>
      <c r="Z801" s="49">
        <f t="shared" si="198"/>
        <v>7.3817672251424202</v>
      </c>
      <c r="AA801" s="6">
        <v>-11616.48</v>
      </c>
      <c r="AB801" s="6">
        <v>371750</v>
      </c>
      <c r="AC801" s="6">
        <v>50</v>
      </c>
      <c r="AD801" s="49">
        <f t="shared" si="199"/>
        <v>-0.96869100201748481</v>
      </c>
      <c r="AE801" s="6">
        <v>-1845.48</v>
      </c>
      <c r="AF801" s="6">
        <v>37050</v>
      </c>
      <c r="AG801" s="6">
        <v>5</v>
      </c>
      <c r="AH801" s="49">
        <f t="shared" si="200"/>
        <v>-1.4943157894736843</v>
      </c>
      <c r="AI801" s="6">
        <v>-36679.480000000003</v>
      </c>
      <c r="AJ801" s="6">
        <v>177740</v>
      </c>
      <c r="AK801" s="6">
        <v>24</v>
      </c>
      <c r="AL801" s="49">
        <f t="shared" si="201"/>
        <v>-6.3973437605491164</v>
      </c>
      <c r="AM801" s="6">
        <v>-31809.48</v>
      </c>
      <c r="AN801" s="6">
        <v>7410</v>
      </c>
      <c r="AO801" s="6">
        <v>1</v>
      </c>
      <c r="AP801" s="49">
        <f t="shared" si="202"/>
        <v>-133.07609716599191</v>
      </c>
      <c r="AQ801" s="6">
        <v>-24819.48</v>
      </c>
      <c r="AR801" s="8">
        <v>7310</v>
      </c>
      <c r="AS801" s="8">
        <v>1</v>
      </c>
      <c r="AT801" s="51">
        <f t="shared" si="203"/>
        <v>-105.25360875512996</v>
      </c>
      <c r="AU801" s="6">
        <v>-53055.48</v>
      </c>
      <c r="AV801" s="8">
        <v>258800</v>
      </c>
      <c r="AW801" s="8">
        <v>35</v>
      </c>
      <c r="AX801" s="51">
        <f t="shared" si="204"/>
        <v>-6.3551772797527057</v>
      </c>
      <c r="AY801" s="50">
        <f t="shared" si="205"/>
        <v>760201.89000000013</v>
      </c>
      <c r="AZ801" s="50">
        <f t="shared" si="206"/>
        <v>5914942.5</v>
      </c>
      <c r="BA801" s="50">
        <f t="shared" si="207"/>
        <v>908.25</v>
      </c>
      <c r="BB801" s="7">
        <f t="shared" si="208"/>
        <v>3.9841906476690188</v>
      </c>
      <c r="BC801" s="10" t="s">
        <v>786</v>
      </c>
      <c r="BD801" s="10" t="s">
        <v>786</v>
      </c>
      <c r="BE801" s="10" t="s">
        <v>807</v>
      </c>
      <c r="BF801" s="10" t="s">
        <v>809</v>
      </c>
    </row>
    <row r="802" spans="1:58" x14ac:dyDescent="0.2">
      <c r="A802" s="5">
        <v>149764</v>
      </c>
      <c r="B802" s="6" t="s">
        <v>161</v>
      </c>
      <c r="C802" s="6">
        <v>-89847.56</v>
      </c>
      <c r="D802" s="6">
        <v>4298330</v>
      </c>
      <c r="E802" s="6">
        <v>604.5</v>
      </c>
      <c r="F802" s="49">
        <f t="shared" si="193"/>
        <v>-0.62708698494531601</v>
      </c>
      <c r="G802" s="6">
        <v>75906.399999999994</v>
      </c>
      <c r="H802" s="6">
        <v>4727417</v>
      </c>
      <c r="I802" s="6">
        <v>681.09999999999991</v>
      </c>
      <c r="J802" s="49">
        <f t="shared" si="194"/>
        <v>0.49775562426585174</v>
      </c>
      <c r="K802" s="6">
        <v>-408154.5</v>
      </c>
      <c r="L802" s="6">
        <v>5407442</v>
      </c>
      <c r="M802" s="6">
        <v>758.2</v>
      </c>
      <c r="N802" s="49">
        <f t="shared" si="195"/>
        <v>-2.2644043153860918</v>
      </c>
      <c r="O802" s="6">
        <v>83263.56</v>
      </c>
      <c r="P802" s="6">
        <v>5737575</v>
      </c>
      <c r="Q802" s="6">
        <v>799.5</v>
      </c>
      <c r="R802" s="49">
        <f t="shared" si="196"/>
        <v>0.44987130625743454</v>
      </c>
      <c r="S802" s="6">
        <v>83234.570000000007</v>
      </c>
      <c r="T802" s="6">
        <v>5730800</v>
      </c>
      <c r="U802" s="6">
        <v>820</v>
      </c>
      <c r="V802" s="49">
        <f t="shared" si="197"/>
        <v>0.45024633035527328</v>
      </c>
      <c r="W802" s="6">
        <v>46947.02</v>
      </c>
      <c r="X802" s="6">
        <v>5871274</v>
      </c>
      <c r="Y802" s="6">
        <v>834.4</v>
      </c>
      <c r="Z802" s="49">
        <f t="shared" si="198"/>
        <v>0.23988159980270038</v>
      </c>
      <c r="AA802" s="6">
        <v>487330.19</v>
      </c>
      <c r="AB802" s="6">
        <v>7373756.5</v>
      </c>
      <c r="AC802" s="6">
        <v>1006.15</v>
      </c>
      <c r="AD802" s="49">
        <f t="shared" si="199"/>
        <v>2.0487842105987633</v>
      </c>
      <c r="AE802" s="6">
        <v>151695.94</v>
      </c>
      <c r="AF802" s="6">
        <v>5585922.5</v>
      </c>
      <c r="AG802" s="6">
        <v>747.25</v>
      </c>
      <c r="AH802" s="49">
        <f t="shared" si="200"/>
        <v>0.81470485850815155</v>
      </c>
      <c r="AI802" s="6">
        <v>184634.35</v>
      </c>
      <c r="AJ802" s="6">
        <v>7423035</v>
      </c>
      <c r="AK802" s="6">
        <v>1016.5</v>
      </c>
      <c r="AL802" s="49">
        <f t="shared" si="201"/>
        <v>0.77106801328567087</v>
      </c>
      <c r="AM802" s="6">
        <v>-124720.72</v>
      </c>
      <c r="AN802" s="6">
        <v>3475434</v>
      </c>
      <c r="AO802" s="6">
        <v>484.90000000000003</v>
      </c>
      <c r="AP802" s="49">
        <f t="shared" si="202"/>
        <v>-1.1124775553211483</v>
      </c>
      <c r="AQ802" s="6">
        <v>1851600.31</v>
      </c>
      <c r="AR802" s="8">
        <v>6043395</v>
      </c>
      <c r="AS802" s="8">
        <v>825</v>
      </c>
      <c r="AT802" s="51">
        <f t="shared" si="203"/>
        <v>9.4979079821855112</v>
      </c>
      <c r="AU802" s="6">
        <v>-48152.17</v>
      </c>
      <c r="AV802" s="8">
        <v>8199170</v>
      </c>
      <c r="AW802" s="8">
        <v>1109</v>
      </c>
      <c r="AX802" s="51">
        <f t="shared" si="204"/>
        <v>-0.18205711919621131</v>
      </c>
      <c r="AY802" s="50">
        <f t="shared" si="205"/>
        <v>278679.67999999993</v>
      </c>
      <c r="AZ802" s="50">
        <f t="shared" si="206"/>
        <v>39146594.5</v>
      </c>
      <c r="BA802" s="50">
        <f t="shared" si="207"/>
        <v>9686.5</v>
      </c>
      <c r="BB802" s="7">
        <f t="shared" si="208"/>
        <v>0.22068509892986984</v>
      </c>
      <c r="BC802" s="10" t="s">
        <v>786</v>
      </c>
      <c r="BD802" s="10" t="s">
        <v>786</v>
      </c>
      <c r="BE802" s="10" t="s">
        <v>807</v>
      </c>
      <c r="BF802" s="10" t="s">
        <v>809</v>
      </c>
    </row>
    <row r="803" spans="1:58" x14ac:dyDescent="0.2">
      <c r="A803" s="5">
        <v>172667</v>
      </c>
      <c r="B803" s="6" t="s">
        <v>229</v>
      </c>
      <c r="C803" s="6">
        <v>-516789.12</v>
      </c>
      <c r="D803" s="6">
        <v>0</v>
      </c>
      <c r="E803" s="6">
        <v>0</v>
      </c>
      <c r="F803" s="49">
        <f t="shared" si="193"/>
        <v>0</v>
      </c>
      <c r="G803" s="6">
        <v>-516789.12</v>
      </c>
      <c r="H803" s="6">
        <v>0</v>
      </c>
      <c r="I803" s="6">
        <v>0</v>
      </c>
      <c r="J803" s="49">
        <f t="shared" si="194"/>
        <v>0</v>
      </c>
      <c r="K803" s="6">
        <v>-516789.12</v>
      </c>
      <c r="L803" s="6">
        <v>0</v>
      </c>
      <c r="M803" s="6">
        <v>0</v>
      </c>
      <c r="N803" s="49">
        <f t="shared" si="195"/>
        <v>0</v>
      </c>
      <c r="O803" s="6">
        <v>-516789.12</v>
      </c>
      <c r="P803" s="6">
        <v>0</v>
      </c>
      <c r="Q803" s="6">
        <v>0</v>
      </c>
      <c r="R803" s="49">
        <f t="shared" si="196"/>
        <v>0</v>
      </c>
      <c r="S803" s="6">
        <v>-516789.12</v>
      </c>
      <c r="T803" s="6">
        <v>0</v>
      </c>
      <c r="U803" s="6">
        <v>0</v>
      </c>
      <c r="V803" s="49">
        <f t="shared" si="197"/>
        <v>0</v>
      </c>
      <c r="W803" s="6">
        <v>-516789.12</v>
      </c>
      <c r="X803" s="6">
        <v>0</v>
      </c>
      <c r="Y803" s="6">
        <v>0</v>
      </c>
      <c r="Z803" s="49">
        <f t="shared" si="198"/>
        <v>0</v>
      </c>
      <c r="AA803" s="6">
        <v>-516789.12</v>
      </c>
      <c r="AB803" s="6">
        <v>0</v>
      </c>
      <c r="AC803" s="6">
        <v>0</v>
      </c>
      <c r="AD803" s="49">
        <f t="shared" si="199"/>
        <v>0</v>
      </c>
      <c r="AE803" s="6">
        <v>-516789.12</v>
      </c>
      <c r="AF803" s="6">
        <v>0</v>
      </c>
      <c r="AG803" s="6">
        <v>0</v>
      </c>
      <c r="AH803" s="49">
        <f t="shared" si="200"/>
        <v>0</v>
      </c>
      <c r="AI803" s="6">
        <v>-516789.12</v>
      </c>
      <c r="AJ803" s="6">
        <v>0</v>
      </c>
      <c r="AK803" s="6">
        <v>0</v>
      </c>
      <c r="AL803" s="49">
        <f t="shared" si="201"/>
        <v>0</v>
      </c>
      <c r="AM803" s="6">
        <v>-516789.12</v>
      </c>
      <c r="AN803" s="6">
        <v>0</v>
      </c>
      <c r="AO803" s="6">
        <v>0</v>
      </c>
      <c r="AP803" s="49">
        <f t="shared" si="202"/>
        <v>0</v>
      </c>
      <c r="AQ803" s="6">
        <v>-516789.12</v>
      </c>
      <c r="AR803" s="8">
        <v>0</v>
      </c>
      <c r="AS803" s="8">
        <v>0</v>
      </c>
      <c r="AT803" s="51">
        <f t="shared" si="203"/>
        <v>0</v>
      </c>
      <c r="AU803" s="6">
        <v>0</v>
      </c>
      <c r="AV803" s="8">
        <v>0</v>
      </c>
      <c r="AW803" s="8">
        <v>0</v>
      </c>
      <c r="AX803" s="51">
        <f t="shared" si="204"/>
        <v>0</v>
      </c>
      <c r="AY803" s="50">
        <f t="shared" si="205"/>
        <v>-3617523.8400000003</v>
      </c>
      <c r="AZ803" s="50">
        <f t="shared" si="206"/>
        <v>0</v>
      </c>
      <c r="BA803" s="50">
        <f t="shared" si="207"/>
        <v>0</v>
      </c>
      <c r="BB803" s="7">
        <f t="shared" si="208"/>
        <v>0</v>
      </c>
      <c r="BC803" s="10" t="s">
        <v>786</v>
      </c>
      <c r="BD803" s="10" t="s">
        <v>786</v>
      </c>
      <c r="BE803" s="10" t="s">
        <v>807</v>
      </c>
      <c r="BF803" s="10" t="s">
        <v>809</v>
      </c>
    </row>
    <row r="804" spans="1:58" x14ac:dyDescent="0.2">
      <c r="A804" s="5">
        <v>172907</v>
      </c>
      <c r="B804" s="6" t="s">
        <v>237</v>
      </c>
      <c r="C804" s="6">
        <v>-2250.15</v>
      </c>
      <c r="D804" s="6">
        <v>286100</v>
      </c>
      <c r="E804" s="6">
        <v>40</v>
      </c>
      <c r="F804" s="49">
        <f t="shared" si="193"/>
        <v>-0.23594722125131076</v>
      </c>
      <c r="G804" s="6">
        <v>-2250.15</v>
      </c>
      <c r="H804" s="6">
        <v>0</v>
      </c>
      <c r="I804" s="6">
        <v>0</v>
      </c>
      <c r="J804" s="49">
        <f t="shared" si="194"/>
        <v>0</v>
      </c>
      <c r="K804" s="6">
        <v>-2250.15</v>
      </c>
      <c r="L804" s="6">
        <v>0</v>
      </c>
      <c r="M804" s="6">
        <v>0</v>
      </c>
      <c r="N804" s="49">
        <f t="shared" si="195"/>
        <v>0</v>
      </c>
      <c r="O804" s="6">
        <v>-2250.15</v>
      </c>
      <c r="P804" s="6">
        <v>0</v>
      </c>
      <c r="Q804" s="6">
        <v>0</v>
      </c>
      <c r="R804" s="49">
        <f t="shared" si="196"/>
        <v>0</v>
      </c>
      <c r="S804" s="6">
        <v>-2250.15</v>
      </c>
      <c r="T804" s="6">
        <v>0</v>
      </c>
      <c r="U804" s="6">
        <v>0</v>
      </c>
      <c r="V804" s="49">
        <f t="shared" si="197"/>
        <v>0</v>
      </c>
      <c r="W804" s="6">
        <v>-2250.15</v>
      </c>
      <c r="X804" s="6">
        <v>0</v>
      </c>
      <c r="Y804" s="6">
        <v>0</v>
      </c>
      <c r="Z804" s="49">
        <f t="shared" si="198"/>
        <v>0</v>
      </c>
      <c r="AA804" s="6">
        <v>-2250.15</v>
      </c>
      <c r="AB804" s="6">
        <v>0</v>
      </c>
      <c r="AC804" s="6">
        <v>0</v>
      </c>
      <c r="AD804" s="49">
        <f t="shared" si="199"/>
        <v>0</v>
      </c>
      <c r="AE804" s="6">
        <v>-2250.15</v>
      </c>
      <c r="AF804" s="6">
        <v>0</v>
      </c>
      <c r="AG804" s="6">
        <v>0</v>
      </c>
      <c r="AH804" s="49">
        <f t="shared" si="200"/>
        <v>0</v>
      </c>
      <c r="AI804" s="6">
        <v>-2250.15</v>
      </c>
      <c r="AJ804" s="6">
        <v>0</v>
      </c>
      <c r="AK804" s="6">
        <v>0</v>
      </c>
      <c r="AL804" s="49">
        <f t="shared" si="201"/>
        <v>0</v>
      </c>
      <c r="AM804" s="6">
        <v>-2250.15</v>
      </c>
      <c r="AN804" s="6">
        <v>0</v>
      </c>
      <c r="AO804" s="6">
        <v>0</v>
      </c>
      <c r="AP804" s="49">
        <f t="shared" si="202"/>
        <v>0</v>
      </c>
      <c r="AQ804" s="6">
        <v>-2250.15</v>
      </c>
      <c r="AR804" s="8">
        <v>0</v>
      </c>
      <c r="AS804" s="8">
        <v>0</v>
      </c>
      <c r="AT804" s="51">
        <f t="shared" si="203"/>
        <v>0</v>
      </c>
      <c r="AU804" s="6">
        <v>-2250.15</v>
      </c>
      <c r="AV804" s="8">
        <v>0</v>
      </c>
      <c r="AW804" s="8">
        <v>0</v>
      </c>
      <c r="AX804" s="51">
        <f t="shared" si="204"/>
        <v>0</v>
      </c>
      <c r="AY804" s="50">
        <f t="shared" si="205"/>
        <v>-15751.05</v>
      </c>
      <c r="AZ804" s="50">
        <f t="shared" si="206"/>
        <v>286100</v>
      </c>
      <c r="BA804" s="50">
        <f t="shared" si="207"/>
        <v>40</v>
      </c>
      <c r="BB804" s="7">
        <f t="shared" si="208"/>
        <v>-1.7066849003844806</v>
      </c>
      <c r="BC804" s="10" t="s">
        <v>786</v>
      </c>
      <c r="BD804" s="10" t="s">
        <v>786</v>
      </c>
      <c r="BE804" s="10" t="s">
        <v>807</v>
      </c>
      <c r="BF804" s="10" t="s">
        <v>809</v>
      </c>
    </row>
    <row r="805" spans="1:58" x14ac:dyDescent="0.2">
      <c r="A805" s="5">
        <v>174299</v>
      </c>
      <c r="B805" s="6" t="s">
        <v>267</v>
      </c>
      <c r="C805" s="6">
        <v>290794.89</v>
      </c>
      <c r="D805" s="6">
        <v>1048100</v>
      </c>
      <c r="E805" s="6">
        <v>150</v>
      </c>
      <c r="F805" s="49">
        <f t="shared" si="193"/>
        <v>8.3234869764335482</v>
      </c>
      <c r="G805" s="6">
        <v>-16707.11</v>
      </c>
      <c r="H805" s="6">
        <v>519050</v>
      </c>
      <c r="I805" s="6">
        <v>75</v>
      </c>
      <c r="J805" s="49">
        <f t="shared" si="194"/>
        <v>-0.99782373567093741</v>
      </c>
      <c r="K805" s="6">
        <v>-36263.08</v>
      </c>
      <c r="L805" s="6">
        <v>832850</v>
      </c>
      <c r="M805" s="6">
        <v>114</v>
      </c>
      <c r="N805" s="49">
        <f t="shared" si="195"/>
        <v>-1.3062284925256649</v>
      </c>
      <c r="O805" s="6">
        <v>41756.92</v>
      </c>
      <c r="P805" s="6">
        <v>827490</v>
      </c>
      <c r="Q805" s="6">
        <v>117.5</v>
      </c>
      <c r="R805" s="49">
        <f t="shared" si="196"/>
        <v>1.5643264812867828</v>
      </c>
      <c r="S805" s="6">
        <v>261550.92</v>
      </c>
      <c r="T805" s="6">
        <v>689715</v>
      </c>
      <c r="U805" s="6">
        <v>101.5</v>
      </c>
      <c r="V805" s="49">
        <f t="shared" si="197"/>
        <v>11.755694047541377</v>
      </c>
      <c r="W805" s="6">
        <v>145107.92000000001</v>
      </c>
      <c r="X805" s="6">
        <v>789850</v>
      </c>
      <c r="Y805" s="6">
        <v>115</v>
      </c>
      <c r="Z805" s="49">
        <f t="shared" si="198"/>
        <v>5.5114738241438257</v>
      </c>
      <c r="AA805" s="6">
        <v>-19804.080000000002</v>
      </c>
      <c r="AB805" s="6">
        <v>383670</v>
      </c>
      <c r="AC805" s="6">
        <v>52</v>
      </c>
      <c r="AD805" s="49">
        <f t="shared" si="199"/>
        <v>-1.6001419970286967</v>
      </c>
      <c r="AE805" s="6">
        <v>241050.94</v>
      </c>
      <c r="AF805" s="6">
        <v>816680</v>
      </c>
      <c r="AG805" s="6">
        <v>113</v>
      </c>
      <c r="AH805" s="49">
        <f t="shared" si="200"/>
        <v>8.854787921829848</v>
      </c>
      <c r="AI805" s="6">
        <v>-50995.05</v>
      </c>
      <c r="AJ805" s="6">
        <v>472900</v>
      </c>
      <c r="AK805" s="6">
        <v>65</v>
      </c>
      <c r="AL805" s="49">
        <f t="shared" si="201"/>
        <v>-3.3428770353140203</v>
      </c>
      <c r="AM805" s="6">
        <v>284939.93</v>
      </c>
      <c r="AN805" s="6">
        <v>860915</v>
      </c>
      <c r="AO805" s="6">
        <v>121.5</v>
      </c>
      <c r="AP805" s="49">
        <f t="shared" si="202"/>
        <v>10.26017415191976</v>
      </c>
      <c r="AQ805" s="6">
        <v>-26237.09</v>
      </c>
      <c r="AR805" s="8">
        <v>690440</v>
      </c>
      <c r="AS805" s="8">
        <v>94</v>
      </c>
      <c r="AT805" s="51">
        <f t="shared" si="203"/>
        <v>-1.178016612594867</v>
      </c>
      <c r="AU805" s="6">
        <v>-123268.34</v>
      </c>
      <c r="AV805" s="8">
        <v>780160</v>
      </c>
      <c r="AW805" s="8">
        <v>106</v>
      </c>
      <c r="AX805" s="51">
        <f t="shared" si="204"/>
        <v>-4.8981215904429858</v>
      </c>
      <c r="AY805" s="50">
        <f t="shared" si="205"/>
        <v>666436.38000000012</v>
      </c>
      <c r="AZ805" s="50">
        <f t="shared" si="206"/>
        <v>5090725</v>
      </c>
      <c r="BA805" s="50">
        <f t="shared" si="207"/>
        <v>1224.5</v>
      </c>
      <c r="BB805" s="7">
        <f t="shared" si="208"/>
        <v>4.0582682780939852</v>
      </c>
      <c r="BC805" s="10" t="s">
        <v>786</v>
      </c>
      <c r="BD805" s="10" t="s">
        <v>786</v>
      </c>
      <c r="BE805" s="10" t="s">
        <v>807</v>
      </c>
      <c r="BF805" s="10" t="s">
        <v>809</v>
      </c>
    </row>
    <row r="806" spans="1:58" x14ac:dyDescent="0.2">
      <c r="A806" s="5">
        <v>174746</v>
      </c>
      <c r="B806" s="6" t="s">
        <v>274</v>
      </c>
      <c r="C806" s="6">
        <v>126662.89</v>
      </c>
      <c r="D806" s="6">
        <v>565650</v>
      </c>
      <c r="E806" s="6">
        <v>79</v>
      </c>
      <c r="F806" s="49">
        <f t="shared" si="193"/>
        <v>6.7177348183505705</v>
      </c>
      <c r="G806" s="6">
        <v>126828.86</v>
      </c>
      <c r="H806" s="6">
        <v>596110</v>
      </c>
      <c r="I806" s="6">
        <v>87</v>
      </c>
      <c r="J806" s="49">
        <f t="shared" si="194"/>
        <v>6.5955858146986293</v>
      </c>
      <c r="K806" s="6">
        <v>231253.61</v>
      </c>
      <c r="L806" s="6">
        <v>737647.5</v>
      </c>
      <c r="M806" s="6">
        <v>104.65</v>
      </c>
      <c r="N806" s="49">
        <f t="shared" si="195"/>
        <v>9.405045499374701</v>
      </c>
      <c r="O806" s="6">
        <v>152946.10999999999</v>
      </c>
      <c r="P806" s="6">
        <v>214680</v>
      </c>
      <c r="Q806" s="6">
        <v>30</v>
      </c>
      <c r="R806" s="49">
        <f t="shared" si="196"/>
        <v>22.085566471026642</v>
      </c>
      <c r="S806" s="6">
        <v>160134.10999999999</v>
      </c>
      <c r="T806" s="6">
        <v>557510</v>
      </c>
      <c r="U806" s="6">
        <v>81</v>
      </c>
      <c r="V806" s="49">
        <f t="shared" si="197"/>
        <v>8.9041585083675621</v>
      </c>
      <c r="W806" s="6">
        <v>82721.59</v>
      </c>
      <c r="X806" s="6">
        <v>645638.5</v>
      </c>
      <c r="Y806" s="6">
        <v>94.35</v>
      </c>
      <c r="Z806" s="49">
        <f t="shared" si="198"/>
        <v>3.843710838185765</v>
      </c>
      <c r="AA806" s="6">
        <v>117443.08</v>
      </c>
      <c r="AB806" s="6">
        <v>658450</v>
      </c>
      <c r="AC806" s="6">
        <v>91</v>
      </c>
      <c r="AD806" s="49">
        <f t="shared" si="199"/>
        <v>5.5292512415521298</v>
      </c>
      <c r="AE806" s="6">
        <v>234388.08</v>
      </c>
      <c r="AF806" s="6">
        <v>584110</v>
      </c>
      <c r="AG806" s="6">
        <v>81</v>
      </c>
      <c r="AH806" s="49">
        <f t="shared" si="200"/>
        <v>12.03821608943521</v>
      </c>
      <c r="AI806" s="6">
        <v>116128.08</v>
      </c>
      <c r="AJ806" s="6">
        <v>785535.5</v>
      </c>
      <c r="AK806" s="6">
        <v>108.85</v>
      </c>
      <c r="AL806" s="49">
        <f t="shared" si="201"/>
        <v>4.5828234115453723</v>
      </c>
      <c r="AM806" s="6">
        <v>31799.58</v>
      </c>
      <c r="AN806" s="6">
        <v>535284.5</v>
      </c>
      <c r="AO806" s="6">
        <v>73.45</v>
      </c>
      <c r="AP806" s="49">
        <f t="shared" si="202"/>
        <v>1.8416131608518462</v>
      </c>
      <c r="AQ806" s="6">
        <v>37368.58</v>
      </c>
      <c r="AR806" s="8">
        <v>511264.5</v>
      </c>
      <c r="AS806" s="8">
        <v>70.45</v>
      </c>
      <c r="AT806" s="51">
        <f t="shared" si="203"/>
        <v>2.2658056250727365</v>
      </c>
      <c r="AU806" s="6">
        <v>-58504.92</v>
      </c>
      <c r="AV806" s="8">
        <v>150700</v>
      </c>
      <c r="AW806" s="8">
        <v>20</v>
      </c>
      <c r="AX806" s="51">
        <f t="shared" si="204"/>
        <v>-12.034854147312542</v>
      </c>
      <c r="AY806" s="50">
        <f t="shared" si="205"/>
        <v>997990.24999999988</v>
      </c>
      <c r="AZ806" s="50">
        <f t="shared" si="206"/>
        <v>3975686</v>
      </c>
      <c r="BA806" s="50">
        <f t="shared" si="207"/>
        <v>920.75000000000011</v>
      </c>
      <c r="BB806" s="7">
        <f t="shared" si="208"/>
        <v>7.7817256569054987</v>
      </c>
      <c r="BC806" s="10" t="s">
        <v>786</v>
      </c>
      <c r="BD806" s="10" t="s">
        <v>786</v>
      </c>
      <c r="BE806" s="10" t="s">
        <v>807</v>
      </c>
      <c r="BF806" s="10" t="s">
        <v>809</v>
      </c>
    </row>
    <row r="807" spans="1:58" x14ac:dyDescent="0.2">
      <c r="A807" s="5">
        <v>176868</v>
      </c>
      <c r="B807" s="6" t="s">
        <v>317</v>
      </c>
      <c r="C807" s="6">
        <v>-449.57</v>
      </c>
      <c r="D807" s="6">
        <v>0</v>
      </c>
      <c r="E807" s="6">
        <v>0</v>
      </c>
      <c r="F807" s="49">
        <f t="shared" si="193"/>
        <v>0</v>
      </c>
      <c r="G807" s="6">
        <v>-449.57</v>
      </c>
      <c r="H807" s="6">
        <v>0</v>
      </c>
      <c r="I807" s="6">
        <v>0</v>
      </c>
      <c r="J807" s="49">
        <f t="shared" si="194"/>
        <v>0</v>
      </c>
      <c r="K807" s="6">
        <v>-449.57</v>
      </c>
      <c r="L807" s="6">
        <v>0</v>
      </c>
      <c r="M807" s="6">
        <v>0</v>
      </c>
      <c r="N807" s="49">
        <f t="shared" si="195"/>
        <v>0</v>
      </c>
      <c r="O807" s="6">
        <v>-449.57</v>
      </c>
      <c r="P807" s="6">
        <v>0</v>
      </c>
      <c r="Q807" s="6">
        <v>0</v>
      </c>
      <c r="R807" s="49">
        <f t="shared" si="196"/>
        <v>0</v>
      </c>
      <c r="S807" s="6">
        <v>-449.57</v>
      </c>
      <c r="T807" s="6">
        <v>0</v>
      </c>
      <c r="U807" s="6">
        <v>0</v>
      </c>
      <c r="V807" s="49">
        <f t="shared" si="197"/>
        <v>0</v>
      </c>
      <c r="W807" s="6">
        <v>-449.57</v>
      </c>
      <c r="X807" s="6">
        <v>0</v>
      </c>
      <c r="Y807" s="6">
        <v>0</v>
      </c>
      <c r="Z807" s="49">
        <f t="shared" si="198"/>
        <v>0</v>
      </c>
      <c r="AA807" s="6">
        <v>-449.57</v>
      </c>
      <c r="AB807" s="6">
        <v>0</v>
      </c>
      <c r="AC807" s="6">
        <v>0</v>
      </c>
      <c r="AD807" s="49">
        <f t="shared" si="199"/>
        <v>0</v>
      </c>
      <c r="AE807" s="6">
        <v>-449.57</v>
      </c>
      <c r="AF807" s="6">
        <v>0</v>
      </c>
      <c r="AG807" s="6">
        <v>0</v>
      </c>
      <c r="AH807" s="49">
        <f t="shared" si="200"/>
        <v>0</v>
      </c>
      <c r="AI807" s="6">
        <v>-449.57</v>
      </c>
      <c r="AJ807" s="6">
        <v>0</v>
      </c>
      <c r="AK807" s="6">
        <v>0</v>
      </c>
      <c r="AL807" s="49">
        <f t="shared" si="201"/>
        <v>0</v>
      </c>
      <c r="AM807" s="6">
        <v>-449.57</v>
      </c>
      <c r="AN807" s="6">
        <v>0</v>
      </c>
      <c r="AO807" s="6">
        <v>0</v>
      </c>
      <c r="AP807" s="49">
        <f t="shared" si="202"/>
        <v>0</v>
      </c>
      <c r="AQ807" s="6">
        <v>-449.57</v>
      </c>
      <c r="AR807" s="8">
        <v>0</v>
      </c>
      <c r="AS807" s="8">
        <v>0</v>
      </c>
      <c r="AT807" s="51">
        <f t="shared" si="203"/>
        <v>0</v>
      </c>
      <c r="AU807" s="6">
        <v>-449.57</v>
      </c>
      <c r="AV807" s="8">
        <v>0</v>
      </c>
      <c r="AW807" s="8">
        <v>0</v>
      </c>
      <c r="AX807" s="51">
        <f t="shared" si="204"/>
        <v>0</v>
      </c>
      <c r="AY807" s="50">
        <f t="shared" si="205"/>
        <v>-3146.9900000000002</v>
      </c>
      <c r="AZ807" s="50">
        <f t="shared" si="206"/>
        <v>0</v>
      </c>
      <c r="BA807" s="50">
        <f t="shared" si="207"/>
        <v>0</v>
      </c>
      <c r="BB807" s="7">
        <f t="shared" si="208"/>
        <v>0</v>
      </c>
      <c r="BC807" s="10" t="s">
        <v>786</v>
      </c>
      <c r="BD807" s="10" t="s">
        <v>786</v>
      </c>
      <c r="BE807" s="10" t="s">
        <v>807</v>
      </c>
      <c r="BF807" s="10" t="s">
        <v>809</v>
      </c>
    </row>
    <row r="808" spans="1:58" x14ac:dyDescent="0.2">
      <c r="A808" s="5">
        <v>179557</v>
      </c>
      <c r="B808" s="6" t="s">
        <v>412</v>
      </c>
      <c r="C808" s="6">
        <v>-30201.52</v>
      </c>
      <c r="D808" s="6">
        <v>0</v>
      </c>
      <c r="E808" s="6">
        <v>0</v>
      </c>
      <c r="F808" s="49">
        <f t="shared" si="193"/>
        <v>0</v>
      </c>
      <c r="G808" s="6">
        <v>-704.65</v>
      </c>
      <c r="H808" s="6">
        <v>66300</v>
      </c>
      <c r="I808" s="6">
        <v>10</v>
      </c>
      <c r="J808" s="49">
        <f t="shared" si="194"/>
        <v>-0.32947435897435901</v>
      </c>
      <c r="K808" s="6">
        <v>-704.65</v>
      </c>
      <c r="L808" s="6">
        <v>0</v>
      </c>
      <c r="M808" s="6">
        <v>0</v>
      </c>
      <c r="N808" s="49">
        <f t="shared" si="195"/>
        <v>0</v>
      </c>
      <c r="O808" s="6">
        <v>-4062.19</v>
      </c>
      <c r="P808" s="6">
        <v>424600</v>
      </c>
      <c r="Q808" s="6">
        <v>60</v>
      </c>
      <c r="R808" s="49">
        <f t="shared" si="196"/>
        <v>-0.29658005181347152</v>
      </c>
      <c r="S808" s="6">
        <v>-11600.8</v>
      </c>
      <c r="T808" s="6">
        <v>210495</v>
      </c>
      <c r="U808" s="6">
        <v>29.5</v>
      </c>
      <c r="V808" s="49">
        <f t="shared" si="197"/>
        <v>-1.708471935200361</v>
      </c>
      <c r="W808" s="6">
        <v>-7242.39</v>
      </c>
      <c r="X808" s="6">
        <v>96085</v>
      </c>
      <c r="Y808" s="6">
        <v>13.5</v>
      </c>
      <c r="Z808" s="49">
        <f t="shared" si="198"/>
        <v>-2.261244731227559</v>
      </c>
      <c r="AA808" s="6">
        <v>-924.58</v>
      </c>
      <c r="AB808" s="6">
        <v>7310</v>
      </c>
      <c r="AC808" s="6">
        <v>1</v>
      </c>
      <c r="AD808" s="49">
        <f t="shared" si="199"/>
        <v>-3.9209274965800276</v>
      </c>
      <c r="AE808" s="6">
        <v>6397.91</v>
      </c>
      <c r="AF808" s="6">
        <v>7510</v>
      </c>
      <c r="AG808" s="6">
        <v>1</v>
      </c>
      <c r="AH808" s="49">
        <f t="shared" si="200"/>
        <v>25.55756324900133</v>
      </c>
      <c r="AI808" s="6">
        <v>-1473.98</v>
      </c>
      <c r="AJ808" s="6">
        <v>0</v>
      </c>
      <c r="AK808" s="6">
        <v>0</v>
      </c>
      <c r="AL808" s="49">
        <f t="shared" si="201"/>
        <v>0</v>
      </c>
      <c r="AM808" s="6">
        <v>-1473.98</v>
      </c>
      <c r="AN808" s="6">
        <v>0</v>
      </c>
      <c r="AO808" s="6">
        <v>0</v>
      </c>
      <c r="AP808" s="49">
        <f t="shared" si="202"/>
        <v>0</v>
      </c>
      <c r="AQ808" s="6">
        <v>5836.02</v>
      </c>
      <c r="AR808" s="8">
        <v>7310</v>
      </c>
      <c r="AS808" s="8">
        <v>1</v>
      </c>
      <c r="AT808" s="51">
        <f t="shared" si="203"/>
        <v>24.749195622435021</v>
      </c>
      <c r="AU808" s="6">
        <v>-242.17</v>
      </c>
      <c r="AV808" s="8">
        <v>0</v>
      </c>
      <c r="AW808" s="8">
        <v>0</v>
      </c>
      <c r="AX808" s="51">
        <f t="shared" si="204"/>
        <v>0</v>
      </c>
      <c r="AY808" s="50">
        <f t="shared" si="205"/>
        <v>-55440.78</v>
      </c>
      <c r="AZ808" s="50">
        <f t="shared" si="206"/>
        <v>804790</v>
      </c>
      <c r="BA808" s="50">
        <f t="shared" si="207"/>
        <v>116</v>
      </c>
      <c r="BB808" s="7">
        <f t="shared" si="208"/>
        <v>-2.1355436573516071</v>
      </c>
      <c r="BC808" s="10" t="s">
        <v>786</v>
      </c>
      <c r="BD808" s="10" t="s">
        <v>786</v>
      </c>
      <c r="BE808" s="10" t="s">
        <v>807</v>
      </c>
      <c r="BF808" s="10" t="s">
        <v>809</v>
      </c>
    </row>
    <row r="809" spans="1:58" x14ac:dyDescent="0.2">
      <c r="A809" s="5">
        <v>179558</v>
      </c>
      <c r="B809" s="6" t="s">
        <v>413</v>
      </c>
      <c r="C809" s="6">
        <v>12344.03</v>
      </c>
      <c r="D809" s="6">
        <v>718095</v>
      </c>
      <c r="E809" s="6">
        <v>101.5</v>
      </c>
      <c r="F809" s="49">
        <f t="shared" si="193"/>
        <v>0.5156990370354898</v>
      </c>
      <c r="G809" s="6">
        <v>-8855.9699999999993</v>
      </c>
      <c r="H809" s="6">
        <v>294390</v>
      </c>
      <c r="I809" s="6">
        <v>43</v>
      </c>
      <c r="J809" s="49">
        <f t="shared" si="194"/>
        <v>-0.93255569142973604</v>
      </c>
      <c r="K809" s="6">
        <v>52879.02</v>
      </c>
      <c r="L809" s="6">
        <v>1132765</v>
      </c>
      <c r="M809" s="6">
        <v>154.5</v>
      </c>
      <c r="N809" s="49">
        <f t="shared" si="195"/>
        <v>1.400441044700357</v>
      </c>
      <c r="O809" s="6">
        <v>-55985.98</v>
      </c>
      <c r="P809" s="6">
        <v>3605</v>
      </c>
      <c r="Q809" s="6">
        <v>0.5</v>
      </c>
      <c r="R809" s="49">
        <f t="shared" si="196"/>
        <v>-481.43283772538143</v>
      </c>
      <c r="S809" s="6">
        <v>-42715.98</v>
      </c>
      <c r="T809" s="6">
        <v>27040</v>
      </c>
      <c r="U809" s="6">
        <v>4</v>
      </c>
      <c r="V809" s="49">
        <f t="shared" si="197"/>
        <v>-48.971722633136096</v>
      </c>
      <c r="W809" s="6">
        <v>-35608.480000000003</v>
      </c>
      <c r="X809" s="6">
        <v>440420</v>
      </c>
      <c r="Y809" s="6">
        <v>62</v>
      </c>
      <c r="Z809" s="49">
        <f t="shared" si="198"/>
        <v>-2.4255356250851463</v>
      </c>
      <c r="AA809" s="6">
        <v>-34658.480000000003</v>
      </c>
      <c r="AB809" s="6">
        <v>7310</v>
      </c>
      <c r="AC809" s="6">
        <v>1</v>
      </c>
      <c r="AD809" s="49">
        <f t="shared" si="199"/>
        <v>-146.97850615595075</v>
      </c>
      <c r="AE809" s="6">
        <v>-27528.48</v>
      </c>
      <c r="AF809" s="6">
        <v>7510</v>
      </c>
      <c r="AG809" s="6">
        <v>1</v>
      </c>
      <c r="AH809" s="49">
        <f t="shared" si="200"/>
        <v>-109.96729693741678</v>
      </c>
      <c r="AI809" s="6">
        <v>-35308.480000000003</v>
      </c>
      <c r="AJ809" s="6">
        <v>0</v>
      </c>
      <c r="AK809" s="6">
        <v>0</v>
      </c>
      <c r="AL809" s="49">
        <f t="shared" si="201"/>
        <v>0</v>
      </c>
      <c r="AM809" s="6">
        <v>-35308.480000000003</v>
      </c>
      <c r="AN809" s="6">
        <v>0</v>
      </c>
      <c r="AO809" s="6">
        <v>0</v>
      </c>
      <c r="AP809" s="49">
        <f t="shared" si="202"/>
        <v>0</v>
      </c>
      <c r="AQ809" s="6">
        <v>-35308.480000000003</v>
      </c>
      <c r="AR809" s="8">
        <v>0</v>
      </c>
      <c r="AS809" s="8">
        <v>0</v>
      </c>
      <c r="AT809" s="51">
        <f t="shared" si="203"/>
        <v>0</v>
      </c>
      <c r="AU809" s="6">
        <v>-35308.480000000003</v>
      </c>
      <c r="AV809" s="8">
        <v>0</v>
      </c>
      <c r="AW809" s="8">
        <v>0</v>
      </c>
      <c r="AX809" s="51">
        <f t="shared" si="204"/>
        <v>0</v>
      </c>
      <c r="AY809" s="50">
        <f t="shared" si="205"/>
        <v>-112601.84000000003</v>
      </c>
      <c r="AZ809" s="50">
        <f t="shared" si="206"/>
        <v>2623625</v>
      </c>
      <c r="BA809" s="50">
        <f t="shared" si="207"/>
        <v>367.5</v>
      </c>
      <c r="BB809" s="7">
        <f t="shared" si="208"/>
        <v>-1.3304710238696464</v>
      </c>
      <c r="BC809" s="10" t="s">
        <v>786</v>
      </c>
      <c r="BD809" s="10" t="s">
        <v>786</v>
      </c>
      <c r="BE809" s="10" t="s">
        <v>807</v>
      </c>
      <c r="BF809" s="10" t="s">
        <v>809</v>
      </c>
    </row>
    <row r="810" spans="1:58" x14ac:dyDescent="0.2">
      <c r="A810" s="5">
        <v>179899</v>
      </c>
      <c r="B810" s="6" t="s">
        <v>434</v>
      </c>
      <c r="C810" s="6">
        <v>236530.35</v>
      </c>
      <c r="D810" s="6">
        <v>641980</v>
      </c>
      <c r="E810" s="6">
        <v>91</v>
      </c>
      <c r="F810" s="49">
        <f t="shared" si="193"/>
        <v>11.053164428798405</v>
      </c>
      <c r="G810" s="6">
        <v>-12729.65</v>
      </c>
      <c r="H810" s="6">
        <v>452235</v>
      </c>
      <c r="I810" s="6">
        <v>64.5</v>
      </c>
      <c r="J810" s="49">
        <f t="shared" si="194"/>
        <v>-0.87259754331265815</v>
      </c>
      <c r="K810" s="6">
        <v>-29724.65</v>
      </c>
      <c r="L810" s="6">
        <v>902900</v>
      </c>
      <c r="M810" s="6">
        <v>124.5</v>
      </c>
      <c r="N810" s="49">
        <f t="shared" si="195"/>
        <v>-0.98763927345220959</v>
      </c>
      <c r="O810" s="6">
        <v>114325.34</v>
      </c>
      <c r="P810" s="6">
        <v>468405</v>
      </c>
      <c r="Q810" s="6">
        <v>64.5</v>
      </c>
      <c r="R810" s="49">
        <f t="shared" si="196"/>
        <v>7.5662846041353102</v>
      </c>
      <c r="S810" s="6">
        <v>62125.33</v>
      </c>
      <c r="T810" s="6">
        <v>572585</v>
      </c>
      <c r="U810" s="6">
        <v>81</v>
      </c>
      <c r="V810" s="49">
        <f t="shared" si="197"/>
        <v>3.3634922849882551</v>
      </c>
      <c r="W810" s="6">
        <v>88082.83</v>
      </c>
      <c r="X810" s="6">
        <v>720070</v>
      </c>
      <c r="Y810" s="6">
        <v>101.5</v>
      </c>
      <c r="Z810" s="49">
        <f t="shared" si="198"/>
        <v>3.6697611343341623</v>
      </c>
      <c r="AA810" s="6">
        <v>-32397.17</v>
      </c>
      <c r="AB810" s="6">
        <v>7810</v>
      </c>
      <c r="AC810" s="6">
        <v>1</v>
      </c>
      <c r="AD810" s="49">
        <f t="shared" si="199"/>
        <v>-128.59312035851471</v>
      </c>
      <c r="AE810" s="6">
        <v>-20817.16</v>
      </c>
      <c r="AF810" s="6">
        <v>375260</v>
      </c>
      <c r="AG810" s="6">
        <v>51</v>
      </c>
      <c r="AH810" s="49">
        <f t="shared" si="200"/>
        <v>-1.66421894153387</v>
      </c>
      <c r="AI810" s="6">
        <v>-24977.16</v>
      </c>
      <c r="AJ810" s="6">
        <v>15020</v>
      </c>
      <c r="AK810" s="6">
        <v>2</v>
      </c>
      <c r="AL810" s="49">
        <f t="shared" si="201"/>
        <v>-51.55072969374168</v>
      </c>
      <c r="AM810" s="6">
        <v>-3202.16</v>
      </c>
      <c r="AN810" s="6">
        <v>89652.5</v>
      </c>
      <c r="AO810" s="6">
        <v>12.75</v>
      </c>
      <c r="AP810" s="49">
        <f t="shared" si="202"/>
        <v>-1.1072414043110901</v>
      </c>
      <c r="AQ810" s="6">
        <v>-4477.16</v>
      </c>
      <c r="AR810" s="8">
        <v>0</v>
      </c>
      <c r="AS810" s="8">
        <v>0</v>
      </c>
      <c r="AT810" s="51">
        <f t="shared" si="203"/>
        <v>0</v>
      </c>
      <c r="AU810" s="6">
        <v>-28227.16</v>
      </c>
      <c r="AV810" s="8">
        <v>0</v>
      </c>
      <c r="AW810" s="8">
        <v>0</v>
      </c>
      <c r="AX810" s="51">
        <f t="shared" si="204"/>
        <v>0</v>
      </c>
      <c r="AY810" s="50">
        <f t="shared" si="205"/>
        <v>426212.38000000006</v>
      </c>
      <c r="AZ810" s="50">
        <f t="shared" si="206"/>
        <v>3765985</v>
      </c>
      <c r="BA810" s="50">
        <f t="shared" si="207"/>
        <v>593.75</v>
      </c>
      <c r="BB810" s="7">
        <f t="shared" si="208"/>
        <v>3.5084005326627699</v>
      </c>
      <c r="BC810" s="10" t="s">
        <v>786</v>
      </c>
      <c r="BD810" s="10" t="s">
        <v>786</v>
      </c>
      <c r="BE810" s="10" t="s">
        <v>807</v>
      </c>
      <c r="BF810" s="10" t="s">
        <v>809</v>
      </c>
    </row>
    <row r="811" spans="1:58" x14ac:dyDescent="0.2">
      <c r="A811" s="5">
        <v>203137</v>
      </c>
      <c r="B811" s="6" t="s">
        <v>496</v>
      </c>
      <c r="C811" s="6">
        <v>205625.59</v>
      </c>
      <c r="D811" s="6">
        <v>1728430</v>
      </c>
      <c r="E811" s="6">
        <v>251.5</v>
      </c>
      <c r="F811" s="49">
        <f t="shared" si="193"/>
        <v>3.5690005959165254</v>
      </c>
      <c r="G811" s="6">
        <v>357822.58</v>
      </c>
      <c r="H811" s="6">
        <v>2213750</v>
      </c>
      <c r="I811" s="6">
        <v>333.3</v>
      </c>
      <c r="J811" s="49">
        <f t="shared" si="194"/>
        <v>5.0107283929983062</v>
      </c>
      <c r="K811" s="6">
        <v>-137045.42000000001</v>
      </c>
      <c r="L811" s="6">
        <v>2214495</v>
      </c>
      <c r="M811" s="6">
        <v>317</v>
      </c>
      <c r="N811" s="49">
        <f t="shared" si="195"/>
        <v>-1.8565689242919945</v>
      </c>
      <c r="O811" s="6">
        <v>-168745.42</v>
      </c>
      <c r="P811" s="6">
        <v>0</v>
      </c>
      <c r="Q811" s="6">
        <v>0</v>
      </c>
      <c r="R811" s="49">
        <f t="shared" si="196"/>
        <v>0</v>
      </c>
      <c r="S811" s="6">
        <v>-199975.42</v>
      </c>
      <c r="T811" s="6">
        <v>0</v>
      </c>
      <c r="U811" s="6">
        <v>0</v>
      </c>
      <c r="V811" s="49">
        <f t="shared" si="197"/>
        <v>0</v>
      </c>
      <c r="W811" s="6">
        <v>-115094.44</v>
      </c>
      <c r="X811" s="6">
        <v>1062150</v>
      </c>
      <c r="Y811" s="6">
        <v>155</v>
      </c>
      <c r="Z811" s="49">
        <f t="shared" si="198"/>
        <v>-3.2507962152238385</v>
      </c>
      <c r="AA811" s="6">
        <v>-51197.45</v>
      </c>
      <c r="AB811" s="6">
        <v>1176500</v>
      </c>
      <c r="AC811" s="6">
        <v>165</v>
      </c>
      <c r="AD811" s="49">
        <f t="shared" si="199"/>
        <v>-1.3490190820229495</v>
      </c>
      <c r="AE811" s="6">
        <v>-65012.45</v>
      </c>
      <c r="AF811" s="6">
        <v>1128300</v>
      </c>
      <c r="AG811" s="6">
        <v>155</v>
      </c>
      <c r="AH811" s="49">
        <f t="shared" si="200"/>
        <v>-1.7285947886200477</v>
      </c>
      <c r="AI811" s="6">
        <v>-117863.94</v>
      </c>
      <c r="AJ811" s="6">
        <v>1177050</v>
      </c>
      <c r="AK811" s="6">
        <v>163.5</v>
      </c>
      <c r="AL811" s="49">
        <f t="shared" si="201"/>
        <v>-3.1041860073913599</v>
      </c>
      <c r="AM811" s="6">
        <v>-60918.94</v>
      </c>
      <c r="AN811" s="6">
        <v>1213856</v>
      </c>
      <c r="AO811" s="6">
        <v>174.2</v>
      </c>
      <c r="AP811" s="49">
        <f t="shared" si="202"/>
        <v>-1.5557752649408167</v>
      </c>
      <c r="AQ811" s="6">
        <v>-87877.95</v>
      </c>
      <c r="AR811" s="8">
        <v>1219310</v>
      </c>
      <c r="AS811" s="8">
        <v>166</v>
      </c>
      <c r="AT811" s="51">
        <f t="shared" si="203"/>
        <v>-2.2342279239897977</v>
      </c>
      <c r="AU811" s="6">
        <v>-230350.95</v>
      </c>
      <c r="AV811" s="8">
        <v>1453250</v>
      </c>
      <c r="AW811" s="8">
        <v>200</v>
      </c>
      <c r="AX811" s="51">
        <f t="shared" si="204"/>
        <v>-4.9137309134698093</v>
      </c>
      <c r="AY811" s="50">
        <f t="shared" si="205"/>
        <v>-108609.98000000003</v>
      </c>
      <c r="AZ811" s="50">
        <f t="shared" si="206"/>
        <v>8395325</v>
      </c>
      <c r="BA811" s="50">
        <f t="shared" si="207"/>
        <v>2080.5</v>
      </c>
      <c r="BB811" s="7">
        <f t="shared" si="208"/>
        <v>-0.40104574629332407</v>
      </c>
      <c r="BC811" s="10" t="s">
        <v>786</v>
      </c>
      <c r="BD811" s="10" t="s">
        <v>786</v>
      </c>
      <c r="BE811" s="10" t="s">
        <v>807</v>
      </c>
      <c r="BF811" s="10" t="s">
        <v>809</v>
      </c>
    </row>
    <row r="812" spans="1:58" x14ac:dyDescent="0.2">
      <c r="A812" s="5">
        <v>203478</v>
      </c>
      <c r="B812" s="6" t="s">
        <v>509</v>
      </c>
      <c r="C812" s="6">
        <v>-13130</v>
      </c>
      <c r="D812" s="6">
        <v>0</v>
      </c>
      <c r="E812" s="6">
        <v>0</v>
      </c>
      <c r="F812" s="49">
        <f t="shared" si="193"/>
        <v>0</v>
      </c>
      <c r="G812" s="6">
        <v>10310</v>
      </c>
      <c r="H812" s="6">
        <v>1115860</v>
      </c>
      <c r="I812" s="6">
        <v>162</v>
      </c>
      <c r="J812" s="49">
        <f t="shared" si="194"/>
        <v>0.28642482031796102</v>
      </c>
      <c r="K812" s="6">
        <v>-29324.98</v>
      </c>
      <c r="L812" s="6">
        <v>766056</v>
      </c>
      <c r="M812" s="6">
        <v>107.4</v>
      </c>
      <c r="N812" s="49">
        <f t="shared" si="195"/>
        <v>-1.1484139540712428</v>
      </c>
      <c r="O812" s="6">
        <v>63055.03</v>
      </c>
      <c r="P812" s="6">
        <v>475390</v>
      </c>
      <c r="Q812" s="6">
        <v>68</v>
      </c>
      <c r="R812" s="49">
        <f t="shared" si="196"/>
        <v>4.1117943793516902</v>
      </c>
      <c r="S812" s="6">
        <v>139757.51999999999</v>
      </c>
      <c r="T812" s="6">
        <v>783785</v>
      </c>
      <c r="U812" s="6">
        <v>111</v>
      </c>
      <c r="V812" s="49">
        <f t="shared" si="197"/>
        <v>5.5276422998653967</v>
      </c>
      <c r="W812" s="6">
        <v>119540.01</v>
      </c>
      <c r="X812" s="6">
        <v>751060</v>
      </c>
      <c r="Y812" s="6">
        <v>106</v>
      </c>
      <c r="Z812" s="49">
        <f t="shared" si="198"/>
        <v>4.7748519425878095</v>
      </c>
      <c r="AA812" s="6">
        <v>416805.01</v>
      </c>
      <c r="AB812" s="6">
        <v>937420</v>
      </c>
      <c r="AC812" s="6">
        <v>122</v>
      </c>
      <c r="AD812" s="49">
        <f t="shared" si="199"/>
        <v>13.78352852510081</v>
      </c>
      <c r="AE812" s="6">
        <v>-79954.990000000005</v>
      </c>
      <c r="AF812" s="6">
        <v>40550</v>
      </c>
      <c r="AG812" s="6">
        <v>5</v>
      </c>
      <c r="AH812" s="49">
        <f t="shared" si="200"/>
        <v>-59.152890258939578</v>
      </c>
      <c r="AI812" s="6">
        <v>-62566.48</v>
      </c>
      <c r="AJ812" s="6">
        <v>454555</v>
      </c>
      <c r="AK812" s="6">
        <v>60.5</v>
      </c>
      <c r="AL812" s="49">
        <f t="shared" si="201"/>
        <v>-4.2669443301690668</v>
      </c>
      <c r="AM812" s="6">
        <v>52731.51</v>
      </c>
      <c r="AN812" s="6">
        <v>656740</v>
      </c>
      <c r="AO812" s="6">
        <v>89</v>
      </c>
      <c r="AP812" s="49">
        <f t="shared" si="202"/>
        <v>2.4890775801687122</v>
      </c>
      <c r="AQ812" s="6">
        <v>110188</v>
      </c>
      <c r="AR812" s="8">
        <v>828710.5</v>
      </c>
      <c r="AS812" s="8">
        <v>111.55</v>
      </c>
      <c r="AT812" s="51">
        <f t="shared" si="203"/>
        <v>4.1218592017357087</v>
      </c>
      <c r="AU812" s="6">
        <v>-83114.25</v>
      </c>
      <c r="AV812" s="8">
        <v>415910</v>
      </c>
      <c r="AW812" s="8">
        <v>56</v>
      </c>
      <c r="AX812" s="51">
        <f t="shared" si="204"/>
        <v>-6.1949502296169845</v>
      </c>
      <c r="AY812" s="50">
        <f t="shared" si="205"/>
        <v>707012.59</v>
      </c>
      <c r="AZ812" s="50">
        <f t="shared" si="206"/>
        <v>4829571</v>
      </c>
      <c r="BA812" s="50">
        <f t="shared" si="207"/>
        <v>998.44999999999993</v>
      </c>
      <c r="BB812" s="7">
        <f t="shared" si="208"/>
        <v>4.5381650440587782</v>
      </c>
      <c r="BC812" s="10" t="s">
        <v>786</v>
      </c>
      <c r="BD812" s="10" t="s">
        <v>786</v>
      </c>
      <c r="BE812" s="10" t="s">
        <v>807</v>
      </c>
      <c r="BF812" s="10" t="s">
        <v>809</v>
      </c>
    </row>
    <row r="813" spans="1:58" x14ac:dyDescent="0.2">
      <c r="A813" s="5">
        <v>206219</v>
      </c>
      <c r="B813" s="6" t="s">
        <v>567</v>
      </c>
      <c r="C813" s="6">
        <v>449309.32</v>
      </c>
      <c r="D813" s="6">
        <v>6551495</v>
      </c>
      <c r="E813" s="6">
        <v>914.5</v>
      </c>
      <c r="F813" s="49">
        <f t="shared" si="193"/>
        <v>2.057435684526967</v>
      </c>
      <c r="G813" s="6">
        <v>160645.93</v>
      </c>
      <c r="H813" s="6">
        <v>6233569</v>
      </c>
      <c r="I813" s="6">
        <v>892.6</v>
      </c>
      <c r="J813" s="49">
        <f t="shared" si="194"/>
        <v>0.79890409972200516</v>
      </c>
      <c r="K813" s="6">
        <v>163016.07</v>
      </c>
      <c r="L813" s="6">
        <v>8431270</v>
      </c>
      <c r="M813" s="6">
        <v>1169</v>
      </c>
      <c r="N813" s="49">
        <f t="shared" si="195"/>
        <v>0.5800409784053886</v>
      </c>
      <c r="O813" s="6">
        <v>366996.84</v>
      </c>
      <c r="P813" s="6">
        <v>7128302.5</v>
      </c>
      <c r="Q813" s="6">
        <v>996.15</v>
      </c>
      <c r="R813" s="49">
        <f t="shared" si="196"/>
        <v>1.5960184125182679</v>
      </c>
      <c r="S813" s="6">
        <v>-80342.11</v>
      </c>
      <c r="T813" s="6">
        <v>6431796</v>
      </c>
      <c r="U813" s="6">
        <v>916.8</v>
      </c>
      <c r="V813" s="49">
        <f t="shared" si="197"/>
        <v>-0.38723327201298052</v>
      </c>
      <c r="W813" s="6">
        <v>-394009.46</v>
      </c>
      <c r="X813" s="6">
        <v>6429761</v>
      </c>
      <c r="Y813" s="6">
        <v>918.8</v>
      </c>
      <c r="Z813" s="49">
        <f t="shared" si="198"/>
        <v>-1.8383706330608558</v>
      </c>
      <c r="AA813" s="6">
        <v>623350.51</v>
      </c>
      <c r="AB813" s="6">
        <v>4302856.5</v>
      </c>
      <c r="AC813" s="6">
        <v>589.95000000000005</v>
      </c>
      <c r="AD813" s="49">
        <f t="shared" si="199"/>
        <v>4.4909389402133213</v>
      </c>
      <c r="AE813" s="6">
        <v>136497.51999999999</v>
      </c>
      <c r="AF813" s="6">
        <v>3336508</v>
      </c>
      <c r="AG813" s="6">
        <v>452.7</v>
      </c>
      <c r="AH813" s="49">
        <f t="shared" si="200"/>
        <v>1.2273087911073493</v>
      </c>
      <c r="AI813" s="6">
        <v>165154.25</v>
      </c>
      <c r="AJ813" s="6">
        <v>8634986</v>
      </c>
      <c r="AK813" s="6">
        <v>1198.6999999999998</v>
      </c>
      <c r="AL813" s="49">
        <f t="shared" si="201"/>
        <v>0.59291141294264982</v>
      </c>
      <c r="AM813" s="6">
        <v>318192.36</v>
      </c>
      <c r="AN813" s="6">
        <v>5975818</v>
      </c>
      <c r="AO813" s="6">
        <v>819.40000000000009</v>
      </c>
      <c r="AP813" s="49">
        <f t="shared" si="202"/>
        <v>1.65064651567367</v>
      </c>
      <c r="AQ813" s="6">
        <v>-190391.22</v>
      </c>
      <c r="AR813" s="8">
        <v>9032513.5</v>
      </c>
      <c r="AS813" s="8">
        <v>1235.25</v>
      </c>
      <c r="AT813" s="51">
        <f t="shared" si="203"/>
        <v>-0.65343138651273547</v>
      </c>
      <c r="AU813" s="6">
        <v>-1582677.7</v>
      </c>
      <c r="AV813" s="8">
        <v>10025989.5</v>
      </c>
      <c r="AW813" s="8">
        <v>1355.35</v>
      </c>
      <c r="AX813" s="51">
        <f t="shared" si="204"/>
        <v>-4.8935826932593534</v>
      </c>
      <c r="AY813" s="50">
        <f t="shared" si="205"/>
        <v>1288967.1000000001</v>
      </c>
      <c r="AZ813" s="50">
        <f t="shared" si="206"/>
        <v>45509050</v>
      </c>
      <c r="BA813" s="50">
        <f t="shared" si="207"/>
        <v>11459.2</v>
      </c>
      <c r="BB813" s="7">
        <f t="shared" si="208"/>
        <v>0.87802272515027247</v>
      </c>
      <c r="BC813" s="10" t="s">
        <v>786</v>
      </c>
      <c r="BD813" s="10" t="s">
        <v>786</v>
      </c>
      <c r="BE813" s="10" t="s">
        <v>807</v>
      </c>
      <c r="BF813" s="10" t="s">
        <v>809</v>
      </c>
    </row>
    <row r="814" spans="1:58" x14ac:dyDescent="0.2">
      <c r="A814" s="5">
        <v>209751</v>
      </c>
      <c r="B814" s="6" t="s">
        <v>671</v>
      </c>
      <c r="C814" s="6">
        <v>0</v>
      </c>
      <c r="D814" s="6">
        <v>0</v>
      </c>
      <c r="E814" s="6">
        <v>0</v>
      </c>
      <c r="F814" s="49">
        <f t="shared" si="193"/>
        <v>0</v>
      </c>
      <c r="G814" s="6">
        <v>0</v>
      </c>
      <c r="H814" s="6">
        <v>0</v>
      </c>
      <c r="I814" s="6">
        <v>0</v>
      </c>
      <c r="J814" s="49">
        <f t="shared" si="194"/>
        <v>0</v>
      </c>
      <c r="K814" s="6">
        <v>0</v>
      </c>
      <c r="L814" s="6">
        <v>0</v>
      </c>
      <c r="M814" s="6">
        <v>0</v>
      </c>
      <c r="N814" s="49">
        <f t="shared" si="195"/>
        <v>0</v>
      </c>
      <c r="O814" s="6">
        <v>0</v>
      </c>
      <c r="P814" s="6">
        <v>0</v>
      </c>
      <c r="Q814" s="6">
        <v>0</v>
      </c>
      <c r="R814" s="49">
        <f t="shared" si="196"/>
        <v>0</v>
      </c>
      <c r="S814" s="6">
        <v>0</v>
      </c>
      <c r="T814" s="6">
        <v>0</v>
      </c>
      <c r="U814" s="6">
        <v>0</v>
      </c>
      <c r="V814" s="49">
        <f t="shared" si="197"/>
        <v>0</v>
      </c>
      <c r="W814" s="6">
        <v>0</v>
      </c>
      <c r="X814" s="6">
        <v>0</v>
      </c>
      <c r="Y814" s="6">
        <v>0</v>
      </c>
      <c r="Z814" s="49">
        <f t="shared" si="198"/>
        <v>0</v>
      </c>
      <c r="AA814" s="6">
        <v>-90100</v>
      </c>
      <c r="AB814" s="6">
        <v>2156840</v>
      </c>
      <c r="AC814" s="6">
        <v>303</v>
      </c>
      <c r="AD814" s="49">
        <f t="shared" si="199"/>
        <v>-1.294996383598227</v>
      </c>
      <c r="AE814" s="6">
        <v>435980</v>
      </c>
      <c r="AF814" s="6">
        <v>1551250</v>
      </c>
      <c r="AG814" s="6">
        <v>210</v>
      </c>
      <c r="AH814" s="49">
        <f t="shared" si="200"/>
        <v>8.4315229653505241</v>
      </c>
      <c r="AI814" s="6">
        <v>-148512.5</v>
      </c>
      <c r="AJ814" s="6">
        <v>1658210</v>
      </c>
      <c r="AK814" s="6">
        <v>228.5</v>
      </c>
      <c r="AL814" s="49">
        <f t="shared" si="201"/>
        <v>-2.7764200553609011</v>
      </c>
      <c r="AM814" s="6">
        <v>31615.02</v>
      </c>
      <c r="AN814" s="6">
        <v>2896730</v>
      </c>
      <c r="AO814" s="6">
        <v>415.5</v>
      </c>
      <c r="AP814" s="49">
        <f t="shared" si="202"/>
        <v>0.33833516413335035</v>
      </c>
      <c r="AQ814" s="6">
        <v>-194817.97</v>
      </c>
      <c r="AR814" s="8">
        <v>2545440</v>
      </c>
      <c r="AS814" s="8">
        <v>354</v>
      </c>
      <c r="AT814" s="51">
        <f t="shared" si="203"/>
        <v>-2.37261812103212</v>
      </c>
      <c r="AU814" s="6">
        <v>-440027.19</v>
      </c>
      <c r="AV814" s="8">
        <v>3140420</v>
      </c>
      <c r="AW814" s="8">
        <v>432</v>
      </c>
      <c r="AX814" s="51">
        <f t="shared" si="204"/>
        <v>-4.3436364849287674</v>
      </c>
      <c r="AY814" s="50">
        <f t="shared" si="205"/>
        <v>-90100</v>
      </c>
      <c r="AZ814" s="50">
        <f t="shared" si="206"/>
        <v>2156840</v>
      </c>
      <c r="BA814" s="50">
        <f t="shared" si="207"/>
        <v>1943</v>
      </c>
      <c r="BB814" s="7">
        <f t="shared" si="208"/>
        <v>-1.294996383598227</v>
      </c>
      <c r="BC814" s="10" t="s">
        <v>786</v>
      </c>
      <c r="BD814" s="10" t="s">
        <v>786</v>
      </c>
      <c r="BE814" s="10" t="s">
        <v>807</v>
      </c>
      <c r="BF814" s="10" t="s">
        <v>809</v>
      </c>
    </row>
    <row r="815" spans="1:58" x14ac:dyDescent="0.2">
      <c r="A815" s="5">
        <v>119229</v>
      </c>
      <c r="B815" s="6" t="s">
        <v>762</v>
      </c>
      <c r="C815" s="6">
        <v>0.4</v>
      </c>
      <c r="D815" s="6">
        <v>0</v>
      </c>
      <c r="E815" s="6">
        <v>0</v>
      </c>
      <c r="F815" s="49">
        <f t="shared" si="193"/>
        <v>0</v>
      </c>
      <c r="G815" s="6">
        <v>0.4</v>
      </c>
      <c r="H815" s="6">
        <v>0</v>
      </c>
      <c r="I815" s="6">
        <v>0</v>
      </c>
      <c r="J815" s="49">
        <f t="shared" si="194"/>
        <v>0</v>
      </c>
      <c r="K815" s="6">
        <v>0.4</v>
      </c>
      <c r="L815" s="6">
        <v>0</v>
      </c>
      <c r="M815" s="6">
        <v>0</v>
      </c>
      <c r="N815" s="49">
        <f t="shared" si="195"/>
        <v>0</v>
      </c>
      <c r="O815" s="6">
        <v>0.4</v>
      </c>
      <c r="P815" s="6">
        <v>0</v>
      </c>
      <c r="Q815" s="6">
        <v>0</v>
      </c>
      <c r="R815" s="49">
        <f t="shared" si="196"/>
        <v>0</v>
      </c>
      <c r="S815" s="12">
        <v>0</v>
      </c>
      <c r="T815" s="6">
        <v>0</v>
      </c>
      <c r="U815" s="6">
        <v>0</v>
      </c>
      <c r="V815" s="49">
        <f t="shared" si="197"/>
        <v>0</v>
      </c>
      <c r="W815" s="12">
        <v>0</v>
      </c>
      <c r="X815" s="6">
        <v>0</v>
      </c>
      <c r="Y815" s="6">
        <v>0</v>
      </c>
      <c r="Z815" s="49">
        <f t="shared" si="198"/>
        <v>0</v>
      </c>
      <c r="AA815" s="12">
        <v>0</v>
      </c>
      <c r="AB815" s="6">
        <v>0</v>
      </c>
      <c r="AC815" s="6">
        <v>0</v>
      </c>
      <c r="AD815" s="49">
        <f t="shared" si="199"/>
        <v>0</v>
      </c>
      <c r="AE815" s="12">
        <v>0</v>
      </c>
      <c r="AF815" s="6">
        <v>0</v>
      </c>
      <c r="AG815" s="6">
        <v>0</v>
      </c>
      <c r="AH815" s="49">
        <f t="shared" si="200"/>
        <v>0</v>
      </c>
      <c r="AI815" s="12">
        <v>0</v>
      </c>
      <c r="AJ815" s="6">
        <v>0</v>
      </c>
      <c r="AK815" s="6">
        <v>0</v>
      </c>
      <c r="AL815" s="49">
        <f t="shared" si="201"/>
        <v>0</v>
      </c>
      <c r="AM815" s="6">
        <v>0</v>
      </c>
      <c r="AN815" s="6">
        <v>0</v>
      </c>
      <c r="AO815" s="6">
        <v>0</v>
      </c>
      <c r="AP815" s="49">
        <f t="shared" si="202"/>
        <v>0</v>
      </c>
      <c r="AQ815" s="6">
        <v>0</v>
      </c>
      <c r="AR815" s="8">
        <v>0</v>
      </c>
      <c r="AS815" s="8">
        <v>0</v>
      </c>
      <c r="AT815" s="51">
        <f t="shared" si="203"/>
        <v>0</v>
      </c>
      <c r="AU815" s="6">
        <v>0</v>
      </c>
      <c r="AV815" s="8">
        <v>0</v>
      </c>
      <c r="AW815" s="8">
        <v>0</v>
      </c>
      <c r="AX815" s="51">
        <f t="shared" si="204"/>
        <v>0</v>
      </c>
      <c r="AY815" s="50">
        <f t="shared" si="205"/>
        <v>1.6</v>
      </c>
      <c r="AZ815" s="50">
        <f t="shared" si="206"/>
        <v>0</v>
      </c>
      <c r="BA815" s="50">
        <f t="shared" si="207"/>
        <v>0</v>
      </c>
      <c r="BB815" s="7">
        <f t="shared" si="208"/>
        <v>0</v>
      </c>
      <c r="BC815" s="10" t="s">
        <v>786</v>
      </c>
      <c r="BD815" s="10" t="s">
        <v>786</v>
      </c>
      <c r="BE815" s="10" t="s">
        <v>807</v>
      </c>
      <c r="BF815" s="10" t="s">
        <v>809</v>
      </c>
    </row>
    <row r="816" spans="1:58" x14ac:dyDescent="0.2">
      <c r="A816" s="11">
        <v>174918</v>
      </c>
      <c r="B816" s="12" t="s">
        <v>779</v>
      </c>
      <c r="C816" s="6">
        <v>-35614.910000000003</v>
      </c>
      <c r="D816" s="6">
        <v>0</v>
      </c>
      <c r="E816" s="6">
        <v>0</v>
      </c>
      <c r="F816" s="49">
        <f t="shared" si="193"/>
        <v>0</v>
      </c>
      <c r="G816" s="12">
        <v>0</v>
      </c>
      <c r="H816" s="6">
        <v>0</v>
      </c>
      <c r="I816" s="6">
        <v>0</v>
      </c>
      <c r="J816" s="49">
        <f t="shared" si="194"/>
        <v>0</v>
      </c>
      <c r="K816" s="12">
        <v>0</v>
      </c>
      <c r="L816" s="6">
        <v>0</v>
      </c>
      <c r="M816" s="6">
        <v>0</v>
      </c>
      <c r="N816" s="49">
        <f t="shared" si="195"/>
        <v>0</v>
      </c>
      <c r="O816" s="12">
        <v>0</v>
      </c>
      <c r="P816" s="6">
        <v>0</v>
      </c>
      <c r="Q816" s="6">
        <v>0</v>
      </c>
      <c r="R816" s="49">
        <f t="shared" si="196"/>
        <v>0</v>
      </c>
      <c r="S816" s="12">
        <v>0</v>
      </c>
      <c r="T816" s="6">
        <v>0</v>
      </c>
      <c r="U816" s="6">
        <v>0</v>
      </c>
      <c r="V816" s="49">
        <f t="shared" si="197"/>
        <v>0</v>
      </c>
      <c r="W816" s="12">
        <v>0</v>
      </c>
      <c r="X816" s="6">
        <v>0</v>
      </c>
      <c r="Y816" s="6">
        <v>0</v>
      </c>
      <c r="Z816" s="49">
        <f t="shared" si="198"/>
        <v>0</v>
      </c>
      <c r="AA816" s="12">
        <v>0</v>
      </c>
      <c r="AB816" s="6">
        <v>0</v>
      </c>
      <c r="AC816" s="6">
        <v>0</v>
      </c>
      <c r="AD816" s="49">
        <f t="shared" si="199"/>
        <v>0</v>
      </c>
      <c r="AE816" s="12">
        <v>0</v>
      </c>
      <c r="AF816" s="6">
        <v>0</v>
      </c>
      <c r="AG816" s="6">
        <v>0</v>
      </c>
      <c r="AH816" s="49">
        <f t="shared" si="200"/>
        <v>0</v>
      </c>
      <c r="AI816" s="12">
        <v>0</v>
      </c>
      <c r="AJ816" s="6">
        <v>0</v>
      </c>
      <c r="AK816" s="6">
        <v>0</v>
      </c>
      <c r="AL816" s="49">
        <f t="shared" si="201"/>
        <v>0</v>
      </c>
      <c r="AM816" s="6">
        <v>0</v>
      </c>
      <c r="AN816" s="6">
        <v>0</v>
      </c>
      <c r="AO816" s="6">
        <v>0</v>
      </c>
      <c r="AP816" s="49">
        <f t="shared" si="202"/>
        <v>0</v>
      </c>
      <c r="AQ816" s="6">
        <v>0</v>
      </c>
      <c r="AR816" s="8">
        <v>0</v>
      </c>
      <c r="AS816" s="8">
        <v>0</v>
      </c>
      <c r="AT816" s="51">
        <f t="shared" si="203"/>
        <v>0</v>
      </c>
      <c r="AU816" s="6">
        <v>0</v>
      </c>
      <c r="AV816" s="8">
        <v>0</v>
      </c>
      <c r="AW816" s="8">
        <v>0</v>
      </c>
      <c r="AX816" s="51">
        <f t="shared" si="204"/>
        <v>0</v>
      </c>
      <c r="AY816" s="50">
        <f t="shared" si="205"/>
        <v>-35614.910000000003</v>
      </c>
      <c r="AZ816" s="50">
        <f t="shared" si="206"/>
        <v>0</v>
      </c>
      <c r="BA816" s="50">
        <f t="shared" si="207"/>
        <v>0</v>
      </c>
      <c r="BB816" s="7">
        <f t="shared" si="208"/>
        <v>0</v>
      </c>
      <c r="BC816" s="10" t="s">
        <v>786</v>
      </c>
      <c r="BD816" s="10" t="s">
        <v>786</v>
      </c>
      <c r="BE816" s="10" t="s">
        <v>807</v>
      </c>
      <c r="BF816" s="10" t="s">
        <v>809</v>
      </c>
    </row>
    <row r="817" spans="1:58" x14ac:dyDescent="0.2">
      <c r="A817" s="5">
        <v>119167</v>
      </c>
      <c r="B817" s="6" t="s">
        <v>42</v>
      </c>
      <c r="C817" s="6">
        <v>-57951.34</v>
      </c>
      <c r="D817" s="6">
        <v>1776440</v>
      </c>
      <c r="E817" s="6">
        <v>258</v>
      </c>
      <c r="F817" s="49">
        <f t="shared" si="193"/>
        <v>-0.97866530814437858</v>
      </c>
      <c r="G817" s="6">
        <v>239606.66</v>
      </c>
      <c r="H817" s="6">
        <v>1160490</v>
      </c>
      <c r="I817" s="6">
        <v>173</v>
      </c>
      <c r="J817" s="49">
        <f t="shared" si="194"/>
        <v>6.4005777387138192</v>
      </c>
      <c r="K817" s="6">
        <v>-146387.35</v>
      </c>
      <c r="L817" s="6">
        <v>2791370</v>
      </c>
      <c r="M817" s="6">
        <v>401</v>
      </c>
      <c r="N817" s="49">
        <f t="shared" si="195"/>
        <v>-1.5732849819264376</v>
      </c>
      <c r="O817" s="6">
        <v>263681.64</v>
      </c>
      <c r="P817" s="6">
        <v>1387398</v>
      </c>
      <c r="Q817" s="6">
        <v>199.3</v>
      </c>
      <c r="R817" s="49">
        <f t="shared" si="196"/>
        <v>5.8916985897341645</v>
      </c>
      <c r="S817" s="6">
        <v>-43096.88</v>
      </c>
      <c r="T817" s="6">
        <v>1918890</v>
      </c>
      <c r="U817" s="6">
        <v>281.5</v>
      </c>
      <c r="V817" s="49">
        <f t="shared" si="197"/>
        <v>-0.69623755400257437</v>
      </c>
      <c r="W817" s="6">
        <v>242370.62</v>
      </c>
      <c r="X817" s="6">
        <v>1991510</v>
      </c>
      <c r="Y817" s="6">
        <v>291.5</v>
      </c>
      <c r="Z817" s="49">
        <f t="shared" si="198"/>
        <v>3.6510580413856819</v>
      </c>
      <c r="AA817" s="6">
        <v>552696.62</v>
      </c>
      <c r="AB817" s="6">
        <v>2445170</v>
      </c>
      <c r="AC817" s="6">
        <v>339</v>
      </c>
      <c r="AD817" s="49">
        <f t="shared" si="199"/>
        <v>7.0071182044602214</v>
      </c>
      <c r="AE817" s="6">
        <v>858208.63</v>
      </c>
      <c r="AF817" s="6">
        <v>1252488</v>
      </c>
      <c r="AG817" s="6">
        <v>177.8</v>
      </c>
      <c r="AH817" s="49">
        <f t="shared" si="200"/>
        <v>20.556092273937956</v>
      </c>
      <c r="AI817" s="6">
        <v>241720.63</v>
      </c>
      <c r="AJ817" s="6">
        <v>747950</v>
      </c>
      <c r="AK817" s="6">
        <v>105</v>
      </c>
      <c r="AL817" s="49">
        <f t="shared" si="201"/>
        <v>10.018503282304968</v>
      </c>
      <c r="AM817" s="6">
        <v>518897.64</v>
      </c>
      <c r="AN817" s="6">
        <v>1943940</v>
      </c>
      <c r="AO817" s="6">
        <v>281.5</v>
      </c>
      <c r="AP817" s="49">
        <f t="shared" si="202"/>
        <v>8.2748576807926177</v>
      </c>
      <c r="AQ817" s="6">
        <v>400833.65</v>
      </c>
      <c r="AR817" s="8">
        <v>1524430</v>
      </c>
      <c r="AS817" s="8">
        <v>218</v>
      </c>
      <c r="AT817" s="51">
        <f t="shared" si="203"/>
        <v>8.1511405246551174</v>
      </c>
      <c r="AU817" s="6">
        <v>-176847.8</v>
      </c>
      <c r="AV817" s="8">
        <v>2093100</v>
      </c>
      <c r="AW817" s="8">
        <v>285</v>
      </c>
      <c r="AX817" s="51">
        <f t="shared" si="204"/>
        <v>-2.6192163776217092</v>
      </c>
      <c r="AY817" s="50">
        <f t="shared" si="205"/>
        <v>1050919.97</v>
      </c>
      <c r="AZ817" s="50">
        <f t="shared" si="206"/>
        <v>13471268</v>
      </c>
      <c r="BA817" s="50">
        <f t="shared" si="207"/>
        <v>3010.6</v>
      </c>
      <c r="BB817" s="7">
        <f t="shared" si="208"/>
        <v>2.4183706440997237</v>
      </c>
      <c r="BC817" s="10" t="s">
        <v>786</v>
      </c>
      <c r="BD817" s="10" t="s">
        <v>786</v>
      </c>
      <c r="BE817" s="10" t="s">
        <v>807</v>
      </c>
      <c r="BF817" s="10" t="s">
        <v>816</v>
      </c>
    </row>
    <row r="818" spans="1:58" x14ac:dyDescent="0.2">
      <c r="A818" s="5">
        <v>141556</v>
      </c>
      <c r="B818" s="6" t="s">
        <v>82</v>
      </c>
      <c r="C818" s="6">
        <v>1013801.79</v>
      </c>
      <c r="D818" s="6">
        <v>6003020</v>
      </c>
      <c r="E818" s="6">
        <v>849</v>
      </c>
      <c r="F818" s="49">
        <f t="shared" si="193"/>
        <v>5.0664588323876982</v>
      </c>
      <c r="G818" s="6">
        <v>812544.79</v>
      </c>
      <c r="H818" s="6">
        <v>7040490</v>
      </c>
      <c r="I818" s="6">
        <v>1032.5</v>
      </c>
      <c r="J818" s="49">
        <f t="shared" si="194"/>
        <v>3.5777180977460374</v>
      </c>
      <c r="K818" s="6">
        <v>744385.31</v>
      </c>
      <c r="L818" s="6">
        <v>7651625</v>
      </c>
      <c r="M818" s="6">
        <v>1069</v>
      </c>
      <c r="N818" s="49">
        <f t="shared" si="195"/>
        <v>2.918538127521932</v>
      </c>
      <c r="O818" s="6">
        <v>1366558.33</v>
      </c>
      <c r="P818" s="6">
        <v>6460100</v>
      </c>
      <c r="Q818" s="6">
        <v>921</v>
      </c>
      <c r="R818" s="49">
        <f t="shared" si="196"/>
        <v>6.5576861395334447</v>
      </c>
      <c r="S818" s="6">
        <v>555662.80000000005</v>
      </c>
      <c r="T818" s="6">
        <v>6095420</v>
      </c>
      <c r="U818" s="6">
        <v>880.5</v>
      </c>
      <c r="V818" s="49">
        <f t="shared" si="197"/>
        <v>2.8259819339766583</v>
      </c>
      <c r="W818" s="6">
        <v>370987.22</v>
      </c>
      <c r="X818" s="6">
        <v>6083830</v>
      </c>
      <c r="Y818" s="6">
        <v>879</v>
      </c>
      <c r="Z818" s="49">
        <f t="shared" si="198"/>
        <v>1.8293766591111189</v>
      </c>
      <c r="AA818" s="6">
        <v>1281091.22</v>
      </c>
      <c r="AB818" s="6">
        <v>6510780</v>
      </c>
      <c r="AC818" s="6">
        <v>888</v>
      </c>
      <c r="AD818" s="49">
        <f t="shared" si="199"/>
        <v>6.0997035408967895</v>
      </c>
      <c r="AE818" s="6">
        <v>971986.22</v>
      </c>
      <c r="AF818" s="6">
        <v>2917500</v>
      </c>
      <c r="AG818" s="6">
        <v>400</v>
      </c>
      <c r="AH818" s="49">
        <f t="shared" si="200"/>
        <v>9.9947169151670945</v>
      </c>
      <c r="AI818" s="6">
        <v>826419.25</v>
      </c>
      <c r="AJ818" s="6">
        <v>5493780</v>
      </c>
      <c r="AK818" s="6">
        <v>764</v>
      </c>
      <c r="AL818" s="49">
        <f t="shared" si="201"/>
        <v>4.6632731470863407</v>
      </c>
      <c r="AM818" s="6">
        <v>1297115.23</v>
      </c>
      <c r="AN818" s="6">
        <v>6635220</v>
      </c>
      <c r="AO818" s="6">
        <v>935</v>
      </c>
      <c r="AP818" s="49">
        <f t="shared" si="202"/>
        <v>6.0601716491691313</v>
      </c>
      <c r="AQ818" s="6">
        <v>1686580.23</v>
      </c>
      <c r="AR818" s="8">
        <v>8926030</v>
      </c>
      <c r="AS818" s="8">
        <v>1230.5</v>
      </c>
      <c r="AT818" s="51">
        <f t="shared" si="203"/>
        <v>5.8574738299109459</v>
      </c>
      <c r="AU818" s="6">
        <v>-456529.63</v>
      </c>
      <c r="AV818" s="8">
        <v>7344300</v>
      </c>
      <c r="AW818" s="8">
        <v>1003.5</v>
      </c>
      <c r="AX818" s="51">
        <f t="shared" si="204"/>
        <v>-1.9269935228680746</v>
      </c>
      <c r="AY818" s="50">
        <f t="shared" si="205"/>
        <v>6145031.46</v>
      </c>
      <c r="AZ818" s="50">
        <f t="shared" si="206"/>
        <v>45845265</v>
      </c>
      <c r="BA818" s="50">
        <f t="shared" si="207"/>
        <v>10852</v>
      </c>
      <c r="BB818" s="7">
        <f t="shared" si="208"/>
        <v>4.1551941135033248</v>
      </c>
      <c r="BC818" s="10" t="s">
        <v>786</v>
      </c>
      <c r="BD818" s="10" t="s">
        <v>786</v>
      </c>
      <c r="BE818" s="10" t="s">
        <v>807</v>
      </c>
      <c r="BF818" s="10" t="s">
        <v>816</v>
      </c>
    </row>
    <row r="819" spans="1:58" x14ac:dyDescent="0.2">
      <c r="A819" s="5">
        <v>141768</v>
      </c>
      <c r="B819" s="6" t="s">
        <v>86</v>
      </c>
      <c r="C819" s="6">
        <v>-25895.87</v>
      </c>
      <c r="D819" s="6">
        <v>1172980</v>
      </c>
      <c r="E819" s="6">
        <v>166.5</v>
      </c>
      <c r="F819" s="49">
        <f t="shared" si="193"/>
        <v>-0.66230975805214065</v>
      </c>
      <c r="G819" s="6">
        <v>-37684.86</v>
      </c>
      <c r="H819" s="6">
        <v>1056230</v>
      </c>
      <c r="I819" s="6">
        <v>153.5</v>
      </c>
      <c r="J819" s="49">
        <f t="shared" si="194"/>
        <v>-1.1060381356333373</v>
      </c>
      <c r="K819" s="6">
        <v>-60592.37</v>
      </c>
      <c r="L819" s="6">
        <v>1118720</v>
      </c>
      <c r="M819" s="6">
        <v>159.5</v>
      </c>
      <c r="N819" s="49">
        <f t="shared" si="195"/>
        <v>-1.6248669014588102</v>
      </c>
      <c r="O819" s="6">
        <v>29554.63</v>
      </c>
      <c r="P819" s="6">
        <v>1739720</v>
      </c>
      <c r="Q819" s="6">
        <v>240.5</v>
      </c>
      <c r="R819" s="49">
        <f t="shared" si="196"/>
        <v>0.52663275124732722</v>
      </c>
      <c r="S819" s="6">
        <v>-4605.3599999999997</v>
      </c>
      <c r="T819" s="6">
        <v>1051200</v>
      </c>
      <c r="U819" s="6">
        <v>151</v>
      </c>
      <c r="V819" s="49">
        <f t="shared" si="197"/>
        <v>-0.13581255707762555</v>
      </c>
      <c r="W819" s="6">
        <v>-126086.85</v>
      </c>
      <c r="X819" s="6">
        <v>780580</v>
      </c>
      <c r="Y819" s="6">
        <v>111</v>
      </c>
      <c r="Z819" s="49">
        <f t="shared" si="198"/>
        <v>-4.8458908760152708</v>
      </c>
      <c r="AA819" s="6">
        <v>86851.14</v>
      </c>
      <c r="AB819" s="6">
        <v>1107280</v>
      </c>
      <c r="AC819" s="6">
        <v>151</v>
      </c>
      <c r="AD819" s="49">
        <f t="shared" si="199"/>
        <v>2.4315307239361319</v>
      </c>
      <c r="AE819" s="6">
        <v>-29195.86</v>
      </c>
      <c r="AF819" s="6">
        <v>578150</v>
      </c>
      <c r="AG819" s="6">
        <v>77.5</v>
      </c>
      <c r="AH819" s="49">
        <f t="shared" si="200"/>
        <v>-1.514962898901669</v>
      </c>
      <c r="AI819" s="6">
        <v>-87329.36</v>
      </c>
      <c r="AJ819" s="6">
        <v>910920</v>
      </c>
      <c r="AK819" s="6">
        <v>122</v>
      </c>
      <c r="AL819" s="49">
        <f t="shared" si="201"/>
        <v>-2.9719516093619638</v>
      </c>
      <c r="AM819" s="6">
        <v>-61875.360000000001</v>
      </c>
      <c r="AN819" s="6">
        <v>1440100</v>
      </c>
      <c r="AO819" s="6">
        <v>200</v>
      </c>
      <c r="AP819" s="49">
        <f t="shared" si="202"/>
        <v>-1.3319465037150198</v>
      </c>
      <c r="AQ819" s="6">
        <v>-16110.38</v>
      </c>
      <c r="AR819" s="8">
        <v>1443000</v>
      </c>
      <c r="AS819" s="8">
        <v>195</v>
      </c>
      <c r="AT819" s="51">
        <f t="shared" si="203"/>
        <v>-0.34609963963963958</v>
      </c>
      <c r="AU819" s="6">
        <v>-60761.87</v>
      </c>
      <c r="AV819" s="8">
        <v>1462760</v>
      </c>
      <c r="AW819" s="8">
        <v>197</v>
      </c>
      <c r="AX819" s="51">
        <f t="shared" si="204"/>
        <v>-1.2877149840028441</v>
      </c>
      <c r="AY819" s="50">
        <f t="shared" si="205"/>
        <v>-138459.53999999998</v>
      </c>
      <c r="AZ819" s="50">
        <f t="shared" si="206"/>
        <v>8026710</v>
      </c>
      <c r="BA819" s="50">
        <f t="shared" si="207"/>
        <v>1924.5</v>
      </c>
      <c r="BB819" s="7">
        <f t="shared" si="208"/>
        <v>-0.5347453365077347</v>
      </c>
      <c r="BC819" s="10" t="s">
        <v>786</v>
      </c>
      <c r="BD819" s="10" t="s">
        <v>786</v>
      </c>
      <c r="BE819" s="10" t="s">
        <v>807</v>
      </c>
      <c r="BF819" s="10" t="s">
        <v>816</v>
      </c>
    </row>
    <row r="820" spans="1:58" x14ac:dyDescent="0.2">
      <c r="A820" s="5">
        <v>172598</v>
      </c>
      <c r="B820" s="6" t="s">
        <v>224</v>
      </c>
      <c r="C820" s="6">
        <v>0</v>
      </c>
      <c r="D820" s="6">
        <v>0</v>
      </c>
      <c r="E820" s="6">
        <v>0</v>
      </c>
      <c r="F820" s="49">
        <f t="shared" si="193"/>
        <v>0</v>
      </c>
      <c r="G820" s="6">
        <v>0</v>
      </c>
      <c r="H820" s="6">
        <v>0</v>
      </c>
      <c r="I820" s="6">
        <v>0</v>
      </c>
      <c r="J820" s="49">
        <f t="shared" si="194"/>
        <v>0</v>
      </c>
      <c r="K820" s="6">
        <v>0</v>
      </c>
      <c r="L820" s="6">
        <v>0</v>
      </c>
      <c r="M820" s="6">
        <v>0</v>
      </c>
      <c r="N820" s="49">
        <f t="shared" si="195"/>
        <v>0</v>
      </c>
      <c r="O820" s="6">
        <v>0</v>
      </c>
      <c r="P820" s="6">
        <v>0</v>
      </c>
      <c r="Q820" s="6">
        <v>0</v>
      </c>
      <c r="R820" s="49">
        <f t="shared" si="196"/>
        <v>0</v>
      </c>
      <c r="S820" s="6">
        <v>0</v>
      </c>
      <c r="T820" s="6">
        <v>0</v>
      </c>
      <c r="U820" s="6">
        <v>0</v>
      </c>
      <c r="V820" s="49">
        <f t="shared" si="197"/>
        <v>0</v>
      </c>
      <c r="W820" s="6">
        <v>0</v>
      </c>
      <c r="X820" s="6">
        <v>0</v>
      </c>
      <c r="Y820" s="6">
        <v>0</v>
      </c>
      <c r="Z820" s="49">
        <f t="shared" si="198"/>
        <v>0</v>
      </c>
      <c r="AA820" s="6">
        <v>0</v>
      </c>
      <c r="AB820" s="6">
        <v>0</v>
      </c>
      <c r="AC820" s="6">
        <v>0</v>
      </c>
      <c r="AD820" s="49">
        <f t="shared" si="199"/>
        <v>0</v>
      </c>
      <c r="AE820" s="6">
        <v>0</v>
      </c>
      <c r="AF820" s="6">
        <v>0</v>
      </c>
      <c r="AG820" s="6">
        <v>0</v>
      </c>
      <c r="AH820" s="49">
        <f t="shared" si="200"/>
        <v>0</v>
      </c>
      <c r="AI820" s="6">
        <v>0</v>
      </c>
      <c r="AJ820" s="6">
        <v>0</v>
      </c>
      <c r="AK820" s="6">
        <v>0</v>
      </c>
      <c r="AL820" s="49">
        <f t="shared" si="201"/>
        <v>0</v>
      </c>
      <c r="AM820" s="6">
        <v>0</v>
      </c>
      <c r="AN820" s="6">
        <v>0</v>
      </c>
      <c r="AO820" s="6">
        <v>0</v>
      </c>
      <c r="AP820" s="49">
        <f t="shared" si="202"/>
        <v>0</v>
      </c>
      <c r="AQ820" s="6">
        <v>0</v>
      </c>
      <c r="AR820" s="8">
        <v>0</v>
      </c>
      <c r="AS820" s="8">
        <v>0</v>
      </c>
      <c r="AT820" s="51">
        <f t="shared" si="203"/>
        <v>0</v>
      </c>
      <c r="AU820" s="6">
        <v>0</v>
      </c>
      <c r="AV820" s="8">
        <v>0</v>
      </c>
      <c r="AW820" s="8">
        <v>0</v>
      </c>
      <c r="AX820" s="51">
        <f t="shared" si="204"/>
        <v>0</v>
      </c>
      <c r="AY820" s="50">
        <f t="shared" si="205"/>
        <v>0</v>
      </c>
      <c r="AZ820" s="50">
        <f t="shared" si="206"/>
        <v>0</v>
      </c>
      <c r="BA820" s="50">
        <f t="shared" si="207"/>
        <v>0</v>
      </c>
      <c r="BB820" s="7">
        <f t="shared" si="208"/>
        <v>0</v>
      </c>
      <c r="BC820" s="10" t="s">
        <v>786</v>
      </c>
      <c r="BD820" s="10" t="s">
        <v>786</v>
      </c>
      <c r="BE820" s="10" t="s">
        <v>807</v>
      </c>
      <c r="BF820" s="10" t="s">
        <v>816</v>
      </c>
    </row>
    <row r="821" spans="1:58" x14ac:dyDescent="0.2">
      <c r="A821" s="5">
        <v>172942</v>
      </c>
      <c r="B821" s="6" t="s">
        <v>241</v>
      </c>
      <c r="C821" s="6">
        <v>791413.14</v>
      </c>
      <c r="D821" s="6">
        <v>3797950</v>
      </c>
      <c r="E821" s="6">
        <v>531.5</v>
      </c>
      <c r="F821" s="49">
        <f t="shared" si="193"/>
        <v>6.2513709237878334</v>
      </c>
      <c r="G821" s="6">
        <v>-164883.85</v>
      </c>
      <c r="H821" s="6">
        <v>3370200</v>
      </c>
      <c r="I821" s="6">
        <v>489.5</v>
      </c>
      <c r="J821" s="49">
        <f t="shared" si="194"/>
        <v>-1.516645703519079</v>
      </c>
      <c r="K821" s="6">
        <v>-314137.81</v>
      </c>
      <c r="L821" s="6">
        <v>4527715</v>
      </c>
      <c r="M821" s="6">
        <v>628</v>
      </c>
      <c r="N821" s="49">
        <f t="shared" si="195"/>
        <v>-2.0814327536075039</v>
      </c>
      <c r="O821" s="6">
        <v>-110653.79</v>
      </c>
      <c r="P821" s="6">
        <v>5216540</v>
      </c>
      <c r="Q821" s="6">
        <v>731.3</v>
      </c>
      <c r="R821" s="49">
        <f t="shared" si="196"/>
        <v>-0.65757522994168549</v>
      </c>
      <c r="S821" s="6">
        <v>-11182.8</v>
      </c>
      <c r="T821" s="6">
        <v>4827680</v>
      </c>
      <c r="U821" s="6">
        <v>690</v>
      </c>
      <c r="V821" s="49">
        <f t="shared" si="197"/>
        <v>-7.1808156298677622E-2</v>
      </c>
      <c r="W821" s="6">
        <v>-164275.74</v>
      </c>
      <c r="X821" s="6">
        <v>4819490</v>
      </c>
      <c r="Y821" s="6">
        <v>687.5</v>
      </c>
      <c r="Z821" s="49">
        <f t="shared" si="198"/>
        <v>-1.0225713094124067</v>
      </c>
      <c r="AA821" s="6">
        <v>900594.31</v>
      </c>
      <c r="AB821" s="6">
        <v>4683401</v>
      </c>
      <c r="AC821" s="6">
        <v>628.1</v>
      </c>
      <c r="AD821" s="49">
        <f t="shared" si="199"/>
        <v>5.9611431115977478</v>
      </c>
      <c r="AE821" s="6">
        <v>201279.31</v>
      </c>
      <c r="AF821" s="6">
        <v>1837799</v>
      </c>
      <c r="AG821" s="6">
        <v>249.9</v>
      </c>
      <c r="AH821" s="49">
        <f t="shared" si="200"/>
        <v>3.2856581704528081</v>
      </c>
      <c r="AI821" s="6">
        <v>-47991.7</v>
      </c>
      <c r="AJ821" s="6">
        <v>6183105</v>
      </c>
      <c r="AK821" s="6">
        <v>850</v>
      </c>
      <c r="AL821" s="49">
        <f t="shared" si="201"/>
        <v>-0.24061417362312298</v>
      </c>
      <c r="AM821" s="6">
        <v>-255556.67</v>
      </c>
      <c r="AN821" s="6">
        <v>4612920</v>
      </c>
      <c r="AO821" s="6">
        <v>639.5</v>
      </c>
      <c r="AP821" s="49">
        <f t="shared" si="202"/>
        <v>-1.7174060616702653</v>
      </c>
      <c r="AQ821" s="6">
        <v>-231170.63</v>
      </c>
      <c r="AR821" s="8">
        <v>2720800</v>
      </c>
      <c r="AS821" s="8">
        <v>370</v>
      </c>
      <c r="AT821" s="51">
        <f t="shared" si="203"/>
        <v>-2.6338905946780362</v>
      </c>
      <c r="AU821" s="6">
        <v>-858358.15</v>
      </c>
      <c r="AV821" s="8">
        <v>4983470</v>
      </c>
      <c r="AW821" s="8">
        <v>667</v>
      </c>
      <c r="AX821" s="51">
        <f t="shared" si="204"/>
        <v>-5.3394728271666132</v>
      </c>
      <c r="AY821" s="50">
        <f t="shared" si="205"/>
        <v>926873.4600000002</v>
      </c>
      <c r="AZ821" s="50">
        <f t="shared" si="206"/>
        <v>31242976</v>
      </c>
      <c r="BA821" s="50">
        <f t="shared" si="207"/>
        <v>7162.3</v>
      </c>
      <c r="BB821" s="7">
        <f t="shared" si="208"/>
        <v>0.91966518362399308</v>
      </c>
      <c r="BC821" s="10" t="s">
        <v>786</v>
      </c>
      <c r="BD821" s="10" t="s">
        <v>786</v>
      </c>
      <c r="BE821" s="10" t="s">
        <v>807</v>
      </c>
      <c r="BF821" s="10" t="s">
        <v>816</v>
      </c>
    </row>
    <row r="822" spans="1:58" x14ac:dyDescent="0.2">
      <c r="A822" s="5">
        <v>176885</v>
      </c>
      <c r="B822" s="6" t="s">
        <v>320</v>
      </c>
      <c r="C822" s="6">
        <v>86346.16</v>
      </c>
      <c r="D822" s="6">
        <v>1132230</v>
      </c>
      <c r="E822" s="6">
        <v>156.5</v>
      </c>
      <c r="F822" s="49">
        <f t="shared" si="193"/>
        <v>2.2878609469807372</v>
      </c>
      <c r="G822" s="6">
        <v>403859.16</v>
      </c>
      <c r="H822" s="6">
        <v>1534480</v>
      </c>
      <c r="I822" s="6">
        <v>221</v>
      </c>
      <c r="J822" s="49">
        <f t="shared" si="194"/>
        <v>8.1588772483186478</v>
      </c>
      <c r="K822" s="6">
        <v>262674.13</v>
      </c>
      <c r="L822" s="6">
        <v>1334960</v>
      </c>
      <c r="M822" s="6">
        <v>185.5</v>
      </c>
      <c r="N822" s="49">
        <f t="shared" si="195"/>
        <v>5.90296630610655</v>
      </c>
      <c r="O822" s="6">
        <v>212173.63</v>
      </c>
      <c r="P822" s="6">
        <v>1370900</v>
      </c>
      <c r="Q822" s="6">
        <v>192.5</v>
      </c>
      <c r="R822" s="49">
        <f t="shared" si="196"/>
        <v>4.7978572689474071</v>
      </c>
      <c r="S822" s="6">
        <v>493127.62</v>
      </c>
      <c r="T822" s="6">
        <v>1171930</v>
      </c>
      <c r="U822" s="6">
        <v>168</v>
      </c>
      <c r="V822" s="49">
        <f t="shared" si="197"/>
        <v>13.0442570972669</v>
      </c>
      <c r="W822" s="6">
        <v>380968.13</v>
      </c>
      <c r="X822" s="6">
        <v>1339420</v>
      </c>
      <c r="Y822" s="6">
        <v>190</v>
      </c>
      <c r="Z822" s="49">
        <f t="shared" si="198"/>
        <v>8.5328305535231657</v>
      </c>
      <c r="AA822" s="6">
        <v>385010.16</v>
      </c>
      <c r="AB822" s="6">
        <v>1135540</v>
      </c>
      <c r="AC822" s="6">
        <v>154</v>
      </c>
      <c r="AD822" s="49">
        <f t="shared" si="199"/>
        <v>10.510695316765592</v>
      </c>
      <c r="AE822" s="6">
        <v>440130.16</v>
      </c>
      <c r="AF822" s="6">
        <v>824100</v>
      </c>
      <c r="AG822" s="6">
        <v>110</v>
      </c>
      <c r="AH822" s="49">
        <f t="shared" si="200"/>
        <v>16.022211867491809</v>
      </c>
      <c r="AI822" s="6">
        <v>2243.19</v>
      </c>
      <c r="AJ822" s="6">
        <v>876298</v>
      </c>
      <c r="AK822" s="6">
        <v>119.8</v>
      </c>
      <c r="AL822" s="49">
        <f t="shared" si="201"/>
        <v>7.9355299224692977E-2</v>
      </c>
      <c r="AM822" s="6">
        <v>229086.18</v>
      </c>
      <c r="AN822" s="6">
        <v>972118</v>
      </c>
      <c r="AO822" s="6">
        <v>137.80000000000001</v>
      </c>
      <c r="AP822" s="49">
        <f t="shared" si="202"/>
        <v>7.3053596168366388</v>
      </c>
      <c r="AQ822" s="6">
        <v>404419.19</v>
      </c>
      <c r="AR822" s="8">
        <v>1632980</v>
      </c>
      <c r="AS822" s="8">
        <v>218</v>
      </c>
      <c r="AT822" s="51">
        <f t="shared" si="203"/>
        <v>7.6773719763867287</v>
      </c>
      <c r="AU822" s="6">
        <v>-211378.81</v>
      </c>
      <c r="AV822" s="8">
        <v>1327200</v>
      </c>
      <c r="AW822" s="8">
        <v>180</v>
      </c>
      <c r="AX822" s="51">
        <f t="shared" si="204"/>
        <v>-4.9372687688366481</v>
      </c>
      <c r="AY822" s="50">
        <f t="shared" si="205"/>
        <v>2224158.9900000002</v>
      </c>
      <c r="AZ822" s="50">
        <f t="shared" si="206"/>
        <v>9019460</v>
      </c>
      <c r="BA822" s="50">
        <f t="shared" si="207"/>
        <v>2033.1</v>
      </c>
      <c r="BB822" s="7">
        <f t="shared" si="208"/>
        <v>7.6444630487856271</v>
      </c>
      <c r="BC822" s="10" t="s">
        <v>786</v>
      </c>
      <c r="BD822" s="10" t="s">
        <v>786</v>
      </c>
      <c r="BE822" s="10" t="s">
        <v>807</v>
      </c>
      <c r="BF822" s="10" t="s">
        <v>816</v>
      </c>
    </row>
    <row r="823" spans="1:58" x14ac:dyDescent="0.2">
      <c r="A823" s="5">
        <v>177104</v>
      </c>
      <c r="B823" s="6" t="s">
        <v>301</v>
      </c>
      <c r="C823" s="6">
        <v>-25705.01</v>
      </c>
      <c r="D823" s="6">
        <v>956730</v>
      </c>
      <c r="E823" s="6">
        <v>132</v>
      </c>
      <c r="F823" s="49">
        <f t="shared" si="193"/>
        <v>-0.80602709228308922</v>
      </c>
      <c r="G823" s="6">
        <v>322339</v>
      </c>
      <c r="H823" s="6">
        <v>1500145</v>
      </c>
      <c r="I823" s="6">
        <v>220.5</v>
      </c>
      <c r="J823" s="49">
        <f t="shared" si="194"/>
        <v>6.661028767219169</v>
      </c>
      <c r="K823" s="6">
        <v>-102350.97</v>
      </c>
      <c r="L823" s="6">
        <v>2060292.5</v>
      </c>
      <c r="M823" s="6">
        <v>289.25</v>
      </c>
      <c r="N823" s="49">
        <f t="shared" si="195"/>
        <v>-1.4903364934833281</v>
      </c>
      <c r="O823" s="6">
        <v>198830.02</v>
      </c>
      <c r="P823" s="6">
        <v>1512170</v>
      </c>
      <c r="Q823" s="6">
        <v>215.5</v>
      </c>
      <c r="R823" s="49">
        <f t="shared" si="196"/>
        <v>4.0760831255745051</v>
      </c>
      <c r="S823" s="6">
        <v>-88796</v>
      </c>
      <c r="T823" s="6">
        <v>2248435</v>
      </c>
      <c r="U823" s="6">
        <v>321.5</v>
      </c>
      <c r="V823" s="49">
        <f t="shared" si="197"/>
        <v>-1.2242630985552174</v>
      </c>
      <c r="W823" s="6">
        <v>42278.720000000001</v>
      </c>
      <c r="X823" s="6">
        <v>1939215.5</v>
      </c>
      <c r="Y823" s="6">
        <v>280.14999999999998</v>
      </c>
      <c r="Z823" s="49">
        <f t="shared" si="198"/>
        <v>0.65405912854966353</v>
      </c>
      <c r="AA823" s="6">
        <v>615129.68000000005</v>
      </c>
      <c r="AB823" s="6">
        <v>1645939.5</v>
      </c>
      <c r="AC823" s="6">
        <v>225.85</v>
      </c>
      <c r="AD823" s="49">
        <f t="shared" si="199"/>
        <v>11.585492711001834</v>
      </c>
      <c r="AE823" s="6">
        <v>-39963.33</v>
      </c>
      <c r="AF823" s="6">
        <v>767670</v>
      </c>
      <c r="AG823" s="6">
        <v>106</v>
      </c>
      <c r="AH823" s="49">
        <f t="shared" si="200"/>
        <v>-1.5617386376958851</v>
      </c>
      <c r="AI823" s="6">
        <v>448387.44</v>
      </c>
      <c r="AJ823" s="6">
        <v>2466305</v>
      </c>
      <c r="AK823" s="6">
        <v>341.5</v>
      </c>
      <c r="AL823" s="49">
        <f t="shared" si="201"/>
        <v>5.6359658030941029</v>
      </c>
      <c r="AM823" s="6">
        <v>209621.96</v>
      </c>
      <c r="AN823" s="6">
        <v>2018145.5</v>
      </c>
      <c r="AO823" s="6">
        <v>277.64999999999998</v>
      </c>
      <c r="AP823" s="49">
        <f t="shared" si="202"/>
        <v>3.2199267892230763</v>
      </c>
      <c r="AQ823" s="6">
        <v>462929.93</v>
      </c>
      <c r="AR823" s="8">
        <v>3232533</v>
      </c>
      <c r="AS823" s="8">
        <v>445.9</v>
      </c>
      <c r="AT823" s="51">
        <f t="shared" si="203"/>
        <v>4.4394992502783417</v>
      </c>
      <c r="AU823" s="6">
        <v>41714.1</v>
      </c>
      <c r="AV823" s="8">
        <v>2378336.5</v>
      </c>
      <c r="AW823" s="8">
        <v>331.95000000000005</v>
      </c>
      <c r="AX823" s="51">
        <f t="shared" si="204"/>
        <v>0.54371494529895159</v>
      </c>
      <c r="AY823" s="50">
        <f t="shared" si="205"/>
        <v>961725.44000000006</v>
      </c>
      <c r="AZ823" s="50">
        <f t="shared" si="206"/>
        <v>11862927.5</v>
      </c>
      <c r="BA823" s="50">
        <f t="shared" si="207"/>
        <v>3187.75</v>
      </c>
      <c r="BB823" s="7">
        <f t="shared" si="208"/>
        <v>2.5131645321106451</v>
      </c>
      <c r="BC823" s="10" t="s">
        <v>786</v>
      </c>
      <c r="BD823" s="10" t="s">
        <v>786</v>
      </c>
      <c r="BE823" s="10" t="s">
        <v>807</v>
      </c>
      <c r="BF823" s="10" t="s">
        <v>816</v>
      </c>
    </row>
    <row r="824" spans="1:58" x14ac:dyDescent="0.2">
      <c r="A824" s="5">
        <v>177611</v>
      </c>
      <c r="B824" s="6" t="s">
        <v>348</v>
      </c>
      <c r="C824" s="6">
        <v>-86953.279999999999</v>
      </c>
      <c r="D824" s="6">
        <v>0</v>
      </c>
      <c r="E824" s="6">
        <v>0</v>
      </c>
      <c r="F824" s="49">
        <f t="shared" si="193"/>
        <v>0</v>
      </c>
      <c r="G824" s="6">
        <v>-86953.279999999999</v>
      </c>
      <c r="H824" s="6">
        <v>0</v>
      </c>
      <c r="I824" s="6">
        <v>0</v>
      </c>
      <c r="J824" s="49">
        <f t="shared" si="194"/>
        <v>0</v>
      </c>
      <c r="K824" s="6">
        <v>-86953.279999999999</v>
      </c>
      <c r="L824" s="6">
        <v>0</v>
      </c>
      <c r="M824" s="6">
        <v>0</v>
      </c>
      <c r="N824" s="49">
        <f t="shared" si="195"/>
        <v>0</v>
      </c>
      <c r="O824" s="6">
        <v>-86953.279999999999</v>
      </c>
      <c r="P824" s="6">
        <v>0</v>
      </c>
      <c r="Q824" s="6">
        <v>0</v>
      </c>
      <c r="R824" s="49">
        <f t="shared" si="196"/>
        <v>0</v>
      </c>
      <c r="S824" s="6">
        <v>-86953.279999999999</v>
      </c>
      <c r="T824" s="6">
        <v>0</v>
      </c>
      <c r="U824" s="6">
        <v>0</v>
      </c>
      <c r="V824" s="49">
        <f t="shared" si="197"/>
        <v>0</v>
      </c>
      <c r="W824" s="6">
        <v>-86953.279999999999</v>
      </c>
      <c r="X824" s="6">
        <v>0</v>
      </c>
      <c r="Y824" s="6">
        <v>0</v>
      </c>
      <c r="Z824" s="49">
        <f t="shared" si="198"/>
        <v>0</v>
      </c>
      <c r="AA824" s="6">
        <v>-86953.279999999999</v>
      </c>
      <c r="AB824" s="6">
        <v>0</v>
      </c>
      <c r="AC824" s="6">
        <v>0</v>
      </c>
      <c r="AD824" s="49">
        <f t="shared" si="199"/>
        <v>0</v>
      </c>
      <c r="AE824" s="6">
        <v>-86953.279999999999</v>
      </c>
      <c r="AF824" s="6">
        <v>0</v>
      </c>
      <c r="AG824" s="6">
        <v>0</v>
      </c>
      <c r="AH824" s="49">
        <f t="shared" si="200"/>
        <v>0</v>
      </c>
      <c r="AI824" s="6">
        <v>-86953.279999999999</v>
      </c>
      <c r="AJ824" s="6">
        <v>0</v>
      </c>
      <c r="AK824" s="6">
        <v>0</v>
      </c>
      <c r="AL824" s="49">
        <f t="shared" si="201"/>
        <v>0</v>
      </c>
      <c r="AM824" s="6">
        <v>-86953.279999999999</v>
      </c>
      <c r="AN824" s="6">
        <v>0</v>
      </c>
      <c r="AO824" s="6">
        <v>0</v>
      </c>
      <c r="AP824" s="49">
        <f t="shared" si="202"/>
        <v>0</v>
      </c>
      <c r="AQ824" s="6">
        <v>-86953.279999999999</v>
      </c>
      <c r="AR824" s="8">
        <v>0</v>
      </c>
      <c r="AS824" s="8">
        <v>0</v>
      </c>
      <c r="AT824" s="51">
        <f t="shared" si="203"/>
        <v>0</v>
      </c>
      <c r="AU824" s="6">
        <v>0</v>
      </c>
      <c r="AV824" s="8">
        <v>0</v>
      </c>
      <c r="AW824" s="8">
        <v>0</v>
      </c>
      <c r="AX824" s="51">
        <f t="shared" si="204"/>
        <v>0</v>
      </c>
      <c r="AY824" s="50">
        <f t="shared" si="205"/>
        <v>-608672.96000000008</v>
      </c>
      <c r="AZ824" s="50">
        <f t="shared" si="206"/>
        <v>0</v>
      </c>
      <c r="BA824" s="50">
        <f t="shared" si="207"/>
        <v>0</v>
      </c>
      <c r="BB824" s="7">
        <f t="shared" si="208"/>
        <v>0</v>
      </c>
      <c r="BC824" s="10" t="s">
        <v>786</v>
      </c>
      <c r="BD824" s="10" t="s">
        <v>786</v>
      </c>
      <c r="BE824" s="10" t="s">
        <v>807</v>
      </c>
      <c r="BF824" s="10" t="s">
        <v>816</v>
      </c>
    </row>
    <row r="825" spans="1:58" x14ac:dyDescent="0.2">
      <c r="A825" s="5">
        <v>179944</v>
      </c>
      <c r="B825" s="6" t="s">
        <v>110</v>
      </c>
      <c r="C825" s="6">
        <v>26938.14</v>
      </c>
      <c r="D825" s="6">
        <v>708620</v>
      </c>
      <c r="E825" s="6">
        <v>101.5</v>
      </c>
      <c r="F825" s="49">
        <f t="shared" si="193"/>
        <v>1.1404479128446841</v>
      </c>
      <c r="G825" s="6">
        <v>59278.14</v>
      </c>
      <c r="H825" s="6">
        <v>339000</v>
      </c>
      <c r="I825" s="6">
        <v>50</v>
      </c>
      <c r="J825" s="49">
        <f t="shared" si="194"/>
        <v>5.4207148672566365</v>
      </c>
      <c r="K825" s="6">
        <v>5538.14</v>
      </c>
      <c r="L825" s="6">
        <v>809795</v>
      </c>
      <c r="M825" s="6">
        <v>112.5</v>
      </c>
      <c r="N825" s="49">
        <f t="shared" si="195"/>
        <v>0.20516822158694484</v>
      </c>
      <c r="O825" s="6">
        <v>50133.120000000003</v>
      </c>
      <c r="P825" s="6">
        <v>739930</v>
      </c>
      <c r="Q825" s="6">
        <v>104</v>
      </c>
      <c r="R825" s="49">
        <f t="shared" si="196"/>
        <v>2.1003699268849756</v>
      </c>
      <c r="S825" s="6">
        <v>86385.13</v>
      </c>
      <c r="T825" s="6">
        <v>930405</v>
      </c>
      <c r="U825" s="6">
        <v>130.5</v>
      </c>
      <c r="V825" s="49">
        <f t="shared" si="197"/>
        <v>2.8782509014891366</v>
      </c>
      <c r="W825" s="6">
        <v>-58481.37</v>
      </c>
      <c r="X825" s="6">
        <v>344350</v>
      </c>
      <c r="Y825" s="6">
        <v>50</v>
      </c>
      <c r="Z825" s="49">
        <f t="shared" si="198"/>
        <v>-5.0949356759111373</v>
      </c>
      <c r="AA825" s="6">
        <v>19055.64</v>
      </c>
      <c r="AB825" s="6">
        <v>802340</v>
      </c>
      <c r="AC825" s="6">
        <v>109</v>
      </c>
      <c r="AD825" s="49">
        <f t="shared" si="199"/>
        <v>0.73625251140414294</v>
      </c>
      <c r="AE825" s="6">
        <v>4297.6400000000003</v>
      </c>
      <c r="AF825" s="6">
        <v>37550</v>
      </c>
      <c r="AG825" s="6">
        <v>5</v>
      </c>
      <c r="AH825" s="49">
        <f t="shared" si="200"/>
        <v>3.4335339547270305</v>
      </c>
      <c r="AI825" s="6">
        <v>264755.90000000002</v>
      </c>
      <c r="AJ825" s="6">
        <v>815657.5</v>
      </c>
      <c r="AK825" s="6">
        <v>112.75</v>
      </c>
      <c r="AL825" s="49">
        <f t="shared" si="201"/>
        <v>10.062352028884675</v>
      </c>
      <c r="AM825" s="6">
        <v>-12227.6</v>
      </c>
      <c r="AN825" s="6">
        <v>369040</v>
      </c>
      <c r="AO825" s="6">
        <v>51.5</v>
      </c>
      <c r="AP825" s="49">
        <f t="shared" si="202"/>
        <v>-1.0271396054628226</v>
      </c>
      <c r="AQ825" s="6">
        <v>-36747.599999999999</v>
      </c>
      <c r="AR825" s="8">
        <v>341700</v>
      </c>
      <c r="AS825" s="8">
        <v>45</v>
      </c>
      <c r="AT825" s="51">
        <f t="shared" si="203"/>
        <v>-3.3338472344161545</v>
      </c>
      <c r="AU825" s="6">
        <v>-131314.1</v>
      </c>
      <c r="AV825" s="8">
        <v>1076800</v>
      </c>
      <c r="AW825" s="8">
        <v>145</v>
      </c>
      <c r="AX825" s="51">
        <f t="shared" si="204"/>
        <v>-3.7804022102526003</v>
      </c>
      <c r="AY825" s="50">
        <f t="shared" si="205"/>
        <v>188846.94</v>
      </c>
      <c r="AZ825" s="50">
        <f t="shared" si="206"/>
        <v>4674440</v>
      </c>
      <c r="BA825" s="50">
        <f t="shared" si="207"/>
        <v>1016.75</v>
      </c>
      <c r="BB825" s="7">
        <f t="shared" si="208"/>
        <v>1.2523971085306476</v>
      </c>
      <c r="BC825" s="10" t="s">
        <v>786</v>
      </c>
      <c r="BD825" s="10" t="s">
        <v>786</v>
      </c>
      <c r="BE825" s="10" t="s">
        <v>807</v>
      </c>
      <c r="BF825" s="10" t="s">
        <v>816</v>
      </c>
    </row>
    <row r="826" spans="1:58" x14ac:dyDescent="0.2">
      <c r="A826" s="5">
        <v>204510</v>
      </c>
      <c r="B826" s="6" t="s">
        <v>532</v>
      </c>
      <c r="C826" s="6">
        <v>-562</v>
      </c>
      <c r="D826" s="6">
        <v>89040</v>
      </c>
      <c r="E826" s="6">
        <v>12</v>
      </c>
      <c r="F826" s="49">
        <f t="shared" si="193"/>
        <v>-0.18935309973045822</v>
      </c>
      <c r="G826" s="6">
        <v>124657</v>
      </c>
      <c r="H826" s="6">
        <v>429930</v>
      </c>
      <c r="I826" s="6">
        <v>61</v>
      </c>
      <c r="J826" s="49">
        <f t="shared" si="194"/>
        <v>8.9883632219198475</v>
      </c>
      <c r="K826" s="6">
        <v>-7275</v>
      </c>
      <c r="L826" s="6">
        <v>213100</v>
      </c>
      <c r="M826" s="6">
        <v>29</v>
      </c>
      <c r="N826" s="49">
        <f t="shared" si="195"/>
        <v>-1.0241670577193807</v>
      </c>
      <c r="O826" s="6">
        <v>-23957</v>
      </c>
      <c r="P826" s="6">
        <v>306600</v>
      </c>
      <c r="Q826" s="6">
        <v>42</v>
      </c>
      <c r="R826" s="49">
        <f t="shared" si="196"/>
        <v>-2.4222667971298111</v>
      </c>
      <c r="S826" s="6">
        <v>-15951</v>
      </c>
      <c r="T826" s="6">
        <v>392600</v>
      </c>
      <c r="U826" s="6">
        <v>55</v>
      </c>
      <c r="V826" s="49">
        <f t="shared" si="197"/>
        <v>-1.2595033112582783</v>
      </c>
      <c r="W826" s="6">
        <v>-35726</v>
      </c>
      <c r="X826" s="6">
        <v>0</v>
      </c>
      <c r="Y826" s="6">
        <v>0</v>
      </c>
      <c r="Z826" s="49">
        <f t="shared" si="198"/>
        <v>0</v>
      </c>
      <c r="AA826" s="6">
        <v>-35726</v>
      </c>
      <c r="AB826" s="6">
        <v>0</v>
      </c>
      <c r="AC826" s="6">
        <v>0</v>
      </c>
      <c r="AD826" s="49">
        <f t="shared" si="199"/>
        <v>0</v>
      </c>
      <c r="AE826" s="6">
        <v>-35726</v>
      </c>
      <c r="AF826" s="6">
        <v>0</v>
      </c>
      <c r="AG826" s="6">
        <v>0</v>
      </c>
      <c r="AH826" s="49">
        <f t="shared" si="200"/>
        <v>0</v>
      </c>
      <c r="AI826" s="6">
        <v>-35726</v>
      </c>
      <c r="AJ826" s="6">
        <v>0</v>
      </c>
      <c r="AK826" s="6">
        <v>0</v>
      </c>
      <c r="AL826" s="49">
        <f t="shared" si="201"/>
        <v>0</v>
      </c>
      <c r="AM826" s="6">
        <v>-35726</v>
      </c>
      <c r="AN826" s="6">
        <v>0</v>
      </c>
      <c r="AO826" s="6">
        <v>0</v>
      </c>
      <c r="AP826" s="49">
        <f t="shared" si="202"/>
        <v>0</v>
      </c>
      <c r="AQ826" s="6">
        <v>-35726</v>
      </c>
      <c r="AR826" s="8">
        <v>0</v>
      </c>
      <c r="AS826" s="8">
        <v>0</v>
      </c>
      <c r="AT826" s="51">
        <f t="shared" si="203"/>
        <v>0</v>
      </c>
      <c r="AU826" s="6">
        <v>-35726</v>
      </c>
      <c r="AV826" s="8">
        <v>0</v>
      </c>
      <c r="AW826" s="8">
        <v>0</v>
      </c>
      <c r="AX826" s="51">
        <f t="shared" si="204"/>
        <v>0</v>
      </c>
      <c r="AY826" s="50">
        <f t="shared" si="205"/>
        <v>5460</v>
      </c>
      <c r="AZ826" s="50">
        <f t="shared" si="206"/>
        <v>1431270</v>
      </c>
      <c r="BA826" s="50">
        <f t="shared" si="207"/>
        <v>199</v>
      </c>
      <c r="BB826" s="7">
        <f t="shared" si="208"/>
        <v>0.11825860948667966</v>
      </c>
      <c r="BC826" s="10" t="s">
        <v>786</v>
      </c>
      <c r="BD826" s="10" t="s">
        <v>786</v>
      </c>
      <c r="BE826" s="10" t="s">
        <v>807</v>
      </c>
      <c r="BF826" s="10" t="s">
        <v>816</v>
      </c>
    </row>
    <row r="827" spans="1:58" x14ac:dyDescent="0.2">
      <c r="A827" s="5">
        <v>205542</v>
      </c>
      <c r="B827" s="6" t="s">
        <v>554</v>
      </c>
      <c r="C827" s="6">
        <v>303034.25</v>
      </c>
      <c r="D827" s="6">
        <v>613850</v>
      </c>
      <c r="E827" s="6">
        <v>85.5</v>
      </c>
      <c r="F827" s="49">
        <f t="shared" si="193"/>
        <v>14.809851755314815</v>
      </c>
      <c r="G827" s="6">
        <v>141734.24</v>
      </c>
      <c r="H827" s="6">
        <v>445420</v>
      </c>
      <c r="I827" s="6">
        <v>64</v>
      </c>
      <c r="J827" s="49">
        <f t="shared" si="194"/>
        <v>9.8643110771855778</v>
      </c>
      <c r="K827" s="6">
        <v>44904.24</v>
      </c>
      <c r="L827" s="6">
        <v>605650</v>
      </c>
      <c r="M827" s="6">
        <v>84.5</v>
      </c>
      <c r="N827" s="49">
        <f t="shared" si="195"/>
        <v>2.2242668207710725</v>
      </c>
      <c r="O827" s="6">
        <v>208617.24</v>
      </c>
      <c r="P827" s="6">
        <v>629448</v>
      </c>
      <c r="Q827" s="6">
        <v>87.8</v>
      </c>
      <c r="R827" s="49">
        <f t="shared" si="196"/>
        <v>10.274295001334503</v>
      </c>
      <c r="S827" s="6">
        <v>94941.24</v>
      </c>
      <c r="T827" s="6">
        <v>475080</v>
      </c>
      <c r="U827" s="6">
        <v>68</v>
      </c>
      <c r="V827" s="49">
        <f t="shared" si="197"/>
        <v>6.1951217479161409</v>
      </c>
      <c r="W827" s="6">
        <v>-54215.26</v>
      </c>
      <c r="X827" s="6">
        <v>297140</v>
      </c>
      <c r="Y827" s="6">
        <v>41.5</v>
      </c>
      <c r="Z827" s="49">
        <f t="shared" si="198"/>
        <v>-5.4737086895066307</v>
      </c>
      <c r="AA827" s="6">
        <v>-48215.26</v>
      </c>
      <c r="AB827" s="6">
        <v>317700</v>
      </c>
      <c r="AC827" s="6">
        <v>45</v>
      </c>
      <c r="AD827" s="49">
        <f t="shared" si="199"/>
        <v>-4.7046681145734972</v>
      </c>
      <c r="AE827" s="6">
        <v>98784.74</v>
      </c>
      <c r="AF827" s="6">
        <v>684900</v>
      </c>
      <c r="AG827" s="6">
        <v>90</v>
      </c>
      <c r="AH827" s="49">
        <f t="shared" si="200"/>
        <v>4.3269706526500222</v>
      </c>
      <c r="AI827" s="6">
        <v>65204.74</v>
      </c>
      <c r="AJ827" s="6">
        <v>335700</v>
      </c>
      <c r="AK827" s="6">
        <v>45</v>
      </c>
      <c r="AL827" s="49">
        <f t="shared" si="201"/>
        <v>6.0212896633899309</v>
      </c>
      <c r="AM827" s="6">
        <v>-136043.26</v>
      </c>
      <c r="AN827" s="6">
        <v>285490</v>
      </c>
      <c r="AO827" s="6">
        <v>41.5</v>
      </c>
      <c r="AP827" s="49">
        <f t="shared" si="202"/>
        <v>-14.77228995761673</v>
      </c>
      <c r="AQ827" s="6">
        <v>-29393.26</v>
      </c>
      <c r="AR827" s="8">
        <v>116700</v>
      </c>
      <c r="AS827" s="8">
        <v>15</v>
      </c>
      <c r="AT827" s="51">
        <f t="shared" si="203"/>
        <v>-7.8079782347900597</v>
      </c>
      <c r="AU827" s="6">
        <v>-58205.26</v>
      </c>
      <c r="AV827" s="8">
        <v>0</v>
      </c>
      <c r="AW827" s="8">
        <v>0</v>
      </c>
      <c r="AX827" s="51">
        <f t="shared" si="204"/>
        <v>0</v>
      </c>
      <c r="AY827" s="50">
        <f t="shared" si="205"/>
        <v>690800.69</v>
      </c>
      <c r="AZ827" s="50">
        <f t="shared" si="206"/>
        <v>3384288</v>
      </c>
      <c r="BA827" s="50">
        <f t="shared" si="207"/>
        <v>667.8</v>
      </c>
      <c r="BB827" s="7">
        <f t="shared" si="208"/>
        <v>6.3277183827144734</v>
      </c>
      <c r="BC827" s="10" t="s">
        <v>786</v>
      </c>
      <c r="BD827" s="10" t="s">
        <v>786</v>
      </c>
      <c r="BE827" s="10" t="s">
        <v>807</v>
      </c>
      <c r="BF827" s="10" t="s">
        <v>816</v>
      </c>
    </row>
    <row r="828" spans="1:58" x14ac:dyDescent="0.2">
      <c r="A828" s="5">
        <v>209497</v>
      </c>
      <c r="B828" s="6" t="s">
        <v>660</v>
      </c>
      <c r="C828" s="6">
        <v>0</v>
      </c>
      <c r="D828" s="6">
        <v>0</v>
      </c>
      <c r="E828" s="6">
        <v>0</v>
      </c>
      <c r="F828" s="49">
        <f t="shared" si="193"/>
        <v>0</v>
      </c>
      <c r="G828" s="6">
        <v>0</v>
      </c>
      <c r="H828" s="6">
        <v>0</v>
      </c>
      <c r="I828" s="6">
        <v>0</v>
      </c>
      <c r="J828" s="49">
        <f t="shared" si="194"/>
        <v>0</v>
      </c>
      <c r="K828" s="6">
        <v>0</v>
      </c>
      <c r="L828" s="6">
        <v>0</v>
      </c>
      <c r="M828" s="6">
        <v>0</v>
      </c>
      <c r="N828" s="49">
        <f t="shared" si="195"/>
        <v>0</v>
      </c>
      <c r="O828" s="6">
        <v>0</v>
      </c>
      <c r="P828" s="6">
        <v>0</v>
      </c>
      <c r="Q828" s="6">
        <v>0</v>
      </c>
      <c r="R828" s="49">
        <f t="shared" si="196"/>
        <v>0</v>
      </c>
      <c r="S828" s="6">
        <v>93550</v>
      </c>
      <c r="T828" s="6">
        <v>587800</v>
      </c>
      <c r="U828" s="6">
        <v>85</v>
      </c>
      <c r="V828" s="49">
        <f t="shared" si="197"/>
        <v>4.9337359646138141</v>
      </c>
      <c r="W828" s="6">
        <v>-104455.02</v>
      </c>
      <c r="X828" s="6">
        <v>1554260</v>
      </c>
      <c r="Y828" s="6">
        <v>222</v>
      </c>
      <c r="Z828" s="49">
        <f t="shared" si="198"/>
        <v>-2.0161688520582142</v>
      </c>
      <c r="AA828" s="6">
        <v>17044.98</v>
      </c>
      <c r="AB828" s="6">
        <v>687200</v>
      </c>
      <c r="AC828" s="6">
        <v>100</v>
      </c>
      <c r="AD828" s="49">
        <f t="shared" si="199"/>
        <v>0.76890916763678696</v>
      </c>
      <c r="AE828" s="6">
        <v>4084.98</v>
      </c>
      <c r="AF828" s="6">
        <v>15020</v>
      </c>
      <c r="AG828" s="6">
        <v>2</v>
      </c>
      <c r="AH828" s="49">
        <f t="shared" si="200"/>
        <v>8.1590812250332885</v>
      </c>
      <c r="AI828" s="6">
        <v>-60435.03</v>
      </c>
      <c r="AJ828" s="6">
        <v>1481400</v>
      </c>
      <c r="AK828" s="6">
        <v>205</v>
      </c>
      <c r="AL828" s="49">
        <f t="shared" si="201"/>
        <v>-1.2646725597407857</v>
      </c>
      <c r="AM828" s="6">
        <v>366624.94</v>
      </c>
      <c r="AN828" s="6">
        <v>2827060</v>
      </c>
      <c r="AO828" s="6">
        <v>399</v>
      </c>
      <c r="AP828" s="49">
        <f t="shared" si="202"/>
        <v>4.0202093835999237</v>
      </c>
      <c r="AQ828" s="6">
        <v>-46264.04</v>
      </c>
      <c r="AR828" s="8">
        <v>1208340</v>
      </c>
      <c r="AS828" s="8">
        <v>173</v>
      </c>
      <c r="AT828" s="51">
        <f t="shared" si="203"/>
        <v>-1.1869053743151763</v>
      </c>
      <c r="AU828" s="6">
        <v>134761.12</v>
      </c>
      <c r="AV828" s="8">
        <v>1869160</v>
      </c>
      <c r="AW828" s="8">
        <v>250.5</v>
      </c>
      <c r="AX828" s="51">
        <f t="shared" si="204"/>
        <v>2.2350118341928993</v>
      </c>
      <c r="AY828" s="50">
        <f t="shared" si="205"/>
        <v>6139.9599999999955</v>
      </c>
      <c r="AZ828" s="50">
        <f t="shared" si="206"/>
        <v>2829260</v>
      </c>
      <c r="BA828" s="50">
        <f t="shared" si="207"/>
        <v>1436.5</v>
      </c>
      <c r="BB828" s="7">
        <f t="shared" si="208"/>
        <v>6.7275103737372971E-2</v>
      </c>
      <c r="BC828" s="10" t="s">
        <v>786</v>
      </c>
      <c r="BD828" s="10" t="s">
        <v>786</v>
      </c>
      <c r="BE828" s="10" t="s">
        <v>807</v>
      </c>
      <c r="BF828" s="10" t="s">
        <v>816</v>
      </c>
    </row>
    <row r="829" spans="1:58" x14ac:dyDescent="0.2">
      <c r="A829" s="5">
        <v>211282</v>
      </c>
      <c r="B829" s="6" t="s">
        <v>719</v>
      </c>
      <c r="C829" s="6">
        <v>0</v>
      </c>
      <c r="D829" s="6">
        <v>0</v>
      </c>
      <c r="E829" s="6">
        <v>0</v>
      </c>
      <c r="F829" s="49">
        <f t="shared" si="193"/>
        <v>0</v>
      </c>
      <c r="G829" s="6">
        <v>0</v>
      </c>
      <c r="H829" s="6">
        <v>0</v>
      </c>
      <c r="I829" s="6">
        <v>0</v>
      </c>
      <c r="J829" s="49">
        <f t="shared" si="194"/>
        <v>0</v>
      </c>
      <c r="K829" s="6">
        <v>0</v>
      </c>
      <c r="L829" s="6">
        <v>0</v>
      </c>
      <c r="M829" s="6">
        <v>0</v>
      </c>
      <c r="N829" s="49">
        <f t="shared" si="195"/>
        <v>0</v>
      </c>
      <c r="O829" s="6">
        <v>0</v>
      </c>
      <c r="P829" s="6">
        <v>0</v>
      </c>
      <c r="Q829" s="6">
        <v>0</v>
      </c>
      <c r="R829" s="49">
        <f t="shared" si="196"/>
        <v>0</v>
      </c>
      <c r="S829" s="6">
        <v>0</v>
      </c>
      <c r="T829" s="6">
        <v>0</v>
      </c>
      <c r="U829" s="6">
        <v>0</v>
      </c>
      <c r="V829" s="49">
        <f t="shared" si="197"/>
        <v>0</v>
      </c>
      <c r="W829" s="6">
        <v>0</v>
      </c>
      <c r="X829" s="6">
        <v>0</v>
      </c>
      <c r="Y829" s="6">
        <v>0</v>
      </c>
      <c r="Z829" s="49">
        <f t="shared" si="198"/>
        <v>0</v>
      </c>
      <c r="AA829" s="6">
        <v>0</v>
      </c>
      <c r="AB829" s="6">
        <v>0</v>
      </c>
      <c r="AC829" s="6">
        <v>0</v>
      </c>
      <c r="AD829" s="49">
        <f t="shared" si="199"/>
        <v>0</v>
      </c>
      <c r="AE829" s="6">
        <v>0</v>
      </c>
      <c r="AF829" s="6">
        <v>0</v>
      </c>
      <c r="AG829" s="6">
        <v>0</v>
      </c>
      <c r="AH829" s="49">
        <f t="shared" si="200"/>
        <v>0</v>
      </c>
      <c r="AI829" s="6">
        <v>0</v>
      </c>
      <c r="AJ829" s="6">
        <v>0</v>
      </c>
      <c r="AK829" s="6">
        <v>0</v>
      </c>
      <c r="AL829" s="49">
        <f t="shared" si="201"/>
        <v>0</v>
      </c>
      <c r="AM829" s="6">
        <v>196538</v>
      </c>
      <c r="AN829" s="6">
        <v>514050.5</v>
      </c>
      <c r="AO829" s="6">
        <v>70.05</v>
      </c>
      <c r="AP829" s="49">
        <f t="shared" si="202"/>
        <v>11.852294667547255</v>
      </c>
      <c r="AQ829" s="6">
        <v>418406.5</v>
      </c>
      <c r="AR829" s="8">
        <v>3317024.5</v>
      </c>
      <c r="AS829" s="8">
        <v>462.45</v>
      </c>
      <c r="AT829" s="51">
        <f t="shared" si="203"/>
        <v>3.9103122391770091</v>
      </c>
      <c r="AU829" s="6">
        <v>-225230.75</v>
      </c>
      <c r="AV829" s="8">
        <v>2962410</v>
      </c>
      <c r="AW829" s="8">
        <v>406</v>
      </c>
      <c r="AX829" s="51">
        <f t="shared" si="204"/>
        <v>-2.3569165814320097</v>
      </c>
      <c r="AY829" s="50">
        <f t="shared" si="205"/>
        <v>0</v>
      </c>
      <c r="AZ829" s="50">
        <f t="shared" si="206"/>
        <v>0</v>
      </c>
      <c r="BA829" s="50">
        <f t="shared" si="207"/>
        <v>938.5</v>
      </c>
      <c r="BB829" s="7">
        <f t="shared" si="208"/>
        <v>0</v>
      </c>
      <c r="BC829" s="10" t="s">
        <v>786</v>
      </c>
      <c r="BD829" s="10" t="s">
        <v>786</v>
      </c>
      <c r="BE829" s="10" t="s">
        <v>807</v>
      </c>
      <c r="BF829" s="10" t="s">
        <v>816</v>
      </c>
    </row>
    <row r="830" spans="1:58" s="33" customFormat="1" x14ac:dyDescent="0.2">
      <c r="A830" s="34">
        <v>122282</v>
      </c>
      <c r="B830" s="35" t="s">
        <v>1546</v>
      </c>
      <c r="C830" s="35">
        <v>-49680.84</v>
      </c>
      <c r="D830" s="35">
        <v>1972250</v>
      </c>
      <c r="E830" s="35">
        <v>300</v>
      </c>
      <c r="F830" s="49">
        <f t="shared" si="193"/>
        <v>-0.75569790848016216</v>
      </c>
      <c r="G830" s="35">
        <v>772563.15</v>
      </c>
      <c r="H830" s="35">
        <v>1936600</v>
      </c>
      <c r="I830" s="35">
        <v>300</v>
      </c>
      <c r="J830" s="49">
        <f t="shared" si="194"/>
        <v>12.366754957141382</v>
      </c>
      <c r="K830" s="35">
        <v>10769.61</v>
      </c>
      <c r="L830" s="35">
        <v>2560845</v>
      </c>
      <c r="M830" s="35">
        <v>384.5</v>
      </c>
      <c r="N830" s="49">
        <f t="shared" si="195"/>
        <v>0.12616472297230016</v>
      </c>
      <c r="O830" s="35">
        <v>152113.35999999999</v>
      </c>
      <c r="P830" s="35">
        <v>2546829.5</v>
      </c>
      <c r="Q830" s="35">
        <v>380.65</v>
      </c>
      <c r="R830" s="49">
        <f t="shared" si="196"/>
        <v>1.8515232998518352</v>
      </c>
      <c r="S830" s="35">
        <v>178231.75</v>
      </c>
      <c r="T830" s="35">
        <v>2170385</v>
      </c>
      <c r="U830" s="35">
        <v>331.5</v>
      </c>
      <c r="V830" s="49">
        <f t="shared" si="197"/>
        <v>2.5457161978174376</v>
      </c>
      <c r="W830" s="35">
        <v>-126065.53</v>
      </c>
      <c r="X830" s="35">
        <v>1292468</v>
      </c>
      <c r="Y830" s="35">
        <v>193.2</v>
      </c>
      <c r="Z830" s="49">
        <f t="shared" si="198"/>
        <v>-2.9261582491790898</v>
      </c>
      <c r="AA830" s="35">
        <v>452188.49</v>
      </c>
      <c r="AB830" s="35">
        <v>2184302.5</v>
      </c>
      <c r="AC830" s="35">
        <v>312.25</v>
      </c>
      <c r="AD830" s="49">
        <f t="shared" si="199"/>
        <v>6.417537493089899</v>
      </c>
      <c r="AE830" s="35">
        <v>352270.44</v>
      </c>
      <c r="AF830" s="35">
        <v>1260455</v>
      </c>
      <c r="AG830" s="35">
        <v>184.5</v>
      </c>
      <c r="AH830" s="49">
        <f t="shared" si="200"/>
        <v>8.3843637416647177</v>
      </c>
      <c r="AI830" s="35">
        <v>-118422.76</v>
      </c>
      <c r="AJ830" s="35">
        <v>2765160</v>
      </c>
      <c r="AK830" s="35">
        <v>406</v>
      </c>
      <c r="AL830" s="49">
        <f t="shared" si="201"/>
        <v>-1.3276286218519</v>
      </c>
      <c r="AM830" s="35">
        <v>406355.64</v>
      </c>
      <c r="AN830" s="35">
        <v>2395573</v>
      </c>
      <c r="AO830" s="35">
        <v>355.7</v>
      </c>
      <c r="AP830" s="49">
        <f t="shared" si="202"/>
        <v>5.2584600177076632</v>
      </c>
      <c r="AQ830" s="35">
        <v>340439.7</v>
      </c>
      <c r="AR830" s="37">
        <v>2287270</v>
      </c>
      <c r="AS830" s="37">
        <v>337</v>
      </c>
      <c r="AT830" s="51">
        <f t="shared" si="203"/>
        <v>4.6140729778294647</v>
      </c>
      <c r="AU830" s="35">
        <v>499141.82</v>
      </c>
      <c r="AV830" s="37">
        <v>3892650</v>
      </c>
      <c r="AW830" s="37">
        <v>560</v>
      </c>
      <c r="AX830" s="51">
        <f t="shared" si="204"/>
        <v>3.9750289442924487</v>
      </c>
      <c r="AY830" s="50">
        <f t="shared" si="205"/>
        <v>1390119.99</v>
      </c>
      <c r="AZ830" s="50">
        <f t="shared" si="206"/>
        <v>14663680</v>
      </c>
      <c r="BA830" s="50">
        <f t="shared" si="207"/>
        <v>4045.3</v>
      </c>
      <c r="BB830" s="36">
        <f t="shared" si="208"/>
        <v>2.9388066085730187</v>
      </c>
      <c r="BC830" s="38" t="s">
        <v>1302</v>
      </c>
      <c r="BD830" s="38" t="s">
        <v>1302</v>
      </c>
      <c r="BE830" s="38" t="s">
        <v>1547</v>
      </c>
      <c r="BF830" s="38"/>
    </row>
    <row r="831" spans="1:58" s="33" customFormat="1" x14ac:dyDescent="0.2">
      <c r="A831" s="34">
        <v>147427</v>
      </c>
      <c r="B831" s="35" t="s">
        <v>1325</v>
      </c>
      <c r="C831" s="35">
        <v>-71.599999999999994</v>
      </c>
      <c r="D831" s="35">
        <v>0</v>
      </c>
      <c r="E831" s="35">
        <v>0</v>
      </c>
      <c r="F831" s="49">
        <f t="shared" si="193"/>
        <v>0</v>
      </c>
      <c r="G831" s="35">
        <v>-71.599999999999994</v>
      </c>
      <c r="H831" s="35">
        <v>0</v>
      </c>
      <c r="I831" s="35">
        <v>0</v>
      </c>
      <c r="J831" s="49">
        <f t="shared" si="194"/>
        <v>0</v>
      </c>
      <c r="K831" s="35">
        <v>-71.599999999999994</v>
      </c>
      <c r="L831" s="35">
        <v>0</v>
      </c>
      <c r="M831" s="35">
        <v>0</v>
      </c>
      <c r="N831" s="49">
        <f t="shared" si="195"/>
        <v>0</v>
      </c>
      <c r="O831" s="35">
        <v>-71.599999999999994</v>
      </c>
      <c r="P831" s="35">
        <v>0</v>
      </c>
      <c r="Q831" s="35">
        <v>0</v>
      </c>
      <c r="R831" s="49">
        <f t="shared" si="196"/>
        <v>0</v>
      </c>
      <c r="S831" s="35">
        <v>-71.599999999999994</v>
      </c>
      <c r="T831" s="35">
        <v>0</v>
      </c>
      <c r="U831" s="35">
        <v>0</v>
      </c>
      <c r="V831" s="49">
        <f t="shared" si="197"/>
        <v>0</v>
      </c>
      <c r="W831" s="35">
        <v>-71.599999999999994</v>
      </c>
      <c r="X831" s="35">
        <v>0</v>
      </c>
      <c r="Y831" s="35">
        <v>0</v>
      </c>
      <c r="Z831" s="49">
        <f t="shared" si="198"/>
        <v>0</v>
      </c>
      <c r="AA831" s="35">
        <v>-71.599999999999994</v>
      </c>
      <c r="AB831" s="35">
        <v>0</v>
      </c>
      <c r="AC831" s="35">
        <v>0</v>
      </c>
      <c r="AD831" s="49">
        <f t="shared" si="199"/>
        <v>0</v>
      </c>
      <c r="AE831" s="35">
        <v>-71.599999999999994</v>
      </c>
      <c r="AF831" s="35">
        <v>0</v>
      </c>
      <c r="AG831" s="35">
        <v>0</v>
      </c>
      <c r="AH831" s="49">
        <f t="shared" si="200"/>
        <v>0</v>
      </c>
      <c r="AI831" s="35">
        <v>-71.599999999999994</v>
      </c>
      <c r="AJ831" s="35">
        <v>0</v>
      </c>
      <c r="AK831" s="35">
        <v>0</v>
      </c>
      <c r="AL831" s="49">
        <f t="shared" si="201"/>
        <v>0</v>
      </c>
      <c r="AM831" s="35">
        <v>-71.599999999999994</v>
      </c>
      <c r="AN831" s="35">
        <v>0</v>
      </c>
      <c r="AO831" s="35">
        <v>0</v>
      </c>
      <c r="AP831" s="49">
        <f t="shared" si="202"/>
        <v>0</v>
      </c>
      <c r="AQ831" s="35">
        <v>-71.599999999999994</v>
      </c>
      <c r="AR831" s="37">
        <v>0</v>
      </c>
      <c r="AS831" s="37">
        <v>0</v>
      </c>
      <c r="AT831" s="51">
        <f t="shared" si="203"/>
        <v>0</v>
      </c>
      <c r="AU831" s="35">
        <v>-71.599999999999994</v>
      </c>
      <c r="AV831" s="37">
        <v>0</v>
      </c>
      <c r="AW831" s="37">
        <v>0</v>
      </c>
      <c r="AX831" s="51">
        <f t="shared" si="204"/>
        <v>0</v>
      </c>
      <c r="AY831" s="50">
        <f t="shared" si="205"/>
        <v>-501.20000000000005</v>
      </c>
      <c r="AZ831" s="50">
        <f t="shared" si="206"/>
        <v>0</v>
      </c>
      <c r="BA831" s="50">
        <f t="shared" si="207"/>
        <v>0</v>
      </c>
      <c r="BB831" s="36">
        <f t="shared" si="208"/>
        <v>0</v>
      </c>
      <c r="BC831" s="38" t="s">
        <v>1302</v>
      </c>
      <c r="BD831" s="38" t="s">
        <v>1302</v>
      </c>
      <c r="BE831" s="38" t="s">
        <v>1547</v>
      </c>
      <c r="BF831" s="38"/>
    </row>
    <row r="832" spans="1:58" s="33" customFormat="1" x14ac:dyDescent="0.2">
      <c r="A832" s="34">
        <v>170142</v>
      </c>
      <c r="B832" s="35" t="s">
        <v>1326</v>
      </c>
      <c r="C832" s="35">
        <v>-4400.72</v>
      </c>
      <c r="D832" s="35">
        <v>0</v>
      </c>
      <c r="E832" s="35">
        <v>0</v>
      </c>
      <c r="F832" s="49">
        <f t="shared" si="193"/>
        <v>0</v>
      </c>
      <c r="G832" s="35">
        <v>-4400.72</v>
      </c>
      <c r="H832" s="35">
        <v>0</v>
      </c>
      <c r="I832" s="35">
        <v>0</v>
      </c>
      <c r="J832" s="49">
        <f t="shared" si="194"/>
        <v>0</v>
      </c>
      <c r="K832" s="35">
        <v>-4400.72</v>
      </c>
      <c r="L832" s="35">
        <v>0</v>
      </c>
      <c r="M832" s="35">
        <v>0</v>
      </c>
      <c r="N832" s="49">
        <f t="shared" si="195"/>
        <v>0</v>
      </c>
      <c r="O832" s="35">
        <v>-4400.72</v>
      </c>
      <c r="P832" s="35">
        <v>0</v>
      </c>
      <c r="Q832" s="35">
        <v>0</v>
      </c>
      <c r="R832" s="49">
        <f t="shared" si="196"/>
        <v>0</v>
      </c>
      <c r="S832" s="35">
        <v>-4400.72</v>
      </c>
      <c r="T832" s="35">
        <v>0</v>
      </c>
      <c r="U832" s="35">
        <v>0</v>
      </c>
      <c r="V832" s="49">
        <f t="shared" si="197"/>
        <v>0</v>
      </c>
      <c r="W832" s="35">
        <v>-4400.72</v>
      </c>
      <c r="X832" s="35">
        <v>0</v>
      </c>
      <c r="Y832" s="35">
        <v>0</v>
      </c>
      <c r="Z832" s="49">
        <f t="shared" si="198"/>
        <v>0</v>
      </c>
      <c r="AA832" s="35">
        <v>-4400.72</v>
      </c>
      <c r="AB832" s="35">
        <v>0</v>
      </c>
      <c r="AC832" s="35">
        <v>0</v>
      </c>
      <c r="AD832" s="49">
        <f t="shared" si="199"/>
        <v>0</v>
      </c>
      <c r="AE832" s="35">
        <v>-4400.72</v>
      </c>
      <c r="AF832" s="35">
        <v>0</v>
      </c>
      <c r="AG832" s="35">
        <v>0</v>
      </c>
      <c r="AH832" s="49">
        <f t="shared" si="200"/>
        <v>0</v>
      </c>
      <c r="AI832" s="35">
        <v>-4400.72</v>
      </c>
      <c r="AJ832" s="35">
        <v>0</v>
      </c>
      <c r="AK832" s="35">
        <v>0</v>
      </c>
      <c r="AL832" s="49">
        <f t="shared" si="201"/>
        <v>0</v>
      </c>
      <c r="AM832" s="35">
        <v>-4400.72</v>
      </c>
      <c r="AN832" s="35">
        <v>0</v>
      </c>
      <c r="AO832" s="35">
        <v>0</v>
      </c>
      <c r="AP832" s="49">
        <f t="shared" si="202"/>
        <v>0</v>
      </c>
      <c r="AQ832" s="35">
        <v>-4400.72</v>
      </c>
      <c r="AR832" s="37">
        <v>0</v>
      </c>
      <c r="AS832" s="37">
        <v>0</v>
      </c>
      <c r="AT832" s="51">
        <f t="shared" si="203"/>
        <v>0</v>
      </c>
      <c r="AU832" s="35">
        <v>-4400.72</v>
      </c>
      <c r="AV832" s="37">
        <v>0</v>
      </c>
      <c r="AW832" s="37">
        <v>0</v>
      </c>
      <c r="AX832" s="51">
        <f t="shared" si="204"/>
        <v>0</v>
      </c>
      <c r="AY832" s="50">
        <f t="shared" si="205"/>
        <v>-30805.040000000005</v>
      </c>
      <c r="AZ832" s="50">
        <f t="shared" si="206"/>
        <v>0</v>
      </c>
      <c r="BA832" s="50">
        <f t="shared" si="207"/>
        <v>0</v>
      </c>
      <c r="BB832" s="36">
        <f t="shared" si="208"/>
        <v>0</v>
      </c>
      <c r="BC832" s="38" t="s">
        <v>1302</v>
      </c>
      <c r="BD832" s="38" t="s">
        <v>1302</v>
      </c>
      <c r="BE832" s="38" t="s">
        <v>1547</v>
      </c>
      <c r="BF832" s="38"/>
    </row>
    <row r="833" spans="1:58" s="33" customFormat="1" x14ac:dyDescent="0.2">
      <c r="A833" s="34">
        <v>170248</v>
      </c>
      <c r="B833" s="35" t="s">
        <v>1304</v>
      </c>
      <c r="C833" s="35">
        <v>1506293.32</v>
      </c>
      <c r="D833" s="35">
        <v>3401695</v>
      </c>
      <c r="E833" s="35">
        <v>503</v>
      </c>
      <c r="F833" s="49">
        <f t="shared" si="193"/>
        <v>13.284200846930723</v>
      </c>
      <c r="G833" s="35">
        <v>1823137.93</v>
      </c>
      <c r="H833" s="35">
        <v>2932280</v>
      </c>
      <c r="I833" s="35">
        <v>445.5</v>
      </c>
      <c r="J833" s="49">
        <f t="shared" si="194"/>
        <v>19.274174304636666</v>
      </c>
      <c r="K833" s="35">
        <v>1311949.6399999999</v>
      </c>
      <c r="L833" s="35">
        <v>3549297.5</v>
      </c>
      <c r="M833" s="35">
        <v>526.25</v>
      </c>
      <c r="N833" s="49">
        <f t="shared" si="195"/>
        <v>11.089092757087846</v>
      </c>
      <c r="O833" s="35">
        <v>2140190.3199999998</v>
      </c>
      <c r="P833" s="35">
        <v>3905692.5</v>
      </c>
      <c r="Q833" s="35">
        <v>579.25</v>
      </c>
      <c r="R833" s="49">
        <f t="shared" si="196"/>
        <v>16.986974760557825</v>
      </c>
      <c r="S833" s="35">
        <v>2035645.79</v>
      </c>
      <c r="T833" s="35">
        <v>3585720</v>
      </c>
      <c r="U833" s="35">
        <v>543</v>
      </c>
      <c r="V833" s="49">
        <f t="shared" si="197"/>
        <v>17.598981373336457</v>
      </c>
      <c r="W833" s="35">
        <v>500794.81</v>
      </c>
      <c r="X833" s="35">
        <v>2444782.5</v>
      </c>
      <c r="Y833" s="35">
        <v>364.25</v>
      </c>
      <c r="Z833" s="49">
        <f t="shared" si="198"/>
        <v>6.145268260059944</v>
      </c>
      <c r="AA833" s="35">
        <v>1304311.8700000001</v>
      </c>
      <c r="AB833" s="35">
        <v>3985825</v>
      </c>
      <c r="AC833" s="35">
        <v>567.5</v>
      </c>
      <c r="AD833" s="49">
        <f t="shared" si="199"/>
        <v>10.144366089830839</v>
      </c>
      <c r="AE833" s="35">
        <v>1125624.29</v>
      </c>
      <c r="AF833" s="35">
        <v>2023212.5</v>
      </c>
      <c r="AG833" s="35">
        <v>291.25</v>
      </c>
      <c r="AH833" s="49">
        <f t="shared" si="200"/>
        <v>16.690648510722426</v>
      </c>
      <c r="AI833" s="35">
        <v>943760.07</v>
      </c>
      <c r="AJ833" s="35">
        <v>2441904</v>
      </c>
      <c r="AK833" s="35">
        <v>349.6</v>
      </c>
      <c r="AL833" s="49">
        <f t="shared" si="201"/>
        <v>11.98104518850864</v>
      </c>
      <c r="AM833" s="35">
        <v>1820729.02</v>
      </c>
      <c r="AN833" s="35">
        <v>3101095</v>
      </c>
      <c r="AO833" s="35">
        <v>459</v>
      </c>
      <c r="AP833" s="49">
        <f t="shared" si="202"/>
        <v>18.200861186129416</v>
      </c>
      <c r="AQ833" s="35">
        <v>598206.52</v>
      </c>
      <c r="AR833" s="37">
        <v>1873813</v>
      </c>
      <c r="AS833" s="37">
        <v>271.39999999999998</v>
      </c>
      <c r="AT833" s="51">
        <f t="shared" si="203"/>
        <v>9.8966130131448562</v>
      </c>
      <c r="AU833" s="35">
        <v>1128158.32</v>
      </c>
      <c r="AV833" s="37">
        <v>3555905</v>
      </c>
      <c r="AW833" s="37">
        <v>514</v>
      </c>
      <c r="AX833" s="51">
        <f t="shared" si="204"/>
        <v>9.8351637403136483</v>
      </c>
      <c r="AY833" s="50">
        <f t="shared" si="205"/>
        <v>10622323.68</v>
      </c>
      <c r="AZ833" s="50">
        <f t="shared" si="206"/>
        <v>23805292.5</v>
      </c>
      <c r="BA833" s="50">
        <f t="shared" si="207"/>
        <v>5414</v>
      </c>
      <c r="BB833" s="36">
        <f t="shared" si="208"/>
        <v>13.832723713854808</v>
      </c>
      <c r="BC833" s="38" t="s">
        <v>1302</v>
      </c>
      <c r="BD833" s="38" t="s">
        <v>1302</v>
      </c>
      <c r="BE833" s="38" t="s">
        <v>1547</v>
      </c>
      <c r="BF833" s="38"/>
    </row>
    <row r="834" spans="1:58" s="33" customFormat="1" x14ac:dyDescent="0.2">
      <c r="A834" s="34">
        <v>170416</v>
      </c>
      <c r="B834" s="35" t="s">
        <v>1305</v>
      </c>
      <c r="C834" s="35">
        <v>235117.85</v>
      </c>
      <c r="D834" s="35">
        <v>0</v>
      </c>
      <c r="E834" s="35">
        <v>0</v>
      </c>
      <c r="F834" s="49">
        <f t="shared" si="193"/>
        <v>0</v>
      </c>
      <c r="G834" s="35">
        <v>-882.15</v>
      </c>
      <c r="H834" s="35">
        <v>0</v>
      </c>
      <c r="I834" s="35">
        <v>0</v>
      </c>
      <c r="J834" s="49">
        <f t="shared" si="194"/>
        <v>0</v>
      </c>
      <c r="K834" s="35">
        <v>-882.15</v>
      </c>
      <c r="L834" s="35">
        <v>0</v>
      </c>
      <c r="M834" s="35">
        <v>0</v>
      </c>
      <c r="N834" s="49">
        <f t="shared" si="195"/>
        <v>0</v>
      </c>
      <c r="O834" s="35">
        <v>230117.85</v>
      </c>
      <c r="P834" s="35">
        <v>233800</v>
      </c>
      <c r="Q834" s="35">
        <v>35</v>
      </c>
      <c r="R834" s="49">
        <f t="shared" si="196"/>
        <v>30.511776518391788</v>
      </c>
      <c r="S834" s="35">
        <v>218917.85</v>
      </c>
      <c r="T834" s="35">
        <v>0</v>
      </c>
      <c r="U834" s="35">
        <v>0</v>
      </c>
      <c r="V834" s="49">
        <f t="shared" si="197"/>
        <v>0</v>
      </c>
      <c r="W834" s="35">
        <v>-82.15</v>
      </c>
      <c r="X834" s="35">
        <v>0</v>
      </c>
      <c r="Y834" s="35">
        <v>0</v>
      </c>
      <c r="Z834" s="49">
        <f t="shared" si="198"/>
        <v>0</v>
      </c>
      <c r="AA834" s="35">
        <v>221967.85</v>
      </c>
      <c r="AB834" s="35">
        <v>375200</v>
      </c>
      <c r="AC834" s="35">
        <v>55</v>
      </c>
      <c r="AD834" s="49">
        <f t="shared" si="199"/>
        <v>18.339561167377397</v>
      </c>
      <c r="AE834" s="35">
        <v>221567.85</v>
      </c>
      <c r="AF834" s="35">
        <v>271850</v>
      </c>
      <c r="AG834" s="35">
        <v>40</v>
      </c>
      <c r="AH834" s="49">
        <f t="shared" si="200"/>
        <v>24.451114585249222</v>
      </c>
      <c r="AI834" s="35">
        <v>-11307.15</v>
      </c>
      <c r="AJ834" s="35">
        <v>0</v>
      </c>
      <c r="AK834" s="35">
        <v>0</v>
      </c>
      <c r="AL834" s="49">
        <f t="shared" si="201"/>
        <v>0</v>
      </c>
      <c r="AM834" s="35">
        <v>442.85</v>
      </c>
      <c r="AN834" s="35">
        <v>221900</v>
      </c>
      <c r="AO834" s="35">
        <v>35</v>
      </c>
      <c r="AP834" s="49">
        <f t="shared" si="202"/>
        <v>6.1867282559711585E-2</v>
      </c>
      <c r="AQ834" s="35">
        <v>210592.85</v>
      </c>
      <c r="AR834" s="37">
        <v>235900</v>
      </c>
      <c r="AS834" s="37">
        <v>35</v>
      </c>
      <c r="AT834" s="51">
        <f t="shared" si="203"/>
        <v>27.67434654514625</v>
      </c>
      <c r="AU834" s="35">
        <v>218053.78</v>
      </c>
      <c r="AV834" s="37">
        <v>242200</v>
      </c>
      <c r="AW834" s="37">
        <v>35</v>
      </c>
      <c r="AX834" s="51">
        <f t="shared" si="204"/>
        <v>27.909443352601155</v>
      </c>
      <c r="AY834" s="50">
        <f t="shared" si="205"/>
        <v>904274.95</v>
      </c>
      <c r="AZ834" s="50">
        <f t="shared" si="206"/>
        <v>609000</v>
      </c>
      <c r="BA834" s="50">
        <f t="shared" si="207"/>
        <v>235</v>
      </c>
      <c r="BB834" s="36">
        <f t="shared" si="208"/>
        <v>46.03041617405583</v>
      </c>
      <c r="BC834" s="38" t="s">
        <v>1302</v>
      </c>
      <c r="BD834" s="38" t="s">
        <v>1302</v>
      </c>
      <c r="BE834" s="38" t="s">
        <v>1547</v>
      </c>
      <c r="BF834" s="38"/>
    </row>
    <row r="835" spans="1:58" s="33" customFormat="1" x14ac:dyDescent="0.2">
      <c r="A835" s="34">
        <v>170956</v>
      </c>
      <c r="B835" s="35" t="s">
        <v>1327</v>
      </c>
      <c r="C835" s="35">
        <v>182432.6</v>
      </c>
      <c r="D835" s="35">
        <v>0</v>
      </c>
      <c r="E835" s="35">
        <v>0</v>
      </c>
      <c r="F835" s="49">
        <f t="shared" ref="F835:F898" si="209">IFERROR(C835/(D835/30),0)</f>
        <v>0</v>
      </c>
      <c r="G835" s="35">
        <v>117802.6</v>
      </c>
      <c r="H835" s="35">
        <v>121790</v>
      </c>
      <c r="I835" s="35">
        <v>19</v>
      </c>
      <c r="J835" s="49">
        <f t="shared" ref="J835:J898" si="210">IFERROR(G835/(H835/31),0)</f>
        <v>29.98506117086789</v>
      </c>
      <c r="K835" s="35">
        <v>120502.6</v>
      </c>
      <c r="L835" s="35">
        <v>65700</v>
      </c>
      <c r="M835" s="35">
        <v>10</v>
      </c>
      <c r="N835" s="49">
        <f t="shared" ref="N835:N898" si="211">IFERROR(K835/(L835/30),0)</f>
        <v>55.024018264840187</v>
      </c>
      <c r="O835" s="35">
        <v>63602.6</v>
      </c>
      <c r="P835" s="35">
        <v>131800</v>
      </c>
      <c r="Q835" s="35">
        <v>20</v>
      </c>
      <c r="R835" s="49">
        <f t="shared" ref="R835:R898" si="212">IFERROR(O835/(P835/31),0)</f>
        <v>14.959640364188163</v>
      </c>
      <c r="S835" s="35">
        <v>-7977.4</v>
      </c>
      <c r="T835" s="35">
        <v>0</v>
      </c>
      <c r="U835" s="35">
        <v>0</v>
      </c>
      <c r="V835" s="49">
        <f t="shared" ref="V835:V898" si="213">IFERROR(S835/(T835/31),0)</f>
        <v>0</v>
      </c>
      <c r="W835" s="35">
        <v>57922.6</v>
      </c>
      <c r="X835" s="35">
        <v>66900</v>
      </c>
      <c r="Y835" s="35">
        <v>10</v>
      </c>
      <c r="Z835" s="49">
        <f t="shared" ref="Z835:Z898" si="214">IFERROR(W835/(X835/30),0)</f>
        <v>25.974260089686098</v>
      </c>
      <c r="AA835" s="35">
        <v>-2277.4</v>
      </c>
      <c r="AB835" s="35">
        <v>68900</v>
      </c>
      <c r="AC835" s="35">
        <v>10</v>
      </c>
      <c r="AD835" s="49">
        <f t="shared" ref="AD835:AD898" si="215">IFERROR(AA835/(AB835/31),0)</f>
        <v>-1.0246647314949202</v>
      </c>
      <c r="AE835" s="35">
        <v>-3277.4</v>
      </c>
      <c r="AF835" s="35">
        <v>0</v>
      </c>
      <c r="AG835" s="35">
        <v>0</v>
      </c>
      <c r="AH835" s="49">
        <f t="shared" ref="AH835:AH898" si="216">IFERROR(AE835/(AF835/30),0)</f>
        <v>0</v>
      </c>
      <c r="AI835" s="35">
        <v>-9877.4</v>
      </c>
      <c r="AJ835" s="35">
        <v>67900</v>
      </c>
      <c r="AK835" s="35">
        <v>10</v>
      </c>
      <c r="AL835" s="49">
        <f t="shared" ref="AL835:AL898" si="217">IFERROR(AI835/(AJ835/31),0)</f>
        <v>-4.5095640648011779</v>
      </c>
      <c r="AM835" s="35">
        <v>-2577.4</v>
      </c>
      <c r="AN835" s="35">
        <v>63900</v>
      </c>
      <c r="AO835" s="35">
        <v>10</v>
      </c>
      <c r="AP835" s="49">
        <f t="shared" ref="AP835:AP898" si="218">IFERROR(AM835/(AN835/31),0)</f>
        <v>-1.2503818466353678</v>
      </c>
      <c r="AQ835" s="35">
        <v>-3277.4</v>
      </c>
      <c r="AR835" s="37">
        <v>0</v>
      </c>
      <c r="AS835" s="37">
        <v>0</v>
      </c>
      <c r="AT835" s="51">
        <f t="shared" ref="AT835:AT898" si="219">IFERROR(AQ835/(AR835/31),0)</f>
        <v>0</v>
      </c>
      <c r="AU835" s="35">
        <v>32522.6</v>
      </c>
      <c r="AV835" s="37">
        <v>69700</v>
      </c>
      <c r="AW835" s="37">
        <v>10</v>
      </c>
      <c r="AX835" s="51">
        <f t="shared" ref="AX835:AX898" si="220">IFERROR(AU835/(AV835/31),0)</f>
        <v>14.464857962697273</v>
      </c>
      <c r="AY835" s="50">
        <f t="shared" si="205"/>
        <v>532008.19999999995</v>
      </c>
      <c r="AZ835" s="50">
        <f t="shared" si="206"/>
        <v>455090</v>
      </c>
      <c r="BA835" s="50">
        <f t="shared" si="207"/>
        <v>99</v>
      </c>
      <c r="BB835" s="36">
        <f t="shared" si="208"/>
        <v>36.239544265969364</v>
      </c>
      <c r="BC835" s="38" t="s">
        <v>1302</v>
      </c>
      <c r="BD835" s="38" t="s">
        <v>1302</v>
      </c>
      <c r="BE835" s="38" t="s">
        <v>1547</v>
      </c>
      <c r="BF835" s="38"/>
    </row>
    <row r="836" spans="1:58" s="33" customFormat="1" x14ac:dyDescent="0.2">
      <c r="A836" s="34">
        <v>171685</v>
      </c>
      <c r="B836" s="35" t="s">
        <v>200</v>
      </c>
      <c r="C836" s="35">
        <v>-20922.509999999998</v>
      </c>
      <c r="D836" s="35">
        <v>814720</v>
      </c>
      <c r="E836" s="35">
        <v>124</v>
      </c>
      <c r="F836" s="49">
        <f t="shared" si="209"/>
        <v>-0.77041842596229382</v>
      </c>
      <c r="G836" s="35">
        <v>-214322.49</v>
      </c>
      <c r="H836" s="35">
        <v>708005</v>
      </c>
      <c r="I836" s="35">
        <v>109.5</v>
      </c>
      <c r="J836" s="49">
        <f t="shared" si="210"/>
        <v>-9.3841105500667368</v>
      </c>
      <c r="K836" s="35">
        <v>140823.04999999999</v>
      </c>
      <c r="L836" s="35">
        <v>1452640</v>
      </c>
      <c r="M836" s="35">
        <v>218</v>
      </c>
      <c r="N836" s="49">
        <f t="shared" si="211"/>
        <v>2.9082852599405218</v>
      </c>
      <c r="O836" s="35">
        <v>121077.58</v>
      </c>
      <c r="P836" s="35">
        <v>1123602.5</v>
      </c>
      <c r="Q836" s="35">
        <v>167.75</v>
      </c>
      <c r="R836" s="49">
        <f t="shared" si="212"/>
        <v>3.3405096375275063</v>
      </c>
      <c r="S836" s="35">
        <v>-22380.39</v>
      </c>
      <c r="T836" s="35">
        <v>986882.5</v>
      </c>
      <c r="U836" s="35">
        <v>151.75</v>
      </c>
      <c r="V836" s="49">
        <f t="shared" si="213"/>
        <v>-0.7030138744987372</v>
      </c>
      <c r="W836" s="35">
        <v>-105240.39</v>
      </c>
      <c r="X836" s="35">
        <v>992135</v>
      </c>
      <c r="Y836" s="35">
        <v>151.5</v>
      </c>
      <c r="Z836" s="49">
        <f t="shared" si="214"/>
        <v>-3.1822400177395216</v>
      </c>
      <c r="AA836" s="35">
        <v>-42598.46</v>
      </c>
      <c r="AB836" s="35">
        <v>1029985</v>
      </c>
      <c r="AC836" s="35">
        <v>151.5</v>
      </c>
      <c r="AD836" s="49">
        <f t="shared" si="215"/>
        <v>-1.28210824429482</v>
      </c>
      <c r="AE836" s="35">
        <v>71856.58</v>
      </c>
      <c r="AF836" s="35">
        <v>907400</v>
      </c>
      <c r="AG836" s="35">
        <v>130</v>
      </c>
      <c r="AH836" s="49">
        <f t="shared" si="216"/>
        <v>2.3756859158033943</v>
      </c>
      <c r="AI836" s="35">
        <v>-12911.33</v>
      </c>
      <c r="AJ836" s="35">
        <v>2062892.5</v>
      </c>
      <c r="AK836" s="35">
        <v>303.75</v>
      </c>
      <c r="AL836" s="49">
        <f t="shared" si="217"/>
        <v>-0.19402427901599331</v>
      </c>
      <c r="AM836" s="35">
        <v>76272.23</v>
      </c>
      <c r="AN836" s="35">
        <v>1366668</v>
      </c>
      <c r="AO836" s="35">
        <v>202.8</v>
      </c>
      <c r="AP836" s="49">
        <f t="shared" si="218"/>
        <v>1.7300757243163665</v>
      </c>
      <c r="AQ836" s="35">
        <v>126633.2</v>
      </c>
      <c r="AR836" s="37">
        <v>1222845</v>
      </c>
      <c r="AS836" s="37">
        <v>183.5</v>
      </c>
      <c r="AT836" s="51">
        <f t="shared" si="219"/>
        <v>3.2102426718022317</v>
      </c>
      <c r="AU836" s="35">
        <v>-16529.46</v>
      </c>
      <c r="AV836" s="37">
        <v>1080897.5</v>
      </c>
      <c r="AW836" s="37">
        <v>156.75</v>
      </c>
      <c r="AX836" s="51">
        <f t="shared" si="220"/>
        <v>-0.47406276728366931</v>
      </c>
      <c r="AY836" s="50">
        <f t="shared" ref="AY836:AY899" si="221">C836+G836+K836+O836+S836+W836+AA836</f>
        <v>-143563.61000000002</v>
      </c>
      <c r="AZ836" s="50">
        <f t="shared" ref="AZ836:AZ899" si="222">D836+H836+L836+P836+T836+X836+AB836</f>
        <v>7107970</v>
      </c>
      <c r="BA836" s="50">
        <f t="shared" ref="BA836:BA899" si="223">E836+I836+M836+Q836+U836+Y836+AC836+AG836+AK836+AO836+AS836+AW836</f>
        <v>2050.8000000000002</v>
      </c>
      <c r="BB836" s="36">
        <f t="shared" si="208"/>
        <v>-0.62612418313526941</v>
      </c>
      <c r="BC836" s="38" t="s">
        <v>1302</v>
      </c>
      <c r="BD836" s="38" t="s">
        <v>1302</v>
      </c>
      <c r="BE836" s="38" t="s">
        <v>1547</v>
      </c>
      <c r="BF836" s="38"/>
    </row>
    <row r="837" spans="1:58" s="33" customFormat="1" x14ac:dyDescent="0.2">
      <c r="A837" s="34">
        <v>171909</v>
      </c>
      <c r="B837" s="35" t="s">
        <v>1306</v>
      </c>
      <c r="C837" s="35">
        <v>-12905.36</v>
      </c>
      <c r="D837" s="35">
        <v>636590</v>
      </c>
      <c r="E837" s="35">
        <v>91.5</v>
      </c>
      <c r="F837" s="49">
        <f t="shared" si="209"/>
        <v>-0.60817920482571197</v>
      </c>
      <c r="G837" s="35">
        <v>188529.15</v>
      </c>
      <c r="H837" s="35">
        <v>447572.5</v>
      </c>
      <c r="I837" s="35">
        <v>68.25</v>
      </c>
      <c r="J837" s="49">
        <f t="shared" si="210"/>
        <v>13.058004345664669</v>
      </c>
      <c r="K837" s="35">
        <v>65859.16</v>
      </c>
      <c r="L837" s="35">
        <v>648177.5</v>
      </c>
      <c r="M837" s="35">
        <v>93.25</v>
      </c>
      <c r="N837" s="49">
        <f t="shared" si="211"/>
        <v>3.0482002229327616</v>
      </c>
      <c r="O837" s="35">
        <v>219917.65</v>
      </c>
      <c r="P837" s="35">
        <v>626190</v>
      </c>
      <c r="Q837" s="35">
        <v>91</v>
      </c>
      <c r="R837" s="49">
        <f t="shared" si="212"/>
        <v>10.887186237403983</v>
      </c>
      <c r="S837" s="35">
        <v>210357.67</v>
      </c>
      <c r="T837" s="35">
        <v>590327.5</v>
      </c>
      <c r="U837" s="35">
        <v>86.75</v>
      </c>
      <c r="V837" s="49">
        <f t="shared" si="213"/>
        <v>11.046559358999877</v>
      </c>
      <c r="W837" s="35">
        <v>-65726.080000000002</v>
      </c>
      <c r="X837" s="35">
        <v>143595</v>
      </c>
      <c r="Y837" s="35">
        <v>20.5</v>
      </c>
      <c r="Z837" s="49">
        <f t="shared" si="214"/>
        <v>-13.731553327065706</v>
      </c>
      <c r="AA837" s="35">
        <v>-5411.08</v>
      </c>
      <c r="AB837" s="35">
        <v>219365</v>
      </c>
      <c r="AC837" s="35">
        <v>30</v>
      </c>
      <c r="AD837" s="49">
        <f t="shared" si="215"/>
        <v>-0.76467750096870513</v>
      </c>
      <c r="AE837" s="35">
        <v>29761.42</v>
      </c>
      <c r="AF837" s="35">
        <v>88157.5</v>
      </c>
      <c r="AG837" s="35">
        <v>11.75</v>
      </c>
      <c r="AH837" s="49">
        <f t="shared" si="216"/>
        <v>10.127812154382779</v>
      </c>
      <c r="AI837" s="35">
        <v>43436.42</v>
      </c>
      <c r="AJ837" s="35">
        <v>66100</v>
      </c>
      <c r="AK837" s="35">
        <v>10</v>
      </c>
      <c r="AL837" s="49">
        <f t="shared" si="217"/>
        <v>20.3710895612708</v>
      </c>
      <c r="AM837" s="35">
        <v>-1144.58</v>
      </c>
      <c r="AN837" s="35">
        <v>39545</v>
      </c>
      <c r="AO837" s="35">
        <v>5.5</v>
      </c>
      <c r="AP837" s="49">
        <f t="shared" si="218"/>
        <v>-0.89725578454924759</v>
      </c>
      <c r="AQ837" s="35">
        <v>-3662.08</v>
      </c>
      <c r="AR837" s="37">
        <v>98092.5</v>
      </c>
      <c r="AS837" s="37">
        <v>13.75</v>
      </c>
      <c r="AT837" s="51">
        <f t="shared" si="219"/>
        <v>-1.1573206922037871</v>
      </c>
      <c r="AU837" s="35">
        <v>-9332.08</v>
      </c>
      <c r="AV837" s="37">
        <v>125925</v>
      </c>
      <c r="AW837" s="37">
        <v>17.5</v>
      </c>
      <c r="AX837" s="51">
        <f t="shared" si="220"/>
        <v>-2.2973554099662499</v>
      </c>
      <c r="AY837" s="50">
        <f t="shared" si="221"/>
        <v>600621.1100000001</v>
      </c>
      <c r="AZ837" s="50">
        <f t="shared" si="222"/>
        <v>3311817.5</v>
      </c>
      <c r="BA837" s="50">
        <f t="shared" si="223"/>
        <v>539.75</v>
      </c>
      <c r="BB837" s="36">
        <f t="shared" si="208"/>
        <v>5.6220653493134822</v>
      </c>
      <c r="BC837" s="38" t="s">
        <v>1302</v>
      </c>
      <c r="BD837" s="38" t="s">
        <v>1302</v>
      </c>
      <c r="BE837" s="38" t="s">
        <v>1547</v>
      </c>
      <c r="BF837" s="38"/>
    </row>
    <row r="838" spans="1:58" s="33" customFormat="1" x14ac:dyDescent="0.2">
      <c r="A838" s="34">
        <v>172083</v>
      </c>
      <c r="B838" s="35" t="s">
        <v>1307</v>
      </c>
      <c r="C838" s="35">
        <v>257975.61</v>
      </c>
      <c r="D838" s="35">
        <v>463405</v>
      </c>
      <c r="E838" s="35">
        <v>71.5</v>
      </c>
      <c r="F838" s="49">
        <f t="shared" si="209"/>
        <v>16.700873533949782</v>
      </c>
      <c r="G838" s="35">
        <v>224060.61</v>
      </c>
      <c r="H838" s="35">
        <v>220095</v>
      </c>
      <c r="I838" s="35">
        <v>33.5</v>
      </c>
      <c r="J838" s="49">
        <f t="shared" si="210"/>
        <v>31.558549308253252</v>
      </c>
      <c r="K838" s="35">
        <v>233885.61</v>
      </c>
      <c r="L838" s="35">
        <v>471100</v>
      </c>
      <c r="M838" s="35">
        <v>70</v>
      </c>
      <c r="N838" s="49">
        <f t="shared" si="211"/>
        <v>14.894010401188705</v>
      </c>
      <c r="O838" s="35">
        <v>346235.61</v>
      </c>
      <c r="P838" s="35">
        <v>773950</v>
      </c>
      <c r="Q838" s="35">
        <v>115</v>
      </c>
      <c r="R838" s="49">
        <f t="shared" si="212"/>
        <v>13.868213592609342</v>
      </c>
      <c r="S838" s="35">
        <v>276715.59000000003</v>
      </c>
      <c r="T838" s="35">
        <v>499450</v>
      </c>
      <c r="U838" s="35">
        <v>75</v>
      </c>
      <c r="V838" s="49">
        <f t="shared" si="213"/>
        <v>17.175259365301834</v>
      </c>
      <c r="W838" s="35">
        <v>449245.59</v>
      </c>
      <c r="X838" s="35">
        <v>461100</v>
      </c>
      <c r="Y838" s="35">
        <v>70</v>
      </c>
      <c r="Z838" s="49">
        <f t="shared" si="214"/>
        <v>29.228730644111909</v>
      </c>
      <c r="AA838" s="35">
        <v>77115.59</v>
      </c>
      <c r="AB838" s="35">
        <v>374380</v>
      </c>
      <c r="AC838" s="35">
        <v>52</v>
      </c>
      <c r="AD838" s="49">
        <f t="shared" si="215"/>
        <v>6.3854460441262892</v>
      </c>
      <c r="AE838" s="35">
        <v>337375.58</v>
      </c>
      <c r="AF838" s="35">
        <v>713650</v>
      </c>
      <c r="AG838" s="35">
        <v>100</v>
      </c>
      <c r="AH838" s="49">
        <f t="shared" si="216"/>
        <v>14.182396693056821</v>
      </c>
      <c r="AI838" s="35">
        <v>345730.61</v>
      </c>
      <c r="AJ838" s="35">
        <v>642170</v>
      </c>
      <c r="AK838" s="35">
        <v>93</v>
      </c>
      <c r="AL838" s="49">
        <f t="shared" si="217"/>
        <v>16.689737779715653</v>
      </c>
      <c r="AM838" s="35">
        <v>733454.64</v>
      </c>
      <c r="AN838" s="35">
        <v>1252100</v>
      </c>
      <c r="AO838" s="35">
        <v>190</v>
      </c>
      <c r="AP838" s="49">
        <f t="shared" si="218"/>
        <v>18.159167670313874</v>
      </c>
      <c r="AQ838" s="35">
        <v>683804.6</v>
      </c>
      <c r="AR838" s="37">
        <v>624150</v>
      </c>
      <c r="AS838" s="37">
        <v>95</v>
      </c>
      <c r="AT838" s="51">
        <f t="shared" si="219"/>
        <v>33.962897700873185</v>
      </c>
      <c r="AU838" s="35">
        <v>418007.6</v>
      </c>
      <c r="AV838" s="37">
        <v>338500</v>
      </c>
      <c r="AW838" s="37">
        <v>50</v>
      </c>
      <c r="AX838" s="51">
        <f t="shared" si="220"/>
        <v>38.281345937961589</v>
      </c>
      <c r="AY838" s="50">
        <f t="shared" si="221"/>
        <v>1865234.2100000002</v>
      </c>
      <c r="AZ838" s="50">
        <f t="shared" si="222"/>
        <v>3263480</v>
      </c>
      <c r="BA838" s="50">
        <f t="shared" si="223"/>
        <v>1015</v>
      </c>
      <c r="BB838" s="36">
        <f t="shared" si="208"/>
        <v>17.717976059298664</v>
      </c>
      <c r="BC838" s="38" t="s">
        <v>1302</v>
      </c>
      <c r="BD838" s="38" t="s">
        <v>1302</v>
      </c>
      <c r="BE838" s="38" t="s">
        <v>1547</v>
      </c>
      <c r="BF838" s="38"/>
    </row>
    <row r="839" spans="1:58" s="33" customFormat="1" x14ac:dyDescent="0.2">
      <c r="A839" s="34">
        <v>172425</v>
      </c>
      <c r="B839" s="35" t="s">
        <v>1308</v>
      </c>
      <c r="C839" s="35">
        <v>45699.74</v>
      </c>
      <c r="D839" s="35">
        <v>131200</v>
      </c>
      <c r="E839" s="35">
        <v>20</v>
      </c>
      <c r="F839" s="49">
        <f t="shared" si="209"/>
        <v>10.449635670731707</v>
      </c>
      <c r="G839" s="35">
        <v>29999.74</v>
      </c>
      <c r="H839" s="35">
        <v>64100</v>
      </c>
      <c r="I839" s="35">
        <v>10</v>
      </c>
      <c r="J839" s="49">
        <f t="shared" si="210"/>
        <v>14.50845460218409</v>
      </c>
      <c r="K839" s="35">
        <v>-1100.26</v>
      </c>
      <c r="L839" s="35">
        <v>65700</v>
      </c>
      <c r="M839" s="35">
        <v>10</v>
      </c>
      <c r="N839" s="49">
        <f t="shared" si="211"/>
        <v>-0.50240182648401821</v>
      </c>
      <c r="O839" s="35">
        <v>-3800.26</v>
      </c>
      <c r="P839" s="35">
        <v>69000</v>
      </c>
      <c r="Q839" s="35">
        <v>10</v>
      </c>
      <c r="R839" s="49">
        <f t="shared" si="212"/>
        <v>-1.7073631884057971</v>
      </c>
      <c r="S839" s="35">
        <v>-12200.26</v>
      </c>
      <c r="T839" s="35">
        <v>0</v>
      </c>
      <c r="U839" s="35">
        <v>0</v>
      </c>
      <c r="V839" s="49">
        <f t="shared" si="213"/>
        <v>0</v>
      </c>
      <c r="W839" s="35">
        <v>51299.74</v>
      </c>
      <c r="X839" s="35">
        <v>64600</v>
      </c>
      <c r="Y839" s="35">
        <v>10</v>
      </c>
      <c r="Z839" s="49">
        <f t="shared" si="214"/>
        <v>23.823408668730647</v>
      </c>
      <c r="AA839" s="35">
        <v>51299.74</v>
      </c>
      <c r="AB839" s="35">
        <v>0</v>
      </c>
      <c r="AC839" s="35">
        <v>0</v>
      </c>
      <c r="AD839" s="49">
        <f t="shared" si="215"/>
        <v>0</v>
      </c>
      <c r="AE839" s="35">
        <v>51299.74</v>
      </c>
      <c r="AF839" s="35">
        <v>0</v>
      </c>
      <c r="AG839" s="35">
        <v>0</v>
      </c>
      <c r="AH839" s="49">
        <f t="shared" si="216"/>
        <v>0</v>
      </c>
      <c r="AI839" s="35">
        <v>-7800.26</v>
      </c>
      <c r="AJ839" s="35">
        <v>71600</v>
      </c>
      <c r="AK839" s="35">
        <v>10</v>
      </c>
      <c r="AL839" s="49">
        <f t="shared" si="217"/>
        <v>-3.3772075418994416</v>
      </c>
      <c r="AM839" s="35">
        <v>-8800.26</v>
      </c>
      <c r="AN839" s="35">
        <v>0</v>
      </c>
      <c r="AO839" s="35">
        <v>0</v>
      </c>
      <c r="AP839" s="49">
        <f t="shared" si="218"/>
        <v>0</v>
      </c>
      <c r="AQ839" s="35">
        <v>-8800.26</v>
      </c>
      <c r="AR839" s="37">
        <v>0</v>
      </c>
      <c r="AS839" s="37">
        <v>0</v>
      </c>
      <c r="AT839" s="51">
        <f t="shared" si="219"/>
        <v>0</v>
      </c>
      <c r="AU839" s="35">
        <v>-8800.26</v>
      </c>
      <c r="AV839" s="37">
        <v>0</v>
      </c>
      <c r="AW839" s="37">
        <v>0</v>
      </c>
      <c r="AX839" s="51">
        <f t="shared" si="220"/>
        <v>0</v>
      </c>
      <c r="AY839" s="50">
        <f t="shared" si="221"/>
        <v>161198.18</v>
      </c>
      <c r="AZ839" s="50">
        <f t="shared" si="222"/>
        <v>394600</v>
      </c>
      <c r="BA839" s="50">
        <f t="shared" si="223"/>
        <v>70</v>
      </c>
      <c r="BB839" s="36">
        <f t="shared" ref="BB839:BB902" si="224">IFERROR(AY839/(AZ839/31),0)</f>
        <v>12.663820527116066</v>
      </c>
      <c r="BC839" s="38" t="s">
        <v>1302</v>
      </c>
      <c r="BD839" s="38" t="s">
        <v>1302</v>
      </c>
      <c r="BE839" s="38" t="s">
        <v>1547</v>
      </c>
      <c r="BF839" s="38"/>
    </row>
    <row r="840" spans="1:58" s="33" customFormat="1" x14ac:dyDescent="0.2">
      <c r="A840" s="34">
        <v>173359</v>
      </c>
      <c r="B840" s="35" t="s">
        <v>1124</v>
      </c>
      <c r="C840" s="35">
        <v>0</v>
      </c>
      <c r="D840" s="35">
        <v>0</v>
      </c>
      <c r="E840" s="35">
        <v>0</v>
      </c>
      <c r="F840" s="49">
        <f t="shared" si="209"/>
        <v>0</v>
      </c>
      <c r="G840" s="35">
        <v>0</v>
      </c>
      <c r="H840" s="35">
        <v>0</v>
      </c>
      <c r="I840" s="35">
        <v>0</v>
      </c>
      <c r="J840" s="49">
        <f t="shared" si="210"/>
        <v>0</v>
      </c>
      <c r="K840" s="35">
        <v>0</v>
      </c>
      <c r="L840" s="35">
        <v>0</v>
      </c>
      <c r="M840" s="35">
        <v>0</v>
      </c>
      <c r="N840" s="49">
        <f t="shared" si="211"/>
        <v>0</v>
      </c>
      <c r="O840" s="35">
        <v>0</v>
      </c>
      <c r="P840" s="35">
        <v>0</v>
      </c>
      <c r="Q840" s="35">
        <v>0</v>
      </c>
      <c r="R840" s="49">
        <f t="shared" si="212"/>
        <v>0</v>
      </c>
      <c r="S840" s="35">
        <v>0</v>
      </c>
      <c r="T840" s="35">
        <v>0</v>
      </c>
      <c r="U840" s="35">
        <v>0</v>
      </c>
      <c r="V840" s="49">
        <f t="shared" si="213"/>
        <v>0</v>
      </c>
      <c r="W840" s="35">
        <v>0</v>
      </c>
      <c r="X840" s="35">
        <v>0</v>
      </c>
      <c r="Y840" s="35">
        <v>0</v>
      </c>
      <c r="Z840" s="49">
        <f t="shared" si="214"/>
        <v>0</v>
      </c>
      <c r="AA840" s="35">
        <v>0</v>
      </c>
      <c r="AB840" s="35">
        <v>0</v>
      </c>
      <c r="AC840" s="35">
        <v>0</v>
      </c>
      <c r="AD840" s="49">
        <f t="shared" si="215"/>
        <v>0</v>
      </c>
      <c r="AE840" s="35">
        <v>0</v>
      </c>
      <c r="AF840" s="35">
        <v>0</v>
      </c>
      <c r="AG840" s="35">
        <v>0</v>
      </c>
      <c r="AH840" s="49">
        <f t="shared" si="216"/>
        <v>0</v>
      </c>
      <c r="AI840" s="35">
        <v>0</v>
      </c>
      <c r="AJ840" s="35">
        <v>0</v>
      </c>
      <c r="AK840" s="35">
        <v>0</v>
      </c>
      <c r="AL840" s="49">
        <f t="shared" si="217"/>
        <v>0</v>
      </c>
      <c r="AM840" s="35">
        <v>0</v>
      </c>
      <c r="AN840" s="35">
        <v>0</v>
      </c>
      <c r="AO840" s="35">
        <v>0</v>
      </c>
      <c r="AP840" s="49">
        <f t="shared" si="218"/>
        <v>0</v>
      </c>
      <c r="AQ840" s="35">
        <v>0</v>
      </c>
      <c r="AR840" s="37">
        <v>0</v>
      </c>
      <c r="AS840" s="37">
        <v>0</v>
      </c>
      <c r="AT840" s="51">
        <f t="shared" si="219"/>
        <v>0</v>
      </c>
      <c r="AU840" s="35">
        <v>0</v>
      </c>
      <c r="AV840" s="37">
        <v>0</v>
      </c>
      <c r="AW840" s="37">
        <v>0</v>
      </c>
      <c r="AX840" s="51">
        <f t="shared" si="220"/>
        <v>0</v>
      </c>
      <c r="AY840" s="50">
        <f t="shared" si="221"/>
        <v>0</v>
      </c>
      <c r="AZ840" s="50">
        <f t="shared" si="222"/>
        <v>0</v>
      </c>
      <c r="BA840" s="50">
        <f t="shared" si="223"/>
        <v>0</v>
      </c>
      <c r="BB840" s="36">
        <f t="shared" si="224"/>
        <v>0</v>
      </c>
      <c r="BC840" s="38" t="s">
        <v>1302</v>
      </c>
      <c r="BD840" s="38" t="s">
        <v>1302</v>
      </c>
      <c r="BE840" s="38" t="s">
        <v>1547</v>
      </c>
      <c r="BF840" s="38"/>
    </row>
    <row r="841" spans="1:58" s="33" customFormat="1" x14ac:dyDescent="0.2">
      <c r="A841" s="34">
        <v>174757</v>
      </c>
      <c r="B841" s="35" t="s">
        <v>1548</v>
      </c>
      <c r="C841" s="35">
        <v>0</v>
      </c>
      <c r="D841" s="35">
        <v>0</v>
      </c>
      <c r="E841" s="35">
        <v>0</v>
      </c>
      <c r="F841" s="49">
        <f t="shared" si="209"/>
        <v>0</v>
      </c>
      <c r="G841" s="35">
        <v>0</v>
      </c>
      <c r="H841" s="35">
        <v>0</v>
      </c>
      <c r="I841" s="35">
        <v>0</v>
      </c>
      <c r="J841" s="49">
        <f t="shared" si="210"/>
        <v>0</v>
      </c>
      <c r="K841" s="35">
        <v>0</v>
      </c>
      <c r="L841" s="35">
        <v>0</v>
      </c>
      <c r="M841" s="35">
        <v>0</v>
      </c>
      <c r="N841" s="49">
        <f t="shared" si="211"/>
        <v>0</v>
      </c>
      <c r="O841" s="35">
        <v>0</v>
      </c>
      <c r="P841" s="35">
        <v>0</v>
      </c>
      <c r="Q841" s="35">
        <v>0</v>
      </c>
      <c r="R841" s="49">
        <f t="shared" si="212"/>
        <v>0</v>
      </c>
      <c r="S841" s="35">
        <v>0</v>
      </c>
      <c r="T841" s="35">
        <v>0</v>
      </c>
      <c r="U841" s="35">
        <v>0</v>
      </c>
      <c r="V841" s="49">
        <f t="shared" si="213"/>
        <v>0</v>
      </c>
      <c r="W841" s="35">
        <v>0</v>
      </c>
      <c r="X841" s="35">
        <v>0</v>
      </c>
      <c r="Y841" s="35">
        <v>0</v>
      </c>
      <c r="Z841" s="49">
        <f t="shared" si="214"/>
        <v>0</v>
      </c>
      <c r="AA841" s="35">
        <v>0</v>
      </c>
      <c r="AB841" s="35">
        <v>0</v>
      </c>
      <c r="AC841" s="35">
        <v>0</v>
      </c>
      <c r="AD841" s="49">
        <f t="shared" si="215"/>
        <v>0</v>
      </c>
      <c r="AE841" s="35">
        <v>0</v>
      </c>
      <c r="AF841" s="35">
        <v>0</v>
      </c>
      <c r="AG841" s="35">
        <v>0</v>
      </c>
      <c r="AH841" s="49">
        <f t="shared" si="216"/>
        <v>0</v>
      </c>
      <c r="AI841" s="35">
        <v>0</v>
      </c>
      <c r="AJ841" s="35">
        <v>0</v>
      </c>
      <c r="AK841" s="35">
        <v>0</v>
      </c>
      <c r="AL841" s="49">
        <f t="shared" si="217"/>
        <v>0</v>
      </c>
      <c r="AM841" s="35">
        <v>0</v>
      </c>
      <c r="AN841" s="35">
        <v>0</v>
      </c>
      <c r="AO841" s="35">
        <v>0</v>
      </c>
      <c r="AP841" s="49">
        <f t="shared" si="218"/>
        <v>0</v>
      </c>
      <c r="AQ841" s="35">
        <v>0</v>
      </c>
      <c r="AR841" s="37">
        <v>0</v>
      </c>
      <c r="AS841" s="37">
        <v>0</v>
      </c>
      <c r="AT841" s="51">
        <f t="shared" si="219"/>
        <v>0</v>
      </c>
      <c r="AU841" s="35">
        <v>0</v>
      </c>
      <c r="AV841" s="37">
        <v>0</v>
      </c>
      <c r="AW841" s="37">
        <v>0</v>
      </c>
      <c r="AX841" s="51">
        <f t="shared" si="220"/>
        <v>0</v>
      </c>
      <c r="AY841" s="50">
        <f t="shared" si="221"/>
        <v>0</v>
      </c>
      <c r="AZ841" s="50">
        <f t="shared" si="222"/>
        <v>0</v>
      </c>
      <c r="BA841" s="50">
        <f t="shared" si="223"/>
        <v>0</v>
      </c>
      <c r="BB841" s="36">
        <f t="shared" si="224"/>
        <v>0</v>
      </c>
      <c r="BC841" s="38" t="s">
        <v>1302</v>
      </c>
      <c r="BD841" s="38" t="s">
        <v>1302</v>
      </c>
      <c r="BE841" s="38" t="s">
        <v>1547</v>
      </c>
      <c r="BF841" s="38"/>
    </row>
    <row r="842" spans="1:58" s="33" customFormat="1" x14ac:dyDescent="0.2">
      <c r="A842" s="34">
        <v>175049</v>
      </c>
      <c r="B842" s="35" t="s">
        <v>1309</v>
      </c>
      <c r="C842" s="35">
        <v>179190.43</v>
      </c>
      <c r="D842" s="35">
        <v>2356955</v>
      </c>
      <c r="E842" s="35">
        <v>355.5</v>
      </c>
      <c r="F842" s="49">
        <f t="shared" si="209"/>
        <v>2.2807872445591872</v>
      </c>
      <c r="G842" s="35">
        <v>898033.09</v>
      </c>
      <c r="H842" s="35">
        <v>2436110</v>
      </c>
      <c r="I842" s="35">
        <v>365</v>
      </c>
      <c r="J842" s="49">
        <f t="shared" si="210"/>
        <v>11.427655479432374</v>
      </c>
      <c r="K842" s="35">
        <v>207112.61</v>
      </c>
      <c r="L842" s="35">
        <v>4064853.5</v>
      </c>
      <c r="M842" s="35">
        <v>601.45000000000005</v>
      </c>
      <c r="N842" s="49">
        <f t="shared" si="211"/>
        <v>1.5285614352399168</v>
      </c>
      <c r="O842" s="35">
        <v>603868.91</v>
      </c>
      <c r="P842" s="35">
        <v>3095796</v>
      </c>
      <c r="Q842" s="35">
        <v>451.4</v>
      </c>
      <c r="R842" s="49">
        <f t="shared" si="212"/>
        <v>6.0468894623547547</v>
      </c>
      <c r="S842" s="35">
        <v>-1278</v>
      </c>
      <c r="T842" s="35">
        <v>2728550</v>
      </c>
      <c r="U842" s="35">
        <v>405</v>
      </c>
      <c r="V842" s="49">
        <f t="shared" si="213"/>
        <v>-1.4519799893716444E-2</v>
      </c>
      <c r="W842" s="35">
        <v>289111.99</v>
      </c>
      <c r="X842" s="35">
        <v>2865078</v>
      </c>
      <c r="Y842" s="35">
        <v>429.2</v>
      </c>
      <c r="Z842" s="49">
        <f t="shared" si="214"/>
        <v>3.0272682628535765</v>
      </c>
      <c r="AA842" s="35">
        <v>723385.13</v>
      </c>
      <c r="AB842" s="35">
        <v>2847640</v>
      </c>
      <c r="AC842" s="35">
        <v>401</v>
      </c>
      <c r="AD842" s="49">
        <f t="shared" si="215"/>
        <v>7.8749206465704935</v>
      </c>
      <c r="AE842" s="35">
        <v>722431.97</v>
      </c>
      <c r="AF842" s="35">
        <v>1613345</v>
      </c>
      <c r="AG842" s="35">
        <v>230.5</v>
      </c>
      <c r="AH842" s="49">
        <f t="shared" si="216"/>
        <v>13.433555191233122</v>
      </c>
      <c r="AI842" s="35">
        <v>1043232.44</v>
      </c>
      <c r="AJ842" s="35">
        <v>3407900</v>
      </c>
      <c r="AK842" s="35">
        <v>490</v>
      </c>
      <c r="AL842" s="49">
        <f t="shared" si="217"/>
        <v>9.4897754159453029</v>
      </c>
      <c r="AM842" s="35">
        <v>611345.05000000005</v>
      </c>
      <c r="AN842" s="35">
        <v>3775539.5</v>
      </c>
      <c r="AO842" s="35">
        <v>560.54999999999995</v>
      </c>
      <c r="AP842" s="49">
        <f t="shared" si="218"/>
        <v>5.0195995962961062</v>
      </c>
      <c r="AQ842" s="35">
        <v>451852.56</v>
      </c>
      <c r="AR842" s="37">
        <v>3550482.5</v>
      </c>
      <c r="AS842" s="37">
        <v>514.75</v>
      </c>
      <c r="AT842" s="51">
        <f t="shared" si="219"/>
        <v>3.9452185329740397</v>
      </c>
      <c r="AU842" s="35">
        <v>-14670.18</v>
      </c>
      <c r="AV842" s="37">
        <v>4268250</v>
      </c>
      <c r="AW842" s="37">
        <v>615</v>
      </c>
      <c r="AX842" s="51">
        <f t="shared" si="220"/>
        <v>-0.10654848708487086</v>
      </c>
      <c r="AY842" s="50">
        <f t="shared" si="221"/>
        <v>2899424.16</v>
      </c>
      <c r="AZ842" s="50">
        <f t="shared" si="222"/>
        <v>20394982.5</v>
      </c>
      <c r="BA842" s="50">
        <f t="shared" si="223"/>
        <v>5419.3499999999995</v>
      </c>
      <c r="BB842" s="36">
        <f t="shared" si="224"/>
        <v>4.4070716393112868</v>
      </c>
      <c r="BC842" s="38" t="s">
        <v>1302</v>
      </c>
      <c r="BD842" s="38" t="s">
        <v>1302</v>
      </c>
      <c r="BE842" s="38" t="s">
        <v>1547</v>
      </c>
      <c r="BF842" s="38"/>
    </row>
    <row r="843" spans="1:58" s="33" customFormat="1" x14ac:dyDescent="0.2">
      <c r="A843" s="34">
        <v>175287</v>
      </c>
      <c r="B843" s="35" t="s">
        <v>1549</v>
      </c>
      <c r="C843" s="35">
        <v>279393.59999999998</v>
      </c>
      <c r="D843" s="35">
        <v>388560</v>
      </c>
      <c r="E843" s="35">
        <v>55.2</v>
      </c>
      <c r="F843" s="49">
        <f t="shared" si="209"/>
        <v>21.57146386658431</v>
      </c>
      <c r="G843" s="35">
        <v>64129.59</v>
      </c>
      <c r="H843" s="35">
        <v>378001</v>
      </c>
      <c r="I843" s="35">
        <v>54.3</v>
      </c>
      <c r="J843" s="49">
        <f t="shared" si="210"/>
        <v>5.2592910865315172</v>
      </c>
      <c r="K843" s="35">
        <v>590191.59</v>
      </c>
      <c r="L843" s="35">
        <v>1061629</v>
      </c>
      <c r="M843" s="35">
        <v>152.30000000000001</v>
      </c>
      <c r="N843" s="49">
        <f t="shared" si="211"/>
        <v>16.677905087370448</v>
      </c>
      <c r="O843" s="35">
        <v>266611.59000000003</v>
      </c>
      <c r="P843" s="35">
        <v>147600</v>
      </c>
      <c r="Q843" s="35">
        <v>20</v>
      </c>
      <c r="R843" s="49">
        <f t="shared" si="212"/>
        <v>55.995659146341474</v>
      </c>
      <c r="S843" s="35">
        <v>370305.58</v>
      </c>
      <c r="T843" s="35">
        <v>623140</v>
      </c>
      <c r="U843" s="35">
        <v>86</v>
      </c>
      <c r="V843" s="49">
        <f t="shared" si="213"/>
        <v>18.421980582212665</v>
      </c>
      <c r="W843" s="35">
        <v>286590.58</v>
      </c>
      <c r="X843" s="35">
        <v>217700</v>
      </c>
      <c r="Y843" s="35">
        <v>30</v>
      </c>
      <c r="Z843" s="49">
        <f t="shared" si="214"/>
        <v>39.493419384474045</v>
      </c>
      <c r="AA843" s="35">
        <v>402192.57</v>
      </c>
      <c r="AB843" s="35">
        <v>619938</v>
      </c>
      <c r="AC843" s="35">
        <v>85.2</v>
      </c>
      <c r="AD843" s="49">
        <f t="shared" si="215"/>
        <v>20.111639663966397</v>
      </c>
      <c r="AE843" s="35">
        <v>228517.57</v>
      </c>
      <c r="AF843" s="35">
        <v>70055</v>
      </c>
      <c r="AG843" s="35">
        <v>9.5</v>
      </c>
      <c r="AH843" s="49">
        <f t="shared" si="216"/>
        <v>97.859212047676834</v>
      </c>
      <c r="AI843" s="35">
        <v>237502.57</v>
      </c>
      <c r="AJ843" s="35">
        <v>715660</v>
      </c>
      <c r="AK843" s="35">
        <v>97.5</v>
      </c>
      <c r="AL843" s="49">
        <f t="shared" si="217"/>
        <v>10.287817776597826</v>
      </c>
      <c r="AM843" s="35">
        <v>337392.56</v>
      </c>
      <c r="AN843" s="35">
        <v>819960</v>
      </c>
      <c r="AO843" s="35">
        <v>114</v>
      </c>
      <c r="AP843" s="49">
        <f t="shared" si="218"/>
        <v>12.755706814966583</v>
      </c>
      <c r="AQ843" s="35">
        <v>273222.58</v>
      </c>
      <c r="AR843" s="37">
        <v>615230</v>
      </c>
      <c r="AS843" s="37">
        <v>85</v>
      </c>
      <c r="AT843" s="51">
        <f t="shared" si="219"/>
        <v>13.767046437917527</v>
      </c>
      <c r="AU843" s="35">
        <v>377035.1</v>
      </c>
      <c r="AV843" s="37">
        <v>910180</v>
      </c>
      <c r="AW843" s="37">
        <v>124</v>
      </c>
      <c r="AX843" s="51">
        <f t="shared" si="220"/>
        <v>12.841512777692325</v>
      </c>
      <c r="AY843" s="50">
        <f t="shared" si="221"/>
        <v>2259415.1</v>
      </c>
      <c r="AZ843" s="50">
        <f t="shared" si="222"/>
        <v>3436568</v>
      </c>
      <c r="BA843" s="50">
        <f t="shared" si="223"/>
        <v>913</v>
      </c>
      <c r="BB843" s="36">
        <f t="shared" si="224"/>
        <v>20.38134211224687</v>
      </c>
      <c r="BC843" s="38" t="s">
        <v>1302</v>
      </c>
      <c r="BD843" s="38" t="s">
        <v>1302</v>
      </c>
      <c r="BE843" s="38" t="s">
        <v>1547</v>
      </c>
      <c r="BF843" s="38"/>
    </row>
    <row r="844" spans="1:58" s="33" customFormat="1" x14ac:dyDescent="0.2">
      <c r="A844" s="34">
        <v>175680</v>
      </c>
      <c r="B844" s="35" t="s">
        <v>1311</v>
      </c>
      <c r="C844" s="35">
        <v>-10222.39</v>
      </c>
      <c r="D844" s="35">
        <v>361940</v>
      </c>
      <c r="E844" s="35">
        <v>55</v>
      </c>
      <c r="F844" s="49">
        <f t="shared" si="209"/>
        <v>-0.8472998287008896</v>
      </c>
      <c r="G844" s="35">
        <v>-608.39</v>
      </c>
      <c r="H844" s="35">
        <v>19290</v>
      </c>
      <c r="I844" s="35">
        <v>3</v>
      </c>
      <c r="J844" s="49">
        <f t="shared" si="210"/>
        <v>-0.97771332296526692</v>
      </c>
      <c r="K844" s="35">
        <v>249877.81</v>
      </c>
      <c r="L844" s="35">
        <v>2131847.5</v>
      </c>
      <c r="M844" s="35">
        <v>321.25</v>
      </c>
      <c r="N844" s="49">
        <f t="shared" si="211"/>
        <v>3.5163557899896687</v>
      </c>
      <c r="O844" s="35">
        <v>-63909.67</v>
      </c>
      <c r="P844" s="35">
        <v>113964.5</v>
      </c>
      <c r="Q844" s="35">
        <v>15.65</v>
      </c>
      <c r="R844" s="49">
        <f t="shared" si="212"/>
        <v>-17.384358901236787</v>
      </c>
      <c r="S844" s="35">
        <v>-150975.67999999999</v>
      </c>
      <c r="T844" s="35">
        <v>980220</v>
      </c>
      <c r="U844" s="35">
        <v>150.5</v>
      </c>
      <c r="V844" s="49">
        <f t="shared" si="213"/>
        <v>-4.774689437065148</v>
      </c>
      <c r="W844" s="35">
        <v>308241.59000000003</v>
      </c>
      <c r="X844" s="35">
        <v>928685</v>
      </c>
      <c r="Y844" s="35">
        <v>141.5</v>
      </c>
      <c r="Z844" s="49">
        <f t="shared" si="214"/>
        <v>9.9573565848484691</v>
      </c>
      <c r="AA844" s="35">
        <v>199377.12</v>
      </c>
      <c r="AB844" s="35">
        <v>899432.5</v>
      </c>
      <c r="AC844" s="35">
        <v>126.75</v>
      </c>
      <c r="AD844" s="49">
        <f t="shared" si="215"/>
        <v>6.8717671642952638</v>
      </c>
      <c r="AE844" s="35">
        <v>-38740.879999999997</v>
      </c>
      <c r="AF844" s="35">
        <v>20770</v>
      </c>
      <c r="AG844" s="35">
        <v>3</v>
      </c>
      <c r="AH844" s="49">
        <f t="shared" si="216"/>
        <v>-55.956976408281164</v>
      </c>
      <c r="AI844" s="35">
        <v>-64290.05</v>
      </c>
      <c r="AJ844" s="35">
        <v>1065605</v>
      </c>
      <c r="AK844" s="35">
        <v>156.5</v>
      </c>
      <c r="AL844" s="49">
        <f t="shared" si="217"/>
        <v>-1.8702911022376962</v>
      </c>
      <c r="AM844" s="35">
        <v>-25970.04</v>
      </c>
      <c r="AN844" s="35">
        <v>724602.5</v>
      </c>
      <c r="AO844" s="35">
        <v>109.75</v>
      </c>
      <c r="AP844" s="49">
        <f t="shared" si="218"/>
        <v>-1.1110522527868729</v>
      </c>
      <c r="AQ844" s="35">
        <v>43291.46</v>
      </c>
      <c r="AR844" s="37">
        <v>692357.5</v>
      </c>
      <c r="AS844" s="37">
        <v>102.25</v>
      </c>
      <c r="AT844" s="51">
        <f t="shared" si="219"/>
        <v>1.9383559216156392</v>
      </c>
      <c r="AU844" s="35">
        <v>20668.52</v>
      </c>
      <c r="AV844" s="37">
        <v>1046707.5</v>
      </c>
      <c r="AW844" s="37">
        <v>152.25</v>
      </c>
      <c r="AX844" s="51">
        <f t="shared" si="220"/>
        <v>0.612132921565958</v>
      </c>
      <c r="AY844" s="50">
        <f t="shared" si="221"/>
        <v>531780.39</v>
      </c>
      <c r="AZ844" s="50">
        <f t="shared" si="222"/>
        <v>5435379.5</v>
      </c>
      <c r="BA844" s="50">
        <f t="shared" si="223"/>
        <v>1337.4</v>
      </c>
      <c r="BB844" s="36">
        <f t="shared" si="224"/>
        <v>3.0329422425793822</v>
      </c>
      <c r="BC844" s="38" t="s">
        <v>1302</v>
      </c>
      <c r="BD844" s="38" t="s">
        <v>1302</v>
      </c>
      <c r="BE844" s="38" t="s">
        <v>1547</v>
      </c>
      <c r="BF844" s="38"/>
    </row>
    <row r="845" spans="1:58" s="33" customFormat="1" x14ac:dyDescent="0.2">
      <c r="A845" s="34">
        <v>175848</v>
      </c>
      <c r="B845" s="35" t="s">
        <v>1312</v>
      </c>
      <c r="C845" s="35">
        <v>438748.73</v>
      </c>
      <c r="D845" s="35">
        <v>807392.5</v>
      </c>
      <c r="E845" s="35">
        <v>120.75</v>
      </c>
      <c r="F845" s="49">
        <f t="shared" si="209"/>
        <v>16.302432707759856</v>
      </c>
      <c r="G845" s="35">
        <v>207572.73</v>
      </c>
      <c r="H845" s="35">
        <v>1625480</v>
      </c>
      <c r="I845" s="35">
        <v>252</v>
      </c>
      <c r="J845" s="49">
        <f t="shared" si="210"/>
        <v>3.9586796700051683</v>
      </c>
      <c r="K845" s="35">
        <v>193602.29</v>
      </c>
      <c r="L845" s="35">
        <v>2043032.5</v>
      </c>
      <c r="M845" s="35">
        <v>310.75</v>
      </c>
      <c r="N845" s="49">
        <f t="shared" si="211"/>
        <v>2.8428665231708261</v>
      </c>
      <c r="O845" s="35">
        <v>584888.37</v>
      </c>
      <c r="P845" s="35">
        <v>2044787.5</v>
      </c>
      <c r="Q845" s="35">
        <v>305.75</v>
      </c>
      <c r="R845" s="49">
        <f t="shared" si="212"/>
        <v>8.8671998777379066</v>
      </c>
      <c r="S845" s="35">
        <v>464189.82</v>
      </c>
      <c r="T845" s="35">
        <v>1671240</v>
      </c>
      <c r="U845" s="35">
        <v>256</v>
      </c>
      <c r="V845" s="49">
        <f t="shared" si="213"/>
        <v>8.6103039778846853</v>
      </c>
      <c r="W845" s="35">
        <v>542740.1</v>
      </c>
      <c r="X845" s="35">
        <v>1700380</v>
      </c>
      <c r="Y845" s="35">
        <v>262</v>
      </c>
      <c r="Z845" s="49">
        <f t="shared" si="214"/>
        <v>9.5756260365330093</v>
      </c>
      <c r="AA845" s="35">
        <v>889895.08</v>
      </c>
      <c r="AB845" s="35">
        <v>1562810</v>
      </c>
      <c r="AC845" s="35">
        <v>229</v>
      </c>
      <c r="AD845" s="49">
        <f t="shared" si="215"/>
        <v>17.652016227180525</v>
      </c>
      <c r="AE845" s="35">
        <v>877864.07</v>
      </c>
      <c r="AF845" s="35">
        <v>1256550</v>
      </c>
      <c r="AG845" s="35">
        <v>185</v>
      </c>
      <c r="AH845" s="49">
        <f t="shared" si="216"/>
        <v>20.958912976005728</v>
      </c>
      <c r="AI845" s="35">
        <v>693584.17</v>
      </c>
      <c r="AJ845" s="35">
        <v>2133110</v>
      </c>
      <c r="AK845" s="35">
        <v>315</v>
      </c>
      <c r="AL845" s="49">
        <f t="shared" si="217"/>
        <v>10.079700188926029</v>
      </c>
      <c r="AM845" s="35">
        <v>968618.14</v>
      </c>
      <c r="AN845" s="35">
        <v>1368970</v>
      </c>
      <c r="AO845" s="35">
        <v>203</v>
      </c>
      <c r="AP845" s="49">
        <f t="shared" si="218"/>
        <v>21.934127365829784</v>
      </c>
      <c r="AQ845" s="35">
        <v>818872.21</v>
      </c>
      <c r="AR845" s="37">
        <v>1574850</v>
      </c>
      <c r="AS845" s="37">
        <v>235</v>
      </c>
      <c r="AT845" s="51">
        <f t="shared" si="219"/>
        <v>16.119019913007588</v>
      </c>
      <c r="AU845" s="35">
        <v>830539.5</v>
      </c>
      <c r="AV845" s="37">
        <v>2388990</v>
      </c>
      <c r="AW845" s="37">
        <v>347</v>
      </c>
      <c r="AX845" s="51">
        <f t="shared" si="220"/>
        <v>10.777242474853391</v>
      </c>
      <c r="AY845" s="50">
        <f t="shared" si="221"/>
        <v>3321637.12</v>
      </c>
      <c r="AZ845" s="50">
        <f t="shared" si="222"/>
        <v>11455122.5</v>
      </c>
      <c r="BA845" s="50">
        <f t="shared" si="223"/>
        <v>3021.25</v>
      </c>
      <c r="BB845" s="36">
        <f t="shared" si="224"/>
        <v>8.9890571419031104</v>
      </c>
      <c r="BC845" s="38" t="s">
        <v>1302</v>
      </c>
      <c r="BD845" s="38" t="s">
        <v>1302</v>
      </c>
      <c r="BE845" s="38" t="s">
        <v>1547</v>
      </c>
      <c r="BF845" s="38"/>
    </row>
    <row r="846" spans="1:58" s="33" customFormat="1" x14ac:dyDescent="0.2">
      <c r="A846" s="34">
        <v>177202</v>
      </c>
      <c r="B846" s="35" t="s">
        <v>1313</v>
      </c>
      <c r="C846" s="35">
        <v>282862.56</v>
      </c>
      <c r="D846" s="35">
        <v>492250</v>
      </c>
      <c r="E846" s="35">
        <v>75</v>
      </c>
      <c r="F846" s="49">
        <f t="shared" si="209"/>
        <v>17.238957440325038</v>
      </c>
      <c r="G846" s="35">
        <v>390473.53</v>
      </c>
      <c r="H846" s="35">
        <v>780800</v>
      </c>
      <c r="I846" s="35">
        <v>120</v>
      </c>
      <c r="J846" s="49">
        <f t="shared" si="210"/>
        <v>15.502919351946723</v>
      </c>
      <c r="K846" s="35">
        <v>315422.53000000003</v>
      </c>
      <c r="L846" s="35">
        <v>677700</v>
      </c>
      <c r="M846" s="35">
        <v>100</v>
      </c>
      <c r="N846" s="49">
        <f t="shared" si="211"/>
        <v>13.962927401505093</v>
      </c>
      <c r="O846" s="35">
        <v>274462.53000000003</v>
      </c>
      <c r="P846" s="35">
        <v>404400</v>
      </c>
      <c r="Q846" s="35">
        <v>60</v>
      </c>
      <c r="R846" s="49">
        <f t="shared" si="212"/>
        <v>21.039412537091987</v>
      </c>
      <c r="S846" s="35">
        <v>326833.05</v>
      </c>
      <c r="T846" s="35">
        <v>601090</v>
      </c>
      <c r="U846" s="35">
        <v>86.5</v>
      </c>
      <c r="V846" s="49">
        <f t="shared" si="213"/>
        <v>16.855752965446104</v>
      </c>
      <c r="W846" s="35">
        <v>216179.05</v>
      </c>
      <c r="X846" s="35">
        <v>89615</v>
      </c>
      <c r="Y846" s="35">
        <v>13.5</v>
      </c>
      <c r="Z846" s="49">
        <f t="shared" si="214"/>
        <v>72.369262958210115</v>
      </c>
      <c r="AA846" s="35">
        <v>344047.06</v>
      </c>
      <c r="AB846" s="35">
        <v>517590</v>
      </c>
      <c r="AC846" s="35">
        <v>71</v>
      </c>
      <c r="AD846" s="49">
        <f t="shared" si="215"/>
        <v>20.605998686218818</v>
      </c>
      <c r="AE846" s="35">
        <v>262949.05</v>
      </c>
      <c r="AF846" s="35">
        <v>217885</v>
      </c>
      <c r="AG846" s="35">
        <v>31.5</v>
      </c>
      <c r="AH846" s="49">
        <f t="shared" si="216"/>
        <v>36.204747917479402</v>
      </c>
      <c r="AI846" s="35">
        <v>278370.53000000003</v>
      </c>
      <c r="AJ846" s="35">
        <v>457430</v>
      </c>
      <c r="AK846" s="35">
        <v>67</v>
      </c>
      <c r="AL846" s="49">
        <f t="shared" si="217"/>
        <v>18.865151892092779</v>
      </c>
      <c r="AM846" s="35">
        <v>293162.5</v>
      </c>
      <c r="AN846" s="35">
        <v>524450</v>
      </c>
      <c r="AO846" s="35">
        <v>80</v>
      </c>
      <c r="AP846" s="49">
        <f t="shared" si="218"/>
        <v>17.328701496806179</v>
      </c>
      <c r="AQ846" s="35">
        <v>360587.5</v>
      </c>
      <c r="AR846" s="37">
        <v>207700</v>
      </c>
      <c r="AS846" s="37">
        <v>30</v>
      </c>
      <c r="AT846" s="51">
        <f t="shared" si="219"/>
        <v>53.819029850746269</v>
      </c>
      <c r="AU846" s="35">
        <v>183367.5</v>
      </c>
      <c r="AV846" s="37">
        <v>342500</v>
      </c>
      <c r="AW846" s="37">
        <v>50</v>
      </c>
      <c r="AX846" s="51">
        <f t="shared" si="220"/>
        <v>16.596766423357664</v>
      </c>
      <c r="AY846" s="50">
        <f t="shared" si="221"/>
        <v>2150280.31</v>
      </c>
      <c r="AZ846" s="50">
        <f t="shared" si="222"/>
        <v>3563445</v>
      </c>
      <c r="BA846" s="50">
        <f t="shared" si="223"/>
        <v>784.5</v>
      </c>
      <c r="BB846" s="36">
        <f t="shared" si="224"/>
        <v>18.706249039903799</v>
      </c>
      <c r="BC846" s="38" t="s">
        <v>1302</v>
      </c>
      <c r="BD846" s="38" t="s">
        <v>1302</v>
      </c>
      <c r="BE846" s="38" t="s">
        <v>1547</v>
      </c>
      <c r="BF846" s="38"/>
    </row>
    <row r="847" spans="1:58" s="33" customFormat="1" x14ac:dyDescent="0.2">
      <c r="A847" s="34">
        <v>177259</v>
      </c>
      <c r="B847" s="35" t="s">
        <v>1314</v>
      </c>
      <c r="C847" s="35">
        <v>-13355.09</v>
      </c>
      <c r="D847" s="35">
        <v>67700</v>
      </c>
      <c r="E847" s="35">
        <v>10</v>
      </c>
      <c r="F847" s="49">
        <f t="shared" si="209"/>
        <v>-5.9180605612998525</v>
      </c>
      <c r="G847" s="35">
        <v>-14355.09</v>
      </c>
      <c r="H847" s="35">
        <v>0</v>
      </c>
      <c r="I847" s="35">
        <v>0</v>
      </c>
      <c r="J847" s="49">
        <f t="shared" si="210"/>
        <v>0</v>
      </c>
      <c r="K847" s="35">
        <v>-21255.09</v>
      </c>
      <c r="L847" s="35">
        <v>64100</v>
      </c>
      <c r="M847" s="35">
        <v>10</v>
      </c>
      <c r="N847" s="49">
        <f t="shared" si="211"/>
        <v>-9.9477800312012494</v>
      </c>
      <c r="O847" s="35">
        <v>-1255.0899999999999</v>
      </c>
      <c r="P847" s="35">
        <v>133200</v>
      </c>
      <c r="Q847" s="35">
        <v>20</v>
      </c>
      <c r="R847" s="49">
        <f t="shared" si="212"/>
        <v>-0.29210052552552551</v>
      </c>
      <c r="S847" s="35">
        <v>-12055.09</v>
      </c>
      <c r="T847" s="35">
        <v>0</v>
      </c>
      <c r="U847" s="35">
        <v>0</v>
      </c>
      <c r="V847" s="49">
        <f t="shared" si="213"/>
        <v>0</v>
      </c>
      <c r="W847" s="35">
        <v>-12055.09</v>
      </c>
      <c r="X847" s="35">
        <v>0</v>
      </c>
      <c r="Y847" s="35">
        <v>0</v>
      </c>
      <c r="Z847" s="49">
        <f t="shared" si="214"/>
        <v>0</v>
      </c>
      <c r="AA847" s="35">
        <v>-2255.09</v>
      </c>
      <c r="AB847" s="35">
        <v>68900</v>
      </c>
      <c r="AC847" s="35">
        <v>10</v>
      </c>
      <c r="AD847" s="49">
        <f t="shared" si="215"/>
        <v>-1.0146268505079827</v>
      </c>
      <c r="AE847" s="35">
        <v>-3255.09</v>
      </c>
      <c r="AF847" s="35">
        <v>0</v>
      </c>
      <c r="AG847" s="35">
        <v>0</v>
      </c>
      <c r="AH847" s="49">
        <f t="shared" si="216"/>
        <v>0</v>
      </c>
      <c r="AI847" s="35">
        <v>-8690.09</v>
      </c>
      <c r="AJ847" s="35">
        <v>75050</v>
      </c>
      <c r="AK847" s="35">
        <v>10</v>
      </c>
      <c r="AL847" s="49">
        <f t="shared" si="217"/>
        <v>-3.5895108594270488</v>
      </c>
      <c r="AM847" s="35">
        <v>-9690.09</v>
      </c>
      <c r="AN847" s="35">
        <v>0</v>
      </c>
      <c r="AO847" s="35">
        <v>0</v>
      </c>
      <c r="AP847" s="49">
        <f t="shared" si="218"/>
        <v>0</v>
      </c>
      <c r="AQ847" s="35">
        <v>-9690.09</v>
      </c>
      <c r="AR847" s="37">
        <v>0</v>
      </c>
      <c r="AS847" s="37">
        <v>0</v>
      </c>
      <c r="AT847" s="51">
        <f t="shared" si="219"/>
        <v>0</v>
      </c>
      <c r="AU847" s="35">
        <v>-9690.09</v>
      </c>
      <c r="AV847" s="37">
        <v>0</v>
      </c>
      <c r="AW847" s="37">
        <v>0</v>
      </c>
      <c r="AX847" s="51">
        <f t="shared" si="220"/>
        <v>0</v>
      </c>
      <c r="AY847" s="50">
        <f t="shared" si="221"/>
        <v>-76585.62999999999</v>
      </c>
      <c r="AZ847" s="50">
        <f t="shared" si="222"/>
        <v>333900</v>
      </c>
      <c r="BA847" s="50">
        <f t="shared" si="223"/>
        <v>60</v>
      </c>
      <c r="BB847" s="36">
        <f t="shared" si="224"/>
        <v>-7.1103759508834976</v>
      </c>
      <c r="BC847" s="38" t="s">
        <v>1302</v>
      </c>
      <c r="BD847" s="38" t="s">
        <v>1302</v>
      </c>
      <c r="BE847" s="38" t="s">
        <v>1547</v>
      </c>
      <c r="BF847" s="38"/>
    </row>
    <row r="848" spans="1:58" s="33" customFormat="1" x14ac:dyDescent="0.2">
      <c r="A848" s="34">
        <v>178232</v>
      </c>
      <c r="B848" s="35" t="s">
        <v>1315</v>
      </c>
      <c r="C848" s="35">
        <v>-1366.09</v>
      </c>
      <c r="D848" s="35">
        <v>65500</v>
      </c>
      <c r="E848" s="35">
        <v>10</v>
      </c>
      <c r="F848" s="49">
        <f t="shared" si="209"/>
        <v>-0.62569007633587781</v>
      </c>
      <c r="G848" s="35">
        <v>-1566.09</v>
      </c>
      <c r="H848" s="35">
        <v>64100</v>
      </c>
      <c r="I848" s="35">
        <v>10</v>
      </c>
      <c r="J848" s="49">
        <f t="shared" si="210"/>
        <v>-0.75739141965678636</v>
      </c>
      <c r="K848" s="35">
        <v>-2066.09</v>
      </c>
      <c r="L848" s="35">
        <v>135000</v>
      </c>
      <c r="M848" s="35">
        <v>20</v>
      </c>
      <c r="N848" s="49">
        <f t="shared" si="211"/>
        <v>-0.45913111111111116</v>
      </c>
      <c r="O848" s="35">
        <v>-3166.09</v>
      </c>
      <c r="P848" s="35">
        <v>67300</v>
      </c>
      <c r="Q848" s="35">
        <v>10</v>
      </c>
      <c r="R848" s="49">
        <f t="shared" si="212"/>
        <v>-1.4583772659732541</v>
      </c>
      <c r="S848" s="35">
        <v>-13966.09</v>
      </c>
      <c r="T848" s="35">
        <v>64900</v>
      </c>
      <c r="U848" s="35">
        <v>10</v>
      </c>
      <c r="V848" s="49">
        <f t="shared" si="213"/>
        <v>-6.6710137134052392</v>
      </c>
      <c r="W848" s="35">
        <v>-17966.09</v>
      </c>
      <c r="X848" s="35">
        <v>0</v>
      </c>
      <c r="Y848" s="35">
        <v>0</v>
      </c>
      <c r="Z848" s="49">
        <f t="shared" si="214"/>
        <v>0</v>
      </c>
      <c r="AA848" s="35">
        <v>-17966.09</v>
      </c>
      <c r="AB848" s="35">
        <v>0</v>
      </c>
      <c r="AC848" s="35">
        <v>0</v>
      </c>
      <c r="AD848" s="49">
        <f t="shared" si="215"/>
        <v>0</v>
      </c>
      <c r="AE848" s="35">
        <v>-17966.09</v>
      </c>
      <c r="AF848" s="35">
        <v>0</v>
      </c>
      <c r="AG848" s="35">
        <v>0</v>
      </c>
      <c r="AH848" s="49">
        <f t="shared" si="216"/>
        <v>0</v>
      </c>
      <c r="AI848" s="35">
        <v>-17966.09</v>
      </c>
      <c r="AJ848" s="35">
        <v>0</v>
      </c>
      <c r="AK848" s="35">
        <v>0</v>
      </c>
      <c r="AL848" s="49">
        <f t="shared" si="217"/>
        <v>0</v>
      </c>
      <c r="AM848" s="35">
        <v>-17966.09</v>
      </c>
      <c r="AN848" s="35">
        <v>0</v>
      </c>
      <c r="AO848" s="35">
        <v>0</v>
      </c>
      <c r="AP848" s="49">
        <f t="shared" si="218"/>
        <v>0</v>
      </c>
      <c r="AQ848" s="35">
        <v>-17966.09</v>
      </c>
      <c r="AR848" s="37">
        <v>0</v>
      </c>
      <c r="AS848" s="37">
        <v>0</v>
      </c>
      <c r="AT848" s="51">
        <f t="shared" si="219"/>
        <v>0</v>
      </c>
      <c r="AU848" s="35">
        <v>-5586.09</v>
      </c>
      <c r="AV848" s="37">
        <v>13140</v>
      </c>
      <c r="AW848" s="37">
        <v>2</v>
      </c>
      <c r="AX848" s="51">
        <f t="shared" si="220"/>
        <v>-13.178751141552512</v>
      </c>
      <c r="AY848" s="50">
        <f t="shared" si="221"/>
        <v>-58062.630000000005</v>
      </c>
      <c r="AZ848" s="50">
        <f t="shared" si="222"/>
        <v>396800</v>
      </c>
      <c r="BA848" s="50">
        <f t="shared" si="223"/>
        <v>62</v>
      </c>
      <c r="BB848" s="36">
        <f t="shared" si="224"/>
        <v>-4.5361429687500001</v>
      </c>
      <c r="BC848" s="38" t="s">
        <v>1302</v>
      </c>
      <c r="BD848" s="38" t="s">
        <v>1302</v>
      </c>
      <c r="BE848" s="38" t="s">
        <v>1547</v>
      </c>
      <c r="BF848" s="38"/>
    </row>
    <row r="849" spans="1:58" s="33" customFormat="1" x14ac:dyDescent="0.2">
      <c r="A849" s="34">
        <v>178511</v>
      </c>
      <c r="B849" s="35" t="s">
        <v>1316</v>
      </c>
      <c r="C849" s="35">
        <v>101838.38</v>
      </c>
      <c r="D849" s="35">
        <v>625355</v>
      </c>
      <c r="E849" s="35">
        <v>86.5</v>
      </c>
      <c r="F849" s="49">
        <f t="shared" si="209"/>
        <v>4.8854672945766806</v>
      </c>
      <c r="G849" s="35">
        <v>403280.35</v>
      </c>
      <c r="H849" s="35">
        <v>1196760</v>
      </c>
      <c r="I849" s="35">
        <v>176</v>
      </c>
      <c r="J849" s="49">
        <f t="shared" si="210"/>
        <v>10.446280666131889</v>
      </c>
      <c r="K849" s="35">
        <v>364691.35</v>
      </c>
      <c r="L849" s="35">
        <v>747105</v>
      </c>
      <c r="M849" s="35">
        <v>106.5</v>
      </c>
      <c r="N849" s="49">
        <f t="shared" si="211"/>
        <v>14.644180536872327</v>
      </c>
      <c r="O849" s="35">
        <v>594378.38</v>
      </c>
      <c r="P849" s="35">
        <v>902975</v>
      </c>
      <c r="Q849" s="35">
        <v>132</v>
      </c>
      <c r="R849" s="49">
        <f t="shared" si="212"/>
        <v>20.405581306237714</v>
      </c>
      <c r="S849" s="35">
        <v>183205.38</v>
      </c>
      <c r="T849" s="35">
        <v>106260</v>
      </c>
      <c r="U849" s="35">
        <v>14</v>
      </c>
      <c r="V849" s="49">
        <f t="shared" si="213"/>
        <v>53.447833427442127</v>
      </c>
      <c r="W849" s="35">
        <v>235659.15</v>
      </c>
      <c r="X849" s="35">
        <v>369273.5</v>
      </c>
      <c r="Y849" s="35">
        <v>54.65</v>
      </c>
      <c r="Z849" s="49">
        <f t="shared" si="214"/>
        <v>19.14509029215473</v>
      </c>
      <c r="AA849" s="35">
        <v>210491.15</v>
      </c>
      <c r="AB849" s="35">
        <v>257730</v>
      </c>
      <c r="AC849" s="35">
        <v>37</v>
      </c>
      <c r="AD849" s="49">
        <f t="shared" si="215"/>
        <v>25.318067939316339</v>
      </c>
      <c r="AE849" s="35">
        <v>265802.15999999997</v>
      </c>
      <c r="AF849" s="35">
        <v>359806</v>
      </c>
      <c r="AG849" s="35">
        <v>51.4</v>
      </c>
      <c r="AH849" s="49">
        <f t="shared" si="216"/>
        <v>22.162122921796744</v>
      </c>
      <c r="AI849" s="35">
        <v>284650.89</v>
      </c>
      <c r="AJ849" s="35">
        <v>387732.5</v>
      </c>
      <c r="AK849" s="35">
        <v>54.25</v>
      </c>
      <c r="AL849" s="49">
        <f t="shared" si="217"/>
        <v>22.758416150309817</v>
      </c>
      <c r="AM849" s="35">
        <v>352174.88</v>
      </c>
      <c r="AN849" s="35">
        <v>439730</v>
      </c>
      <c r="AO849" s="35">
        <v>62</v>
      </c>
      <c r="AP849" s="49">
        <f t="shared" si="218"/>
        <v>24.827556182202716</v>
      </c>
      <c r="AQ849" s="35">
        <v>479941.9</v>
      </c>
      <c r="AR849" s="37">
        <v>622725</v>
      </c>
      <c r="AS849" s="37">
        <v>85.5</v>
      </c>
      <c r="AT849" s="51">
        <f t="shared" si="219"/>
        <v>23.892085430968727</v>
      </c>
      <c r="AU849" s="35">
        <v>349076.03</v>
      </c>
      <c r="AV849" s="37">
        <v>460660</v>
      </c>
      <c r="AW849" s="37">
        <v>63</v>
      </c>
      <c r="AX849" s="51">
        <f t="shared" si="220"/>
        <v>23.49098452220727</v>
      </c>
      <c r="AY849" s="50">
        <f t="shared" si="221"/>
        <v>2093544.1399999997</v>
      </c>
      <c r="AZ849" s="50">
        <f t="shared" si="222"/>
        <v>4205458.5</v>
      </c>
      <c r="BA849" s="50">
        <f t="shared" si="223"/>
        <v>922.8</v>
      </c>
      <c r="BB849" s="36">
        <f t="shared" si="224"/>
        <v>15.432293135219382</v>
      </c>
      <c r="BC849" s="38" t="s">
        <v>1302</v>
      </c>
      <c r="BD849" s="38" t="s">
        <v>1302</v>
      </c>
      <c r="BE849" s="38" t="s">
        <v>1547</v>
      </c>
      <c r="BF849" s="38"/>
    </row>
    <row r="850" spans="1:58" s="33" customFormat="1" x14ac:dyDescent="0.2">
      <c r="A850" s="34">
        <v>179945</v>
      </c>
      <c r="B850" s="35" t="s">
        <v>1317</v>
      </c>
      <c r="C850" s="35">
        <v>-1209.57</v>
      </c>
      <c r="D850" s="35">
        <v>65800</v>
      </c>
      <c r="E850" s="35">
        <v>10</v>
      </c>
      <c r="F850" s="49">
        <f t="shared" si="209"/>
        <v>-0.55147568389057744</v>
      </c>
      <c r="G850" s="35">
        <v>-1209.57</v>
      </c>
      <c r="H850" s="35">
        <v>0</v>
      </c>
      <c r="I850" s="35">
        <v>0</v>
      </c>
      <c r="J850" s="49">
        <f t="shared" si="210"/>
        <v>0</v>
      </c>
      <c r="K850" s="35">
        <v>-3544.57</v>
      </c>
      <c r="L850" s="35">
        <v>138250</v>
      </c>
      <c r="M850" s="35">
        <v>20</v>
      </c>
      <c r="N850" s="49">
        <f t="shared" si="211"/>
        <v>-0.76916528028933095</v>
      </c>
      <c r="O850" s="35">
        <v>-4344.57</v>
      </c>
      <c r="P850" s="35">
        <v>132600</v>
      </c>
      <c r="Q850" s="35">
        <v>20</v>
      </c>
      <c r="R850" s="49">
        <f t="shared" si="212"/>
        <v>-1.0156988687782806</v>
      </c>
      <c r="S850" s="35">
        <v>-10844.57</v>
      </c>
      <c r="T850" s="35">
        <v>129200</v>
      </c>
      <c r="U850" s="35">
        <v>20</v>
      </c>
      <c r="V850" s="49">
        <f t="shared" si="213"/>
        <v>-2.602025309597523</v>
      </c>
      <c r="W850" s="35">
        <v>-20244.57</v>
      </c>
      <c r="X850" s="35">
        <v>64600</v>
      </c>
      <c r="Y850" s="35">
        <v>10</v>
      </c>
      <c r="Z850" s="49">
        <f t="shared" si="214"/>
        <v>-9.4015030959752313</v>
      </c>
      <c r="AA850" s="35">
        <v>-5044.57</v>
      </c>
      <c r="AB850" s="35">
        <v>66600</v>
      </c>
      <c r="AC850" s="35">
        <v>10</v>
      </c>
      <c r="AD850" s="49">
        <f t="shared" si="215"/>
        <v>-2.3480731231231227</v>
      </c>
      <c r="AE850" s="35">
        <v>-5544.57</v>
      </c>
      <c r="AF850" s="35">
        <v>0</v>
      </c>
      <c r="AG850" s="35">
        <v>0</v>
      </c>
      <c r="AH850" s="49">
        <f t="shared" si="216"/>
        <v>0</v>
      </c>
      <c r="AI850" s="35">
        <v>-9344.57</v>
      </c>
      <c r="AJ850" s="35">
        <v>0</v>
      </c>
      <c r="AK850" s="35">
        <v>0</v>
      </c>
      <c r="AL850" s="49">
        <f t="shared" si="217"/>
        <v>0</v>
      </c>
      <c r="AM850" s="35">
        <v>-9344.57</v>
      </c>
      <c r="AN850" s="35">
        <v>0</v>
      </c>
      <c r="AO850" s="35">
        <v>0</v>
      </c>
      <c r="AP850" s="49">
        <f t="shared" si="218"/>
        <v>0</v>
      </c>
      <c r="AQ850" s="35">
        <v>-1944.57</v>
      </c>
      <c r="AR850" s="37">
        <v>65400</v>
      </c>
      <c r="AS850" s="37">
        <v>10</v>
      </c>
      <c r="AT850" s="51">
        <f t="shared" si="219"/>
        <v>-0.92173807339449543</v>
      </c>
      <c r="AU850" s="35">
        <v>-3044.57</v>
      </c>
      <c r="AV850" s="37">
        <v>0</v>
      </c>
      <c r="AW850" s="37">
        <v>0</v>
      </c>
      <c r="AX850" s="51">
        <f t="shared" si="220"/>
        <v>0</v>
      </c>
      <c r="AY850" s="50">
        <f t="shared" si="221"/>
        <v>-46441.99</v>
      </c>
      <c r="AZ850" s="50">
        <f t="shared" si="222"/>
        <v>597050</v>
      </c>
      <c r="BA850" s="50">
        <f t="shared" si="223"/>
        <v>100</v>
      </c>
      <c r="BB850" s="36">
        <f t="shared" si="224"/>
        <v>-2.4113586634285236</v>
      </c>
      <c r="BC850" s="38" t="s">
        <v>1302</v>
      </c>
      <c r="BD850" s="38" t="s">
        <v>1302</v>
      </c>
      <c r="BE850" s="38" t="s">
        <v>1547</v>
      </c>
      <c r="BF850" s="38"/>
    </row>
    <row r="851" spans="1:58" s="33" customFormat="1" x14ac:dyDescent="0.2">
      <c r="A851" s="34">
        <v>201091</v>
      </c>
      <c r="B851" s="35" t="s">
        <v>1318</v>
      </c>
      <c r="C851" s="35">
        <v>-61711.46</v>
      </c>
      <c r="D851" s="35">
        <v>1533830</v>
      </c>
      <c r="E851" s="35">
        <v>227</v>
      </c>
      <c r="F851" s="49">
        <f t="shared" si="209"/>
        <v>-1.2070071650704446</v>
      </c>
      <c r="G851" s="35">
        <v>-43952.49</v>
      </c>
      <c r="H851" s="35">
        <v>1486900</v>
      </c>
      <c r="I851" s="35">
        <v>225</v>
      </c>
      <c r="J851" s="49">
        <f t="shared" si="210"/>
        <v>-0.91635428744367475</v>
      </c>
      <c r="K851" s="35">
        <v>259688.57</v>
      </c>
      <c r="L851" s="35">
        <v>1536700</v>
      </c>
      <c r="M851" s="35">
        <v>230</v>
      </c>
      <c r="N851" s="49">
        <f t="shared" si="211"/>
        <v>5.0697319580920155</v>
      </c>
      <c r="O851" s="35">
        <v>-25728.400000000001</v>
      </c>
      <c r="P851" s="35">
        <v>1246350</v>
      </c>
      <c r="Q851" s="35">
        <v>180</v>
      </c>
      <c r="R851" s="49">
        <f t="shared" si="212"/>
        <v>-0.63993292413848446</v>
      </c>
      <c r="S851" s="35">
        <v>-154042.42000000001</v>
      </c>
      <c r="T851" s="35">
        <v>707826</v>
      </c>
      <c r="U851" s="35">
        <v>108.1</v>
      </c>
      <c r="V851" s="49">
        <f t="shared" si="213"/>
        <v>-6.7464532526355354</v>
      </c>
      <c r="W851" s="35">
        <v>-126209.9</v>
      </c>
      <c r="X851" s="35">
        <v>582400</v>
      </c>
      <c r="Y851" s="35">
        <v>90</v>
      </c>
      <c r="Z851" s="49">
        <f t="shared" si="214"/>
        <v>-6.5011967719780221</v>
      </c>
      <c r="AA851" s="35">
        <v>139233.07999999999</v>
      </c>
      <c r="AB851" s="35">
        <v>958000</v>
      </c>
      <c r="AC851" s="35">
        <v>140</v>
      </c>
      <c r="AD851" s="49">
        <f t="shared" si="215"/>
        <v>4.5054545720250516</v>
      </c>
      <c r="AE851" s="35">
        <v>-30251.94</v>
      </c>
      <c r="AF851" s="35">
        <v>456700</v>
      </c>
      <c r="AG851" s="35">
        <v>65</v>
      </c>
      <c r="AH851" s="49">
        <f t="shared" si="216"/>
        <v>-1.9872086708999341</v>
      </c>
      <c r="AI851" s="35">
        <v>-45528.97</v>
      </c>
      <c r="AJ851" s="35">
        <v>1318450</v>
      </c>
      <c r="AK851" s="35">
        <v>195</v>
      </c>
      <c r="AL851" s="49">
        <f t="shared" si="217"/>
        <v>-1.0704979862717585</v>
      </c>
      <c r="AM851" s="35">
        <v>146385.07</v>
      </c>
      <c r="AN851" s="35">
        <v>1790950</v>
      </c>
      <c r="AO851" s="35">
        <v>270</v>
      </c>
      <c r="AP851" s="49">
        <f t="shared" si="218"/>
        <v>2.533815667662414</v>
      </c>
      <c r="AQ851" s="35">
        <v>395094.05</v>
      </c>
      <c r="AR851" s="37">
        <v>1938590</v>
      </c>
      <c r="AS851" s="37">
        <v>286</v>
      </c>
      <c r="AT851" s="51">
        <f t="shared" si="219"/>
        <v>6.3179504433634754</v>
      </c>
      <c r="AU851" s="35">
        <v>214952.3</v>
      </c>
      <c r="AV851" s="37">
        <v>1303490</v>
      </c>
      <c r="AW851" s="37">
        <v>186</v>
      </c>
      <c r="AX851" s="51">
        <f t="shared" si="220"/>
        <v>5.1120616959086762</v>
      </c>
      <c r="AY851" s="50">
        <f t="shared" si="221"/>
        <v>-12723.020000000019</v>
      </c>
      <c r="AZ851" s="50">
        <f t="shared" si="222"/>
        <v>8052006</v>
      </c>
      <c r="BA851" s="50">
        <f t="shared" si="223"/>
        <v>2202.1</v>
      </c>
      <c r="BB851" s="36">
        <f t="shared" si="224"/>
        <v>-4.898327447843439E-2</v>
      </c>
      <c r="BC851" s="38" t="s">
        <v>1302</v>
      </c>
      <c r="BD851" s="38" t="s">
        <v>1302</v>
      </c>
      <c r="BE851" s="38" t="s">
        <v>1547</v>
      </c>
      <c r="BF851" s="38"/>
    </row>
    <row r="852" spans="1:58" s="33" customFormat="1" x14ac:dyDescent="0.2">
      <c r="A852" s="34">
        <v>201171</v>
      </c>
      <c r="B852" s="35" t="s">
        <v>1550</v>
      </c>
      <c r="C852" s="35">
        <v>0</v>
      </c>
      <c r="D852" s="35">
        <v>0</v>
      </c>
      <c r="E852" s="35">
        <v>0</v>
      </c>
      <c r="F852" s="49">
        <f t="shared" si="209"/>
        <v>0</v>
      </c>
      <c r="G852" s="35">
        <v>0</v>
      </c>
      <c r="H852" s="35">
        <v>0</v>
      </c>
      <c r="I852" s="35">
        <v>0</v>
      </c>
      <c r="J852" s="49">
        <f t="shared" si="210"/>
        <v>0</v>
      </c>
      <c r="K852" s="35">
        <v>0</v>
      </c>
      <c r="L852" s="35">
        <v>0</v>
      </c>
      <c r="M852" s="35">
        <v>0</v>
      </c>
      <c r="N852" s="49">
        <f t="shared" si="211"/>
        <v>0</v>
      </c>
      <c r="O852" s="35">
        <v>0</v>
      </c>
      <c r="P852" s="35">
        <v>0</v>
      </c>
      <c r="Q852" s="35">
        <v>0</v>
      </c>
      <c r="R852" s="49">
        <f t="shared" si="212"/>
        <v>0</v>
      </c>
      <c r="S852" s="35">
        <v>0</v>
      </c>
      <c r="T852" s="35">
        <v>0</v>
      </c>
      <c r="U852" s="35">
        <v>0</v>
      </c>
      <c r="V852" s="49">
        <f t="shared" si="213"/>
        <v>0</v>
      </c>
      <c r="W852" s="35">
        <v>0</v>
      </c>
      <c r="X852" s="35">
        <v>0</v>
      </c>
      <c r="Y852" s="35">
        <v>0</v>
      </c>
      <c r="Z852" s="49">
        <f t="shared" si="214"/>
        <v>0</v>
      </c>
      <c r="AA852" s="35">
        <v>0</v>
      </c>
      <c r="AB852" s="35">
        <v>0</v>
      </c>
      <c r="AC852" s="35">
        <v>0</v>
      </c>
      <c r="AD852" s="49">
        <f t="shared" si="215"/>
        <v>0</v>
      </c>
      <c r="AE852" s="35">
        <v>0</v>
      </c>
      <c r="AF852" s="35">
        <v>0</v>
      </c>
      <c r="AG852" s="35">
        <v>0</v>
      </c>
      <c r="AH852" s="49">
        <f t="shared" si="216"/>
        <v>0</v>
      </c>
      <c r="AI852" s="35">
        <v>0</v>
      </c>
      <c r="AJ852" s="35">
        <v>0</v>
      </c>
      <c r="AK852" s="35">
        <v>0</v>
      </c>
      <c r="AL852" s="49">
        <f t="shared" si="217"/>
        <v>0</v>
      </c>
      <c r="AM852" s="35">
        <v>0</v>
      </c>
      <c r="AN852" s="35">
        <v>0</v>
      </c>
      <c r="AO852" s="35">
        <v>0</v>
      </c>
      <c r="AP852" s="49">
        <f t="shared" si="218"/>
        <v>0</v>
      </c>
      <c r="AQ852" s="35">
        <v>-440</v>
      </c>
      <c r="AR852" s="37">
        <v>0</v>
      </c>
      <c r="AS852" s="37">
        <v>0</v>
      </c>
      <c r="AT852" s="51">
        <f t="shared" si="219"/>
        <v>0</v>
      </c>
      <c r="AU852" s="35">
        <v>0</v>
      </c>
      <c r="AV852" s="37">
        <v>0</v>
      </c>
      <c r="AW852" s="37">
        <v>0</v>
      </c>
      <c r="AX852" s="51">
        <f t="shared" si="220"/>
        <v>0</v>
      </c>
      <c r="AY852" s="50">
        <f t="shared" si="221"/>
        <v>0</v>
      </c>
      <c r="AZ852" s="50">
        <f t="shared" si="222"/>
        <v>0</v>
      </c>
      <c r="BA852" s="50">
        <f t="shared" si="223"/>
        <v>0</v>
      </c>
      <c r="BB852" s="36">
        <f t="shared" si="224"/>
        <v>0</v>
      </c>
      <c r="BC852" s="38" t="s">
        <v>1302</v>
      </c>
      <c r="BD852" s="38" t="s">
        <v>1302</v>
      </c>
      <c r="BE852" s="38" t="s">
        <v>1547</v>
      </c>
      <c r="BF852" s="38"/>
    </row>
    <row r="853" spans="1:58" s="33" customFormat="1" x14ac:dyDescent="0.2">
      <c r="A853" s="34">
        <v>202282</v>
      </c>
      <c r="B853" s="35" t="s">
        <v>1332</v>
      </c>
      <c r="C853" s="35">
        <v>162579.24</v>
      </c>
      <c r="D853" s="35">
        <v>170010</v>
      </c>
      <c r="E853" s="35">
        <v>25.5</v>
      </c>
      <c r="F853" s="49">
        <f t="shared" si="209"/>
        <v>28.688766543144521</v>
      </c>
      <c r="G853" s="35">
        <v>114399.24</v>
      </c>
      <c r="H853" s="35">
        <v>0</v>
      </c>
      <c r="I853" s="35">
        <v>0</v>
      </c>
      <c r="J853" s="49">
        <f t="shared" si="210"/>
        <v>0</v>
      </c>
      <c r="K853" s="35">
        <v>114399.24</v>
      </c>
      <c r="L853" s="35">
        <v>0</v>
      </c>
      <c r="M853" s="35">
        <v>0</v>
      </c>
      <c r="N853" s="49">
        <f t="shared" si="211"/>
        <v>0</v>
      </c>
      <c r="O853" s="35">
        <v>114399.24</v>
      </c>
      <c r="P853" s="35">
        <v>0</v>
      </c>
      <c r="Q853" s="35">
        <v>0</v>
      </c>
      <c r="R853" s="49">
        <f t="shared" si="212"/>
        <v>0</v>
      </c>
      <c r="S853" s="35">
        <v>-4455</v>
      </c>
      <c r="T853" s="35">
        <v>0</v>
      </c>
      <c r="U853" s="35">
        <v>0</v>
      </c>
      <c r="V853" s="49">
        <f t="shared" si="213"/>
        <v>0</v>
      </c>
      <c r="W853" s="35">
        <v>-4455</v>
      </c>
      <c r="X853" s="35">
        <v>0</v>
      </c>
      <c r="Y853" s="35">
        <v>0</v>
      </c>
      <c r="Z853" s="49">
        <f t="shared" si="214"/>
        <v>0</v>
      </c>
      <c r="AA853" s="35">
        <v>-4455</v>
      </c>
      <c r="AB853" s="35">
        <v>0</v>
      </c>
      <c r="AC853" s="35">
        <v>0</v>
      </c>
      <c r="AD853" s="49">
        <f t="shared" si="215"/>
        <v>0</v>
      </c>
      <c r="AE853" s="35">
        <v>-4455</v>
      </c>
      <c r="AF853" s="35">
        <v>0</v>
      </c>
      <c r="AG853" s="35">
        <v>0</v>
      </c>
      <c r="AH853" s="49">
        <f t="shared" si="216"/>
        <v>0</v>
      </c>
      <c r="AI853" s="35">
        <v>-4455</v>
      </c>
      <c r="AJ853" s="35">
        <v>0</v>
      </c>
      <c r="AK853" s="35">
        <v>0</v>
      </c>
      <c r="AL853" s="49">
        <f t="shared" si="217"/>
        <v>0</v>
      </c>
      <c r="AM853" s="35">
        <v>-4455</v>
      </c>
      <c r="AN853" s="35">
        <v>0</v>
      </c>
      <c r="AO853" s="35">
        <v>0</v>
      </c>
      <c r="AP853" s="49">
        <f t="shared" si="218"/>
        <v>0</v>
      </c>
      <c r="AQ853" s="35">
        <v>-4455</v>
      </c>
      <c r="AR853" s="37">
        <v>0</v>
      </c>
      <c r="AS853" s="37">
        <v>0</v>
      </c>
      <c r="AT853" s="51">
        <f t="shared" si="219"/>
        <v>0</v>
      </c>
      <c r="AU853" s="35">
        <v>-4455</v>
      </c>
      <c r="AV853" s="37">
        <v>0</v>
      </c>
      <c r="AW853" s="37">
        <v>0</v>
      </c>
      <c r="AX853" s="51">
        <f t="shared" si="220"/>
        <v>0</v>
      </c>
      <c r="AY853" s="50">
        <f t="shared" si="221"/>
        <v>492411.95999999996</v>
      </c>
      <c r="AZ853" s="50">
        <f t="shared" si="222"/>
        <v>170010</v>
      </c>
      <c r="BA853" s="50">
        <f t="shared" si="223"/>
        <v>25.5</v>
      </c>
      <c r="BB853" s="36">
        <f t="shared" si="224"/>
        <v>89.787487559555316</v>
      </c>
      <c r="BC853" s="38" t="s">
        <v>1302</v>
      </c>
      <c r="BD853" s="38" t="s">
        <v>1302</v>
      </c>
      <c r="BE853" s="38" t="s">
        <v>1547</v>
      </c>
      <c r="BF853" s="38"/>
    </row>
    <row r="854" spans="1:58" s="33" customFormat="1" x14ac:dyDescent="0.2">
      <c r="A854" s="34">
        <v>204030</v>
      </c>
      <c r="B854" s="35" t="s">
        <v>1319</v>
      </c>
      <c r="C854" s="35">
        <v>-412835.02</v>
      </c>
      <c r="D854" s="35">
        <v>764932.5</v>
      </c>
      <c r="E854" s="35">
        <v>114.25</v>
      </c>
      <c r="F854" s="49">
        <f t="shared" si="209"/>
        <v>-16.191037248384664</v>
      </c>
      <c r="G854" s="35">
        <v>-398705.04</v>
      </c>
      <c r="H854" s="35">
        <v>737135</v>
      </c>
      <c r="I854" s="35">
        <v>113.5</v>
      </c>
      <c r="J854" s="49">
        <f t="shared" si="210"/>
        <v>-16.767425559768565</v>
      </c>
      <c r="K854" s="35">
        <v>-56372.53</v>
      </c>
      <c r="L854" s="35">
        <v>1179482.5</v>
      </c>
      <c r="M854" s="35">
        <v>178.75</v>
      </c>
      <c r="N854" s="49">
        <f t="shared" si="211"/>
        <v>-1.4338287342118259</v>
      </c>
      <c r="O854" s="35">
        <v>-9607.59</v>
      </c>
      <c r="P854" s="35">
        <v>506440</v>
      </c>
      <c r="Q854" s="35">
        <v>76</v>
      </c>
      <c r="R854" s="49">
        <f t="shared" si="212"/>
        <v>-0.58809590474686047</v>
      </c>
      <c r="S854" s="35">
        <v>-85112.62</v>
      </c>
      <c r="T854" s="35">
        <v>337747.5</v>
      </c>
      <c r="U854" s="35">
        <v>50.25</v>
      </c>
      <c r="V854" s="49">
        <f t="shared" si="213"/>
        <v>-7.8120229461357971</v>
      </c>
      <c r="W854" s="35">
        <v>-111426.38</v>
      </c>
      <c r="X854" s="35">
        <v>352730</v>
      </c>
      <c r="Y854" s="35">
        <v>52</v>
      </c>
      <c r="Z854" s="49">
        <f t="shared" si="214"/>
        <v>-9.4769126527372212</v>
      </c>
      <c r="AA854" s="35">
        <v>100143.6</v>
      </c>
      <c r="AB854" s="35">
        <v>586580</v>
      </c>
      <c r="AC854" s="35">
        <v>82</v>
      </c>
      <c r="AD854" s="49">
        <f t="shared" si="215"/>
        <v>5.2924607044222451</v>
      </c>
      <c r="AE854" s="35">
        <v>-164386.4</v>
      </c>
      <c r="AF854" s="35">
        <v>85880</v>
      </c>
      <c r="AG854" s="35">
        <v>12</v>
      </c>
      <c r="AH854" s="49">
        <f t="shared" si="216"/>
        <v>-57.424219841639498</v>
      </c>
      <c r="AI854" s="35">
        <v>202678.63</v>
      </c>
      <c r="AJ854" s="35">
        <v>1039490</v>
      </c>
      <c r="AK854" s="35">
        <v>155</v>
      </c>
      <c r="AL854" s="49">
        <f t="shared" si="217"/>
        <v>6.0443462948176512</v>
      </c>
      <c r="AM854" s="35">
        <v>-28583.37</v>
      </c>
      <c r="AN854" s="35">
        <v>169150</v>
      </c>
      <c r="AO854" s="35">
        <v>25</v>
      </c>
      <c r="AP854" s="49">
        <f t="shared" si="218"/>
        <v>-5.2384538575229085</v>
      </c>
      <c r="AQ854" s="35">
        <v>200795.61</v>
      </c>
      <c r="AR854" s="37">
        <v>857585</v>
      </c>
      <c r="AS854" s="37">
        <v>127.5</v>
      </c>
      <c r="AT854" s="51">
        <f t="shared" si="219"/>
        <v>7.2583637890121677</v>
      </c>
      <c r="AU854" s="35">
        <v>538904.43999999994</v>
      </c>
      <c r="AV854" s="37">
        <v>1204715</v>
      </c>
      <c r="AW854" s="37">
        <v>174.5</v>
      </c>
      <c r="AX854" s="51">
        <f t="shared" si="220"/>
        <v>13.867211448350854</v>
      </c>
      <c r="AY854" s="50">
        <f t="shared" si="221"/>
        <v>-973915.58000000019</v>
      </c>
      <c r="AZ854" s="50">
        <f t="shared" si="222"/>
        <v>4465047.5</v>
      </c>
      <c r="BA854" s="50">
        <f t="shared" si="223"/>
        <v>1160.75</v>
      </c>
      <c r="BB854" s="36">
        <f t="shared" si="224"/>
        <v>-6.7617159683071701</v>
      </c>
      <c r="BC854" s="38" t="s">
        <v>1302</v>
      </c>
      <c r="BD854" s="38" t="s">
        <v>1302</v>
      </c>
      <c r="BE854" s="38" t="s">
        <v>1547</v>
      </c>
      <c r="BF854" s="38"/>
    </row>
    <row r="855" spans="1:58" s="33" customFormat="1" x14ac:dyDescent="0.2">
      <c r="A855" s="34">
        <v>205591</v>
      </c>
      <c r="B855" s="35" t="s">
        <v>1320</v>
      </c>
      <c r="C855" s="35">
        <v>207386.41</v>
      </c>
      <c r="D855" s="35">
        <v>5197000</v>
      </c>
      <c r="E855" s="35">
        <v>785</v>
      </c>
      <c r="F855" s="49">
        <f t="shared" si="209"/>
        <v>1.1971507215701365</v>
      </c>
      <c r="G855" s="35">
        <v>95555.08</v>
      </c>
      <c r="H855" s="35">
        <v>5515332.5</v>
      </c>
      <c r="I855" s="35">
        <v>850.25</v>
      </c>
      <c r="J855" s="49">
        <f t="shared" si="210"/>
        <v>0.53708592908949737</v>
      </c>
      <c r="K855" s="35">
        <v>-244743.04000000001</v>
      </c>
      <c r="L855" s="35">
        <v>8678472.5</v>
      </c>
      <c r="M855" s="35">
        <v>1285.75</v>
      </c>
      <c r="N855" s="49">
        <f t="shared" si="211"/>
        <v>-0.84603496755909524</v>
      </c>
      <c r="O855" s="35">
        <v>397956.2</v>
      </c>
      <c r="P855" s="35">
        <v>8551447</v>
      </c>
      <c r="Q855" s="35">
        <v>1271.7</v>
      </c>
      <c r="R855" s="49">
        <f t="shared" si="212"/>
        <v>1.4426379769412125</v>
      </c>
      <c r="S855" s="35">
        <v>-685765.33</v>
      </c>
      <c r="T855" s="35">
        <v>7077497.5</v>
      </c>
      <c r="U855" s="35">
        <v>1074.5</v>
      </c>
      <c r="V855" s="49">
        <f t="shared" si="213"/>
        <v>-3.0037064979535488</v>
      </c>
      <c r="W855" s="35">
        <v>-203400</v>
      </c>
      <c r="X855" s="35">
        <v>6037972.5</v>
      </c>
      <c r="Y855" s="35">
        <v>910.25</v>
      </c>
      <c r="Z855" s="49">
        <f t="shared" si="214"/>
        <v>-1.0106041390549561</v>
      </c>
      <c r="AA855" s="35">
        <v>252990.92</v>
      </c>
      <c r="AB855" s="35">
        <v>6130804</v>
      </c>
      <c r="AC855" s="35">
        <v>881.2</v>
      </c>
      <c r="AD855" s="49">
        <f t="shared" si="215"/>
        <v>1.2792316505306645</v>
      </c>
      <c r="AE855" s="35">
        <v>11632.68</v>
      </c>
      <c r="AF855" s="35">
        <v>5470377.5</v>
      </c>
      <c r="AG855" s="35">
        <v>785.25</v>
      </c>
      <c r="AH855" s="49">
        <f t="shared" si="216"/>
        <v>6.3794573592041867E-2</v>
      </c>
      <c r="AI855" s="35">
        <v>-533496.47</v>
      </c>
      <c r="AJ855" s="35">
        <v>9181357.5</v>
      </c>
      <c r="AK855" s="35">
        <v>1337.5</v>
      </c>
      <c r="AL855" s="49">
        <f t="shared" si="217"/>
        <v>-1.8013012313266312</v>
      </c>
      <c r="AM855" s="35">
        <v>260894.78</v>
      </c>
      <c r="AN855" s="35">
        <v>8799095</v>
      </c>
      <c r="AO855" s="35">
        <v>1314</v>
      </c>
      <c r="AP855" s="49">
        <f t="shared" si="218"/>
        <v>0.91915568362428191</v>
      </c>
      <c r="AQ855" s="35">
        <v>174210.08</v>
      </c>
      <c r="AR855" s="37">
        <v>7195067</v>
      </c>
      <c r="AS855" s="37">
        <v>1064.95</v>
      </c>
      <c r="AT855" s="51">
        <f t="shared" si="219"/>
        <v>0.750585433047392</v>
      </c>
      <c r="AU855" s="35">
        <v>-40781.660000000003</v>
      </c>
      <c r="AV855" s="37">
        <v>9885047.5</v>
      </c>
      <c r="AW855" s="37">
        <v>1434.25</v>
      </c>
      <c r="AX855" s="51">
        <f t="shared" si="220"/>
        <v>-0.1278933115900556</v>
      </c>
      <c r="AY855" s="50">
        <f t="shared" si="221"/>
        <v>-180019.75999999992</v>
      </c>
      <c r="AZ855" s="50">
        <f t="shared" si="222"/>
        <v>47188526</v>
      </c>
      <c r="BA855" s="50">
        <f t="shared" si="223"/>
        <v>12994.6</v>
      </c>
      <c r="BB855" s="36">
        <f t="shared" si="224"/>
        <v>-0.11826206565553664</v>
      </c>
      <c r="BC855" s="38" t="s">
        <v>1302</v>
      </c>
      <c r="BD855" s="38" t="s">
        <v>1302</v>
      </c>
      <c r="BE855" s="38" t="s">
        <v>1547</v>
      </c>
      <c r="BF855" s="38"/>
    </row>
    <row r="856" spans="1:58" s="33" customFormat="1" x14ac:dyDescent="0.2">
      <c r="A856" s="34">
        <v>205689</v>
      </c>
      <c r="B856" s="35" t="s">
        <v>1321</v>
      </c>
      <c r="C856" s="35">
        <v>135750.01</v>
      </c>
      <c r="D856" s="35">
        <v>70400</v>
      </c>
      <c r="E856" s="35">
        <v>10</v>
      </c>
      <c r="F856" s="49">
        <f t="shared" si="209"/>
        <v>57.848015625000009</v>
      </c>
      <c r="G856" s="35">
        <v>100150.01</v>
      </c>
      <c r="H856" s="35">
        <v>0</v>
      </c>
      <c r="I856" s="35">
        <v>0</v>
      </c>
      <c r="J856" s="49">
        <f t="shared" si="210"/>
        <v>0</v>
      </c>
      <c r="K856" s="35">
        <v>60150.01</v>
      </c>
      <c r="L856" s="35">
        <v>0</v>
      </c>
      <c r="M856" s="35">
        <v>0</v>
      </c>
      <c r="N856" s="49">
        <f t="shared" si="211"/>
        <v>0</v>
      </c>
      <c r="O856" s="35">
        <v>71650.009999999995</v>
      </c>
      <c r="P856" s="35">
        <v>72300</v>
      </c>
      <c r="Q856" s="35">
        <v>10</v>
      </c>
      <c r="R856" s="49">
        <f t="shared" si="212"/>
        <v>30.72130442600276</v>
      </c>
      <c r="S856" s="35">
        <v>48650.01</v>
      </c>
      <c r="T856" s="35">
        <v>0</v>
      </c>
      <c r="U856" s="35">
        <v>0</v>
      </c>
      <c r="V856" s="49">
        <f t="shared" si="213"/>
        <v>0</v>
      </c>
      <c r="W856" s="35">
        <v>38650.01</v>
      </c>
      <c r="X856" s="35">
        <v>0</v>
      </c>
      <c r="Y856" s="35">
        <v>0</v>
      </c>
      <c r="Z856" s="49">
        <f t="shared" si="214"/>
        <v>0</v>
      </c>
      <c r="AA856" s="35">
        <v>-4.99</v>
      </c>
      <c r="AB856" s="35">
        <v>0</v>
      </c>
      <c r="AC856" s="35">
        <v>0</v>
      </c>
      <c r="AD856" s="49">
        <f t="shared" si="215"/>
        <v>0</v>
      </c>
      <c r="AE856" s="35">
        <v>-4.99</v>
      </c>
      <c r="AF856" s="35">
        <v>0</v>
      </c>
      <c r="AG856" s="35">
        <v>0</v>
      </c>
      <c r="AH856" s="49">
        <f t="shared" si="216"/>
        <v>0</v>
      </c>
      <c r="AI856" s="35">
        <v>-4.99</v>
      </c>
      <c r="AJ856" s="35">
        <v>0</v>
      </c>
      <c r="AK856" s="35">
        <v>0</v>
      </c>
      <c r="AL856" s="49">
        <f t="shared" si="217"/>
        <v>0</v>
      </c>
      <c r="AM856" s="35">
        <v>-4.99</v>
      </c>
      <c r="AN856" s="35">
        <v>0</v>
      </c>
      <c r="AO856" s="35">
        <v>0</v>
      </c>
      <c r="AP856" s="49">
        <f t="shared" si="218"/>
        <v>0</v>
      </c>
      <c r="AQ856" s="35">
        <v>-4.99</v>
      </c>
      <c r="AR856" s="37">
        <v>0</v>
      </c>
      <c r="AS856" s="37">
        <v>0</v>
      </c>
      <c r="AT856" s="51">
        <f t="shared" si="219"/>
        <v>0</v>
      </c>
      <c r="AU856" s="35">
        <v>-4.99</v>
      </c>
      <c r="AV856" s="37">
        <v>0</v>
      </c>
      <c r="AW856" s="37">
        <v>0</v>
      </c>
      <c r="AX856" s="51">
        <f t="shared" si="220"/>
        <v>0</v>
      </c>
      <c r="AY856" s="50">
        <f t="shared" si="221"/>
        <v>454995.07000000007</v>
      </c>
      <c r="AZ856" s="50">
        <f t="shared" si="222"/>
        <v>142700</v>
      </c>
      <c r="BA856" s="50">
        <f t="shared" si="223"/>
        <v>20</v>
      </c>
      <c r="BB856" s="36">
        <f t="shared" si="224"/>
        <v>98.842657112824128</v>
      </c>
      <c r="BC856" s="38" t="s">
        <v>1302</v>
      </c>
      <c r="BD856" s="38" t="s">
        <v>1302</v>
      </c>
      <c r="BE856" s="38" t="s">
        <v>1547</v>
      </c>
      <c r="BF856" s="38"/>
    </row>
    <row r="857" spans="1:58" s="33" customFormat="1" x14ac:dyDescent="0.2">
      <c r="A857" s="34">
        <v>206171</v>
      </c>
      <c r="B857" s="35" t="s">
        <v>1322</v>
      </c>
      <c r="C857" s="35">
        <v>91684.479999999996</v>
      </c>
      <c r="D857" s="35">
        <v>0</v>
      </c>
      <c r="E857" s="35">
        <v>0</v>
      </c>
      <c r="F857" s="49">
        <f t="shared" si="209"/>
        <v>0</v>
      </c>
      <c r="G857" s="35">
        <v>91684.479999999996</v>
      </c>
      <c r="H857" s="35">
        <v>0</v>
      </c>
      <c r="I857" s="35">
        <v>0</v>
      </c>
      <c r="J857" s="49">
        <f t="shared" si="210"/>
        <v>0</v>
      </c>
      <c r="K857" s="35">
        <v>91684.479999999996</v>
      </c>
      <c r="L857" s="35">
        <v>0</v>
      </c>
      <c r="M857" s="35">
        <v>0</v>
      </c>
      <c r="N857" s="49">
        <f t="shared" si="211"/>
        <v>0</v>
      </c>
      <c r="O857" s="35">
        <v>91684.479999999996</v>
      </c>
      <c r="P857" s="35">
        <v>0</v>
      </c>
      <c r="Q857" s="35">
        <v>0</v>
      </c>
      <c r="R857" s="49">
        <f t="shared" si="212"/>
        <v>0</v>
      </c>
      <c r="S857" s="35">
        <v>91684.479999999996</v>
      </c>
      <c r="T857" s="35">
        <v>0</v>
      </c>
      <c r="U857" s="35">
        <v>0</v>
      </c>
      <c r="V857" s="49">
        <f t="shared" si="213"/>
        <v>0</v>
      </c>
      <c r="W857" s="35">
        <v>91684.479999999996</v>
      </c>
      <c r="X857" s="35">
        <v>0</v>
      </c>
      <c r="Y857" s="35">
        <v>0</v>
      </c>
      <c r="Z857" s="49">
        <f t="shared" si="214"/>
        <v>0</v>
      </c>
      <c r="AA857" s="35">
        <v>91684.479999999996</v>
      </c>
      <c r="AB857" s="35">
        <v>0</v>
      </c>
      <c r="AC857" s="35">
        <v>0</v>
      </c>
      <c r="AD857" s="49">
        <f t="shared" si="215"/>
        <v>0</v>
      </c>
      <c r="AE857" s="35">
        <v>-10006.15</v>
      </c>
      <c r="AF857" s="35">
        <v>0</v>
      </c>
      <c r="AG857" s="35">
        <v>0</v>
      </c>
      <c r="AH857" s="49">
        <f t="shared" si="216"/>
        <v>0</v>
      </c>
      <c r="AI857" s="35">
        <v>-10006.15</v>
      </c>
      <c r="AJ857" s="35">
        <v>0</v>
      </c>
      <c r="AK857" s="35">
        <v>0</v>
      </c>
      <c r="AL857" s="49">
        <f t="shared" si="217"/>
        <v>0</v>
      </c>
      <c r="AM857" s="35">
        <v>-10006.15</v>
      </c>
      <c r="AN857" s="35">
        <v>0</v>
      </c>
      <c r="AO857" s="35">
        <v>0</v>
      </c>
      <c r="AP857" s="49">
        <f t="shared" si="218"/>
        <v>0</v>
      </c>
      <c r="AQ857" s="35">
        <v>-10006.15</v>
      </c>
      <c r="AR857" s="37">
        <v>0</v>
      </c>
      <c r="AS857" s="37">
        <v>0</v>
      </c>
      <c r="AT857" s="51">
        <f t="shared" si="219"/>
        <v>0</v>
      </c>
      <c r="AU857" s="35">
        <v>-10006.15</v>
      </c>
      <c r="AV857" s="37">
        <v>0</v>
      </c>
      <c r="AW857" s="37">
        <v>0</v>
      </c>
      <c r="AX857" s="51">
        <f t="shared" si="220"/>
        <v>0</v>
      </c>
      <c r="AY857" s="50">
        <f t="shared" si="221"/>
        <v>641791.36</v>
      </c>
      <c r="AZ857" s="50">
        <f t="shared" si="222"/>
        <v>0</v>
      </c>
      <c r="BA857" s="50">
        <f t="shared" si="223"/>
        <v>0</v>
      </c>
      <c r="BB857" s="36">
        <f t="shared" si="224"/>
        <v>0</v>
      </c>
      <c r="BC857" s="38" t="s">
        <v>1302</v>
      </c>
      <c r="BD857" s="38" t="s">
        <v>1302</v>
      </c>
      <c r="BE857" s="38" t="s">
        <v>1547</v>
      </c>
      <c r="BF857" s="38"/>
    </row>
    <row r="858" spans="1:58" s="33" customFormat="1" x14ac:dyDescent="0.2">
      <c r="A858" s="34">
        <v>206529</v>
      </c>
      <c r="B858" s="35" t="s">
        <v>1323</v>
      </c>
      <c r="C858" s="35">
        <v>667293.91</v>
      </c>
      <c r="D858" s="35">
        <v>1018590</v>
      </c>
      <c r="E858" s="35">
        <v>150</v>
      </c>
      <c r="F858" s="49">
        <f t="shared" si="209"/>
        <v>19.653459488115924</v>
      </c>
      <c r="G858" s="35">
        <v>-20756.11</v>
      </c>
      <c r="H858" s="35">
        <v>694750</v>
      </c>
      <c r="I858" s="35">
        <v>104</v>
      </c>
      <c r="J858" s="49">
        <f t="shared" si="210"/>
        <v>-0.92614524649154384</v>
      </c>
      <c r="K858" s="35">
        <v>37238.33</v>
      </c>
      <c r="L858" s="35">
        <v>1421523</v>
      </c>
      <c r="M858" s="35">
        <v>206.9</v>
      </c>
      <c r="N858" s="49">
        <f t="shared" si="211"/>
        <v>0.78588239514942781</v>
      </c>
      <c r="O858" s="35">
        <v>168770.79</v>
      </c>
      <c r="P858" s="35">
        <v>1280645</v>
      </c>
      <c r="Q858" s="35">
        <v>188</v>
      </c>
      <c r="R858" s="49">
        <f t="shared" si="212"/>
        <v>4.085358932412964</v>
      </c>
      <c r="S858" s="35">
        <v>411000.71</v>
      </c>
      <c r="T858" s="35">
        <v>1320640</v>
      </c>
      <c r="U858" s="35">
        <v>201</v>
      </c>
      <c r="V858" s="49">
        <f t="shared" si="213"/>
        <v>9.6476117715653018</v>
      </c>
      <c r="W858" s="35">
        <v>517196.71</v>
      </c>
      <c r="X858" s="35">
        <v>1062870</v>
      </c>
      <c r="Y858" s="35">
        <v>163</v>
      </c>
      <c r="Z858" s="49">
        <f t="shared" si="214"/>
        <v>14.598117643738181</v>
      </c>
      <c r="AA858" s="35">
        <v>832750.69</v>
      </c>
      <c r="AB858" s="35">
        <v>1043370</v>
      </c>
      <c r="AC858" s="35">
        <v>143</v>
      </c>
      <c r="AD858" s="49">
        <f t="shared" si="215"/>
        <v>24.74220208554971</v>
      </c>
      <c r="AE858" s="35">
        <v>61506.69</v>
      </c>
      <c r="AF858" s="35">
        <v>143733</v>
      </c>
      <c r="AG858" s="35">
        <v>19.7</v>
      </c>
      <c r="AH858" s="49">
        <f t="shared" si="216"/>
        <v>12.837696979816743</v>
      </c>
      <c r="AI858" s="35">
        <v>315245.18</v>
      </c>
      <c r="AJ858" s="35">
        <v>1200120</v>
      </c>
      <c r="AK858" s="35">
        <v>174</v>
      </c>
      <c r="AL858" s="49">
        <f t="shared" si="217"/>
        <v>8.1430195147151956</v>
      </c>
      <c r="AM858" s="35">
        <v>453009.69</v>
      </c>
      <c r="AN858" s="35">
        <v>797312.5</v>
      </c>
      <c r="AO858" s="35">
        <v>113.75</v>
      </c>
      <c r="AP858" s="49">
        <f t="shared" si="218"/>
        <v>17.613295150897546</v>
      </c>
      <c r="AQ858" s="35">
        <v>414111.68</v>
      </c>
      <c r="AR858" s="37">
        <v>1127757.5</v>
      </c>
      <c r="AS858" s="37">
        <v>162.75</v>
      </c>
      <c r="AT858" s="51">
        <f t="shared" si="219"/>
        <v>11.383175975331577</v>
      </c>
      <c r="AU858" s="35">
        <v>596842.97</v>
      </c>
      <c r="AV858" s="37">
        <v>1370785</v>
      </c>
      <c r="AW858" s="37">
        <v>190.5</v>
      </c>
      <c r="AX858" s="51">
        <f t="shared" si="220"/>
        <v>13.49747193761239</v>
      </c>
      <c r="AY858" s="50">
        <f t="shared" si="221"/>
        <v>2613495.0300000003</v>
      </c>
      <c r="AZ858" s="50">
        <f t="shared" si="222"/>
        <v>7842388</v>
      </c>
      <c r="BA858" s="50">
        <f t="shared" si="223"/>
        <v>1816.6000000000001</v>
      </c>
      <c r="BB858" s="36">
        <f t="shared" si="224"/>
        <v>10.330826009883726</v>
      </c>
      <c r="BC858" s="38" t="s">
        <v>1302</v>
      </c>
      <c r="BD858" s="38" t="s">
        <v>1302</v>
      </c>
      <c r="BE858" s="38" t="s">
        <v>1547</v>
      </c>
      <c r="BF858" s="38"/>
    </row>
    <row r="859" spans="1:58" s="33" customFormat="1" x14ac:dyDescent="0.2">
      <c r="A859" s="34">
        <v>208105</v>
      </c>
      <c r="B859" s="35" t="s">
        <v>1551</v>
      </c>
      <c r="C859" s="35">
        <v>-9500</v>
      </c>
      <c r="D859" s="35">
        <v>756300</v>
      </c>
      <c r="E859" s="35">
        <v>115</v>
      </c>
      <c r="F859" s="49">
        <f t="shared" si="209"/>
        <v>-0.37683458944863152</v>
      </c>
      <c r="G859" s="35">
        <v>-34150</v>
      </c>
      <c r="H859" s="35">
        <v>323900</v>
      </c>
      <c r="I859" s="35">
        <v>50</v>
      </c>
      <c r="J859" s="49">
        <f t="shared" si="210"/>
        <v>-3.2684470515591233</v>
      </c>
      <c r="K859" s="35">
        <v>310519.96999999997</v>
      </c>
      <c r="L859" s="35">
        <v>867770</v>
      </c>
      <c r="M859" s="35">
        <v>131</v>
      </c>
      <c r="N859" s="49">
        <f t="shared" si="211"/>
        <v>10.735101582216485</v>
      </c>
      <c r="O859" s="35">
        <v>133269.99</v>
      </c>
      <c r="P859" s="35">
        <v>604945</v>
      </c>
      <c r="Q859" s="35">
        <v>88.5</v>
      </c>
      <c r="R859" s="49">
        <f t="shared" si="212"/>
        <v>6.8293310796849296</v>
      </c>
      <c r="S859" s="35">
        <v>116590.01</v>
      </c>
      <c r="T859" s="35">
        <v>554870</v>
      </c>
      <c r="U859" s="35">
        <v>83</v>
      </c>
      <c r="V859" s="49">
        <f t="shared" si="213"/>
        <v>6.5137605385045143</v>
      </c>
      <c r="W859" s="35">
        <v>173878.52</v>
      </c>
      <c r="X859" s="35">
        <v>272260</v>
      </c>
      <c r="Y859" s="35">
        <v>40</v>
      </c>
      <c r="Z859" s="49">
        <f t="shared" si="214"/>
        <v>19.159463747888047</v>
      </c>
      <c r="AA859" s="35">
        <v>118858.52</v>
      </c>
      <c r="AB859" s="35">
        <v>215580</v>
      </c>
      <c r="AC859" s="35">
        <v>32</v>
      </c>
      <c r="AD859" s="49">
        <f t="shared" si="215"/>
        <v>17.091632433435386</v>
      </c>
      <c r="AE859" s="35">
        <v>175178.53</v>
      </c>
      <c r="AF859" s="35">
        <v>276802.5</v>
      </c>
      <c r="AG859" s="35">
        <v>39.75</v>
      </c>
      <c r="AH859" s="49">
        <f t="shared" si="216"/>
        <v>18.985940878424149</v>
      </c>
      <c r="AI859" s="35">
        <v>65634.75</v>
      </c>
      <c r="AJ859" s="35">
        <v>275450</v>
      </c>
      <c r="AK859" s="35">
        <v>40</v>
      </c>
      <c r="AL859" s="49">
        <f t="shared" si="217"/>
        <v>7.3867389725903063</v>
      </c>
      <c r="AM859" s="35">
        <v>255334.76</v>
      </c>
      <c r="AN859" s="35">
        <v>645785</v>
      </c>
      <c r="AO859" s="35">
        <v>96.5</v>
      </c>
      <c r="AP859" s="49">
        <f t="shared" si="218"/>
        <v>12.256985777000086</v>
      </c>
      <c r="AQ859" s="35">
        <v>253989.75</v>
      </c>
      <c r="AR859" s="37">
        <v>659725</v>
      </c>
      <c r="AS859" s="37">
        <v>97</v>
      </c>
      <c r="AT859" s="51">
        <f t="shared" si="219"/>
        <v>11.934794421918223</v>
      </c>
      <c r="AU859" s="35">
        <v>137745.19</v>
      </c>
      <c r="AV859" s="37">
        <v>641520</v>
      </c>
      <c r="AW859" s="37">
        <v>88.5</v>
      </c>
      <c r="AX859" s="51">
        <f t="shared" si="220"/>
        <v>6.6562241083676268</v>
      </c>
      <c r="AY859" s="50">
        <f t="shared" si="221"/>
        <v>809467.01</v>
      </c>
      <c r="AZ859" s="50">
        <f t="shared" si="222"/>
        <v>3595625</v>
      </c>
      <c r="BA859" s="50">
        <f t="shared" si="223"/>
        <v>901.25</v>
      </c>
      <c r="BB859" s="36">
        <f t="shared" si="224"/>
        <v>6.97889165583174</v>
      </c>
      <c r="BC859" s="38" t="s">
        <v>1302</v>
      </c>
      <c r="BD859" s="38" t="s">
        <v>1302</v>
      </c>
      <c r="BE859" s="38" t="s">
        <v>1547</v>
      </c>
      <c r="BF859" s="38"/>
    </row>
    <row r="860" spans="1:58" s="33" customFormat="1" x14ac:dyDescent="0.2">
      <c r="A860" s="34">
        <v>208466</v>
      </c>
      <c r="B860" s="35" t="s">
        <v>1552</v>
      </c>
      <c r="C860" s="35">
        <v>0</v>
      </c>
      <c r="D860" s="35">
        <v>0</v>
      </c>
      <c r="E860" s="35">
        <v>0</v>
      </c>
      <c r="F860" s="49">
        <f t="shared" si="209"/>
        <v>0</v>
      </c>
      <c r="G860" s="35">
        <v>-7050</v>
      </c>
      <c r="H860" s="35">
        <v>222600</v>
      </c>
      <c r="I860" s="35">
        <v>35</v>
      </c>
      <c r="J860" s="49">
        <f t="shared" si="210"/>
        <v>-0.9818059299191374</v>
      </c>
      <c r="K860" s="35">
        <v>-11550</v>
      </c>
      <c r="L860" s="35">
        <v>228900</v>
      </c>
      <c r="M860" s="35">
        <v>35</v>
      </c>
      <c r="N860" s="49">
        <f t="shared" si="211"/>
        <v>-1.5137614678899083</v>
      </c>
      <c r="O860" s="35">
        <v>50400</v>
      </c>
      <c r="P860" s="35">
        <v>132600</v>
      </c>
      <c r="Q860" s="35">
        <v>20</v>
      </c>
      <c r="R860" s="49">
        <f t="shared" si="212"/>
        <v>11.782805429864254</v>
      </c>
      <c r="S860" s="35">
        <v>-25500</v>
      </c>
      <c r="T860" s="35">
        <v>262650</v>
      </c>
      <c r="U860" s="35">
        <v>40</v>
      </c>
      <c r="V860" s="49">
        <f t="shared" si="213"/>
        <v>-3.0097087378640777</v>
      </c>
      <c r="W860" s="35">
        <v>17250</v>
      </c>
      <c r="X860" s="35">
        <v>64600</v>
      </c>
      <c r="Y860" s="35">
        <v>10</v>
      </c>
      <c r="Z860" s="49">
        <f t="shared" si="214"/>
        <v>8.0108359133126932</v>
      </c>
      <c r="AA860" s="35">
        <v>-12450</v>
      </c>
      <c r="AB860" s="35">
        <v>290000</v>
      </c>
      <c r="AC860" s="35">
        <v>45</v>
      </c>
      <c r="AD860" s="49">
        <f t="shared" si="215"/>
        <v>-1.3308620689655173</v>
      </c>
      <c r="AE860" s="35">
        <v>51650</v>
      </c>
      <c r="AF860" s="35">
        <v>67600</v>
      </c>
      <c r="AG860" s="35">
        <v>10</v>
      </c>
      <c r="AH860" s="49">
        <f t="shared" si="216"/>
        <v>22.921597633136095</v>
      </c>
      <c r="AI860" s="35">
        <v>-14825</v>
      </c>
      <c r="AJ860" s="35">
        <v>67600</v>
      </c>
      <c r="AK860" s="35">
        <v>10</v>
      </c>
      <c r="AL860" s="49">
        <f t="shared" si="217"/>
        <v>-6.7984467455621305</v>
      </c>
      <c r="AM860" s="35">
        <v>-4725</v>
      </c>
      <c r="AN860" s="35">
        <v>63600</v>
      </c>
      <c r="AO860" s="35">
        <v>10</v>
      </c>
      <c r="AP860" s="49">
        <f t="shared" si="218"/>
        <v>-2.3030660377358494</v>
      </c>
      <c r="AQ860" s="35">
        <v>57875</v>
      </c>
      <c r="AR860" s="37">
        <v>65400</v>
      </c>
      <c r="AS860" s="37">
        <v>10</v>
      </c>
      <c r="AT860" s="51">
        <f t="shared" si="219"/>
        <v>27.433103975535172</v>
      </c>
      <c r="AU860" s="35">
        <v>-30925</v>
      </c>
      <c r="AV860" s="37">
        <v>300600</v>
      </c>
      <c r="AW860" s="37">
        <v>45</v>
      </c>
      <c r="AX860" s="51">
        <f t="shared" si="220"/>
        <v>-3.1892049234863609</v>
      </c>
      <c r="AY860" s="50">
        <f t="shared" si="221"/>
        <v>11100</v>
      </c>
      <c r="AZ860" s="50">
        <f t="shared" si="222"/>
        <v>1201350</v>
      </c>
      <c r="BA860" s="50">
        <f t="shared" si="223"/>
        <v>270</v>
      </c>
      <c r="BB860" s="36">
        <f t="shared" si="224"/>
        <v>0.28642776876014481</v>
      </c>
      <c r="BC860" s="38" t="s">
        <v>1302</v>
      </c>
      <c r="BD860" s="38" t="s">
        <v>1302</v>
      </c>
      <c r="BE860" s="38" t="s">
        <v>1547</v>
      </c>
      <c r="BF860" s="38"/>
    </row>
    <row r="861" spans="1:58" s="33" customFormat="1" x14ac:dyDescent="0.2">
      <c r="A861" s="34">
        <v>208848</v>
      </c>
      <c r="B861" s="35" t="s">
        <v>635</v>
      </c>
      <c r="C861" s="35">
        <v>0</v>
      </c>
      <c r="D861" s="35">
        <v>0</v>
      </c>
      <c r="E861" s="35">
        <v>0</v>
      </c>
      <c r="F861" s="49">
        <f t="shared" si="209"/>
        <v>0</v>
      </c>
      <c r="G861" s="35">
        <v>0</v>
      </c>
      <c r="H861" s="35">
        <v>0</v>
      </c>
      <c r="I861" s="35">
        <v>0</v>
      </c>
      <c r="J861" s="49">
        <f t="shared" si="210"/>
        <v>0</v>
      </c>
      <c r="K861" s="35">
        <v>0</v>
      </c>
      <c r="L861" s="35">
        <v>0</v>
      </c>
      <c r="M861" s="35">
        <v>0</v>
      </c>
      <c r="N861" s="49">
        <f t="shared" si="211"/>
        <v>0</v>
      </c>
      <c r="O861" s="35">
        <v>-5700</v>
      </c>
      <c r="P861" s="35">
        <v>401300</v>
      </c>
      <c r="Q861" s="35">
        <v>60</v>
      </c>
      <c r="R861" s="49">
        <f t="shared" si="212"/>
        <v>-0.44031896336905058</v>
      </c>
      <c r="S861" s="35">
        <v>65365.02</v>
      </c>
      <c r="T861" s="35">
        <v>463350</v>
      </c>
      <c r="U861" s="35">
        <v>70</v>
      </c>
      <c r="V861" s="49">
        <f t="shared" si="213"/>
        <v>4.3731857559080609</v>
      </c>
      <c r="W861" s="35">
        <v>82035.02</v>
      </c>
      <c r="X861" s="35">
        <v>333800</v>
      </c>
      <c r="Y861" s="35">
        <v>50</v>
      </c>
      <c r="Z861" s="49">
        <f t="shared" si="214"/>
        <v>7.3728298382264841</v>
      </c>
      <c r="AA861" s="35">
        <v>149735.01999999999</v>
      </c>
      <c r="AB861" s="35">
        <v>280400</v>
      </c>
      <c r="AC861" s="35">
        <v>40</v>
      </c>
      <c r="AD861" s="49">
        <f t="shared" si="215"/>
        <v>16.554156990014263</v>
      </c>
      <c r="AE861" s="35">
        <v>128335.02</v>
      </c>
      <c r="AF861" s="35">
        <v>139200</v>
      </c>
      <c r="AG861" s="35">
        <v>20</v>
      </c>
      <c r="AH861" s="49">
        <f t="shared" si="216"/>
        <v>27.658409482758621</v>
      </c>
      <c r="AI861" s="35">
        <v>90235.02</v>
      </c>
      <c r="AJ861" s="35">
        <v>270400</v>
      </c>
      <c r="AK861" s="35">
        <v>40</v>
      </c>
      <c r="AL861" s="49">
        <f t="shared" si="217"/>
        <v>10.344991198224854</v>
      </c>
      <c r="AM861" s="35">
        <v>150197.01999999999</v>
      </c>
      <c r="AN861" s="35">
        <v>264200</v>
      </c>
      <c r="AO861" s="35">
        <v>40</v>
      </c>
      <c r="AP861" s="49">
        <f t="shared" si="218"/>
        <v>17.623420211960635</v>
      </c>
      <c r="AQ861" s="35">
        <v>106422.02</v>
      </c>
      <c r="AR861" s="37">
        <v>407340</v>
      </c>
      <c r="AS861" s="37">
        <v>61</v>
      </c>
      <c r="AT861" s="51">
        <f t="shared" si="219"/>
        <v>8.099088280060883</v>
      </c>
      <c r="AU861" s="35">
        <v>85327.02</v>
      </c>
      <c r="AV861" s="37">
        <v>408760</v>
      </c>
      <c r="AW861" s="37">
        <v>59</v>
      </c>
      <c r="AX861" s="51">
        <f t="shared" si="220"/>
        <v>6.4711263822291816</v>
      </c>
      <c r="AY861" s="50">
        <f t="shared" si="221"/>
        <v>291435.06</v>
      </c>
      <c r="AZ861" s="50">
        <f t="shared" si="222"/>
        <v>1478850</v>
      </c>
      <c r="BA861" s="50">
        <f t="shared" si="223"/>
        <v>440</v>
      </c>
      <c r="BB861" s="36">
        <f t="shared" si="224"/>
        <v>6.1091299726138555</v>
      </c>
      <c r="BC861" s="38" t="s">
        <v>1302</v>
      </c>
      <c r="BD861" s="38" t="s">
        <v>1302</v>
      </c>
      <c r="BE861" s="38" t="s">
        <v>1547</v>
      </c>
      <c r="BF861" s="38"/>
    </row>
    <row r="862" spans="1:58" s="33" customFormat="1" x14ac:dyDescent="0.2">
      <c r="A862" s="34">
        <v>209172</v>
      </c>
      <c r="B862" s="35" t="s">
        <v>1553</v>
      </c>
      <c r="C862" s="35">
        <v>0</v>
      </c>
      <c r="D862" s="35">
        <v>0</v>
      </c>
      <c r="E862" s="35">
        <v>0</v>
      </c>
      <c r="F862" s="49">
        <f t="shared" si="209"/>
        <v>0</v>
      </c>
      <c r="G862" s="35">
        <v>0</v>
      </c>
      <c r="H862" s="35">
        <v>0</v>
      </c>
      <c r="I862" s="35">
        <v>0</v>
      </c>
      <c r="J862" s="49">
        <f t="shared" si="210"/>
        <v>0</v>
      </c>
      <c r="K862" s="35">
        <v>0</v>
      </c>
      <c r="L862" s="35">
        <v>0</v>
      </c>
      <c r="M862" s="35">
        <v>0</v>
      </c>
      <c r="N862" s="49">
        <f t="shared" si="211"/>
        <v>0</v>
      </c>
      <c r="O862" s="35">
        <v>0</v>
      </c>
      <c r="P862" s="35">
        <v>0</v>
      </c>
      <c r="Q862" s="35">
        <v>0</v>
      </c>
      <c r="R862" s="49">
        <f t="shared" si="212"/>
        <v>0</v>
      </c>
      <c r="S862" s="35">
        <v>63600</v>
      </c>
      <c r="T862" s="35">
        <v>129800</v>
      </c>
      <c r="U862" s="35">
        <v>20</v>
      </c>
      <c r="V862" s="49">
        <f t="shared" si="213"/>
        <v>15.189522342064715</v>
      </c>
      <c r="W862" s="35">
        <v>17500</v>
      </c>
      <c r="X862" s="35">
        <v>134800</v>
      </c>
      <c r="Y862" s="35">
        <v>20</v>
      </c>
      <c r="Z862" s="49">
        <f t="shared" si="214"/>
        <v>3.8946587537091992</v>
      </c>
      <c r="AA862" s="35">
        <v>119100</v>
      </c>
      <c r="AB862" s="35">
        <v>241150</v>
      </c>
      <c r="AC862" s="35">
        <v>35</v>
      </c>
      <c r="AD862" s="49">
        <f t="shared" si="215"/>
        <v>15.310387725482066</v>
      </c>
      <c r="AE862" s="35">
        <v>61600</v>
      </c>
      <c r="AF862" s="35">
        <v>143300</v>
      </c>
      <c r="AG862" s="35">
        <v>20</v>
      </c>
      <c r="AH862" s="49">
        <f t="shared" si="216"/>
        <v>12.896022330774597</v>
      </c>
      <c r="AI862" s="35">
        <v>-18825</v>
      </c>
      <c r="AJ862" s="35">
        <v>67900</v>
      </c>
      <c r="AK862" s="35">
        <v>10</v>
      </c>
      <c r="AL862" s="49">
        <f t="shared" si="217"/>
        <v>-8.59462444771723</v>
      </c>
      <c r="AM862" s="35">
        <v>209520</v>
      </c>
      <c r="AN862" s="35">
        <v>546400</v>
      </c>
      <c r="AO862" s="35">
        <v>80</v>
      </c>
      <c r="AP862" s="49">
        <f t="shared" si="218"/>
        <v>11.887115666178625</v>
      </c>
      <c r="AQ862" s="35">
        <v>312215.01</v>
      </c>
      <c r="AR862" s="37">
        <v>792150</v>
      </c>
      <c r="AS862" s="37">
        <v>115</v>
      </c>
      <c r="AT862" s="51">
        <f t="shared" si="219"/>
        <v>12.218222950198825</v>
      </c>
      <c r="AU862" s="35">
        <v>285115.28000000003</v>
      </c>
      <c r="AV862" s="37">
        <v>1151145</v>
      </c>
      <c r="AW862" s="37">
        <v>166</v>
      </c>
      <c r="AX862" s="51">
        <f t="shared" si="220"/>
        <v>7.6780715548432221</v>
      </c>
      <c r="AY862" s="50">
        <f t="shared" si="221"/>
        <v>200200</v>
      </c>
      <c r="AZ862" s="50">
        <f t="shared" si="222"/>
        <v>505750</v>
      </c>
      <c r="BA862" s="50">
        <f t="shared" si="223"/>
        <v>466</v>
      </c>
      <c r="BB862" s="36">
        <f t="shared" si="224"/>
        <v>12.27128027681661</v>
      </c>
      <c r="BC862" s="38" t="s">
        <v>1302</v>
      </c>
      <c r="BD862" s="38" t="s">
        <v>1302</v>
      </c>
      <c r="BE862" s="38" t="s">
        <v>1547</v>
      </c>
      <c r="BF862" s="38"/>
    </row>
    <row r="863" spans="1:58" s="33" customFormat="1" x14ac:dyDescent="0.2">
      <c r="A863" s="34">
        <v>209972</v>
      </c>
      <c r="B863" s="35" t="s">
        <v>1554</v>
      </c>
      <c r="C863" s="35">
        <v>0</v>
      </c>
      <c r="D863" s="35">
        <v>0</v>
      </c>
      <c r="E863" s="35">
        <v>0</v>
      </c>
      <c r="F863" s="49">
        <f t="shared" si="209"/>
        <v>0</v>
      </c>
      <c r="G863" s="35">
        <v>0</v>
      </c>
      <c r="H863" s="35">
        <v>0</v>
      </c>
      <c r="I863" s="35">
        <v>0</v>
      </c>
      <c r="J863" s="49">
        <f t="shared" si="210"/>
        <v>0</v>
      </c>
      <c r="K863" s="35">
        <v>0</v>
      </c>
      <c r="L863" s="35">
        <v>0</v>
      </c>
      <c r="M863" s="35">
        <v>0</v>
      </c>
      <c r="N863" s="49">
        <f t="shared" si="211"/>
        <v>0</v>
      </c>
      <c r="O863" s="35">
        <v>0</v>
      </c>
      <c r="P863" s="35">
        <v>0</v>
      </c>
      <c r="Q863" s="35">
        <v>0</v>
      </c>
      <c r="R863" s="49">
        <f t="shared" si="212"/>
        <v>0</v>
      </c>
      <c r="S863" s="35">
        <v>0</v>
      </c>
      <c r="T863" s="35">
        <v>0</v>
      </c>
      <c r="U863" s="35">
        <v>0</v>
      </c>
      <c r="V863" s="49">
        <f t="shared" si="213"/>
        <v>0</v>
      </c>
      <c r="W863" s="35">
        <v>0</v>
      </c>
      <c r="X863" s="35">
        <v>0</v>
      </c>
      <c r="Y863" s="35">
        <v>0</v>
      </c>
      <c r="Z863" s="49">
        <f t="shared" si="214"/>
        <v>0</v>
      </c>
      <c r="AA863" s="35">
        <v>233250</v>
      </c>
      <c r="AB863" s="35">
        <v>241150</v>
      </c>
      <c r="AC863" s="35">
        <v>35</v>
      </c>
      <c r="AD863" s="49">
        <f t="shared" si="215"/>
        <v>29.9844495127514</v>
      </c>
      <c r="AE863" s="35">
        <v>143250</v>
      </c>
      <c r="AF863" s="35">
        <v>0</v>
      </c>
      <c r="AG863" s="35">
        <v>0</v>
      </c>
      <c r="AH863" s="49">
        <f t="shared" si="216"/>
        <v>0</v>
      </c>
      <c r="AI863" s="35">
        <v>139050</v>
      </c>
      <c r="AJ863" s="35">
        <v>0</v>
      </c>
      <c r="AK863" s="35">
        <v>0</v>
      </c>
      <c r="AL863" s="49">
        <f t="shared" si="217"/>
        <v>0</v>
      </c>
      <c r="AM863" s="35">
        <v>-50</v>
      </c>
      <c r="AN863" s="35">
        <v>0</v>
      </c>
      <c r="AO863" s="35">
        <v>0</v>
      </c>
      <c r="AP863" s="49">
        <f t="shared" si="218"/>
        <v>0</v>
      </c>
      <c r="AQ863" s="35">
        <v>-50</v>
      </c>
      <c r="AR863" s="37">
        <v>0</v>
      </c>
      <c r="AS863" s="37">
        <v>0</v>
      </c>
      <c r="AT863" s="51">
        <f t="shared" si="219"/>
        <v>0</v>
      </c>
      <c r="AU863" s="35">
        <v>-50</v>
      </c>
      <c r="AV863" s="37">
        <v>0</v>
      </c>
      <c r="AW863" s="37">
        <v>0</v>
      </c>
      <c r="AX863" s="51">
        <f t="shared" si="220"/>
        <v>0</v>
      </c>
      <c r="AY863" s="50">
        <f t="shared" si="221"/>
        <v>233250</v>
      </c>
      <c r="AZ863" s="50">
        <f t="shared" si="222"/>
        <v>241150</v>
      </c>
      <c r="BA863" s="50">
        <f t="shared" si="223"/>
        <v>35</v>
      </c>
      <c r="BB863" s="36">
        <f t="shared" si="224"/>
        <v>29.9844495127514</v>
      </c>
      <c r="BC863" s="38" t="s">
        <v>1302</v>
      </c>
      <c r="BD863" s="38" t="s">
        <v>1302</v>
      </c>
      <c r="BE863" s="38" t="s">
        <v>1547</v>
      </c>
      <c r="BF863" s="38"/>
    </row>
    <row r="864" spans="1:58" s="33" customFormat="1" x14ac:dyDescent="0.2">
      <c r="A864" s="34">
        <v>210162</v>
      </c>
      <c r="B864" s="35" t="s">
        <v>1555</v>
      </c>
      <c r="C864" s="35">
        <v>0</v>
      </c>
      <c r="D864" s="35">
        <v>0</v>
      </c>
      <c r="E864" s="35">
        <v>0</v>
      </c>
      <c r="F864" s="49">
        <f t="shared" si="209"/>
        <v>0</v>
      </c>
      <c r="G864" s="35">
        <v>0</v>
      </c>
      <c r="H864" s="35">
        <v>0</v>
      </c>
      <c r="I864" s="35">
        <v>0</v>
      </c>
      <c r="J864" s="49">
        <f t="shared" si="210"/>
        <v>0</v>
      </c>
      <c r="K864" s="35">
        <v>0</v>
      </c>
      <c r="L864" s="35">
        <v>0</v>
      </c>
      <c r="M864" s="35">
        <v>0</v>
      </c>
      <c r="N864" s="49">
        <f t="shared" si="211"/>
        <v>0</v>
      </c>
      <c r="O864" s="35">
        <v>0</v>
      </c>
      <c r="P864" s="35">
        <v>0</v>
      </c>
      <c r="Q864" s="35">
        <v>0</v>
      </c>
      <c r="R864" s="49">
        <f t="shared" si="212"/>
        <v>0</v>
      </c>
      <c r="S864" s="35">
        <v>0</v>
      </c>
      <c r="T864" s="35">
        <v>0</v>
      </c>
      <c r="U864" s="35">
        <v>0</v>
      </c>
      <c r="V864" s="49">
        <f t="shared" si="213"/>
        <v>0</v>
      </c>
      <c r="W864" s="35">
        <v>0</v>
      </c>
      <c r="X864" s="35">
        <v>0</v>
      </c>
      <c r="Y864" s="35">
        <v>0</v>
      </c>
      <c r="Z864" s="49">
        <f t="shared" si="214"/>
        <v>0</v>
      </c>
      <c r="AA864" s="35">
        <v>16056.5</v>
      </c>
      <c r="AB864" s="35">
        <v>65104.5</v>
      </c>
      <c r="AC864" s="35">
        <v>9.0500000000000007</v>
      </c>
      <c r="AD864" s="49">
        <f t="shared" si="215"/>
        <v>7.6454238954296558</v>
      </c>
      <c r="AE864" s="35">
        <v>-3823.5</v>
      </c>
      <c r="AF864" s="35">
        <v>70900</v>
      </c>
      <c r="AG864" s="35">
        <v>10</v>
      </c>
      <c r="AH864" s="49">
        <f t="shared" si="216"/>
        <v>-1.6178420310296191</v>
      </c>
      <c r="AI864" s="35">
        <v>55465.49</v>
      </c>
      <c r="AJ864" s="35">
        <v>150975</v>
      </c>
      <c r="AK864" s="35">
        <v>22.5</v>
      </c>
      <c r="AL864" s="49">
        <f t="shared" si="217"/>
        <v>11.388840470276536</v>
      </c>
      <c r="AM864" s="35">
        <v>-2402.0100000000002</v>
      </c>
      <c r="AN864" s="35">
        <v>88042.5</v>
      </c>
      <c r="AO864" s="35">
        <v>13.25</v>
      </c>
      <c r="AP864" s="49">
        <f t="shared" si="218"/>
        <v>-0.84575415282392041</v>
      </c>
      <c r="AQ864" s="35">
        <v>-7550.5</v>
      </c>
      <c r="AR864" s="37">
        <v>162362.5</v>
      </c>
      <c r="AS864" s="37">
        <v>23.75</v>
      </c>
      <c r="AT864" s="51">
        <f t="shared" si="219"/>
        <v>-1.4416229116945107</v>
      </c>
      <c r="AU864" s="35">
        <v>-7756.5</v>
      </c>
      <c r="AV864" s="37">
        <v>125850</v>
      </c>
      <c r="AW864" s="37">
        <v>17.5</v>
      </c>
      <c r="AX864" s="51">
        <f t="shared" si="220"/>
        <v>-1.9106197854588798</v>
      </c>
      <c r="AY864" s="50">
        <f t="shared" si="221"/>
        <v>16056.5</v>
      </c>
      <c r="AZ864" s="50">
        <f t="shared" si="222"/>
        <v>65104.5</v>
      </c>
      <c r="BA864" s="50">
        <f t="shared" si="223"/>
        <v>96.05</v>
      </c>
      <c r="BB864" s="36">
        <f t="shared" si="224"/>
        <v>7.6454238954296558</v>
      </c>
      <c r="BC864" s="38" t="s">
        <v>1302</v>
      </c>
      <c r="BD864" s="38" t="s">
        <v>1302</v>
      </c>
      <c r="BE864" s="38" t="s">
        <v>1547</v>
      </c>
      <c r="BF864" s="38"/>
    </row>
    <row r="865" spans="1:58" s="33" customFormat="1" x14ac:dyDescent="0.2">
      <c r="A865" s="34">
        <v>179427</v>
      </c>
      <c r="B865" s="35" t="s">
        <v>1331</v>
      </c>
      <c r="C865" s="35">
        <v>-15895.25</v>
      </c>
      <c r="D865" s="35">
        <v>0</v>
      </c>
      <c r="E865" s="35">
        <v>0</v>
      </c>
      <c r="F865" s="49">
        <f t="shared" si="209"/>
        <v>0</v>
      </c>
      <c r="G865" s="35">
        <v>-15895.25</v>
      </c>
      <c r="H865" s="35">
        <v>0</v>
      </c>
      <c r="I865" s="35">
        <v>0</v>
      </c>
      <c r="J865" s="49">
        <f t="shared" si="210"/>
        <v>0</v>
      </c>
      <c r="K865" s="35">
        <v>-15895.25</v>
      </c>
      <c r="L865" s="35">
        <v>0</v>
      </c>
      <c r="M865" s="35">
        <v>0</v>
      </c>
      <c r="N865" s="49">
        <f t="shared" si="211"/>
        <v>0</v>
      </c>
      <c r="O865" s="35">
        <v>-15895.25</v>
      </c>
      <c r="P865" s="35">
        <v>0</v>
      </c>
      <c r="Q865" s="35">
        <v>0</v>
      </c>
      <c r="R865" s="49">
        <f t="shared" si="212"/>
        <v>0</v>
      </c>
      <c r="S865" s="35">
        <v>-15895.25</v>
      </c>
      <c r="T865" s="35">
        <v>0</v>
      </c>
      <c r="U865" s="35">
        <v>0</v>
      </c>
      <c r="V865" s="49">
        <f t="shared" si="213"/>
        <v>0</v>
      </c>
      <c r="W865" s="35">
        <v>-15895.25</v>
      </c>
      <c r="X865" s="35">
        <v>0</v>
      </c>
      <c r="Y865" s="35">
        <v>0</v>
      </c>
      <c r="Z865" s="49">
        <f t="shared" si="214"/>
        <v>0</v>
      </c>
      <c r="AA865" s="35">
        <v>-15895.25</v>
      </c>
      <c r="AB865" s="35">
        <v>0</v>
      </c>
      <c r="AC865" s="35">
        <v>0</v>
      </c>
      <c r="AD865" s="49">
        <f t="shared" si="215"/>
        <v>0</v>
      </c>
      <c r="AE865" s="35">
        <v>-15895.25</v>
      </c>
      <c r="AF865" s="35">
        <v>0</v>
      </c>
      <c r="AG865" s="35">
        <v>0</v>
      </c>
      <c r="AH865" s="49">
        <f t="shared" si="216"/>
        <v>0</v>
      </c>
      <c r="AI865" s="35">
        <v>0</v>
      </c>
      <c r="AJ865" s="35">
        <v>0</v>
      </c>
      <c r="AK865" s="35">
        <v>0</v>
      </c>
      <c r="AL865" s="49">
        <f t="shared" si="217"/>
        <v>0</v>
      </c>
      <c r="AM865" s="35">
        <v>0</v>
      </c>
      <c r="AN865" s="35">
        <v>0</v>
      </c>
      <c r="AO865" s="35">
        <v>0</v>
      </c>
      <c r="AP865" s="49">
        <f t="shared" si="218"/>
        <v>0</v>
      </c>
      <c r="AQ865" s="35">
        <v>0</v>
      </c>
      <c r="AR865" s="37">
        <v>0</v>
      </c>
      <c r="AS865" s="37">
        <v>0</v>
      </c>
      <c r="AT865" s="51">
        <f t="shared" si="219"/>
        <v>0</v>
      </c>
      <c r="AU865" s="35">
        <v>0</v>
      </c>
      <c r="AV865" s="37">
        <v>0</v>
      </c>
      <c r="AW865" s="37">
        <v>0</v>
      </c>
      <c r="AX865" s="51">
        <f t="shared" si="220"/>
        <v>0</v>
      </c>
      <c r="AY865" s="50">
        <f t="shared" si="221"/>
        <v>-111266.75</v>
      </c>
      <c r="AZ865" s="50">
        <f t="shared" si="222"/>
        <v>0</v>
      </c>
      <c r="BA865" s="50">
        <f t="shared" si="223"/>
        <v>0</v>
      </c>
      <c r="BB865" s="36">
        <f t="shared" si="224"/>
        <v>0</v>
      </c>
      <c r="BC865" s="38" t="s">
        <v>1302</v>
      </c>
      <c r="BD865" s="38" t="s">
        <v>1302</v>
      </c>
      <c r="BE865" s="38" t="s">
        <v>1547</v>
      </c>
      <c r="BF865" s="38"/>
    </row>
    <row r="866" spans="1:58" s="33" customFormat="1" x14ac:dyDescent="0.2">
      <c r="A866" s="34">
        <v>201650</v>
      </c>
      <c r="B866" s="35" t="s">
        <v>186</v>
      </c>
      <c r="C866" s="35">
        <v>-31149.18</v>
      </c>
      <c r="D866" s="35">
        <v>0</v>
      </c>
      <c r="E866" s="35">
        <v>0</v>
      </c>
      <c r="F866" s="49">
        <f t="shared" si="209"/>
        <v>0</v>
      </c>
      <c r="G866" s="35">
        <v>-31149.18</v>
      </c>
      <c r="H866" s="35">
        <v>0</v>
      </c>
      <c r="I866" s="35">
        <v>0</v>
      </c>
      <c r="J866" s="49">
        <f t="shared" si="210"/>
        <v>0</v>
      </c>
      <c r="K866" s="35">
        <v>-31149.18</v>
      </c>
      <c r="L866" s="35">
        <v>0</v>
      </c>
      <c r="M866" s="35">
        <v>0</v>
      </c>
      <c r="N866" s="49">
        <f t="shared" si="211"/>
        <v>0</v>
      </c>
      <c r="O866" s="35">
        <v>-31149.18</v>
      </c>
      <c r="P866" s="35">
        <v>0</v>
      </c>
      <c r="Q866" s="35">
        <v>0</v>
      </c>
      <c r="R866" s="49">
        <f t="shared" si="212"/>
        <v>0</v>
      </c>
      <c r="S866" s="35">
        <v>-31149.18</v>
      </c>
      <c r="T866" s="35">
        <v>0</v>
      </c>
      <c r="U866" s="35">
        <v>0</v>
      </c>
      <c r="V866" s="49">
        <f t="shared" si="213"/>
        <v>0</v>
      </c>
      <c r="W866" s="35">
        <v>-31149.18</v>
      </c>
      <c r="X866" s="35">
        <v>0</v>
      </c>
      <c r="Y866" s="35">
        <v>0</v>
      </c>
      <c r="Z866" s="49">
        <f t="shared" si="214"/>
        <v>0</v>
      </c>
      <c r="AA866" s="35">
        <v>-31149.18</v>
      </c>
      <c r="AB866" s="35">
        <v>0</v>
      </c>
      <c r="AC866" s="35">
        <v>0</v>
      </c>
      <c r="AD866" s="49">
        <f t="shared" si="215"/>
        <v>0</v>
      </c>
      <c r="AE866" s="35">
        <v>-31149.18</v>
      </c>
      <c r="AF866" s="35">
        <v>0</v>
      </c>
      <c r="AG866" s="35">
        <v>0</v>
      </c>
      <c r="AH866" s="49">
        <f t="shared" si="216"/>
        <v>0</v>
      </c>
      <c r="AI866" s="35">
        <v>0</v>
      </c>
      <c r="AJ866" s="35">
        <v>0</v>
      </c>
      <c r="AK866" s="35">
        <v>0</v>
      </c>
      <c r="AL866" s="49">
        <f t="shared" si="217"/>
        <v>0</v>
      </c>
      <c r="AM866" s="35">
        <v>0</v>
      </c>
      <c r="AN866" s="35">
        <v>0</v>
      </c>
      <c r="AO866" s="35">
        <v>0</v>
      </c>
      <c r="AP866" s="49">
        <f t="shared" si="218"/>
        <v>0</v>
      </c>
      <c r="AQ866" s="35">
        <v>0</v>
      </c>
      <c r="AR866" s="37">
        <v>0</v>
      </c>
      <c r="AS866" s="37">
        <v>0</v>
      </c>
      <c r="AT866" s="51">
        <f t="shared" si="219"/>
        <v>0</v>
      </c>
      <c r="AU866" s="35">
        <v>0</v>
      </c>
      <c r="AV866" s="37">
        <v>0</v>
      </c>
      <c r="AW866" s="37">
        <v>0</v>
      </c>
      <c r="AX866" s="51">
        <f t="shared" si="220"/>
        <v>0</v>
      </c>
      <c r="AY866" s="50">
        <f t="shared" si="221"/>
        <v>-218044.25999999998</v>
      </c>
      <c r="AZ866" s="50">
        <f t="shared" si="222"/>
        <v>0</v>
      </c>
      <c r="BA866" s="50">
        <f t="shared" si="223"/>
        <v>0</v>
      </c>
      <c r="BB866" s="36">
        <f t="shared" si="224"/>
        <v>0</v>
      </c>
      <c r="BC866" s="38" t="s">
        <v>1302</v>
      </c>
      <c r="BD866" s="38" t="s">
        <v>1302</v>
      </c>
      <c r="BE866" s="38" t="s">
        <v>1547</v>
      </c>
      <c r="BF866" s="38"/>
    </row>
    <row r="867" spans="1:58" s="33" customFormat="1" x14ac:dyDescent="0.2">
      <c r="A867" s="34">
        <v>142983</v>
      </c>
      <c r="B867" s="35" t="s">
        <v>1324</v>
      </c>
      <c r="C867" s="35">
        <v>-66209.23</v>
      </c>
      <c r="D867" s="35">
        <v>0</v>
      </c>
      <c r="E867" s="35">
        <v>0</v>
      </c>
      <c r="F867" s="49">
        <f t="shared" si="209"/>
        <v>0</v>
      </c>
      <c r="G867" s="35">
        <v>-66209.23</v>
      </c>
      <c r="H867" s="35">
        <v>0</v>
      </c>
      <c r="I867" s="35">
        <v>0</v>
      </c>
      <c r="J867" s="49">
        <f t="shared" si="210"/>
        <v>0</v>
      </c>
      <c r="K867" s="35">
        <v>-66209.23</v>
      </c>
      <c r="L867" s="35">
        <v>0</v>
      </c>
      <c r="M867" s="35">
        <v>0</v>
      </c>
      <c r="N867" s="49">
        <f t="shared" si="211"/>
        <v>0</v>
      </c>
      <c r="O867" s="35">
        <v>-66209.23</v>
      </c>
      <c r="P867" s="35">
        <v>0</v>
      </c>
      <c r="Q867" s="35">
        <v>0</v>
      </c>
      <c r="R867" s="49">
        <f t="shared" si="212"/>
        <v>0</v>
      </c>
      <c r="S867" s="35">
        <v>-66209.23</v>
      </c>
      <c r="T867" s="35">
        <v>0</v>
      </c>
      <c r="U867" s="35">
        <v>0</v>
      </c>
      <c r="V867" s="49">
        <f t="shared" si="213"/>
        <v>0</v>
      </c>
      <c r="W867" s="35">
        <v>-66209.23</v>
      </c>
      <c r="X867" s="35">
        <v>0</v>
      </c>
      <c r="Y867" s="35">
        <v>0</v>
      </c>
      <c r="Z867" s="49">
        <f t="shared" si="214"/>
        <v>0</v>
      </c>
      <c r="AA867" s="35">
        <v>-66209.23</v>
      </c>
      <c r="AB867" s="35">
        <v>0</v>
      </c>
      <c r="AC867" s="35">
        <v>0</v>
      </c>
      <c r="AD867" s="49">
        <f t="shared" si="215"/>
        <v>0</v>
      </c>
      <c r="AE867" s="35">
        <v>-66209.23</v>
      </c>
      <c r="AF867" s="35">
        <v>0</v>
      </c>
      <c r="AG867" s="35">
        <v>0</v>
      </c>
      <c r="AH867" s="49">
        <f t="shared" si="216"/>
        <v>0</v>
      </c>
      <c r="AI867" s="40">
        <v>0</v>
      </c>
      <c r="AJ867" s="35">
        <v>0</v>
      </c>
      <c r="AK867" s="35">
        <v>0</v>
      </c>
      <c r="AL867" s="49">
        <f t="shared" si="217"/>
        <v>0</v>
      </c>
      <c r="AM867" s="35">
        <v>0</v>
      </c>
      <c r="AN867" s="35">
        <v>0</v>
      </c>
      <c r="AO867" s="35">
        <v>0</v>
      </c>
      <c r="AP867" s="49">
        <f t="shared" si="218"/>
        <v>0</v>
      </c>
      <c r="AQ867" s="35">
        <v>0</v>
      </c>
      <c r="AR867" s="37">
        <v>0</v>
      </c>
      <c r="AS867" s="37">
        <v>0</v>
      </c>
      <c r="AT867" s="51">
        <f t="shared" si="219"/>
        <v>0</v>
      </c>
      <c r="AU867" s="35">
        <v>0</v>
      </c>
      <c r="AV867" s="37">
        <v>0</v>
      </c>
      <c r="AW867" s="37">
        <v>0</v>
      </c>
      <c r="AX867" s="51">
        <f t="shared" si="220"/>
        <v>0</v>
      </c>
      <c r="AY867" s="50">
        <f t="shared" si="221"/>
        <v>-463464.60999999993</v>
      </c>
      <c r="AZ867" s="50">
        <f t="shared" si="222"/>
        <v>0</v>
      </c>
      <c r="BA867" s="50">
        <f t="shared" si="223"/>
        <v>0</v>
      </c>
      <c r="BB867" s="36">
        <f t="shared" si="224"/>
        <v>0</v>
      </c>
      <c r="BC867" s="38" t="s">
        <v>1302</v>
      </c>
      <c r="BD867" s="38" t="s">
        <v>1302</v>
      </c>
      <c r="BE867" s="38" t="s">
        <v>1547</v>
      </c>
      <c r="BF867" s="38"/>
    </row>
    <row r="868" spans="1:58" s="33" customFormat="1" x14ac:dyDescent="0.2">
      <c r="A868" s="34">
        <v>176173</v>
      </c>
      <c r="B868" s="35" t="s">
        <v>1331</v>
      </c>
      <c r="C868" s="35">
        <v>-1488.76</v>
      </c>
      <c r="D868" s="35">
        <v>0</v>
      </c>
      <c r="E868" s="35">
        <v>0</v>
      </c>
      <c r="F868" s="49">
        <f t="shared" si="209"/>
        <v>0</v>
      </c>
      <c r="G868" s="35">
        <v>-1488.76</v>
      </c>
      <c r="H868" s="35">
        <v>0</v>
      </c>
      <c r="I868" s="35">
        <v>0</v>
      </c>
      <c r="J868" s="49">
        <f t="shared" si="210"/>
        <v>0</v>
      </c>
      <c r="K868" s="35">
        <v>-1488.76</v>
      </c>
      <c r="L868" s="35">
        <v>0</v>
      </c>
      <c r="M868" s="35">
        <v>0</v>
      </c>
      <c r="N868" s="49">
        <f t="shared" si="211"/>
        <v>0</v>
      </c>
      <c r="O868" s="35">
        <v>-1488.76</v>
      </c>
      <c r="P868" s="35">
        <v>0</v>
      </c>
      <c r="Q868" s="35">
        <v>0</v>
      </c>
      <c r="R868" s="49">
        <f t="shared" si="212"/>
        <v>0</v>
      </c>
      <c r="S868" s="35">
        <v>-1488.76</v>
      </c>
      <c r="T868" s="35">
        <v>0</v>
      </c>
      <c r="U868" s="35">
        <v>0</v>
      </c>
      <c r="V868" s="49">
        <f t="shared" si="213"/>
        <v>0</v>
      </c>
      <c r="W868" s="35">
        <v>-1488.76</v>
      </c>
      <c r="X868" s="35">
        <v>0</v>
      </c>
      <c r="Y868" s="35">
        <v>0</v>
      </c>
      <c r="Z868" s="49">
        <f t="shared" si="214"/>
        <v>0</v>
      </c>
      <c r="AA868" s="35">
        <v>-1488.76</v>
      </c>
      <c r="AB868" s="35">
        <v>0</v>
      </c>
      <c r="AC868" s="35">
        <v>0</v>
      </c>
      <c r="AD868" s="49">
        <f t="shared" si="215"/>
        <v>0</v>
      </c>
      <c r="AE868" s="40">
        <v>0</v>
      </c>
      <c r="AF868" s="35">
        <v>0</v>
      </c>
      <c r="AG868" s="35">
        <v>0</v>
      </c>
      <c r="AH868" s="49">
        <f t="shared" si="216"/>
        <v>0</v>
      </c>
      <c r="AI868" s="40">
        <v>0</v>
      </c>
      <c r="AJ868" s="35">
        <v>0</v>
      </c>
      <c r="AK868" s="35">
        <v>0</v>
      </c>
      <c r="AL868" s="49">
        <f t="shared" si="217"/>
        <v>0</v>
      </c>
      <c r="AM868" s="35">
        <v>0</v>
      </c>
      <c r="AN868" s="35">
        <v>0</v>
      </c>
      <c r="AO868" s="35">
        <v>0</v>
      </c>
      <c r="AP868" s="49">
        <f t="shared" si="218"/>
        <v>0</v>
      </c>
      <c r="AQ868" s="35">
        <v>0</v>
      </c>
      <c r="AR868" s="37">
        <v>0</v>
      </c>
      <c r="AS868" s="37">
        <v>0</v>
      </c>
      <c r="AT868" s="51">
        <f t="shared" si="219"/>
        <v>0</v>
      </c>
      <c r="AU868" s="35">
        <v>0</v>
      </c>
      <c r="AV868" s="37">
        <v>0</v>
      </c>
      <c r="AW868" s="37">
        <v>0</v>
      </c>
      <c r="AX868" s="51">
        <f t="shared" si="220"/>
        <v>0</v>
      </c>
      <c r="AY868" s="50">
        <f t="shared" si="221"/>
        <v>-10421.32</v>
      </c>
      <c r="AZ868" s="50">
        <f t="shared" si="222"/>
        <v>0</v>
      </c>
      <c r="BA868" s="50">
        <f t="shared" si="223"/>
        <v>0</v>
      </c>
      <c r="BB868" s="36">
        <f t="shared" si="224"/>
        <v>0</v>
      </c>
      <c r="BC868" s="38" t="s">
        <v>1302</v>
      </c>
      <c r="BD868" s="38" t="s">
        <v>1302</v>
      </c>
      <c r="BE868" s="38" t="s">
        <v>1547</v>
      </c>
      <c r="BF868" s="38"/>
    </row>
    <row r="869" spans="1:58" s="33" customFormat="1" x14ac:dyDescent="0.2">
      <c r="A869" s="34">
        <v>202440</v>
      </c>
      <c r="B869" s="35" t="s">
        <v>1333</v>
      </c>
      <c r="C869" s="35">
        <v>-8885.4699999999993</v>
      </c>
      <c r="D869" s="35">
        <v>0</v>
      </c>
      <c r="E869" s="35">
        <v>0</v>
      </c>
      <c r="F869" s="49">
        <f t="shared" si="209"/>
        <v>0</v>
      </c>
      <c r="G869" s="35">
        <v>-8885.4699999999993</v>
      </c>
      <c r="H869" s="35">
        <v>0</v>
      </c>
      <c r="I869" s="35">
        <v>0</v>
      </c>
      <c r="J869" s="49">
        <f t="shared" si="210"/>
        <v>0</v>
      </c>
      <c r="K869" s="35">
        <v>-20575.47</v>
      </c>
      <c r="L869" s="35">
        <v>6570</v>
      </c>
      <c r="M869" s="35">
        <v>1</v>
      </c>
      <c r="N869" s="49">
        <f t="shared" si="211"/>
        <v>-93.951917808219179</v>
      </c>
      <c r="O869" s="35">
        <v>-20675.47</v>
      </c>
      <c r="P869" s="35">
        <v>0</v>
      </c>
      <c r="Q869" s="35">
        <v>0</v>
      </c>
      <c r="R869" s="49">
        <f t="shared" si="212"/>
        <v>0</v>
      </c>
      <c r="S869" s="35">
        <v>-20795.47</v>
      </c>
      <c r="T869" s="35">
        <v>0</v>
      </c>
      <c r="U869" s="35">
        <v>0</v>
      </c>
      <c r="V869" s="49">
        <f t="shared" si="213"/>
        <v>0</v>
      </c>
      <c r="W869" s="35">
        <v>-20795.47</v>
      </c>
      <c r="X869" s="35">
        <v>0</v>
      </c>
      <c r="Y869" s="35">
        <v>0</v>
      </c>
      <c r="Z869" s="49">
        <f t="shared" si="214"/>
        <v>0</v>
      </c>
      <c r="AA869" s="35">
        <v>-20795.47</v>
      </c>
      <c r="AB869" s="35">
        <v>0</v>
      </c>
      <c r="AC869" s="35">
        <v>0</v>
      </c>
      <c r="AD869" s="49">
        <f t="shared" si="215"/>
        <v>0</v>
      </c>
      <c r="AE869" s="40">
        <v>0</v>
      </c>
      <c r="AF869" s="35">
        <v>0</v>
      </c>
      <c r="AG869" s="35">
        <v>0</v>
      </c>
      <c r="AH869" s="49">
        <f t="shared" si="216"/>
        <v>0</v>
      </c>
      <c r="AI869" s="40">
        <v>0</v>
      </c>
      <c r="AJ869" s="35">
        <v>0</v>
      </c>
      <c r="AK869" s="35">
        <v>0</v>
      </c>
      <c r="AL869" s="49">
        <f t="shared" si="217"/>
        <v>0</v>
      </c>
      <c r="AM869" s="35">
        <v>0</v>
      </c>
      <c r="AN869" s="35">
        <v>0</v>
      </c>
      <c r="AO869" s="35">
        <v>0</v>
      </c>
      <c r="AP869" s="49">
        <f t="shared" si="218"/>
        <v>0</v>
      </c>
      <c r="AQ869" s="35">
        <v>0</v>
      </c>
      <c r="AR869" s="37">
        <v>0</v>
      </c>
      <c r="AS869" s="37">
        <v>0</v>
      </c>
      <c r="AT869" s="51">
        <f t="shared" si="219"/>
        <v>0</v>
      </c>
      <c r="AU869" s="35">
        <v>0</v>
      </c>
      <c r="AV869" s="37">
        <v>0</v>
      </c>
      <c r="AW869" s="37">
        <v>0</v>
      </c>
      <c r="AX869" s="51">
        <f t="shared" si="220"/>
        <v>0</v>
      </c>
      <c r="AY869" s="50">
        <f t="shared" si="221"/>
        <v>-121408.29000000001</v>
      </c>
      <c r="AZ869" s="50">
        <f t="shared" si="222"/>
        <v>6570</v>
      </c>
      <c r="BA869" s="50">
        <f t="shared" si="223"/>
        <v>1</v>
      </c>
      <c r="BB869" s="36">
        <f t="shared" si="224"/>
        <v>-572.85494520547945</v>
      </c>
      <c r="BC869" s="38" t="s">
        <v>1302</v>
      </c>
      <c r="BD869" s="38" t="s">
        <v>1302</v>
      </c>
      <c r="BE869" s="38" t="s">
        <v>1547</v>
      </c>
      <c r="BF869" s="38"/>
    </row>
    <row r="870" spans="1:58" s="33" customFormat="1" x14ac:dyDescent="0.2">
      <c r="A870" s="39">
        <v>201651</v>
      </c>
      <c r="B870" s="40" t="s">
        <v>1556</v>
      </c>
      <c r="C870" s="35">
        <v>-6030.45</v>
      </c>
      <c r="D870" s="35">
        <v>0</v>
      </c>
      <c r="E870" s="35">
        <v>0</v>
      </c>
      <c r="F870" s="49">
        <f t="shared" si="209"/>
        <v>0</v>
      </c>
      <c r="G870" s="35">
        <v>-6030.45</v>
      </c>
      <c r="H870" s="35">
        <v>0</v>
      </c>
      <c r="I870" s="35">
        <v>0</v>
      </c>
      <c r="J870" s="49">
        <f t="shared" si="210"/>
        <v>0</v>
      </c>
      <c r="K870" s="35">
        <v>-6030.45</v>
      </c>
      <c r="L870" s="35">
        <v>0</v>
      </c>
      <c r="M870" s="35">
        <v>0</v>
      </c>
      <c r="N870" s="49">
        <f t="shared" si="211"/>
        <v>0</v>
      </c>
      <c r="O870" s="35">
        <v>-6030.45</v>
      </c>
      <c r="P870" s="35">
        <v>0</v>
      </c>
      <c r="Q870" s="35">
        <v>0</v>
      </c>
      <c r="R870" s="49">
        <f t="shared" si="212"/>
        <v>0</v>
      </c>
      <c r="S870" s="35">
        <v>-6030.45</v>
      </c>
      <c r="T870" s="35">
        <v>0</v>
      </c>
      <c r="U870" s="35">
        <v>0</v>
      </c>
      <c r="V870" s="49">
        <f t="shared" si="213"/>
        <v>0</v>
      </c>
      <c r="W870" s="35">
        <v>0</v>
      </c>
      <c r="X870" s="35">
        <v>0</v>
      </c>
      <c r="Y870" s="35">
        <v>0</v>
      </c>
      <c r="Z870" s="49">
        <f t="shared" si="214"/>
        <v>0</v>
      </c>
      <c r="AA870" s="40">
        <v>0</v>
      </c>
      <c r="AB870" s="35">
        <v>0</v>
      </c>
      <c r="AC870" s="35">
        <v>0</v>
      </c>
      <c r="AD870" s="49">
        <f t="shared" si="215"/>
        <v>0</v>
      </c>
      <c r="AE870" s="40">
        <v>0</v>
      </c>
      <c r="AF870" s="35">
        <v>0</v>
      </c>
      <c r="AG870" s="35">
        <v>0</v>
      </c>
      <c r="AH870" s="49">
        <f t="shared" si="216"/>
        <v>0</v>
      </c>
      <c r="AI870" s="40">
        <v>0</v>
      </c>
      <c r="AJ870" s="35">
        <v>0</v>
      </c>
      <c r="AK870" s="35">
        <v>0</v>
      </c>
      <c r="AL870" s="49">
        <f t="shared" si="217"/>
        <v>0</v>
      </c>
      <c r="AM870" s="35">
        <v>0</v>
      </c>
      <c r="AN870" s="35">
        <v>0</v>
      </c>
      <c r="AO870" s="35">
        <v>0</v>
      </c>
      <c r="AP870" s="49">
        <f t="shared" si="218"/>
        <v>0</v>
      </c>
      <c r="AQ870" s="35">
        <v>0</v>
      </c>
      <c r="AR870" s="37">
        <v>0</v>
      </c>
      <c r="AS870" s="37">
        <v>0</v>
      </c>
      <c r="AT870" s="51">
        <f t="shared" si="219"/>
        <v>0</v>
      </c>
      <c r="AU870" s="35">
        <v>0</v>
      </c>
      <c r="AV870" s="37">
        <v>0</v>
      </c>
      <c r="AW870" s="37">
        <v>0</v>
      </c>
      <c r="AX870" s="51">
        <f t="shared" si="220"/>
        <v>0</v>
      </c>
      <c r="AY870" s="50">
        <f t="shared" si="221"/>
        <v>-30152.25</v>
      </c>
      <c r="AZ870" s="50">
        <f t="shared" si="222"/>
        <v>0</v>
      </c>
      <c r="BA870" s="50">
        <f t="shared" si="223"/>
        <v>0</v>
      </c>
      <c r="BB870" s="36">
        <f t="shared" si="224"/>
        <v>0</v>
      </c>
      <c r="BC870" s="38" t="s">
        <v>1302</v>
      </c>
      <c r="BD870" s="38" t="s">
        <v>1302</v>
      </c>
      <c r="BE870" s="38" t="s">
        <v>1547</v>
      </c>
      <c r="BF870" s="38"/>
    </row>
    <row r="871" spans="1:58" s="33" customFormat="1" x14ac:dyDescent="0.2">
      <c r="A871" s="34">
        <v>174313</v>
      </c>
      <c r="B871" s="35" t="s">
        <v>1328</v>
      </c>
      <c r="C871" s="35">
        <v>-16480.34</v>
      </c>
      <c r="D871" s="35">
        <v>0</v>
      </c>
      <c r="E871" s="35">
        <v>0</v>
      </c>
      <c r="F871" s="49">
        <f t="shared" si="209"/>
        <v>0</v>
      </c>
      <c r="G871" s="35">
        <v>-16480.34</v>
      </c>
      <c r="H871" s="35">
        <v>0</v>
      </c>
      <c r="I871" s="35">
        <v>0</v>
      </c>
      <c r="J871" s="49">
        <f t="shared" si="210"/>
        <v>0</v>
      </c>
      <c r="K871" s="35">
        <v>-16480.34</v>
      </c>
      <c r="L871" s="35">
        <v>0</v>
      </c>
      <c r="M871" s="35">
        <v>0</v>
      </c>
      <c r="N871" s="49">
        <f t="shared" si="211"/>
        <v>0</v>
      </c>
      <c r="O871" s="35">
        <v>-16480.34</v>
      </c>
      <c r="P871" s="35">
        <v>0</v>
      </c>
      <c r="Q871" s="35">
        <v>0</v>
      </c>
      <c r="R871" s="49">
        <f t="shared" si="212"/>
        <v>0</v>
      </c>
      <c r="S871" s="40">
        <v>0</v>
      </c>
      <c r="T871" s="35">
        <v>0</v>
      </c>
      <c r="U871" s="35">
        <v>0</v>
      </c>
      <c r="V871" s="49">
        <f t="shared" si="213"/>
        <v>0</v>
      </c>
      <c r="W871" s="40">
        <v>0</v>
      </c>
      <c r="X871" s="35">
        <v>0</v>
      </c>
      <c r="Y871" s="35">
        <v>0</v>
      </c>
      <c r="Z871" s="49">
        <f t="shared" si="214"/>
        <v>0</v>
      </c>
      <c r="AA871" s="40">
        <v>0</v>
      </c>
      <c r="AB871" s="35">
        <v>0</v>
      </c>
      <c r="AC871" s="35">
        <v>0</v>
      </c>
      <c r="AD871" s="49">
        <f t="shared" si="215"/>
        <v>0</v>
      </c>
      <c r="AE871" s="40">
        <v>0</v>
      </c>
      <c r="AF871" s="35">
        <v>0</v>
      </c>
      <c r="AG871" s="35">
        <v>0</v>
      </c>
      <c r="AH871" s="49">
        <f t="shared" si="216"/>
        <v>0</v>
      </c>
      <c r="AI871" s="40">
        <v>0</v>
      </c>
      <c r="AJ871" s="35">
        <v>0</v>
      </c>
      <c r="AK871" s="35">
        <v>0</v>
      </c>
      <c r="AL871" s="49">
        <f t="shared" si="217"/>
        <v>0</v>
      </c>
      <c r="AM871" s="35">
        <v>0</v>
      </c>
      <c r="AN871" s="35">
        <v>0</v>
      </c>
      <c r="AO871" s="35">
        <v>0</v>
      </c>
      <c r="AP871" s="49">
        <f t="shared" si="218"/>
        <v>0</v>
      </c>
      <c r="AQ871" s="35">
        <v>0</v>
      </c>
      <c r="AR871" s="37">
        <v>0</v>
      </c>
      <c r="AS871" s="37">
        <v>0</v>
      </c>
      <c r="AT871" s="51">
        <f t="shared" si="219"/>
        <v>0</v>
      </c>
      <c r="AU871" s="35">
        <v>0</v>
      </c>
      <c r="AV871" s="37">
        <v>0</v>
      </c>
      <c r="AW871" s="37">
        <v>0</v>
      </c>
      <c r="AX871" s="51">
        <f t="shared" si="220"/>
        <v>0</v>
      </c>
      <c r="AY871" s="50">
        <f t="shared" si="221"/>
        <v>-65921.36</v>
      </c>
      <c r="AZ871" s="50">
        <f t="shared" si="222"/>
        <v>0</v>
      </c>
      <c r="BA871" s="50">
        <f t="shared" si="223"/>
        <v>0</v>
      </c>
      <c r="BB871" s="36">
        <f t="shared" si="224"/>
        <v>0</v>
      </c>
      <c r="BC871" s="38" t="s">
        <v>1302</v>
      </c>
      <c r="BD871" s="38" t="s">
        <v>1302</v>
      </c>
      <c r="BE871" s="38" t="s">
        <v>1547</v>
      </c>
      <c r="BF871" s="38"/>
    </row>
    <row r="872" spans="1:58" s="33" customFormat="1" x14ac:dyDescent="0.2">
      <c r="A872" s="34">
        <v>178670</v>
      </c>
      <c r="B872" s="35" t="s">
        <v>1329</v>
      </c>
      <c r="C872" s="35">
        <v>-17149.689999999999</v>
      </c>
      <c r="D872" s="35">
        <v>0</v>
      </c>
      <c r="E872" s="35">
        <v>0</v>
      </c>
      <c r="F872" s="49">
        <f t="shared" si="209"/>
        <v>0</v>
      </c>
      <c r="G872" s="35">
        <v>-17149.689999999999</v>
      </c>
      <c r="H872" s="35">
        <v>0</v>
      </c>
      <c r="I872" s="35">
        <v>0</v>
      </c>
      <c r="J872" s="49">
        <f t="shared" si="210"/>
        <v>0</v>
      </c>
      <c r="K872" s="35">
        <v>-17149.689999999999</v>
      </c>
      <c r="L872" s="35">
        <v>0</v>
      </c>
      <c r="M872" s="35">
        <v>0</v>
      </c>
      <c r="N872" s="49">
        <f t="shared" si="211"/>
        <v>0</v>
      </c>
      <c r="O872" s="35">
        <v>-17149.689999999999</v>
      </c>
      <c r="P872" s="35">
        <v>0</v>
      </c>
      <c r="Q872" s="35">
        <v>0</v>
      </c>
      <c r="R872" s="49">
        <f t="shared" si="212"/>
        <v>0</v>
      </c>
      <c r="S872" s="40">
        <v>0</v>
      </c>
      <c r="T872" s="35">
        <v>0</v>
      </c>
      <c r="U872" s="35">
        <v>0</v>
      </c>
      <c r="V872" s="49">
        <f t="shared" si="213"/>
        <v>0</v>
      </c>
      <c r="W872" s="40">
        <v>0</v>
      </c>
      <c r="X872" s="35">
        <v>0</v>
      </c>
      <c r="Y872" s="35">
        <v>0</v>
      </c>
      <c r="Z872" s="49">
        <f t="shared" si="214"/>
        <v>0</v>
      </c>
      <c r="AA872" s="40">
        <v>0</v>
      </c>
      <c r="AB872" s="35">
        <v>0</v>
      </c>
      <c r="AC872" s="35">
        <v>0</v>
      </c>
      <c r="AD872" s="49">
        <f t="shared" si="215"/>
        <v>0</v>
      </c>
      <c r="AE872" s="40">
        <v>0</v>
      </c>
      <c r="AF872" s="35">
        <v>0</v>
      </c>
      <c r="AG872" s="35">
        <v>0</v>
      </c>
      <c r="AH872" s="49">
        <f t="shared" si="216"/>
        <v>0</v>
      </c>
      <c r="AI872" s="40">
        <v>0</v>
      </c>
      <c r="AJ872" s="35">
        <v>0</v>
      </c>
      <c r="AK872" s="35">
        <v>0</v>
      </c>
      <c r="AL872" s="49">
        <f t="shared" si="217"/>
        <v>0</v>
      </c>
      <c r="AM872" s="35">
        <v>0</v>
      </c>
      <c r="AN872" s="35">
        <v>0</v>
      </c>
      <c r="AO872" s="35">
        <v>0</v>
      </c>
      <c r="AP872" s="49">
        <f t="shared" si="218"/>
        <v>0</v>
      </c>
      <c r="AQ872" s="35">
        <v>0</v>
      </c>
      <c r="AR872" s="37">
        <v>0</v>
      </c>
      <c r="AS872" s="37">
        <v>0</v>
      </c>
      <c r="AT872" s="51">
        <f t="shared" si="219"/>
        <v>0</v>
      </c>
      <c r="AU872" s="35">
        <v>0</v>
      </c>
      <c r="AV872" s="37">
        <v>0</v>
      </c>
      <c r="AW872" s="37">
        <v>0</v>
      </c>
      <c r="AX872" s="51">
        <f t="shared" si="220"/>
        <v>0</v>
      </c>
      <c r="AY872" s="50">
        <f t="shared" si="221"/>
        <v>-68598.759999999995</v>
      </c>
      <c r="AZ872" s="50">
        <f t="shared" si="222"/>
        <v>0</v>
      </c>
      <c r="BA872" s="50">
        <f t="shared" si="223"/>
        <v>0</v>
      </c>
      <c r="BB872" s="36">
        <f t="shared" si="224"/>
        <v>0</v>
      </c>
      <c r="BC872" s="38" t="s">
        <v>1302</v>
      </c>
      <c r="BD872" s="38" t="s">
        <v>1302</v>
      </c>
      <c r="BE872" s="38" t="s">
        <v>1547</v>
      </c>
      <c r="BF872" s="38"/>
    </row>
    <row r="873" spans="1:58" s="33" customFormat="1" x14ac:dyDescent="0.2">
      <c r="A873" s="34">
        <v>119905</v>
      </c>
      <c r="B873" s="35" t="s">
        <v>1337</v>
      </c>
      <c r="C873" s="35">
        <v>-9972.31</v>
      </c>
      <c r="D873" s="35">
        <v>553400</v>
      </c>
      <c r="E873" s="35">
        <v>81.5</v>
      </c>
      <c r="F873" s="49">
        <f t="shared" si="209"/>
        <v>-0.54060227683411632</v>
      </c>
      <c r="G873" s="35">
        <v>85001.67</v>
      </c>
      <c r="H873" s="35">
        <v>488150</v>
      </c>
      <c r="I873" s="35">
        <v>72.5</v>
      </c>
      <c r="J873" s="49">
        <f t="shared" si="210"/>
        <v>5.3980370173102532</v>
      </c>
      <c r="K873" s="35">
        <v>-27428.33</v>
      </c>
      <c r="L873" s="35">
        <v>634860</v>
      </c>
      <c r="M873" s="35">
        <v>93</v>
      </c>
      <c r="N873" s="49">
        <f t="shared" si="211"/>
        <v>-1.2961123712314526</v>
      </c>
      <c r="O873" s="35">
        <v>136645.67000000001</v>
      </c>
      <c r="P873" s="35">
        <v>750885</v>
      </c>
      <c r="Q873" s="35">
        <v>110</v>
      </c>
      <c r="R873" s="49">
        <f t="shared" si="212"/>
        <v>5.6413642168907359</v>
      </c>
      <c r="S873" s="35">
        <v>163609.19</v>
      </c>
      <c r="T873" s="35">
        <v>644905</v>
      </c>
      <c r="U873" s="35">
        <v>96.5</v>
      </c>
      <c r="V873" s="49">
        <f t="shared" si="213"/>
        <v>7.864545770307255</v>
      </c>
      <c r="W873" s="35">
        <v>-39805.050000000003</v>
      </c>
      <c r="X873" s="35">
        <v>114620</v>
      </c>
      <c r="Y873" s="35">
        <v>16.25</v>
      </c>
      <c r="Z873" s="49">
        <f t="shared" si="214"/>
        <v>-10.418351945559241</v>
      </c>
      <c r="AA873" s="35">
        <v>-6479.05</v>
      </c>
      <c r="AB873" s="35">
        <v>231520</v>
      </c>
      <c r="AC873" s="35">
        <v>33</v>
      </c>
      <c r="AD873" s="49">
        <f t="shared" si="215"/>
        <v>-0.86753001900483762</v>
      </c>
      <c r="AE873" s="35">
        <v>-12929.04</v>
      </c>
      <c r="AF873" s="35">
        <v>279040</v>
      </c>
      <c r="AG873" s="35">
        <v>39</v>
      </c>
      <c r="AH873" s="49">
        <f t="shared" si="216"/>
        <v>-1.3900200688073394</v>
      </c>
      <c r="AI873" s="35">
        <v>-1753.54</v>
      </c>
      <c r="AJ873" s="35">
        <v>347190</v>
      </c>
      <c r="AK873" s="35">
        <v>50.5</v>
      </c>
      <c r="AL873" s="49">
        <f t="shared" si="217"/>
        <v>-0.15657058094991214</v>
      </c>
      <c r="AM873" s="35">
        <v>-16240.55</v>
      </c>
      <c r="AN873" s="35">
        <v>438815</v>
      </c>
      <c r="AO873" s="35">
        <v>63</v>
      </c>
      <c r="AP873" s="49">
        <f t="shared" si="218"/>
        <v>-1.1473104839169126</v>
      </c>
      <c r="AQ873" s="35">
        <v>-19327.55</v>
      </c>
      <c r="AR873" s="37">
        <v>390490</v>
      </c>
      <c r="AS873" s="37">
        <v>57.5</v>
      </c>
      <c r="AT873" s="51">
        <f t="shared" si="219"/>
        <v>-1.5343646444211119</v>
      </c>
      <c r="AU873" s="35">
        <v>-70343.56</v>
      </c>
      <c r="AV873" s="37">
        <v>438710</v>
      </c>
      <c r="AW873" s="37">
        <v>61.5</v>
      </c>
      <c r="AX873" s="51">
        <f t="shared" si="220"/>
        <v>-4.9705964304438011</v>
      </c>
      <c r="AY873" s="50">
        <f t="shared" si="221"/>
        <v>301571.79000000004</v>
      </c>
      <c r="AZ873" s="50">
        <f t="shared" si="222"/>
        <v>3418340</v>
      </c>
      <c r="BA873" s="50">
        <f t="shared" si="223"/>
        <v>774.25</v>
      </c>
      <c r="BB873" s="36">
        <f t="shared" si="224"/>
        <v>2.7348729178490148</v>
      </c>
      <c r="BC873" s="38" t="s">
        <v>1338</v>
      </c>
      <c r="BD873" s="38" t="s">
        <v>1302</v>
      </c>
      <c r="BE873" s="38" t="s">
        <v>1547</v>
      </c>
      <c r="BF873" s="38"/>
    </row>
    <row r="874" spans="1:58" s="33" customFormat="1" x14ac:dyDescent="0.2">
      <c r="A874" s="34">
        <v>141536</v>
      </c>
      <c r="B874" s="35" t="s">
        <v>1339</v>
      </c>
      <c r="C874" s="35">
        <v>60190.400000000001</v>
      </c>
      <c r="D874" s="35">
        <v>341150</v>
      </c>
      <c r="E874" s="35">
        <v>50</v>
      </c>
      <c r="F874" s="49">
        <f t="shared" si="209"/>
        <v>5.2930148028726371</v>
      </c>
      <c r="G874" s="35">
        <v>-4129.59</v>
      </c>
      <c r="H874" s="35">
        <v>203080</v>
      </c>
      <c r="I874" s="35">
        <v>30</v>
      </c>
      <c r="J874" s="49">
        <f t="shared" si="210"/>
        <v>-0.63037861926334449</v>
      </c>
      <c r="K874" s="35">
        <v>60095.41</v>
      </c>
      <c r="L874" s="35">
        <v>236300</v>
      </c>
      <c r="M874" s="35">
        <v>35</v>
      </c>
      <c r="N874" s="49">
        <f t="shared" si="211"/>
        <v>7.6295484553533646</v>
      </c>
      <c r="O874" s="35">
        <v>-4599.59</v>
      </c>
      <c r="P874" s="35">
        <v>330580</v>
      </c>
      <c r="Q874" s="35">
        <v>50</v>
      </c>
      <c r="R874" s="49">
        <f t="shared" si="212"/>
        <v>-0.4313246112892492</v>
      </c>
      <c r="S874" s="35">
        <v>43600.41</v>
      </c>
      <c r="T874" s="35">
        <v>257800</v>
      </c>
      <c r="U874" s="35">
        <v>40</v>
      </c>
      <c r="V874" s="49">
        <f t="shared" si="213"/>
        <v>5.2428731962761832</v>
      </c>
      <c r="W874" s="35">
        <v>49495.41</v>
      </c>
      <c r="X874" s="35">
        <v>327420</v>
      </c>
      <c r="Y874" s="35">
        <v>51</v>
      </c>
      <c r="Z874" s="49">
        <f t="shared" si="214"/>
        <v>4.5350384826827934</v>
      </c>
      <c r="AA874" s="35">
        <v>-4674.59</v>
      </c>
      <c r="AB874" s="35">
        <v>136400</v>
      </c>
      <c r="AC874" s="35">
        <v>20</v>
      </c>
      <c r="AD874" s="49">
        <f t="shared" si="215"/>
        <v>-1.0624068181818183</v>
      </c>
      <c r="AE874" s="35">
        <v>-8474.59</v>
      </c>
      <c r="AF874" s="35">
        <v>213600</v>
      </c>
      <c r="AG874" s="35">
        <v>30</v>
      </c>
      <c r="AH874" s="49">
        <f t="shared" si="216"/>
        <v>-1.1902514044943819</v>
      </c>
      <c r="AI874" s="35">
        <v>45150.41</v>
      </c>
      <c r="AJ874" s="35">
        <v>199570</v>
      </c>
      <c r="AK874" s="35">
        <v>30</v>
      </c>
      <c r="AL874" s="49">
        <f t="shared" si="217"/>
        <v>7.0133923435386079</v>
      </c>
      <c r="AM874" s="35">
        <v>-5799.59</v>
      </c>
      <c r="AN874" s="35">
        <v>195600</v>
      </c>
      <c r="AO874" s="35">
        <v>30</v>
      </c>
      <c r="AP874" s="49">
        <f t="shared" si="218"/>
        <v>-0.91915792433537835</v>
      </c>
      <c r="AQ874" s="35">
        <v>-10579.59</v>
      </c>
      <c r="AR874" s="37">
        <v>217820</v>
      </c>
      <c r="AS874" s="37">
        <v>32</v>
      </c>
      <c r="AT874" s="51">
        <f t="shared" si="219"/>
        <v>-1.5056803323845378</v>
      </c>
      <c r="AU874" s="35">
        <v>-47570.85</v>
      </c>
      <c r="AV874" s="37">
        <v>344600</v>
      </c>
      <c r="AW874" s="37">
        <v>50</v>
      </c>
      <c r="AX874" s="51">
        <f t="shared" si="220"/>
        <v>-4.2794438479396399</v>
      </c>
      <c r="AY874" s="50">
        <f t="shared" si="221"/>
        <v>199977.86000000002</v>
      </c>
      <c r="AZ874" s="50">
        <f t="shared" si="222"/>
        <v>1832730</v>
      </c>
      <c r="BA874" s="50">
        <f t="shared" si="223"/>
        <v>448</v>
      </c>
      <c r="BB874" s="36">
        <f t="shared" si="224"/>
        <v>3.3825569832981404</v>
      </c>
      <c r="BC874" s="38" t="s">
        <v>1338</v>
      </c>
      <c r="BD874" s="38" t="s">
        <v>1302</v>
      </c>
      <c r="BE874" s="38" t="s">
        <v>1547</v>
      </c>
      <c r="BF874" s="38"/>
    </row>
    <row r="875" spans="1:58" s="33" customFormat="1" x14ac:dyDescent="0.2">
      <c r="A875" s="34">
        <v>142985</v>
      </c>
      <c r="B875" s="35" t="s">
        <v>1557</v>
      </c>
      <c r="C875" s="35">
        <v>-5448.3</v>
      </c>
      <c r="D875" s="35">
        <v>267000</v>
      </c>
      <c r="E875" s="35">
        <v>40</v>
      </c>
      <c r="F875" s="49">
        <f t="shared" si="209"/>
        <v>-0.6121685393258427</v>
      </c>
      <c r="G875" s="35">
        <v>49351.69</v>
      </c>
      <c r="H875" s="35">
        <v>192200</v>
      </c>
      <c r="I875" s="35">
        <v>30</v>
      </c>
      <c r="J875" s="49">
        <f t="shared" si="210"/>
        <v>7.9599500000000001</v>
      </c>
      <c r="K875" s="35">
        <v>45751.69</v>
      </c>
      <c r="L875" s="35">
        <v>68600</v>
      </c>
      <c r="M875" s="35">
        <v>10</v>
      </c>
      <c r="N875" s="49">
        <f t="shared" si="211"/>
        <v>20.008027696793004</v>
      </c>
      <c r="O875" s="35">
        <v>51281.65</v>
      </c>
      <c r="P875" s="35">
        <v>609920</v>
      </c>
      <c r="Q875" s="35">
        <v>92</v>
      </c>
      <c r="R875" s="49">
        <f t="shared" si="212"/>
        <v>2.606458469963274</v>
      </c>
      <c r="S875" s="35">
        <v>-47258.35</v>
      </c>
      <c r="T875" s="35">
        <v>0</v>
      </c>
      <c r="U875" s="35">
        <v>0</v>
      </c>
      <c r="V875" s="49">
        <f t="shared" si="213"/>
        <v>0</v>
      </c>
      <c r="W875" s="35">
        <v>-40547.79</v>
      </c>
      <c r="X875" s="35">
        <v>64200</v>
      </c>
      <c r="Y875" s="35">
        <v>10</v>
      </c>
      <c r="Z875" s="49">
        <f t="shared" si="214"/>
        <v>-18.94756542056075</v>
      </c>
      <c r="AA875" s="35">
        <v>-1527.79</v>
      </c>
      <c r="AB875" s="35">
        <v>56960</v>
      </c>
      <c r="AC875" s="35">
        <v>8</v>
      </c>
      <c r="AD875" s="49">
        <f t="shared" si="215"/>
        <v>-0.83148683286516845</v>
      </c>
      <c r="AE875" s="35">
        <v>-2327.79</v>
      </c>
      <c r="AF875" s="35">
        <v>0</v>
      </c>
      <c r="AG875" s="35">
        <v>0</v>
      </c>
      <c r="AH875" s="49">
        <f t="shared" si="216"/>
        <v>0</v>
      </c>
      <c r="AI875" s="35">
        <v>-3887.79</v>
      </c>
      <c r="AJ875" s="35">
        <v>0</v>
      </c>
      <c r="AK875" s="35">
        <v>0</v>
      </c>
      <c r="AL875" s="49">
        <f t="shared" si="217"/>
        <v>0</v>
      </c>
      <c r="AM875" s="35">
        <v>-3887.79</v>
      </c>
      <c r="AN875" s="35">
        <v>0</v>
      </c>
      <c r="AO875" s="35">
        <v>0</v>
      </c>
      <c r="AP875" s="49">
        <f t="shared" si="218"/>
        <v>0</v>
      </c>
      <c r="AQ875" s="35">
        <v>-3887.79</v>
      </c>
      <c r="AR875" s="37">
        <v>0</v>
      </c>
      <c r="AS875" s="37">
        <v>0</v>
      </c>
      <c r="AT875" s="51">
        <f t="shared" si="219"/>
        <v>0</v>
      </c>
      <c r="AU875" s="35">
        <v>-3887.79</v>
      </c>
      <c r="AV875" s="37">
        <v>0</v>
      </c>
      <c r="AW875" s="37">
        <v>0</v>
      </c>
      <c r="AX875" s="51">
        <f t="shared" si="220"/>
        <v>0</v>
      </c>
      <c r="AY875" s="50">
        <f t="shared" si="221"/>
        <v>51602.8</v>
      </c>
      <c r="AZ875" s="50">
        <f t="shared" si="222"/>
        <v>1258880</v>
      </c>
      <c r="BA875" s="50">
        <f t="shared" si="223"/>
        <v>190</v>
      </c>
      <c r="BB875" s="36">
        <f t="shared" si="224"/>
        <v>1.2707222292831724</v>
      </c>
      <c r="BC875" s="38" t="s">
        <v>1338</v>
      </c>
      <c r="BD875" s="38" t="s">
        <v>1302</v>
      </c>
      <c r="BE875" s="38" t="s">
        <v>1547</v>
      </c>
      <c r="BF875" s="38"/>
    </row>
    <row r="876" spans="1:58" s="33" customFormat="1" x14ac:dyDescent="0.2">
      <c r="A876" s="34">
        <v>143739</v>
      </c>
      <c r="B876" s="35" t="s">
        <v>1340</v>
      </c>
      <c r="C876" s="35">
        <v>108090.49</v>
      </c>
      <c r="D876" s="35">
        <v>111180</v>
      </c>
      <c r="E876" s="35">
        <v>17</v>
      </c>
      <c r="F876" s="49">
        <f t="shared" si="209"/>
        <v>29.166349163518621</v>
      </c>
      <c r="G876" s="35">
        <v>-4309.51</v>
      </c>
      <c r="H876" s="35">
        <v>127800</v>
      </c>
      <c r="I876" s="35">
        <v>20</v>
      </c>
      <c r="J876" s="49">
        <f t="shared" si="210"/>
        <v>-1.0453428012519561</v>
      </c>
      <c r="K876" s="35">
        <v>124302.99</v>
      </c>
      <c r="L876" s="35">
        <v>265540</v>
      </c>
      <c r="M876" s="35">
        <v>40.5</v>
      </c>
      <c r="N876" s="49">
        <f t="shared" si="211"/>
        <v>14.043419823755366</v>
      </c>
      <c r="O876" s="35">
        <v>98122.99</v>
      </c>
      <c r="P876" s="35">
        <v>339320</v>
      </c>
      <c r="Q876" s="35">
        <v>50</v>
      </c>
      <c r="R876" s="49">
        <f t="shared" si="212"/>
        <v>8.9644367853353764</v>
      </c>
      <c r="S876" s="35">
        <v>113172.99</v>
      </c>
      <c r="T876" s="35">
        <v>193600</v>
      </c>
      <c r="U876" s="35">
        <v>30</v>
      </c>
      <c r="V876" s="49">
        <f t="shared" si="213"/>
        <v>18.121708109504134</v>
      </c>
      <c r="W876" s="35">
        <v>119172.99</v>
      </c>
      <c r="X876" s="35">
        <v>134800</v>
      </c>
      <c r="Y876" s="35">
        <v>20</v>
      </c>
      <c r="Z876" s="49">
        <f t="shared" si="214"/>
        <v>26.522178783382792</v>
      </c>
      <c r="AA876" s="35">
        <v>113832.99</v>
      </c>
      <c r="AB876" s="35">
        <v>144580</v>
      </c>
      <c r="AC876" s="35">
        <v>20</v>
      </c>
      <c r="AD876" s="49">
        <f t="shared" si="215"/>
        <v>24.407405519435606</v>
      </c>
      <c r="AE876" s="35">
        <v>90292.99</v>
      </c>
      <c r="AF876" s="35">
        <v>6720</v>
      </c>
      <c r="AG876" s="35">
        <v>1</v>
      </c>
      <c r="AH876" s="49">
        <f t="shared" si="216"/>
        <v>403.09370535714288</v>
      </c>
      <c r="AI876" s="35">
        <v>87923</v>
      </c>
      <c r="AJ876" s="35">
        <v>267780</v>
      </c>
      <c r="AK876" s="35">
        <v>39</v>
      </c>
      <c r="AL876" s="49">
        <f t="shared" si="217"/>
        <v>10.178553290014191</v>
      </c>
      <c r="AM876" s="35">
        <v>83823</v>
      </c>
      <c r="AN876" s="35">
        <v>182650</v>
      </c>
      <c r="AO876" s="35">
        <v>27.5</v>
      </c>
      <c r="AP876" s="49">
        <f t="shared" si="218"/>
        <v>14.226734191075828</v>
      </c>
      <c r="AQ876" s="35">
        <v>87243</v>
      </c>
      <c r="AR876" s="37">
        <v>245300</v>
      </c>
      <c r="AS876" s="37">
        <v>35</v>
      </c>
      <c r="AT876" s="51">
        <f t="shared" si="219"/>
        <v>11.025409702405218</v>
      </c>
      <c r="AU876" s="35">
        <v>165568</v>
      </c>
      <c r="AV876" s="37">
        <v>320050</v>
      </c>
      <c r="AW876" s="37">
        <v>45</v>
      </c>
      <c r="AX876" s="51">
        <f t="shared" si="220"/>
        <v>16.036894235275739</v>
      </c>
      <c r="AY876" s="50">
        <f t="shared" si="221"/>
        <v>672385.93</v>
      </c>
      <c r="AZ876" s="50">
        <f t="shared" si="222"/>
        <v>1316820</v>
      </c>
      <c r="BA876" s="50">
        <f t="shared" si="223"/>
        <v>345</v>
      </c>
      <c r="BB876" s="36">
        <f t="shared" si="224"/>
        <v>15.82901522607494</v>
      </c>
      <c r="BC876" s="38" t="s">
        <v>1338</v>
      </c>
      <c r="BD876" s="38" t="s">
        <v>1302</v>
      </c>
      <c r="BE876" s="38" t="s">
        <v>1547</v>
      </c>
      <c r="BF876" s="38"/>
    </row>
    <row r="877" spans="1:58" s="33" customFormat="1" x14ac:dyDescent="0.2">
      <c r="A877" s="34">
        <v>146204</v>
      </c>
      <c r="B877" s="35" t="s">
        <v>1558</v>
      </c>
      <c r="C877" s="35">
        <v>0</v>
      </c>
      <c r="D877" s="35">
        <v>0</v>
      </c>
      <c r="E877" s="35">
        <v>0</v>
      </c>
      <c r="F877" s="49">
        <f t="shared" si="209"/>
        <v>0</v>
      </c>
      <c r="G877" s="35">
        <v>0</v>
      </c>
      <c r="H877" s="35">
        <v>0</v>
      </c>
      <c r="I877" s="35">
        <v>0</v>
      </c>
      <c r="J877" s="49">
        <f t="shared" si="210"/>
        <v>0</v>
      </c>
      <c r="K877" s="35">
        <v>0</v>
      </c>
      <c r="L877" s="35">
        <v>0</v>
      </c>
      <c r="M877" s="35">
        <v>0</v>
      </c>
      <c r="N877" s="49">
        <f t="shared" si="211"/>
        <v>0</v>
      </c>
      <c r="O877" s="35">
        <v>0</v>
      </c>
      <c r="P877" s="35">
        <v>0</v>
      </c>
      <c r="Q877" s="35">
        <v>0</v>
      </c>
      <c r="R877" s="49">
        <f t="shared" si="212"/>
        <v>0</v>
      </c>
      <c r="S877" s="35">
        <v>0</v>
      </c>
      <c r="T877" s="35">
        <v>0</v>
      </c>
      <c r="U877" s="35">
        <v>0</v>
      </c>
      <c r="V877" s="49">
        <f t="shared" si="213"/>
        <v>0</v>
      </c>
      <c r="W877" s="35">
        <v>0</v>
      </c>
      <c r="X877" s="35">
        <v>0</v>
      </c>
      <c r="Y877" s="35">
        <v>0</v>
      </c>
      <c r="Z877" s="49">
        <f t="shared" si="214"/>
        <v>0</v>
      </c>
      <c r="AA877" s="35">
        <v>-10993.41</v>
      </c>
      <c r="AB877" s="35">
        <v>0</v>
      </c>
      <c r="AC877" s="35">
        <v>0</v>
      </c>
      <c r="AD877" s="49">
        <f t="shared" si="215"/>
        <v>0</v>
      </c>
      <c r="AE877" s="35">
        <v>-10993.41</v>
      </c>
      <c r="AF877" s="35">
        <v>0</v>
      </c>
      <c r="AG877" s="35">
        <v>0</v>
      </c>
      <c r="AH877" s="49">
        <f t="shared" si="216"/>
        <v>0</v>
      </c>
      <c r="AI877" s="35">
        <v>-10993.41</v>
      </c>
      <c r="AJ877" s="35">
        <v>0</v>
      </c>
      <c r="AK877" s="35">
        <v>0</v>
      </c>
      <c r="AL877" s="49">
        <f t="shared" si="217"/>
        <v>0</v>
      </c>
      <c r="AM877" s="35">
        <v>-10993.41</v>
      </c>
      <c r="AN877" s="35">
        <v>0</v>
      </c>
      <c r="AO877" s="35">
        <v>0</v>
      </c>
      <c r="AP877" s="49">
        <f t="shared" si="218"/>
        <v>0</v>
      </c>
      <c r="AQ877" s="35">
        <v>-10993.41</v>
      </c>
      <c r="AR877" s="37">
        <v>0</v>
      </c>
      <c r="AS877" s="37">
        <v>0</v>
      </c>
      <c r="AT877" s="51">
        <f t="shared" si="219"/>
        <v>0</v>
      </c>
      <c r="AU877" s="35">
        <v>-10993.41</v>
      </c>
      <c r="AV877" s="37">
        <v>0</v>
      </c>
      <c r="AW877" s="37">
        <v>0</v>
      </c>
      <c r="AX877" s="51">
        <f t="shared" si="220"/>
        <v>0</v>
      </c>
      <c r="AY877" s="50">
        <f t="shared" si="221"/>
        <v>-10993.41</v>
      </c>
      <c r="AZ877" s="50">
        <f t="shared" si="222"/>
        <v>0</v>
      </c>
      <c r="BA877" s="50">
        <f t="shared" si="223"/>
        <v>0</v>
      </c>
      <c r="BB877" s="36">
        <f t="shared" si="224"/>
        <v>0</v>
      </c>
      <c r="BC877" s="38" t="s">
        <v>1338</v>
      </c>
      <c r="BD877" s="38" t="s">
        <v>1302</v>
      </c>
      <c r="BE877" s="38" t="s">
        <v>1547</v>
      </c>
      <c r="BF877" s="38"/>
    </row>
    <row r="878" spans="1:58" s="33" customFormat="1" x14ac:dyDescent="0.2">
      <c r="A878" s="34">
        <v>148331</v>
      </c>
      <c r="B878" s="35" t="s">
        <v>1363</v>
      </c>
      <c r="C878" s="35">
        <v>-73129.2</v>
      </c>
      <c r="D878" s="35">
        <v>0</v>
      </c>
      <c r="E878" s="35">
        <v>0</v>
      </c>
      <c r="F878" s="49">
        <f t="shared" si="209"/>
        <v>0</v>
      </c>
      <c r="G878" s="35">
        <v>-173009.2</v>
      </c>
      <c r="H878" s="35">
        <v>0</v>
      </c>
      <c r="I878" s="35">
        <v>0</v>
      </c>
      <c r="J878" s="49">
        <f t="shared" si="210"/>
        <v>0</v>
      </c>
      <c r="K878" s="35">
        <v>-151160.20000000001</v>
      </c>
      <c r="L878" s="35">
        <v>0</v>
      </c>
      <c r="M878" s="35">
        <v>0</v>
      </c>
      <c r="N878" s="49">
        <f t="shared" si="211"/>
        <v>0</v>
      </c>
      <c r="O878" s="35">
        <v>-151160.20000000001</v>
      </c>
      <c r="P878" s="35">
        <v>0</v>
      </c>
      <c r="Q878" s="35">
        <v>0</v>
      </c>
      <c r="R878" s="49">
        <f t="shared" si="212"/>
        <v>0</v>
      </c>
      <c r="S878" s="35">
        <v>-151160.20000000001</v>
      </c>
      <c r="T878" s="35">
        <v>0</v>
      </c>
      <c r="U878" s="35">
        <v>0</v>
      </c>
      <c r="V878" s="49">
        <f t="shared" si="213"/>
        <v>0</v>
      </c>
      <c r="W878" s="35">
        <v>-151160.20000000001</v>
      </c>
      <c r="X878" s="35">
        <v>0</v>
      </c>
      <c r="Y878" s="35">
        <v>0</v>
      </c>
      <c r="Z878" s="49">
        <f t="shared" si="214"/>
        <v>0</v>
      </c>
      <c r="AA878" s="35">
        <v>-151160.20000000001</v>
      </c>
      <c r="AB878" s="35">
        <v>0</v>
      </c>
      <c r="AC878" s="35">
        <v>0</v>
      </c>
      <c r="AD878" s="49">
        <f t="shared" si="215"/>
        <v>0</v>
      </c>
      <c r="AE878" s="35">
        <v>-151160.20000000001</v>
      </c>
      <c r="AF878" s="35">
        <v>0</v>
      </c>
      <c r="AG878" s="35">
        <v>0</v>
      </c>
      <c r="AH878" s="49">
        <f t="shared" si="216"/>
        <v>0</v>
      </c>
      <c r="AI878" s="35">
        <v>-151160.20000000001</v>
      </c>
      <c r="AJ878" s="35">
        <v>0</v>
      </c>
      <c r="AK878" s="35">
        <v>0</v>
      </c>
      <c r="AL878" s="49">
        <f t="shared" si="217"/>
        <v>0</v>
      </c>
      <c r="AM878" s="35">
        <v>-151160.20000000001</v>
      </c>
      <c r="AN878" s="35">
        <v>0</v>
      </c>
      <c r="AO878" s="35">
        <v>0</v>
      </c>
      <c r="AP878" s="49">
        <f t="shared" si="218"/>
        <v>0</v>
      </c>
      <c r="AQ878" s="35">
        <v>-151160.20000000001</v>
      </c>
      <c r="AR878" s="37">
        <v>0</v>
      </c>
      <c r="AS878" s="37">
        <v>0</v>
      </c>
      <c r="AT878" s="51">
        <f t="shared" si="219"/>
        <v>0</v>
      </c>
      <c r="AU878" s="35">
        <v>-151160.20000000001</v>
      </c>
      <c r="AV878" s="37">
        <v>0</v>
      </c>
      <c r="AW878" s="37">
        <v>0</v>
      </c>
      <c r="AX878" s="51">
        <f t="shared" si="220"/>
        <v>0</v>
      </c>
      <c r="AY878" s="50">
        <f t="shared" si="221"/>
        <v>-1001939.3999999999</v>
      </c>
      <c r="AZ878" s="50">
        <f t="shared" si="222"/>
        <v>0</v>
      </c>
      <c r="BA878" s="50">
        <f t="shared" si="223"/>
        <v>0</v>
      </c>
      <c r="BB878" s="36">
        <f t="shared" si="224"/>
        <v>0</v>
      </c>
      <c r="BC878" s="38" t="s">
        <v>1338</v>
      </c>
      <c r="BD878" s="38" t="s">
        <v>1302</v>
      </c>
      <c r="BE878" s="38" t="s">
        <v>1547</v>
      </c>
      <c r="BF878" s="38"/>
    </row>
    <row r="879" spans="1:58" s="33" customFormat="1" x14ac:dyDescent="0.2">
      <c r="A879" s="34">
        <v>170392</v>
      </c>
      <c r="B879" s="35" t="s">
        <v>1341</v>
      </c>
      <c r="C879" s="35">
        <v>-321683.94</v>
      </c>
      <c r="D879" s="35">
        <v>8406425</v>
      </c>
      <c r="E879" s="35">
        <v>1236.8499999999999</v>
      </c>
      <c r="F879" s="49">
        <f t="shared" si="209"/>
        <v>-1.147993136202369</v>
      </c>
      <c r="G879" s="35">
        <v>215481.76</v>
      </c>
      <c r="H879" s="35">
        <v>5716035</v>
      </c>
      <c r="I879" s="35">
        <v>871</v>
      </c>
      <c r="J879" s="49">
        <f t="shared" si="210"/>
        <v>1.1686308008960757</v>
      </c>
      <c r="K879" s="35">
        <v>-613439.02</v>
      </c>
      <c r="L879" s="35">
        <v>7592560</v>
      </c>
      <c r="M879" s="35">
        <v>1125.0999999999999</v>
      </c>
      <c r="N879" s="49">
        <f t="shared" si="211"/>
        <v>-2.4238426301537292</v>
      </c>
      <c r="O879" s="35">
        <v>200327.48</v>
      </c>
      <c r="P879" s="35">
        <v>11008519.5</v>
      </c>
      <c r="Q879" s="35">
        <v>1627.9</v>
      </c>
      <c r="R879" s="49">
        <f t="shared" si="212"/>
        <v>0.56412234905883574</v>
      </c>
      <c r="S879" s="35">
        <v>75117.240000000005</v>
      </c>
      <c r="T879" s="35">
        <v>6802350</v>
      </c>
      <c r="U879" s="35">
        <v>1027.75</v>
      </c>
      <c r="V879" s="49">
        <f t="shared" si="213"/>
        <v>0.34232793666894529</v>
      </c>
      <c r="W879" s="35">
        <v>-172902.12</v>
      </c>
      <c r="X879" s="35">
        <v>5047400</v>
      </c>
      <c r="Y879" s="35">
        <v>757.25</v>
      </c>
      <c r="Z879" s="49">
        <f t="shared" si="214"/>
        <v>-1.0276704045647265</v>
      </c>
      <c r="AA879" s="35">
        <v>1513746.22</v>
      </c>
      <c r="AB879" s="35">
        <v>6233355</v>
      </c>
      <c r="AC879" s="35">
        <v>877.2</v>
      </c>
      <c r="AD879" s="49">
        <f t="shared" si="215"/>
        <v>7.5282304344931417</v>
      </c>
      <c r="AE879" s="35">
        <v>-71481.3</v>
      </c>
      <c r="AF879" s="35">
        <v>2966475</v>
      </c>
      <c r="AG879" s="35">
        <v>422.75</v>
      </c>
      <c r="AH879" s="49">
        <f t="shared" si="216"/>
        <v>-0.72289131039364907</v>
      </c>
      <c r="AI879" s="35">
        <v>373551.2</v>
      </c>
      <c r="AJ879" s="35">
        <v>11283545</v>
      </c>
      <c r="AK879" s="35">
        <v>1651.85</v>
      </c>
      <c r="AL879" s="49">
        <f t="shared" si="217"/>
        <v>1.0262809427356385</v>
      </c>
      <c r="AM879" s="35">
        <v>-90157.83</v>
      </c>
      <c r="AN879" s="35">
        <v>8219135.5</v>
      </c>
      <c r="AO879" s="35">
        <v>1225.5999999999999</v>
      </c>
      <c r="AP879" s="49">
        <f t="shared" si="218"/>
        <v>-0.34004704387705986</v>
      </c>
      <c r="AQ879" s="35">
        <v>158675.93</v>
      </c>
      <c r="AR879" s="37">
        <v>8311285</v>
      </c>
      <c r="AS879" s="37">
        <v>1214.25</v>
      </c>
      <c r="AT879" s="51">
        <f t="shared" si="219"/>
        <v>0.59184035080014707</v>
      </c>
      <c r="AU879" s="35">
        <v>-1519372.47</v>
      </c>
      <c r="AV879" s="37">
        <v>9292607</v>
      </c>
      <c r="AW879" s="37">
        <v>1335.1</v>
      </c>
      <c r="AX879" s="51">
        <f t="shared" si="220"/>
        <v>-5.0686041678078073</v>
      </c>
      <c r="AY879" s="50">
        <f t="shared" si="221"/>
        <v>896647.62</v>
      </c>
      <c r="AZ879" s="50">
        <f t="shared" si="222"/>
        <v>50806644.5</v>
      </c>
      <c r="BA879" s="50">
        <f t="shared" si="223"/>
        <v>13372.6</v>
      </c>
      <c r="BB879" s="36">
        <f t="shared" si="224"/>
        <v>0.5470952961674137</v>
      </c>
      <c r="BC879" s="38" t="s">
        <v>1338</v>
      </c>
      <c r="BD879" s="38" t="s">
        <v>1302</v>
      </c>
      <c r="BE879" s="38" t="s">
        <v>1547</v>
      </c>
      <c r="BF879" s="38"/>
    </row>
    <row r="880" spans="1:58" s="33" customFormat="1" x14ac:dyDescent="0.2">
      <c r="A880" s="34">
        <v>170606</v>
      </c>
      <c r="B880" s="35" t="s">
        <v>1342</v>
      </c>
      <c r="C880" s="35">
        <v>865838.38</v>
      </c>
      <c r="D880" s="35">
        <v>2051500</v>
      </c>
      <c r="E880" s="35">
        <v>295.75</v>
      </c>
      <c r="F880" s="49">
        <f t="shared" si="209"/>
        <v>12.661541018766757</v>
      </c>
      <c r="G880" s="35">
        <v>907817.32</v>
      </c>
      <c r="H880" s="35">
        <v>1957600</v>
      </c>
      <c r="I880" s="35">
        <v>297.75</v>
      </c>
      <c r="J880" s="49">
        <f t="shared" si="210"/>
        <v>14.375938353085409</v>
      </c>
      <c r="K880" s="35">
        <v>624207.23</v>
      </c>
      <c r="L880" s="35">
        <v>2224170</v>
      </c>
      <c r="M880" s="35">
        <v>329.5</v>
      </c>
      <c r="N880" s="49">
        <f t="shared" si="211"/>
        <v>8.4194179851360289</v>
      </c>
      <c r="O880" s="35">
        <v>792105.45</v>
      </c>
      <c r="P880" s="35">
        <v>2143381.5</v>
      </c>
      <c r="Q880" s="35">
        <v>313.35000000000002</v>
      </c>
      <c r="R880" s="49">
        <f t="shared" si="212"/>
        <v>11.45632214797039</v>
      </c>
      <c r="S880" s="35">
        <v>1166092.45</v>
      </c>
      <c r="T880" s="35">
        <v>1063150</v>
      </c>
      <c r="U880" s="35">
        <v>159.5</v>
      </c>
      <c r="V880" s="49">
        <f t="shared" si="213"/>
        <v>34.001661054413766</v>
      </c>
      <c r="W880" s="35">
        <v>1021169.95</v>
      </c>
      <c r="X880" s="35">
        <v>1180795</v>
      </c>
      <c r="Y880" s="35">
        <v>173.25</v>
      </c>
      <c r="Z880" s="49">
        <f t="shared" si="214"/>
        <v>25.944468345479102</v>
      </c>
      <c r="AA880" s="35">
        <v>1006051.44</v>
      </c>
      <c r="AB880" s="35">
        <v>1129700</v>
      </c>
      <c r="AC880" s="35">
        <v>159</v>
      </c>
      <c r="AD880" s="49">
        <f t="shared" si="215"/>
        <v>27.606970558555364</v>
      </c>
      <c r="AE880" s="35">
        <v>1042721.94</v>
      </c>
      <c r="AF880" s="35">
        <v>1446720</v>
      </c>
      <c r="AG880" s="35">
        <v>199.5</v>
      </c>
      <c r="AH880" s="49">
        <f t="shared" si="216"/>
        <v>21.622468895155937</v>
      </c>
      <c r="AI880" s="35">
        <v>1100857.3899999999</v>
      </c>
      <c r="AJ880" s="35">
        <v>1399164</v>
      </c>
      <c r="AK880" s="35">
        <v>198.6</v>
      </c>
      <c r="AL880" s="49">
        <f t="shared" si="217"/>
        <v>24.39069264932488</v>
      </c>
      <c r="AM880" s="35">
        <v>1066869.43</v>
      </c>
      <c r="AN880" s="35">
        <v>1430610</v>
      </c>
      <c r="AO880" s="35">
        <v>213</v>
      </c>
      <c r="AP880" s="49">
        <f t="shared" si="218"/>
        <v>23.118077134928456</v>
      </c>
      <c r="AQ880" s="35">
        <v>895986.43</v>
      </c>
      <c r="AR880" s="37">
        <v>1042936.5</v>
      </c>
      <c r="AS880" s="37">
        <v>151.55000000000001</v>
      </c>
      <c r="AT880" s="51">
        <f t="shared" si="219"/>
        <v>26.632090573107764</v>
      </c>
      <c r="AU880" s="35">
        <v>823732.88</v>
      </c>
      <c r="AV880" s="37">
        <v>1875390</v>
      </c>
      <c r="AW880" s="37">
        <v>268</v>
      </c>
      <c r="AX880" s="51">
        <f t="shared" si="220"/>
        <v>13.616218109299933</v>
      </c>
      <c r="AY880" s="50">
        <f t="shared" si="221"/>
        <v>6383282.2200000007</v>
      </c>
      <c r="AZ880" s="50">
        <f t="shared" si="222"/>
        <v>11750296.5</v>
      </c>
      <c r="BA880" s="50">
        <f t="shared" si="223"/>
        <v>2758.75</v>
      </c>
      <c r="BB880" s="36">
        <f t="shared" si="224"/>
        <v>16.840574943789719</v>
      </c>
      <c r="BC880" s="38" t="s">
        <v>1338</v>
      </c>
      <c r="BD880" s="38" t="s">
        <v>1302</v>
      </c>
      <c r="BE880" s="38" t="s">
        <v>1547</v>
      </c>
      <c r="BF880" s="38"/>
    </row>
    <row r="881" spans="1:58" s="33" customFormat="1" x14ac:dyDescent="0.2">
      <c r="A881" s="34">
        <v>170846</v>
      </c>
      <c r="B881" s="35" t="s">
        <v>1343</v>
      </c>
      <c r="C881" s="35">
        <v>-34392.82</v>
      </c>
      <c r="D881" s="35">
        <v>1081710</v>
      </c>
      <c r="E881" s="35">
        <v>160</v>
      </c>
      <c r="F881" s="49">
        <f t="shared" si="209"/>
        <v>-0.95384585517375264</v>
      </c>
      <c r="G881" s="35">
        <v>76771.19</v>
      </c>
      <c r="H881" s="35">
        <v>899955</v>
      </c>
      <c r="I881" s="35">
        <v>137.5</v>
      </c>
      <c r="J881" s="49">
        <f t="shared" si="210"/>
        <v>2.6444732125495167</v>
      </c>
      <c r="K881" s="35">
        <v>-38138.81</v>
      </c>
      <c r="L881" s="35">
        <v>836830</v>
      </c>
      <c r="M881" s="35">
        <v>125.5</v>
      </c>
      <c r="N881" s="49">
        <f t="shared" si="211"/>
        <v>-1.3672601364673829</v>
      </c>
      <c r="O881" s="35">
        <v>55229.18</v>
      </c>
      <c r="P881" s="35">
        <v>675180</v>
      </c>
      <c r="Q881" s="35">
        <v>100.5</v>
      </c>
      <c r="R881" s="49">
        <f t="shared" si="212"/>
        <v>2.535775022956841</v>
      </c>
      <c r="S881" s="35">
        <v>103916.47</v>
      </c>
      <c r="T881" s="35">
        <v>831170</v>
      </c>
      <c r="U881" s="35">
        <v>125.75</v>
      </c>
      <c r="V881" s="49">
        <f t="shared" si="213"/>
        <v>3.8757541417519885</v>
      </c>
      <c r="W881" s="35">
        <v>132854.42000000001</v>
      </c>
      <c r="X881" s="35">
        <v>895420</v>
      </c>
      <c r="Y881" s="35">
        <v>136.75</v>
      </c>
      <c r="Z881" s="49">
        <f t="shared" si="214"/>
        <v>4.4511319827566957</v>
      </c>
      <c r="AA881" s="35">
        <v>-4178.58</v>
      </c>
      <c r="AB881" s="35">
        <v>153300</v>
      </c>
      <c r="AC881" s="35">
        <v>22</v>
      </c>
      <c r="AD881" s="49">
        <f t="shared" si="215"/>
        <v>-0.84498356164383559</v>
      </c>
      <c r="AE881" s="35">
        <v>-24640.35</v>
      </c>
      <c r="AF881" s="35">
        <v>532940</v>
      </c>
      <c r="AG881" s="35">
        <v>75.75</v>
      </c>
      <c r="AH881" s="49">
        <f t="shared" si="216"/>
        <v>-1.3870426314406874</v>
      </c>
      <c r="AI881" s="35">
        <v>-57691.12</v>
      </c>
      <c r="AJ881" s="35">
        <v>769950</v>
      </c>
      <c r="AK881" s="35">
        <v>113.5</v>
      </c>
      <c r="AL881" s="49">
        <f t="shared" si="217"/>
        <v>-2.3227803363854798</v>
      </c>
      <c r="AM881" s="35">
        <v>50454.38</v>
      </c>
      <c r="AN881" s="35">
        <v>1017470</v>
      </c>
      <c r="AO881" s="35">
        <v>151.5</v>
      </c>
      <c r="AP881" s="49">
        <f t="shared" si="218"/>
        <v>1.5372303655144623</v>
      </c>
      <c r="AQ881" s="35">
        <v>12769.38</v>
      </c>
      <c r="AR881" s="37">
        <v>898330</v>
      </c>
      <c r="AS881" s="37">
        <v>125</v>
      </c>
      <c r="AT881" s="51">
        <f t="shared" si="219"/>
        <v>0.44065185399574763</v>
      </c>
      <c r="AU881" s="35">
        <v>-116817.15</v>
      </c>
      <c r="AV881" s="37">
        <v>1211960</v>
      </c>
      <c r="AW881" s="37">
        <v>175</v>
      </c>
      <c r="AX881" s="51">
        <f t="shared" si="220"/>
        <v>-2.9879960147199576</v>
      </c>
      <c r="AY881" s="50">
        <f t="shared" si="221"/>
        <v>292061.05</v>
      </c>
      <c r="AZ881" s="50">
        <f t="shared" si="222"/>
        <v>5373565</v>
      </c>
      <c r="BA881" s="50">
        <f t="shared" si="223"/>
        <v>1448.75</v>
      </c>
      <c r="BB881" s="36">
        <f t="shared" si="224"/>
        <v>1.6848949533503361</v>
      </c>
      <c r="BC881" s="38" t="s">
        <v>1338</v>
      </c>
      <c r="BD881" s="38" t="s">
        <v>1302</v>
      </c>
      <c r="BE881" s="38" t="s">
        <v>1547</v>
      </c>
      <c r="BF881" s="38"/>
    </row>
    <row r="882" spans="1:58" s="33" customFormat="1" x14ac:dyDescent="0.2">
      <c r="A882" s="34">
        <v>171457</v>
      </c>
      <c r="B882" s="35" t="s">
        <v>193</v>
      </c>
      <c r="C882" s="35">
        <v>23163.45</v>
      </c>
      <c r="D882" s="35">
        <v>659800</v>
      </c>
      <c r="E882" s="35">
        <v>100</v>
      </c>
      <c r="F882" s="49">
        <f t="shared" si="209"/>
        <v>1.0532032434070933</v>
      </c>
      <c r="G882" s="35">
        <v>151353.48000000001</v>
      </c>
      <c r="H882" s="35">
        <v>973020</v>
      </c>
      <c r="I882" s="35">
        <v>153</v>
      </c>
      <c r="J882" s="49">
        <f t="shared" si="210"/>
        <v>4.8220569772460999</v>
      </c>
      <c r="K882" s="35">
        <v>-23401.52</v>
      </c>
      <c r="L882" s="35">
        <v>400660</v>
      </c>
      <c r="M882" s="35">
        <v>60</v>
      </c>
      <c r="N882" s="49">
        <f t="shared" si="211"/>
        <v>-1.7522228323266609</v>
      </c>
      <c r="O882" s="35">
        <v>-8996.52</v>
      </c>
      <c r="P882" s="35">
        <v>330200</v>
      </c>
      <c r="Q882" s="35">
        <v>50</v>
      </c>
      <c r="R882" s="49">
        <f t="shared" si="212"/>
        <v>-0.84461574803149608</v>
      </c>
      <c r="S882" s="35">
        <v>-86726.52</v>
      </c>
      <c r="T882" s="35">
        <v>207920</v>
      </c>
      <c r="U882" s="35">
        <v>31</v>
      </c>
      <c r="V882" s="49">
        <f t="shared" si="213"/>
        <v>-12.930560407849173</v>
      </c>
      <c r="W882" s="35">
        <v>-12961.52</v>
      </c>
      <c r="X882" s="35">
        <v>322000</v>
      </c>
      <c r="Y882" s="35">
        <v>50</v>
      </c>
      <c r="Z882" s="49">
        <f t="shared" si="214"/>
        <v>-1.2075950310559005</v>
      </c>
      <c r="AA882" s="35">
        <v>-3861.52</v>
      </c>
      <c r="AB882" s="35">
        <v>136400</v>
      </c>
      <c r="AC882" s="35">
        <v>20</v>
      </c>
      <c r="AD882" s="49">
        <f t="shared" si="215"/>
        <v>-0.87761818181818185</v>
      </c>
      <c r="AE882" s="35">
        <v>-4361.5200000000004</v>
      </c>
      <c r="AF882" s="35">
        <v>67200</v>
      </c>
      <c r="AG882" s="35">
        <v>10</v>
      </c>
      <c r="AH882" s="49">
        <f t="shared" si="216"/>
        <v>-1.9471071428571431</v>
      </c>
      <c r="AI882" s="35">
        <v>-14711.52</v>
      </c>
      <c r="AJ882" s="35">
        <v>265200</v>
      </c>
      <c r="AK882" s="35">
        <v>40</v>
      </c>
      <c r="AL882" s="49">
        <f t="shared" si="217"/>
        <v>-1.7196723981900455</v>
      </c>
      <c r="AM882" s="35">
        <v>-16711.52</v>
      </c>
      <c r="AN882" s="35">
        <v>324400</v>
      </c>
      <c r="AO882" s="35">
        <v>50</v>
      </c>
      <c r="AP882" s="49">
        <f t="shared" si="218"/>
        <v>-1.596970160295931</v>
      </c>
      <c r="AQ882" s="35">
        <v>-21311.5</v>
      </c>
      <c r="AR882" s="37">
        <v>367300</v>
      </c>
      <c r="AS882" s="37">
        <v>55</v>
      </c>
      <c r="AT882" s="51">
        <f t="shared" si="219"/>
        <v>-1.7986836373536619</v>
      </c>
      <c r="AU882" s="35">
        <v>-77896.509999999995</v>
      </c>
      <c r="AV882" s="37">
        <v>188520</v>
      </c>
      <c r="AW882" s="37">
        <v>28</v>
      </c>
      <c r="AX882" s="51">
        <f t="shared" si="220"/>
        <v>-12.80920756418417</v>
      </c>
      <c r="AY882" s="50">
        <f t="shared" si="221"/>
        <v>38569.330000000038</v>
      </c>
      <c r="AZ882" s="50">
        <f t="shared" si="222"/>
        <v>3030000</v>
      </c>
      <c r="BA882" s="50">
        <f t="shared" si="223"/>
        <v>647</v>
      </c>
      <c r="BB882" s="36">
        <f t="shared" si="224"/>
        <v>0.39460370627062746</v>
      </c>
      <c r="BC882" s="38" t="s">
        <v>1338</v>
      </c>
      <c r="BD882" s="38" t="s">
        <v>1302</v>
      </c>
      <c r="BE882" s="38" t="s">
        <v>1547</v>
      </c>
      <c r="BF882" s="38"/>
    </row>
    <row r="883" spans="1:58" s="33" customFormat="1" x14ac:dyDescent="0.2">
      <c r="A883" s="34">
        <v>172640</v>
      </c>
      <c r="B883" s="35" t="s">
        <v>1344</v>
      </c>
      <c r="C883" s="35">
        <v>-8462.69</v>
      </c>
      <c r="D883" s="35">
        <v>4385600</v>
      </c>
      <c r="E883" s="35">
        <v>625.5</v>
      </c>
      <c r="F883" s="49">
        <f t="shared" si="209"/>
        <v>-5.7889616016052546E-2</v>
      </c>
      <c r="G883" s="35">
        <v>46955.23</v>
      </c>
      <c r="H883" s="35">
        <v>4430350</v>
      </c>
      <c r="I883" s="35">
        <v>666.25</v>
      </c>
      <c r="J883" s="49">
        <f t="shared" si="210"/>
        <v>0.32855465820984797</v>
      </c>
      <c r="K883" s="35">
        <v>299910.71000000002</v>
      </c>
      <c r="L883" s="35">
        <v>5296240</v>
      </c>
      <c r="M883" s="35">
        <v>767</v>
      </c>
      <c r="N883" s="49">
        <f t="shared" si="211"/>
        <v>1.698812988082111</v>
      </c>
      <c r="O883" s="35">
        <v>-215315.79</v>
      </c>
      <c r="P883" s="35">
        <v>7392465</v>
      </c>
      <c r="Q883" s="35">
        <v>1083.5</v>
      </c>
      <c r="R883" s="49">
        <f t="shared" si="212"/>
        <v>-0.90291796985173411</v>
      </c>
      <c r="S883" s="35">
        <v>270512.46000000002</v>
      </c>
      <c r="T883" s="35">
        <v>5044665</v>
      </c>
      <c r="U883" s="35">
        <v>752.25</v>
      </c>
      <c r="V883" s="49">
        <f t="shared" si="213"/>
        <v>1.6623276788448789</v>
      </c>
      <c r="W883" s="35">
        <v>158070.38</v>
      </c>
      <c r="X883" s="35">
        <v>5121980</v>
      </c>
      <c r="Y883" s="35">
        <v>758.5</v>
      </c>
      <c r="Z883" s="49">
        <f t="shared" si="214"/>
        <v>0.92583559482856248</v>
      </c>
      <c r="AA883" s="35">
        <v>567411.12</v>
      </c>
      <c r="AB883" s="35">
        <v>5508190</v>
      </c>
      <c r="AC883" s="35">
        <v>770.5</v>
      </c>
      <c r="AD883" s="49">
        <f t="shared" si="215"/>
        <v>3.1933801702555646</v>
      </c>
      <c r="AE883" s="35">
        <v>-135497.81</v>
      </c>
      <c r="AF883" s="35">
        <v>4561200</v>
      </c>
      <c r="AG883" s="35">
        <v>655</v>
      </c>
      <c r="AH883" s="49">
        <f t="shared" si="216"/>
        <v>-0.89119843462246773</v>
      </c>
      <c r="AI883" s="35">
        <v>-496213.06</v>
      </c>
      <c r="AJ883" s="35">
        <v>9672465</v>
      </c>
      <c r="AK883" s="35">
        <v>1396.75</v>
      </c>
      <c r="AL883" s="49">
        <f t="shared" si="217"/>
        <v>-1.590350015223627</v>
      </c>
      <c r="AM883" s="35">
        <v>491672.44</v>
      </c>
      <c r="AN883" s="35">
        <v>9322935</v>
      </c>
      <c r="AO883" s="35">
        <v>1377.75</v>
      </c>
      <c r="AP883" s="49">
        <f t="shared" si="218"/>
        <v>1.6348763173828844</v>
      </c>
      <c r="AQ883" s="35">
        <v>179292.25</v>
      </c>
      <c r="AR883" s="37">
        <v>9496610</v>
      </c>
      <c r="AS883" s="37">
        <v>1387.75</v>
      </c>
      <c r="AT883" s="51">
        <f t="shared" si="219"/>
        <v>0.58526776923554824</v>
      </c>
      <c r="AU883" s="35">
        <v>-1426935.56</v>
      </c>
      <c r="AV883" s="37">
        <v>9309450</v>
      </c>
      <c r="AW883" s="37">
        <v>1341.5</v>
      </c>
      <c r="AX883" s="51">
        <f t="shared" si="220"/>
        <v>-4.7516236039723081</v>
      </c>
      <c r="AY883" s="50">
        <f t="shared" si="221"/>
        <v>1119081.42</v>
      </c>
      <c r="AZ883" s="50">
        <f t="shared" si="222"/>
        <v>37179490</v>
      </c>
      <c r="BA883" s="50">
        <f t="shared" si="223"/>
        <v>11582.25</v>
      </c>
      <c r="BB883" s="36">
        <f t="shared" si="224"/>
        <v>0.93308229940754961</v>
      </c>
      <c r="BC883" s="38" t="s">
        <v>1338</v>
      </c>
      <c r="BD883" s="38" t="s">
        <v>1302</v>
      </c>
      <c r="BE883" s="38" t="s">
        <v>1547</v>
      </c>
      <c r="BF883" s="38"/>
    </row>
    <row r="884" spans="1:58" s="33" customFormat="1" x14ac:dyDescent="0.2">
      <c r="A884" s="34">
        <v>172648</v>
      </c>
      <c r="B884" s="35" t="s">
        <v>1345</v>
      </c>
      <c r="C884" s="35">
        <v>534268.84</v>
      </c>
      <c r="D884" s="35">
        <v>889390</v>
      </c>
      <c r="E884" s="35">
        <v>132</v>
      </c>
      <c r="F884" s="49">
        <f t="shared" si="209"/>
        <v>18.021413777982662</v>
      </c>
      <c r="G884" s="35">
        <v>322808.84000000003</v>
      </c>
      <c r="H884" s="35">
        <v>646600</v>
      </c>
      <c r="I884" s="35">
        <v>100</v>
      </c>
      <c r="J884" s="49">
        <f t="shared" si="210"/>
        <v>15.476452273430251</v>
      </c>
      <c r="K884" s="35">
        <v>540958.87</v>
      </c>
      <c r="L884" s="35">
        <v>1020075</v>
      </c>
      <c r="M884" s="35">
        <v>148.5</v>
      </c>
      <c r="N884" s="49">
        <f t="shared" si="211"/>
        <v>15.909385192265274</v>
      </c>
      <c r="O884" s="35">
        <v>646001.34</v>
      </c>
      <c r="P884" s="35">
        <v>861110</v>
      </c>
      <c r="Q884" s="35">
        <v>128.5</v>
      </c>
      <c r="R884" s="49">
        <f t="shared" si="212"/>
        <v>23.2560782478429</v>
      </c>
      <c r="S884" s="35">
        <v>670319.34</v>
      </c>
      <c r="T884" s="35">
        <v>793640</v>
      </c>
      <c r="U884" s="35">
        <v>120</v>
      </c>
      <c r="V884" s="49">
        <f t="shared" si="213"/>
        <v>26.183029509601329</v>
      </c>
      <c r="W884" s="35">
        <v>498760.59</v>
      </c>
      <c r="X884" s="35">
        <v>435490</v>
      </c>
      <c r="Y884" s="35">
        <v>66.25</v>
      </c>
      <c r="Z884" s="49">
        <f t="shared" si="214"/>
        <v>34.358579301476496</v>
      </c>
      <c r="AA884" s="35">
        <v>382904.59</v>
      </c>
      <c r="AB884" s="35">
        <v>361270</v>
      </c>
      <c r="AC884" s="35">
        <v>51</v>
      </c>
      <c r="AD884" s="49">
        <f t="shared" si="215"/>
        <v>32.856429512552943</v>
      </c>
      <c r="AE884" s="35">
        <v>282804.58</v>
      </c>
      <c r="AF884" s="35">
        <v>209450</v>
      </c>
      <c r="AG884" s="35">
        <v>29.5</v>
      </c>
      <c r="AH884" s="49">
        <f t="shared" si="216"/>
        <v>40.506743375507284</v>
      </c>
      <c r="AI884" s="35">
        <v>460712.08</v>
      </c>
      <c r="AJ884" s="35">
        <v>1289610</v>
      </c>
      <c r="AK884" s="35">
        <v>190</v>
      </c>
      <c r="AL884" s="49">
        <f t="shared" si="217"/>
        <v>11.074723738184414</v>
      </c>
      <c r="AM884" s="35">
        <v>463541.05</v>
      </c>
      <c r="AN884" s="35">
        <v>1468210</v>
      </c>
      <c r="AO884" s="35">
        <v>217.25</v>
      </c>
      <c r="AP884" s="49">
        <f t="shared" si="218"/>
        <v>9.7872733124008153</v>
      </c>
      <c r="AQ884" s="35">
        <v>567477.53</v>
      </c>
      <c r="AR884" s="37">
        <v>1104510</v>
      </c>
      <c r="AS884" s="37">
        <v>160</v>
      </c>
      <c r="AT884" s="51">
        <f t="shared" si="219"/>
        <v>15.927246860598819</v>
      </c>
      <c r="AU884" s="35">
        <v>315746.03000000003</v>
      </c>
      <c r="AV884" s="37">
        <v>1076575</v>
      </c>
      <c r="AW884" s="37">
        <v>156.25</v>
      </c>
      <c r="AX884" s="51">
        <f t="shared" si="220"/>
        <v>9.0919136428024068</v>
      </c>
      <c r="AY884" s="50">
        <f t="shared" si="221"/>
        <v>3596022.4099999992</v>
      </c>
      <c r="AZ884" s="50">
        <f t="shared" si="222"/>
        <v>5007575</v>
      </c>
      <c r="BA884" s="50">
        <f t="shared" si="223"/>
        <v>1499.25</v>
      </c>
      <c r="BB884" s="36">
        <f t="shared" si="224"/>
        <v>22.261612598912642</v>
      </c>
      <c r="BC884" s="38" t="s">
        <v>1338</v>
      </c>
      <c r="BD884" s="38" t="s">
        <v>1302</v>
      </c>
      <c r="BE884" s="38" t="s">
        <v>1547</v>
      </c>
      <c r="BF884" s="38"/>
    </row>
    <row r="885" spans="1:58" s="33" customFormat="1" x14ac:dyDescent="0.2">
      <c r="A885" s="34">
        <v>172650</v>
      </c>
      <c r="B885" s="35" t="s">
        <v>1346</v>
      </c>
      <c r="C885" s="35">
        <v>166.23</v>
      </c>
      <c r="D885" s="35">
        <v>0</v>
      </c>
      <c r="E885" s="35">
        <v>0</v>
      </c>
      <c r="F885" s="49">
        <f t="shared" si="209"/>
        <v>0</v>
      </c>
      <c r="G885" s="35">
        <v>-0.77</v>
      </c>
      <c r="H885" s="35">
        <v>0</v>
      </c>
      <c r="I885" s="35">
        <v>0</v>
      </c>
      <c r="J885" s="49">
        <f t="shared" si="210"/>
        <v>0</v>
      </c>
      <c r="K885" s="35">
        <v>-0.77</v>
      </c>
      <c r="L885" s="35">
        <v>0</v>
      </c>
      <c r="M885" s="35">
        <v>0</v>
      </c>
      <c r="N885" s="49">
        <f t="shared" si="211"/>
        <v>0</v>
      </c>
      <c r="O885" s="35">
        <v>-0.77</v>
      </c>
      <c r="P885" s="35">
        <v>0</v>
      </c>
      <c r="Q885" s="35">
        <v>0</v>
      </c>
      <c r="R885" s="49">
        <f t="shared" si="212"/>
        <v>0</v>
      </c>
      <c r="S885" s="35">
        <v>-0.77</v>
      </c>
      <c r="T885" s="35">
        <v>0</v>
      </c>
      <c r="U885" s="35">
        <v>0</v>
      </c>
      <c r="V885" s="49">
        <f t="shared" si="213"/>
        <v>0</v>
      </c>
      <c r="W885" s="35">
        <v>-0.77</v>
      </c>
      <c r="X885" s="35">
        <v>0</v>
      </c>
      <c r="Y885" s="35">
        <v>0</v>
      </c>
      <c r="Z885" s="49">
        <f t="shared" si="214"/>
        <v>0</v>
      </c>
      <c r="AA885" s="35">
        <v>-0.77</v>
      </c>
      <c r="AB885" s="35">
        <v>0</v>
      </c>
      <c r="AC885" s="35">
        <v>0</v>
      </c>
      <c r="AD885" s="49">
        <f t="shared" si="215"/>
        <v>0</v>
      </c>
      <c r="AE885" s="35">
        <v>-0.77</v>
      </c>
      <c r="AF885" s="35">
        <v>0</v>
      </c>
      <c r="AG885" s="35">
        <v>0</v>
      </c>
      <c r="AH885" s="49">
        <f t="shared" si="216"/>
        <v>0</v>
      </c>
      <c r="AI885" s="35">
        <v>-0.77</v>
      </c>
      <c r="AJ885" s="35">
        <v>0</v>
      </c>
      <c r="AK885" s="35">
        <v>0</v>
      </c>
      <c r="AL885" s="49">
        <f t="shared" si="217"/>
        <v>0</v>
      </c>
      <c r="AM885" s="35">
        <v>-0.77</v>
      </c>
      <c r="AN885" s="35">
        <v>0</v>
      </c>
      <c r="AO885" s="35">
        <v>0</v>
      </c>
      <c r="AP885" s="49">
        <f t="shared" si="218"/>
        <v>0</v>
      </c>
      <c r="AQ885" s="35">
        <v>-0.77</v>
      </c>
      <c r="AR885" s="37">
        <v>0</v>
      </c>
      <c r="AS885" s="37">
        <v>0</v>
      </c>
      <c r="AT885" s="51">
        <f t="shared" si="219"/>
        <v>0</v>
      </c>
      <c r="AU885" s="35">
        <v>-0.77</v>
      </c>
      <c r="AV885" s="37">
        <v>0</v>
      </c>
      <c r="AW885" s="37">
        <v>0</v>
      </c>
      <c r="AX885" s="51">
        <f t="shared" si="220"/>
        <v>0</v>
      </c>
      <c r="AY885" s="50">
        <f t="shared" si="221"/>
        <v>161.60999999999993</v>
      </c>
      <c r="AZ885" s="50">
        <f t="shared" si="222"/>
        <v>0</v>
      </c>
      <c r="BA885" s="50">
        <f t="shared" si="223"/>
        <v>0</v>
      </c>
      <c r="BB885" s="36">
        <f t="shared" si="224"/>
        <v>0</v>
      </c>
      <c r="BC885" s="38" t="s">
        <v>1338</v>
      </c>
      <c r="BD885" s="38" t="s">
        <v>1302</v>
      </c>
      <c r="BE885" s="38" t="s">
        <v>1547</v>
      </c>
      <c r="BF885" s="38"/>
    </row>
    <row r="886" spans="1:58" s="33" customFormat="1" x14ac:dyDescent="0.2">
      <c r="A886" s="34">
        <v>172747</v>
      </c>
      <c r="B886" s="35" t="s">
        <v>1559</v>
      </c>
      <c r="C886" s="35">
        <v>-9213.8700000000008</v>
      </c>
      <c r="D886" s="35">
        <v>0</v>
      </c>
      <c r="E886" s="35">
        <v>0</v>
      </c>
      <c r="F886" s="49">
        <f t="shared" si="209"/>
        <v>0</v>
      </c>
      <c r="G886" s="35">
        <v>-9213.8700000000008</v>
      </c>
      <c r="H886" s="35">
        <v>0</v>
      </c>
      <c r="I886" s="35">
        <v>0</v>
      </c>
      <c r="J886" s="49">
        <f t="shared" si="210"/>
        <v>0</v>
      </c>
      <c r="K886" s="35">
        <v>-9213.8700000000008</v>
      </c>
      <c r="L886" s="35">
        <v>0</v>
      </c>
      <c r="M886" s="35">
        <v>0</v>
      </c>
      <c r="N886" s="49">
        <f t="shared" si="211"/>
        <v>0</v>
      </c>
      <c r="O886" s="35">
        <v>-1013.87</v>
      </c>
      <c r="P886" s="35">
        <v>66600</v>
      </c>
      <c r="Q886" s="35">
        <v>10</v>
      </c>
      <c r="R886" s="49">
        <f t="shared" si="212"/>
        <v>-0.47192147147147145</v>
      </c>
      <c r="S886" s="35">
        <v>-4799.87</v>
      </c>
      <c r="T886" s="35">
        <v>322900</v>
      </c>
      <c r="U886" s="35">
        <v>50</v>
      </c>
      <c r="V886" s="49">
        <f t="shared" si="213"/>
        <v>-0.46081130380922886</v>
      </c>
      <c r="W886" s="35">
        <v>105947.65</v>
      </c>
      <c r="X886" s="35">
        <v>647210</v>
      </c>
      <c r="Y886" s="35">
        <v>100.5</v>
      </c>
      <c r="Z886" s="49">
        <f t="shared" si="214"/>
        <v>4.9109709367902221</v>
      </c>
      <c r="AA886" s="35">
        <v>66132.63</v>
      </c>
      <c r="AB886" s="35">
        <v>350720</v>
      </c>
      <c r="AC886" s="35">
        <v>51</v>
      </c>
      <c r="AD886" s="49">
        <f t="shared" si="215"/>
        <v>5.8454366161040152</v>
      </c>
      <c r="AE886" s="35">
        <v>194837.64</v>
      </c>
      <c r="AF886" s="35">
        <v>643760</v>
      </c>
      <c r="AG886" s="35">
        <v>93</v>
      </c>
      <c r="AH886" s="49">
        <f t="shared" si="216"/>
        <v>9.0796713060767988</v>
      </c>
      <c r="AI886" s="35">
        <v>-44385.34</v>
      </c>
      <c r="AJ886" s="35">
        <v>567260</v>
      </c>
      <c r="AK886" s="35">
        <v>83</v>
      </c>
      <c r="AL886" s="49">
        <f t="shared" si="217"/>
        <v>-2.4255994429362193</v>
      </c>
      <c r="AM886" s="35">
        <v>113114.68</v>
      </c>
      <c r="AN886" s="35">
        <v>492000</v>
      </c>
      <c r="AO886" s="35">
        <v>75</v>
      </c>
      <c r="AP886" s="49">
        <f t="shared" si="218"/>
        <v>7.1271444715447156</v>
      </c>
      <c r="AQ886" s="35">
        <v>149849.71</v>
      </c>
      <c r="AR886" s="37">
        <v>570900</v>
      </c>
      <c r="AS886" s="37">
        <v>85</v>
      </c>
      <c r="AT886" s="51">
        <f t="shared" si="219"/>
        <v>8.1368733753722182</v>
      </c>
      <c r="AU886" s="35">
        <v>168285.64</v>
      </c>
      <c r="AV886" s="37">
        <v>542500</v>
      </c>
      <c r="AW886" s="37">
        <v>80</v>
      </c>
      <c r="AX886" s="51">
        <f t="shared" si="220"/>
        <v>9.6163222857142863</v>
      </c>
      <c r="AY886" s="50">
        <f t="shared" si="221"/>
        <v>138624.93</v>
      </c>
      <c r="AZ886" s="50">
        <f t="shared" si="222"/>
        <v>1387430</v>
      </c>
      <c r="BA886" s="50">
        <f t="shared" si="223"/>
        <v>627.5</v>
      </c>
      <c r="BB886" s="36">
        <f t="shared" si="224"/>
        <v>3.0973619065466367</v>
      </c>
      <c r="BC886" s="38" t="s">
        <v>1338</v>
      </c>
      <c r="BD886" s="38" t="s">
        <v>1302</v>
      </c>
      <c r="BE886" s="38" t="s">
        <v>1547</v>
      </c>
      <c r="BF886" s="38"/>
    </row>
    <row r="887" spans="1:58" s="33" customFormat="1" x14ac:dyDescent="0.2">
      <c r="A887" s="34">
        <v>173175</v>
      </c>
      <c r="B887" s="35" t="s">
        <v>1366</v>
      </c>
      <c r="C887" s="35">
        <v>-6070.84</v>
      </c>
      <c r="D887" s="35">
        <v>0</v>
      </c>
      <c r="E887" s="35">
        <v>0</v>
      </c>
      <c r="F887" s="49">
        <f t="shared" si="209"/>
        <v>0</v>
      </c>
      <c r="G887" s="35">
        <v>-6070.84</v>
      </c>
      <c r="H887" s="35">
        <v>0</v>
      </c>
      <c r="I887" s="35">
        <v>0</v>
      </c>
      <c r="J887" s="49">
        <f t="shared" si="210"/>
        <v>0</v>
      </c>
      <c r="K887" s="35">
        <v>-6070.84</v>
      </c>
      <c r="L887" s="35">
        <v>0</v>
      </c>
      <c r="M887" s="35">
        <v>0</v>
      </c>
      <c r="N887" s="49">
        <f t="shared" si="211"/>
        <v>0</v>
      </c>
      <c r="O887" s="35">
        <v>-6070.84</v>
      </c>
      <c r="P887" s="35">
        <v>0</v>
      </c>
      <c r="Q887" s="35">
        <v>0</v>
      </c>
      <c r="R887" s="49">
        <f t="shared" si="212"/>
        <v>0</v>
      </c>
      <c r="S887" s="35">
        <v>-6070.84</v>
      </c>
      <c r="T887" s="35">
        <v>0</v>
      </c>
      <c r="U887" s="35">
        <v>0</v>
      </c>
      <c r="V887" s="49">
        <f t="shared" si="213"/>
        <v>0</v>
      </c>
      <c r="W887" s="35">
        <v>-6070.84</v>
      </c>
      <c r="X887" s="35">
        <v>0</v>
      </c>
      <c r="Y887" s="35">
        <v>0</v>
      </c>
      <c r="Z887" s="49">
        <f t="shared" si="214"/>
        <v>0</v>
      </c>
      <c r="AA887" s="35">
        <v>-6070.84</v>
      </c>
      <c r="AB887" s="35">
        <v>0</v>
      </c>
      <c r="AC887" s="35">
        <v>0</v>
      </c>
      <c r="AD887" s="49">
        <f t="shared" si="215"/>
        <v>0</v>
      </c>
      <c r="AE887" s="35">
        <v>-6070.84</v>
      </c>
      <c r="AF887" s="35">
        <v>0</v>
      </c>
      <c r="AG887" s="35">
        <v>0</v>
      </c>
      <c r="AH887" s="49">
        <f t="shared" si="216"/>
        <v>0</v>
      </c>
      <c r="AI887" s="35">
        <v>-6070.84</v>
      </c>
      <c r="AJ887" s="35">
        <v>0</v>
      </c>
      <c r="AK887" s="35">
        <v>0</v>
      </c>
      <c r="AL887" s="49">
        <f t="shared" si="217"/>
        <v>0</v>
      </c>
      <c r="AM887" s="35">
        <v>-6070.84</v>
      </c>
      <c r="AN887" s="35">
        <v>0</v>
      </c>
      <c r="AO887" s="35">
        <v>0</v>
      </c>
      <c r="AP887" s="49">
        <f t="shared" si="218"/>
        <v>0</v>
      </c>
      <c r="AQ887" s="35">
        <v>-6070.84</v>
      </c>
      <c r="AR887" s="37">
        <v>0</v>
      </c>
      <c r="AS887" s="37">
        <v>0</v>
      </c>
      <c r="AT887" s="51">
        <f t="shared" si="219"/>
        <v>0</v>
      </c>
      <c r="AU887" s="35">
        <v>-6070.84</v>
      </c>
      <c r="AV887" s="37">
        <v>0</v>
      </c>
      <c r="AW887" s="37">
        <v>0</v>
      </c>
      <c r="AX887" s="51">
        <f t="shared" si="220"/>
        <v>0</v>
      </c>
      <c r="AY887" s="50">
        <f t="shared" si="221"/>
        <v>-42495.880000000005</v>
      </c>
      <c r="AZ887" s="50">
        <f t="shared" si="222"/>
        <v>0</v>
      </c>
      <c r="BA887" s="50">
        <f t="shared" si="223"/>
        <v>0</v>
      </c>
      <c r="BB887" s="36">
        <f t="shared" si="224"/>
        <v>0</v>
      </c>
      <c r="BC887" s="38" t="s">
        <v>1338</v>
      </c>
      <c r="BD887" s="38" t="s">
        <v>1302</v>
      </c>
      <c r="BE887" s="38" t="s">
        <v>1547</v>
      </c>
      <c r="BF887" s="38"/>
    </row>
    <row r="888" spans="1:58" s="33" customFormat="1" x14ac:dyDescent="0.2">
      <c r="A888" s="34">
        <v>173861</v>
      </c>
      <c r="B888" s="35" t="s">
        <v>1347</v>
      </c>
      <c r="C888" s="35">
        <v>93475.13</v>
      </c>
      <c r="D888" s="35">
        <v>1070000</v>
      </c>
      <c r="E888" s="35">
        <v>160</v>
      </c>
      <c r="F888" s="49">
        <f t="shared" si="209"/>
        <v>2.6207980373831781</v>
      </c>
      <c r="G888" s="35">
        <v>47788.11</v>
      </c>
      <c r="H888" s="35">
        <v>446550</v>
      </c>
      <c r="I888" s="35">
        <v>70</v>
      </c>
      <c r="J888" s="49">
        <f t="shared" si="210"/>
        <v>3.3175039973127309</v>
      </c>
      <c r="K888" s="35">
        <v>156196.14000000001</v>
      </c>
      <c r="L888" s="35">
        <v>1028850</v>
      </c>
      <c r="M888" s="35">
        <v>155</v>
      </c>
      <c r="N888" s="49">
        <f t="shared" si="211"/>
        <v>4.5544872430383441</v>
      </c>
      <c r="O888" s="35">
        <v>317348.62</v>
      </c>
      <c r="P888" s="35">
        <v>902530</v>
      </c>
      <c r="Q888" s="35">
        <v>135</v>
      </c>
      <c r="R888" s="49">
        <f t="shared" si="212"/>
        <v>10.900255082933532</v>
      </c>
      <c r="S888" s="35">
        <v>266710.62</v>
      </c>
      <c r="T888" s="35">
        <v>804390</v>
      </c>
      <c r="U888" s="35">
        <v>120</v>
      </c>
      <c r="V888" s="49">
        <f t="shared" si="213"/>
        <v>10.278632528997127</v>
      </c>
      <c r="W888" s="35">
        <v>164028.60999999999</v>
      </c>
      <c r="X888" s="35">
        <v>334320</v>
      </c>
      <c r="Y888" s="35">
        <v>52</v>
      </c>
      <c r="Z888" s="49">
        <f t="shared" si="214"/>
        <v>14.719006640344579</v>
      </c>
      <c r="AA888" s="35">
        <v>194073.59</v>
      </c>
      <c r="AB888" s="35">
        <v>512130</v>
      </c>
      <c r="AC888" s="35">
        <v>73</v>
      </c>
      <c r="AD888" s="49">
        <f t="shared" si="215"/>
        <v>11.747566613945677</v>
      </c>
      <c r="AE888" s="35">
        <v>128213.59</v>
      </c>
      <c r="AF888" s="35">
        <v>140050</v>
      </c>
      <c r="AG888" s="35">
        <v>20</v>
      </c>
      <c r="AH888" s="49">
        <f t="shared" si="216"/>
        <v>27.464531952873976</v>
      </c>
      <c r="AI888" s="35">
        <v>307182.56</v>
      </c>
      <c r="AJ888" s="35">
        <v>1036500</v>
      </c>
      <c r="AK888" s="35">
        <v>155</v>
      </c>
      <c r="AL888" s="49">
        <f t="shared" si="217"/>
        <v>9.1873221032320309</v>
      </c>
      <c r="AM888" s="35">
        <v>157407.54999999999</v>
      </c>
      <c r="AN888" s="35">
        <v>754950</v>
      </c>
      <c r="AO888" s="35">
        <v>115</v>
      </c>
      <c r="AP888" s="49">
        <f t="shared" si="218"/>
        <v>6.463519504602953</v>
      </c>
      <c r="AQ888" s="35">
        <v>232490.02</v>
      </c>
      <c r="AR888" s="37">
        <v>984800</v>
      </c>
      <c r="AS888" s="37">
        <v>145</v>
      </c>
      <c r="AT888" s="51">
        <f t="shared" si="219"/>
        <v>7.3184307676685618</v>
      </c>
      <c r="AU888" s="35">
        <v>-133355.99</v>
      </c>
      <c r="AV888" s="37">
        <v>844750</v>
      </c>
      <c r="AW888" s="37">
        <v>125</v>
      </c>
      <c r="AX888" s="51">
        <f t="shared" si="220"/>
        <v>-4.8937977981651377</v>
      </c>
      <c r="AY888" s="50">
        <f t="shared" si="221"/>
        <v>1239620.82</v>
      </c>
      <c r="AZ888" s="50">
        <f t="shared" si="222"/>
        <v>5098770</v>
      </c>
      <c r="BA888" s="50">
        <f t="shared" si="223"/>
        <v>1325</v>
      </c>
      <c r="BB888" s="36">
        <f t="shared" si="224"/>
        <v>7.5367677734041747</v>
      </c>
      <c r="BC888" s="38" t="s">
        <v>1338</v>
      </c>
      <c r="BD888" s="38" t="s">
        <v>1302</v>
      </c>
      <c r="BE888" s="38" t="s">
        <v>1547</v>
      </c>
      <c r="BF888" s="38"/>
    </row>
    <row r="889" spans="1:58" s="33" customFormat="1" x14ac:dyDescent="0.2">
      <c r="A889" s="34">
        <v>174631</v>
      </c>
      <c r="B889" s="35" t="s">
        <v>272</v>
      </c>
      <c r="C889" s="35">
        <v>-839.41</v>
      </c>
      <c r="D889" s="35">
        <v>2799530</v>
      </c>
      <c r="E889" s="35">
        <v>416</v>
      </c>
      <c r="F889" s="49">
        <f t="shared" si="209"/>
        <v>-8.9951884780659595E-3</v>
      </c>
      <c r="G889" s="35">
        <v>14715.65</v>
      </c>
      <c r="H889" s="35">
        <v>2672720</v>
      </c>
      <c r="I889" s="35">
        <v>413</v>
      </c>
      <c r="J889" s="49">
        <f t="shared" si="210"/>
        <v>0.17068198314825345</v>
      </c>
      <c r="K889" s="35">
        <v>224695.07</v>
      </c>
      <c r="L889" s="35">
        <v>3272957</v>
      </c>
      <c r="M889" s="35">
        <v>489.9</v>
      </c>
      <c r="N889" s="49">
        <f t="shared" si="211"/>
        <v>2.0595602386465819</v>
      </c>
      <c r="O889" s="35">
        <v>212130.11</v>
      </c>
      <c r="P889" s="35">
        <v>3581090</v>
      </c>
      <c r="Q889" s="35">
        <v>536</v>
      </c>
      <c r="R889" s="49">
        <f t="shared" si="212"/>
        <v>1.836321737236428</v>
      </c>
      <c r="S889" s="35">
        <v>389356.12</v>
      </c>
      <c r="T889" s="35">
        <v>3263050</v>
      </c>
      <c r="U889" s="35">
        <v>500</v>
      </c>
      <c r="V889" s="49">
        <f t="shared" si="213"/>
        <v>3.6990054458252248</v>
      </c>
      <c r="W889" s="35">
        <v>-245932.88</v>
      </c>
      <c r="X889" s="35">
        <v>1745270</v>
      </c>
      <c r="Y889" s="35">
        <v>264</v>
      </c>
      <c r="Z889" s="49">
        <f t="shared" si="214"/>
        <v>-4.2274183364178608</v>
      </c>
      <c r="AA889" s="35">
        <v>97460.12</v>
      </c>
      <c r="AB889" s="35">
        <v>1409990</v>
      </c>
      <c r="AC889" s="35">
        <v>201</v>
      </c>
      <c r="AD889" s="49">
        <f t="shared" si="215"/>
        <v>2.1427554237973321</v>
      </c>
      <c r="AE889" s="35">
        <v>614732.56999999995</v>
      </c>
      <c r="AF889" s="35">
        <v>2509490</v>
      </c>
      <c r="AG889" s="35">
        <v>363</v>
      </c>
      <c r="AH889" s="49">
        <f t="shared" si="216"/>
        <v>7.3488944367182167</v>
      </c>
      <c r="AI889" s="35">
        <v>304674.61</v>
      </c>
      <c r="AJ889" s="35">
        <v>1402150</v>
      </c>
      <c r="AK889" s="35">
        <v>207</v>
      </c>
      <c r="AL889" s="49">
        <f t="shared" si="217"/>
        <v>6.7360217594408578</v>
      </c>
      <c r="AM889" s="35">
        <v>1073328.83</v>
      </c>
      <c r="AN889" s="35">
        <v>3810450</v>
      </c>
      <c r="AO889" s="35">
        <v>576</v>
      </c>
      <c r="AP889" s="49">
        <f t="shared" si="218"/>
        <v>8.7320903646550949</v>
      </c>
      <c r="AQ889" s="35">
        <v>649558.34</v>
      </c>
      <c r="AR889" s="37">
        <v>1819962</v>
      </c>
      <c r="AS889" s="37">
        <v>266.05</v>
      </c>
      <c r="AT889" s="51">
        <f t="shared" si="219"/>
        <v>11.064136800658474</v>
      </c>
      <c r="AU889" s="35">
        <v>591336.03</v>
      </c>
      <c r="AV889" s="37">
        <v>4094520</v>
      </c>
      <c r="AW889" s="37">
        <v>601</v>
      </c>
      <c r="AX889" s="51">
        <f t="shared" si="220"/>
        <v>4.4770612745816365</v>
      </c>
      <c r="AY889" s="50">
        <f t="shared" si="221"/>
        <v>691584.78</v>
      </c>
      <c r="AZ889" s="50">
        <f t="shared" si="222"/>
        <v>18744607</v>
      </c>
      <c r="BA889" s="50">
        <f t="shared" si="223"/>
        <v>4832.95</v>
      </c>
      <c r="BB889" s="36">
        <f t="shared" si="224"/>
        <v>1.1437491423533179</v>
      </c>
      <c r="BC889" s="38" t="s">
        <v>1338</v>
      </c>
      <c r="BD889" s="38" t="s">
        <v>1302</v>
      </c>
      <c r="BE889" s="38" t="s">
        <v>1547</v>
      </c>
      <c r="BF889" s="38"/>
    </row>
    <row r="890" spans="1:58" s="33" customFormat="1" x14ac:dyDescent="0.2">
      <c r="A890" s="34">
        <v>175783</v>
      </c>
      <c r="B890" s="35" t="s">
        <v>1350</v>
      </c>
      <c r="C890" s="35">
        <v>-6442.66</v>
      </c>
      <c r="D890" s="35">
        <v>269600</v>
      </c>
      <c r="E890" s="35">
        <v>40</v>
      </c>
      <c r="F890" s="49">
        <f t="shared" si="209"/>
        <v>-0.71691320474777454</v>
      </c>
      <c r="G890" s="35">
        <v>-1307.6600000000001</v>
      </c>
      <c r="H890" s="35">
        <v>70340</v>
      </c>
      <c r="I890" s="35">
        <v>11</v>
      </c>
      <c r="J890" s="49">
        <f t="shared" si="210"/>
        <v>-0.57630736423087858</v>
      </c>
      <c r="K890" s="35">
        <v>-7657.67</v>
      </c>
      <c r="L890" s="35">
        <v>256060</v>
      </c>
      <c r="M890" s="35">
        <v>39</v>
      </c>
      <c r="N890" s="49">
        <f t="shared" si="211"/>
        <v>-0.89717292821994843</v>
      </c>
      <c r="O890" s="35">
        <v>-3287.67</v>
      </c>
      <c r="P890" s="35">
        <v>240000</v>
      </c>
      <c r="Q890" s="35">
        <v>36</v>
      </c>
      <c r="R890" s="49">
        <f t="shared" si="212"/>
        <v>-0.424657375</v>
      </c>
      <c r="S890" s="35">
        <v>-9867.67</v>
      </c>
      <c r="T890" s="35">
        <v>235580</v>
      </c>
      <c r="U890" s="35">
        <v>36.5</v>
      </c>
      <c r="V890" s="49">
        <f t="shared" si="213"/>
        <v>-1.2984878597504033</v>
      </c>
      <c r="W890" s="35">
        <v>-12660.17</v>
      </c>
      <c r="X890" s="35">
        <v>156780</v>
      </c>
      <c r="Y890" s="35">
        <v>24</v>
      </c>
      <c r="Z890" s="49">
        <f t="shared" si="214"/>
        <v>-2.4225353999234596</v>
      </c>
      <c r="AA890" s="35">
        <v>-4740.16</v>
      </c>
      <c r="AB890" s="35">
        <v>166440</v>
      </c>
      <c r="AC890" s="35">
        <v>24</v>
      </c>
      <c r="AD890" s="49">
        <f t="shared" si="215"/>
        <v>-0.88287046383080992</v>
      </c>
      <c r="AE890" s="35">
        <v>-4485.16</v>
      </c>
      <c r="AF890" s="35">
        <v>112240</v>
      </c>
      <c r="AG890" s="35">
        <v>16</v>
      </c>
      <c r="AH890" s="49">
        <f t="shared" si="216"/>
        <v>-1.1988132573057733</v>
      </c>
      <c r="AI890" s="35">
        <v>-7570.17</v>
      </c>
      <c r="AJ890" s="35">
        <v>345360</v>
      </c>
      <c r="AK890" s="35">
        <v>51</v>
      </c>
      <c r="AL890" s="49">
        <f t="shared" si="217"/>
        <v>-0.67950912091730375</v>
      </c>
      <c r="AM890" s="35">
        <v>81589.81</v>
      </c>
      <c r="AN890" s="35">
        <v>333890</v>
      </c>
      <c r="AO890" s="35">
        <v>50.5</v>
      </c>
      <c r="AP890" s="49">
        <f t="shared" si="218"/>
        <v>7.5752017430890417</v>
      </c>
      <c r="AQ890" s="35">
        <v>-22315.19</v>
      </c>
      <c r="AR890" s="37">
        <v>417030</v>
      </c>
      <c r="AS890" s="37">
        <v>61.5</v>
      </c>
      <c r="AT890" s="51">
        <f t="shared" si="219"/>
        <v>-1.6588036592091695</v>
      </c>
      <c r="AU890" s="35">
        <v>-53752.67</v>
      </c>
      <c r="AV890" s="37">
        <v>407530</v>
      </c>
      <c r="AW890" s="37">
        <v>58.5</v>
      </c>
      <c r="AX890" s="51">
        <f t="shared" si="220"/>
        <v>-4.0888591514735113</v>
      </c>
      <c r="AY890" s="50">
        <f t="shared" si="221"/>
        <v>-45963.66</v>
      </c>
      <c r="AZ890" s="50">
        <f t="shared" si="222"/>
        <v>1394800</v>
      </c>
      <c r="BA890" s="50">
        <f t="shared" si="223"/>
        <v>448</v>
      </c>
      <c r="BB890" s="36">
        <f t="shared" si="224"/>
        <v>-1.0215611270433038</v>
      </c>
      <c r="BC890" s="38" t="s">
        <v>1338</v>
      </c>
      <c r="BD890" s="38" t="s">
        <v>1302</v>
      </c>
      <c r="BE890" s="38" t="s">
        <v>1547</v>
      </c>
      <c r="BF890" s="38"/>
    </row>
    <row r="891" spans="1:58" s="33" customFormat="1" x14ac:dyDescent="0.2">
      <c r="A891" s="34">
        <v>177093</v>
      </c>
      <c r="B891" s="35" t="s">
        <v>324</v>
      </c>
      <c r="C891" s="35">
        <v>72801.16</v>
      </c>
      <c r="D891" s="35">
        <v>2099455</v>
      </c>
      <c r="E891" s="35">
        <v>302.5</v>
      </c>
      <c r="F891" s="49">
        <f t="shared" si="209"/>
        <v>1.0402865505571686</v>
      </c>
      <c r="G891" s="35">
        <v>292878.09999999998</v>
      </c>
      <c r="H891" s="35">
        <v>1557755</v>
      </c>
      <c r="I891" s="35">
        <v>236.25</v>
      </c>
      <c r="J891" s="49">
        <f t="shared" si="210"/>
        <v>5.8284011927421187</v>
      </c>
      <c r="K891" s="35">
        <v>257382.08</v>
      </c>
      <c r="L891" s="35">
        <v>1979215</v>
      </c>
      <c r="M891" s="35">
        <v>294.75</v>
      </c>
      <c r="N891" s="49">
        <f t="shared" si="211"/>
        <v>3.901275202542422</v>
      </c>
      <c r="O891" s="35">
        <v>462049.97</v>
      </c>
      <c r="P891" s="35">
        <v>1932690</v>
      </c>
      <c r="Q891" s="35">
        <v>281</v>
      </c>
      <c r="R891" s="49">
        <f t="shared" si="212"/>
        <v>7.411198417749354</v>
      </c>
      <c r="S891" s="35">
        <v>127966.26</v>
      </c>
      <c r="T891" s="35">
        <v>2034620</v>
      </c>
      <c r="U891" s="35">
        <v>304.5</v>
      </c>
      <c r="V891" s="49">
        <f t="shared" si="213"/>
        <v>1.9497272512803372</v>
      </c>
      <c r="W891" s="35">
        <v>89393.57</v>
      </c>
      <c r="X891" s="35">
        <v>1374270</v>
      </c>
      <c r="Y891" s="35">
        <v>207.75</v>
      </c>
      <c r="Z891" s="49">
        <f t="shared" si="214"/>
        <v>1.9514412015106204</v>
      </c>
      <c r="AA891" s="35">
        <v>41391.57</v>
      </c>
      <c r="AB891" s="35">
        <v>728360</v>
      </c>
      <c r="AC891" s="35">
        <v>103</v>
      </c>
      <c r="AD891" s="49">
        <f t="shared" si="215"/>
        <v>1.7616819567246966</v>
      </c>
      <c r="AE891" s="35">
        <v>102624.55</v>
      </c>
      <c r="AF891" s="35">
        <v>909130</v>
      </c>
      <c r="AG891" s="35">
        <v>129</v>
      </c>
      <c r="AH891" s="49">
        <f t="shared" si="216"/>
        <v>3.3864645320251232</v>
      </c>
      <c r="AI891" s="35">
        <v>75299.240000000005</v>
      </c>
      <c r="AJ891" s="35">
        <v>2138392</v>
      </c>
      <c r="AK891" s="35">
        <v>310.35000000000002</v>
      </c>
      <c r="AL891" s="49">
        <f t="shared" si="217"/>
        <v>1.0916036161751448</v>
      </c>
      <c r="AM891" s="35">
        <v>-1555.25</v>
      </c>
      <c r="AN891" s="35">
        <v>2272805</v>
      </c>
      <c r="AO891" s="35">
        <v>330.5</v>
      </c>
      <c r="AP891" s="49">
        <f t="shared" si="218"/>
        <v>-2.1212884519349436E-2</v>
      </c>
      <c r="AQ891" s="35">
        <v>191345.79</v>
      </c>
      <c r="AR891" s="37">
        <v>2348310</v>
      </c>
      <c r="AS891" s="37">
        <v>338.25</v>
      </c>
      <c r="AT891" s="51">
        <f t="shared" si="219"/>
        <v>2.5259524892369405</v>
      </c>
      <c r="AU891" s="35">
        <v>-201246.85</v>
      </c>
      <c r="AV891" s="37">
        <v>1874615</v>
      </c>
      <c r="AW891" s="37">
        <v>273.75</v>
      </c>
      <c r="AX891" s="51">
        <f t="shared" si="220"/>
        <v>-3.3279645953969217</v>
      </c>
      <c r="AY891" s="50">
        <f t="shared" si="221"/>
        <v>1343862.7100000002</v>
      </c>
      <c r="AZ891" s="50">
        <f t="shared" si="222"/>
        <v>11706365</v>
      </c>
      <c r="BA891" s="50">
        <f t="shared" si="223"/>
        <v>3111.6</v>
      </c>
      <c r="BB891" s="36">
        <f t="shared" si="224"/>
        <v>3.5587258734884828</v>
      </c>
      <c r="BC891" s="38" t="s">
        <v>1338</v>
      </c>
      <c r="BD891" s="38" t="s">
        <v>1302</v>
      </c>
      <c r="BE891" s="38" t="s">
        <v>1547</v>
      </c>
      <c r="BF891" s="38"/>
    </row>
    <row r="892" spans="1:58" s="33" customFormat="1" x14ac:dyDescent="0.2">
      <c r="A892" s="34">
        <v>177290</v>
      </c>
      <c r="B892" s="35" t="s">
        <v>1560</v>
      </c>
      <c r="C892" s="35">
        <v>273238.42</v>
      </c>
      <c r="D892" s="35">
        <v>573140</v>
      </c>
      <c r="E892" s="35">
        <v>87</v>
      </c>
      <c r="F892" s="49">
        <f t="shared" si="209"/>
        <v>14.302182014865476</v>
      </c>
      <c r="G892" s="35">
        <v>312013.42</v>
      </c>
      <c r="H892" s="35">
        <v>816850</v>
      </c>
      <c r="I892" s="35">
        <v>125</v>
      </c>
      <c r="J892" s="49">
        <f t="shared" si="210"/>
        <v>11.841116508538899</v>
      </c>
      <c r="K892" s="35">
        <v>407333.95</v>
      </c>
      <c r="L892" s="35">
        <v>1044010</v>
      </c>
      <c r="M892" s="35">
        <v>152.5</v>
      </c>
      <c r="N892" s="49">
        <f t="shared" si="211"/>
        <v>11.704886447447821</v>
      </c>
      <c r="O892" s="35">
        <v>267203.95</v>
      </c>
      <c r="P892" s="35">
        <v>467780</v>
      </c>
      <c r="Q892" s="35">
        <v>70</v>
      </c>
      <c r="R892" s="49">
        <f t="shared" si="212"/>
        <v>17.707731091538758</v>
      </c>
      <c r="S892" s="35">
        <v>258056.44</v>
      </c>
      <c r="T892" s="35">
        <v>469500</v>
      </c>
      <c r="U892" s="35">
        <v>70</v>
      </c>
      <c r="V892" s="49">
        <f t="shared" si="213"/>
        <v>17.038870372736955</v>
      </c>
      <c r="W892" s="35">
        <v>272911.45</v>
      </c>
      <c r="X892" s="35">
        <v>331420</v>
      </c>
      <c r="Y892" s="35">
        <v>51</v>
      </c>
      <c r="Z892" s="49">
        <f t="shared" si="214"/>
        <v>24.703830486995354</v>
      </c>
      <c r="AA892" s="35">
        <v>216941.45</v>
      </c>
      <c r="AB892" s="35">
        <v>213800</v>
      </c>
      <c r="AC892" s="35">
        <v>30</v>
      </c>
      <c r="AD892" s="49">
        <f t="shared" si="215"/>
        <v>31.455495556594951</v>
      </c>
      <c r="AE892" s="35">
        <v>196941.45</v>
      </c>
      <c r="AF892" s="35">
        <v>268800</v>
      </c>
      <c r="AG892" s="35">
        <v>40</v>
      </c>
      <c r="AH892" s="49">
        <f t="shared" si="216"/>
        <v>21.980072544642859</v>
      </c>
      <c r="AI892" s="35">
        <v>195411.45</v>
      </c>
      <c r="AJ892" s="35">
        <v>535000</v>
      </c>
      <c r="AK892" s="35">
        <v>80</v>
      </c>
      <c r="AL892" s="49">
        <f t="shared" si="217"/>
        <v>11.322906448598131</v>
      </c>
      <c r="AM892" s="35">
        <v>386039.44</v>
      </c>
      <c r="AN892" s="35">
        <v>588600</v>
      </c>
      <c r="AO892" s="35">
        <v>90</v>
      </c>
      <c r="AP892" s="49">
        <f t="shared" si="218"/>
        <v>20.331672850832483</v>
      </c>
      <c r="AQ892" s="35">
        <v>293218.44</v>
      </c>
      <c r="AR892" s="37">
        <v>542000</v>
      </c>
      <c r="AS892" s="37">
        <v>80</v>
      </c>
      <c r="AT892" s="51">
        <f t="shared" si="219"/>
        <v>16.770796383763837</v>
      </c>
      <c r="AU892" s="35">
        <v>308935.21999999997</v>
      </c>
      <c r="AV892" s="37">
        <v>625810</v>
      </c>
      <c r="AW892" s="37">
        <v>92</v>
      </c>
      <c r="AX892" s="51">
        <f t="shared" si="220"/>
        <v>15.303353765519885</v>
      </c>
      <c r="AY892" s="50">
        <f t="shared" si="221"/>
        <v>2007699.0799999998</v>
      </c>
      <c r="AZ892" s="50">
        <f t="shared" si="222"/>
        <v>3916500</v>
      </c>
      <c r="BA892" s="50">
        <f t="shared" si="223"/>
        <v>967.5</v>
      </c>
      <c r="BB892" s="36">
        <f t="shared" si="224"/>
        <v>15.891400863015447</v>
      </c>
      <c r="BC892" s="38" t="s">
        <v>1338</v>
      </c>
      <c r="BD892" s="38" t="s">
        <v>1302</v>
      </c>
      <c r="BE892" s="38" t="s">
        <v>1547</v>
      </c>
      <c r="BF892" s="38"/>
    </row>
    <row r="893" spans="1:58" s="33" customFormat="1" x14ac:dyDescent="0.2">
      <c r="A893" s="34">
        <v>177727</v>
      </c>
      <c r="B893" s="35" t="s">
        <v>1352</v>
      </c>
      <c r="C893" s="35">
        <v>465466.13</v>
      </c>
      <c r="D893" s="35">
        <v>772250</v>
      </c>
      <c r="E893" s="35">
        <v>113</v>
      </c>
      <c r="F893" s="49">
        <f t="shared" si="209"/>
        <v>18.082206409841373</v>
      </c>
      <c r="G893" s="35">
        <v>640986.06999999995</v>
      </c>
      <c r="H893" s="35">
        <v>976420</v>
      </c>
      <c r="I893" s="35">
        <v>150.5</v>
      </c>
      <c r="J893" s="49">
        <f t="shared" si="210"/>
        <v>20.350431341021281</v>
      </c>
      <c r="K893" s="35">
        <v>639073.56999999995</v>
      </c>
      <c r="L893" s="35">
        <v>577950</v>
      </c>
      <c r="M893" s="35">
        <v>85</v>
      </c>
      <c r="N893" s="49">
        <f t="shared" si="211"/>
        <v>33.17277809499091</v>
      </c>
      <c r="O893" s="35">
        <v>435984.88</v>
      </c>
      <c r="P893" s="35">
        <v>1130705</v>
      </c>
      <c r="Q893" s="35">
        <v>166.75</v>
      </c>
      <c r="R893" s="49">
        <f t="shared" si="212"/>
        <v>11.953189629478954</v>
      </c>
      <c r="S893" s="35">
        <v>576687.92000000004</v>
      </c>
      <c r="T893" s="35">
        <v>1370880</v>
      </c>
      <c r="U893" s="35">
        <v>206</v>
      </c>
      <c r="V893" s="49">
        <f t="shared" si="213"/>
        <v>13.040766164799253</v>
      </c>
      <c r="W893" s="35">
        <v>643395.68000000005</v>
      </c>
      <c r="X893" s="35">
        <v>1007450</v>
      </c>
      <c r="Y893" s="35">
        <v>152.5</v>
      </c>
      <c r="Z893" s="49">
        <f t="shared" si="214"/>
        <v>19.159134845401759</v>
      </c>
      <c r="AA893" s="35">
        <v>596880.71</v>
      </c>
      <c r="AB893" s="35">
        <v>849150</v>
      </c>
      <c r="AC893" s="35">
        <v>120.5</v>
      </c>
      <c r="AD893" s="49">
        <f t="shared" si="215"/>
        <v>21.790380980980981</v>
      </c>
      <c r="AE893" s="35">
        <v>544935.71</v>
      </c>
      <c r="AF893" s="35">
        <v>106800</v>
      </c>
      <c r="AG893" s="35">
        <v>15</v>
      </c>
      <c r="AH893" s="49">
        <f t="shared" si="216"/>
        <v>153.07182865168539</v>
      </c>
      <c r="AI893" s="35">
        <v>339758.22</v>
      </c>
      <c r="AJ893" s="35">
        <v>477440</v>
      </c>
      <c r="AK893" s="35">
        <v>70</v>
      </c>
      <c r="AL893" s="49">
        <f t="shared" si="217"/>
        <v>22.060373701407503</v>
      </c>
      <c r="AM893" s="35">
        <v>685413.2</v>
      </c>
      <c r="AN893" s="35">
        <v>1095060</v>
      </c>
      <c r="AO893" s="35">
        <v>162.5</v>
      </c>
      <c r="AP893" s="49">
        <f t="shared" si="218"/>
        <v>19.403328767373477</v>
      </c>
      <c r="AQ893" s="35">
        <v>697813.2</v>
      </c>
      <c r="AR893" s="37">
        <v>621500</v>
      </c>
      <c r="AS893" s="37">
        <v>91</v>
      </c>
      <c r="AT893" s="51">
        <f t="shared" si="219"/>
        <v>34.806450844730492</v>
      </c>
      <c r="AU893" s="35">
        <v>452849.73</v>
      </c>
      <c r="AV893" s="37">
        <v>828940</v>
      </c>
      <c r="AW893" s="37">
        <v>119.5</v>
      </c>
      <c r="AX893" s="51">
        <f t="shared" si="220"/>
        <v>16.935292819745698</v>
      </c>
      <c r="AY893" s="50">
        <f t="shared" si="221"/>
        <v>3998474.96</v>
      </c>
      <c r="AZ893" s="50">
        <f t="shared" si="222"/>
        <v>6684805</v>
      </c>
      <c r="BA893" s="50">
        <f t="shared" si="223"/>
        <v>1452.25</v>
      </c>
      <c r="BB893" s="36">
        <f t="shared" si="224"/>
        <v>18.54245916821807</v>
      </c>
      <c r="BC893" s="38" t="s">
        <v>1338</v>
      </c>
      <c r="BD893" s="38" t="s">
        <v>1302</v>
      </c>
      <c r="BE893" s="38" t="s">
        <v>1547</v>
      </c>
      <c r="BF893" s="38"/>
    </row>
    <row r="894" spans="1:58" s="33" customFormat="1" x14ac:dyDescent="0.2">
      <c r="A894" s="34">
        <v>178003</v>
      </c>
      <c r="B894" s="35" t="s">
        <v>1561</v>
      </c>
      <c r="C894" s="35">
        <v>507757.96</v>
      </c>
      <c r="D894" s="35">
        <v>1881270</v>
      </c>
      <c r="E894" s="35">
        <v>282.25</v>
      </c>
      <c r="F894" s="49">
        <f t="shared" si="209"/>
        <v>8.0970508220510613</v>
      </c>
      <c r="G894" s="35">
        <v>566351.01</v>
      </c>
      <c r="H894" s="35">
        <v>1961665</v>
      </c>
      <c r="I894" s="35">
        <v>302.25</v>
      </c>
      <c r="J894" s="49">
        <f t="shared" si="210"/>
        <v>8.9499895802800182</v>
      </c>
      <c r="K894" s="35">
        <v>566011.76</v>
      </c>
      <c r="L894" s="35">
        <v>1838380</v>
      </c>
      <c r="M894" s="35">
        <v>277.25</v>
      </c>
      <c r="N894" s="49">
        <f t="shared" si="211"/>
        <v>9.2365848192430295</v>
      </c>
      <c r="O894" s="35">
        <v>826655.25</v>
      </c>
      <c r="P894" s="35">
        <v>2255140</v>
      </c>
      <c r="Q894" s="35">
        <v>336.25</v>
      </c>
      <c r="R894" s="49">
        <f t="shared" si="212"/>
        <v>11.363513019147369</v>
      </c>
      <c r="S894" s="35">
        <v>975062.55</v>
      </c>
      <c r="T894" s="35">
        <v>1814735</v>
      </c>
      <c r="U894" s="35">
        <v>278</v>
      </c>
      <c r="V894" s="49">
        <f t="shared" si="213"/>
        <v>16.656392834215467</v>
      </c>
      <c r="W894" s="35">
        <v>598761.30000000005</v>
      </c>
      <c r="X894" s="35">
        <v>1014780</v>
      </c>
      <c r="Y894" s="35">
        <v>155</v>
      </c>
      <c r="Z894" s="49">
        <f t="shared" si="214"/>
        <v>17.701215041683913</v>
      </c>
      <c r="AA894" s="35">
        <v>1212205.29</v>
      </c>
      <c r="AB894" s="35">
        <v>1813510</v>
      </c>
      <c r="AC894" s="35">
        <v>262.5</v>
      </c>
      <c r="AD894" s="49">
        <f t="shared" si="215"/>
        <v>20.721343687104014</v>
      </c>
      <c r="AE894" s="35">
        <v>1407382.2</v>
      </c>
      <c r="AF894" s="35">
        <v>1616270</v>
      </c>
      <c r="AG894" s="35">
        <v>236.5</v>
      </c>
      <c r="AH894" s="49">
        <f t="shared" si="216"/>
        <v>26.122780228550923</v>
      </c>
      <c r="AI894" s="35">
        <v>987527.06</v>
      </c>
      <c r="AJ894" s="35">
        <v>2226520</v>
      </c>
      <c r="AK894" s="35">
        <v>326</v>
      </c>
      <c r="AL894" s="49">
        <f t="shared" si="217"/>
        <v>13.749411125882546</v>
      </c>
      <c r="AM894" s="35">
        <v>973928.54</v>
      </c>
      <c r="AN894" s="35">
        <v>2516770</v>
      </c>
      <c r="AO894" s="35">
        <v>379</v>
      </c>
      <c r="AP894" s="49">
        <f t="shared" si="218"/>
        <v>11.996243097303291</v>
      </c>
      <c r="AQ894" s="35">
        <v>1203547.1100000001</v>
      </c>
      <c r="AR894" s="37">
        <v>2258085</v>
      </c>
      <c r="AS894" s="37">
        <v>330</v>
      </c>
      <c r="AT894" s="51">
        <f t="shared" si="219"/>
        <v>16.522832581590155</v>
      </c>
      <c r="AU894" s="35">
        <v>372159.92</v>
      </c>
      <c r="AV894" s="37">
        <v>2530275</v>
      </c>
      <c r="AW894" s="37">
        <v>371.75</v>
      </c>
      <c r="AX894" s="51">
        <f t="shared" si="220"/>
        <v>4.5595666557982826</v>
      </c>
      <c r="AY894" s="50">
        <f t="shared" si="221"/>
        <v>5252805.12</v>
      </c>
      <c r="AZ894" s="50">
        <f t="shared" si="222"/>
        <v>12579480</v>
      </c>
      <c r="BA894" s="50">
        <f t="shared" si="223"/>
        <v>3536.75</v>
      </c>
      <c r="BB894" s="36">
        <f t="shared" si="224"/>
        <v>12.944649438609545</v>
      </c>
      <c r="BC894" s="38" t="s">
        <v>1338</v>
      </c>
      <c r="BD894" s="38" t="s">
        <v>1302</v>
      </c>
      <c r="BE894" s="38" t="s">
        <v>1547</v>
      </c>
      <c r="BF894" s="38"/>
    </row>
    <row r="895" spans="1:58" s="33" customFormat="1" x14ac:dyDescent="0.2">
      <c r="A895" s="34">
        <v>178062</v>
      </c>
      <c r="B895" s="35" t="s">
        <v>1354</v>
      </c>
      <c r="C895" s="35">
        <v>41660.53</v>
      </c>
      <c r="D895" s="35">
        <v>526710</v>
      </c>
      <c r="E895" s="35">
        <v>77</v>
      </c>
      <c r="F895" s="49">
        <f t="shared" si="209"/>
        <v>2.3728729281767955</v>
      </c>
      <c r="G895" s="35">
        <v>159476.54</v>
      </c>
      <c r="H895" s="35">
        <v>660030</v>
      </c>
      <c r="I895" s="35">
        <v>102</v>
      </c>
      <c r="J895" s="49">
        <f t="shared" si="210"/>
        <v>7.4902242928351752</v>
      </c>
      <c r="K895" s="35">
        <v>163048.32999999999</v>
      </c>
      <c r="L895" s="35">
        <v>903150</v>
      </c>
      <c r="M895" s="35">
        <v>133.75</v>
      </c>
      <c r="N895" s="49">
        <f t="shared" si="211"/>
        <v>5.4159883740242476</v>
      </c>
      <c r="O895" s="35">
        <v>50010.34</v>
      </c>
      <c r="P895" s="35">
        <v>373700</v>
      </c>
      <c r="Q895" s="35">
        <v>55</v>
      </c>
      <c r="R895" s="49">
        <f t="shared" si="212"/>
        <v>4.148569815359914</v>
      </c>
      <c r="S895" s="35">
        <v>54604.34</v>
      </c>
      <c r="T895" s="35">
        <v>833580</v>
      </c>
      <c r="U895" s="35">
        <v>127</v>
      </c>
      <c r="V895" s="49">
        <f t="shared" si="213"/>
        <v>2.0306803666114828</v>
      </c>
      <c r="W895" s="35">
        <v>367928.33</v>
      </c>
      <c r="X895" s="35">
        <v>873600</v>
      </c>
      <c r="Y895" s="35">
        <v>128</v>
      </c>
      <c r="Z895" s="49">
        <f t="shared" si="214"/>
        <v>12.634901442307694</v>
      </c>
      <c r="AA895" s="35">
        <v>209235.33</v>
      </c>
      <c r="AB895" s="35">
        <v>216800</v>
      </c>
      <c r="AC895" s="35">
        <v>32</v>
      </c>
      <c r="AD895" s="49">
        <f t="shared" si="215"/>
        <v>29.918335931734315</v>
      </c>
      <c r="AE895" s="35">
        <v>-4148.67</v>
      </c>
      <c r="AF895" s="35">
        <v>106700</v>
      </c>
      <c r="AG895" s="35">
        <v>15</v>
      </c>
      <c r="AH895" s="49">
        <f t="shared" si="216"/>
        <v>-1.1664489222118088</v>
      </c>
      <c r="AI895" s="35">
        <v>111111.82</v>
      </c>
      <c r="AJ895" s="35">
        <v>863820</v>
      </c>
      <c r="AK895" s="35">
        <v>127.5</v>
      </c>
      <c r="AL895" s="49">
        <f t="shared" si="217"/>
        <v>3.9874816744229125</v>
      </c>
      <c r="AM895" s="35">
        <v>134781.32999999999</v>
      </c>
      <c r="AN895" s="35">
        <v>1035240</v>
      </c>
      <c r="AO895" s="35">
        <v>151.5</v>
      </c>
      <c r="AP895" s="49">
        <f t="shared" si="218"/>
        <v>4.0359928422394811</v>
      </c>
      <c r="AQ895" s="35">
        <v>113255.38</v>
      </c>
      <c r="AR895" s="37">
        <v>1517060</v>
      </c>
      <c r="AS895" s="37">
        <v>219</v>
      </c>
      <c r="AT895" s="51">
        <f t="shared" si="219"/>
        <v>2.3142899951221443</v>
      </c>
      <c r="AU895" s="35">
        <v>-164431.35999999999</v>
      </c>
      <c r="AV895" s="37">
        <v>1106980</v>
      </c>
      <c r="AW895" s="37">
        <v>158.5</v>
      </c>
      <c r="AX895" s="51">
        <f t="shared" si="220"/>
        <v>-4.6047554246689186</v>
      </c>
      <c r="AY895" s="50">
        <f t="shared" si="221"/>
        <v>1045963.7399999999</v>
      </c>
      <c r="AZ895" s="50">
        <f t="shared" si="222"/>
        <v>4387570</v>
      </c>
      <c r="BA895" s="50">
        <f t="shared" si="223"/>
        <v>1326.25</v>
      </c>
      <c r="BB895" s="36">
        <f t="shared" si="224"/>
        <v>7.3901672087282924</v>
      </c>
      <c r="BC895" s="38" t="s">
        <v>1338</v>
      </c>
      <c r="BD895" s="38" t="s">
        <v>1302</v>
      </c>
      <c r="BE895" s="38" t="s">
        <v>1547</v>
      </c>
      <c r="BF895" s="38"/>
    </row>
    <row r="896" spans="1:58" s="33" customFormat="1" x14ac:dyDescent="0.2">
      <c r="A896" s="34">
        <v>178836</v>
      </c>
      <c r="B896" s="35" t="s">
        <v>1562</v>
      </c>
      <c r="C896" s="35">
        <v>260398.26</v>
      </c>
      <c r="D896" s="35">
        <v>553320</v>
      </c>
      <c r="E896" s="35">
        <v>84</v>
      </c>
      <c r="F896" s="49">
        <f t="shared" si="209"/>
        <v>14.118318152244633</v>
      </c>
      <c r="G896" s="35">
        <v>334477.86</v>
      </c>
      <c r="H896" s="35">
        <v>637140</v>
      </c>
      <c r="I896" s="35">
        <v>100</v>
      </c>
      <c r="J896" s="49">
        <f t="shared" si="210"/>
        <v>16.273995762312836</v>
      </c>
      <c r="K896" s="35">
        <v>191614.18</v>
      </c>
      <c r="L896" s="35">
        <v>474275</v>
      </c>
      <c r="M896" s="35">
        <v>70</v>
      </c>
      <c r="N896" s="49">
        <f t="shared" si="211"/>
        <v>12.120447841442202</v>
      </c>
      <c r="O896" s="35">
        <v>201996.03</v>
      </c>
      <c r="P896" s="35">
        <v>685670</v>
      </c>
      <c r="Q896" s="35">
        <v>103.5</v>
      </c>
      <c r="R896" s="49">
        <f t="shared" si="212"/>
        <v>9.1324936631324114</v>
      </c>
      <c r="S896" s="35">
        <v>207531.13</v>
      </c>
      <c r="T896" s="35">
        <v>645150</v>
      </c>
      <c r="U896" s="35">
        <v>99.5</v>
      </c>
      <c r="V896" s="49">
        <f t="shared" si="213"/>
        <v>9.9720453072928787</v>
      </c>
      <c r="W896" s="35">
        <v>259071.77</v>
      </c>
      <c r="X896" s="35">
        <v>679860</v>
      </c>
      <c r="Y896" s="35">
        <v>101.75</v>
      </c>
      <c r="Z896" s="49">
        <f t="shared" si="214"/>
        <v>11.431990556879358</v>
      </c>
      <c r="AA896" s="35">
        <v>195591.77</v>
      </c>
      <c r="AB896" s="35">
        <v>386070</v>
      </c>
      <c r="AC896" s="35">
        <v>51</v>
      </c>
      <c r="AD896" s="49">
        <f t="shared" si="215"/>
        <v>15.705299220348641</v>
      </c>
      <c r="AE896" s="35">
        <v>125567.82</v>
      </c>
      <c r="AF896" s="35">
        <v>250920</v>
      </c>
      <c r="AG896" s="35">
        <v>36</v>
      </c>
      <c r="AH896" s="49">
        <f t="shared" si="216"/>
        <v>15.012890961262555</v>
      </c>
      <c r="AI896" s="35">
        <v>191346.16</v>
      </c>
      <c r="AJ896" s="35">
        <v>679960</v>
      </c>
      <c r="AK896" s="35">
        <v>101</v>
      </c>
      <c r="AL896" s="49">
        <f t="shared" si="217"/>
        <v>8.7236469204070826</v>
      </c>
      <c r="AM896" s="35">
        <v>291126.18</v>
      </c>
      <c r="AN896" s="35">
        <v>660200</v>
      </c>
      <c r="AO896" s="35">
        <v>100</v>
      </c>
      <c r="AP896" s="49">
        <f t="shared" si="218"/>
        <v>13.66996604059376</v>
      </c>
      <c r="AQ896" s="35">
        <v>258156.18</v>
      </c>
      <c r="AR896" s="37">
        <v>616380</v>
      </c>
      <c r="AS896" s="37">
        <v>90</v>
      </c>
      <c r="AT896" s="51">
        <f t="shared" si="219"/>
        <v>12.983616567701741</v>
      </c>
      <c r="AU896" s="35">
        <v>87284.13</v>
      </c>
      <c r="AV896" s="37">
        <v>730380</v>
      </c>
      <c r="AW896" s="37">
        <v>109</v>
      </c>
      <c r="AX896" s="51">
        <f t="shared" si="220"/>
        <v>3.7046578904132099</v>
      </c>
      <c r="AY896" s="50">
        <f t="shared" si="221"/>
        <v>1650681</v>
      </c>
      <c r="AZ896" s="50">
        <f t="shared" si="222"/>
        <v>4061485</v>
      </c>
      <c r="BA896" s="50">
        <f t="shared" si="223"/>
        <v>1045.75</v>
      </c>
      <c r="BB896" s="36">
        <f t="shared" si="224"/>
        <v>12.599113624696386</v>
      </c>
      <c r="BC896" s="38" t="s">
        <v>1338</v>
      </c>
      <c r="BD896" s="38" t="s">
        <v>1302</v>
      </c>
      <c r="BE896" s="38" t="s">
        <v>1547</v>
      </c>
      <c r="BF896" s="38"/>
    </row>
    <row r="897" spans="1:58" s="33" customFormat="1" x14ac:dyDescent="0.2">
      <c r="A897" s="34">
        <v>202064</v>
      </c>
      <c r="B897" s="35" t="s">
        <v>1563</v>
      </c>
      <c r="C897" s="35">
        <v>64318.68</v>
      </c>
      <c r="D897" s="35">
        <v>137630</v>
      </c>
      <c r="E897" s="35">
        <v>20</v>
      </c>
      <c r="F897" s="49">
        <f t="shared" si="209"/>
        <v>14.019911356535639</v>
      </c>
      <c r="G897" s="35">
        <v>64318.68</v>
      </c>
      <c r="H897" s="35">
        <v>0</v>
      </c>
      <c r="I897" s="35">
        <v>0</v>
      </c>
      <c r="J897" s="49">
        <f t="shared" si="210"/>
        <v>0</v>
      </c>
      <c r="K897" s="35">
        <v>50698.68</v>
      </c>
      <c r="L897" s="35">
        <v>66600</v>
      </c>
      <c r="M897" s="35">
        <v>10</v>
      </c>
      <c r="N897" s="49">
        <f t="shared" si="211"/>
        <v>22.837243243243243</v>
      </c>
      <c r="O897" s="35">
        <v>85897.68</v>
      </c>
      <c r="P897" s="35">
        <v>134200</v>
      </c>
      <c r="Q897" s="35">
        <v>20</v>
      </c>
      <c r="R897" s="49">
        <f t="shared" si="212"/>
        <v>19.842236065573768</v>
      </c>
      <c r="S897" s="35">
        <v>74370.679999999993</v>
      </c>
      <c r="T897" s="35">
        <v>67100</v>
      </c>
      <c r="U897" s="35">
        <v>10</v>
      </c>
      <c r="V897" s="49">
        <f t="shared" si="213"/>
        <v>34.359032488822649</v>
      </c>
      <c r="W897" s="35">
        <v>51491.68</v>
      </c>
      <c r="X897" s="35">
        <v>0</v>
      </c>
      <c r="Y897" s="35">
        <v>0</v>
      </c>
      <c r="Z897" s="49">
        <f t="shared" si="214"/>
        <v>0</v>
      </c>
      <c r="AA897" s="35">
        <v>9034.68</v>
      </c>
      <c r="AB897" s="35">
        <v>0</v>
      </c>
      <c r="AC897" s="35">
        <v>0</v>
      </c>
      <c r="AD897" s="49">
        <f t="shared" si="215"/>
        <v>0</v>
      </c>
      <c r="AE897" s="35">
        <v>42134.68</v>
      </c>
      <c r="AF897" s="35">
        <v>71200</v>
      </c>
      <c r="AG897" s="35">
        <v>10</v>
      </c>
      <c r="AH897" s="49">
        <f t="shared" si="216"/>
        <v>17.753376404494382</v>
      </c>
      <c r="AI897" s="35">
        <v>64137.68</v>
      </c>
      <c r="AJ897" s="35">
        <v>67960</v>
      </c>
      <c r="AK897" s="35">
        <v>10</v>
      </c>
      <c r="AL897" s="49">
        <f t="shared" si="217"/>
        <v>29.256446144791052</v>
      </c>
      <c r="AM897" s="35">
        <v>64137.68</v>
      </c>
      <c r="AN897" s="35">
        <v>0</v>
      </c>
      <c r="AO897" s="35">
        <v>0</v>
      </c>
      <c r="AP897" s="49">
        <f t="shared" si="218"/>
        <v>0</v>
      </c>
      <c r="AQ897" s="35">
        <v>49652.68</v>
      </c>
      <c r="AR897" s="37">
        <v>0</v>
      </c>
      <c r="AS897" s="37">
        <v>0</v>
      </c>
      <c r="AT897" s="51">
        <f t="shared" si="219"/>
        <v>0</v>
      </c>
      <c r="AU897" s="35">
        <v>2.68</v>
      </c>
      <c r="AV897" s="37">
        <v>0</v>
      </c>
      <c r="AW897" s="37">
        <v>0</v>
      </c>
      <c r="AX897" s="51">
        <f t="shared" si="220"/>
        <v>0</v>
      </c>
      <c r="AY897" s="50">
        <f t="shared" si="221"/>
        <v>400130.75999999995</v>
      </c>
      <c r="AZ897" s="50">
        <f t="shared" si="222"/>
        <v>405530</v>
      </c>
      <c r="BA897" s="50">
        <f t="shared" si="223"/>
        <v>80</v>
      </c>
      <c r="BB897" s="36">
        <f t="shared" si="224"/>
        <v>30.587264961901706</v>
      </c>
      <c r="BC897" s="38" t="s">
        <v>1338</v>
      </c>
      <c r="BD897" s="38" t="s">
        <v>1302</v>
      </c>
      <c r="BE897" s="38" t="s">
        <v>1547</v>
      </c>
      <c r="BF897" s="38"/>
    </row>
    <row r="898" spans="1:58" s="33" customFormat="1" x14ac:dyDescent="0.2">
      <c r="A898" s="34">
        <v>202635</v>
      </c>
      <c r="B898" s="35" t="s">
        <v>1564</v>
      </c>
      <c r="C898" s="35">
        <v>-1907.5</v>
      </c>
      <c r="D898" s="35">
        <v>0</v>
      </c>
      <c r="E898" s="35">
        <v>0</v>
      </c>
      <c r="F898" s="49">
        <f t="shared" si="209"/>
        <v>0</v>
      </c>
      <c r="G898" s="35">
        <v>-1907.5</v>
      </c>
      <c r="H898" s="35">
        <v>0</v>
      </c>
      <c r="I898" s="35">
        <v>0</v>
      </c>
      <c r="J898" s="49">
        <f t="shared" si="210"/>
        <v>0</v>
      </c>
      <c r="K898" s="35">
        <v>-1907.5</v>
      </c>
      <c r="L898" s="35">
        <v>0</v>
      </c>
      <c r="M898" s="35">
        <v>0</v>
      </c>
      <c r="N898" s="49">
        <f t="shared" si="211"/>
        <v>0</v>
      </c>
      <c r="O898" s="35">
        <v>135434.5</v>
      </c>
      <c r="P898" s="35">
        <v>243540</v>
      </c>
      <c r="Q898" s="35">
        <v>37</v>
      </c>
      <c r="R898" s="49">
        <f t="shared" si="212"/>
        <v>17.2393426131231</v>
      </c>
      <c r="S898" s="35">
        <v>126274.5</v>
      </c>
      <c r="T898" s="35">
        <v>135450</v>
      </c>
      <c r="U898" s="35">
        <v>21</v>
      </c>
      <c r="V898" s="49">
        <f t="shared" si="213"/>
        <v>28.900033222591365</v>
      </c>
      <c r="W898" s="35">
        <v>-6380.5</v>
      </c>
      <c r="X898" s="35">
        <v>0</v>
      </c>
      <c r="Y898" s="35">
        <v>0</v>
      </c>
      <c r="Z898" s="49">
        <f t="shared" si="214"/>
        <v>0</v>
      </c>
      <c r="AA898" s="35">
        <v>-4860.5</v>
      </c>
      <c r="AB898" s="35">
        <v>143850</v>
      </c>
      <c r="AC898" s="35">
        <v>21</v>
      </c>
      <c r="AD898" s="49">
        <f t="shared" si="215"/>
        <v>-1.0474487313173446</v>
      </c>
      <c r="AE898" s="35">
        <v>184469.5</v>
      </c>
      <c r="AF898" s="35">
        <v>202500</v>
      </c>
      <c r="AG898" s="35">
        <v>30</v>
      </c>
      <c r="AH898" s="49">
        <f t="shared" si="216"/>
        <v>27.328814814814816</v>
      </c>
      <c r="AI898" s="35">
        <v>120054.5</v>
      </c>
      <c r="AJ898" s="35">
        <v>131400</v>
      </c>
      <c r="AK898" s="35">
        <v>20</v>
      </c>
      <c r="AL898" s="49">
        <f t="shared" si="217"/>
        <v>28.323359969558599</v>
      </c>
      <c r="AM898" s="35">
        <v>134049.5</v>
      </c>
      <c r="AN898" s="35">
        <v>141750</v>
      </c>
      <c r="AO898" s="35">
        <v>21</v>
      </c>
      <c r="AP898" s="49">
        <f t="shared" si="218"/>
        <v>29.315940035273368</v>
      </c>
      <c r="AQ898" s="35">
        <v>-1050.5</v>
      </c>
      <c r="AR898" s="37">
        <v>0</v>
      </c>
      <c r="AS898" s="37">
        <v>0</v>
      </c>
      <c r="AT898" s="51">
        <f t="shared" si="219"/>
        <v>0</v>
      </c>
      <c r="AU898" s="35">
        <v>135749.18</v>
      </c>
      <c r="AV898" s="37">
        <v>146370</v>
      </c>
      <c r="AW898" s="37">
        <v>21</v>
      </c>
      <c r="AX898" s="51">
        <f t="shared" si="220"/>
        <v>28.750594930655186</v>
      </c>
      <c r="AY898" s="50">
        <f t="shared" si="221"/>
        <v>244745.5</v>
      </c>
      <c r="AZ898" s="50">
        <f t="shared" si="222"/>
        <v>522840</v>
      </c>
      <c r="BA898" s="50">
        <f t="shared" si="223"/>
        <v>171</v>
      </c>
      <c r="BB898" s="36">
        <f t="shared" si="224"/>
        <v>14.511342858235791</v>
      </c>
      <c r="BC898" s="38" t="s">
        <v>1338</v>
      </c>
      <c r="BD898" s="38" t="s">
        <v>1302</v>
      </c>
      <c r="BE898" s="38" t="s">
        <v>1547</v>
      </c>
      <c r="BF898" s="38"/>
    </row>
    <row r="899" spans="1:58" s="33" customFormat="1" x14ac:dyDescent="0.2">
      <c r="A899" s="34">
        <v>203484</v>
      </c>
      <c r="B899" s="35" t="s">
        <v>1358</v>
      </c>
      <c r="C899" s="35">
        <v>54599.79</v>
      </c>
      <c r="D899" s="35">
        <v>337900</v>
      </c>
      <c r="E899" s="35">
        <v>50</v>
      </c>
      <c r="F899" s="49">
        <f t="shared" ref="F899:F962" si="225">IFERROR(C899/(D899/30),0)</f>
        <v>4.8475693992305411</v>
      </c>
      <c r="G899" s="35">
        <v>-9900.2199999999993</v>
      </c>
      <c r="H899" s="35">
        <v>350600</v>
      </c>
      <c r="I899" s="35">
        <v>55</v>
      </c>
      <c r="J899" s="49">
        <f t="shared" ref="J899:J962" si="226">IFERROR(G899/(H899/31),0)</f>
        <v>-0.87537598402738159</v>
      </c>
      <c r="K899" s="35">
        <v>89619.8</v>
      </c>
      <c r="L899" s="35">
        <v>667160</v>
      </c>
      <c r="M899" s="35">
        <v>101</v>
      </c>
      <c r="N899" s="49">
        <f t="shared" ref="N899:N962" si="227">IFERROR(K899/(L899/30),0)</f>
        <v>4.0299088674380954</v>
      </c>
      <c r="O899" s="35">
        <v>-11065.17</v>
      </c>
      <c r="P899" s="35">
        <v>671980</v>
      </c>
      <c r="Q899" s="35">
        <v>101</v>
      </c>
      <c r="R899" s="49">
        <f t="shared" ref="R899:R962" si="228">IFERROR(O899/(P899/31),0)</f>
        <v>-0.51046202267924645</v>
      </c>
      <c r="S899" s="35">
        <v>-36895.19</v>
      </c>
      <c r="T899" s="35">
        <v>529460</v>
      </c>
      <c r="U899" s="35">
        <v>80.5</v>
      </c>
      <c r="V899" s="49">
        <f t="shared" ref="V899:V962" si="229">IFERROR(S899/(T899/31),0)</f>
        <v>-2.1602215275941528</v>
      </c>
      <c r="W899" s="35">
        <v>258247.35</v>
      </c>
      <c r="X899" s="35">
        <v>665950</v>
      </c>
      <c r="Y899" s="35">
        <v>101</v>
      </c>
      <c r="Z899" s="49">
        <f t="shared" ref="Z899:Z962" si="230">IFERROR(W899/(X899/30),0)</f>
        <v>11.633636909677904</v>
      </c>
      <c r="AA899" s="35">
        <v>156885.35</v>
      </c>
      <c r="AB899" s="35">
        <v>213750</v>
      </c>
      <c r="AC899" s="35">
        <v>30</v>
      </c>
      <c r="AD899" s="49">
        <f t="shared" ref="AD899:AD962" si="231">IFERROR(AA899/(AB899/31),0)</f>
        <v>22.752963040935676</v>
      </c>
      <c r="AE899" s="35">
        <v>96600.36</v>
      </c>
      <c r="AF899" s="35">
        <v>209600</v>
      </c>
      <c r="AG899" s="35">
        <v>30</v>
      </c>
      <c r="AH899" s="49">
        <f t="shared" ref="AH899:AH962" si="232">IFERROR(AE899/(AF899/30),0)</f>
        <v>13.826387404580153</v>
      </c>
      <c r="AI899" s="35">
        <v>-20649.64</v>
      </c>
      <c r="AJ899" s="35">
        <v>0</v>
      </c>
      <c r="AK899" s="35">
        <v>0</v>
      </c>
      <c r="AL899" s="49">
        <f t="shared" ref="AL899:AL962" si="233">IFERROR(AI899/(AJ899/31),0)</f>
        <v>0</v>
      </c>
      <c r="AM899" s="35">
        <v>-20649.64</v>
      </c>
      <c r="AN899" s="35">
        <v>0</v>
      </c>
      <c r="AO899" s="35">
        <v>0</v>
      </c>
      <c r="AP899" s="49">
        <f t="shared" ref="AP899:AP962" si="234">IFERROR(AM899/(AN899/31),0)</f>
        <v>0</v>
      </c>
      <c r="AQ899" s="35">
        <v>-20649.64</v>
      </c>
      <c r="AR899" s="37">
        <v>0</v>
      </c>
      <c r="AS899" s="37">
        <v>0</v>
      </c>
      <c r="AT899" s="51">
        <f t="shared" ref="AT899:AT962" si="235">IFERROR(AQ899/(AR899/31),0)</f>
        <v>0</v>
      </c>
      <c r="AU899" s="35">
        <v>-20649.64</v>
      </c>
      <c r="AV899" s="37">
        <v>0</v>
      </c>
      <c r="AW899" s="37">
        <v>0</v>
      </c>
      <c r="AX899" s="51">
        <f t="shared" ref="AX899:AX962" si="236">IFERROR(AU899/(AV899/31),0)</f>
        <v>0</v>
      </c>
      <c r="AY899" s="50">
        <f t="shared" si="221"/>
        <v>501491.70999999996</v>
      </c>
      <c r="AZ899" s="50">
        <f t="shared" si="222"/>
        <v>3436800</v>
      </c>
      <c r="BA899" s="50">
        <f t="shared" si="223"/>
        <v>548.5</v>
      </c>
      <c r="BB899" s="36">
        <f t="shared" si="224"/>
        <v>4.5234645629655494</v>
      </c>
      <c r="BC899" s="38" t="s">
        <v>1338</v>
      </c>
      <c r="BD899" s="38" t="s">
        <v>1302</v>
      </c>
      <c r="BE899" s="38" t="s">
        <v>1547</v>
      </c>
      <c r="BF899" s="38"/>
    </row>
    <row r="900" spans="1:58" s="33" customFormat="1" x14ac:dyDescent="0.2">
      <c r="A900" s="34">
        <v>204097</v>
      </c>
      <c r="B900" s="35" t="s">
        <v>1359</v>
      </c>
      <c r="C900" s="35">
        <v>-2102.75</v>
      </c>
      <c r="D900" s="35">
        <v>217335</v>
      </c>
      <c r="E900" s="35">
        <v>32</v>
      </c>
      <c r="F900" s="49">
        <f t="shared" si="225"/>
        <v>-0.2902546759610739</v>
      </c>
      <c r="G900" s="35">
        <v>-6280.25</v>
      </c>
      <c r="H900" s="35">
        <v>355785</v>
      </c>
      <c r="I900" s="35">
        <v>50.25</v>
      </c>
      <c r="J900" s="49">
        <f t="shared" si="226"/>
        <v>-0.54720617788833148</v>
      </c>
      <c r="K900" s="35">
        <v>-7116.5</v>
      </c>
      <c r="L900" s="35">
        <v>199340</v>
      </c>
      <c r="M900" s="35">
        <v>30</v>
      </c>
      <c r="N900" s="49">
        <f t="shared" si="227"/>
        <v>-1.0710093307916122</v>
      </c>
      <c r="O900" s="35">
        <v>-2375.5</v>
      </c>
      <c r="P900" s="35">
        <v>179150</v>
      </c>
      <c r="Q900" s="35">
        <v>25</v>
      </c>
      <c r="R900" s="49">
        <f t="shared" si="228"/>
        <v>-0.41105498185877754</v>
      </c>
      <c r="S900" s="35">
        <v>-12015.5</v>
      </c>
      <c r="T900" s="35">
        <v>209300</v>
      </c>
      <c r="U900" s="35">
        <v>30</v>
      </c>
      <c r="V900" s="49">
        <f t="shared" si="229"/>
        <v>-1.7796488294314381</v>
      </c>
      <c r="W900" s="35">
        <v>-19296.5</v>
      </c>
      <c r="X900" s="35">
        <v>321</v>
      </c>
      <c r="Y900" s="35">
        <v>0.05</v>
      </c>
      <c r="Z900" s="49">
        <f t="shared" si="230"/>
        <v>-1803.4112149532712</v>
      </c>
      <c r="AA900" s="35">
        <v>-19301.5</v>
      </c>
      <c r="AB900" s="35">
        <v>0</v>
      </c>
      <c r="AC900" s="35">
        <v>0</v>
      </c>
      <c r="AD900" s="49">
        <f t="shared" si="231"/>
        <v>0</v>
      </c>
      <c r="AE900" s="35">
        <v>-3581.5</v>
      </c>
      <c r="AF900" s="35">
        <v>74320</v>
      </c>
      <c r="AG900" s="35">
        <v>11</v>
      </c>
      <c r="AH900" s="49">
        <f t="shared" si="232"/>
        <v>-1.4457077502691065</v>
      </c>
      <c r="AI900" s="35">
        <v>-2937.5</v>
      </c>
      <c r="AJ900" s="35">
        <v>67200</v>
      </c>
      <c r="AK900" s="35">
        <v>10</v>
      </c>
      <c r="AL900" s="49">
        <f t="shared" si="233"/>
        <v>-1.3550967261904763</v>
      </c>
      <c r="AM900" s="35">
        <v>-2276</v>
      </c>
      <c r="AN900" s="35">
        <v>77785</v>
      </c>
      <c r="AO900" s="35">
        <v>11.75</v>
      </c>
      <c r="AP900" s="49">
        <f t="shared" si="234"/>
        <v>-0.90706434402519776</v>
      </c>
      <c r="AQ900" s="35">
        <v>-2863.5</v>
      </c>
      <c r="AR900" s="37">
        <v>0</v>
      </c>
      <c r="AS900" s="37">
        <v>0</v>
      </c>
      <c r="AT900" s="51">
        <f t="shared" si="235"/>
        <v>0</v>
      </c>
      <c r="AU900" s="35">
        <v>-3000.5</v>
      </c>
      <c r="AV900" s="37">
        <v>65400</v>
      </c>
      <c r="AW900" s="37">
        <v>10</v>
      </c>
      <c r="AX900" s="51">
        <f t="shared" si="236"/>
        <v>-1.4222553516819574</v>
      </c>
      <c r="AY900" s="50">
        <f t="shared" ref="AY900:AY963" si="237">C900+G900+K900+O900+S900+W900+AA900</f>
        <v>-68488.5</v>
      </c>
      <c r="AZ900" s="50">
        <f t="shared" ref="AZ900:AZ963" si="238">D900+H900+L900+P900+T900+X900+AB900</f>
        <v>1161231</v>
      </c>
      <c r="BA900" s="50">
        <f t="shared" ref="BA900:BA963" si="239">E900+I900+M900+Q900+U900+Y900+AC900+AG900+AK900+AO900+AS900+AW900</f>
        <v>210.05</v>
      </c>
      <c r="BB900" s="36">
        <f t="shared" si="224"/>
        <v>-1.8283558568450207</v>
      </c>
      <c r="BC900" s="38" t="s">
        <v>1338</v>
      </c>
      <c r="BD900" s="38" t="s">
        <v>1302</v>
      </c>
      <c r="BE900" s="38" t="s">
        <v>1547</v>
      </c>
      <c r="BF900" s="38"/>
    </row>
    <row r="901" spans="1:58" s="33" customFormat="1" x14ac:dyDescent="0.2">
      <c r="A901" s="34">
        <v>204130</v>
      </c>
      <c r="B901" s="35" t="s">
        <v>1360</v>
      </c>
      <c r="C901" s="35">
        <v>96435.01</v>
      </c>
      <c r="D901" s="35">
        <v>263685</v>
      </c>
      <c r="E901" s="35">
        <v>40</v>
      </c>
      <c r="F901" s="49">
        <f t="shared" si="225"/>
        <v>10.971614995164684</v>
      </c>
      <c r="G901" s="35">
        <v>42435.01</v>
      </c>
      <c r="H901" s="35">
        <v>0</v>
      </c>
      <c r="I901" s="35">
        <v>0</v>
      </c>
      <c r="J901" s="49">
        <f t="shared" si="226"/>
        <v>0</v>
      </c>
      <c r="K901" s="35">
        <v>100235.01</v>
      </c>
      <c r="L901" s="35">
        <v>135200</v>
      </c>
      <c r="M901" s="35">
        <v>20</v>
      </c>
      <c r="N901" s="49">
        <f t="shared" si="227"/>
        <v>22.241496301775147</v>
      </c>
      <c r="O901" s="35">
        <v>61435.01</v>
      </c>
      <c r="P901" s="35">
        <v>66600</v>
      </c>
      <c r="Q901" s="35">
        <v>10</v>
      </c>
      <c r="R901" s="49">
        <f t="shared" si="228"/>
        <v>28.595875525525525</v>
      </c>
      <c r="S901" s="35">
        <v>75335.009999999995</v>
      </c>
      <c r="T901" s="35">
        <v>65200</v>
      </c>
      <c r="U901" s="35">
        <v>10</v>
      </c>
      <c r="V901" s="49">
        <f t="shared" si="229"/>
        <v>35.81879309815951</v>
      </c>
      <c r="W901" s="35">
        <v>73935.009999999995</v>
      </c>
      <c r="X901" s="35">
        <v>0</v>
      </c>
      <c r="Y901" s="35">
        <v>0</v>
      </c>
      <c r="Z901" s="49">
        <f t="shared" si="230"/>
        <v>0</v>
      </c>
      <c r="AA901" s="35">
        <v>73935.009999999995</v>
      </c>
      <c r="AB901" s="35">
        <v>0</v>
      </c>
      <c r="AC901" s="35">
        <v>0</v>
      </c>
      <c r="AD901" s="49">
        <f t="shared" si="231"/>
        <v>0</v>
      </c>
      <c r="AE901" s="35">
        <v>73935.009999999995</v>
      </c>
      <c r="AF901" s="35">
        <v>0</v>
      </c>
      <c r="AG901" s="35">
        <v>0</v>
      </c>
      <c r="AH901" s="49">
        <f t="shared" si="232"/>
        <v>0</v>
      </c>
      <c r="AI901" s="35">
        <v>-28547.18</v>
      </c>
      <c r="AJ901" s="35">
        <v>0</v>
      </c>
      <c r="AK901" s="35">
        <v>0</v>
      </c>
      <c r="AL901" s="49">
        <f t="shared" si="233"/>
        <v>0</v>
      </c>
      <c r="AM901" s="35">
        <v>-28547.18</v>
      </c>
      <c r="AN901" s="35">
        <v>0</v>
      </c>
      <c r="AO901" s="35">
        <v>0</v>
      </c>
      <c r="AP901" s="49">
        <f t="shared" si="234"/>
        <v>0</v>
      </c>
      <c r="AQ901" s="35">
        <v>-28547.18</v>
      </c>
      <c r="AR901" s="37">
        <v>0</v>
      </c>
      <c r="AS901" s="37">
        <v>0</v>
      </c>
      <c r="AT901" s="51">
        <f t="shared" si="235"/>
        <v>0</v>
      </c>
      <c r="AU901" s="35">
        <v>-28547.18</v>
      </c>
      <c r="AV901" s="37">
        <v>0</v>
      </c>
      <c r="AW901" s="37">
        <v>0</v>
      </c>
      <c r="AX901" s="51">
        <f t="shared" si="236"/>
        <v>0</v>
      </c>
      <c r="AY901" s="50">
        <f t="shared" si="237"/>
        <v>523745.07</v>
      </c>
      <c r="AZ901" s="50">
        <f t="shared" si="238"/>
        <v>530685</v>
      </c>
      <c r="BA901" s="50">
        <f t="shared" si="239"/>
        <v>80</v>
      </c>
      <c r="BB901" s="36">
        <f t="shared" si="224"/>
        <v>30.594603521863252</v>
      </c>
      <c r="BC901" s="38" t="s">
        <v>1338</v>
      </c>
      <c r="BD901" s="38" t="s">
        <v>1302</v>
      </c>
      <c r="BE901" s="38" t="s">
        <v>1547</v>
      </c>
      <c r="BF901" s="38"/>
    </row>
    <row r="902" spans="1:58" s="33" customFormat="1" x14ac:dyDescent="0.2">
      <c r="A902" s="34">
        <v>204375</v>
      </c>
      <c r="B902" s="35" t="s">
        <v>1361</v>
      </c>
      <c r="C902" s="35">
        <v>340428.83</v>
      </c>
      <c r="D902" s="35">
        <v>1889054.5</v>
      </c>
      <c r="E902" s="35">
        <v>266.95</v>
      </c>
      <c r="F902" s="49">
        <f t="shared" si="225"/>
        <v>5.4063368208804992</v>
      </c>
      <c r="G902" s="35">
        <v>300201.33</v>
      </c>
      <c r="H902" s="35">
        <v>1415120</v>
      </c>
      <c r="I902" s="35">
        <v>212.5</v>
      </c>
      <c r="J902" s="49">
        <f t="shared" si="226"/>
        <v>6.5762912191192271</v>
      </c>
      <c r="K902" s="35">
        <v>468223.6</v>
      </c>
      <c r="L902" s="35">
        <v>1581500</v>
      </c>
      <c r="M902" s="35">
        <v>228.5</v>
      </c>
      <c r="N902" s="49">
        <f t="shared" si="227"/>
        <v>8.8818893455580152</v>
      </c>
      <c r="O902" s="35">
        <v>360585.16</v>
      </c>
      <c r="P902" s="35">
        <v>1168805</v>
      </c>
      <c r="Q902" s="35">
        <v>168.25</v>
      </c>
      <c r="R902" s="49">
        <f t="shared" si="228"/>
        <v>9.563733864930418</v>
      </c>
      <c r="S902" s="35">
        <v>465431.18</v>
      </c>
      <c r="T902" s="35">
        <v>1086715</v>
      </c>
      <c r="U902" s="35">
        <v>157.5</v>
      </c>
      <c r="V902" s="49">
        <f t="shared" si="229"/>
        <v>13.277047413535287</v>
      </c>
      <c r="W902" s="35">
        <v>428984.88</v>
      </c>
      <c r="X902" s="35">
        <v>849500</v>
      </c>
      <c r="Y902" s="35">
        <v>124.5</v>
      </c>
      <c r="Z902" s="49">
        <f t="shared" si="230"/>
        <v>15.149554326074162</v>
      </c>
      <c r="AA902" s="35">
        <v>336541.88</v>
      </c>
      <c r="AB902" s="35">
        <v>782702.5</v>
      </c>
      <c r="AC902" s="35">
        <v>104.75</v>
      </c>
      <c r="AD902" s="49">
        <f t="shared" si="231"/>
        <v>13.329200149482082</v>
      </c>
      <c r="AE902" s="35">
        <v>357821.85</v>
      </c>
      <c r="AF902" s="35">
        <v>783930</v>
      </c>
      <c r="AG902" s="35">
        <v>109</v>
      </c>
      <c r="AH902" s="49">
        <f t="shared" si="232"/>
        <v>13.693385251234165</v>
      </c>
      <c r="AI902" s="35">
        <v>284808.59000000003</v>
      </c>
      <c r="AJ902" s="35">
        <v>1681995</v>
      </c>
      <c r="AK902" s="35">
        <v>235</v>
      </c>
      <c r="AL902" s="49">
        <f t="shared" si="233"/>
        <v>5.2491632198668841</v>
      </c>
      <c r="AM902" s="35">
        <v>395397.54</v>
      </c>
      <c r="AN902" s="35">
        <v>1457165</v>
      </c>
      <c r="AO902" s="35">
        <v>212.5</v>
      </c>
      <c r="AP902" s="49">
        <f t="shared" si="234"/>
        <v>8.4117610153963351</v>
      </c>
      <c r="AQ902" s="35">
        <v>357106.48</v>
      </c>
      <c r="AR902" s="37">
        <v>1561160</v>
      </c>
      <c r="AS902" s="37">
        <v>218</v>
      </c>
      <c r="AT902" s="51">
        <f t="shared" si="235"/>
        <v>7.0910738681493246</v>
      </c>
      <c r="AU902" s="35">
        <v>445957.82</v>
      </c>
      <c r="AV902" s="37">
        <v>1393075</v>
      </c>
      <c r="AW902" s="37">
        <v>192.5</v>
      </c>
      <c r="AX902" s="51">
        <f t="shared" si="236"/>
        <v>9.923868004235235</v>
      </c>
      <c r="AY902" s="50">
        <f t="shared" si="237"/>
        <v>2700396.86</v>
      </c>
      <c r="AZ902" s="50">
        <f t="shared" si="238"/>
        <v>8773397</v>
      </c>
      <c r="BA902" s="50">
        <f t="shared" si="239"/>
        <v>2229.9499999999998</v>
      </c>
      <c r="BB902" s="36">
        <f t="shared" si="224"/>
        <v>9.5416065932044329</v>
      </c>
      <c r="BC902" s="38" t="s">
        <v>1338</v>
      </c>
      <c r="BD902" s="38" t="s">
        <v>1302</v>
      </c>
      <c r="BE902" s="38" t="s">
        <v>1547</v>
      </c>
      <c r="BF902" s="38"/>
    </row>
    <row r="903" spans="1:58" s="33" customFormat="1" x14ac:dyDescent="0.2">
      <c r="A903" s="34">
        <v>205171</v>
      </c>
      <c r="B903" s="35" t="s">
        <v>1362</v>
      </c>
      <c r="C903" s="35">
        <v>99807.53</v>
      </c>
      <c r="D903" s="35">
        <v>450580</v>
      </c>
      <c r="E903" s="35">
        <v>66</v>
      </c>
      <c r="F903" s="49">
        <f t="shared" si="225"/>
        <v>6.6452703182564692</v>
      </c>
      <c r="G903" s="35">
        <v>32677.52</v>
      </c>
      <c r="H903" s="35">
        <v>253700</v>
      </c>
      <c r="I903" s="35">
        <v>38</v>
      </c>
      <c r="J903" s="49">
        <f t="shared" si="226"/>
        <v>3.9929173039022468</v>
      </c>
      <c r="K903" s="35">
        <v>48447.49</v>
      </c>
      <c r="L903" s="35">
        <v>609220</v>
      </c>
      <c r="M903" s="35">
        <v>88</v>
      </c>
      <c r="N903" s="49">
        <f t="shared" si="227"/>
        <v>2.3857140277732181</v>
      </c>
      <c r="O903" s="35">
        <v>-12932.48</v>
      </c>
      <c r="P903" s="35">
        <v>748130</v>
      </c>
      <c r="Q903" s="35">
        <v>110</v>
      </c>
      <c r="R903" s="49">
        <f t="shared" si="228"/>
        <v>-0.53587863071926001</v>
      </c>
      <c r="S903" s="35">
        <v>37992.519999999997</v>
      </c>
      <c r="T903" s="35">
        <v>682440</v>
      </c>
      <c r="U903" s="35">
        <v>101</v>
      </c>
      <c r="V903" s="49">
        <f t="shared" si="229"/>
        <v>1.7258192954691984</v>
      </c>
      <c r="W903" s="35">
        <v>-25162.48</v>
      </c>
      <c r="X903" s="35">
        <v>330920</v>
      </c>
      <c r="Y903" s="35">
        <v>50</v>
      </c>
      <c r="Z903" s="49">
        <f t="shared" si="230"/>
        <v>-2.2811386437809742</v>
      </c>
      <c r="AA903" s="35">
        <v>133177.5</v>
      </c>
      <c r="AB903" s="35">
        <v>556840</v>
      </c>
      <c r="AC903" s="35">
        <v>78</v>
      </c>
      <c r="AD903" s="49">
        <f t="shared" si="231"/>
        <v>7.414162955247467</v>
      </c>
      <c r="AE903" s="35">
        <v>-21522.52</v>
      </c>
      <c r="AF903" s="35">
        <v>500520</v>
      </c>
      <c r="AG903" s="35">
        <v>68</v>
      </c>
      <c r="AH903" s="49">
        <f t="shared" si="232"/>
        <v>-1.2900095900263726</v>
      </c>
      <c r="AI903" s="35">
        <v>-38072.519999999997</v>
      </c>
      <c r="AJ903" s="35">
        <v>500640</v>
      </c>
      <c r="AK903" s="35">
        <v>72</v>
      </c>
      <c r="AL903" s="49">
        <f t="shared" si="233"/>
        <v>-2.3574786673058483</v>
      </c>
      <c r="AM903" s="35">
        <v>-28487.47</v>
      </c>
      <c r="AN903" s="35">
        <v>794160</v>
      </c>
      <c r="AO903" s="35">
        <v>115</v>
      </c>
      <c r="AP903" s="49">
        <f t="shared" si="234"/>
        <v>-1.1120071144353783</v>
      </c>
      <c r="AQ903" s="35">
        <v>88653.53</v>
      </c>
      <c r="AR903" s="37">
        <v>886740</v>
      </c>
      <c r="AS903" s="37">
        <v>125</v>
      </c>
      <c r="AT903" s="51">
        <f t="shared" si="235"/>
        <v>3.0992843787355935</v>
      </c>
      <c r="AU903" s="35">
        <v>-27849.47</v>
      </c>
      <c r="AV903" s="37">
        <v>651170</v>
      </c>
      <c r="AW903" s="37">
        <v>91.5</v>
      </c>
      <c r="AX903" s="51">
        <f t="shared" si="236"/>
        <v>-1.325819018075157</v>
      </c>
      <c r="AY903" s="50">
        <f t="shared" si="237"/>
        <v>314007.59999999998</v>
      </c>
      <c r="AZ903" s="50">
        <f t="shared" si="238"/>
        <v>3631830</v>
      </c>
      <c r="BA903" s="50">
        <f t="shared" si="239"/>
        <v>1002.5</v>
      </c>
      <c r="BB903" s="36">
        <f t="shared" ref="BB903:BB966" si="240">IFERROR(AY903/(AZ903/31),0)</f>
        <v>2.6802563996662836</v>
      </c>
      <c r="BC903" s="38" t="s">
        <v>1338</v>
      </c>
      <c r="BD903" s="38" t="s">
        <v>1302</v>
      </c>
      <c r="BE903" s="38" t="s">
        <v>1547</v>
      </c>
      <c r="BF903" s="38"/>
    </row>
    <row r="904" spans="1:58" s="33" customFormat="1" x14ac:dyDescent="0.2">
      <c r="A904" s="34">
        <v>205370</v>
      </c>
      <c r="B904" s="35" t="s">
        <v>1363</v>
      </c>
      <c r="C904" s="35">
        <v>106704.94</v>
      </c>
      <c r="D904" s="35">
        <v>3115250</v>
      </c>
      <c r="E904" s="35">
        <v>455.5</v>
      </c>
      <c r="F904" s="49">
        <f t="shared" si="225"/>
        <v>1.0275734531739025</v>
      </c>
      <c r="G904" s="35">
        <v>346330.02</v>
      </c>
      <c r="H904" s="35">
        <v>3044900</v>
      </c>
      <c r="I904" s="35">
        <v>464</v>
      </c>
      <c r="J904" s="49">
        <f t="shared" si="226"/>
        <v>3.525971499885054</v>
      </c>
      <c r="K904" s="35">
        <v>-160427.56</v>
      </c>
      <c r="L904" s="35">
        <v>2853555</v>
      </c>
      <c r="M904" s="35">
        <v>423</v>
      </c>
      <c r="N904" s="49">
        <f t="shared" si="227"/>
        <v>-1.6866073371636432</v>
      </c>
      <c r="O904" s="35">
        <v>-59372.56</v>
      </c>
      <c r="P904" s="35">
        <v>3109105</v>
      </c>
      <c r="Q904" s="35">
        <v>466</v>
      </c>
      <c r="R904" s="49">
        <f t="shared" si="228"/>
        <v>-0.59198687725245691</v>
      </c>
      <c r="S904" s="35">
        <v>-167248.57999999999</v>
      </c>
      <c r="T904" s="35">
        <v>2934660</v>
      </c>
      <c r="U904" s="35">
        <v>450</v>
      </c>
      <c r="V904" s="49">
        <f t="shared" si="229"/>
        <v>-1.7667143655483086</v>
      </c>
      <c r="W904" s="35">
        <v>-310.58</v>
      </c>
      <c r="X904" s="35">
        <v>1002480</v>
      </c>
      <c r="Y904" s="35">
        <v>154</v>
      </c>
      <c r="Z904" s="49">
        <f t="shared" si="230"/>
        <v>-9.2943500119703135E-3</v>
      </c>
      <c r="AA904" s="35">
        <v>170148.42</v>
      </c>
      <c r="AB904" s="35">
        <v>1087980</v>
      </c>
      <c r="AC904" s="35">
        <v>152.5</v>
      </c>
      <c r="AD904" s="49">
        <f t="shared" si="231"/>
        <v>4.8480679975734846</v>
      </c>
      <c r="AE904" s="35">
        <v>22798.38</v>
      </c>
      <c r="AF904" s="35">
        <v>840070</v>
      </c>
      <c r="AG904" s="35">
        <v>120</v>
      </c>
      <c r="AH904" s="49">
        <f t="shared" si="232"/>
        <v>0.81416001047531761</v>
      </c>
      <c r="AI904" s="35">
        <v>129142.88</v>
      </c>
      <c r="AJ904" s="35">
        <v>1810995</v>
      </c>
      <c r="AK904" s="35">
        <v>270</v>
      </c>
      <c r="AL904" s="49">
        <f t="shared" si="233"/>
        <v>2.210624148603392</v>
      </c>
      <c r="AM904" s="35">
        <v>204704.86</v>
      </c>
      <c r="AN904" s="35">
        <v>2077610</v>
      </c>
      <c r="AO904" s="35">
        <v>305</v>
      </c>
      <c r="AP904" s="49">
        <f t="shared" si="234"/>
        <v>3.0543993627292898</v>
      </c>
      <c r="AQ904" s="35">
        <v>-105397.05</v>
      </c>
      <c r="AR904" s="37">
        <v>1775700</v>
      </c>
      <c r="AS904" s="37">
        <v>261</v>
      </c>
      <c r="AT904" s="51">
        <f t="shared" si="235"/>
        <v>-1.8400115729008277</v>
      </c>
      <c r="AU904" s="35">
        <v>-132847.99</v>
      </c>
      <c r="AV904" s="37">
        <v>3291545</v>
      </c>
      <c r="AW904" s="37">
        <v>481.75</v>
      </c>
      <c r="AX904" s="51">
        <f t="shared" si="236"/>
        <v>-1.2511716200143093</v>
      </c>
      <c r="AY904" s="50">
        <f t="shared" si="237"/>
        <v>235824.10000000003</v>
      </c>
      <c r="AZ904" s="50">
        <f t="shared" si="238"/>
        <v>17147930</v>
      </c>
      <c r="BA904" s="50">
        <f t="shared" si="239"/>
        <v>4002.75</v>
      </c>
      <c r="BB904" s="36">
        <f t="shared" si="240"/>
        <v>0.42632242492242511</v>
      </c>
      <c r="BC904" s="38" t="s">
        <v>1338</v>
      </c>
      <c r="BD904" s="38" t="s">
        <v>1302</v>
      </c>
      <c r="BE904" s="38" t="s">
        <v>1547</v>
      </c>
      <c r="BF904" s="38"/>
    </row>
    <row r="905" spans="1:58" s="33" customFormat="1" x14ac:dyDescent="0.2">
      <c r="A905" s="34">
        <v>206409</v>
      </c>
      <c r="B905" s="35" t="s">
        <v>1565</v>
      </c>
      <c r="C905" s="35">
        <v>-4565</v>
      </c>
      <c r="D905" s="35">
        <v>273750</v>
      </c>
      <c r="E905" s="35">
        <v>40</v>
      </c>
      <c r="F905" s="49">
        <f t="shared" si="225"/>
        <v>-0.50027397260273976</v>
      </c>
      <c r="G905" s="35">
        <v>-3065.01</v>
      </c>
      <c r="H905" s="35">
        <v>192200</v>
      </c>
      <c r="I905" s="35">
        <v>30</v>
      </c>
      <c r="J905" s="49">
        <f t="shared" si="226"/>
        <v>-0.49435645161290326</v>
      </c>
      <c r="K905" s="35">
        <v>-5465.01</v>
      </c>
      <c r="L905" s="35">
        <v>130800</v>
      </c>
      <c r="M905" s="35">
        <v>20</v>
      </c>
      <c r="N905" s="49">
        <f t="shared" si="227"/>
        <v>-1.2534426605504587</v>
      </c>
      <c r="O905" s="35">
        <v>-1665.01</v>
      </c>
      <c r="P905" s="35">
        <v>131800</v>
      </c>
      <c r="Q905" s="35">
        <v>20</v>
      </c>
      <c r="R905" s="49">
        <f t="shared" si="228"/>
        <v>-0.39161843702579663</v>
      </c>
      <c r="S905" s="35">
        <v>58749.99</v>
      </c>
      <c r="T905" s="35">
        <v>151220</v>
      </c>
      <c r="U905" s="35">
        <v>23.5</v>
      </c>
      <c r="V905" s="49">
        <f t="shared" si="229"/>
        <v>12.043709099325486</v>
      </c>
      <c r="W905" s="35">
        <v>52507.49</v>
      </c>
      <c r="X905" s="35">
        <v>130400</v>
      </c>
      <c r="Y905" s="35">
        <v>20</v>
      </c>
      <c r="Z905" s="49">
        <f t="shared" si="230"/>
        <v>12.079944018404907</v>
      </c>
      <c r="AA905" s="35">
        <v>-5792.51</v>
      </c>
      <c r="AB905" s="35">
        <v>0</v>
      </c>
      <c r="AC905" s="35">
        <v>0</v>
      </c>
      <c r="AD905" s="49">
        <f t="shared" si="231"/>
        <v>0</v>
      </c>
      <c r="AE905" s="35">
        <v>-3342.51</v>
      </c>
      <c r="AF905" s="35">
        <v>67200</v>
      </c>
      <c r="AG905" s="35">
        <v>10</v>
      </c>
      <c r="AH905" s="49">
        <f t="shared" si="232"/>
        <v>-1.4921919642857144</v>
      </c>
      <c r="AI905" s="35">
        <v>-8542.51</v>
      </c>
      <c r="AJ905" s="35">
        <v>67200</v>
      </c>
      <c r="AK905" s="35">
        <v>10</v>
      </c>
      <c r="AL905" s="49">
        <f t="shared" si="233"/>
        <v>-3.9407412202380958</v>
      </c>
      <c r="AM905" s="35">
        <v>-2142.5100000000002</v>
      </c>
      <c r="AN905" s="35">
        <v>66200</v>
      </c>
      <c r="AO905" s="35">
        <v>10</v>
      </c>
      <c r="AP905" s="49">
        <f t="shared" si="234"/>
        <v>-1.0032901812688824</v>
      </c>
      <c r="AQ905" s="35">
        <v>60107.5</v>
      </c>
      <c r="AR905" s="37">
        <v>207300</v>
      </c>
      <c r="AS905" s="37">
        <v>30</v>
      </c>
      <c r="AT905" s="51">
        <f t="shared" si="235"/>
        <v>8.9885793535938259</v>
      </c>
      <c r="AU905" s="35">
        <v>53804.99</v>
      </c>
      <c r="AV905" s="37">
        <v>208370</v>
      </c>
      <c r="AW905" s="37">
        <v>30.5</v>
      </c>
      <c r="AX905" s="51">
        <f t="shared" si="236"/>
        <v>8.0047736718337568</v>
      </c>
      <c r="AY905" s="50">
        <f t="shared" si="237"/>
        <v>90704.94</v>
      </c>
      <c r="AZ905" s="50">
        <f t="shared" si="238"/>
        <v>1010170</v>
      </c>
      <c r="BA905" s="50">
        <f t="shared" si="239"/>
        <v>244</v>
      </c>
      <c r="BB905" s="36">
        <f t="shared" si="240"/>
        <v>2.7835444925111616</v>
      </c>
      <c r="BC905" s="38" t="s">
        <v>1338</v>
      </c>
      <c r="BD905" s="38" t="s">
        <v>1302</v>
      </c>
      <c r="BE905" s="38" t="s">
        <v>1547</v>
      </c>
      <c r="BF905" s="38"/>
    </row>
    <row r="906" spans="1:58" s="33" customFormat="1" x14ac:dyDescent="0.2">
      <c r="A906" s="34">
        <v>207151</v>
      </c>
      <c r="B906" s="35" t="s">
        <v>1365</v>
      </c>
      <c r="C906" s="35">
        <v>-390</v>
      </c>
      <c r="D906" s="35">
        <v>0</v>
      </c>
      <c r="E906" s="35">
        <v>0</v>
      </c>
      <c r="F906" s="49">
        <f t="shared" si="225"/>
        <v>0</v>
      </c>
      <c r="G906" s="35">
        <v>-390</v>
      </c>
      <c r="H906" s="35">
        <v>0</v>
      </c>
      <c r="I906" s="35">
        <v>0</v>
      </c>
      <c r="J906" s="49">
        <f t="shared" si="226"/>
        <v>0</v>
      </c>
      <c r="K906" s="35">
        <v>-390</v>
      </c>
      <c r="L906" s="35">
        <v>0</v>
      </c>
      <c r="M906" s="35">
        <v>0</v>
      </c>
      <c r="N906" s="49">
        <f t="shared" si="227"/>
        <v>0</v>
      </c>
      <c r="O906" s="35">
        <v>-390</v>
      </c>
      <c r="P906" s="35">
        <v>0</v>
      </c>
      <c r="Q906" s="35">
        <v>0</v>
      </c>
      <c r="R906" s="49">
        <f t="shared" si="228"/>
        <v>0</v>
      </c>
      <c r="S906" s="35">
        <v>-390</v>
      </c>
      <c r="T906" s="35">
        <v>0</v>
      </c>
      <c r="U906" s="35">
        <v>0</v>
      </c>
      <c r="V906" s="49">
        <f t="shared" si="229"/>
        <v>0</v>
      </c>
      <c r="W906" s="35">
        <v>319504.96999999997</v>
      </c>
      <c r="X906" s="35">
        <v>684800</v>
      </c>
      <c r="Y906" s="35">
        <v>101</v>
      </c>
      <c r="Z906" s="49">
        <f t="shared" si="230"/>
        <v>13.997005110981306</v>
      </c>
      <c r="AA906" s="35">
        <v>133524.97</v>
      </c>
      <c r="AB906" s="35">
        <v>88600</v>
      </c>
      <c r="AC906" s="35">
        <v>13</v>
      </c>
      <c r="AD906" s="49">
        <f t="shared" si="231"/>
        <v>46.718668961625283</v>
      </c>
      <c r="AE906" s="35">
        <v>178749.96</v>
      </c>
      <c r="AF906" s="35">
        <v>189030</v>
      </c>
      <c r="AG906" s="35">
        <v>26.5</v>
      </c>
      <c r="AH906" s="49">
        <f t="shared" si="232"/>
        <v>28.368506586256149</v>
      </c>
      <c r="AI906" s="35">
        <v>101047.46</v>
      </c>
      <c r="AJ906" s="35">
        <v>141140</v>
      </c>
      <c r="AK906" s="35">
        <v>21</v>
      </c>
      <c r="AL906" s="49">
        <f t="shared" si="233"/>
        <v>22.194071560153041</v>
      </c>
      <c r="AM906" s="35">
        <v>-897.54</v>
      </c>
      <c r="AN906" s="35">
        <v>42230</v>
      </c>
      <c r="AO906" s="35">
        <v>6.25</v>
      </c>
      <c r="AP906" s="49">
        <f t="shared" si="234"/>
        <v>-0.65886194648354246</v>
      </c>
      <c r="AQ906" s="35">
        <v>-897.54</v>
      </c>
      <c r="AR906" s="37">
        <v>0</v>
      </c>
      <c r="AS906" s="37">
        <v>0</v>
      </c>
      <c r="AT906" s="51">
        <f t="shared" si="235"/>
        <v>0</v>
      </c>
      <c r="AU906" s="35">
        <v>-897.54</v>
      </c>
      <c r="AV906" s="37">
        <v>0</v>
      </c>
      <c r="AW906" s="37">
        <v>0</v>
      </c>
      <c r="AX906" s="51">
        <f t="shared" si="236"/>
        <v>0</v>
      </c>
      <c r="AY906" s="50">
        <f t="shared" si="237"/>
        <v>451079.93999999994</v>
      </c>
      <c r="AZ906" s="50">
        <f t="shared" si="238"/>
        <v>773400</v>
      </c>
      <c r="BA906" s="50">
        <f t="shared" si="239"/>
        <v>167.75</v>
      </c>
      <c r="BB906" s="36">
        <f t="shared" si="240"/>
        <v>18.080525135764155</v>
      </c>
      <c r="BC906" s="38" t="s">
        <v>1338</v>
      </c>
      <c r="BD906" s="38" t="s">
        <v>1302</v>
      </c>
      <c r="BE906" s="38" t="s">
        <v>1547</v>
      </c>
      <c r="BF906" s="38"/>
    </row>
    <row r="907" spans="1:58" s="33" customFormat="1" x14ac:dyDescent="0.2">
      <c r="A907" s="34">
        <v>207643</v>
      </c>
      <c r="B907" s="35" t="s">
        <v>1566</v>
      </c>
      <c r="C907" s="35">
        <v>54247.01</v>
      </c>
      <c r="D907" s="35">
        <v>1341370</v>
      </c>
      <c r="E907" s="35">
        <v>200.8</v>
      </c>
      <c r="F907" s="49">
        <f t="shared" si="225"/>
        <v>1.2132448914169842</v>
      </c>
      <c r="G907" s="35">
        <v>-141214.04</v>
      </c>
      <c r="H907" s="35">
        <v>1991130</v>
      </c>
      <c r="I907" s="35">
        <v>302.5</v>
      </c>
      <c r="J907" s="49">
        <f t="shared" si="226"/>
        <v>-2.198568270278686</v>
      </c>
      <c r="K907" s="35">
        <v>-685238.43</v>
      </c>
      <c r="L907" s="35">
        <v>2684568.5</v>
      </c>
      <c r="M907" s="35">
        <v>402.55</v>
      </c>
      <c r="N907" s="49">
        <f t="shared" si="227"/>
        <v>-7.6575259301448266</v>
      </c>
      <c r="O907" s="35">
        <v>404949.36</v>
      </c>
      <c r="P907" s="35">
        <v>3526523.5</v>
      </c>
      <c r="Q907" s="35">
        <v>521.04999999999995</v>
      </c>
      <c r="R907" s="49">
        <f t="shared" si="228"/>
        <v>3.559718277788309</v>
      </c>
      <c r="S907" s="35">
        <v>412993.86</v>
      </c>
      <c r="T907" s="35">
        <v>914640</v>
      </c>
      <c r="U907" s="35">
        <v>137.5</v>
      </c>
      <c r="V907" s="49">
        <f t="shared" si="229"/>
        <v>13.997648976646548</v>
      </c>
      <c r="W907" s="35">
        <v>454040.62</v>
      </c>
      <c r="X907" s="35">
        <v>1093612.5</v>
      </c>
      <c r="Y907" s="35">
        <v>165.75</v>
      </c>
      <c r="Z907" s="49">
        <f t="shared" si="230"/>
        <v>12.455251380173507</v>
      </c>
      <c r="AA907" s="35">
        <v>531337.6</v>
      </c>
      <c r="AB907" s="35">
        <v>946680</v>
      </c>
      <c r="AC907" s="35">
        <v>135.5</v>
      </c>
      <c r="AD907" s="49">
        <f t="shared" si="231"/>
        <v>17.399190433937548</v>
      </c>
      <c r="AE907" s="35">
        <v>479246.55</v>
      </c>
      <c r="AF907" s="35">
        <v>1053746</v>
      </c>
      <c r="AG907" s="35">
        <v>152.19999999999999</v>
      </c>
      <c r="AH907" s="49">
        <f t="shared" si="232"/>
        <v>13.644081685719328</v>
      </c>
      <c r="AI907" s="35">
        <v>462917.86</v>
      </c>
      <c r="AJ907" s="35">
        <v>1713937.5</v>
      </c>
      <c r="AK907" s="35">
        <v>251.35</v>
      </c>
      <c r="AL907" s="49">
        <f t="shared" si="233"/>
        <v>8.3727986930678622</v>
      </c>
      <c r="AM907" s="35">
        <v>507291.37</v>
      </c>
      <c r="AN907" s="35">
        <v>1181623.5</v>
      </c>
      <c r="AO907" s="35">
        <v>176.95</v>
      </c>
      <c r="AP907" s="49">
        <f t="shared" si="234"/>
        <v>13.308835233896414</v>
      </c>
      <c r="AQ907" s="35">
        <v>447611.36</v>
      </c>
      <c r="AR907" s="37">
        <v>955485</v>
      </c>
      <c r="AS907" s="37">
        <v>140.15</v>
      </c>
      <c r="AT907" s="51">
        <f t="shared" si="235"/>
        <v>14.52241757850725</v>
      </c>
      <c r="AU907" s="35">
        <v>516709.64</v>
      </c>
      <c r="AV907" s="37">
        <v>1185505</v>
      </c>
      <c r="AW907" s="37">
        <v>172</v>
      </c>
      <c r="AX907" s="51">
        <f t="shared" si="236"/>
        <v>13.511540516488756</v>
      </c>
      <c r="AY907" s="50">
        <f t="shared" si="237"/>
        <v>1031115.9799999999</v>
      </c>
      <c r="AZ907" s="50">
        <f t="shared" si="238"/>
        <v>12498524.5</v>
      </c>
      <c r="BA907" s="50">
        <f t="shared" si="239"/>
        <v>2758.3</v>
      </c>
      <c r="BB907" s="36">
        <f t="shared" si="240"/>
        <v>2.5574695141014443</v>
      </c>
      <c r="BC907" s="38" t="s">
        <v>1338</v>
      </c>
      <c r="BD907" s="38" t="s">
        <v>1302</v>
      </c>
      <c r="BE907" s="38" t="s">
        <v>1547</v>
      </c>
      <c r="BF907" s="38"/>
    </row>
    <row r="908" spans="1:58" s="33" customFormat="1" x14ac:dyDescent="0.2">
      <c r="A908" s="34">
        <v>207833</v>
      </c>
      <c r="B908" s="35" t="s">
        <v>1567</v>
      </c>
      <c r="C908" s="35">
        <v>-3855.01</v>
      </c>
      <c r="D908" s="35">
        <v>359490</v>
      </c>
      <c r="E908" s="35">
        <v>53.5</v>
      </c>
      <c r="F908" s="49">
        <f t="shared" si="225"/>
        <v>-0.32170658432779775</v>
      </c>
      <c r="G908" s="35">
        <v>-23130.03</v>
      </c>
      <c r="H908" s="35">
        <v>742320</v>
      </c>
      <c r="I908" s="35">
        <v>116</v>
      </c>
      <c r="J908" s="49">
        <f t="shared" si="226"/>
        <v>-0.96593238764953127</v>
      </c>
      <c r="K908" s="35">
        <v>-25277.58</v>
      </c>
      <c r="L908" s="35">
        <v>671910</v>
      </c>
      <c r="M908" s="35">
        <v>101</v>
      </c>
      <c r="N908" s="49">
        <f t="shared" si="227"/>
        <v>-1.1286145465910613</v>
      </c>
      <c r="O908" s="35">
        <v>-11212.59</v>
      </c>
      <c r="P908" s="35">
        <v>670950</v>
      </c>
      <c r="Q908" s="35">
        <v>101.5</v>
      </c>
      <c r="R908" s="49">
        <f t="shared" si="228"/>
        <v>-0.51805691929353903</v>
      </c>
      <c r="S908" s="35">
        <v>111627.45</v>
      </c>
      <c r="T908" s="35">
        <v>703780</v>
      </c>
      <c r="U908" s="35">
        <v>109</v>
      </c>
      <c r="V908" s="49">
        <f t="shared" si="229"/>
        <v>4.9169498280712718</v>
      </c>
      <c r="W908" s="35">
        <v>-58910.05</v>
      </c>
      <c r="X908" s="35">
        <v>710200</v>
      </c>
      <c r="Y908" s="35">
        <v>110</v>
      </c>
      <c r="Z908" s="49">
        <f t="shared" si="230"/>
        <v>-2.488456068713039</v>
      </c>
      <c r="AA908" s="35">
        <v>121927.47</v>
      </c>
      <c r="AB908" s="35">
        <v>634662.5</v>
      </c>
      <c r="AC908" s="35">
        <v>91.25</v>
      </c>
      <c r="AD908" s="49">
        <f t="shared" si="231"/>
        <v>5.9555300179229116</v>
      </c>
      <c r="AE908" s="35">
        <v>9737.48</v>
      </c>
      <c r="AF908" s="35">
        <v>584780</v>
      </c>
      <c r="AG908" s="35">
        <v>86</v>
      </c>
      <c r="AH908" s="49">
        <f t="shared" si="232"/>
        <v>0.49954581210027699</v>
      </c>
      <c r="AI908" s="35">
        <v>-68687.27</v>
      </c>
      <c r="AJ908" s="35">
        <v>862780</v>
      </c>
      <c r="AK908" s="35">
        <v>125</v>
      </c>
      <c r="AL908" s="49">
        <f t="shared" si="233"/>
        <v>-2.4679586568997891</v>
      </c>
      <c r="AM908" s="35">
        <v>-41715.26</v>
      </c>
      <c r="AN908" s="35">
        <v>1106300</v>
      </c>
      <c r="AO908" s="35">
        <v>164.75</v>
      </c>
      <c r="AP908" s="49">
        <f t="shared" si="234"/>
        <v>-1.1689171653258612</v>
      </c>
      <c r="AQ908" s="35">
        <v>-44552.75</v>
      </c>
      <c r="AR908" s="37">
        <v>927697.5</v>
      </c>
      <c r="AS908" s="37">
        <v>132.75</v>
      </c>
      <c r="AT908" s="51">
        <f t="shared" si="235"/>
        <v>-1.4887775918335449</v>
      </c>
      <c r="AU908" s="35">
        <v>-114010.05</v>
      </c>
      <c r="AV908" s="37">
        <v>1063567.5</v>
      </c>
      <c r="AW908" s="37">
        <v>152.25</v>
      </c>
      <c r="AX908" s="51">
        <f t="shared" si="236"/>
        <v>-3.3230721604411566</v>
      </c>
      <c r="AY908" s="50">
        <f t="shared" si="237"/>
        <v>111169.65999999999</v>
      </c>
      <c r="AZ908" s="50">
        <f t="shared" si="238"/>
        <v>4493312.5</v>
      </c>
      <c r="BA908" s="50">
        <f t="shared" si="239"/>
        <v>1343</v>
      </c>
      <c r="BB908" s="36">
        <f t="shared" si="240"/>
        <v>0.76697524599056921</v>
      </c>
      <c r="BC908" s="38" t="s">
        <v>1338</v>
      </c>
      <c r="BD908" s="38" t="s">
        <v>1302</v>
      </c>
      <c r="BE908" s="38" t="s">
        <v>1547</v>
      </c>
      <c r="BF908" s="38"/>
    </row>
    <row r="909" spans="1:58" s="33" customFormat="1" x14ac:dyDescent="0.2">
      <c r="A909" s="34">
        <v>208028</v>
      </c>
      <c r="B909" s="35" t="s">
        <v>1568</v>
      </c>
      <c r="C909" s="35">
        <v>162000</v>
      </c>
      <c r="D909" s="35">
        <v>394300</v>
      </c>
      <c r="E909" s="35">
        <v>60</v>
      </c>
      <c r="F909" s="49">
        <f t="shared" si="225"/>
        <v>12.325640375348719</v>
      </c>
      <c r="G909" s="35">
        <v>184900</v>
      </c>
      <c r="H909" s="35">
        <v>190200</v>
      </c>
      <c r="I909" s="35">
        <v>30</v>
      </c>
      <c r="J909" s="49">
        <f t="shared" si="226"/>
        <v>30.136172450052577</v>
      </c>
      <c r="K909" s="35">
        <v>231770</v>
      </c>
      <c r="L909" s="35">
        <v>342850</v>
      </c>
      <c r="M909" s="35">
        <v>50</v>
      </c>
      <c r="N909" s="49">
        <f t="shared" si="227"/>
        <v>20.280297506198046</v>
      </c>
      <c r="O909" s="35">
        <v>260095.27</v>
      </c>
      <c r="P909" s="35">
        <v>435950</v>
      </c>
      <c r="Q909" s="35">
        <v>65.5</v>
      </c>
      <c r="R909" s="49">
        <f t="shared" si="228"/>
        <v>18.495133318041059</v>
      </c>
      <c r="S909" s="35">
        <v>295885.26</v>
      </c>
      <c r="T909" s="35">
        <v>620740</v>
      </c>
      <c r="U909" s="35">
        <v>95</v>
      </c>
      <c r="V909" s="49">
        <f t="shared" si="229"/>
        <v>14.776626381415729</v>
      </c>
      <c r="W909" s="35">
        <v>377502.8</v>
      </c>
      <c r="X909" s="35">
        <v>676720</v>
      </c>
      <c r="Y909" s="35">
        <v>101</v>
      </c>
      <c r="Z909" s="49">
        <f t="shared" si="230"/>
        <v>16.735258304764155</v>
      </c>
      <c r="AA909" s="35">
        <v>300582.78999999998</v>
      </c>
      <c r="AB909" s="35">
        <v>311880</v>
      </c>
      <c r="AC909" s="35">
        <v>44</v>
      </c>
      <c r="AD909" s="49">
        <f t="shared" si="231"/>
        <v>29.877088912402204</v>
      </c>
      <c r="AE909" s="35">
        <v>183577.77</v>
      </c>
      <c r="AF909" s="35">
        <v>357560</v>
      </c>
      <c r="AG909" s="35">
        <v>51</v>
      </c>
      <c r="AH909" s="49">
        <f t="shared" si="232"/>
        <v>15.402542510347914</v>
      </c>
      <c r="AI909" s="35">
        <v>275935.28999999998</v>
      </c>
      <c r="AJ909" s="35">
        <v>703520</v>
      </c>
      <c r="AK909" s="35">
        <v>105</v>
      </c>
      <c r="AL909" s="49">
        <f t="shared" si="233"/>
        <v>12.158849769729359</v>
      </c>
      <c r="AM909" s="35">
        <v>352170.25</v>
      </c>
      <c r="AN909" s="35">
        <v>996120</v>
      </c>
      <c r="AO909" s="35">
        <v>151</v>
      </c>
      <c r="AP909" s="49">
        <f t="shared" si="234"/>
        <v>10.959801780909931</v>
      </c>
      <c r="AQ909" s="35">
        <v>236068.2</v>
      </c>
      <c r="AR909" s="37">
        <v>659660</v>
      </c>
      <c r="AS909" s="37">
        <v>99</v>
      </c>
      <c r="AT909" s="51">
        <f t="shared" si="235"/>
        <v>11.093766788951884</v>
      </c>
      <c r="AU909" s="35">
        <v>248800.68</v>
      </c>
      <c r="AV909" s="37">
        <v>1210210</v>
      </c>
      <c r="AW909" s="37">
        <v>176.5</v>
      </c>
      <c r="AX909" s="51">
        <f t="shared" si="236"/>
        <v>6.3731262177638595</v>
      </c>
      <c r="AY909" s="50">
        <f t="shared" si="237"/>
        <v>1812736.12</v>
      </c>
      <c r="AZ909" s="50">
        <f t="shared" si="238"/>
        <v>2972640</v>
      </c>
      <c r="BA909" s="50">
        <f t="shared" si="239"/>
        <v>1028</v>
      </c>
      <c r="BB909" s="36">
        <f t="shared" si="240"/>
        <v>18.90401115506755</v>
      </c>
      <c r="BC909" s="38" t="s">
        <v>1338</v>
      </c>
      <c r="BD909" s="38" t="s">
        <v>1302</v>
      </c>
      <c r="BE909" s="38" t="s">
        <v>1547</v>
      </c>
      <c r="BF909" s="38"/>
    </row>
    <row r="910" spans="1:58" s="33" customFormat="1" x14ac:dyDescent="0.2">
      <c r="A910" s="34">
        <v>208032</v>
      </c>
      <c r="B910" s="35" t="s">
        <v>1569</v>
      </c>
      <c r="C910" s="35">
        <v>173475</v>
      </c>
      <c r="D910" s="35">
        <v>689280</v>
      </c>
      <c r="E910" s="35">
        <v>100.25</v>
      </c>
      <c r="F910" s="49">
        <f t="shared" si="225"/>
        <v>7.5502698467966578</v>
      </c>
      <c r="G910" s="35">
        <v>100122.52</v>
      </c>
      <c r="H910" s="35">
        <v>1021600</v>
      </c>
      <c r="I910" s="35">
        <v>150.5</v>
      </c>
      <c r="J910" s="49">
        <f t="shared" si="226"/>
        <v>3.0381735708692252</v>
      </c>
      <c r="K910" s="35">
        <v>154509.53</v>
      </c>
      <c r="L910" s="35">
        <v>1422920</v>
      </c>
      <c r="M910" s="35">
        <v>200.75</v>
      </c>
      <c r="N910" s="49">
        <f t="shared" si="227"/>
        <v>3.2575871447446096</v>
      </c>
      <c r="O910" s="35">
        <v>16665.53</v>
      </c>
      <c r="P910" s="35">
        <v>101363</v>
      </c>
      <c r="Q910" s="35">
        <v>14.55</v>
      </c>
      <c r="R910" s="49">
        <f t="shared" si="228"/>
        <v>5.0968443120270708</v>
      </c>
      <c r="S910" s="35">
        <v>76896.52</v>
      </c>
      <c r="T910" s="35">
        <v>896221.5</v>
      </c>
      <c r="U910" s="35">
        <v>130.44999999999999</v>
      </c>
      <c r="V910" s="49">
        <f t="shared" si="229"/>
        <v>2.6598247419862169</v>
      </c>
      <c r="W910" s="35">
        <v>-60481.51</v>
      </c>
      <c r="X910" s="35">
        <v>829430</v>
      </c>
      <c r="Y910" s="35">
        <v>120</v>
      </c>
      <c r="Z910" s="49">
        <f t="shared" si="230"/>
        <v>-2.1875809893541347</v>
      </c>
      <c r="AA910" s="35">
        <v>-49677.47</v>
      </c>
      <c r="AB910" s="35">
        <v>889525</v>
      </c>
      <c r="AC910" s="35">
        <v>116.7</v>
      </c>
      <c r="AD910" s="49">
        <f t="shared" si="231"/>
        <v>-1.7312628312863607</v>
      </c>
      <c r="AE910" s="35">
        <v>-19955.22</v>
      </c>
      <c r="AF910" s="35">
        <v>862160</v>
      </c>
      <c r="AG910" s="35">
        <v>118.75</v>
      </c>
      <c r="AH910" s="49">
        <f t="shared" si="232"/>
        <v>-0.69436833070427761</v>
      </c>
      <c r="AI910" s="35">
        <v>-144154.47</v>
      </c>
      <c r="AJ910" s="35">
        <v>1479162.5</v>
      </c>
      <c r="AK910" s="35">
        <v>207</v>
      </c>
      <c r="AL910" s="49">
        <f t="shared" si="233"/>
        <v>-3.0211613463699898</v>
      </c>
      <c r="AM910" s="35">
        <v>-10610.46</v>
      </c>
      <c r="AN910" s="35">
        <v>1437940</v>
      </c>
      <c r="AO910" s="35">
        <v>206.25</v>
      </c>
      <c r="AP910" s="49">
        <f t="shared" si="234"/>
        <v>-0.22874686009151979</v>
      </c>
      <c r="AQ910" s="35">
        <v>-80360.490000000005</v>
      </c>
      <c r="AR910" s="37">
        <v>1518730.5</v>
      </c>
      <c r="AS910" s="37">
        <v>219.65</v>
      </c>
      <c r="AT910" s="51">
        <f t="shared" si="235"/>
        <v>-1.6403010211489137</v>
      </c>
      <c r="AU910" s="35">
        <v>-251639.75</v>
      </c>
      <c r="AV910" s="37">
        <v>1920150</v>
      </c>
      <c r="AW910" s="37">
        <v>268</v>
      </c>
      <c r="AX910" s="51">
        <f t="shared" si="236"/>
        <v>-4.0626160716610684</v>
      </c>
      <c r="AY910" s="50">
        <f t="shared" si="237"/>
        <v>411510.12000000011</v>
      </c>
      <c r="AZ910" s="50">
        <f t="shared" si="238"/>
        <v>5850339.5</v>
      </c>
      <c r="BA910" s="50">
        <f t="shared" si="239"/>
        <v>1852.8500000000001</v>
      </c>
      <c r="BB910" s="36">
        <f t="shared" si="240"/>
        <v>2.1805253729292127</v>
      </c>
      <c r="BC910" s="38" t="s">
        <v>1338</v>
      </c>
      <c r="BD910" s="38" t="s">
        <v>1302</v>
      </c>
      <c r="BE910" s="38" t="s">
        <v>1547</v>
      </c>
      <c r="BF910" s="38"/>
    </row>
    <row r="911" spans="1:58" s="33" customFormat="1" x14ac:dyDescent="0.2">
      <c r="A911" s="34">
        <v>208508</v>
      </c>
      <c r="B911" s="35" t="s">
        <v>1570</v>
      </c>
      <c r="C911" s="35">
        <v>0</v>
      </c>
      <c r="D911" s="35">
        <v>0</v>
      </c>
      <c r="E911" s="35">
        <v>0</v>
      </c>
      <c r="F911" s="49">
        <f t="shared" si="225"/>
        <v>0</v>
      </c>
      <c r="G911" s="35">
        <v>0</v>
      </c>
      <c r="H911" s="35">
        <v>0</v>
      </c>
      <c r="I911" s="35">
        <v>0</v>
      </c>
      <c r="J911" s="49">
        <f t="shared" si="226"/>
        <v>0</v>
      </c>
      <c r="K911" s="35">
        <v>-45607.5</v>
      </c>
      <c r="L911" s="35">
        <v>2051835</v>
      </c>
      <c r="M911" s="35">
        <v>304.5</v>
      </c>
      <c r="N911" s="49">
        <f t="shared" si="227"/>
        <v>-0.66682993515560463</v>
      </c>
      <c r="O911" s="35">
        <v>-34730.51</v>
      </c>
      <c r="P911" s="35">
        <v>1451530</v>
      </c>
      <c r="Q911" s="35">
        <v>214.5</v>
      </c>
      <c r="R911" s="49">
        <f t="shared" si="228"/>
        <v>-0.7417316968991341</v>
      </c>
      <c r="S911" s="35">
        <v>-38288.239999999998</v>
      </c>
      <c r="T911" s="35">
        <v>1341440</v>
      </c>
      <c r="U911" s="35">
        <v>201.75</v>
      </c>
      <c r="V911" s="49">
        <f t="shared" si="229"/>
        <v>-0.88482186307251909</v>
      </c>
      <c r="W911" s="35">
        <v>-40175.54</v>
      </c>
      <c r="X911" s="35">
        <v>1876830</v>
      </c>
      <c r="Y911" s="35">
        <v>283.25</v>
      </c>
      <c r="Z911" s="49">
        <f t="shared" si="230"/>
        <v>-0.64218187049439746</v>
      </c>
      <c r="AA911" s="35">
        <v>-64654.55</v>
      </c>
      <c r="AB911" s="35">
        <v>1442640</v>
      </c>
      <c r="AC911" s="35">
        <v>202</v>
      </c>
      <c r="AD911" s="49">
        <f t="shared" si="231"/>
        <v>-1.3893216949481506</v>
      </c>
      <c r="AE911" s="35">
        <v>242946.45</v>
      </c>
      <c r="AF911" s="35">
        <v>733140</v>
      </c>
      <c r="AG911" s="35">
        <v>102.5</v>
      </c>
      <c r="AH911" s="49">
        <f t="shared" si="232"/>
        <v>9.9413393076356495</v>
      </c>
      <c r="AI911" s="35">
        <v>-268974.61</v>
      </c>
      <c r="AJ911" s="35">
        <v>2431150</v>
      </c>
      <c r="AK911" s="35">
        <v>352.25</v>
      </c>
      <c r="AL911" s="49">
        <f t="shared" si="233"/>
        <v>-3.4297402093659382</v>
      </c>
      <c r="AM911" s="35">
        <v>-32992.089999999997</v>
      </c>
      <c r="AN911" s="35">
        <v>3467655</v>
      </c>
      <c r="AO911" s="35">
        <v>513</v>
      </c>
      <c r="AP911" s="49">
        <f t="shared" si="234"/>
        <v>-0.29494133355250157</v>
      </c>
      <c r="AQ911" s="35">
        <v>235354.46</v>
      </c>
      <c r="AR911" s="37">
        <v>2234900</v>
      </c>
      <c r="AS911" s="37">
        <v>323.5</v>
      </c>
      <c r="AT911" s="51">
        <f t="shared" si="235"/>
        <v>3.2645703431920889</v>
      </c>
      <c r="AU911" s="35">
        <v>-147345.09</v>
      </c>
      <c r="AV911" s="37">
        <v>3507625</v>
      </c>
      <c r="AW911" s="37">
        <v>504</v>
      </c>
      <c r="AX911" s="51">
        <f t="shared" si="236"/>
        <v>-1.3022195331599016</v>
      </c>
      <c r="AY911" s="50">
        <f t="shared" si="237"/>
        <v>-223456.34000000003</v>
      </c>
      <c r="AZ911" s="50">
        <f t="shared" si="238"/>
        <v>8164275</v>
      </c>
      <c r="BA911" s="50">
        <f t="shared" si="239"/>
        <v>3001.25</v>
      </c>
      <c r="BB911" s="36">
        <f t="shared" si="240"/>
        <v>-0.84847050595429496</v>
      </c>
      <c r="BC911" s="38" t="s">
        <v>1338</v>
      </c>
      <c r="BD911" s="38" t="s">
        <v>1302</v>
      </c>
      <c r="BE911" s="38" t="s">
        <v>1547</v>
      </c>
      <c r="BF911" s="38"/>
    </row>
    <row r="912" spans="1:58" s="33" customFormat="1" x14ac:dyDescent="0.2">
      <c r="A912" s="34">
        <v>209519</v>
      </c>
      <c r="B912" s="35" t="s">
        <v>1571</v>
      </c>
      <c r="C912" s="35">
        <v>0</v>
      </c>
      <c r="D912" s="35">
        <v>0</v>
      </c>
      <c r="E912" s="35">
        <v>0</v>
      </c>
      <c r="F912" s="49">
        <f t="shared" si="225"/>
        <v>0</v>
      </c>
      <c r="G912" s="35">
        <v>0</v>
      </c>
      <c r="H912" s="35">
        <v>0</v>
      </c>
      <c r="I912" s="35">
        <v>0</v>
      </c>
      <c r="J912" s="49">
        <f t="shared" si="226"/>
        <v>0</v>
      </c>
      <c r="K912" s="35">
        <v>0</v>
      </c>
      <c r="L912" s="35">
        <v>0</v>
      </c>
      <c r="M912" s="35">
        <v>0</v>
      </c>
      <c r="N912" s="49">
        <f t="shared" si="227"/>
        <v>0</v>
      </c>
      <c r="O912" s="35">
        <v>0</v>
      </c>
      <c r="P912" s="35">
        <v>0</v>
      </c>
      <c r="Q912" s="35">
        <v>0</v>
      </c>
      <c r="R912" s="49">
        <f t="shared" si="228"/>
        <v>0</v>
      </c>
      <c r="S912" s="35">
        <v>0</v>
      </c>
      <c r="T912" s="35">
        <v>0</v>
      </c>
      <c r="U912" s="35">
        <v>0</v>
      </c>
      <c r="V912" s="49">
        <f t="shared" si="229"/>
        <v>0</v>
      </c>
      <c r="W912" s="35">
        <v>178600</v>
      </c>
      <c r="X912" s="35">
        <v>647700</v>
      </c>
      <c r="Y912" s="35">
        <v>100</v>
      </c>
      <c r="Z912" s="49">
        <f t="shared" si="230"/>
        <v>8.272348309402501</v>
      </c>
      <c r="AA912" s="35">
        <v>-13100.02</v>
      </c>
      <c r="AB912" s="35">
        <v>514940</v>
      </c>
      <c r="AC912" s="35">
        <v>72</v>
      </c>
      <c r="AD912" s="49">
        <f t="shared" si="231"/>
        <v>-0.78863677321629699</v>
      </c>
      <c r="AE912" s="35">
        <v>-16200.02</v>
      </c>
      <c r="AF912" s="35">
        <v>344000</v>
      </c>
      <c r="AG912" s="35">
        <v>50</v>
      </c>
      <c r="AH912" s="49">
        <f t="shared" si="232"/>
        <v>-1.4127924418604652</v>
      </c>
      <c r="AI912" s="35">
        <v>-15490</v>
      </c>
      <c r="AJ912" s="35">
        <v>870950</v>
      </c>
      <c r="AK912" s="35">
        <v>130</v>
      </c>
      <c r="AL912" s="49">
        <f t="shared" si="233"/>
        <v>-0.55134049026924625</v>
      </c>
      <c r="AM912" s="35">
        <v>42600</v>
      </c>
      <c r="AN912" s="35">
        <v>663700</v>
      </c>
      <c r="AO912" s="35">
        <v>100</v>
      </c>
      <c r="AP912" s="49">
        <f t="shared" si="234"/>
        <v>1.9897544071116469</v>
      </c>
      <c r="AQ912" s="35">
        <v>30720</v>
      </c>
      <c r="AR912" s="37">
        <v>673180</v>
      </c>
      <c r="AS912" s="37">
        <v>100</v>
      </c>
      <c r="AT912" s="51">
        <f t="shared" si="235"/>
        <v>1.414658783683413</v>
      </c>
      <c r="AU912" s="35">
        <v>-67496.509999999995</v>
      </c>
      <c r="AV912" s="37">
        <v>755994</v>
      </c>
      <c r="AW912" s="37">
        <v>110.1</v>
      </c>
      <c r="AX912" s="51">
        <f t="shared" si="236"/>
        <v>-2.7677360005502689</v>
      </c>
      <c r="AY912" s="50">
        <f t="shared" si="237"/>
        <v>165499.98000000001</v>
      </c>
      <c r="AZ912" s="50">
        <f t="shared" si="238"/>
        <v>1162640</v>
      </c>
      <c r="BA912" s="50">
        <f t="shared" si="239"/>
        <v>662.1</v>
      </c>
      <c r="BB912" s="36">
        <f t="shared" si="240"/>
        <v>4.4128013658570158</v>
      </c>
      <c r="BC912" s="38" t="s">
        <v>1338</v>
      </c>
      <c r="BD912" s="38" t="s">
        <v>1302</v>
      </c>
      <c r="BE912" s="38" t="s">
        <v>1547</v>
      </c>
      <c r="BF912" s="38"/>
    </row>
    <row r="913" spans="1:58" s="33" customFormat="1" x14ac:dyDescent="0.2">
      <c r="A913" s="34">
        <v>210132</v>
      </c>
      <c r="B913" s="35" t="s">
        <v>1572</v>
      </c>
      <c r="C913" s="35">
        <v>0</v>
      </c>
      <c r="D913" s="35">
        <v>0</v>
      </c>
      <c r="E913" s="35">
        <v>0</v>
      </c>
      <c r="F913" s="49">
        <f t="shared" si="225"/>
        <v>0</v>
      </c>
      <c r="G913" s="35">
        <v>0</v>
      </c>
      <c r="H913" s="35">
        <v>0</v>
      </c>
      <c r="I913" s="35">
        <v>0</v>
      </c>
      <c r="J913" s="49">
        <f t="shared" si="226"/>
        <v>0</v>
      </c>
      <c r="K913" s="35">
        <v>0</v>
      </c>
      <c r="L913" s="35">
        <v>0</v>
      </c>
      <c r="M913" s="35">
        <v>0</v>
      </c>
      <c r="N913" s="49">
        <f t="shared" si="227"/>
        <v>0</v>
      </c>
      <c r="O913" s="35">
        <v>0</v>
      </c>
      <c r="P913" s="35">
        <v>0</v>
      </c>
      <c r="Q913" s="35">
        <v>0</v>
      </c>
      <c r="R913" s="49">
        <f t="shared" si="228"/>
        <v>0</v>
      </c>
      <c r="S913" s="35">
        <v>0</v>
      </c>
      <c r="T913" s="35">
        <v>0</v>
      </c>
      <c r="U913" s="35">
        <v>0</v>
      </c>
      <c r="V913" s="49">
        <f t="shared" si="229"/>
        <v>0</v>
      </c>
      <c r="W913" s="35">
        <v>0</v>
      </c>
      <c r="X913" s="35">
        <v>0</v>
      </c>
      <c r="Y913" s="35">
        <v>0</v>
      </c>
      <c r="Z913" s="49">
        <f t="shared" si="230"/>
        <v>0</v>
      </c>
      <c r="AA913" s="35">
        <v>56590</v>
      </c>
      <c r="AB913" s="35">
        <v>710120</v>
      </c>
      <c r="AC913" s="35">
        <v>101</v>
      </c>
      <c r="AD913" s="49">
        <f t="shared" si="231"/>
        <v>2.4704134512476763</v>
      </c>
      <c r="AE913" s="35">
        <v>-30322.53</v>
      </c>
      <c r="AF913" s="35">
        <v>786475</v>
      </c>
      <c r="AG913" s="35">
        <v>110</v>
      </c>
      <c r="AH913" s="49">
        <f t="shared" si="232"/>
        <v>-1.1566494802759146</v>
      </c>
      <c r="AI913" s="35">
        <v>-15964.54</v>
      </c>
      <c r="AJ913" s="35">
        <v>1412900</v>
      </c>
      <c r="AK913" s="35">
        <v>208</v>
      </c>
      <c r="AL913" s="49">
        <f t="shared" si="233"/>
        <v>-0.35027301295208435</v>
      </c>
      <c r="AM913" s="35">
        <v>-40059.51</v>
      </c>
      <c r="AN913" s="35">
        <v>992820</v>
      </c>
      <c r="AO913" s="35">
        <v>150.5</v>
      </c>
      <c r="AP913" s="49">
        <f t="shared" si="234"/>
        <v>-1.2508257388046171</v>
      </c>
      <c r="AQ913" s="35">
        <v>-14667.02</v>
      </c>
      <c r="AR913" s="37">
        <v>1012915</v>
      </c>
      <c r="AS913" s="37">
        <v>151.25</v>
      </c>
      <c r="AT913" s="51">
        <f t="shared" si="235"/>
        <v>-0.4488803305311897</v>
      </c>
      <c r="AU913" s="35">
        <v>-31399.599999999999</v>
      </c>
      <c r="AV913" s="37">
        <v>1950120</v>
      </c>
      <c r="AW913" s="37">
        <v>280</v>
      </c>
      <c r="AX913" s="51">
        <f t="shared" si="236"/>
        <v>-0.49914241174902058</v>
      </c>
      <c r="AY913" s="50">
        <f t="shared" si="237"/>
        <v>56590</v>
      </c>
      <c r="AZ913" s="50">
        <f t="shared" si="238"/>
        <v>710120</v>
      </c>
      <c r="BA913" s="50">
        <f t="shared" si="239"/>
        <v>1000.75</v>
      </c>
      <c r="BB913" s="36">
        <f t="shared" si="240"/>
        <v>2.4704134512476763</v>
      </c>
      <c r="BC913" s="38" t="s">
        <v>1338</v>
      </c>
      <c r="BD913" s="38" t="s">
        <v>1302</v>
      </c>
      <c r="BE913" s="38" t="s">
        <v>1547</v>
      </c>
      <c r="BF913" s="38"/>
    </row>
    <row r="914" spans="1:58" s="33" customFormat="1" x14ac:dyDescent="0.2">
      <c r="A914" s="34">
        <v>210349</v>
      </c>
      <c r="B914" s="35" t="s">
        <v>1573</v>
      </c>
      <c r="C914" s="35">
        <v>0</v>
      </c>
      <c r="D914" s="35">
        <v>0</v>
      </c>
      <c r="E914" s="35">
        <v>0</v>
      </c>
      <c r="F914" s="49">
        <f t="shared" si="225"/>
        <v>0</v>
      </c>
      <c r="G914" s="35">
        <v>0</v>
      </c>
      <c r="H914" s="35">
        <v>0</v>
      </c>
      <c r="I914" s="35">
        <v>0</v>
      </c>
      <c r="J914" s="49">
        <f t="shared" si="226"/>
        <v>0</v>
      </c>
      <c r="K914" s="35">
        <v>0</v>
      </c>
      <c r="L914" s="35">
        <v>0</v>
      </c>
      <c r="M914" s="35">
        <v>0</v>
      </c>
      <c r="N914" s="49">
        <f t="shared" si="227"/>
        <v>0</v>
      </c>
      <c r="O914" s="35">
        <v>0</v>
      </c>
      <c r="P914" s="35">
        <v>0</v>
      </c>
      <c r="Q914" s="35">
        <v>0</v>
      </c>
      <c r="R914" s="49">
        <f t="shared" si="228"/>
        <v>0</v>
      </c>
      <c r="S914" s="35">
        <v>0</v>
      </c>
      <c r="T914" s="35">
        <v>0</v>
      </c>
      <c r="U914" s="35">
        <v>0</v>
      </c>
      <c r="V914" s="49">
        <f t="shared" si="229"/>
        <v>0</v>
      </c>
      <c r="W914" s="35">
        <v>0</v>
      </c>
      <c r="X914" s="35">
        <v>0</v>
      </c>
      <c r="Y914" s="35">
        <v>0</v>
      </c>
      <c r="Z914" s="49">
        <f t="shared" si="230"/>
        <v>0</v>
      </c>
      <c r="AA914" s="35">
        <v>0</v>
      </c>
      <c r="AB914" s="35">
        <v>0</v>
      </c>
      <c r="AC914" s="35">
        <v>0</v>
      </c>
      <c r="AD914" s="49">
        <f t="shared" si="231"/>
        <v>0</v>
      </c>
      <c r="AE914" s="35">
        <v>-12800</v>
      </c>
      <c r="AF914" s="35">
        <v>312100</v>
      </c>
      <c r="AG914" s="35">
        <v>45</v>
      </c>
      <c r="AH914" s="49">
        <f t="shared" si="232"/>
        <v>-1.2303748798462031</v>
      </c>
      <c r="AI914" s="35">
        <v>337647.55</v>
      </c>
      <c r="AJ914" s="35">
        <v>1155590</v>
      </c>
      <c r="AK914" s="35">
        <v>167.5</v>
      </c>
      <c r="AL914" s="49">
        <f t="shared" si="233"/>
        <v>9.057774859595531</v>
      </c>
      <c r="AM914" s="35">
        <v>296037.57</v>
      </c>
      <c r="AN914" s="35">
        <v>308250</v>
      </c>
      <c r="AO914" s="35">
        <v>47.5</v>
      </c>
      <c r="AP914" s="49">
        <f t="shared" si="234"/>
        <v>29.771823746958638</v>
      </c>
      <c r="AQ914" s="35">
        <v>-0.43</v>
      </c>
      <c r="AR914" s="37">
        <v>0</v>
      </c>
      <c r="AS914" s="37">
        <v>0</v>
      </c>
      <c r="AT914" s="51">
        <f t="shared" si="235"/>
        <v>0</v>
      </c>
      <c r="AU914" s="35">
        <v>-10400.43</v>
      </c>
      <c r="AV914" s="37">
        <v>0</v>
      </c>
      <c r="AW914" s="37">
        <v>0</v>
      </c>
      <c r="AX914" s="51">
        <f t="shared" si="236"/>
        <v>0</v>
      </c>
      <c r="AY914" s="50">
        <f t="shared" si="237"/>
        <v>0</v>
      </c>
      <c r="AZ914" s="50">
        <f t="shared" si="238"/>
        <v>0</v>
      </c>
      <c r="BA914" s="50">
        <f t="shared" si="239"/>
        <v>260</v>
      </c>
      <c r="BB914" s="36">
        <f t="shared" si="240"/>
        <v>0</v>
      </c>
      <c r="BC914" s="38" t="s">
        <v>1338</v>
      </c>
      <c r="BD914" s="38" t="s">
        <v>1302</v>
      </c>
      <c r="BE914" s="38" t="s">
        <v>1547</v>
      </c>
      <c r="BF914" s="38"/>
    </row>
    <row r="915" spans="1:58" s="33" customFormat="1" x14ac:dyDescent="0.2">
      <c r="A915" s="34">
        <v>210456</v>
      </c>
      <c r="B915" s="35" t="s">
        <v>1574</v>
      </c>
      <c r="C915" s="35">
        <v>0</v>
      </c>
      <c r="D915" s="35">
        <v>0</v>
      </c>
      <c r="E915" s="35">
        <v>0</v>
      </c>
      <c r="F915" s="49">
        <f t="shared" si="225"/>
        <v>0</v>
      </c>
      <c r="G915" s="35">
        <v>0</v>
      </c>
      <c r="H915" s="35">
        <v>0</v>
      </c>
      <c r="I915" s="35">
        <v>0</v>
      </c>
      <c r="J915" s="49">
        <f t="shared" si="226"/>
        <v>0</v>
      </c>
      <c r="K915" s="35">
        <v>0</v>
      </c>
      <c r="L915" s="35">
        <v>0</v>
      </c>
      <c r="M915" s="35">
        <v>0</v>
      </c>
      <c r="N915" s="49">
        <f t="shared" si="227"/>
        <v>0</v>
      </c>
      <c r="O915" s="35">
        <v>0</v>
      </c>
      <c r="P915" s="35">
        <v>0</v>
      </c>
      <c r="Q915" s="35">
        <v>0</v>
      </c>
      <c r="R915" s="49">
        <f t="shared" si="228"/>
        <v>0</v>
      </c>
      <c r="S915" s="35">
        <v>0</v>
      </c>
      <c r="T915" s="35">
        <v>0</v>
      </c>
      <c r="U915" s="35">
        <v>0</v>
      </c>
      <c r="V915" s="49">
        <f t="shared" si="229"/>
        <v>0</v>
      </c>
      <c r="W915" s="35">
        <v>0</v>
      </c>
      <c r="X915" s="35">
        <v>0</v>
      </c>
      <c r="Y915" s="35">
        <v>0</v>
      </c>
      <c r="Z915" s="49">
        <f t="shared" si="230"/>
        <v>0</v>
      </c>
      <c r="AA915" s="35">
        <v>0</v>
      </c>
      <c r="AB915" s="35">
        <v>0</v>
      </c>
      <c r="AC915" s="35">
        <v>0</v>
      </c>
      <c r="AD915" s="49">
        <f t="shared" si="231"/>
        <v>0</v>
      </c>
      <c r="AE915" s="35">
        <v>-11250</v>
      </c>
      <c r="AF915" s="35">
        <v>235200</v>
      </c>
      <c r="AG915" s="35">
        <v>35</v>
      </c>
      <c r="AH915" s="49">
        <f t="shared" si="232"/>
        <v>-1.4349489795918366</v>
      </c>
      <c r="AI915" s="35">
        <v>-15099.99</v>
      </c>
      <c r="AJ915" s="35">
        <v>235200</v>
      </c>
      <c r="AK915" s="35">
        <v>35</v>
      </c>
      <c r="AL915" s="49">
        <f t="shared" si="233"/>
        <v>-1.9902197704081632</v>
      </c>
      <c r="AM915" s="35">
        <v>4762.51</v>
      </c>
      <c r="AN915" s="35">
        <v>404620</v>
      </c>
      <c r="AO915" s="35">
        <v>58.5</v>
      </c>
      <c r="AP915" s="49">
        <f t="shared" si="234"/>
        <v>0.36488015916168259</v>
      </c>
      <c r="AQ915" s="35">
        <v>150892.51</v>
      </c>
      <c r="AR915" s="37">
        <v>274900</v>
      </c>
      <c r="AS915" s="37">
        <v>40</v>
      </c>
      <c r="AT915" s="51">
        <f t="shared" si="235"/>
        <v>17.015888723172065</v>
      </c>
      <c r="AU915" s="35">
        <v>146072.51</v>
      </c>
      <c r="AV915" s="37">
        <v>373990</v>
      </c>
      <c r="AW915" s="37">
        <v>52</v>
      </c>
      <c r="AX915" s="51">
        <f t="shared" si="236"/>
        <v>12.107938206903929</v>
      </c>
      <c r="AY915" s="50">
        <f t="shared" si="237"/>
        <v>0</v>
      </c>
      <c r="AZ915" s="50">
        <f t="shared" si="238"/>
        <v>0</v>
      </c>
      <c r="BA915" s="50">
        <f t="shared" si="239"/>
        <v>220.5</v>
      </c>
      <c r="BB915" s="36">
        <f t="shared" si="240"/>
        <v>0</v>
      </c>
      <c r="BC915" s="38" t="s">
        <v>1338</v>
      </c>
      <c r="BD915" s="38" t="s">
        <v>1302</v>
      </c>
      <c r="BE915" s="38" t="s">
        <v>1547</v>
      </c>
      <c r="BF915" s="38"/>
    </row>
    <row r="916" spans="1:58" s="33" customFormat="1" x14ac:dyDescent="0.2">
      <c r="A916" s="34">
        <v>210691</v>
      </c>
      <c r="B916" s="35" t="s">
        <v>1575</v>
      </c>
      <c r="C916" s="35">
        <v>0</v>
      </c>
      <c r="D916" s="35">
        <v>0</v>
      </c>
      <c r="E916" s="35">
        <v>0</v>
      </c>
      <c r="F916" s="49">
        <f t="shared" si="225"/>
        <v>0</v>
      </c>
      <c r="G916" s="35">
        <v>0</v>
      </c>
      <c r="H916" s="35">
        <v>0</v>
      </c>
      <c r="I916" s="35">
        <v>0</v>
      </c>
      <c r="J916" s="49">
        <f t="shared" si="226"/>
        <v>0</v>
      </c>
      <c r="K916" s="35">
        <v>0</v>
      </c>
      <c r="L916" s="35">
        <v>0</v>
      </c>
      <c r="M916" s="35">
        <v>0</v>
      </c>
      <c r="N916" s="49">
        <f t="shared" si="227"/>
        <v>0</v>
      </c>
      <c r="O916" s="35">
        <v>0</v>
      </c>
      <c r="P916" s="35">
        <v>0</v>
      </c>
      <c r="Q916" s="35">
        <v>0</v>
      </c>
      <c r="R916" s="49">
        <f t="shared" si="228"/>
        <v>0</v>
      </c>
      <c r="S916" s="35">
        <v>0</v>
      </c>
      <c r="T916" s="35">
        <v>0</v>
      </c>
      <c r="U916" s="35">
        <v>0</v>
      </c>
      <c r="V916" s="49">
        <f t="shared" si="229"/>
        <v>0</v>
      </c>
      <c r="W916" s="35">
        <v>0</v>
      </c>
      <c r="X916" s="35">
        <v>0</v>
      </c>
      <c r="Y916" s="35">
        <v>0</v>
      </c>
      <c r="Z916" s="49">
        <f t="shared" si="230"/>
        <v>0</v>
      </c>
      <c r="AA916" s="35">
        <v>0</v>
      </c>
      <c r="AB916" s="35">
        <v>0</v>
      </c>
      <c r="AC916" s="35">
        <v>0</v>
      </c>
      <c r="AD916" s="49">
        <f t="shared" si="231"/>
        <v>0</v>
      </c>
      <c r="AE916" s="35">
        <v>0</v>
      </c>
      <c r="AF916" s="35">
        <v>0</v>
      </c>
      <c r="AG916" s="35">
        <v>0</v>
      </c>
      <c r="AH916" s="49">
        <f t="shared" si="232"/>
        <v>0</v>
      </c>
      <c r="AI916" s="35">
        <v>14124</v>
      </c>
      <c r="AJ916" s="35">
        <v>220200</v>
      </c>
      <c r="AK916" s="35">
        <v>32.4</v>
      </c>
      <c r="AL916" s="49">
        <f t="shared" si="233"/>
        <v>1.9883923705722071</v>
      </c>
      <c r="AM916" s="35">
        <v>-30712.03</v>
      </c>
      <c r="AN916" s="35">
        <v>892875</v>
      </c>
      <c r="AO916" s="35">
        <v>129.6</v>
      </c>
      <c r="AP916" s="49">
        <f t="shared" si="234"/>
        <v>-1.066300355592888</v>
      </c>
      <c r="AQ916" s="35">
        <v>-52618.54</v>
      </c>
      <c r="AR916" s="37">
        <v>1038756</v>
      </c>
      <c r="AS916" s="37">
        <v>152.15</v>
      </c>
      <c r="AT916" s="51">
        <f t="shared" si="235"/>
        <v>-1.5703155890314955</v>
      </c>
      <c r="AU916" s="35">
        <v>-89453.03</v>
      </c>
      <c r="AV916" s="37">
        <v>1650200</v>
      </c>
      <c r="AW916" s="37">
        <v>238</v>
      </c>
      <c r="AX916" s="51">
        <f t="shared" si="236"/>
        <v>-1.6804289964852746</v>
      </c>
      <c r="AY916" s="50">
        <f t="shared" si="237"/>
        <v>0</v>
      </c>
      <c r="AZ916" s="50">
        <f t="shared" si="238"/>
        <v>0</v>
      </c>
      <c r="BA916" s="50">
        <f t="shared" si="239"/>
        <v>552.15</v>
      </c>
      <c r="BB916" s="36">
        <f t="shared" si="240"/>
        <v>0</v>
      </c>
      <c r="BC916" s="38" t="s">
        <v>1338</v>
      </c>
      <c r="BD916" s="38" t="s">
        <v>1302</v>
      </c>
      <c r="BE916" s="38" t="s">
        <v>1547</v>
      </c>
      <c r="BF916" s="38"/>
    </row>
    <row r="917" spans="1:58" s="33" customFormat="1" x14ac:dyDescent="0.2">
      <c r="A917" s="34">
        <v>172498</v>
      </c>
      <c r="B917" s="35" t="s">
        <v>1371</v>
      </c>
      <c r="C917" s="35">
        <v>-1848</v>
      </c>
      <c r="D917" s="35">
        <v>0</v>
      </c>
      <c r="E917" s="35">
        <v>0</v>
      </c>
      <c r="F917" s="49">
        <f t="shared" si="225"/>
        <v>0</v>
      </c>
      <c r="G917" s="35">
        <v>-1848</v>
      </c>
      <c r="H917" s="35">
        <v>0</v>
      </c>
      <c r="I917" s="35">
        <v>0</v>
      </c>
      <c r="J917" s="49">
        <f t="shared" si="226"/>
        <v>0</v>
      </c>
      <c r="K917" s="35">
        <v>-1848</v>
      </c>
      <c r="L917" s="35">
        <v>0</v>
      </c>
      <c r="M917" s="35">
        <v>0</v>
      </c>
      <c r="N917" s="49">
        <f t="shared" si="227"/>
        <v>0</v>
      </c>
      <c r="O917" s="35">
        <v>-1848</v>
      </c>
      <c r="P917" s="35">
        <v>0</v>
      </c>
      <c r="Q917" s="35">
        <v>0</v>
      </c>
      <c r="R917" s="49">
        <f t="shared" si="228"/>
        <v>0</v>
      </c>
      <c r="S917" s="35">
        <v>-1848</v>
      </c>
      <c r="T917" s="35">
        <v>0</v>
      </c>
      <c r="U917" s="35">
        <v>0</v>
      </c>
      <c r="V917" s="49">
        <f t="shared" si="229"/>
        <v>0</v>
      </c>
      <c r="W917" s="35">
        <v>-1848</v>
      </c>
      <c r="X917" s="35">
        <v>0</v>
      </c>
      <c r="Y917" s="35">
        <v>0</v>
      </c>
      <c r="Z917" s="49">
        <f t="shared" si="230"/>
        <v>0</v>
      </c>
      <c r="AA917" s="35">
        <v>-1848</v>
      </c>
      <c r="AB917" s="35">
        <v>0</v>
      </c>
      <c r="AC917" s="35">
        <v>0</v>
      </c>
      <c r="AD917" s="49">
        <f t="shared" si="231"/>
        <v>0</v>
      </c>
      <c r="AE917" s="35">
        <v>-1848</v>
      </c>
      <c r="AF917" s="35">
        <v>0</v>
      </c>
      <c r="AG917" s="35">
        <v>0</v>
      </c>
      <c r="AH917" s="49">
        <f t="shared" si="232"/>
        <v>0</v>
      </c>
      <c r="AI917" s="35">
        <v>0</v>
      </c>
      <c r="AJ917" s="35">
        <v>0</v>
      </c>
      <c r="AK917" s="35">
        <v>0</v>
      </c>
      <c r="AL917" s="49">
        <f t="shared" si="233"/>
        <v>0</v>
      </c>
      <c r="AM917" s="35">
        <v>0</v>
      </c>
      <c r="AN917" s="35">
        <v>0</v>
      </c>
      <c r="AO917" s="35">
        <v>0</v>
      </c>
      <c r="AP917" s="49">
        <f t="shared" si="234"/>
        <v>0</v>
      </c>
      <c r="AQ917" s="35">
        <v>0</v>
      </c>
      <c r="AR917" s="37">
        <v>0</v>
      </c>
      <c r="AS917" s="37">
        <v>0</v>
      </c>
      <c r="AT917" s="51">
        <f t="shared" si="235"/>
        <v>0</v>
      </c>
      <c r="AU917" s="35">
        <v>0</v>
      </c>
      <c r="AV917" s="37">
        <v>0</v>
      </c>
      <c r="AW917" s="37">
        <v>0</v>
      </c>
      <c r="AX917" s="51">
        <f t="shared" si="236"/>
        <v>0</v>
      </c>
      <c r="AY917" s="50">
        <f t="shared" si="237"/>
        <v>-12936</v>
      </c>
      <c r="AZ917" s="50">
        <f t="shared" si="238"/>
        <v>0</v>
      </c>
      <c r="BA917" s="50">
        <f t="shared" si="239"/>
        <v>0</v>
      </c>
      <c r="BB917" s="36">
        <f t="shared" si="240"/>
        <v>0</v>
      </c>
      <c r="BC917" s="38" t="s">
        <v>1338</v>
      </c>
      <c r="BD917" s="38" t="s">
        <v>1302</v>
      </c>
      <c r="BE917" s="38" t="s">
        <v>1547</v>
      </c>
      <c r="BF917" s="38"/>
    </row>
    <row r="918" spans="1:58" s="33" customFormat="1" x14ac:dyDescent="0.2">
      <c r="A918" s="34">
        <v>175312</v>
      </c>
      <c r="B918" s="35" t="s">
        <v>1348</v>
      </c>
      <c r="C918" s="35">
        <v>318280.26</v>
      </c>
      <c r="D918" s="35">
        <v>364760</v>
      </c>
      <c r="E918" s="35">
        <v>51</v>
      </c>
      <c r="F918" s="49">
        <f t="shared" si="225"/>
        <v>26.177233797565524</v>
      </c>
      <c r="G918" s="35">
        <v>268330.26</v>
      </c>
      <c r="H918" s="35">
        <v>0</v>
      </c>
      <c r="I918" s="35">
        <v>0</v>
      </c>
      <c r="J918" s="49">
        <f t="shared" si="226"/>
        <v>0</v>
      </c>
      <c r="K918" s="35">
        <v>268330.26</v>
      </c>
      <c r="L918" s="35">
        <v>0</v>
      </c>
      <c r="M918" s="35">
        <v>0</v>
      </c>
      <c r="N918" s="49">
        <f t="shared" si="227"/>
        <v>0</v>
      </c>
      <c r="O918" s="35">
        <v>268330.26</v>
      </c>
      <c r="P918" s="35">
        <v>0</v>
      </c>
      <c r="Q918" s="35">
        <v>0</v>
      </c>
      <c r="R918" s="49">
        <f t="shared" si="228"/>
        <v>0</v>
      </c>
      <c r="S918" s="35">
        <v>267845.87</v>
      </c>
      <c r="T918" s="35">
        <v>0</v>
      </c>
      <c r="U918" s="35">
        <v>0</v>
      </c>
      <c r="V918" s="49">
        <f t="shared" si="229"/>
        <v>0</v>
      </c>
      <c r="W918" s="35">
        <v>267845.87</v>
      </c>
      <c r="X918" s="35">
        <v>0</v>
      </c>
      <c r="Y918" s="35">
        <v>0</v>
      </c>
      <c r="Z918" s="49">
        <f t="shared" si="230"/>
        <v>0</v>
      </c>
      <c r="AA918" s="35">
        <v>267845.87</v>
      </c>
      <c r="AB918" s="35">
        <v>0</v>
      </c>
      <c r="AC918" s="35">
        <v>0</v>
      </c>
      <c r="AD918" s="49">
        <f t="shared" si="231"/>
        <v>0</v>
      </c>
      <c r="AE918" s="35">
        <v>267845.87</v>
      </c>
      <c r="AF918" s="35">
        <v>0</v>
      </c>
      <c r="AG918" s="35">
        <v>0</v>
      </c>
      <c r="AH918" s="49">
        <f t="shared" si="232"/>
        <v>0</v>
      </c>
      <c r="AI918" s="35">
        <v>238548.87</v>
      </c>
      <c r="AJ918" s="35">
        <v>0</v>
      </c>
      <c r="AK918" s="35">
        <v>0</v>
      </c>
      <c r="AL918" s="49">
        <f t="shared" si="233"/>
        <v>0</v>
      </c>
      <c r="AM918" s="35">
        <v>0</v>
      </c>
      <c r="AN918" s="35">
        <v>0</v>
      </c>
      <c r="AO918" s="35">
        <v>0</v>
      </c>
      <c r="AP918" s="49">
        <f t="shared" si="234"/>
        <v>0</v>
      </c>
      <c r="AQ918" s="35">
        <v>0</v>
      </c>
      <c r="AR918" s="37">
        <v>0</v>
      </c>
      <c r="AS918" s="37">
        <v>0</v>
      </c>
      <c r="AT918" s="51">
        <f t="shared" si="235"/>
        <v>0</v>
      </c>
      <c r="AU918" s="35">
        <v>0</v>
      </c>
      <c r="AV918" s="37">
        <v>0</v>
      </c>
      <c r="AW918" s="37">
        <v>0</v>
      </c>
      <c r="AX918" s="51">
        <f t="shared" si="236"/>
        <v>0</v>
      </c>
      <c r="AY918" s="50">
        <f t="shared" si="237"/>
        <v>1926808.6500000004</v>
      </c>
      <c r="AZ918" s="50">
        <f t="shared" si="238"/>
        <v>364760</v>
      </c>
      <c r="BA918" s="50">
        <f t="shared" si="239"/>
        <v>51</v>
      </c>
      <c r="BB918" s="36">
        <f t="shared" si="240"/>
        <v>163.75443620462775</v>
      </c>
      <c r="BC918" s="38" t="s">
        <v>1338</v>
      </c>
      <c r="BD918" s="38" t="s">
        <v>1302</v>
      </c>
      <c r="BE918" s="38" t="s">
        <v>1547</v>
      </c>
      <c r="BF918" s="38"/>
    </row>
    <row r="919" spans="1:58" s="33" customFormat="1" x14ac:dyDescent="0.2">
      <c r="A919" s="34">
        <v>175553</v>
      </c>
      <c r="B919" s="35" t="s">
        <v>1349</v>
      </c>
      <c r="C919" s="35">
        <v>992348.7</v>
      </c>
      <c r="D919" s="35">
        <v>0</v>
      </c>
      <c r="E919" s="35">
        <v>0</v>
      </c>
      <c r="F919" s="49">
        <f t="shared" si="225"/>
        <v>0</v>
      </c>
      <c r="G919" s="35">
        <v>992348.7</v>
      </c>
      <c r="H919" s="35">
        <v>0</v>
      </c>
      <c r="I919" s="35">
        <v>0</v>
      </c>
      <c r="J919" s="49">
        <f t="shared" si="226"/>
        <v>0</v>
      </c>
      <c r="K919" s="35">
        <v>992348.7</v>
      </c>
      <c r="L919" s="35">
        <v>0</v>
      </c>
      <c r="M919" s="35">
        <v>0</v>
      </c>
      <c r="N919" s="49">
        <f t="shared" si="227"/>
        <v>0</v>
      </c>
      <c r="O919" s="35">
        <v>937348.71</v>
      </c>
      <c r="P919" s="35">
        <v>0</v>
      </c>
      <c r="Q919" s="35">
        <v>0</v>
      </c>
      <c r="R919" s="49">
        <f t="shared" si="228"/>
        <v>0</v>
      </c>
      <c r="S919" s="35">
        <v>937348.71</v>
      </c>
      <c r="T919" s="35">
        <v>0</v>
      </c>
      <c r="U919" s="35">
        <v>0</v>
      </c>
      <c r="V919" s="49">
        <f t="shared" si="229"/>
        <v>0</v>
      </c>
      <c r="W919" s="35">
        <v>937348.71</v>
      </c>
      <c r="X919" s="35">
        <v>0</v>
      </c>
      <c r="Y919" s="35">
        <v>0</v>
      </c>
      <c r="Z919" s="49">
        <f t="shared" si="230"/>
        <v>0</v>
      </c>
      <c r="AA919" s="35">
        <v>937348.71</v>
      </c>
      <c r="AB919" s="35">
        <v>0</v>
      </c>
      <c r="AC919" s="35">
        <v>0</v>
      </c>
      <c r="AD919" s="49">
        <f t="shared" si="231"/>
        <v>0</v>
      </c>
      <c r="AE919" s="35">
        <v>937348.71</v>
      </c>
      <c r="AF919" s="35">
        <v>0</v>
      </c>
      <c r="AG919" s="35">
        <v>0</v>
      </c>
      <c r="AH919" s="49">
        <f t="shared" si="232"/>
        <v>0</v>
      </c>
      <c r="AI919" s="35">
        <v>937348.71</v>
      </c>
      <c r="AJ919" s="35">
        <v>0</v>
      </c>
      <c r="AK919" s="35">
        <v>0</v>
      </c>
      <c r="AL919" s="49">
        <f t="shared" si="233"/>
        <v>0</v>
      </c>
      <c r="AM919" s="35">
        <v>0</v>
      </c>
      <c r="AN919" s="35">
        <v>0</v>
      </c>
      <c r="AO919" s="35">
        <v>0</v>
      </c>
      <c r="AP919" s="49">
        <f t="shared" si="234"/>
        <v>0</v>
      </c>
      <c r="AQ919" s="35">
        <v>0</v>
      </c>
      <c r="AR919" s="37">
        <v>0</v>
      </c>
      <c r="AS919" s="37">
        <v>0</v>
      </c>
      <c r="AT919" s="51">
        <f t="shared" si="235"/>
        <v>0</v>
      </c>
      <c r="AU919" s="35">
        <v>0</v>
      </c>
      <c r="AV919" s="37">
        <v>0</v>
      </c>
      <c r="AW919" s="37">
        <v>0</v>
      </c>
      <c r="AX919" s="51">
        <f t="shared" si="236"/>
        <v>0</v>
      </c>
      <c r="AY919" s="50">
        <f t="shared" si="237"/>
        <v>6726440.9399999995</v>
      </c>
      <c r="AZ919" s="50">
        <f t="shared" si="238"/>
        <v>0</v>
      </c>
      <c r="BA919" s="50">
        <f t="shared" si="239"/>
        <v>0</v>
      </c>
      <c r="BB919" s="36">
        <f t="shared" si="240"/>
        <v>0</v>
      </c>
      <c r="BC919" s="38" t="s">
        <v>1338</v>
      </c>
      <c r="BD919" s="38" t="s">
        <v>1302</v>
      </c>
      <c r="BE919" s="38" t="s">
        <v>1547</v>
      </c>
      <c r="BF919" s="38"/>
    </row>
    <row r="920" spans="1:58" s="33" customFormat="1" x14ac:dyDescent="0.2">
      <c r="A920" s="34">
        <v>179248</v>
      </c>
      <c r="B920" s="35" t="s">
        <v>1576</v>
      </c>
      <c r="C920" s="35">
        <v>-11973.2</v>
      </c>
      <c r="D920" s="35">
        <v>0</v>
      </c>
      <c r="E920" s="35">
        <v>0</v>
      </c>
      <c r="F920" s="49">
        <f t="shared" si="225"/>
        <v>0</v>
      </c>
      <c r="G920" s="35">
        <v>-11973.2</v>
      </c>
      <c r="H920" s="35">
        <v>0</v>
      </c>
      <c r="I920" s="35">
        <v>0</v>
      </c>
      <c r="J920" s="49">
        <f t="shared" si="226"/>
        <v>0</v>
      </c>
      <c r="K920" s="35">
        <v>-11973.2</v>
      </c>
      <c r="L920" s="35">
        <v>0</v>
      </c>
      <c r="M920" s="35">
        <v>0</v>
      </c>
      <c r="N920" s="49">
        <f t="shared" si="227"/>
        <v>0</v>
      </c>
      <c r="O920" s="35">
        <v>-11973.2</v>
      </c>
      <c r="P920" s="35">
        <v>0</v>
      </c>
      <c r="Q920" s="35">
        <v>0</v>
      </c>
      <c r="R920" s="49">
        <f t="shared" si="228"/>
        <v>0</v>
      </c>
      <c r="S920" s="35">
        <v>-11973.2</v>
      </c>
      <c r="T920" s="35">
        <v>0</v>
      </c>
      <c r="U920" s="35">
        <v>0</v>
      </c>
      <c r="V920" s="49">
        <f t="shared" si="229"/>
        <v>0</v>
      </c>
      <c r="W920" s="35">
        <v>-11973.2</v>
      </c>
      <c r="X920" s="35">
        <v>0</v>
      </c>
      <c r="Y920" s="35">
        <v>0</v>
      </c>
      <c r="Z920" s="49">
        <f t="shared" si="230"/>
        <v>0</v>
      </c>
      <c r="AA920" s="35">
        <v>-11973.2</v>
      </c>
      <c r="AB920" s="35">
        <v>0</v>
      </c>
      <c r="AC920" s="35">
        <v>0</v>
      </c>
      <c r="AD920" s="49">
        <f t="shared" si="231"/>
        <v>0</v>
      </c>
      <c r="AE920" s="35">
        <v>-11973.2</v>
      </c>
      <c r="AF920" s="35">
        <v>0</v>
      </c>
      <c r="AG920" s="35">
        <v>0</v>
      </c>
      <c r="AH920" s="49">
        <f t="shared" si="232"/>
        <v>0</v>
      </c>
      <c r="AI920" s="35">
        <v>0</v>
      </c>
      <c r="AJ920" s="35">
        <v>0</v>
      </c>
      <c r="AK920" s="35">
        <v>0</v>
      </c>
      <c r="AL920" s="49">
        <f t="shared" si="233"/>
        <v>0</v>
      </c>
      <c r="AM920" s="35">
        <v>0</v>
      </c>
      <c r="AN920" s="35">
        <v>0</v>
      </c>
      <c r="AO920" s="35">
        <v>0</v>
      </c>
      <c r="AP920" s="49">
        <f t="shared" si="234"/>
        <v>0</v>
      </c>
      <c r="AQ920" s="35">
        <v>0</v>
      </c>
      <c r="AR920" s="37">
        <v>0</v>
      </c>
      <c r="AS920" s="37">
        <v>0</v>
      </c>
      <c r="AT920" s="51">
        <f t="shared" si="235"/>
        <v>0</v>
      </c>
      <c r="AU920" s="35">
        <v>0</v>
      </c>
      <c r="AV920" s="37">
        <v>0</v>
      </c>
      <c r="AW920" s="37">
        <v>0</v>
      </c>
      <c r="AX920" s="51">
        <f t="shared" si="236"/>
        <v>0</v>
      </c>
      <c r="AY920" s="50">
        <f t="shared" si="237"/>
        <v>-83812.399999999994</v>
      </c>
      <c r="AZ920" s="50">
        <f t="shared" si="238"/>
        <v>0</v>
      </c>
      <c r="BA920" s="50">
        <f t="shared" si="239"/>
        <v>0</v>
      </c>
      <c r="BB920" s="36">
        <f t="shared" si="240"/>
        <v>0</v>
      </c>
      <c r="BC920" s="38" t="s">
        <v>1338</v>
      </c>
      <c r="BD920" s="38" t="s">
        <v>1302</v>
      </c>
      <c r="BE920" s="38" t="s">
        <v>1547</v>
      </c>
      <c r="BF920" s="38"/>
    </row>
    <row r="921" spans="1:58" s="33" customFormat="1" x14ac:dyDescent="0.2">
      <c r="A921" s="34">
        <v>201564</v>
      </c>
      <c r="B921" s="35" t="s">
        <v>1367</v>
      </c>
      <c r="C921" s="35">
        <v>-12905.01</v>
      </c>
      <c r="D921" s="35">
        <v>0</v>
      </c>
      <c r="E921" s="35">
        <v>0</v>
      </c>
      <c r="F921" s="49">
        <f t="shared" si="225"/>
        <v>0</v>
      </c>
      <c r="G921" s="35">
        <v>-12905.01</v>
      </c>
      <c r="H921" s="35">
        <v>0</v>
      </c>
      <c r="I921" s="35">
        <v>0</v>
      </c>
      <c r="J921" s="49">
        <f t="shared" si="226"/>
        <v>0</v>
      </c>
      <c r="K921" s="35">
        <v>-12905.01</v>
      </c>
      <c r="L921" s="35">
        <v>0</v>
      </c>
      <c r="M921" s="35">
        <v>0</v>
      </c>
      <c r="N921" s="49">
        <f t="shared" si="227"/>
        <v>0</v>
      </c>
      <c r="O921" s="35">
        <v>-12905.01</v>
      </c>
      <c r="P921" s="35">
        <v>0</v>
      </c>
      <c r="Q921" s="35">
        <v>0</v>
      </c>
      <c r="R921" s="49">
        <f t="shared" si="228"/>
        <v>0</v>
      </c>
      <c r="S921" s="40">
        <v>0</v>
      </c>
      <c r="T921" s="35">
        <v>0</v>
      </c>
      <c r="U921" s="35">
        <v>0</v>
      </c>
      <c r="V921" s="49">
        <f t="shared" si="229"/>
        <v>0</v>
      </c>
      <c r="W921" s="40">
        <v>0</v>
      </c>
      <c r="X921" s="35">
        <v>0</v>
      </c>
      <c r="Y921" s="35">
        <v>0</v>
      </c>
      <c r="Z921" s="49">
        <f t="shared" si="230"/>
        <v>0</v>
      </c>
      <c r="AA921" s="40">
        <v>0</v>
      </c>
      <c r="AB921" s="35">
        <v>0</v>
      </c>
      <c r="AC921" s="35">
        <v>0</v>
      </c>
      <c r="AD921" s="49">
        <f t="shared" si="231"/>
        <v>0</v>
      </c>
      <c r="AE921" s="40">
        <v>0</v>
      </c>
      <c r="AF921" s="35">
        <v>0</v>
      </c>
      <c r="AG921" s="35">
        <v>0</v>
      </c>
      <c r="AH921" s="49">
        <f t="shared" si="232"/>
        <v>0</v>
      </c>
      <c r="AI921" s="40">
        <v>0</v>
      </c>
      <c r="AJ921" s="35">
        <v>0</v>
      </c>
      <c r="AK921" s="35">
        <v>0</v>
      </c>
      <c r="AL921" s="49">
        <f t="shared" si="233"/>
        <v>0</v>
      </c>
      <c r="AM921" s="35">
        <v>0</v>
      </c>
      <c r="AN921" s="35">
        <v>0</v>
      </c>
      <c r="AO921" s="35">
        <v>0</v>
      </c>
      <c r="AP921" s="49">
        <f t="shared" si="234"/>
        <v>0</v>
      </c>
      <c r="AQ921" s="35">
        <v>0</v>
      </c>
      <c r="AR921" s="37">
        <v>0</v>
      </c>
      <c r="AS921" s="37">
        <v>0</v>
      </c>
      <c r="AT921" s="51">
        <f t="shared" si="235"/>
        <v>0</v>
      </c>
      <c r="AU921" s="35">
        <v>0</v>
      </c>
      <c r="AV921" s="37">
        <v>0</v>
      </c>
      <c r="AW921" s="37">
        <v>0</v>
      </c>
      <c r="AX921" s="51">
        <f t="shared" si="236"/>
        <v>0</v>
      </c>
      <c r="AY921" s="50">
        <f t="shared" si="237"/>
        <v>-51620.04</v>
      </c>
      <c r="AZ921" s="50">
        <f t="shared" si="238"/>
        <v>0</v>
      </c>
      <c r="BA921" s="50">
        <f t="shared" si="239"/>
        <v>0</v>
      </c>
      <c r="BB921" s="36">
        <f t="shared" si="240"/>
        <v>0</v>
      </c>
      <c r="BC921" s="38" t="s">
        <v>1338</v>
      </c>
      <c r="BD921" s="38" t="s">
        <v>1302</v>
      </c>
      <c r="BE921" s="38" t="s">
        <v>1547</v>
      </c>
      <c r="BF921" s="38"/>
    </row>
    <row r="922" spans="1:58" s="33" customFormat="1" x14ac:dyDescent="0.2">
      <c r="A922" s="39">
        <v>176068</v>
      </c>
      <c r="B922" s="40" t="s">
        <v>1577</v>
      </c>
      <c r="C922" s="35">
        <v>-2328.04</v>
      </c>
      <c r="D922" s="35">
        <v>0</v>
      </c>
      <c r="E922" s="35">
        <v>0</v>
      </c>
      <c r="F922" s="49">
        <f t="shared" si="225"/>
        <v>0</v>
      </c>
      <c r="G922" s="35">
        <v>-2328.04</v>
      </c>
      <c r="H922" s="35">
        <v>0</v>
      </c>
      <c r="I922" s="35">
        <v>0</v>
      </c>
      <c r="J922" s="49">
        <f t="shared" si="226"/>
        <v>0</v>
      </c>
      <c r="K922" s="35">
        <v>-2328.04</v>
      </c>
      <c r="L922" s="35">
        <v>0</v>
      </c>
      <c r="M922" s="35">
        <v>0</v>
      </c>
      <c r="N922" s="49">
        <f t="shared" si="227"/>
        <v>0</v>
      </c>
      <c r="O922" s="40">
        <v>0</v>
      </c>
      <c r="P922" s="35">
        <v>0</v>
      </c>
      <c r="Q922" s="35">
        <v>0</v>
      </c>
      <c r="R922" s="49">
        <f t="shared" si="228"/>
        <v>0</v>
      </c>
      <c r="S922" s="40">
        <v>0</v>
      </c>
      <c r="T922" s="35">
        <v>0</v>
      </c>
      <c r="U922" s="35">
        <v>0</v>
      </c>
      <c r="V922" s="49">
        <f t="shared" si="229"/>
        <v>0</v>
      </c>
      <c r="W922" s="40">
        <v>0</v>
      </c>
      <c r="X922" s="35">
        <v>0</v>
      </c>
      <c r="Y922" s="35">
        <v>0</v>
      </c>
      <c r="Z922" s="49">
        <f t="shared" si="230"/>
        <v>0</v>
      </c>
      <c r="AA922" s="40">
        <v>0</v>
      </c>
      <c r="AB922" s="35">
        <v>0</v>
      </c>
      <c r="AC922" s="35">
        <v>0</v>
      </c>
      <c r="AD922" s="49">
        <f t="shared" si="231"/>
        <v>0</v>
      </c>
      <c r="AE922" s="40">
        <v>0</v>
      </c>
      <c r="AF922" s="35">
        <v>0</v>
      </c>
      <c r="AG922" s="35">
        <v>0</v>
      </c>
      <c r="AH922" s="49">
        <f t="shared" si="232"/>
        <v>0</v>
      </c>
      <c r="AI922" s="40">
        <v>0</v>
      </c>
      <c r="AJ922" s="35">
        <v>0</v>
      </c>
      <c r="AK922" s="35">
        <v>0</v>
      </c>
      <c r="AL922" s="49">
        <f t="shared" si="233"/>
        <v>0</v>
      </c>
      <c r="AM922" s="35">
        <v>0</v>
      </c>
      <c r="AN922" s="35">
        <v>0</v>
      </c>
      <c r="AO922" s="35">
        <v>0</v>
      </c>
      <c r="AP922" s="49">
        <f t="shared" si="234"/>
        <v>0</v>
      </c>
      <c r="AQ922" s="35">
        <v>0</v>
      </c>
      <c r="AR922" s="37">
        <v>0</v>
      </c>
      <c r="AS922" s="37">
        <v>0</v>
      </c>
      <c r="AT922" s="51">
        <f t="shared" si="235"/>
        <v>0</v>
      </c>
      <c r="AU922" s="35">
        <v>0</v>
      </c>
      <c r="AV922" s="37">
        <v>0</v>
      </c>
      <c r="AW922" s="37">
        <v>0</v>
      </c>
      <c r="AX922" s="51">
        <f t="shared" si="236"/>
        <v>0</v>
      </c>
      <c r="AY922" s="50">
        <f t="shared" si="237"/>
        <v>-6984.12</v>
      </c>
      <c r="AZ922" s="50">
        <f t="shared" si="238"/>
        <v>0</v>
      </c>
      <c r="BA922" s="50">
        <f t="shared" si="239"/>
        <v>0</v>
      </c>
      <c r="BB922" s="36">
        <f t="shared" si="240"/>
        <v>0</v>
      </c>
      <c r="BC922" s="38" t="s">
        <v>1338</v>
      </c>
      <c r="BD922" s="38" t="s">
        <v>1302</v>
      </c>
      <c r="BE922" s="38" t="s">
        <v>1547</v>
      </c>
      <c r="BF922" s="38"/>
    </row>
    <row r="923" spans="1:58" s="33" customFormat="1" x14ac:dyDescent="0.2">
      <c r="A923" s="34">
        <v>140847</v>
      </c>
      <c r="B923" s="35" t="s">
        <v>1372</v>
      </c>
      <c r="C923" s="35">
        <v>1341331.25</v>
      </c>
      <c r="D923" s="35">
        <v>2631445</v>
      </c>
      <c r="E923" s="35">
        <v>402.5</v>
      </c>
      <c r="F923" s="49">
        <f t="shared" si="225"/>
        <v>15.291954610489675</v>
      </c>
      <c r="G923" s="35">
        <v>1046707.28</v>
      </c>
      <c r="H923" s="35">
        <v>1875940</v>
      </c>
      <c r="I923" s="35">
        <v>297</v>
      </c>
      <c r="J923" s="49">
        <f t="shared" si="226"/>
        <v>17.296888855720333</v>
      </c>
      <c r="K923" s="35">
        <v>1029188.78</v>
      </c>
      <c r="L923" s="35">
        <v>2598200</v>
      </c>
      <c r="M923" s="35">
        <v>400</v>
      </c>
      <c r="N923" s="49">
        <f t="shared" si="227"/>
        <v>11.883482179970748</v>
      </c>
      <c r="O923" s="35">
        <v>1567247.84</v>
      </c>
      <c r="P923" s="35">
        <v>3024650</v>
      </c>
      <c r="Q923" s="35">
        <v>465</v>
      </c>
      <c r="R923" s="49">
        <f t="shared" si="228"/>
        <v>16.062910763228803</v>
      </c>
      <c r="S923" s="35">
        <v>1298608.3</v>
      </c>
      <c r="T923" s="35">
        <v>2246611</v>
      </c>
      <c r="U923" s="35">
        <v>350.6</v>
      </c>
      <c r="V923" s="49">
        <f t="shared" si="229"/>
        <v>17.918926463014735</v>
      </c>
      <c r="W923" s="35">
        <v>1211929.78</v>
      </c>
      <c r="X923" s="35">
        <v>2273400</v>
      </c>
      <c r="Y923" s="35">
        <v>353.5</v>
      </c>
      <c r="Z923" s="49">
        <f t="shared" si="230"/>
        <v>15.992739245183426</v>
      </c>
      <c r="AA923" s="35">
        <v>1488058.29</v>
      </c>
      <c r="AB923" s="35">
        <v>2032370</v>
      </c>
      <c r="AC923" s="35">
        <v>300.5</v>
      </c>
      <c r="AD923" s="49">
        <f t="shared" si="231"/>
        <v>22.697543749415704</v>
      </c>
      <c r="AE923" s="35">
        <v>1097914.33</v>
      </c>
      <c r="AF923" s="35">
        <v>1090000</v>
      </c>
      <c r="AG923" s="35">
        <v>161.5</v>
      </c>
      <c r="AH923" s="49">
        <f t="shared" si="232"/>
        <v>30.217825596330275</v>
      </c>
      <c r="AI923" s="35">
        <v>1124877.3700000001</v>
      </c>
      <c r="AJ923" s="35">
        <v>3665830</v>
      </c>
      <c r="AK923" s="35">
        <v>555</v>
      </c>
      <c r="AL923" s="49">
        <f t="shared" si="233"/>
        <v>9.5124974344145805</v>
      </c>
      <c r="AM923" s="35">
        <v>1156985.3999999999</v>
      </c>
      <c r="AN923" s="35">
        <v>2615450</v>
      </c>
      <c r="AO923" s="35">
        <v>405</v>
      </c>
      <c r="AP923" s="49">
        <f t="shared" si="234"/>
        <v>13.713337054808923</v>
      </c>
      <c r="AQ923" s="35">
        <v>1873666.36</v>
      </c>
      <c r="AR923" s="37">
        <v>3715750</v>
      </c>
      <c r="AS923" s="37">
        <v>565</v>
      </c>
      <c r="AT923" s="51">
        <f t="shared" si="235"/>
        <v>15.63174518199556</v>
      </c>
      <c r="AU923" s="35">
        <v>1234957.8400000001</v>
      </c>
      <c r="AV923" s="37">
        <v>3679600</v>
      </c>
      <c r="AW923" s="37">
        <v>545</v>
      </c>
      <c r="AX923" s="51">
        <f t="shared" si="236"/>
        <v>10.404308359604306</v>
      </c>
      <c r="AY923" s="50">
        <f t="shared" si="237"/>
        <v>8983071.5199999996</v>
      </c>
      <c r="AZ923" s="50">
        <f t="shared" si="238"/>
        <v>16682616</v>
      </c>
      <c r="BA923" s="50">
        <f t="shared" si="239"/>
        <v>4800.6000000000004</v>
      </c>
      <c r="BB923" s="36">
        <f t="shared" si="240"/>
        <v>16.692538935140629</v>
      </c>
      <c r="BC923" s="38" t="s">
        <v>1373</v>
      </c>
      <c r="BD923" s="38" t="s">
        <v>1302</v>
      </c>
      <c r="BE923" s="38" t="s">
        <v>1547</v>
      </c>
      <c r="BF923" s="38"/>
    </row>
    <row r="924" spans="1:58" s="33" customFormat="1" x14ac:dyDescent="0.2">
      <c r="A924" s="34">
        <v>140850</v>
      </c>
      <c r="B924" s="35" t="s">
        <v>1578</v>
      </c>
      <c r="C924" s="35">
        <v>-18693.75</v>
      </c>
      <c r="D924" s="35">
        <v>982000</v>
      </c>
      <c r="E924" s="35">
        <v>150</v>
      </c>
      <c r="F924" s="49">
        <f t="shared" si="225"/>
        <v>-0.57109215885947051</v>
      </c>
      <c r="G924" s="35">
        <v>90059.24</v>
      </c>
      <c r="H924" s="35">
        <v>1226000</v>
      </c>
      <c r="I924" s="35">
        <v>195</v>
      </c>
      <c r="J924" s="49">
        <f t="shared" si="226"/>
        <v>2.2771912234910276</v>
      </c>
      <c r="K924" s="35">
        <v>-94997.81</v>
      </c>
      <c r="L924" s="35">
        <v>1727920</v>
      </c>
      <c r="M924" s="35">
        <v>266</v>
      </c>
      <c r="N924" s="49">
        <f t="shared" si="227"/>
        <v>-1.6493438932357978</v>
      </c>
      <c r="O924" s="35">
        <v>-54932.78</v>
      </c>
      <c r="P924" s="35">
        <v>1714450</v>
      </c>
      <c r="Q924" s="35">
        <v>260</v>
      </c>
      <c r="R924" s="49">
        <f t="shared" si="228"/>
        <v>-0.99327258304412491</v>
      </c>
      <c r="S924" s="35">
        <v>-41529.75</v>
      </c>
      <c r="T924" s="35">
        <v>1746304</v>
      </c>
      <c r="U924" s="35">
        <v>272.39999999999998</v>
      </c>
      <c r="V924" s="49">
        <f t="shared" si="229"/>
        <v>-0.73722688031408046</v>
      </c>
      <c r="W924" s="35">
        <v>10703.3</v>
      </c>
      <c r="X924" s="35">
        <v>1770970</v>
      </c>
      <c r="Y924" s="35">
        <v>277</v>
      </c>
      <c r="Z924" s="49">
        <f t="shared" si="230"/>
        <v>0.1813125010587418</v>
      </c>
      <c r="AA924" s="35">
        <v>187369.37</v>
      </c>
      <c r="AB924" s="35">
        <v>1859920</v>
      </c>
      <c r="AC924" s="35">
        <v>277</v>
      </c>
      <c r="AD924" s="49">
        <f t="shared" si="231"/>
        <v>3.1229571540711425</v>
      </c>
      <c r="AE924" s="35">
        <v>-76212.639999999999</v>
      </c>
      <c r="AF924" s="35">
        <v>1283550</v>
      </c>
      <c r="AG924" s="35">
        <v>190</v>
      </c>
      <c r="AH924" s="49">
        <f t="shared" si="232"/>
        <v>-1.781293443964006</v>
      </c>
      <c r="AI924" s="35">
        <v>131856.44</v>
      </c>
      <c r="AJ924" s="35">
        <v>2716100</v>
      </c>
      <c r="AK924" s="35">
        <v>410</v>
      </c>
      <c r="AL924" s="49">
        <f t="shared" si="233"/>
        <v>1.5049334118773241</v>
      </c>
      <c r="AM924" s="35">
        <v>130380.41</v>
      </c>
      <c r="AN924" s="35">
        <v>2185770</v>
      </c>
      <c r="AO924" s="35">
        <v>333</v>
      </c>
      <c r="AP924" s="49">
        <f t="shared" si="234"/>
        <v>1.8491390722720142</v>
      </c>
      <c r="AQ924" s="35">
        <v>320643.28999999998</v>
      </c>
      <c r="AR924" s="37">
        <v>2865180</v>
      </c>
      <c r="AS924" s="37">
        <v>433</v>
      </c>
      <c r="AT924" s="51">
        <f t="shared" si="235"/>
        <v>3.4692207784502194</v>
      </c>
      <c r="AU924" s="35">
        <v>-289198.67</v>
      </c>
      <c r="AV924" s="37">
        <v>1538280</v>
      </c>
      <c r="AW924" s="37">
        <v>229.5</v>
      </c>
      <c r="AX924" s="51">
        <f t="shared" si="236"/>
        <v>-5.8280409093273002</v>
      </c>
      <c r="AY924" s="50">
        <f t="shared" si="237"/>
        <v>77977.820000000007</v>
      </c>
      <c r="AZ924" s="50">
        <f t="shared" si="238"/>
        <v>11027564</v>
      </c>
      <c r="BA924" s="50">
        <f t="shared" si="239"/>
        <v>3292.9</v>
      </c>
      <c r="BB924" s="36">
        <f t="shared" si="240"/>
        <v>0.21920638320484925</v>
      </c>
      <c r="BC924" s="38" t="s">
        <v>1373</v>
      </c>
      <c r="BD924" s="38" t="s">
        <v>1302</v>
      </c>
      <c r="BE924" s="38" t="s">
        <v>1547</v>
      </c>
      <c r="BF924" s="38"/>
    </row>
    <row r="925" spans="1:58" s="33" customFormat="1" x14ac:dyDescent="0.2">
      <c r="A925" s="34">
        <v>141745</v>
      </c>
      <c r="B925" s="35" t="s">
        <v>1375</v>
      </c>
      <c r="C925" s="35">
        <v>319096.19</v>
      </c>
      <c r="D925" s="35">
        <v>693600</v>
      </c>
      <c r="E925" s="35">
        <v>105</v>
      </c>
      <c r="F925" s="49">
        <f t="shared" si="225"/>
        <v>13.801738321799307</v>
      </c>
      <c r="G925" s="35">
        <v>132591.19</v>
      </c>
      <c r="H925" s="35">
        <v>315500</v>
      </c>
      <c r="I925" s="35">
        <v>50</v>
      </c>
      <c r="J925" s="49">
        <f t="shared" si="226"/>
        <v>13.027977464342314</v>
      </c>
      <c r="K925" s="35">
        <v>271466.19</v>
      </c>
      <c r="L925" s="35">
        <v>486700</v>
      </c>
      <c r="M925" s="35">
        <v>75</v>
      </c>
      <c r="N925" s="49">
        <f t="shared" si="227"/>
        <v>16.733071091021163</v>
      </c>
      <c r="O925" s="35">
        <v>197926.18</v>
      </c>
      <c r="P925" s="35">
        <v>493600</v>
      </c>
      <c r="Q925" s="35">
        <v>75</v>
      </c>
      <c r="R925" s="49">
        <f t="shared" si="228"/>
        <v>12.430533995137763</v>
      </c>
      <c r="S925" s="35">
        <v>76148.179999999993</v>
      </c>
      <c r="T925" s="35">
        <v>321000</v>
      </c>
      <c r="U925" s="35">
        <v>50</v>
      </c>
      <c r="V925" s="49">
        <f t="shared" si="229"/>
        <v>7.353874080996885</v>
      </c>
      <c r="W925" s="35">
        <v>25123.19</v>
      </c>
      <c r="X925" s="35">
        <v>190800</v>
      </c>
      <c r="Y925" s="35">
        <v>30</v>
      </c>
      <c r="Z925" s="49">
        <f t="shared" si="230"/>
        <v>3.9501871069182388</v>
      </c>
      <c r="AA925" s="35">
        <v>136003.18</v>
      </c>
      <c r="AB925" s="35">
        <v>196800</v>
      </c>
      <c r="AC925" s="35">
        <v>30</v>
      </c>
      <c r="AD925" s="49">
        <f t="shared" si="231"/>
        <v>21.423265142276424</v>
      </c>
      <c r="AE925" s="35">
        <v>118848.18</v>
      </c>
      <c r="AF925" s="35">
        <v>345000</v>
      </c>
      <c r="AG925" s="35">
        <v>50</v>
      </c>
      <c r="AH925" s="49">
        <f t="shared" si="232"/>
        <v>10.334624347826086</v>
      </c>
      <c r="AI925" s="35">
        <v>175644.47</v>
      </c>
      <c r="AJ925" s="35">
        <v>652877</v>
      </c>
      <c r="AK925" s="35">
        <v>98.45</v>
      </c>
      <c r="AL925" s="49">
        <f t="shared" si="233"/>
        <v>8.3399760904427644</v>
      </c>
      <c r="AM925" s="35">
        <v>317024.46999999997</v>
      </c>
      <c r="AN925" s="35">
        <v>651000</v>
      </c>
      <c r="AO925" s="35">
        <v>100</v>
      </c>
      <c r="AP925" s="49">
        <f t="shared" si="234"/>
        <v>15.096403333333331</v>
      </c>
      <c r="AQ925" s="35">
        <v>292299.44</v>
      </c>
      <c r="AR925" s="37">
        <v>600450</v>
      </c>
      <c r="AS925" s="37">
        <v>90</v>
      </c>
      <c r="AT925" s="51">
        <f t="shared" si="235"/>
        <v>15.090819618619369</v>
      </c>
      <c r="AU925" s="35">
        <v>-21078.560000000001</v>
      </c>
      <c r="AV925" s="37">
        <v>202200</v>
      </c>
      <c r="AW925" s="37">
        <v>30</v>
      </c>
      <c r="AX925" s="51">
        <f t="shared" si="236"/>
        <v>-3.2316288822947579</v>
      </c>
      <c r="AY925" s="50">
        <f t="shared" si="237"/>
        <v>1158354.2999999998</v>
      </c>
      <c r="AZ925" s="50">
        <f t="shared" si="238"/>
        <v>2698000</v>
      </c>
      <c r="BA925" s="50">
        <f t="shared" si="239"/>
        <v>783.45</v>
      </c>
      <c r="BB925" s="36">
        <f t="shared" si="240"/>
        <v>13.30948232023721</v>
      </c>
      <c r="BC925" s="38" t="s">
        <v>1373</v>
      </c>
      <c r="BD925" s="38" t="s">
        <v>1302</v>
      </c>
      <c r="BE925" s="38" t="s">
        <v>1547</v>
      </c>
      <c r="BF925" s="38"/>
    </row>
    <row r="926" spans="1:58" s="33" customFormat="1" x14ac:dyDescent="0.2">
      <c r="A926" s="34">
        <v>171842</v>
      </c>
      <c r="B926" s="35" t="s">
        <v>1579</v>
      </c>
      <c r="C926" s="35">
        <v>59100</v>
      </c>
      <c r="D926" s="35">
        <v>0</v>
      </c>
      <c r="E926" s="35">
        <v>0</v>
      </c>
      <c r="F926" s="49">
        <f t="shared" si="225"/>
        <v>0</v>
      </c>
      <c r="G926" s="35">
        <v>59100</v>
      </c>
      <c r="H926" s="35">
        <v>0</v>
      </c>
      <c r="I926" s="35">
        <v>0</v>
      </c>
      <c r="J926" s="49">
        <f t="shared" si="226"/>
        <v>0</v>
      </c>
      <c r="K926" s="35">
        <v>59100</v>
      </c>
      <c r="L926" s="35">
        <v>0</v>
      </c>
      <c r="M926" s="35">
        <v>0</v>
      </c>
      <c r="N926" s="49">
        <f t="shared" si="227"/>
        <v>0</v>
      </c>
      <c r="O926" s="35">
        <v>59100</v>
      </c>
      <c r="P926" s="35">
        <v>0</v>
      </c>
      <c r="Q926" s="35">
        <v>0</v>
      </c>
      <c r="R926" s="49">
        <f t="shared" si="228"/>
        <v>0</v>
      </c>
      <c r="S926" s="35">
        <v>59100</v>
      </c>
      <c r="T926" s="35">
        <v>0</v>
      </c>
      <c r="U926" s="35">
        <v>0</v>
      </c>
      <c r="V926" s="49">
        <f t="shared" si="229"/>
        <v>0</v>
      </c>
      <c r="W926" s="35">
        <v>59100</v>
      </c>
      <c r="X926" s="35">
        <v>0</v>
      </c>
      <c r="Y926" s="35">
        <v>0</v>
      </c>
      <c r="Z926" s="49">
        <f t="shared" si="230"/>
        <v>0</v>
      </c>
      <c r="AA926" s="35">
        <v>59100</v>
      </c>
      <c r="AB926" s="35">
        <v>0</v>
      </c>
      <c r="AC926" s="35">
        <v>0</v>
      </c>
      <c r="AD926" s="49">
        <f t="shared" si="231"/>
        <v>0</v>
      </c>
      <c r="AE926" s="35">
        <v>59100</v>
      </c>
      <c r="AF926" s="35">
        <v>0</v>
      </c>
      <c r="AG926" s="35">
        <v>0</v>
      </c>
      <c r="AH926" s="49">
        <f t="shared" si="232"/>
        <v>0</v>
      </c>
      <c r="AI926" s="35">
        <v>59100</v>
      </c>
      <c r="AJ926" s="35">
        <v>0</v>
      </c>
      <c r="AK926" s="35">
        <v>0</v>
      </c>
      <c r="AL926" s="49">
        <f t="shared" si="233"/>
        <v>0</v>
      </c>
      <c r="AM926" s="35">
        <v>59100</v>
      </c>
      <c r="AN926" s="35">
        <v>0</v>
      </c>
      <c r="AO926" s="35">
        <v>0</v>
      </c>
      <c r="AP926" s="49">
        <f t="shared" si="234"/>
        <v>0</v>
      </c>
      <c r="AQ926" s="35">
        <v>59100</v>
      </c>
      <c r="AR926" s="37">
        <v>0</v>
      </c>
      <c r="AS926" s="37">
        <v>0</v>
      </c>
      <c r="AT926" s="51">
        <f t="shared" si="235"/>
        <v>0</v>
      </c>
      <c r="AU926" s="35">
        <v>59100</v>
      </c>
      <c r="AV926" s="37">
        <v>0</v>
      </c>
      <c r="AW926" s="37">
        <v>0</v>
      </c>
      <c r="AX926" s="51">
        <f t="shared" si="236"/>
        <v>0</v>
      </c>
      <c r="AY926" s="50">
        <f t="shared" si="237"/>
        <v>413700</v>
      </c>
      <c r="AZ926" s="50">
        <f t="shared" si="238"/>
        <v>0</v>
      </c>
      <c r="BA926" s="50">
        <f t="shared" si="239"/>
        <v>0</v>
      </c>
      <c r="BB926" s="36">
        <f t="shared" si="240"/>
        <v>0</v>
      </c>
      <c r="BC926" s="38" t="s">
        <v>1373</v>
      </c>
      <c r="BD926" s="38" t="s">
        <v>1302</v>
      </c>
      <c r="BE926" s="38" t="s">
        <v>1547</v>
      </c>
      <c r="BF926" s="38"/>
    </row>
    <row r="927" spans="1:58" s="33" customFormat="1" x14ac:dyDescent="0.2">
      <c r="A927" s="34">
        <v>172283</v>
      </c>
      <c r="B927" s="35" t="s">
        <v>1580</v>
      </c>
      <c r="C927" s="35">
        <v>319010</v>
      </c>
      <c r="D927" s="35">
        <v>0</v>
      </c>
      <c r="E927" s="35">
        <v>0</v>
      </c>
      <c r="F927" s="49">
        <f t="shared" si="225"/>
        <v>0</v>
      </c>
      <c r="G927" s="35">
        <v>319010</v>
      </c>
      <c r="H927" s="35">
        <v>0</v>
      </c>
      <c r="I927" s="35">
        <v>0</v>
      </c>
      <c r="J927" s="49">
        <f t="shared" si="226"/>
        <v>0</v>
      </c>
      <c r="K927" s="35">
        <v>319010</v>
      </c>
      <c r="L927" s="35">
        <v>0</v>
      </c>
      <c r="M927" s="35">
        <v>0</v>
      </c>
      <c r="N927" s="49">
        <f t="shared" si="227"/>
        <v>0</v>
      </c>
      <c r="O927" s="35">
        <v>319010</v>
      </c>
      <c r="P927" s="35">
        <v>0</v>
      </c>
      <c r="Q927" s="35">
        <v>0</v>
      </c>
      <c r="R927" s="49">
        <f t="shared" si="228"/>
        <v>0</v>
      </c>
      <c r="S927" s="35">
        <v>319010</v>
      </c>
      <c r="T927" s="35">
        <v>0</v>
      </c>
      <c r="U927" s="35">
        <v>0</v>
      </c>
      <c r="V927" s="49">
        <f t="shared" si="229"/>
        <v>0</v>
      </c>
      <c r="W927" s="35">
        <v>319010</v>
      </c>
      <c r="X927" s="35">
        <v>0</v>
      </c>
      <c r="Y927" s="35">
        <v>0</v>
      </c>
      <c r="Z927" s="49">
        <f t="shared" si="230"/>
        <v>0</v>
      </c>
      <c r="AA927" s="35">
        <v>319010</v>
      </c>
      <c r="AB927" s="35">
        <v>0</v>
      </c>
      <c r="AC927" s="35">
        <v>0</v>
      </c>
      <c r="AD927" s="49">
        <f t="shared" si="231"/>
        <v>0</v>
      </c>
      <c r="AE927" s="35">
        <v>319010</v>
      </c>
      <c r="AF927" s="35">
        <v>0</v>
      </c>
      <c r="AG927" s="35">
        <v>0</v>
      </c>
      <c r="AH927" s="49">
        <f t="shared" si="232"/>
        <v>0</v>
      </c>
      <c r="AI927" s="35">
        <v>319010</v>
      </c>
      <c r="AJ927" s="35">
        <v>0</v>
      </c>
      <c r="AK927" s="35">
        <v>0</v>
      </c>
      <c r="AL927" s="49">
        <f t="shared" si="233"/>
        <v>0</v>
      </c>
      <c r="AM927" s="35">
        <v>319010</v>
      </c>
      <c r="AN927" s="35">
        <v>0</v>
      </c>
      <c r="AO927" s="35">
        <v>0</v>
      </c>
      <c r="AP927" s="49">
        <f t="shared" si="234"/>
        <v>0</v>
      </c>
      <c r="AQ927" s="35">
        <v>319010</v>
      </c>
      <c r="AR927" s="37">
        <v>0</v>
      </c>
      <c r="AS927" s="37">
        <v>0</v>
      </c>
      <c r="AT927" s="51">
        <f t="shared" si="235"/>
        <v>0</v>
      </c>
      <c r="AU927" s="35">
        <v>319010</v>
      </c>
      <c r="AV927" s="37">
        <v>0</v>
      </c>
      <c r="AW927" s="37">
        <v>0</v>
      </c>
      <c r="AX927" s="51">
        <f t="shared" si="236"/>
        <v>0</v>
      </c>
      <c r="AY927" s="50">
        <f t="shared" si="237"/>
        <v>2233070</v>
      </c>
      <c r="AZ927" s="50">
        <f t="shared" si="238"/>
        <v>0</v>
      </c>
      <c r="BA927" s="50">
        <f t="shared" si="239"/>
        <v>0</v>
      </c>
      <c r="BB927" s="36">
        <f t="shared" si="240"/>
        <v>0</v>
      </c>
      <c r="BC927" s="38" t="s">
        <v>1373</v>
      </c>
      <c r="BD927" s="38" t="s">
        <v>1302</v>
      </c>
      <c r="BE927" s="38" t="s">
        <v>1547</v>
      </c>
      <c r="BF927" s="38"/>
    </row>
    <row r="928" spans="1:58" s="33" customFormat="1" x14ac:dyDescent="0.2">
      <c r="A928" s="34">
        <v>173310</v>
      </c>
      <c r="B928" s="35" t="s">
        <v>1376</v>
      </c>
      <c r="C928" s="35">
        <v>86934.27</v>
      </c>
      <c r="D928" s="35">
        <v>1749775</v>
      </c>
      <c r="E928" s="35">
        <v>267.5</v>
      </c>
      <c r="F928" s="49">
        <f t="shared" si="225"/>
        <v>1.4904934062950952</v>
      </c>
      <c r="G928" s="35">
        <v>-71461.73</v>
      </c>
      <c r="H928" s="35">
        <v>1385650</v>
      </c>
      <c r="I928" s="35">
        <v>220</v>
      </c>
      <c r="J928" s="49">
        <f t="shared" si="226"/>
        <v>-1.5987541081802763</v>
      </c>
      <c r="K928" s="35">
        <v>-149116.48000000001</v>
      </c>
      <c r="L928" s="35">
        <v>2930342.5</v>
      </c>
      <c r="M928" s="35">
        <v>449.75</v>
      </c>
      <c r="N928" s="49">
        <f t="shared" si="227"/>
        <v>-1.5266114455904047</v>
      </c>
      <c r="O928" s="35">
        <v>-64287.91</v>
      </c>
      <c r="P928" s="35">
        <v>1906926</v>
      </c>
      <c r="Q928" s="35">
        <v>290.2</v>
      </c>
      <c r="R928" s="49">
        <f t="shared" si="228"/>
        <v>-1.0450983467633248</v>
      </c>
      <c r="S928" s="35">
        <v>445364.1</v>
      </c>
      <c r="T928" s="35">
        <v>1770275</v>
      </c>
      <c r="U928" s="35">
        <v>276</v>
      </c>
      <c r="V928" s="49">
        <f t="shared" si="229"/>
        <v>7.7989505020406424</v>
      </c>
      <c r="W928" s="35">
        <v>155100.09</v>
      </c>
      <c r="X928" s="35">
        <v>1029525</v>
      </c>
      <c r="Y928" s="35">
        <v>160</v>
      </c>
      <c r="Z928" s="49">
        <f t="shared" si="230"/>
        <v>4.5195626138267651</v>
      </c>
      <c r="AA928" s="35">
        <v>63899.12</v>
      </c>
      <c r="AB928" s="35">
        <v>1014495</v>
      </c>
      <c r="AC928" s="35">
        <v>151.5</v>
      </c>
      <c r="AD928" s="49">
        <f t="shared" si="231"/>
        <v>1.9525702147373818</v>
      </c>
      <c r="AE928" s="35">
        <v>152431.10999999999</v>
      </c>
      <c r="AF928" s="35">
        <v>1100663</v>
      </c>
      <c r="AG928" s="35">
        <v>163.1</v>
      </c>
      <c r="AH928" s="49">
        <f t="shared" si="232"/>
        <v>4.1547079351263729</v>
      </c>
      <c r="AI928" s="35">
        <v>544404.59</v>
      </c>
      <c r="AJ928" s="35">
        <v>2422007</v>
      </c>
      <c r="AK928" s="35">
        <v>372.9</v>
      </c>
      <c r="AL928" s="49">
        <f t="shared" si="233"/>
        <v>6.9679989735785233</v>
      </c>
      <c r="AM928" s="35">
        <v>186516.03</v>
      </c>
      <c r="AN928" s="35">
        <v>1323235</v>
      </c>
      <c r="AO928" s="35">
        <v>200</v>
      </c>
      <c r="AP928" s="49">
        <f t="shared" si="234"/>
        <v>4.3695918941080008</v>
      </c>
      <c r="AQ928" s="35">
        <v>801971.01</v>
      </c>
      <c r="AR928" s="37">
        <v>3250288.5</v>
      </c>
      <c r="AS928" s="37">
        <v>491.45</v>
      </c>
      <c r="AT928" s="51">
        <f t="shared" si="235"/>
        <v>7.6488906477071188</v>
      </c>
      <c r="AU928" s="35">
        <v>136170</v>
      </c>
      <c r="AV928" s="37">
        <v>3442670</v>
      </c>
      <c r="AW928" s="37">
        <v>510</v>
      </c>
      <c r="AX928" s="51">
        <f t="shared" si="236"/>
        <v>1.2261616710285912</v>
      </c>
      <c r="AY928" s="50">
        <f t="shared" si="237"/>
        <v>466431.45999999996</v>
      </c>
      <c r="AZ928" s="50">
        <f t="shared" si="238"/>
        <v>11786988.5</v>
      </c>
      <c r="BA928" s="50">
        <f t="shared" si="239"/>
        <v>3552.3999999999996</v>
      </c>
      <c r="BB928" s="36">
        <f t="shared" si="240"/>
        <v>1.2267234552744324</v>
      </c>
      <c r="BC928" s="38" t="s">
        <v>1373</v>
      </c>
      <c r="BD928" s="38" t="s">
        <v>1302</v>
      </c>
      <c r="BE928" s="38" t="s">
        <v>1547</v>
      </c>
      <c r="BF928" s="38"/>
    </row>
    <row r="929" spans="1:58" s="33" customFormat="1" x14ac:dyDescent="0.2">
      <c r="A929" s="34">
        <v>173528</v>
      </c>
      <c r="B929" s="35" t="s">
        <v>1377</v>
      </c>
      <c r="C929" s="35">
        <v>519856.34</v>
      </c>
      <c r="D929" s="35">
        <v>911170</v>
      </c>
      <c r="E929" s="35">
        <v>136</v>
      </c>
      <c r="F929" s="49">
        <f t="shared" si="225"/>
        <v>17.116114665759408</v>
      </c>
      <c r="G929" s="35">
        <v>386066.34</v>
      </c>
      <c r="H929" s="35">
        <v>229200</v>
      </c>
      <c r="I929" s="35">
        <v>35</v>
      </c>
      <c r="J929" s="49">
        <f t="shared" si="226"/>
        <v>52.216651570680632</v>
      </c>
      <c r="K929" s="35">
        <v>54999.34</v>
      </c>
      <c r="L929" s="35">
        <v>67400</v>
      </c>
      <c r="M929" s="35">
        <v>10</v>
      </c>
      <c r="N929" s="49">
        <f t="shared" si="227"/>
        <v>24.480418397626114</v>
      </c>
      <c r="O929" s="35">
        <v>190124.34</v>
      </c>
      <c r="P929" s="35">
        <v>478080</v>
      </c>
      <c r="Q929" s="35">
        <v>72</v>
      </c>
      <c r="R929" s="49">
        <f t="shared" si="228"/>
        <v>12.328176330321284</v>
      </c>
      <c r="S929" s="35">
        <v>324501.84000000003</v>
      </c>
      <c r="T929" s="35">
        <v>600250</v>
      </c>
      <c r="U929" s="35">
        <v>92.5</v>
      </c>
      <c r="V929" s="49">
        <f t="shared" si="229"/>
        <v>16.758945506039151</v>
      </c>
      <c r="W929" s="35">
        <v>209525.34</v>
      </c>
      <c r="X929" s="35">
        <v>324700</v>
      </c>
      <c r="Y929" s="35">
        <v>50</v>
      </c>
      <c r="Z929" s="49">
        <f t="shared" si="230"/>
        <v>19.358670157068062</v>
      </c>
      <c r="AA929" s="35">
        <v>433325.36</v>
      </c>
      <c r="AB929" s="35">
        <v>733500</v>
      </c>
      <c r="AC929" s="35">
        <v>102.5</v>
      </c>
      <c r="AD929" s="49">
        <f t="shared" si="231"/>
        <v>18.313682563053852</v>
      </c>
      <c r="AE929" s="35">
        <v>234585.36</v>
      </c>
      <c r="AF929" s="35">
        <v>272000</v>
      </c>
      <c r="AG929" s="35">
        <v>40</v>
      </c>
      <c r="AH929" s="49">
        <f t="shared" si="232"/>
        <v>25.873385294117647</v>
      </c>
      <c r="AI929" s="35">
        <v>360774.86</v>
      </c>
      <c r="AJ929" s="35">
        <v>960900</v>
      </c>
      <c r="AK929" s="35">
        <v>140</v>
      </c>
      <c r="AL929" s="49">
        <f t="shared" si="233"/>
        <v>11.639109855343948</v>
      </c>
      <c r="AM929" s="35">
        <v>289819.86</v>
      </c>
      <c r="AN929" s="35">
        <v>927150</v>
      </c>
      <c r="AO929" s="35">
        <v>140</v>
      </c>
      <c r="AP929" s="49">
        <f t="shared" si="234"/>
        <v>9.6903582591813606</v>
      </c>
      <c r="AQ929" s="35">
        <v>364170.84</v>
      </c>
      <c r="AR929" s="37">
        <v>815848</v>
      </c>
      <c r="AS929" s="37">
        <v>122.7</v>
      </c>
      <c r="AT929" s="51">
        <f t="shared" si="235"/>
        <v>13.837499191025781</v>
      </c>
      <c r="AU929" s="35">
        <v>182203.84</v>
      </c>
      <c r="AV929" s="37">
        <v>756150</v>
      </c>
      <c r="AW929" s="37">
        <v>110</v>
      </c>
      <c r="AX929" s="51">
        <f t="shared" si="236"/>
        <v>7.4698393704952721</v>
      </c>
      <c r="AY929" s="50">
        <f t="shared" si="237"/>
        <v>2118398.9000000004</v>
      </c>
      <c r="AZ929" s="50">
        <f t="shared" si="238"/>
        <v>3344300</v>
      </c>
      <c r="BA929" s="50">
        <f t="shared" si="239"/>
        <v>1050.7</v>
      </c>
      <c r="BB929" s="36">
        <f t="shared" si="240"/>
        <v>19.636505666357689</v>
      </c>
      <c r="BC929" s="38" t="s">
        <v>1373</v>
      </c>
      <c r="BD929" s="38" t="s">
        <v>1302</v>
      </c>
      <c r="BE929" s="38" t="s">
        <v>1547</v>
      </c>
      <c r="BF929" s="38"/>
    </row>
    <row r="930" spans="1:58" s="33" customFormat="1" x14ac:dyDescent="0.2">
      <c r="A930" s="34">
        <v>176669</v>
      </c>
      <c r="B930" s="35" t="s">
        <v>1378</v>
      </c>
      <c r="C930" s="35">
        <v>81324.509999999995</v>
      </c>
      <c r="D930" s="35">
        <v>287060</v>
      </c>
      <c r="E930" s="35">
        <v>45</v>
      </c>
      <c r="F930" s="49">
        <f t="shared" si="225"/>
        <v>8.4990430572005859</v>
      </c>
      <c r="G930" s="35">
        <v>-1010.49</v>
      </c>
      <c r="H930" s="35">
        <v>55980</v>
      </c>
      <c r="I930" s="35">
        <v>9</v>
      </c>
      <c r="J930" s="49">
        <f t="shared" si="226"/>
        <v>-0.55957824222936769</v>
      </c>
      <c r="K930" s="35">
        <v>-22805.51</v>
      </c>
      <c r="L930" s="35">
        <v>740000</v>
      </c>
      <c r="M930" s="35">
        <v>115</v>
      </c>
      <c r="N930" s="49">
        <f t="shared" si="227"/>
        <v>-0.92454770270270259</v>
      </c>
      <c r="O930" s="35">
        <v>-2755.51</v>
      </c>
      <c r="P930" s="35">
        <v>193400</v>
      </c>
      <c r="Q930" s="35">
        <v>30</v>
      </c>
      <c r="R930" s="49">
        <f t="shared" si="228"/>
        <v>-0.44167947259565671</v>
      </c>
      <c r="S930" s="35">
        <v>-16160.5</v>
      </c>
      <c r="T930" s="35">
        <v>388150</v>
      </c>
      <c r="U930" s="35">
        <v>60</v>
      </c>
      <c r="V930" s="49">
        <f t="shared" si="229"/>
        <v>-1.2906749967795956</v>
      </c>
      <c r="W930" s="35">
        <v>-36123.01</v>
      </c>
      <c r="X930" s="35">
        <v>447150</v>
      </c>
      <c r="Y930" s="35">
        <v>70.5</v>
      </c>
      <c r="Z930" s="49">
        <f t="shared" si="230"/>
        <v>-2.4235498154981552</v>
      </c>
      <c r="AA930" s="35">
        <v>-18373.009999999998</v>
      </c>
      <c r="AB930" s="35">
        <v>430800</v>
      </c>
      <c r="AC930" s="35">
        <v>65</v>
      </c>
      <c r="AD930" s="49">
        <f t="shared" si="231"/>
        <v>-1.3221061049210769</v>
      </c>
      <c r="AE930" s="35">
        <v>-47881</v>
      </c>
      <c r="AF930" s="35">
        <v>278940</v>
      </c>
      <c r="AG930" s="35">
        <v>39.9</v>
      </c>
      <c r="AH930" s="49">
        <f t="shared" si="232"/>
        <v>-5.1496020649602068</v>
      </c>
      <c r="AI930" s="35">
        <v>-30650.51</v>
      </c>
      <c r="AJ930" s="35">
        <v>396250</v>
      </c>
      <c r="AK930" s="35">
        <v>60</v>
      </c>
      <c r="AL930" s="49">
        <f t="shared" si="233"/>
        <v>-2.3978947886435331</v>
      </c>
      <c r="AM930" s="35">
        <v>-12500.51</v>
      </c>
      <c r="AN930" s="35">
        <v>377750</v>
      </c>
      <c r="AO930" s="35">
        <v>60</v>
      </c>
      <c r="AP930" s="49">
        <f t="shared" si="234"/>
        <v>-1.0258525744540039</v>
      </c>
      <c r="AQ930" s="35">
        <v>68189.490000000005</v>
      </c>
      <c r="AR930" s="37">
        <v>588300</v>
      </c>
      <c r="AS930" s="37">
        <v>90</v>
      </c>
      <c r="AT930" s="51">
        <f t="shared" si="235"/>
        <v>3.5931908720040799</v>
      </c>
      <c r="AU930" s="35">
        <v>-56021.51</v>
      </c>
      <c r="AV930" s="37">
        <v>266150</v>
      </c>
      <c r="AW930" s="37">
        <v>40</v>
      </c>
      <c r="AX930" s="51">
        <f t="shared" si="236"/>
        <v>-6.5251430020665033</v>
      </c>
      <c r="AY930" s="50">
        <f t="shared" si="237"/>
        <v>-15903.520000000008</v>
      </c>
      <c r="AZ930" s="50">
        <f t="shared" si="238"/>
        <v>2542540</v>
      </c>
      <c r="BA930" s="50">
        <f t="shared" si="239"/>
        <v>684.4</v>
      </c>
      <c r="BB930" s="36">
        <f t="shared" si="240"/>
        <v>-0.19390417456559197</v>
      </c>
      <c r="BC930" s="38" t="s">
        <v>1373</v>
      </c>
      <c r="BD930" s="38" t="s">
        <v>1302</v>
      </c>
      <c r="BE930" s="38" t="s">
        <v>1547</v>
      </c>
      <c r="BF930" s="38"/>
    </row>
    <row r="931" spans="1:58" s="33" customFormat="1" x14ac:dyDescent="0.2">
      <c r="A931" s="34">
        <v>176863</v>
      </c>
      <c r="B931" s="35" t="s">
        <v>1379</v>
      </c>
      <c r="C931" s="35">
        <v>-3233.15</v>
      </c>
      <c r="D931" s="35">
        <v>228750</v>
      </c>
      <c r="E931" s="35">
        <v>35</v>
      </c>
      <c r="F931" s="49">
        <f t="shared" si="225"/>
        <v>-0.42401967213114755</v>
      </c>
      <c r="G931" s="35">
        <v>-283.14999999999998</v>
      </c>
      <c r="H931" s="35">
        <v>31250</v>
      </c>
      <c r="I931" s="35">
        <v>5</v>
      </c>
      <c r="J931" s="49">
        <f t="shared" si="226"/>
        <v>-0.28088479999999993</v>
      </c>
      <c r="K931" s="35">
        <v>-11331.9</v>
      </c>
      <c r="L931" s="35">
        <v>426297.5</v>
      </c>
      <c r="M931" s="35">
        <v>65.75</v>
      </c>
      <c r="N931" s="49">
        <f t="shared" si="227"/>
        <v>-0.79746421219922703</v>
      </c>
      <c r="O931" s="35">
        <v>-486.9</v>
      </c>
      <c r="P931" s="35">
        <v>64300</v>
      </c>
      <c r="Q931" s="35">
        <v>10</v>
      </c>
      <c r="R931" s="49">
        <f t="shared" si="228"/>
        <v>-0.23474183514774496</v>
      </c>
      <c r="S931" s="35">
        <v>-8486.9</v>
      </c>
      <c r="T931" s="35">
        <v>82290</v>
      </c>
      <c r="U931" s="35">
        <v>13</v>
      </c>
      <c r="V931" s="49">
        <f t="shared" si="229"/>
        <v>-3.1971551828897797</v>
      </c>
      <c r="W931" s="35">
        <v>-3666.9</v>
      </c>
      <c r="X931" s="35">
        <v>126600</v>
      </c>
      <c r="Y931" s="35">
        <v>20</v>
      </c>
      <c r="Z931" s="49">
        <f t="shared" si="230"/>
        <v>-0.86893364928909955</v>
      </c>
      <c r="AA931" s="35">
        <v>-2366.9</v>
      </c>
      <c r="AB931" s="35">
        <v>67300</v>
      </c>
      <c r="AC931" s="35">
        <v>10</v>
      </c>
      <c r="AD931" s="49">
        <f t="shared" si="231"/>
        <v>-1.0902511144130758</v>
      </c>
      <c r="AE931" s="35">
        <v>-3366.9</v>
      </c>
      <c r="AF931" s="35">
        <v>70300</v>
      </c>
      <c r="AG931" s="35">
        <v>10</v>
      </c>
      <c r="AH931" s="49">
        <f t="shared" si="232"/>
        <v>-1.4367994310099572</v>
      </c>
      <c r="AI931" s="35">
        <v>-7616.9</v>
      </c>
      <c r="AJ931" s="35">
        <v>99450</v>
      </c>
      <c r="AK931" s="35">
        <v>15</v>
      </c>
      <c r="AL931" s="49">
        <f t="shared" si="233"/>
        <v>-2.3742976370035191</v>
      </c>
      <c r="AM931" s="35">
        <v>-7688.91</v>
      </c>
      <c r="AN931" s="35">
        <v>234983.5</v>
      </c>
      <c r="AO931" s="35">
        <v>36.950000000000003</v>
      </c>
      <c r="AP931" s="49">
        <f t="shared" si="234"/>
        <v>-1.0143529652081955</v>
      </c>
      <c r="AQ931" s="35">
        <v>56476.09</v>
      </c>
      <c r="AR931" s="37">
        <v>210280</v>
      </c>
      <c r="AS931" s="37">
        <v>32</v>
      </c>
      <c r="AT931" s="51">
        <f t="shared" si="235"/>
        <v>8.3258454917253175</v>
      </c>
      <c r="AU931" s="35">
        <v>-29194.66</v>
      </c>
      <c r="AV931" s="37">
        <v>198100</v>
      </c>
      <c r="AW931" s="37">
        <v>30</v>
      </c>
      <c r="AX931" s="51">
        <f t="shared" si="236"/>
        <v>-4.5685737506309945</v>
      </c>
      <c r="AY931" s="50">
        <f t="shared" si="237"/>
        <v>-29855.800000000003</v>
      </c>
      <c r="AZ931" s="50">
        <f t="shared" si="238"/>
        <v>1026787.5</v>
      </c>
      <c r="BA931" s="50">
        <f t="shared" si="239"/>
        <v>282.7</v>
      </c>
      <c r="BB931" s="36">
        <f t="shared" si="240"/>
        <v>-0.90138397672351878</v>
      </c>
      <c r="BC931" s="38" t="s">
        <v>1373</v>
      </c>
      <c r="BD931" s="38" t="s">
        <v>1302</v>
      </c>
      <c r="BE931" s="38" t="s">
        <v>1547</v>
      </c>
      <c r="BF931" s="38"/>
    </row>
    <row r="932" spans="1:58" s="33" customFormat="1" x14ac:dyDescent="0.2">
      <c r="A932" s="34">
        <v>177631</v>
      </c>
      <c r="B932" s="35" t="s">
        <v>1380</v>
      </c>
      <c r="C932" s="35">
        <v>48267.63</v>
      </c>
      <c r="D932" s="35">
        <v>623066</v>
      </c>
      <c r="E932" s="35">
        <v>94.6</v>
      </c>
      <c r="F932" s="49">
        <f t="shared" si="225"/>
        <v>2.3240377423900518</v>
      </c>
      <c r="G932" s="35">
        <v>150267.60999999999</v>
      </c>
      <c r="H932" s="35">
        <v>507800</v>
      </c>
      <c r="I932" s="35">
        <v>80</v>
      </c>
      <c r="J932" s="49">
        <f t="shared" si="226"/>
        <v>9.1734854470263887</v>
      </c>
      <c r="K932" s="35">
        <v>247622.14</v>
      </c>
      <c r="L932" s="35">
        <v>712165</v>
      </c>
      <c r="M932" s="35">
        <v>107.5</v>
      </c>
      <c r="N932" s="49">
        <f t="shared" si="227"/>
        <v>10.43109981535178</v>
      </c>
      <c r="O932" s="35">
        <v>110147.14</v>
      </c>
      <c r="P932" s="35">
        <v>160620</v>
      </c>
      <c r="Q932" s="35">
        <v>24</v>
      </c>
      <c r="R932" s="49">
        <f t="shared" si="228"/>
        <v>21.258631179180675</v>
      </c>
      <c r="S932" s="35">
        <v>-12.86</v>
      </c>
      <c r="T932" s="35">
        <v>0</v>
      </c>
      <c r="U932" s="35">
        <v>0</v>
      </c>
      <c r="V932" s="49">
        <f t="shared" si="229"/>
        <v>0</v>
      </c>
      <c r="W932" s="35">
        <v>33193.39</v>
      </c>
      <c r="X932" s="35">
        <v>230737.5</v>
      </c>
      <c r="Y932" s="35">
        <v>36.25</v>
      </c>
      <c r="Z932" s="49">
        <f t="shared" si="230"/>
        <v>4.3157341134405982</v>
      </c>
      <c r="AA932" s="35">
        <v>75133.399999999994</v>
      </c>
      <c r="AB932" s="35">
        <v>117410</v>
      </c>
      <c r="AC932" s="35">
        <v>17</v>
      </c>
      <c r="AD932" s="49">
        <f t="shared" si="231"/>
        <v>19.837623711779234</v>
      </c>
      <c r="AE932" s="35">
        <v>62120.4</v>
      </c>
      <c r="AF932" s="35">
        <v>82560</v>
      </c>
      <c r="AG932" s="35">
        <v>12</v>
      </c>
      <c r="AH932" s="49">
        <f t="shared" si="232"/>
        <v>22.57281976744186</v>
      </c>
      <c r="AI932" s="35">
        <v>54655.4</v>
      </c>
      <c r="AJ932" s="35">
        <v>66300</v>
      </c>
      <c r="AK932" s="35">
        <v>10</v>
      </c>
      <c r="AL932" s="49">
        <f t="shared" si="233"/>
        <v>25.555315233785826</v>
      </c>
      <c r="AM932" s="35">
        <v>51405.4</v>
      </c>
      <c r="AN932" s="35">
        <v>146925</v>
      </c>
      <c r="AO932" s="35">
        <v>22.5</v>
      </c>
      <c r="AP932" s="49">
        <f t="shared" si="234"/>
        <v>10.846128296750042</v>
      </c>
      <c r="AQ932" s="35">
        <v>171390.4</v>
      </c>
      <c r="AR932" s="37">
        <v>479875</v>
      </c>
      <c r="AS932" s="37">
        <v>72.5</v>
      </c>
      <c r="AT932" s="51">
        <f t="shared" si="235"/>
        <v>11.07184662672571</v>
      </c>
      <c r="AU932" s="35">
        <v>69203.91</v>
      </c>
      <c r="AV932" s="37">
        <v>524380</v>
      </c>
      <c r="AW932" s="37">
        <v>79</v>
      </c>
      <c r="AX932" s="51">
        <f t="shared" si="236"/>
        <v>4.0911575765666122</v>
      </c>
      <c r="AY932" s="50">
        <f t="shared" si="237"/>
        <v>664618.45000000007</v>
      </c>
      <c r="AZ932" s="50">
        <f t="shared" si="238"/>
        <v>2351798.5</v>
      </c>
      <c r="BA932" s="50">
        <f t="shared" si="239"/>
        <v>555.35</v>
      </c>
      <c r="BB932" s="36">
        <f t="shared" si="240"/>
        <v>8.7606025558737297</v>
      </c>
      <c r="BC932" s="38" t="s">
        <v>1373</v>
      </c>
      <c r="BD932" s="38" t="s">
        <v>1302</v>
      </c>
      <c r="BE932" s="38" t="s">
        <v>1547</v>
      </c>
      <c r="BF932" s="38"/>
    </row>
    <row r="933" spans="1:58" s="33" customFormat="1" x14ac:dyDescent="0.2">
      <c r="A933" s="34">
        <v>178004</v>
      </c>
      <c r="B933" s="35" t="s">
        <v>1381</v>
      </c>
      <c r="C933" s="35">
        <v>98404.58</v>
      </c>
      <c r="D933" s="35">
        <v>570740</v>
      </c>
      <c r="E933" s="35">
        <v>87</v>
      </c>
      <c r="F933" s="49">
        <f t="shared" si="225"/>
        <v>5.1724732803027642</v>
      </c>
      <c r="G933" s="35">
        <v>41699.58</v>
      </c>
      <c r="H933" s="35">
        <v>881300</v>
      </c>
      <c r="I933" s="35">
        <v>140</v>
      </c>
      <c r="J933" s="49">
        <f t="shared" si="226"/>
        <v>1.4667956201066608</v>
      </c>
      <c r="K933" s="35">
        <v>208814.58</v>
      </c>
      <c r="L933" s="35">
        <v>1032400</v>
      </c>
      <c r="M933" s="35">
        <v>160</v>
      </c>
      <c r="N933" s="49">
        <f t="shared" si="227"/>
        <v>6.0678394033320409</v>
      </c>
      <c r="O933" s="35">
        <v>239799.58</v>
      </c>
      <c r="P933" s="35">
        <v>844300</v>
      </c>
      <c r="Q933" s="35">
        <v>130</v>
      </c>
      <c r="R933" s="49">
        <f t="shared" si="228"/>
        <v>8.8046748549093916</v>
      </c>
      <c r="S933" s="35">
        <v>83329.59</v>
      </c>
      <c r="T933" s="35">
        <v>770750</v>
      </c>
      <c r="U933" s="35">
        <v>120</v>
      </c>
      <c r="V933" s="49">
        <f t="shared" si="229"/>
        <v>3.351563139798897</v>
      </c>
      <c r="W933" s="35">
        <v>49949.59</v>
      </c>
      <c r="X933" s="35">
        <v>633500</v>
      </c>
      <c r="Y933" s="35">
        <v>100</v>
      </c>
      <c r="Z933" s="49">
        <f t="shared" si="230"/>
        <v>2.3654107340173636</v>
      </c>
      <c r="AA933" s="35">
        <v>217099.59</v>
      </c>
      <c r="AB933" s="35">
        <v>359430</v>
      </c>
      <c r="AC933" s="35">
        <v>51</v>
      </c>
      <c r="AD933" s="49">
        <f t="shared" si="231"/>
        <v>18.724333778482599</v>
      </c>
      <c r="AE933" s="35">
        <v>250274.59</v>
      </c>
      <c r="AF933" s="35">
        <v>339500</v>
      </c>
      <c r="AG933" s="35">
        <v>50</v>
      </c>
      <c r="AH933" s="49">
        <f t="shared" si="232"/>
        <v>22.11557496318115</v>
      </c>
      <c r="AI933" s="35">
        <v>203736.61</v>
      </c>
      <c r="AJ933" s="35">
        <v>464200</v>
      </c>
      <c r="AK933" s="35">
        <v>70</v>
      </c>
      <c r="AL933" s="49">
        <f t="shared" si="233"/>
        <v>13.605848578199051</v>
      </c>
      <c r="AM933" s="35">
        <v>233792.66</v>
      </c>
      <c r="AN933" s="35">
        <v>703650</v>
      </c>
      <c r="AO933" s="35">
        <v>110</v>
      </c>
      <c r="AP933" s="49">
        <f t="shared" si="234"/>
        <v>10.299967967029064</v>
      </c>
      <c r="AQ933" s="35">
        <v>310014.65999999997</v>
      </c>
      <c r="AR933" s="37">
        <v>787350</v>
      </c>
      <c r="AS933" s="37">
        <v>120</v>
      </c>
      <c r="AT933" s="51">
        <f t="shared" si="235"/>
        <v>12.206076662221374</v>
      </c>
      <c r="AU933" s="35">
        <v>251081.95</v>
      </c>
      <c r="AV933" s="37">
        <v>1089250</v>
      </c>
      <c r="AW933" s="37">
        <v>160</v>
      </c>
      <c r="AX933" s="51">
        <f t="shared" si="236"/>
        <v>7.1457796190039025</v>
      </c>
      <c r="AY933" s="50">
        <f t="shared" si="237"/>
        <v>939097.08999999985</v>
      </c>
      <c r="AZ933" s="50">
        <f t="shared" si="238"/>
        <v>5092420</v>
      </c>
      <c r="BA933" s="50">
        <f t="shared" si="239"/>
        <v>1298</v>
      </c>
      <c r="BB933" s="36">
        <f t="shared" si="240"/>
        <v>5.7167338495253714</v>
      </c>
      <c r="BC933" s="38" t="s">
        <v>1373</v>
      </c>
      <c r="BD933" s="38" t="s">
        <v>1302</v>
      </c>
      <c r="BE933" s="38" t="s">
        <v>1547</v>
      </c>
      <c r="BF933" s="38"/>
    </row>
    <row r="934" spans="1:58" s="33" customFormat="1" x14ac:dyDescent="0.2">
      <c r="A934" s="34">
        <v>178135</v>
      </c>
      <c r="B934" s="35" t="s">
        <v>1382</v>
      </c>
      <c r="C934" s="35">
        <v>203100.05</v>
      </c>
      <c r="D934" s="35">
        <v>988360</v>
      </c>
      <c r="E934" s="35">
        <v>150</v>
      </c>
      <c r="F934" s="49">
        <f t="shared" si="225"/>
        <v>6.164759298231413</v>
      </c>
      <c r="G934" s="35">
        <v>188723.05</v>
      </c>
      <c r="H934" s="35">
        <v>688475</v>
      </c>
      <c r="I934" s="35">
        <v>104.5</v>
      </c>
      <c r="J934" s="49">
        <f t="shared" si="226"/>
        <v>8.4976426885507816</v>
      </c>
      <c r="K934" s="35">
        <v>108010.57</v>
      </c>
      <c r="L934" s="35">
        <v>545450</v>
      </c>
      <c r="M934" s="35">
        <v>84.4</v>
      </c>
      <c r="N934" s="49">
        <f t="shared" si="227"/>
        <v>5.940630855257127</v>
      </c>
      <c r="O934" s="35">
        <v>127162.57</v>
      </c>
      <c r="P934" s="35">
        <v>328150</v>
      </c>
      <c r="Q934" s="35">
        <v>50</v>
      </c>
      <c r="R934" s="49">
        <f t="shared" si="228"/>
        <v>12.012919914673168</v>
      </c>
      <c r="S934" s="35">
        <v>-18085.43</v>
      </c>
      <c r="T934" s="35">
        <v>174825</v>
      </c>
      <c r="U934" s="35">
        <v>27.5</v>
      </c>
      <c r="V934" s="49">
        <f t="shared" si="229"/>
        <v>-3.2069116545116545</v>
      </c>
      <c r="W934" s="35">
        <v>-47870.93</v>
      </c>
      <c r="X934" s="35">
        <v>255732</v>
      </c>
      <c r="Y934" s="35">
        <v>40.4</v>
      </c>
      <c r="Z934" s="49">
        <f t="shared" si="230"/>
        <v>-5.6157536014264933</v>
      </c>
      <c r="AA934" s="35">
        <v>45208.07</v>
      </c>
      <c r="AB934" s="35">
        <v>238975</v>
      </c>
      <c r="AC934" s="35">
        <v>35</v>
      </c>
      <c r="AD934" s="49">
        <f t="shared" si="231"/>
        <v>5.8644216759075212</v>
      </c>
      <c r="AE934" s="35">
        <v>147670.57</v>
      </c>
      <c r="AF934" s="35">
        <v>236050</v>
      </c>
      <c r="AG934" s="35">
        <v>35</v>
      </c>
      <c r="AH934" s="49">
        <f t="shared" si="232"/>
        <v>18.767706418131752</v>
      </c>
      <c r="AI934" s="35">
        <v>-45595.45</v>
      </c>
      <c r="AJ934" s="35">
        <v>548060</v>
      </c>
      <c r="AK934" s="35">
        <v>82</v>
      </c>
      <c r="AL934" s="49">
        <f t="shared" si="233"/>
        <v>-2.5790222785826367</v>
      </c>
      <c r="AM934" s="35">
        <v>-28311.45</v>
      </c>
      <c r="AN934" s="35">
        <v>739955</v>
      </c>
      <c r="AO934" s="35">
        <v>113.5</v>
      </c>
      <c r="AP934" s="49">
        <f t="shared" si="234"/>
        <v>-1.1860923299389827</v>
      </c>
      <c r="AQ934" s="35">
        <v>-8939.4</v>
      </c>
      <c r="AR934" s="37">
        <v>1203520</v>
      </c>
      <c r="AS934" s="37">
        <v>181</v>
      </c>
      <c r="AT934" s="51">
        <f t="shared" si="235"/>
        <v>-0.23025907338473808</v>
      </c>
      <c r="AU934" s="35">
        <v>-26047.64</v>
      </c>
      <c r="AV934" s="37">
        <v>676383.5</v>
      </c>
      <c r="AW934" s="37">
        <v>100.05</v>
      </c>
      <c r="AX934" s="51">
        <f t="shared" si="236"/>
        <v>-1.193815106370868</v>
      </c>
      <c r="AY934" s="50">
        <f t="shared" si="237"/>
        <v>606247.94999999984</v>
      </c>
      <c r="AZ934" s="50">
        <f t="shared" si="238"/>
        <v>3219967</v>
      </c>
      <c r="BA934" s="50">
        <f t="shared" si="239"/>
        <v>1003.3499999999999</v>
      </c>
      <c r="BB934" s="36">
        <f t="shared" si="240"/>
        <v>5.8366084031295955</v>
      </c>
      <c r="BC934" s="38" t="s">
        <v>1373</v>
      </c>
      <c r="BD934" s="38" t="s">
        <v>1302</v>
      </c>
      <c r="BE934" s="38" t="s">
        <v>1547</v>
      </c>
      <c r="BF934" s="38"/>
    </row>
    <row r="935" spans="1:58" s="33" customFormat="1" x14ac:dyDescent="0.2">
      <c r="A935" s="34">
        <v>178242</v>
      </c>
      <c r="B935" s="35" t="s">
        <v>1383</v>
      </c>
      <c r="C935" s="35">
        <v>-36855.120000000003</v>
      </c>
      <c r="D935" s="35">
        <v>1002000</v>
      </c>
      <c r="E935" s="35">
        <v>150</v>
      </c>
      <c r="F935" s="49">
        <f t="shared" si="225"/>
        <v>-1.1034467065868265</v>
      </c>
      <c r="G935" s="35">
        <v>6631.88</v>
      </c>
      <c r="H935" s="35">
        <v>979200</v>
      </c>
      <c r="I935" s="35">
        <v>150</v>
      </c>
      <c r="J935" s="49">
        <f t="shared" si="226"/>
        <v>0.20995535130718954</v>
      </c>
      <c r="K935" s="35">
        <v>111527.88</v>
      </c>
      <c r="L935" s="35">
        <v>970500</v>
      </c>
      <c r="M935" s="35">
        <v>150</v>
      </c>
      <c r="N935" s="49">
        <f t="shared" si="227"/>
        <v>3.4475387944358578</v>
      </c>
      <c r="O935" s="35">
        <v>-1410.12</v>
      </c>
      <c r="P935" s="35">
        <v>164900</v>
      </c>
      <c r="Q935" s="35">
        <v>25</v>
      </c>
      <c r="R935" s="49">
        <f t="shared" si="228"/>
        <v>-0.26509229836264403</v>
      </c>
      <c r="S935" s="35">
        <v>-8615.1200000000008</v>
      </c>
      <c r="T935" s="35">
        <v>319400</v>
      </c>
      <c r="U935" s="35">
        <v>50</v>
      </c>
      <c r="V935" s="49">
        <f t="shared" si="229"/>
        <v>-0.83615754539762055</v>
      </c>
      <c r="W935" s="35">
        <v>-41446.120000000003</v>
      </c>
      <c r="X935" s="35">
        <v>274460</v>
      </c>
      <c r="Y935" s="35">
        <v>42</v>
      </c>
      <c r="Z935" s="49">
        <f t="shared" si="230"/>
        <v>-4.5302907527508571</v>
      </c>
      <c r="AA935" s="35">
        <v>-13429.12</v>
      </c>
      <c r="AB935" s="35">
        <v>311600</v>
      </c>
      <c r="AC935" s="35">
        <v>45</v>
      </c>
      <c r="AD935" s="49">
        <f t="shared" si="231"/>
        <v>-1.336016431322208</v>
      </c>
      <c r="AE935" s="35">
        <v>-13994.12</v>
      </c>
      <c r="AF935" s="35">
        <v>251500</v>
      </c>
      <c r="AG935" s="35">
        <v>35</v>
      </c>
      <c r="AH935" s="49">
        <f t="shared" si="232"/>
        <v>-1.6692787276341947</v>
      </c>
      <c r="AI935" s="35">
        <v>-54142.12</v>
      </c>
      <c r="AJ935" s="35">
        <v>801300</v>
      </c>
      <c r="AK935" s="35">
        <v>120</v>
      </c>
      <c r="AL935" s="49">
        <f t="shared" si="233"/>
        <v>-2.0946034194434047</v>
      </c>
      <c r="AM935" s="35">
        <v>-32875.129999999997</v>
      </c>
      <c r="AN935" s="35">
        <v>817340</v>
      </c>
      <c r="AO935" s="35">
        <v>123</v>
      </c>
      <c r="AP935" s="49">
        <f t="shared" si="234"/>
        <v>-1.2468850539555143</v>
      </c>
      <c r="AQ935" s="35">
        <v>-69399.11</v>
      </c>
      <c r="AR935" s="37">
        <v>1035670</v>
      </c>
      <c r="AS935" s="37">
        <v>151</v>
      </c>
      <c r="AT935" s="51">
        <f t="shared" si="235"/>
        <v>-2.0772759759382815</v>
      </c>
      <c r="AU935" s="35">
        <v>7628.51</v>
      </c>
      <c r="AV935" s="37">
        <v>1136420</v>
      </c>
      <c r="AW935" s="37">
        <v>161</v>
      </c>
      <c r="AX935" s="51">
        <f t="shared" si="236"/>
        <v>0.20809543126660918</v>
      </c>
      <c r="AY935" s="50">
        <f t="shared" si="237"/>
        <v>16404.160000000003</v>
      </c>
      <c r="AZ935" s="50">
        <f t="shared" si="238"/>
        <v>4022060</v>
      </c>
      <c r="BA935" s="50">
        <f t="shared" si="239"/>
        <v>1202</v>
      </c>
      <c r="BB935" s="36">
        <f t="shared" si="240"/>
        <v>0.12643495124388998</v>
      </c>
      <c r="BC935" s="38" t="s">
        <v>1373</v>
      </c>
      <c r="BD935" s="38" t="s">
        <v>1302</v>
      </c>
      <c r="BE935" s="38" t="s">
        <v>1547</v>
      </c>
      <c r="BF935" s="38"/>
    </row>
    <row r="936" spans="1:58" s="33" customFormat="1" x14ac:dyDescent="0.2">
      <c r="A936" s="34">
        <v>178266</v>
      </c>
      <c r="B936" s="35" t="s">
        <v>1384</v>
      </c>
      <c r="C936" s="35">
        <v>506110.32</v>
      </c>
      <c r="D936" s="35">
        <v>1022880</v>
      </c>
      <c r="E936" s="35">
        <v>156</v>
      </c>
      <c r="F936" s="49">
        <f t="shared" si="225"/>
        <v>14.843686062881277</v>
      </c>
      <c r="G936" s="35">
        <v>105285.32</v>
      </c>
      <c r="H936" s="35">
        <v>438200</v>
      </c>
      <c r="I936" s="35">
        <v>70</v>
      </c>
      <c r="J936" s="49">
        <f t="shared" si="226"/>
        <v>7.4482996805111821</v>
      </c>
      <c r="K936" s="35">
        <v>301745.28999999998</v>
      </c>
      <c r="L936" s="35">
        <v>1502450</v>
      </c>
      <c r="M936" s="35">
        <v>225</v>
      </c>
      <c r="N936" s="49">
        <f t="shared" si="227"/>
        <v>6.0250648607274782</v>
      </c>
      <c r="O936" s="35">
        <v>563494.34</v>
      </c>
      <c r="P936" s="35">
        <v>1603700</v>
      </c>
      <c r="Q936" s="35">
        <v>245</v>
      </c>
      <c r="R936" s="49">
        <f t="shared" si="228"/>
        <v>10.892513899108311</v>
      </c>
      <c r="S936" s="35">
        <v>333718.34999999998</v>
      </c>
      <c r="T936" s="35">
        <v>1626200</v>
      </c>
      <c r="U936" s="35">
        <v>255</v>
      </c>
      <c r="V936" s="49">
        <f t="shared" si="229"/>
        <v>6.3616214795228139</v>
      </c>
      <c r="W936" s="35">
        <v>395632.39</v>
      </c>
      <c r="X936" s="35">
        <v>1319460</v>
      </c>
      <c r="Y936" s="35">
        <v>206</v>
      </c>
      <c r="Z936" s="49">
        <f t="shared" si="230"/>
        <v>8.9953251330089579</v>
      </c>
      <c r="AA936" s="35">
        <v>582491.39</v>
      </c>
      <c r="AB936" s="35">
        <v>1050440</v>
      </c>
      <c r="AC936" s="35">
        <v>154</v>
      </c>
      <c r="AD936" s="49">
        <f t="shared" si="231"/>
        <v>17.190161351433684</v>
      </c>
      <c r="AE936" s="35">
        <v>409716.41</v>
      </c>
      <c r="AF936" s="35">
        <v>1251100</v>
      </c>
      <c r="AG936" s="35">
        <v>180</v>
      </c>
      <c r="AH936" s="49">
        <f t="shared" si="232"/>
        <v>9.8245482375509532</v>
      </c>
      <c r="AI936" s="35">
        <v>425685.45</v>
      </c>
      <c r="AJ936" s="35">
        <v>2047050</v>
      </c>
      <c r="AK936" s="35">
        <v>305</v>
      </c>
      <c r="AL936" s="49">
        <f t="shared" si="233"/>
        <v>6.4464712391001679</v>
      </c>
      <c r="AM936" s="35">
        <v>436719.35999999999</v>
      </c>
      <c r="AN936" s="35">
        <v>1924460</v>
      </c>
      <c r="AO936" s="35">
        <v>296</v>
      </c>
      <c r="AP936" s="49">
        <f t="shared" si="234"/>
        <v>7.0348566143229787</v>
      </c>
      <c r="AQ936" s="35">
        <v>550463.39</v>
      </c>
      <c r="AR936" s="37">
        <v>2087240</v>
      </c>
      <c r="AS936" s="37">
        <v>316</v>
      </c>
      <c r="AT936" s="51">
        <f t="shared" si="235"/>
        <v>8.1755644247906325</v>
      </c>
      <c r="AU936" s="35">
        <v>385837.65</v>
      </c>
      <c r="AV936" s="37">
        <v>1946095</v>
      </c>
      <c r="AW936" s="37">
        <v>290.5</v>
      </c>
      <c r="AX936" s="51">
        <f t="shared" si="236"/>
        <v>6.1461373417022296</v>
      </c>
      <c r="AY936" s="50">
        <f t="shared" si="237"/>
        <v>2788477.4000000004</v>
      </c>
      <c r="AZ936" s="50">
        <f t="shared" si="238"/>
        <v>8563330</v>
      </c>
      <c r="BA936" s="50">
        <f t="shared" si="239"/>
        <v>2698.5</v>
      </c>
      <c r="BB936" s="36">
        <f t="shared" si="240"/>
        <v>10.094530912623947</v>
      </c>
      <c r="BC936" s="38" t="s">
        <v>1373</v>
      </c>
      <c r="BD936" s="38" t="s">
        <v>1302</v>
      </c>
      <c r="BE936" s="38" t="s">
        <v>1547</v>
      </c>
      <c r="BF936" s="38"/>
    </row>
    <row r="937" spans="1:58" s="33" customFormat="1" x14ac:dyDescent="0.2">
      <c r="A937" s="34">
        <v>178695</v>
      </c>
      <c r="B937" s="35" t="s">
        <v>1385</v>
      </c>
      <c r="C937" s="35">
        <v>175969.09</v>
      </c>
      <c r="D937" s="35">
        <v>1111280</v>
      </c>
      <c r="E937" s="35">
        <v>166</v>
      </c>
      <c r="F937" s="49">
        <f t="shared" si="225"/>
        <v>4.750443362608884</v>
      </c>
      <c r="G937" s="35">
        <v>192758.09</v>
      </c>
      <c r="H937" s="35">
        <v>654500</v>
      </c>
      <c r="I937" s="35">
        <v>105</v>
      </c>
      <c r="J937" s="49">
        <f t="shared" si="226"/>
        <v>9.129871336898395</v>
      </c>
      <c r="K937" s="35">
        <v>124346.57</v>
      </c>
      <c r="L937" s="35">
        <v>1457240</v>
      </c>
      <c r="M937" s="35">
        <v>220.5</v>
      </c>
      <c r="N937" s="49">
        <f t="shared" si="227"/>
        <v>2.5599057807910848</v>
      </c>
      <c r="O937" s="35">
        <v>55018.559999999998</v>
      </c>
      <c r="P937" s="35">
        <v>782500</v>
      </c>
      <c r="Q937" s="35">
        <v>120</v>
      </c>
      <c r="R937" s="49">
        <f t="shared" si="228"/>
        <v>2.1796490223642171</v>
      </c>
      <c r="S937" s="35">
        <v>-26533.439999999999</v>
      </c>
      <c r="T937" s="35">
        <v>219800</v>
      </c>
      <c r="U937" s="35">
        <v>35</v>
      </c>
      <c r="V937" s="49">
        <f t="shared" si="229"/>
        <v>-3.7422049135577797</v>
      </c>
      <c r="W937" s="35">
        <v>-59652.69</v>
      </c>
      <c r="X937" s="35">
        <v>330807.5</v>
      </c>
      <c r="Y937" s="35">
        <v>50.25</v>
      </c>
      <c r="Z937" s="49">
        <f t="shared" si="230"/>
        <v>-5.4097343621290337</v>
      </c>
      <c r="AA937" s="35">
        <v>-29808.69</v>
      </c>
      <c r="AB937" s="35">
        <v>478100</v>
      </c>
      <c r="AC937" s="35">
        <v>70</v>
      </c>
      <c r="AD937" s="49">
        <f t="shared" si="231"/>
        <v>-1.9327952102070696</v>
      </c>
      <c r="AE937" s="35">
        <v>-13454.69</v>
      </c>
      <c r="AF937" s="35">
        <v>230300</v>
      </c>
      <c r="AG937" s="35">
        <v>35</v>
      </c>
      <c r="AH937" s="49">
        <f t="shared" si="232"/>
        <v>-1.752673469387755</v>
      </c>
      <c r="AI937" s="35">
        <v>22933.31</v>
      </c>
      <c r="AJ937" s="35">
        <v>582400</v>
      </c>
      <c r="AK937" s="35">
        <v>90</v>
      </c>
      <c r="AL937" s="49">
        <f t="shared" si="233"/>
        <v>1.2206947287087913</v>
      </c>
      <c r="AM937" s="35">
        <v>-29119.69</v>
      </c>
      <c r="AN937" s="35">
        <v>1161700</v>
      </c>
      <c r="AO937" s="35">
        <v>175</v>
      </c>
      <c r="AP937" s="49">
        <f t="shared" si="234"/>
        <v>-0.77705981750882325</v>
      </c>
      <c r="AQ937" s="35">
        <v>8872.31</v>
      </c>
      <c r="AR937" s="37">
        <v>453150</v>
      </c>
      <c r="AS937" s="37">
        <v>70</v>
      </c>
      <c r="AT937" s="51">
        <f t="shared" si="235"/>
        <v>0.60695489352311593</v>
      </c>
      <c r="AU937" s="35">
        <v>-154934.01</v>
      </c>
      <c r="AV937" s="37">
        <v>1034460</v>
      </c>
      <c r="AW937" s="37">
        <v>154.25</v>
      </c>
      <c r="AX937" s="51">
        <f t="shared" si="236"/>
        <v>-4.6429579780755175</v>
      </c>
      <c r="AY937" s="50">
        <f t="shared" si="237"/>
        <v>432097.49000000005</v>
      </c>
      <c r="AZ937" s="50">
        <f t="shared" si="238"/>
        <v>5034227.5</v>
      </c>
      <c r="BA937" s="50">
        <f t="shared" si="239"/>
        <v>1291</v>
      </c>
      <c r="BB937" s="36">
        <f t="shared" si="240"/>
        <v>2.6607900000546265</v>
      </c>
      <c r="BC937" s="38" t="s">
        <v>1373</v>
      </c>
      <c r="BD937" s="38" t="s">
        <v>1302</v>
      </c>
      <c r="BE937" s="38" t="s">
        <v>1547</v>
      </c>
      <c r="BF937" s="38"/>
    </row>
    <row r="938" spans="1:58" s="33" customFormat="1" x14ac:dyDescent="0.2">
      <c r="A938" s="34">
        <v>201563</v>
      </c>
      <c r="B938" s="35" t="s">
        <v>1390</v>
      </c>
      <c r="C938" s="35">
        <v>-3391.97</v>
      </c>
      <c r="D938" s="35">
        <v>0</v>
      </c>
      <c r="E938" s="35">
        <v>0</v>
      </c>
      <c r="F938" s="49">
        <f t="shared" si="225"/>
        <v>0</v>
      </c>
      <c r="G938" s="35">
        <v>-3391.97</v>
      </c>
      <c r="H938" s="35">
        <v>0</v>
      </c>
      <c r="I938" s="35">
        <v>0</v>
      </c>
      <c r="J938" s="49">
        <f t="shared" si="226"/>
        <v>0</v>
      </c>
      <c r="K938" s="35">
        <v>-3391.97</v>
      </c>
      <c r="L938" s="35">
        <v>0</v>
      </c>
      <c r="M938" s="35">
        <v>0</v>
      </c>
      <c r="N938" s="49">
        <f t="shared" si="227"/>
        <v>0</v>
      </c>
      <c r="O938" s="35">
        <v>-3391.97</v>
      </c>
      <c r="P938" s="35">
        <v>0</v>
      </c>
      <c r="Q938" s="35">
        <v>0</v>
      </c>
      <c r="R938" s="49">
        <f t="shared" si="228"/>
        <v>0</v>
      </c>
      <c r="S938" s="35">
        <v>-3391.97</v>
      </c>
      <c r="T938" s="35">
        <v>0</v>
      </c>
      <c r="U938" s="35">
        <v>0</v>
      </c>
      <c r="V938" s="49">
        <f t="shared" si="229"/>
        <v>0</v>
      </c>
      <c r="W938" s="35">
        <v>-3391.97</v>
      </c>
      <c r="X938" s="35">
        <v>0</v>
      </c>
      <c r="Y938" s="35">
        <v>0</v>
      </c>
      <c r="Z938" s="49">
        <f t="shared" si="230"/>
        <v>0</v>
      </c>
      <c r="AA938" s="35">
        <v>-3391.97</v>
      </c>
      <c r="AB938" s="35">
        <v>0</v>
      </c>
      <c r="AC938" s="35">
        <v>0</v>
      </c>
      <c r="AD938" s="49">
        <f t="shared" si="231"/>
        <v>0</v>
      </c>
      <c r="AE938" s="35">
        <v>-3391.97</v>
      </c>
      <c r="AF938" s="35">
        <v>0</v>
      </c>
      <c r="AG938" s="35">
        <v>0</v>
      </c>
      <c r="AH938" s="49">
        <f t="shared" si="232"/>
        <v>0</v>
      </c>
      <c r="AI938" s="35">
        <v>-3391.97</v>
      </c>
      <c r="AJ938" s="35">
        <v>0</v>
      </c>
      <c r="AK938" s="35">
        <v>0</v>
      </c>
      <c r="AL938" s="49">
        <f t="shared" si="233"/>
        <v>0</v>
      </c>
      <c r="AM938" s="35">
        <v>-3391.97</v>
      </c>
      <c r="AN938" s="35">
        <v>0</v>
      </c>
      <c r="AO938" s="35">
        <v>0</v>
      </c>
      <c r="AP938" s="49">
        <f t="shared" si="234"/>
        <v>0</v>
      </c>
      <c r="AQ938" s="35">
        <v>-3391.97</v>
      </c>
      <c r="AR938" s="37">
        <v>0</v>
      </c>
      <c r="AS938" s="37">
        <v>0</v>
      </c>
      <c r="AT938" s="51">
        <f t="shared" si="235"/>
        <v>0</v>
      </c>
      <c r="AU938" s="35">
        <v>-3391.97</v>
      </c>
      <c r="AV938" s="37">
        <v>0</v>
      </c>
      <c r="AW938" s="37">
        <v>0</v>
      </c>
      <c r="AX938" s="51">
        <f t="shared" si="236"/>
        <v>0</v>
      </c>
      <c r="AY938" s="50">
        <f t="shared" si="237"/>
        <v>-23743.79</v>
      </c>
      <c r="AZ938" s="50">
        <f t="shared" si="238"/>
        <v>0</v>
      </c>
      <c r="BA938" s="50">
        <f t="shared" si="239"/>
        <v>0</v>
      </c>
      <c r="BB938" s="36">
        <f t="shared" si="240"/>
        <v>0</v>
      </c>
      <c r="BC938" s="38" t="s">
        <v>1373</v>
      </c>
      <c r="BD938" s="38" t="s">
        <v>1302</v>
      </c>
      <c r="BE938" s="38" t="s">
        <v>1547</v>
      </c>
      <c r="BF938" s="38"/>
    </row>
    <row r="939" spans="1:58" s="33" customFormat="1" x14ac:dyDescent="0.2">
      <c r="A939" s="34">
        <v>202387</v>
      </c>
      <c r="B939" s="35" t="s">
        <v>1386</v>
      </c>
      <c r="C939" s="35">
        <v>177289.06</v>
      </c>
      <c r="D939" s="35">
        <v>584320</v>
      </c>
      <c r="E939" s="35">
        <v>90</v>
      </c>
      <c r="F939" s="49">
        <f t="shared" si="225"/>
        <v>9.1023271495071203</v>
      </c>
      <c r="G939" s="35">
        <v>119889.06</v>
      </c>
      <c r="H939" s="35">
        <v>753400</v>
      </c>
      <c r="I939" s="35">
        <v>120</v>
      </c>
      <c r="J939" s="49">
        <f t="shared" si="226"/>
        <v>4.9330513140430048</v>
      </c>
      <c r="K939" s="35">
        <v>157089.01</v>
      </c>
      <c r="L939" s="35">
        <v>965700</v>
      </c>
      <c r="M939" s="35">
        <v>150</v>
      </c>
      <c r="N939" s="49">
        <f t="shared" si="227"/>
        <v>4.8800562286424363</v>
      </c>
      <c r="O939" s="35">
        <v>327574.01</v>
      </c>
      <c r="P939" s="35">
        <v>815830</v>
      </c>
      <c r="Q939" s="35">
        <v>125</v>
      </c>
      <c r="R939" s="49">
        <f t="shared" si="228"/>
        <v>12.447194035522106</v>
      </c>
      <c r="S939" s="35">
        <v>314343.96999999997</v>
      </c>
      <c r="T939" s="35">
        <v>709250</v>
      </c>
      <c r="U939" s="35">
        <v>110</v>
      </c>
      <c r="V939" s="49">
        <f t="shared" si="229"/>
        <v>13.739391004582304</v>
      </c>
      <c r="W939" s="35">
        <v>150438.97</v>
      </c>
      <c r="X939" s="35">
        <v>346100</v>
      </c>
      <c r="Y939" s="35">
        <v>52</v>
      </c>
      <c r="Z939" s="49">
        <f t="shared" si="230"/>
        <v>13.040072522392373</v>
      </c>
      <c r="AA939" s="35">
        <v>141838.97</v>
      </c>
      <c r="AB939" s="35">
        <v>338000</v>
      </c>
      <c r="AC939" s="35">
        <v>50</v>
      </c>
      <c r="AD939" s="49">
        <f t="shared" si="231"/>
        <v>13.008899615384614</v>
      </c>
      <c r="AE939" s="35">
        <v>299738.96000000002</v>
      </c>
      <c r="AF939" s="35">
        <v>470000</v>
      </c>
      <c r="AG939" s="35">
        <v>70</v>
      </c>
      <c r="AH939" s="49">
        <f t="shared" si="232"/>
        <v>19.132274042553192</v>
      </c>
      <c r="AI939" s="35">
        <v>223031</v>
      </c>
      <c r="AJ939" s="35">
        <v>598550</v>
      </c>
      <c r="AK939" s="35">
        <v>89.5</v>
      </c>
      <c r="AL939" s="49">
        <f t="shared" si="233"/>
        <v>11.551183693926989</v>
      </c>
      <c r="AM939" s="35">
        <v>299437</v>
      </c>
      <c r="AN939" s="35">
        <v>840060</v>
      </c>
      <c r="AO939" s="35">
        <v>128</v>
      </c>
      <c r="AP939" s="49">
        <f t="shared" si="234"/>
        <v>11.049861914625145</v>
      </c>
      <c r="AQ939" s="35">
        <v>373333.99</v>
      </c>
      <c r="AR939" s="37">
        <v>749060</v>
      </c>
      <c r="AS939" s="37">
        <v>114</v>
      </c>
      <c r="AT939" s="51">
        <f t="shared" si="235"/>
        <v>15.45050288361413</v>
      </c>
      <c r="AU939" s="35">
        <v>316316.76</v>
      </c>
      <c r="AV939" s="37">
        <v>678590</v>
      </c>
      <c r="AW939" s="37">
        <v>101</v>
      </c>
      <c r="AX939" s="51">
        <f t="shared" si="236"/>
        <v>14.450285975331202</v>
      </c>
      <c r="AY939" s="50">
        <f t="shared" si="237"/>
        <v>1388463.0499999998</v>
      </c>
      <c r="AZ939" s="50">
        <f t="shared" si="238"/>
        <v>4512600</v>
      </c>
      <c r="BA939" s="50">
        <f t="shared" si="239"/>
        <v>1199.5</v>
      </c>
      <c r="BB939" s="36">
        <f t="shared" si="240"/>
        <v>9.5382605482426968</v>
      </c>
      <c r="BC939" s="38" t="s">
        <v>1373</v>
      </c>
      <c r="BD939" s="38" t="s">
        <v>1302</v>
      </c>
      <c r="BE939" s="38" t="s">
        <v>1547</v>
      </c>
      <c r="BF939" s="38"/>
    </row>
    <row r="940" spans="1:58" s="33" customFormat="1" x14ac:dyDescent="0.2">
      <c r="A940" s="34">
        <v>203373</v>
      </c>
      <c r="B940" s="35" t="s">
        <v>1387</v>
      </c>
      <c r="C940" s="35">
        <v>-600</v>
      </c>
      <c r="D940" s="35">
        <v>64200</v>
      </c>
      <c r="E940" s="35">
        <v>10</v>
      </c>
      <c r="F940" s="49">
        <f t="shared" si="225"/>
        <v>-0.28037383177570091</v>
      </c>
      <c r="G940" s="35">
        <v>-7530</v>
      </c>
      <c r="H940" s="35">
        <v>339650</v>
      </c>
      <c r="I940" s="35">
        <v>50</v>
      </c>
      <c r="J940" s="49">
        <f t="shared" si="226"/>
        <v>-0.68726630354776974</v>
      </c>
      <c r="K940" s="35">
        <v>129792.51</v>
      </c>
      <c r="L940" s="35">
        <v>497365</v>
      </c>
      <c r="M940" s="35">
        <v>73.5</v>
      </c>
      <c r="N940" s="49">
        <f t="shared" si="227"/>
        <v>7.8288084203753785</v>
      </c>
      <c r="O940" s="35">
        <v>124697.52</v>
      </c>
      <c r="P940" s="35">
        <v>356130</v>
      </c>
      <c r="Q940" s="35">
        <v>54</v>
      </c>
      <c r="R940" s="49">
        <f t="shared" si="228"/>
        <v>10.854528177912561</v>
      </c>
      <c r="S940" s="35">
        <v>85307.51</v>
      </c>
      <c r="T940" s="35">
        <v>170310</v>
      </c>
      <c r="U940" s="35">
        <v>27</v>
      </c>
      <c r="V940" s="49">
        <f t="shared" si="229"/>
        <v>15.52776002583524</v>
      </c>
      <c r="W940" s="35">
        <v>109192.51</v>
      </c>
      <c r="X940" s="35">
        <v>236935</v>
      </c>
      <c r="Y940" s="35">
        <v>37</v>
      </c>
      <c r="Z940" s="49">
        <f t="shared" si="230"/>
        <v>13.825628547913984</v>
      </c>
      <c r="AA940" s="35">
        <v>60492.51</v>
      </c>
      <c r="AB940" s="35">
        <v>172620</v>
      </c>
      <c r="AC940" s="35">
        <v>24</v>
      </c>
      <c r="AD940" s="49">
        <f t="shared" si="231"/>
        <v>10.863560479666321</v>
      </c>
      <c r="AE940" s="35">
        <v>63592.51</v>
      </c>
      <c r="AF940" s="35">
        <v>70000</v>
      </c>
      <c r="AG940" s="35">
        <v>10</v>
      </c>
      <c r="AH940" s="49">
        <f t="shared" si="232"/>
        <v>27.253932857142857</v>
      </c>
      <c r="AI940" s="35">
        <v>54464.5</v>
      </c>
      <c r="AJ940" s="35">
        <v>158843</v>
      </c>
      <c r="AK940" s="35">
        <v>23.6</v>
      </c>
      <c r="AL940" s="49">
        <f t="shared" si="233"/>
        <v>10.629360437664864</v>
      </c>
      <c r="AM940" s="35">
        <v>104217</v>
      </c>
      <c r="AN940" s="35">
        <v>193002.5</v>
      </c>
      <c r="AO940" s="35">
        <v>26.75</v>
      </c>
      <c r="AP940" s="49">
        <f t="shared" si="234"/>
        <v>16.739301304387251</v>
      </c>
      <c r="AQ940" s="35">
        <v>135167</v>
      </c>
      <c r="AR940" s="37">
        <v>33150</v>
      </c>
      <c r="AS940" s="37">
        <v>5</v>
      </c>
      <c r="AT940" s="51">
        <f t="shared" si="235"/>
        <v>126.40051282051283</v>
      </c>
      <c r="AU940" s="35">
        <v>121333</v>
      </c>
      <c r="AV940" s="37">
        <v>0</v>
      </c>
      <c r="AW940" s="37">
        <v>0</v>
      </c>
      <c r="AX940" s="51">
        <f t="shared" si="236"/>
        <v>0</v>
      </c>
      <c r="AY940" s="50">
        <f t="shared" si="237"/>
        <v>501352.56</v>
      </c>
      <c r="AZ940" s="50">
        <f t="shared" si="238"/>
        <v>1837210</v>
      </c>
      <c r="BA940" s="50">
        <f t="shared" si="239"/>
        <v>340.85</v>
      </c>
      <c r="BB940" s="36">
        <f t="shared" si="240"/>
        <v>8.4595279581539398</v>
      </c>
      <c r="BC940" s="38" t="s">
        <v>1373</v>
      </c>
      <c r="BD940" s="38" t="s">
        <v>1302</v>
      </c>
      <c r="BE940" s="38" t="s">
        <v>1547</v>
      </c>
      <c r="BF940" s="38"/>
    </row>
    <row r="941" spans="1:58" s="33" customFormat="1" x14ac:dyDescent="0.2">
      <c r="A941" s="34">
        <v>203600</v>
      </c>
      <c r="B941" s="35" t="s">
        <v>1388</v>
      </c>
      <c r="C941" s="35">
        <v>-32728.15</v>
      </c>
      <c r="D941" s="35">
        <v>1417080</v>
      </c>
      <c r="E941" s="35">
        <v>216</v>
      </c>
      <c r="F941" s="49">
        <f t="shared" si="225"/>
        <v>-0.69286455245998813</v>
      </c>
      <c r="G941" s="35">
        <v>64071.79</v>
      </c>
      <c r="H941" s="35">
        <v>1003880</v>
      </c>
      <c r="I941" s="35">
        <v>160</v>
      </c>
      <c r="J941" s="49">
        <f t="shared" si="226"/>
        <v>1.9785487209626649</v>
      </c>
      <c r="K941" s="35">
        <v>23037.79</v>
      </c>
      <c r="L941" s="35">
        <v>1917250</v>
      </c>
      <c r="M941" s="35">
        <v>295</v>
      </c>
      <c r="N941" s="49">
        <f t="shared" si="227"/>
        <v>0.36048178380492896</v>
      </c>
      <c r="O941" s="35">
        <v>-34063.230000000003</v>
      </c>
      <c r="P941" s="35">
        <v>2288300</v>
      </c>
      <c r="Q941" s="35">
        <v>350</v>
      </c>
      <c r="R941" s="49">
        <f t="shared" si="228"/>
        <v>-0.46146052965083256</v>
      </c>
      <c r="S941" s="35">
        <v>116378.76</v>
      </c>
      <c r="T941" s="35">
        <v>1467800</v>
      </c>
      <c r="U941" s="35">
        <v>230</v>
      </c>
      <c r="V941" s="49">
        <f t="shared" si="229"/>
        <v>2.4579244856247442</v>
      </c>
      <c r="W941" s="35">
        <v>-283173.21000000002</v>
      </c>
      <c r="X941" s="35">
        <v>700600</v>
      </c>
      <c r="Y941" s="35">
        <v>110</v>
      </c>
      <c r="Z941" s="49">
        <f t="shared" si="230"/>
        <v>-12.12560134170711</v>
      </c>
      <c r="AA941" s="35">
        <v>172729.86</v>
      </c>
      <c r="AB941" s="35">
        <v>1513100</v>
      </c>
      <c r="AC941" s="35">
        <v>225</v>
      </c>
      <c r="AD941" s="49">
        <f t="shared" si="231"/>
        <v>3.5388445310951022</v>
      </c>
      <c r="AE941" s="35">
        <v>40254.89</v>
      </c>
      <c r="AF941" s="35">
        <v>1340820</v>
      </c>
      <c r="AG941" s="35">
        <v>197</v>
      </c>
      <c r="AH941" s="49">
        <f t="shared" si="232"/>
        <v>0.90067771960442111</v>
      </c>
      <c r="AI941" s="35">
        <v>-43396.12</v>
      </c>
      <c r="AJ941" s="35">
        <v>1730410</v>
      </c>
      <c r="AK941" s="35">
        <v>262</v>
      </c>
      <c r="AL941" s="49">
        <f t="shared" si="233"/>
        <v>-0.77743408787512791</v>
      </c>
      <c r="AM941" s="35">
        <v>-49136.17</v>
      </c>
      <c r="AN941" s="35">
        <v>1628880</v>
      </c>
      <c r="AO941" s="35">
        <v>251</v>
      </c>
      <c r="AP941" s="49">
        <f t="shared" si="234"/>
        <v>-0.93513412283286668</v>
      </c>
      <c r="AQ941" s="35">
        <v>391004.84</v>
      </c>
      <c r="AR941" s="37">
        <v>1982080</v>
      </c>
      <c r="AS941" s="37">
        <v>302</v>
      </c>
      <c r="AT941" s="51">
        <f t="shared" si="235"/>
        <v>6.1153687237649343</v>
      </c>
      <c r="AU941" s="35">
        <v>-107273.73</v>
      </c>
      <c r="AV941" s="37">
        <v>2325120</v>
      </c>
      <c r="AW941" s="37">
        <v>350.5</v>
      </c>
      <c r="AX941" s="51">
        <f t="shared" si="236"/>
        <v>-1.4302425810280759</v>
      </c>
      <c r="AY941" s="50">
        <f t="shared" si="237"/>
        <v>26253.609999999957</v>
      </c>
      <c r="AZ941" s="50">
        <f t="shared" si="238"/>
        <v>10308010</v>
      </c>
      <c r="BA941" s="50">
        <f t="shared" si="239"/>
        <v>2948.5</v>
      </c>
      <c r="BB941" s="36">
        <f t="shared" si="240"/>
        <v>7.8954319019868893E-2</v>
      </c>
      <c r="BC941" s="38" t="s">
        <v>1373</v>
      </c>
      <c r="BD941" s="38" t="s">
        <v>1302</v>
      </c>
      <c r="BE941" s="38" t="s">
        <v>1547</v>
      </c>
      <c r="BF941" s="38"/>
    </row>
    <row r="942" spans="1:58" s="33" customFormat="1" x14ac:dyDescent="0.2">
      <c r="A942" s="34">
        <v>205487</v>
      </c>
      <c r="B942" s="35" t="s">
        <v>1389</v>
      </c>
      <c r="C942" s="35">
        <v>-400.99</v>
      </c>
      <c r="D942" s="35">
        <v>64200</v>
      </c>
      <c r="E942" s="35">
        <v>10</v>
      </c>
      <c r="F942" s="49">
        <f t="shared" si="225"/>
        <v>-0.18737850467289721</v>
      </c>
      <c r="G942" s="35">
        <v>-1650.99</v>
      </c>
      <c r="H942" s="35">
        <v>93900</v>
      </c>
      <c r="I942" s="35">
        <v>15</v>
      </c>
      <c r="J942" s="49">
        <f t="shared" si="226"/>
        <v>-0.54505527156549527</v>
      </c>
      <c r="K942" s="35">
        <v>-400.99</v>
      </c>
      <c r="L942" s="35">
        <v>65400</v>
      </c>
      <c r="M942" s="35">
        <v>10</v>
      </c>
      <c r="N942" s="49">
        <f t="shared" si="227"/>
        <v>-0.18394036697247707</v>
      </c>
      <c r="O942" s="35">
        <v>-400.99</v>
      </c>
      <c r="P942" s="35">
        <v>64000</v>
      </c>
      <c r="Q942" s="35">
        <v>10</v>
      </c>
      <c r="R942" s="49">
        <f t="shared" si="228"/>
        <v>-0.19422953125</v>
      </c>
      <c r="S942" s="35">
        <v>-3700.99</v>
      </c>
      <c r="T942" s="35">
        <v>64000</v>
      </c>
      <c r="U942" s="35">
        <v>10</v>
      </c>
      <c r="V942" s="49">
        <f t="shared" si="229"/>
        <v>-1.7926670312499999</v>
      </c>
      <c r="W942" s="35">
        <v>-5100.99</v>
      </c>
      <c r="X942" s="35">
        <v>126000</v>
      </c>
      <c r="Y942" s="35">
        <v>20</v>
      </c>
      <c r="Z942" s="49">
        <f t="shared" si="230"/>
        <v>-1.2145214285714285</v>
      </c>
      <c r="AA942" s="35">
        <v>-4599.99</v>
      </c>
      <c r="AB942" s="35">
        <v>132000</v>
      </c>
      <c r="AC942" s="35">
        <v>20</v>
      </c>
      <c r="AD942" s="49">
        <f t="shared" si="231"/>
        <v>-1.0803006818181817</v>
      </c>
      <c r="AE942" s="35">
        <v>-6599.99</v>
      </c>
      <c r="AF942" s="35">
        <v>0</v>
      </c>
      <c r="AG942" s="35">
        <v>0</v>
      </c>
      <c r="AH942" s="49">
        <f t="shared" si="232"/>
        <v>0</v>
      </c>
      <c r="AI942" s="35">
        <v>-5799.99</v>
      </c>
      <c r="AJ942" s="35">
        <v>66000</v>
      </c>
      <c r="AK942" s="35">
        <v>10</v>
      </c>
      <c r="AL942" s="49">
        <f t="shared" si="233"/>
        <v>-2.7242377272727274</v>
      </c>
      <c r="AM942" s="35">
        <v>-16049.99</v>
      </c>
      <c r="AN942" s="35">
        <v>282500</v>
      </c>
      <c r="AO942" s="35">
        <v>45</v>
      </c>
      <c r="AP942" s="49">
        <f t="shared" si="234"/>
        <v>-1.7612378407079647</v>
      </c>
      <c r="AQ942" s="35">
        <v>-7799.99</v>
      </c>
      <c r="AR942" s="37">
        <v>132400</v>
      </c>
      <c r="AS942" s="37">
        <v>20</v>
      </c>
      <c r="AT942" s="51">
        <f t="shared" si="235"/>
        <v>-1.8262816465256797</v>
      </c>
      <c r="AU942" s="35">
        <v>-24499.99</v>
      </c>
      <c r="AV942" s="37">
        <v>228200</v>
      </c>
      <c r="AW942" s="37">
        <v>35</v>
      </c>
      <c r="AX942" s="51">
        <f t="shared" si="236"/>
        <v>-3.3282195004382125</v>
      </c>
      <c r="AY942" s="50">
        <f t="shared" si="237"/>
        <v>-16255.929999999998</v>
      </c>
      <c r="AZ942" s="50">
        <f t="shared" si="238"/>
        <v>609500</v>
      </c>
      <c r="BA942" s="50">
        <f t="shared" si="239"/>
        <v>205</v>
      </c>
      <c r="BB942" s="36">
        <f t="shared" si="240"/>
        <v>-0.82679873666940107</v>
      </c>
      <c r="BC942" s="38" t="s">
        <v>1373</v>
      </c>
      <c r="BD942" s="38" t="s">
        <v>1302</v>
      </c>
      <c r="BE942" s="38" t="s">
        <v>1547</v>
      </c>
      <c r="BF942" s="38"/>
    </row>
    <row r="943" spans="1:58" s="33" customFormat="1" x14ac:dyDescent="0.2">
      <c r="A943" s="34">
        <v>205785</v>
      </c>
      <c r="B943" s="35" t="s">
        <v>1392</v>
      </c>
      <c r="C943" s="35">
        <v>88100</v>
      </c>
      <c r="D943" s="35">
        <v>0</v>
      </c>
      <c r="E943" s="35">
        <v>0</v>
      </c>
      <c r="F943" s="49">
        <f t="shared" si="225"/>
        <v>0</v>
      </c>
      <c r="G943" s="35">
        <v>88100</v>
      </c>
      <c r="H943" s="35">
        <v>0</v>
      </c>
      <c r="I943" s="35">
        <v>0</v>
      </c>
      <c r="J943" s="49">
        <f t="shared" si="226"/>
        <v>0</v>
      </c>
      <c r="K943" s="35">
        <v>76100</v>
      </c>
      <c r="L943" s="35">
        <v>0</v>
      </c>
      <c r="M943" s="35">
        <v>0</v>
      </c>
      <c r="N943" s="49">
        <f t="shared" si="227"/>
        <v>0</v>
      </c>
      <c r="O943" s="35">
        <v>70000</v>
      </c>
      <c r="P943" s="35">
        <v>0</v>
      </c>
      <c r="Q943" s="35">
        <v>0</v>
      </c>
      <c r="R943" s="49">
        <f t="shared" si="228"/>
        <v>0</v>
      </c>
      <c r="S943" s="35">
        <v>50000</v>
      </c>
      <c r="T943" s="35">
        <v>0</v>
      </c>
      <c r="U943" s="35">
        <v>0</v>
      </c>
      <c r="V943" s="49">
        <f t="shared" si="229"/>
        <v>0</v>
      </c>
      <c r="W943" s="35">
        <v>-1132.8800000000001</v>
      </c>
      <c r="X943" s="35">
        <v>0</v>
      </c>
      <c r="Y943" s="35">
        <v>0</v>
      </c>
      <c r="Z943" s="49">
        <f t="shared" si="230"/>
        <v>0</v>
      </c>
      <c r="AA943" s="35">
        <v>-1132.8800000000001</v>
      </c>
      <c r="AB943" s="35">
        <v>0</v>
      </c>
      <c r="AC943" s="35">
        <v>0</v>
      </c>
      <c r="AD943" s="49">
        <f t="shared" si="231"/>
        <v>0</v>
      </c>
      <c r="AE943" s="35">
        <v>-1132.8800000000001</v>
      </c>
      <c r="AF943" s="35">
        <v>0</v>
      </c>
      <c r="AG943" s="35">
        <v>0</v>
      </c>
      <c r="AH943" s="49">
        <f t="shared" si="232"/>
        <v>0</v>
      </c>
      <c r="AI943" s="35">
        <v>-1132.8800000000001</v>
      </c>
      <c r="AJ943" s="35">
        <v>0</v>
      </c>
      <c r="AK943" s="35">
        <v>0</v>
      </c>
      <c r="AL943" s="49">
        <f t="shared" si="233"/>
        <v>0</v>
      </c>
      <c r="AM943" s="35">
        <v>-1132.8800000000001</v>
      </c>
      <c r="AN943" s="35">
        <v>0</v>
      </c>
      <c r="AO943" s="35">
        <v>0</v>
      </c>
      <c r="AP943" s="49">
        <f t="shared" si="234"/>
        <v>0</v>
      </c>
      <c r="AQ943" s="35">
        <v>-1132.8800000000001</v>
      </c>
      <c r="AR943" s="37">
        <v>0</v>
      </c>
      <c r="AS943" s="37">
        <v>0</v>
      </c>
      <c r="AT943" s="51">
        <f t="shared" si="235"/>
        <v>0</v>
      </c>
      <c r="AU943" s="35">
        <v>-1132.8800000000001</v>
      </c>
      <c r="AV943" s="37">
        <v>0</v>
      </c>
      <c r="AW943" s="37">
        <v>0</v>
      </c>
      <c r="AX943" s="51">
        <f t="shared" si="236"/>
        <v>0</v>
      </c>
      <c r="AY943" s="50">
        <f t="shared" si="237"/>
        <v>370034.24</v>
      </c>
      <c r="AZ943" s="50">
        <f t="shared" si="238"/>
        <v>0</v>
      </c>
      <c r="BA943" s="50">
        <f t="shared" si="239"/>
        <v>0</v>
      </c>
      <c r="BB943" s="36">
        <f t="shared" si="240"/>
        <v>0</v>
      </c>
      <c r="BC943" s="38" t="s">
        <v>1373</v>
      </c>
      <c r="BD943" s="38" t="s">
        <v>1302</v>
      </c>
      <c r="BE943" s="38" t="s">
        <v>1547</v>
      </c>
      <c r="BF943" s="38"/>
    </row>
    <row r="944" spans="1:58" s="33" customFormat="1" x14ac:dyDescent="0.2">
      <c r="A944" s="34">
        <v>208807</v>
      </c>
      <c r="B944" s="35" t="s">
        <v>1581</v>
      </c>
      <c r="C944" s="35">
        <v>0</v>
      </c>
      <c r="D944" s="35">
        <v>0</v>
      </c>
      <c r="E944" s="35">
        <v>0</v>
      </c>
      <c r="F944" s="49">
        <f t="shared" si="225"/>
        <v>0</v>
      </c>
      <c r="G944" s="35">
        <v>0</v>
      </c>
      <c r="H944" s="35">
        <v>0</v>
      </c>
      <c r="I944" s="35">
        <v>0</v>
      </c>
      <c r="J944" s="49">
        <f t="shared" si="226"/>
        <v>0</v>
      </c>
      <c r="K944" s="35">
        <v>0</v>
      </c>
      <c r="L944" s="35">
        <v>0</v>
      </c>
      <c r="M944" s="35">
        <v>0</v>
      </c>
      <c r="N944" s="49">
        <f t="shared" si="227"/>
        <v>0</v>
      </c>
      <c r="O944" s="35">
        <v>-1650</v>
      </c>
      <c r="P944" s="35">
        <v>162150</v>
      </c>
      <c r="Q944" s="35">
        <v>25</v>
      </c>
      <c r="R944" s="49">
        <f t="shared" si="228"/>
        <v>-0.31544865864939869</v>
      </c>
      <c r="S944" s="35">
        <v>11799.98</v>
      </c>
      <c r="T944" s="35">
        <v>235350</v>
      </c>
      <c r="U944" s="35">
        <v>35</v>
      </c>
      <c r="V944" s="49">
        <f t="shared" si="229"/>
        <v>1.5542782239218185</v>
      </c>
      <c r="W944" s="35">
        <v>42689.98</v>
      </c>
      <c r="X944" s="35">
        <v>318000</v>
      </c>
      <c r="Y944" s="35">
        <v>50</v>
      </c>
      <c r="Z944" s="49">
        <f t="shared" si="230"/>
        <v>4.0273566037735851</v>
      </c>
      <c r="AA944" s="35">
        <v>21045.98</v>
      </c>
      <c r="AB944" s="35">
        <v>352575</v>
      </c>
      <c r="AC944" s="35">
        <v>50</v>
      </c>
      <c r="AD944" s="49">
        <f t="shared" si="231"/>
        <v>1.8504584272849749</v>
      </c>
      <c r="AE944" s="35">
        <v>136149.98000000001</v>
      </c>
      <c r="AF944" s="35">
        <v>335500</v>
      </c>
      <c r="AG944" s="35">
        <v>50</v>
      </c>
      <c r="AH944" s="49">
        <f t="shared" si="232"/>
        <v>12.17436482861401</v>
      </c>
      <c r="AI944" s="35">
        <v>8370.98</v>
      </c>
      <c r="AJ944" s="35">
        <v>142350</v>
      </c>
      <c r="AK944" s="35">
        <v>20.5</v>
      </c>
      <c r="AL944" s="49">
        <f t="shared" si="233"/>
        <v>1.8229742184755882</v>
      </c>
      <c r="AM944" s="35">
        <v>-17925.03</v>
      </c>
      <c r="AN944" s="35">
        <v>485040</v>
      </c>
      <c r="AO944" s="35">
        <v>73</v>
      </c>
      <c r="AP944" s="49">
        <f t="shared" si="234"/>
        <v>-1.1456290821375557</v>
      </c>
      <c r="AQ944" s="35">
        <v>130099.97</v>
      </c>
      <c r="AR944" s="37">
        <v>655000</v>
      </c>
      <c r="AS944" s="37">
        <v>100</v>
      </c>
      <c r="AT944" s="51">
        <f t="shared" si="235"/>
        <v>6.1574031603053436</v>
      </c>
      <c r="AU944" s="35">
        <v>13727.47</v>
      </c>
      <c r="AV944" s="37">
        <v>256575</v>
      </c>
      <c r="AW944" s="37">
        <v>37.5</v>
      </c>
      <c r="AX944" s="51">
        <f t="shared" si="236"/>
        <v>1.6585854818279253</v>
      </c>
      <c r="AY944" s="50">
        <f t="shared" si="237"/>
        <v>73885.94</v>
      </c>
      <c r="AZ944" s="50">
        <f t="shared" si="238"/>
        <v>1068075</v>
      </c>
      <c r="BA944" s="50">
        <f t="shared" si="239"/>
        <v>441</v>
      </c>
      <c r="BB944" s="36">
        <f t="shared" si="240"/>
        <v>2.1444787491515109</v>
      </c>
      <c r="BC944" s="38" t="s">
        <v>1373</v>
      </c>
      <c r="BD944" s="38" t="s">
        <v>1302</v>
      </c>
      <c r="BE944" s="38" t="s">
        <v>1547</v>
      </c>
      <c r="BF944" s="38"/>
    </row>
    <row r="945" spans="1:58" s="33" customFormat="1" x14ac:dyDescent="0.2">
      <c r="A945" s="34">
        <v>208960</v>
      </c>
      <c r="B945" s="35" t="s">
        <v>1582</v>
      </c>
      <c r="C945" s="35">
        <v>0</v>
      </c>
      <c r="D945" s="35">
        <v>0</v>
      </c>
      <c r="E945" s="35">
        <v>0</v>
      </c>
      <c r="F945" s="49">
        <f t="shared" si="225"/>
        <v>0</v>
      </c>
      <c r="G945" s="35">
        <v>0</v>
      </c>
      <c r="H945" s="35">
        <v>0</v>
      </c>
      <c r="I945" s="35">
        <v>0</v>
      </c>
      <c r="J945" s="49">
        <f t="shared" si="226"/>
        <v>0</v>
      </c>
      <c r="K945" s="35">
        <v>0</v>
      </c>
      <c r="L945" s="35">
        <v>0</v>
      </c>
      <c r="M945" s="35">
        <v>0</v>
      </c>
      <c r="N945" s="49">
        <f t="shared" si="227"/>
        <v>0</v>
      </c>
      <c r="O945" s="35">
        <v>-1340.5</v>
      </c>
      <c r="P945" s="35">
        <v>38901.5</v>
      </c>
      <c r="Q945" s="35">
        <v>6.05</v>
      </c>
      <c r="R945" s="49">
        <f t="shared" si="228"/>
        <v>-1.0682235903499864</v>
      </c>
      <c r="S945" s="35">
        <v>-1663.5</v>
      </c>
      <c r="T945" s="35">
        <v>63300</v>
      </c>
      <c r="U945" s="35">
        <v>10</v>
      </c>
      <c r="V945" s="49">
        <f t="shared" si="229"/>
        <v>-0.81466824644549762</v>
      </c>
      <c r="W945" s="35">
        <v>19136.5</v>
      </c>
      <c r="X945" s="35">
        <v>63300</v>
      </c>
      <c r="Y945" s="35">
        <v>10</v>
      </c>
      <c r="Z945" s="49">
        <f t="shared" si="230"/>
        <v>9.0694312796208525</v>
      </c>
      <c r="AA945" s="35">
        <v>165916.5</v>
      </c>
      <c r="AB945" s="35">
        <v>337400</v>
      </c>
      <c r="AC945" s="35">
        <v>50</v>
      </c>
      <c r="AD945" s="49">
        <f t="shared" si="231"/>
        <v>15.244254593953764</v>
      </c>
      <c r="AE945" s="35">
        <v>115416.5</v>
      </c>
      <c r="AF945" s="35">
        <v>0</v>
      </c>
      <c r="AG945" s="35">
        <v>0</v>
      </c>
      <c r="AH945" s="49">
        <f t="shared" si="232"/>
        <v>0</v>
      </c>
      <c r="AI945" s="35">
        <v>57636.5</v>
      </c>
      <c r="AJ945" s="35">
        <v>64940</v>
      </c>
      <c r="AK945" s="35">
        <v>10</v>
      </c>
      <c r="AL945" s="49">
        <f t="shared" si="233"/>
        <v>27.513574068370801</v>
      </c>
      <c r="AM945" s="35">
        <v>-21973.5</v>
      </c>
      <c r="AN945" s="35">
        <v>6630</v>
      </c>
      <c r="AO945" s="35">
        <v>1</v>
      </c>
      <c r="AP945" s="49">
        <f t="shared" si="234"/>
        <v>-102.74185520361991</v>
      </c>
      <c r="AQ945" s="35">
        <v>43416.5</v>
      </c>
      <c r="AR945" s="37">
        <v>104880</v>
      </c>
      <c r="AS945" s="37">
        <v>16</v>
      </c>
      <c r="AT945" s="51">
        <f t="shared" si="235"/>
        <v>12.832870900076278</v>
      </c>
      <c r="AU945" s="35">
        <v>-159643.5</v>
      </c>
      <c r="AV945" s="37">
        <v>0</v>
      </c>
      <c r="AW945" s="37">
        <v>0</v>
      </c>
      <c r="AX945" s="51">
        <f t="shared" si="236"/>
        <v>0</v>
      </c>
      <c r="AY945" s="50">
        <f t="shared" si="237"/>
        <v>182049</v>
      </c>
      <c r="AZ945" s="50">
        <f t="shared" si="238"/>
        <v>502901.5</v>
      </c>
      <c r="BA945" s="50">
        <f t="shared" si="239"/>
        <v>103.05</v>
      </c>
      <c r="BB945" s="36">
        <f t="shared" si="240"/>
        <v>11.22191721440481</v>
      </c>
      <c r="BC945" s="38" t="s">
        <v>1373</v>
      </c>
      <c r="BD945" s="38" t="s">
        <v>1302</v>
      </c>
      <c r="BE945" s="38" t="s">
        <v>1547</v>
      </c>
      <c r="BF945" s="38"/>
    </row>
    <row r="946" spans="1:58" s="33" customFormat="1" x14ac:dyDescent="0.2">
      <c r="A946" s="34">
        <v>211190</v>
      </c>
      <c r="B946" s="35" t="s">
        <v>1583</v>
      </c>
      <c r="C946" s="35">
        <v>0</v>
      </c>
      <c r="D946" s="35">
        <v>0</v>
      </c>
      <c r="E946" s="35">
        <v>0</v>
      </c>
      <c r="F946" s="49">
        <f t="shared" si="225"/>
        <v>0</v>
      </c>
      <c r="G946" s="35">
        <v>0</v>
      </c>
      <c r="H946" s="35">
        <v>0</v>
      </c>
      <c r="I946" s="35">
        <v>0</v>
      </c>
      <c r="J946" s="49">
        <f t="shared" si="226"/>
        <v>0</v>
      </c>
      <c r="K946" s="35">
        <v>0</v>
      </c>
      <c r="L946" s="35">
        <v>0</v>
      </c>
      <c r="M946" s="35">
        <v>0</v>
      </c>
      <c r="N946" s="49">
        <f t="shared" si="227"/>
        <v>0</v>
      </c>
      <c r="O946" s="35">
        <v>0</v>
      </c>
      <c r="P946" s="35">
        <v>0</v>
      </c>
      <c r="Q946" s="35">
        <v>0</v>
      </c>
      <c r="R946" s="49">
        <f t="shared" si="228"/>
        <v>0</v>
      </c>
      <c r="S946" s="35">
        <v>0</v>
      </c>
      <c r="T946" s="35">
        <v>0</v>
      </c>
      <c r="U946" s="35">
        <v>0</v>
      </c>
      <c r="V946" s="49">
        <f t="shared" si="229"/>
        <v>0</v>
      </c>
      <c r="W946" s="35">
        <v>0</v>
      </c>
      <c r="X946" s="35">
        <v>0</v>
      </c>
      <c r="Y946" s="35">
        <v>0</v>
      </c>
      <c r="Z946" s="49">
        <f t="shared" si="230"/>
        <v>0</v>
      </c>
      <c r="AA946" s="35">
        <v>0</v>
      </c>
      <c r="AB946" s="35">
        <v>0</v>
      </c>
      <c r="AC946" s="35">
        <v>0</v>
      </c>
      <c r="AD946" s="49">
        <f t="shared" si="231"/>
        <v>0</v>
      </c>
      <c r="AE946" s="35">
        <v>0</v>
      </c>
      <c r="AF946" s="35">
        <v>0</v>
      </c>
      <c r="AG946" s="35">
        <v>0</v>
      </c>
      <c r="AH946" s="49">
        <f t="shared" si="232"/>
        <v>0</v>
      </c>
      <c r="AI946" s="35">
        <v>0</v>
      </c>
      <c r="AJ946" s="35">
        <v>0</v>
      </c>
      <c r="AK946" s="35">
        <v>0</v>
      </c>
      <c r="AL946" s="49">
        <f t="shared" si="233"/>
        <v>0</v>
      </c>
      <c r="AM946" s="35">
        <v>187500</v>
      </c>
      <c r="AN946" s="35">
        <v>325500</v>
      </c>
      <c r="AO946" s="35">
        <v>50</v>
      </c>
      <c r="AP946" s="49">
        <f t="shared" si="234"/>
        <v>17.857142857142858</v>
      </c>
      <c r="AQ946" s="35">
        <v>128540</v>
      </c>
      <c r="AR946" s="37">
        <v>470850</v>
      </c>
      <c r="AS946" s="37">
        <v>70</v>
      </c>
      <c r="AT946" s="51">
        <f t="shared" si="235"/>
        <v>8.4628650313263254</v>
      </c>
      <c r="AU946" s="35">
        <v>105377.5</v>
      </c>
      <c r="AV946" s="37">
        <v>330000</v>
      </c>
      <c r="AW946" s="37">
        <v>50</v>
      </c>
      <c r="AX946" s="51">
        <f t="shared" si="236"/>
        <v>9.8990984848484835</v>
      </c>
      <c r="AY946" s="50">
        <f t="shared" si="237"/>
        <v>0</v>
      </c>
      <c r="AZ946" s="50">
        <f t="shared" si="238"/>
        <v>0</v>
      </c>
      <c r="BA946" s="50">
        <f t="shared" si="239"/>
        <v>170</v>
      </c>
      <c r="BB946" s="36">
        <f t="shared" si="240"/>
        <v>0</v>
      </c>
      <c r="BC946" s="38" t="s">
        <v>1373</v>
      </c>
      <c r="BD946" s="38" t="s">
        <v>1302</v>
      </c>
      <c r="BE946" s="38" t="s">
        <v>1547</v>
      </c>
      <c r="BF946" s="38"/>
    </row>
    <row r="947" spans="1:58" s="33" customFormat="1" x14ac:dyDescent="0.2">
      <c r="A947" s="34">
        <v>147951</v>
      </c>
      <c r="B947" s="35" t="s">
        <v>1391</v>
      </c>
      <c r="C947" s="35">
        <v>-133487.60999999999</v>
      </c>
      <c r="D947" s="35">
        <v>0</v>
      </c>
      <c r="E947" s="35">
        <v>0</v>
      </c>
      <c r="F947" s="49">
        <f t="shared" si="225"/>
        <v>0</v>
      </c>
      <c r="G947" s="35">
        <v>-133487.60999999999</v>
      </c>
      <c r="H947" s="35">
        <v>0</v>
      </c>
      <c r="I947" s="35">
        <v>0</v>
      </c>
      <c r="J947" s="49">
        <f t="shared" si="226"/>
        <v>0</v>
      </c>
      <c r="K947" s="35">
        <v>-133487.60999999999</v>
      </c>
      <c r="L947" s="35">
        <v>0</v>
      </c>
      <c r="M947" s="35">
        <v>0</v>
      </c>
      <c r="N947" s="49">
        <f t="shared" si="227"/>
        <v>0</v>
      </c>
      <c r="O947" s="35">
        <v>-133487.60999999999</v>
      </c>
      <c r="P947" s="35">
        <v>0</v>
      </c>
      <c r="Q947" s="35">
        <v>0</v>
      </c>
      <c r="R947" s="49">
        <f t="shared" si="228"/>
        <v>0</v>
      </c>
      <c r="S947" s="35">
        <v>-133487.60999999999</v>
      </c>
      <c r="T947" s="35">
        <v>0</v>
      </c>
      <c r="U947" s="35">
        <v>0</v>
      </c>
      <c r="V947" s="49">
        <f t="shared" si="229"/>
        <v>0</v>
      </c>
      <c r="W947" s="35">
        <v>-133487.60999999999</v>
      </c>
      <c r="X947" s="35">
        <v>0</v>
      </c>
      <c r="Y947" s="35">
        <v>0</v>
      </c>
      <c r="Z947" s="49">
        <f t="shared" si="230"/>
        <v>0</v>
      </c>
      <c r="AA947" s="35">
        <v>-133487.60999999999</v>
      </c>
      <c r="AB947" s="35">
        <v>0</v>
      </c>
      <c r="AC947" s="35">
        <v>0</v>
      </c>
      <c r="AD947" s="49">
        <f t="shared" si="231"/>
        <v>0</v>
      </c>
      <c r="AE947" s="40">
        <v>0</v>
      </c>
      <c r="AF947" s="35">
        <v>0</v>
      </c>
      <c r="AG947" s="35">
        <v>0</v>
      </c>
      <c r="AH947" s="49">
        <f t="shared" si="232"/>
        <v>0</v>
      </c>
      <c r="AI947" s="40">
        <v>0</v>
      </c>
      <c r="AJ947" s="35">
        <v>0</v>
      </c>
      <c r="AK947" s="35">
        <v>0</v>
      </c>
      <c r="AL947" s="49">
        <f t="shared" si="233"/>
        <v>0</v>
      </c>
      <c r="AM947" s="35">
        <v>0</v>
      </c>
      <c r="AN947" s="35">
        <v>0</v>
      </c>
      <c r="AO947" s="35">
        <v>0</v>
      </c>
      <c r="AP947" s="49">
        <f t="shared" si="234"/>
        <v>0</v>
      </c>
      <c r="AQ947" s="35">
        <v>0</v>
      </c>
      <c r="AR947" s="37">
        <v>0</v>
      </c>
      <c r="AS947" s="37">
        <v>0</v>
      </c>
      <c r="AT947" s="51">
        <f t="shared" si="235"/>
        <v>0</v>
      </c>
      <c r="AU947" s="35">
        <v>0</v>
      </c>
      <c r="AV947" s="37">
        <v>0</v>
      </c>
      <c r="AW947" s="37">
        <v>0</v>
      </c>
      <c r="AX947" s="51">
        <f t="shared" si="236"/>
        <v>0</v>
      </c>
      <c r="AY947" s="50">
        <f t="shared" si="237"/>
        <v>-934413.2699999999</v>
      </c>
      <c r="AZ947" s="50">
        <f t="shared" si="238"/>
        <v>0</v>
      </c>
      <c r="BA947" s="50">
        <f t="shared" si="239"/>
        <v>0</v>
      </c>
      <c r="BB947" s="36">
        <f t="shared" si="240"/>
        <v>0</v>
      </c>
      <c r="BC947" s="38" t="s">
        <v>1373</v>
      </c>
      <c r="BD947" s="38" t="s">
        <v>1302</v>
      </c>
      <c r="BE947" s="38" t="s">
        <v>1547</v>
      </c>
      <c r="BF947" s="38"/>
    </row>
    <row r="948" spans="1:58" s="33" customFormat="1" x14ac:dyDescent="0.2">
      <c r="A948" s="34">
        <v>119066</v>
      </c>
      <c r="B948" s="35" t="s">
        <v>1393</v>
      </c>
      <c r="C948" s="35">
        <v>-6637.38</v>
      </c>
      <c r="D948" s="35">
        <v>3930980</v>
      </c>
      <c r="E948" s="35">
        <v>600.5</v>
      </c>
      <c r="F948" s="49">
        <f t="shared" si="225"/>
        <v>-5.0654391525777283E-2</v>
      </c>
      <c r="G948" s="35">
        <v>-328990.38</v>
      </c>
      <c r="H948" s="35">
        <v>5593850</v>
      </c>
      <c r="I948" s="35">
        <v>887.5</v>
      </c>
      <c r="J948" s="49">
        <f t="shared" si="226"/>
        <v>-1.8231990096266435</v>
      </c>
      <c r="K948" s="35">
        <v>121482.37</v>
      </c>
      <c r="L948" s="35">
        <v>9501628.5</v>
      </c>
      <c r="M948" s="35">
        <v>1445.35</v>
      </c>
      <c r="N948" s="49">
        <f t="shared" si="227"/>
        <v>0.38356278610556072</v>
      </c>
      <c r="O948" s="35">
        <v>136432.32000000001</v>
      </c>
      <c r="P948" s="35">
        <v>3738467</v>
      </c>
      <c r="Q948" s="35">
        <v>571.1</v>
      </c>
      <c r="R948" s="49">
        <f t="shared" si="228"/>
        <v>1.1313198484833491</v>
      </c>
      <c r="S948" s="35">
        <v>178436.32</v>
      </c>
      <c r="T948" s="35">
        <v>5379275</v>
      </c>
      <c r="U948" s="35">
        <v>845</v>
      </c>
      <c r="V948" s="49">
        <f t="shared" si="229"/>
        <v>1.0283032416078375</v>
      </c>
      <c r="W948" s="35">
        <v>-241280.7</v>
      </c>
      <c r="X948" s="35">
        <v>5538686.5</v>
      </c>
      <c r="Y948" s="35">
        <v>852.95</v>
      </c>
      <c r="Z948" s="49">
        <f t="shared" si="230"/>
        <v>-1.306884041911381</v>
      </c>
      <c r="AA948" s="35">
        <v>945140.41</v>
      </c>
      <c r="AB948" s="35">
        <v>7106828</v>
      </c>
      <c r="AC948" s="35">
        <v>1045.4000000000001</v>
      </c>
      <c r="AD948" s="49">
        <f t="shared" si="231"/>
        <v>4.1227046313770366</v>
      </c>
      <c r="AE948" s="35">
        <v>433895.35</v>
      </c>
      <c r="AF948" s="35">
        <v>2779520</v>
      </c>
      <c r="AG948" s="35">
        <v>401</v>
      </c>
      <c r="AH948" s="49">
        <f t="shared" si="232"/>
        <v>4.6831325192839044</v>
      </c>
      <c r="AI948" s="35">
        <v>966719.91</v>
      </c>
      <c r="AJ948" s="35">
        <v>8831195</v>
      </c>
      <c r="AK948" s="35">
        <v>1317.5</v>
      </c>
      <c r="AL948" s="49">
        <f t="shared" si="233"/>
        <v>3.393461157861422</v>
      </c>
      <c r="AM948" s="35">
        <v>408595.52</v>
      </c>
      <c r="AN948" s="35">
        <v>8304397</v>
      </c>
      <c r="AO948" s="35">
        <v>1253.0999999999999</v>
      </c>
      <c r="AP948" s="49">
        <f t="shared" si="234"/>
        <v>1.5252716265852899</v>
      </c>
      <c r="AQ948" s="35">
        <v>-125235.28</v>
      </c>
      <c r="AR948" s="37">
        <v>8424685</v>
      </c>
      <c r="AS948" s="37">
        <v>1255.5</v>
      </c>
      <c r="AT948" s="51">
        <f t="shared" si="235"/>
        <v>-0.46082360111980442</v>
      </c>
      <c r="AU948" s="35">
        <v>700689.35</v>
      </c>
      <c r="AV948" s="37">
        <v>10578227.5</v>
      </c>
      <c r="AW948" s="37">
        <v>1542.7500000000002</v>
      </c>
      <c r="AX948" s="51">
        <f t="shared" si="236"/>
        <v>2.0534035451591488</v>
      </c>
      <c r="AY948" s="50">
        <f t="shared" si="237"/>
        <v>804582.96</v>
      </c>
      <c r="AZ948" s="50">
        <f t="shared" si="238"/>
        <v>40789715</v>
      </c>
      <c r="BA948" s="50">
        <f t="shared" si="239"/>
        <v>12017.65</v>
      </c>
      <c r="BB948" s="36">
        <f t="shared" si="240"/>
        <v>0.61147943200877963</v>
      </c>
      <c r="BC948" s="38" t="s">
        <v>1394</v>
      </c>
      <c r="BD948" s="38" t="s">
        <v>1395</v>
      </c>
      <c r="BE948" s="38" t="s">
        <v>1547</v>
      </c>
      <c r="BF948" s="38"/>
    </row>
    <row r="949" spans="1:58" s="33" customFormat="1" x14ac:dyDescent="0.2">
      <c r="A949" s="34">
        <v>122377</v>
      </c>
      <c r="B949" s="35" t="s">
        <v>1396</v>
      </c>
      <c r="C949" s="35">
        <v>137448.99</v>
      </c>
      <c r="D949" s="35">
        <v>3740150</v>
      </c>
      <c r="E949" s="35">
        <v>560</v>
      </c>
      <c r="F949" s="49">
        <f t="shared" si="225"/>
        <v>1.1024877879229442</v>
      </c>
      <c r="G949" s="35">
        <v>525120.97</v>
      </c>
      <c r="H949" s="35">
        <v>5260733.5</v>
      </c>
      <c r="I949" s="35">
        <v>825.15</v>
      </c>
      <c r="J949" s="49">
        <f t="shared" si="226"/>
        <v>3.0943878966687817</v>
      </c>
      <c r="K949" s="35">
        <v>-163864.07</v>
      </c>
      <c r="L949" s="35">
        <v>6233817.5</v>
      </c>
      <c r="M949" s="35">
        <v>949.85</v>
      </c>
      <c r="N949" s="49">
        <f t="shared" si="227"/>
        <v>-0.78858935154903087</v>
      </c>
      <c r="O949" s="35">
        <v>-160835.01999999999</v>
      </c>
      <c r="P949" s="35">
        <v>5608100</v>
      </c>
      <c r="Q949" s="35">
        <v>848</v>
      </c>
      <c r="R949" s="49">
        <f t="shared" si="228"/>
        <v>-0.88905076942279915</v>
      </c>
      <c r="S949" s="35">
        <v>-130320.06</v>
      </c>
      <c r="T949" s="35">
        <v>4543265</v>
      </c>
      <c r="U949" s="35">
        <v>702</v>
      </c>
      <c r="V949" s="49">
        <f t="shared" si="229"/>
        <v>-0.88921114220720121</v>
      </c>
      <c r="W949" s="35">
        <v>-443551.1</v>
      </c>
      <c r="X949" s="35">
        <v>3225740</v>
      </c>
      <c r="Y949" s="35">
        <v>507</v>
      </c>
      <c r="Z949" s="49">
        <f t="shared" si="230"/>
        <v>-4.1251102072702697</v>
      </c>
      <c r="AA949" s="35">
        <v>-345418.09</v>
      </c>
      <c r="AB949" s="35">
        <v>5305770</v>
      </c>
      <c r="AC949" s="35">
        <v>786</v>
      </c>
      <c r="AD949" s="49">
        <f t="shared" si="231"/>
        <v>-2.0181728175175331</v>
      </c>
      <c r="AE949" s="35">
        <v>147305.91</v>
      </c>
      <c r="AF949" s="35">
        <v>3395125</v>
      </c>
      <c r="AG949" s="35">
        <v>492.5</v>
      </c>
      <c r="AH949" s="49">
        <f t="shared" si="232"/>
        <v>1.3016243290011413</v>
      </c>
      <c r="AI949" s="35">
        <v>270106.32</v>
      </c>
      <c r="AJ949" s="35">
        <v>6680980</v>
      </c>
      <c r="AK949" s="35">
        <v>989</v>
      </c>
      <c r="AL949" s="49">
        <f t="shared" si="233"/>
        <v>1.2533035452882662</v>
      </c>
      <c r="AM949" s="35">
        <v>918132.31</v>
      </c>
      <c r="AN949" s="35">
        <v>6646285</v>
      </c>
      <c r="AO949" s="35">
        <v>1000.5</v>
      </c>
      <c r="AP949" s="49">
        <f t="shared" si="234"/>
        <v>4.2824076322336468</v>
      </c>
      <c r="AQ949" s="35">
        <v>600921.21</v>
      </c>
      <c r="AR949" s="37">
        <v>6484895</v>
      </c>
      <c r="AS949" s="37">
        <v>966.5</v>
      </c>
      <c r="AT949" s="51">
        <f t="shared" si="235"/>
        <v>2.8726074223252649</v>
      </c>
      <c r="AU949" s="35">
        <v>-592222.06999999995</v>
      </c>
      <c r="AV949" s="37">
        <v>7312155</v>
      </c>
      <c r="AW949" s="37">
        <v>1066.5</v>
      </c>
      <c r="AX949" s="51">
        <f t="shared" si="236"/>
        <v>-2.5107350938266486</v>
      </c>
      <c r="AY949" s="50">
        <f t="shared" si="237"/>
        <v>-581418.38</v>
      </c>
      <c r="AZ949" s="50">
        <f t="shared" si="238"/>
        <v>33917576</v>
      </c>
      <c r="BA949" s="50">
        <f t="shared" si="239"/>
        <v>9693</v>
      </c>
      <c r="BB949" s="36">
        <f t="shared" si="240"/>
        <v>-0.53140500901361587</v>
      </c>
      <c r="BC949" s="38" t="s">
        <v>1394</v>
      </c>
      <c r="BD949" s="38" t="s">
        <v>1395</v>
      </c>
      <c r="BE949" s="38" t="s">
        <v>1547</v>
      </c>
      <c r="BF949" s="38"/>
    </row>
    <row r="950" spans="1:58" s="33" customFormat="1" x14ac:dyDescent="0.2">
      <c r="A950" s="34">
        <v>140960</v>
      </c>
      <c r="B950" s="35" t="s">
        <v>1397</v>
      </c>
      <c r="C950" s="35">
        <v>204428.98</v>
      </c>
      <c r="D950" s="35">
        <v>1203395</v>
      </c>
      <c r="E950" s="35">
        <v>185.5</v>
      </c>
      <c r="F950" s="49">
        <f t="shared" si="225"/>
        <v>5.0963062003747739</v>
      </c>
      <c r="G950" s="35">
        <v>155734.99</v>
      </c>
      <c r="H950" s="35">
        <v>1483760</v>
      </c>
      <c r="I950" s="35">
        <v>236.5</v>
      </c>
      <c r="J950" s="49">
        <f t="shared" si="226"/>
        <v>3.2537503976384317</v>
      </c>
      <c r="K950" s="35">
        <v>-73577</v>
      </c>
      <c r="L950" s="35">
        <v>1392080</v>
      </c>
      <c r="M950" s="35">
        <v>213</v>
      </c>
      <c r="N950" s="49">
        <f t="shared" si="227"/>
        <v>-1.5856200793057871</v>
      </c>
      <c r="O950" s="35">
        <v>190912.98</v>
      </c>
      <c r="P950" s="35">
        <v>2102320</v>
      </c>
      <c r="Q950" s="35">
        <v>321</v>
      </c>
      <c r="R950" s="49">
        <f t="shared" si="228"/>
        <v>2.8151291810951711</v>
      </c>
      <c r="S950" s="35">
        <v>-99358</v>
      </c>
      <c r="T950" s="35">
        <v>884800</v>
      </c>
      <c r="U950" s="35">
        <v>140</v>
      </c>
      <c r="V950" s="49">
        <f t="shared" si="229"/>
        <v>-3.4811234177215193</v>
      </c>
      <c r="W950" s="35">
        <v>-235315</v>
      </c>
      <c r="X950" s="35">
        <v>1431780</v>
      </c>
      <c r="Y950" s="35">
        <v>224</v>
      </c>
      <c r="Z950" s="49">
        <f t="shared" si="230"/>
        <v>-4.9305410049029881</v>
      </c>
      <c r="AA950" s="35">
        <v>-54508.99</v>
      </c>
      <c r="AB950" s="35">
        <v>677600</v>
      </c>
      <c r="AC950" s="35">
        <v>105</v>
      </c>
      <c r="AD950" s="49">
        <f t="shared" si="231"/>
        <v>-2.493770203659976</v>
      </c>
      <c r="AE950" s="35">
        <v>-71548.990000000005</v>
      </c>
      <c r="AF950" s="35">
        <v>1452625</v>
      </c>
      <c r="AG950" s="35">
        <v>212.5</v>
      </c>
      <c r="AH950" s="49">
        <f t="shared" si="232"/>
        <v>-1.4776488770329577</v>
      </c>
      <c r="AI950" s="35">
        <v>366338.52</v>
      </c>
      <c r="AJ950" s="35">
        <v>2409540</v>
      </c>
      <c r="AK950" s="35">
        <v>362</v>
      </c>
      <c r="AL950" s="49">
        <f t="shared" si="233"/>
        <v>4.71313782713713</v>
      </c>
      <c r="AM950" s="35">
        <v>-11846</v>
      </c>
      <c r="AN950" s="35">
        <v>522925</v>
      </c>
      <c r="AO950" s="35">
        <v>77.5</v>
      </c>
      <c r="AP950" s="49">
        <f t="shared" si="234"/>
        <v>-0.70225366926423494</v>
      </c>
      <c r="AQ950" s="35">
        <v>589511.56999999995</v>
      </c>
      <c r="AR950" s="37">
        <v>1846600</v>
      </c>
      <c r="AS950" s="37">
        <v>280</v>
      </c>
      <c r="AT950" s="51">
        <f t="shared" si="235"/>
        <v>9.896490127802446</v>
      </c>
      <c r="AU950" s="35">
        <v>811425.43</v>
      </c>
      <c r="AV950" s="37">
        <v>1660400</v>
      </c>
      <c r="AW950" s="37">
        <v>245</v>
      </c>
      <c r="AX950" s="51">
        <f t="shared" si="236"/>
        <v>15.149475024090583</v>
      </c>
      <c r="AY950" s="50">
        <f t="shared" si="237"/>
        <v>88317.959999999963</v>
      </c>
      <c r="AZ950" s="50">
        <f t="shared" si="238"/>
        <v>9175735</v>
      </c>
      <c r="BA950" s="50">
        <f t="shared" si="239"/>
        <v>2602</v>
      </c>
      <c r="BB950" s="36">
        <f t="shared" si="240"/>
        <v>0.29838010361022838</v>
      </c>
      <c r="BC950" s="38" t="s">
        <v>1394</v>
      </c>
      <c r="BD950" s="38" t="s">
        <v>1395</v>
      </c>
      <c r="BE950" s="38" t="s">
        <v>1547</v>
      </c>
      <c r="BF950" s="38"/>
    </row>
    <row r="951" spans="1:58" s="33" customFormat="1" x14ac:dyDescent="0.2">
      <c r="A951" s="34">
        <v>140984</v>
      </c>
      <c r="B951" s="35" t="s">
        <v>1398</v>
      </c>
      <c r="C951" s="35">
        <v>-85765.66</v>
      </c>
      <c r="D951" s="35">
        <v>2642300</v>
      </c>
      <c r="E951" s="35">
        <v>400</v>
      </c>
      <c r="F951" s="49">
        <f t="shared" si="225"/>
        <v>-0.97376141997502175</v>
      </c>
      <c r="G951" s="35">
        <v>-114616.67</v>
      </c>
      <c r="H951" s="35">
        <v>2725440</v>
      </c>
      <c r="I951" s="35">
        <v>431</v>
      </c>
      <c r="J951" s="49">
        <f t="shared" si="226"/>
        <v>-1.3036855590290009</v>
      </c>
      <c r="K951" s="35">
        <v>354163.32</v>
      </c>
      <c r="L951" s="35">
        <v>4662420</v>
      </c>
      <c r="M951" s="35">
        <v>709</v>
      </c>
      <c r="N951" s="49">
        <f t="shared" si="227"/>
        <v>2.2788379425277001</v>
      </c>
      <c r="O951" s="35">
        <v>479089.31</v>
      </c>
      <c r="P951" s="35">
        <v>1889110</v>
      </c>
      <c r="Q951" s="35">
        <v>286</v>
      </c>
      <c r="R951" s="49">
        <f t="shared" si="228"/>
        <v>7.8617807380194904</v>
      </c>
      <c r="S951" s="35">
        <v>-77739.69</v>
      </c>
      <c r="T951" s="35">
        <v>2825670</v>
      </c>
      <c r="U951" s="35">
        <v>441</v>
      </c>
      <c r="V951" s="49">
        <f t="shared" si="229"/>
        <v>-0.85287043072970314</v>
      </c>
      <c r="W951" s="35">
        <v>-290177.69</v>
      </c>
      <c r="X951" s="35">
        <v>112800</v>
      </c>
      <c r="Y951" s="35">
        <v>15</v>
      </c>
      <c r="Z951" s="49">
        <f t="shared" si="230"/>
        <v>-77.174917553191491</v>
      </c>
      <c r="AA951" s="35">
        <v>1172487.32</v>
      </c>
      <c r="AB951" s="35">
        <v>3232390</v>
      </c>
      <c r="AC951" s="35">
        <v>472</v>
      </c>
      <c r="AD951" s="49">
        <f t="shared" si="231"/>
        <v>11.244653930992239</v>
      </c>
      <c r="AE951" s="35">
        <v>-184708.68</v>
      </c>
      <c r="AF951" s="35">
        <v>50775</v>
      </c>
      <c r="AG951" s="35">
        <v>7.5</v>
      </c>
      <c r="AH951" s="49">
        <f t="shared" si="232"/>
        <v>-109.13363663220088</v>
      </c>
      <c r="AI951" s="35">
        <v>-168072.2</v>
      </c>
      <c r="AJ951" s="35">
        <v>1915450</v>
      </c>
      <c r="AK951" s="35">
        <v>285</v>
      </c>
      <c r="AL951" s="49">
        <f t="shared" si="233"/>
        <v>-2.7201118275078966</v>
      </c>
      <c r="AM951" s="35">
        <v>-155500.20000000001</v>
      </c>
      <c r="AN951" s="35">
        <v>3194800</v>
      </c>
      <c r="AO951" s="35">
        <v>490</v>
      </c>
      <c r="AP951" s="49">
        <f t="shared" si="234"/>
        <v>-1.50886008513835</v>
      </c>
      <c r="AQ951" s="35">
        <v>693044.79</v>
      </c>
      <c r="AR951" s="37">
        <v>3396940</v>
      </c>
      <c r="AS951" s="37">
        <v>492</v>
      </c>
      <c r="AT951" s="51">
        <f t="shared" si="235"/>
        <v>6.3246299581387966</v>
      </c>
      <c r="AU951" s="35">
        <v>-533861.16</v>
      </c>
      <c r="AV951" s="37">
        <v>2965600</v>
      </c>
      <c r="AW951" s="37">
        <v>430</v>
      </c>
      <c r="AX951" s="51">
        <f t="shared" si="236"/>
        <v>-5.5805556919341788</v>
      </c>
      <c r="AY951" s="50">
        <f t="shared" si="237"/>
        <v>1437440.2400000002</v>
      </c>
      <c r="AZ951" s="50">
        <f t="shared" si="238"/>
        <v>18090130</v>
      </c>
      <c r="BA951" s="50">
        <f t="shared" si="239"/>
        <v>4458.5</v>
      </c>
      <c r="BB951" s="36">
        <f t="shared" si="240"/>
        <v>2.4632574470166881</v>
      </c>
      <c r="BC951" s="38" t="s">
        <v>1394</v>
      </c>
      <c r="BD951" s="38" t="s">
        <v>1395</v>
      </c>
      <c r="BE951" s="38" t="s">
        <v>1547</v>
      </c>
      <c r="BF951" s="38"/>
    </row>
    <row r="952" spans="1:58" s="33" customFormat="1" x14ac:dyDescent="0.2">
      <c r="A952" s="34">
        <v>140994</v>
      </c>
      <c r="B952" s="35" t="s">
        <v>1399</v>
      </c>
      <c r="C952" s="35">
        <v>-15271.65</v>
      </c>
      <c r="D952" s="35">
        <v>471800</v>
      </c>
      <c r="E952" s="35">
        <v>70</v>
      </c>
      <c r="F952" s="49">
        <f t="shared" si="225"/>
        <v>-0.97106718948707083</v>
      </c>
      <c r="G952" s="35">
        <v>-31871.65</v>
      </c>
      <c r="H952" s="35">
        <v>440300</v>
      </c>
      <c r="I952" s="35">
        <v>70</v>
      </c>
      <c r="J952" s="49">
        <f t="shared" si="226"/>
        <v>-2.2439726322961615</v>
      </c>
      <c r="K952" s="35">
        <v>-45171.65</v>
      </c>
      <c r="L952" s="35">
        <v>0</v>
      </c>
      <c r="M952" s="35">
        <v>0</v>
      </c>
      <c r="N952" s="49">
        <f t="shared" si="227"/>
        <v>0</v>
      </c>
      <c r="O952" s="35">
        <v>-45971.65</v>
      </c>
      <c r="P952" s="35">
        <v>131200</v>
      </c>
      <c r="Q952" s="35">
        <v>20</v>
      </c>
      <c r="R952" s="49">
        <f t="shared" si="228"/>
        <v>-10.862203887195124</v>
      </c>
      <c r="S952" s="35">
        <v>-55721.65</v>
      </c>
      <c r="T952" s="35">
        <v>349600</v>
      </c>
      <c r="U952" s="35">
        <v>55</v>
      </c>
      <c r="V952" s="49">
        <f t="shared" si="229"/>
        <v>-4.9409929919908464</v>
      </c>
      <c r="W952" s="35">
        <v>-49971.65</v>
      </c>
      <c r="X952" s="35">
        <v>224700</v>
      </c>
      <c r="Y952" s="35">
        <v>35</v>
      </c>
      <c r="Z952" s="49">
        <f t="shared" si="230"/>
        <v>-6.6717823765020032</v>
      </c>
      <c r="AA952" s="35">
        <v>-52421.65</v>
      </c>
      <c r="AB952" s="35">
        <v>0</v>
      </c>
      <c r="AC952" s="35">
        <v>0</v>
      </c>
      <c r="AD952" s="49">
        <f t="shared" si="231"/>
        <v>0</v>
      </c>
      <c r="AE952" s="35">
        <v>-52421.65</v>
      </c>
      <c r="AF952" s="35">
        <v>0</v>
      </c>
      <c r="AG952" s="35">
        <v>0</v>
      </c>
      <c r="AH952" s="49">
        <f t="shared" si="232"/>
        <v>0</v>
      </c>
      <c r="AI952" s="35">
        <v>-20421.650000000001</v>
      </c>
      <c r="AJ952" s="35">
        <v>235200</v>
      </c>
      <c r="AK952" s="35">
        <v>35</v>
      </c>
      <c r="AL952" s="49">
        <f t="shared" si="233"/>
        <v>-2.6916290391156465</v>
      </c>
      <c r="AM952" s="35">
        <v>-8421.65</v>
      </c>
      <c r="AN952" s="35">
        <v>231700</v>
      </c>
      <c r="AO952" s="35">
        <v>35</v>
      </c>
      <c r="AP952" s="49">
        <f t="shared" si="234"/>
        <v>-1.1267637030643072</v>
      </c>
      <c r="AQ952" s="35">
        <v>-11921.65</v>
      </c>
      <c r="AR952" s="37">
        <v>0</v>
      </c>
      <c r="AS952" s="37">
        <v>0</v>
      </c>
      <c r="AT952" s="51">
        <f t="shared" si="235"/>
        <v>0</v>
      </c>
      <c r="AU952" s="35">
        <v>-34221.65</v>
      </c>
      <c r="AV952" s="37">
        <v>235200</v>
      </c>
      <c r="AW952" s="37">
        <v>35</v>
      </c>
      <c r="AX952" s="51">
        <f t="shared" si="236"/>
        <v>-4.510506590136055</v>
      </c>
      <c r="AY952" s="50">
        <f t="shared" si="237"/>
        <v>-296401.55</v>
      </c>
      <c r="AZ952" s="50">
        <f t="shared" si="238"/>
        <v>1617600</v>
      </c>
      <c r="BA952" s="50">
        <f t="shared" si="239"/>
        <v>355</v>
      </c>
      <c r="BB952" s="36">
        <f t="shared" si="240"/>
        <v>-5.6802967668150339</v>
      </c>
      <c r="BC952" s="38" t="s">
        <v>1394</v>
      </c>
      <c r="BD952" s="38" t="s">
        <v>1395</v>
      </c>
      <c r="BE952" s="38" t="s">
        <v>1547</v>
      </c>
      <c r="BF952" s="38"/>
    </row>
    <row r="953" spans="1:58" s="33" customFormat="1" x14ac:dyDescent="0.2">
      <c r="A953" s="34">
        <v>141000</v>
      </c>
      <c r="B953" s="35" t="s">
        <v>1416</v>
      </c>
      <c r="C953" s="35">
        <v>-30415.86</v>
      </c>
      <c r="D953" s="35">
        <v>0</v>
      </c>
      <c r="E953" s="35">
        <v>0</v>
      </c>
      <c r="F953" s="49">
        <f t="shared" si="225"/>
        <v>0</v>
      </c>
      <c r="G953" s="35">
        <v>-30415.86</v>
      </c>
      <c r="H953" s="35">
        <v>0</v>
      </c>
      <c r="I953" s="35">
        <v>0</v>
      </c>
      <c r="J953" s="49">
        <f t="shared" si="226"/>
        <v>0</v>
      </c>
      <c r="K953" s="35">
        <v>-30415.86</v>
      </c>
      <c r="L953" s="35">
        <v>0</v>
      </c>
      <c r="M953" s="35">
        <v>0</v>
      </c>
      <c r="N953" s="49">
        <f t="shared" si="227"/>
        <v>0</v>
      </c>
      <c r="O953" s="35">
        <v>-30415.86</v>
      </c>
      <c r="P953" s="35">
        <v>0</v>
      </c>
      <c r="Q953" s="35">
        <v>0</v>
      </c>
      <c r="R953" s="49">
        <f t="shared" si="228"/>
        <v>0</v>
      </c>
      <c r="S953" s="35">
        <v>-30415.86</v>
      </c>
      <c r="T953" s="35">
        <v>0</v>
      </c>
      <c r="U953" s="35">
        <v>0</v>
      </c>
      <c r="V953" s="49">
        <f t="shared" si="229"/>
        <v>0</v>
      </c>
      <c r="W953" s="35">
        <v>-30415.86</v>
      </c>
      <c r="X953" s="35">
        <v>0</v>
      </c>
      <c r="Y953" s="35">
        <v>0</v>
      </c>
      <c r="Z953" s="49">
        <f t="shared" si="230"/>
        <v>0</v>
      </c>
      <c r="AA953" s="35">
        <v>-30415.86</v>
      </c>
      <c r="AB953" s="35">
        <v>0</v>
      </c>
      <c r="AC953" s="35">
        <v>0</v>
      </c>
      <c r="AD953" s="49">
        <f t="shared" si="231"/>
        <v>0</v>
      </c>
      <c r="AE953" s="35">
        <v>-30415.86</v>
      </c>
      <c r="AF953" s="35">
        <v>0</v>
      </c>
      <c r="AG953" s="35">
        <v>0</v>
      </c>
      <c r="AH953" s="49">
        <f t="shared" si="232"/>
        <v>0</v>
      </c>
      <c r="AI953" s="35">
        <v>-30415.86</v>
      </c>
      <c r="AJ953" s="35">
        <v>0</v>
      </c>
      <c r="AK953" s="35">
        <v>0</v>
      </c>
      <c r="AL953" s="49">
        <f t="shared" si="233"/>
        <v>0</v>
      </c>
      <c r="AM953" s="35">
        <v>-30415.86</v>
      </c>
      <c r="AN953" s="35">
        <v>0</v>
      </c>
      <c r="AO953" s="35">
        <v>0</v>
      </c>
      <c r="AP953" s="49">
        <f t="shared" si="234"/>
        <v>0</v>
      </c>
      <c r="AQ953" s="35">
        <v>-30415.86</v>
      </c>
      <c r="AR953" s="37">
        <v>0</v>
      </c>
      <c r="AS953" s="37">
        <v>0</v>
      </c>
      <c r="AT953" s="51">
        <f t="shared" si="235"/>
        <v>0</v>
      </c>
      <c r="AU953" s="35">
        <v>-30415.86</v>
      </c>
      <c r="AV953" s="37">
        <v>0</v>
      </c>
      <c r="AW953" s="37">
        <v>0</v>
      </c>
      <c r="AX953" s="51">
        <f t="shared" si="236"/>
        <v>0</v>
      </c>
      <c r="AY953" s="50">
        <f t="shared" si="237"/>
        <v>-212911.01999999996</v>
      </c>
      <c r="AZ953" s="50">
        <f t="shared" si="238"/>
        <v>0</v>
      </c>
      <c r="BA953" s="50">
        <f t="shared" si="239"/>
        <v>0</v>
      </c>
      <c r="BB953" s="36">
        <f t="shared" si="240"/>
        <v>0</v>
      </c>
      <c r="BC953" s="38" t="s">
        <v>1394</v>
      </c>
      <c r="BD953" s="38" t="s">
        <v>1395</v>
      </c>
      <c r="BE953" s="38" t="s">
        <v>1547</v>
      </c>
      <c r="BF953" s="38"/>
    </row>
    <row r="954" spans="1:58" s="33" customFormat="1" x14ac:dyDescent="0.2">
      <c r="A954" s="34">
        <v>142241</v>
      </c>
      <c r="B954" s="35" t="s">
        <v>1400</v>
      </c>
      <c r="C954" s="35">
        <v>-1534.56</v>
      </c>
      <c r="D954" s="35">
        <v>238700</v>
      </c>
      <c r="E954" s="35">
        <v>35</v>
      </c>
      <c r="F954" s="49">
        <f t="shared" si="225"/>
        <v>-0.19286468370339338</v>
      </c>
      <c r="G954" s="35">
        <v>-13432.56</v>
      </c>
      <c r="H954" s="35">
        <v>426580</v>
      </c>
      <c r="I954" s="35">
        <v>67</v>
      </c>
      <c r="J954" s="49">
        <f t="shared" si="226"/>
        <v>-0.97615771953678088</v>
      </c>
      <c r="K954" s="35">
        <v>491102.45</v>
      </c>
      <c r="L954" s="35">
        <v>999800</v>
      </c>
      <c r="M954" s="35">
        <v>150</v>
      </c>
      <c r="N954" s="49">
        <f t="shared" si="227"/>
        <v>14.736020704140829</v>
      </c>
      <c r="O954" s="35">
        <v>-8071.55</v>
      </c>
      <c r="P954" s="35">
        <v>588750</v>
      </c>
      <c r="Q954" s="35">
        <v>90</v>
      </c>
      <c r="R954" s="49">
        <f t="shared" si="228"/>
        <v>-0.42499881104033976</v>
      </c>
      <c r="S954" s="35">
        <v>-20360.560000000001</v>
      </c>
      <c r="T954" s="35">
        <v>1068820</v>
      </c>
      <c r="U954" s="35">
        <v>166</v>
      </c>
      <c r="V954" s="49">
        <f t="shared" si="229"/>
        <v>-0.59053662917984329</v>
      </c>
      <c r="W954" s="35">
        <v>-24556.560000000001</v>
      </c>
      <c r="X954" s="35">
        <v>1256050</v>
      </c>
      <c r="Y954" s="35">
        <v>195</v>
      </c>
      <c r="Z954" s="49">
        <f t="shared" si="230"/>
        <v>-0.58651868954261377</v>
      </c>
      <c r="AA954" s="35">
        <v>24833.439999999999</v>
      </c>
      <c r="AB954" s="35">
        <v>108330</v>
      </c>
      <c r="AC954" s="35">
        <v>14</v>
      </c>
      <c r="AD954" s="49">
        <f t="shared" si="231"/>
        <v>7.1064030277854702</v>
      </c>
      <c r="AE954" s="35">
        <v>126162.44</v>
      </c>
      <c r="AF954" s="35">
        <v>137400</v>
      </c>
      <c r="AG954" s="35">
        <v>20</v>
      </c>
      <c r="AH954" s="49">
        <f t="shared" si="232"/>
        <v>27.546384279475983</v>
      </c>
      <c r="AI954" s="35">
        <v>43075.94</v>
      </c>
      <c r="AJ954" s="35">
        <v>160687.5</v>
      </c>
      <c r="AK954" s="35">
        <v>23.75</v>
      </c>
      <c r="AL954" s="49">
        <f t="shared" si="233"/>
        <v>8.3102552469856086</v>
      </c>
      <c r="AM954" s="35">
        <v>843650.93</v>
      </c>
      <c r="AN954" s="35">
        <v>874030</v>
      </c>
      <c r="AO954" s="35">
        <v>129</v>
      </c>
      <c r="AP954" s="49">
        <f t="shared" si="234"/>
        <v>29.922518483347258</v>
      </c>
      <c r="AQ954" s="35">
        <v>351143.93</v>
      </c>
      <c r="AR954" s="37">
        <v>0</v>
      </c>
      <c r="AS954" s="37">
        <v>0</v>
      </c>
      <c r="AT954" s="51">
        <f t="shared" si="235"/>
        <v>0</v>
      </c>
      <c r="AU954" s="35">
        <v>754076.2</v>
      </c>
      <c r="AV954" s="37">
        <v>2202495</v>
      </c>
      <c r="AW954" s="37">
        <v>313.5</v>
      </c>
      <c r="AX954" s="51">
        <f t="shared" si="236"/>
        <v>10.613582414489024</v>
      </c>
      <c r="AY954" s="50">
        <f t="shared" si="237"/>
        <v>447980.10000000003</v>
      </c>
      <c r="AZ954" s="50">
        <f t="shared" si="238"/>
        <v>4687030</v>
      </c>
      <c r="BA954" s="50">
        <f t="shared" si="239"/>
        <v>1203.25</v>
      </c>
      <c r="BB954" s="36">
        <f t="shared" si="240"/>
        <v>2.9629388119982165</v>
      </c>
      <c r="BC954" s="38" t="s">
        <v>1394</v>
      </c>
      <c r="BD954" s="38" t="s">
        <v>1395</v>
      </c>
      <c r="BE954" s="38" t="s">
        <v>1547</v>
      </c>
      <c r="BF954" s="38"/>
    </row>
    <row r="955" spans="1:58" s="33" customFormat="1" x14ac:dyDescent="0.2">
      <c r="A955" s="34">
        <v>142242</v>
      </c>
      <c r="B955" s="35" t="s">
        <v>1401</v>
      </c>
      <c r="C955" s="35">
        <v>-1406.66</v>
      </c>
      <c r="D955" s="35">
        <v>228900</v>
      </c>
      <c r="E955" s="35">
        <v>35</v>
      </c>
      <c r="F955" s="49">
        <f t="shared" si="225"/>
        <v>-0.18435910878112713</v>
      </c>
      <c r="G955" s="35">
        <v>190943.34</v>
      </c>
      <c r="H955" s="35">
        <v>898100</v>
      </c>
      <c r="I955" s="35">
        <v>140</v>
      </c>
      <c r="J955" s="49">
        <f t="shared" si="226"/>
        <v>6.5908512860483235</v>
      </c>
      <c r="K955" s="35">
        <v>187043.35</v>
      </c>
      <c r="L955" s="35">
        <v>1035200</v>
      </c>
      <c r="M955" s="35">
        <v>155</v>
      </c>
      <c r="N955" s="49">
        <f t="shared" si="227"/>
        <v>5.4204989374034005</v>
      </c>
      <c r="O955" s="35">
        <v>573980.87</v>
      </c>
      <c r="P955" s="35">
        <v>1200075</v>
      </c>
      <c r="Q955" s="35">
        <v>182.5</v>
      </c>
      <c r="R955" s="49">
        <f t="shared" si="228"/>
        <v>14.82691245963794</v>
      </c>
      <c r="S955" s="35">
        <v>12855.87</v>
      </c>
      <c r="T955" s="35">
        <v>48525</v>
      </c>
      <c r="U955" s="35">
        <v>7.5</v>
      </c>
      <c r="V955" s="49">
        <f t="shared" si="229"/>
        <v>8.21292055641422</v>
      </c>
      <c r="W955" s="35">
        <v>177405.87</v>
      </c>
      <c r="X955" s="35">
        <v>449400</v>
      </c>
      <c r="Y955" s="35">
        <v>70</v>
      </c>
      <c r="Z955" s="49">
        <f t="shared" si="230"/>
        <v>11.842848464619493</v>
      </c>
      <c r="AA955" s="35">
        <v>231955.87</v>
      </c>
      <c r="AB955" s="35">
        <v>480900</v>
      </c>
      <c r="AC955" s="35">
        <v>70</v>
      </c>
      <c r="AD955" s="49">
        <f t="shared" si="231"/>
        <v>14.952447431898523</v>
      </c>
      <c r="AE955" s="35">
        <v>225705.87</v>
      </c>
      <c r="AF955" s="35">
        <v>238700</v>
      </c>
      <c r="AG955" s="35">
        <v>35</v>
      </c>
      <c r="AH955" s="49">
        <f t="shared" si="232"/>
        <v>28.366887725178046</v>
      </c>
      <c r="AI955" s="35">
        <v>211105.87</v>
      </c>
      <c r="AJ955" s="35">
        <v>238700</v>
      </c>
      <c r="AK955" s="35">
        <v>35</v>
      </c>
      <c r="AL955" s="49">
        <f t="shared" si="233"/>
        <v>27.416346753246753</v>
      </c>
      <c r="AM955" s="35">
        <v>233255.87</v>
      </c>
      <c r="AN955" s="35">
        <v>367000</v>
      </c>
      <c r="AO955" s="35">
        <v>55</v>
      </c>
      <c r="AP955" s="49">
        <f t="shared" si="234"/>
        <v>19.702811907356949</v>
      </c>
      <c r="AQ955" s="35">
        <v>277126.87</v>
      </c>
      <c r="AR955" s="37">
        <v>544300</v>
      </c>
      <c r="AS955" s="37">
        <v>80</v>
      </c>
      <c r="AT955" s="51">
        <f t="shared" si="235"/>
        <v>15.783452085247104</v>
      </c>
      <c r="AU955" s="35">
        <v>376217.32</v>
      </c>
      <c r="AV955" s="37">
        <v>537425</v>
      </c>
      <c r="AW955" s="37">
        <v>77.5</v>
      </c>
      <c r="AX955" s="51">
        <f t="shared" si="236"/>
        <v>21.701143266502303</v>
      </c>
      <c r="AY955" s="50">
        <f t="shared" si="237"/>
        <v>1372778.5100000002</v>
      </c>
      <c r="AZ955" s="50">
        <f t="shared" si="238"/>
        <v>4341100</v>
      </c>
      <c r="BA955" s="50">
        <f t="shared" si="239"/>
        <v>942.5</v>
      </c>
      <c r="BB955" s="36">
        <f t="shared" si="240"/>
        <v>9.803076135080973</v>
      </c>
      <c r="BC955" s="38" t="s">
        <v>1394</v>
      </c>
      <c r="BD955" s="38" t="s">
        <v>1395</v>
      </c>
      <c r="BE955" s="38" t="s">
        <v>1547</v>
      </c>
      <c r="BF955" s="38"/>
    </row>
    <row r="956" spans="1:58" s="33" customFormat="1" x14ac:dyDescent="0.2">
      <c r="A956" s="34">
        <v>142243</v>
      </c>
      <c r="B956" s="35" t="s">
        <v>1311</v>
      </c>
      <c r="C956" s="35">
        <v>-29609.48</v>
      </c>
      <c r="D956" s="35">
        <v>0</v>
      </c>
      <c r="E956" s="35">
        <v>0</v>
      </c>
      <c r="F956" s="49">
        <f t="shared" si="225"/>
        <v>0</v>
      </c>
      <c r="G956" s="35">
        <v>-29609.48</v>
      </c>
      <c r="H956" s="35">
        <v>0</v>
      </c>
      <c r="I956" s="35">
        <v>0</v>
      </c>
      <c r="J956" s="49">
        <f t="shared" si="226"/>
        <v>0</v>
      </c>
      <c r="K956" s="35">
        <v>-29609.48</v>
      </c>
      <c r="L956" s="35">
        <v>0</v>
      </c>
      <c r="M956" s="35">
        <v>0</v>
      </c>
      <c r="N956" s="49">
        <f t="shared" si="227"/>
        <v>0</v>
      </c>
      <c r="O956" s="35">
        <v>-29609.48</v>
      </c>
      <c r="P956" s="35">
        <v>0</v>
      </c>
      <c r="Q956" s="35">
        <v>0</v>
      </c>
      <c r="R956" s="49">
        <f t="shared" si="228"/>
        <v>0</v>
      </c>
      <c r="S956" s="35">
        <v>-29609.48</v>
      </c>
      <c r="T956" s="35">
        <v>0</v>
      </c>
      <c r="U956" s="35">
        <v>0</v>
      </c>
      <c r="V956" s="49">
        <f t="shared" si="229"/>
        <v>0</v>
      </c>
      <c r="W956" s="35">
        <v>-29609.48</v>
      </c>
      <c r="X956" s="35">
        <v>0</v>
      </c>
      <c r="Y956" s="35">
        <v>0</v>
      </c>
      <c r="Z956" s="49">
        <f t="shared" si="230"/>
        <v>0</v>
      </c>
      <c r="AA956" s="35">
        <v>-6300.48</v>
      </c>
      <c r="AB956" s="35">
        <v>221200</v>
      </c>
      <c r="AC956" s="35">
        <v>35</v>
      </c>
      <c r="AD956" s="49">
        <f t="shared" si="231"/>
        <v>-0.88297866184448459</v>
      </c>
      <c r="AE956" s="35">
        <v>-24500.48</v>
      </c>
      <c r="AF956" s="35">
        <v>480900</v>
      </c>
      <c r="AG956" s="35">
        <v>70</v>
      </c>
      <c r="AH956" s="49">
        <f t="shared" si="232"/>
        <v>-1.5284142233312539</v>
      </c>
      <c r="AI956" s="35">
        <v>-35175.480000000003</v>
      </c>
      <c r="AJ956" s="35">
        <v>0</v>
      </c>
      <c r="AK956" s="35">
        <v>0</v>
      </c>
      <c r="AL956" s="49">
        <f t="shared" si="233"/>
        <v>0</v>
      </c>
      <c r="AM956" s="35">
        <v>-35175.480000000003</v>
      </c>
      <c r="AN956" s="35">
        <v>0</v>
      </c>
      <c r="AO956" s="35">
        <v>0</v>
      </c>
      <c r="AP956" s="49">
        <f t="shared" si="234"/>
        <v>0</v>
      </c>
      <c r="AQ956" s="35">
        <v>-35175.480000000003</v>
      </c>
      <c r="AR956" s="37">
        <v>0</v>
      </c>
      <c r="AS956" s="37">
        <v>0</v>
      </c>
      <c r="AT956" s="51">
        <f t="shared" si="235"/>
        <v>0</v>
      </c>
      <c r="AU956" s="35">
        <v>-13649.92</v>
      </c>
      <c r="AV956" s="37">
        <v>231700</v>
      </c>
      <c r="AW956" s="37">
        <v>35</v>
      </c>
      <c r="AX956" s="51">
        <f t="shared" si="236"/>
        <v>-1.826273284419508</v>
      </c>
      <c r="AY956" s="50">
        <f t="shared" si="237"/>
        <v>-183957.36000000002</v>
      </c>
      <c r="AZ956" s="50">
        <f t="shared" si="238"/>
        <v>221200</v>
      </c>
      <c r="BA956" s="50">
        <f t="shared" si="239"/>
        <v>140</v>
      </c>
      <c r="BB956" s="36">
        <f t="shared" si="240"/>
        <v>-25.780642676311036</v>
      </c>
      <c r="BC956" s="38" t="s">
        <v>1394</v>
      </c>
      <c r="BD956" s="38" t="s">
        <v>1395</v>
      </c>
      <c r="BE956" s="38" t="s">
        <v>1547</v>
      </c>
      <c r="BF956" s="38"/>
    </row>
    <row r="957" spans="1:58" s="33" customFormat="1" x14ac:dyDescent="0.2">
      <c r="A957" s="34">
        <v>142269</v>
      </c>
      <c r="B957" s="35" t="s">
        <v>1584</v>
      </c>
      <c r="C957" s="35">
        <v>-300814.05</v>
      </c>
      <c r="D957" s="35">
        <v>1611400</v>
      </c>
      <c r="E957" s="35">
        <v>245</v>
      </c>
      <c r="F957" s="49">
        <f t="shared" si="225"/>
        <v>-5.6003608663274163</v>
      </c>
      <c r="G957" s="35">
        <v>-120563.07</v>
      </c>
      <c r="H957" s="35">
        <v>2634660</v>
      </c>
      <c r="I957" s="35">
        <v>419</v>
      </c>
      <c r="J957" s="49">
        <f t="shared" si="226"/>
        <v>-1.4185721003848695</v>
      </c>
      <c r="K957" s="35">
        <v>69829.399999999994</v>
      </c>
      <c r="L957" s="35">
        <v>3704039</v>
      </c>
      <c r="M957" s="35">
        <v>565.9</v>
      </c>
      <c r="N957" s="49">
        <f t="shared" si="227"/>
        <v>0.5655669392249919</v>
      </c>
      <c r="O957" s="35">
        <v>67120.39</v>
      </c>
      <c r="P957" s="35">
        <v>1695601.5</v>
      </c>
      <c r="Q957" s="35">
        <v>252.45</v>
      </c>
      <c r="R957" s="49">
        <f t="shared" si="228"/>
        <v>1.2271350845113076</v>
      </c>
      <c r="S957" s="35">
        <v>-43690.63</v>
      </c>
      <c r="T957" s="35">
        <v>2288994.5</v>
      </c>
      <c r="U957" s="35">
        <v>356.85</v>
      </c>
      <c r="V957" s="49">
        <f t="shared" si="229"/>
        <v>-0.59170501720296831</v>
      </c>
      <c r="W957" s="35">
        <v>-43627.13</v>
      </c>
      <c r="X957" s="35">
        <v>1148000</v>
      </c>
      <c r="Y957" s="35">
        <v>175</v>
      </c>
      <c r="Z957" s="49">
        <f t="shared" si="230"/>
        <v>-1.1400817944250872</v>
      </c>
      <c r="AA957" s="35">
        <v>-184316.09</v>
      </c>
      <c r="AB957" s="35">
        <v>3061870</v>
      </c>
      <c r="AC957" s="35">
        <v>451</v>
      </c>
      <c r="AD957" s="49">
        <f t="shared" si="231"/>
        <v>-1.8661141034727144</v>
      </c>
      <c r="AE957" s="35">
        <v>159761.91</v>
      </c>
      <c r="AF957" s="35">
        <v>2242050</v>
      </c>
      <c r="AG957" s="35">
        <v>330</v>
      </c>
      <c r="AH957" s="49">
        <f t="shared" si="232"/>
        <v>2.1377120492406503</v>
      </c>
      <c r="AI957" s="35">
        <v>-38348.85</v>
      </c>
      <c r="AJ957" s="35">
        <v>4230297.5</v>
      </c>
      <c r="AK957" s="35">
        <v>636.75</v>
      </c>
      <c r="AL957" s="49">
        <f t="shared" si="233"/>
        <v>-0.28102381688285516</v>
      </c>
      <c r="AM957" s="35">
        <v>1006601.21</v>
      </c>
      <c r="AN957" s="35">
        <v>3825590</v>
      </c>
      <c r="AO957" s="35">
        <v>582</v>
      </c>
      <c r="AP957" s="49">
        <f t="shared" si="234"/>
        <v>8.156816990320447</v>
      </c>
      <c r="AQ957" s="35">
        <v>342028.18</v>
      </c>
      <c r="AR957" s="37">
        <v>3035715</v>
      </c>
      <c r="AS957" s="37">
        <v>459.5</v>
      </c>
      <c r="AT957" s="51">
        <f t="shared" si="235"/>
        <v>3.4927104751269469</v>
      </c>
      <c r="AU957" s="35">
        <v>-217731.44</v>
      </c>
      <c r="AV957" s="37">
        <v>4795302.5</v>
      </c>
      <c r="AW957" s="37">
        <v>698.25</v>
      </c>
      <c r="AX957" s="51">
        <f t="shared" si="236"/>
        <v>-1.4075597191209521</v>
      </c>
      <c r="AY957" s="50">
        <f t="shared" si="237"/>
        <v>-556061.17999999993</v>
      </c>
      <c r="AZ957" s="50">
        <f t="shared" si="238"/>
        <v>16144565</v>
      </c>
      <c r="BA957" s="50">
        <f t="shared" si="239"/>
        <v>5171.7000000000007</v>
      </c>
      <c r="BB957" s="36">
        <f t="shared" si="240"/>
        <v>-1.0677213402776722</v>
      </c>
      <c r="BC957" s="38" t="s">
        <v>1394</v>
      </c>
      <c r="BD957" s="38" t="s">
        <v>1395</v>
      </c>
      <c r="BE957" s="38" t="s">
        <v>1547</v>
      </c>
      <c r="BF957" s="38"/>
    </row>
    <row r="958" spans="1:58" s="33" customFormat="1" x14ac:dyDescent="0.2">
      <c r="A958" s="34">
        <v>143195</v>
      </c>
      <c r="B958" s="35" t="s">
        <v>1403</v>
      </c>
      <c r="C958" s="35">
        <v>2089583.94</v>
      </c>
      <c r="D958" s="35">
        <v>2607600</v>
      </c>
      <c r="E958" s="35">
        <v>395</v>
      </c>
      <c r="F958" s="49">
        <f t="shared" si="225"/>
        <v>24.04031224114128</v>
      </c>
      <c r="G958" s="35">
        <v>1578203.95</v>
      </c>
      <c r="H958" s="35">
        <v>1604680</v>
      </c>
      <c r="I958" s="35">
        <v>252</v>
      </c>
      <c r="J958" s="49">
        <f t="shared" si="226"/>
        <v>30.488522602637286</v>
      </c>
      <c r="K958" s="35">
        <v>1346351.97</v>
      </c>
      <c r="L958" s="35">
        <v>2549890</v>
      </c>
      <c r="M958" s="35">
        <v>389</v>
      </c>
      <c r="N958" s="49">
        <f t="shared" si="227"/>
        <v>15.840118240394684</v>
      </c>
      <c r="O958" s="35">
        <v>-16150.03</v>
      </c>
      <c r="P958" s="35">
        <v>804400</v>
      </c>
      <c r="Q958" s="35">
        <v>115</v>
      </c>
      <c r="R958" s="49">
        <f t="shared" si="228"/>
        <v>-0.62239051466931883</v>
      </c>
      <c r="S958" s="35">
        <v>-54972.03</v>
      </c>
      <c r="T958" s="35">
        <v>236220</v>
      </c>
      <c r="U958" s="35">
        <v>31</v>
      </c>
      <c r="V958" s="49">
        <f t="shared" si="229"/>
        <v>-7.2141771653543305</v>
      </c>
      <c r="W958" s="35">
        <v>-178460.05</v>
      </c>
      <c r="X958" s="35">
        <v>2349700</v>
      </c>
      <c r="Y958" s="35">
        <v>360</v>
      </c>
      <c r="Z958" s="49">
        <f t="shared" si="230"/>
        <v>-2.2785042771417627</v>
      </c>
      <c r="AA958" s="35">
        <v>-9677.0499999999993</v>
      </c>
      <c r="AB958" s="35">
        <v>249200</v>
      </c>
      <c r="AC958" s="35">
        <v>35</v>
      </c>
      <c r="AD958" s="49">
        <f t="shared" si="231"/>
        <v>-1.2038063804173353</v>
      </c>
      <c r="AE958" s="35">
        <v>794092.95</v>
      </c>
      <c r="AF958" s="35">
        <v>975800</v>
      </c>
      <c r="AG958" s="35">
        <v>140</v>
      </c>
      <c r="AH958" s="49">
        <f t="shared" si="232"/>
        <v>24.413597560975607</v>
      </c>
      <c r="AI958" s="35">
        <v>1637937.97</v>
      </c>
      <c r="AJ958" s="35">
        <v>1470700</v>
      </c>
      <c r="AK958" s="35">
        <v>210</v>
      </c>
      <c r="AL958" s="49">
        <f t="shared" si="233"/>
        <v>34.525108499354047</v>
      </c>
      <c r="AM958" s="35">
        <v>1038537.97</v>
      </c>
      <c r="AN958" s="35">
        <v>0</v>
      </c>
      <c r="AO958" s="35">
        <v>0</v>
      </c>
      <c r="AP958" s="49">
        <f t="shared" si="234"/>
        <v>0</v>
      </c>
      <c r="AQ958" s="35">
        <v>224977.97</v>
      </c>
      <c r="AR958" s="37">
        <v>231700</v>
      </c>
      <c r="AS958" s="37">
        <v>35</v>
      </c>
      <c r="AT958" s="51">
        <f t="shared" si="235"/>
        <v>30.100634743202416</v>
      </c>
      <c r="AU958" s="35">
        <v>1855866.96</v>
      </c>
      <c r="AV958" s="37">
        <v>2237500</v>
      </c>
      <c r="AW958" s="37">
        <v>325</v>
      </c>
      <c r="AX958" s="51">
        <f t="shared" si="236"/>
        <v>25.712570172067039</v>
      </c>
      <c r="AY958" s="50">
        <f t="shared" si="237"/>
        <v>4754880.6999999993</v>
      </c>
      <c r="AZ958" s="50">
        <f t="shared" si="238"/>
        <v>10401690</v>
      </c>
      <c r="BA958" s="50">
        <f t="shared" si="239"/>
        <v>2287</v>
      </c>
      <c r="BB958" s="36">
        <f t="shared" si="240"/>
        <v>14.170899315399707</v>
      </c>
      <c r="BC958" s="38" t="s">
        <v>1394</v>
      </c>
      <c r="BD958" s="38" t="s">
        <v>1395</v>
      </c>
      <c r="BE958" s="38" t="s">
        <v>1547</v>
      </c>
      <c r="BF958" s="38"/>
    </row>
    <row r="959" spans="1:58" s="33" customFormat="1" x14ac:dyDescent="0.2">
      <c r="A959" s="34">
        <v>143395</v>
      </c>
      <c r="B959" s="35" t="s">
        <v>1585</v>
      </c>
      <c r="C959" s="35">
        <v>448498.16</v>
      </c>
      <c r="D959" s="35">
        <v>450800</v>
      </c>
      <c r="E959" s="35">
        <v>70</v>
      </c>
      <c r="F959" s="49">
        <f t="shared" si="225"/>
        <v>29.846816326530611</v>
      </c>
      <c r="G959" s="35">
        <v>717978.16</v>
      </c>
      <c r="H959" s="35">
        <v>1571800</v>
      </c>
      <c r="I959" s="35">
        <v>250</v>
      </c>
      <c r="J959" s="49">
        <f t="shared" si="226"/>
        <v>14.160403969970735</v>
      </c>
      <c r="K959" s="35">
        <v>854597.15</v>
      </c>
      <c r="L959" s="35">
        <v>1688120</v>
      </c>
      <c r="M959" s="35">
        <v>259</v>
      </c>
      <c r="N959" s="49">
        <f t="shared" si="227"/>
        <v>15.187258311020544</v>
      </c>
      <c r="O959" s="35">
        <v>1021778.15</v>
      </c>
      <c r="P959" s="35">
        <v>913500</v>
      </c>
      <c r="Q959" s="35">
        <v>140</v>
      </c>
      <c r="R959" s="49">
        <f t="shared" si="228"/>
        <v>34.674463765736178</v>
      </c>
      <c r="S959" s="35">
        <v>715108.15</v>
      </c>
      <c r="T959" s="35">
        <v>445900</v>
      </c>
      <c r="U959" s="35">
        <v>70</v>
      </c>
      <c r="V959" s="49">
        <f t="shared" si="229"/>
        <v>49.71597364880018</v>
      </c>
      <c r="W959" s="35">
        <v>357323.15</v>
      </c>
      <c r="X959" s="35">
        <v>442400</v>
      </c>
      <c r="Y959" s="35">
        <v>70</v>
      </c>
      <c r="Z959" s="49">
        <f t="shared" si="230"/>
        <v>24.230774186256784</v>
      </c>
      <c r="AA959" s="35">
        <v>879173.15</v>
      </c>
      <c r="AB959" s="35">
        <v>545580</v>
      </c>
      <c r="AC959" s="35">
        <v>84</v>
      </c>
      <c r="AD959" s="49">
        <f t="shared" si="231"/>
        <v>49.954851075919208</v>
      </c>
      <c r="AE959" s="35">
        <v>46181.15</v>
      </c>
      <c r="AF959" s="35">
        <v>50775</v>
      </c>
      <c r="AG959" s="35">
        <v>7.5</v>
      </c>
      <c r="AH959" s="49">
        <f t="shared" si="232"/>
        <v>27.28576070901034</v>
      </c>
      <c r="AI959" s="35">
        <v>1041702.63</v>
      </c>
      <c r="AJ959" s="35">
        <v>2075920</v>
      </c>
      <c r="AK959" s="35">
        <v>311</v>
      </c>
      <c r="AL959" s="49">
        <f t="shared" si="233"/>
        <v>15.555889210566882</v>
      </c>
      <c r="AM959" s="35">
        <v>928872.63</v>
      </c>
      <c r="AN959" s="35">
        <v>684600</v>
      </c>
      <c r="AO959" s="35">
        <v>105</v>
      </c>
      <c r="AP959" s="49">
        <f t="shared" si="234"/>
        <v>42.061132822085888</v>
      </c>
      <c r="AQ959" s="35">
        <v>644822.63</v>
      </c>
      <c r="AR959" s="37">
        <v>684600</v>
      </c>
      <c r="AS959" s="37">
        <v>105</v>
      </c>
      <c r="AT959" s="51">
        <f t="shared" si="235"/>
        <v>29.198804455156296</v>
      </c>
      <c r="AU959" s="35">
        <v>1027020.62</v>
      </c>
      <c r="AV959" s="37">
        <v>1075250</v>
      </c>
      <c r="AW959" s="37">
        <v>160</v>
      </c>
      <c r="AX959" s="51">
        <f t="shared" si="236"/>
        <v>29.609522641246222</v>
      </c>
      <c r="AY959" s="50">
        <f t="shared" si="237"/>
        <v>4994456.07</v>
      </c>
      <c r="AZ959" s="50">
        <f t="shared" si="238"/>
        <v>6058100</v>
      </c>
      <c r="BA959" s="50">
        <f t="shared" si="239"/>
        <v>1631.5</v>
      </c>
      <c r="BB959" s="36">
        <f t="shared" si="240"/>
        <v>25.557210704676383</v>
      </c>
      <c r="BC959" s="38" t="s">
        <v>1394</v>
      </c>
      <c r="BD959" s="38" t="s">
        <v>1395</v>
      </c>
      <c r="BE959" s="38" t="s">
        <v>1547</v>
      </c>
      <c r="BF959" s="38"/>
    </row>
    <row r="960" spans="1:58" s="33" customFormat="1" x14ac:dyDescent="0.2">
      <c r="A960" s="34">
        <v>149826</v>
      </c>
      <c r="B960" s="35" t="s">
        <v>1585</v>
      </c>
      <c r="C960" s="35">
        <v>220352.26</v>
      </c>
      <c r="D960" s="35">
        <v>228900</v>
      </c>
      <c r="E960" s="35">
        <v>35</v>
      </c>
      <c r="F960" s="49">
        <f t="shared" si="225"/>
        <v>28.879719528178246</v>
      </c>
      <c r="G960" s="35">
        <v>520302.27</v>
      </c>
      <c r="H960" s="35">
        <v>679700</v>
      </c>
      <c r="I960" s="35">
        <v>105</v>
      </c>
      <c r="J960" s="49">
        <f t="shared" si="226"/>
        <v>23.730131484478449</v>
      </c>
      <c r="K960" s="35">
        <v>212977.27</v>
      </c>
      <c r="L960" s="35">
        <v>227500</v>
      </c>
      <c r="M960" s="35">
        <v>35</v>
      </c>
      <c r="N960" s="49">
        <f t="shared" si="227"/>
        <v>28.084914725274725</v>
      </c>
      <c r="O960" s="35">
        <v>406477.27</v>
      </c>
      <c r="P960" s="35">
        <v>468300</v>
      </c>
      <c r="Q960" s="35">
        <v>70</v>
      </c>
      <c r="R960" s="49">
        <f t="shared" si="228"/>
        <v>26.907528016228916</v>
      </c>
      <c r="S960" s="35">
        <v>-22.73</v>
      </c>
      <c r="T960" s="35">
        <v>0</v>
      </c>
      <c r="U960" s="35">
        <v>0</v>
      </c>
      <c r="V960" s="49">
        <f t="shared" si="229"/>
        <v>0</v>
      </c>
      <c r="W960" s="35">
        <v>115052.27</v>
      </c>
      <c r="X960" s="35">
        <v>224700</v>
      </c>
      <c r="Y960" s="35">
        <v>35</v>
      </c>
      <c r="Z960" s="49">
        <f t="shared" si="230"/>
        <v>15.360783711615488</v>
      </c>
      <c r="AA960" s="35">
        <v>229802.27</v>
      </c>
      <c r="AB960" s="35">
        <v>238700</v>
      </c>
      <c r="AC960" s="35">
        <v>35</v>
      </c>
      <c r="AD960" s="49">
        <f t="shared" si="231"/>
        <v>29.844450649350648</v>
      </c>
      <c r="AE960" s="35">
        <v>-197.73</v>
      </c>
      <c r="AF960" s="35">
        <v>0</v>
      </c>
      <c r="AG960" s="35">
        <v>0</v>
      </c>
      <c r="AH960" s="49">
        <f t="shared" si="232"/>
        <v>0</v>
      </c>
      <c r="AI960" s="35">
        <v>169602.27</v>
      </c>
      <c r="AJ960" s="35">
        <v>238700</v>
      </c>
      <c r="AK960" s="35">
        <v>35</v>
      </c>
      <c r="AL960" s="49">
        <f t="shared" si="233"/>
        <v>22.026268831168831</v>
      </c>
      <c r="AM960" s="35">
        <v>167652.26999999999</v>
      </c>
      <c r="AN960" s="35">
        <v>224700</v>
      </c>
      <c r="AO960" s="35">
        <v>35</v>
      </c>
      <c r="AP960" s="49">
        <f t="shared" si="234"/>
        <v>23.129596662216287</v>
      </c>
      <c r="AQ960" s="35">
        <v>225002.27</v>
      </c>
      <c r="AR960" s="37">
        <v>231700</v>
      </c>
      <c r="AS960" s="37">
        <v>35</v>
      </c>
      <c r="AT960" s="51">
        <f t="shared" si="235"/>
        <v>30.103885930082001</v>
      </c>
      <c r="AU960" s="35">
        <v>343238.2</v>
      </c>
      <c r="AV960" s="37">
        <v>480900</v>
      </c>
      <c r="AW960" s="37">
        <v>70</v>
      </c>
      <c r="AX960" s="51">
        <f t="shared" si="236"/>
        <v>22.125980869203577</v>
      </c>
      <c r="AY960" s="50">
        <f t="shared" si="237"/>
        <v>1704940.8800000001</v>
      </c>
      <c r="AZ960" s="50">
        <f t="shared" si="238"/>
        <v>2067800</v>
      </c>
      <c r="BA960" s="50">
        <f t="shared" si="239"/>
        <v>490</v>
      </c>
      <c r="BB960" s="36">
        <f t="shared" si="240"/>
        <v>25.560096372956771</v>
      </c>
      <c r="BC960" s="38" t="s">
        <v>1394</v>
      </c>
      <c r="BD960" s="38" t="s">
        <v>1395</v>
      </c>
      <c r="BE960" s="38" t="s">
        <v>1547</v>
      </c>
      <c r="BF960" s="38"/>
    </row>
    <row r="961" spans="1:58" s="33" customFormat="1" x14ac:dyDescent="0.2">
      <c r="A961" s="34">
        <v>170709</v>
      </c>
      <c r="B961" s="35" t="s">
        <v>1405</v>
      </c>
      <c r="C961" s="35">
        <v>-4027.32</v>
      </c>
      <c r="D961" s="35">
        <v>455700</v>
      </c>
      <c r="E961" s="35">
        <v>70</v>
      </c>
      <c r="F961" s="49">
        <f t="shared" si="225"/>
        <v>-0.26512969058591179</v>
      </c>
      <c r="G961" s="35">
        <v>239303.67999999999</v>
      </c>
      <c r="H961" s="35">
        <v>757985</v>
      </c>
      <c r="I961" s="35">
        <v>119</v>
      </c>
      <c r="J961" s="49">
        <f t="shared" si="226"/>
        <v>9.7870196375917722</v>
      </c>
      <c r="K961" s="35">
        <v>50164.68</v>
      </c>
      <c r="L961" s="35">
        <v>536610</v>
      </c>
      <c r="M961" s="35">
        <v>81</v>
      </c>
      <c r="N961" s="49">
        <f t="shared" si="227"/>
        <v>2.8045329009895457</v>
      </c>
      <c r="O961" s="35">
        <v>215745.68</v>
      </c>
      <c r="P961" s="35">
        <v>691250</v>
      </c>
      <c r="Q961" s="35">
        <v>105</v>
      </c>
      <c r="R961" s="49">
        <f t="shared" si="228"/>
        <v>9.6753939674502707</v>
      </c>
      <c r="S961" s="35">
        <v>-22598.32</v>
      </c>
      <c r="T961" s="35">
        <v>224700</v>
      </c>
      <c r="U961" s="35">
        <v>35</v>
      </c>
      <c r="V961" s="49">
        <f t="shared" si="229"/>
        <v>-3.117703248776146</v>
      </c>
      <c r="W961" s="35">
        <v>-45023.32</v>
      </c>
      <c r="X961" s="35">
        <v>224700</v>
      </c>
      <c r="Y961" s="35">
        <v>35</v>
      </c>
      <c r="Z961" s="49">
        <f t="shared" si="230"/>
        <v>-6.0111241655540724</v>
      </c>
      <c r="AA961" s="35">
        <v>349.67</v>
      </c>
      <c r="AB961" s="35">
        <v>669335</v>
      </c>
      <c r="AC961" s="35">
        <v>95.5</v>
      </c>
      <c r="AD961" s="49">
        <f t="shared" si="231"/>
        <v>1.6194835172223178E-2</v>
      </c>
      <c r="AE961" s="35">
        <v>286144.67</v>
      </c>
      <c r="AF961" s="35">
        <v>551285</v>
      </c>
      <c r="AG961" s="35">
        <v>80.5</v>
      </c>
      <c r="AH961" s="49">
        <f t="shared" si="232"/>
        <v>15.571510380293313</v>
      </c>
      <c r="AI961" s="35">
        <v>-29903.33</v>
      </c>
      <c r="AJ961" s="35">
        <v>238700</v>
      </c>
      <c r="AK961" s="35">
        <v>35</v>
      </c>
      <c r="AL961" s="49">
        <f t="shared" si="233"/>
        <v>-3.8835493506493508</v>
      </c>
      <c r="AM961" s="35">
        <v>-28424.83</v>
      </c>
      <c r="AN961" s="35">
        <v>926487.5</v>
      </c>
      <c r="AO961" s="35">
        <v>138.75</v>
      </c>
      <c r="AP961" s="49">
        <f t="shared" si="234"/>
        <v>-0.95108647445324412</v>
      </c>
      <c r="AQ961" s="35">
        <v>-17175.830000000002</v>
      </c>
      <c r="AR961" s="37">
        <v>465150</v>
      </c>
      <c r="AS961" s="37">
        <v>70</v>
      </c>
      <c r="AT961" s="51">
        <f t="shared" si="235"/>
        <v>-1.1446860797592175</v>
      </c>
      <c r="AU961" s="35">
        <v>115202.87</v>
      </c>
      <c r="AV961" s="37">
        <v>1068190</v>
      </c>
      <c r="AW961" s="37">
        <v>157</v>
      </c>
      <c r="AX961" s="51">
        <f t="shared" si="236"/>
        <v>3.3433087465713025</v>
      </c>
      <c r="AY961" s="50">
        <f t="shared" si="237"/>
        <v>433914.74999999994</v>
      </c>
      <c r="AZ961" s="50">
        <f t="shared" si="238"/>
        <v>3560280</v>
      </c>
      <c r="BA961" s="50">
        <f t="shared" si="239"/>
        <v>1021.75</v>
      </c>
      <c r="BB961" s="36">
        <f t="shared" si="240"/>
        <v>3.778173977889379</v>
      </c>
      <c r="BC961" s="38" t="s">
        <v>1394</v>
      </c>
      <c r="BD961" s="38" t="s">
        <v>1395</v>
      </c>
      <c r="BE961" s="38" t="s">
        <v>1547</v>
      </c>
      <c r="BF961" s="38"/>
    </row>
    <row r="962" spans="1:58" s="33" customFormat="1" x14ac:dyDescent="0.2">
      <c r="A962" s="34">
        <v>171687</v>
      </c>
      <c r="B962" s="35" t="s">
        <v>1586</v>
      </c>
      <c r="C962" s="35">
        <v>217240.53</v>
      </c>
      <c r="D962" s="35">
        <v>0</v>
      </c>
      <c r="E962" s="35">
        <v>0</v>
      </c>
      <c r="F962" s="49">
        <f t="shared" si="225"/>
        <v>0</v>
      </c>
      <c r="G962" s="35">
        <v>93215.53</v>
      </c>
      <c r="H962" s="35">
        <v>95850</v>
      </c>
      <c r="I962" s="35">
        <v>15</v>
      </c>
      <c r="J962" s="49">
        <f t="shared" si="226"/>
        <v>30.147954407929056</v>
      </c>
      <c r="K962" s="35">
        <v>222101.46</v>
      </c>
      <c r="L962" s="35">
        <v>423300</v>
      </c>
      <c r="M962" s="35">
        <v>65</v>
      </c>
      <c r="N962" s="49">
        <f t="shared" si="227"/>
        <v>15.740712969525159</v>
      </c>
      <c r="O962" s="35">
        <v>405683.93</v>
      </c>
      <c r="P962" s="35">
        <v>489520</v>
      </c>
      <c r="Q962" s="35">
        <v>72</v>
      </c>
      <c r="R962" s="49">
        <f t="shared" si="228"/>
        <v>25.690884601242033</v>
      </c>
      <c r="S962" s="35">
        <v>414403.94</v>
      </c>
      <c r="T962" s="35">
        <v>297720</v>
      </c>
      <c r="U962" s="35">
        <v>43</v>
      </c>
      <c r="V962" s="49">
        <f t="shared" si="229"/>
        <v>43.149678019615749</v>
      </c>
      <c r="W962" s="35">
        <v>282376.93</v>
      </c>
      <c r="X962" s="35">
        <v>143180</v>
      </c>
      <c r="Y962" s="35">
        <v>22</v>
      </c>
      <c r="Z962" s="49">
        <f t="shared" si="230"/>
        <v>59.165441402430503</v>
      </c>
      <c r="AA962" s="35">
        <v>202376.93</v>
      </c>
      <c r="AB962" s="35">
        <v>0</v>
      </c>
      <c r="AC962" s="35">
        <v>0</v>
      </c>
      <c r="AD962" s="49">
        <f t="shared" si="231"/>
        <v>0</v>
      </c>
      <c r="AE962" s="35">
        <v>232676.93</v>
      </c>
      <c r="AF962" s="35">
        <v>348300</v>
      </c>
      <c r="AG962" s="35">
        <v>50</v>
      </c>
      <c r="AH962" s="49">
        <f t="shared" si="232"/>
        <v>20.04107924203273</v>
      </c>
      <c r="AI962" s="35">
        <v>426490.91</v>
      </c>
      <c r="AJ962" s="35">
        <v>410400</v>
      </c>
      <c r="AK962" s="35">
        <v>60</v>
      </c>
      <c r="AL962" s="49">
        <f t="shared" si="233"/>
        <v>32.215443981481478</v>
      </c>
      <c r="AM962" s="35">
        <v>128134.66</v>
      </c>
      <c r="AN962" s="35">
        <v>134800</v>
      </c>
      <c r="AO962" s="35">
        <v>20</v>
      </c>
      <c r="AP962" s="49">
        <f t="shared" si="234"/>
        <v>29.467169584569735</v>
      </c>
      <c r="AQ962" s="35">
        <v>363934.66</v>
      </c>
      <c r="AR962" s="37">
        <v>475800</v>
      </c>
      <c r="AS962" s="37">
        <v>70</v>
      </c>
      <c r="AT962" s="51">
        <f t="shared" si="235"/>
        <v>23.711589869693146</v>
      </c>
      <c r="AU962" s="35">
        <v>344421.37</v>
      </c>
      <c r="AV962" s="37">
        <v>313100</v>
      </c>
      <c r="AW962" s="37">
        <v>45</v>
      </c>
      <c r="AX962" s="51">
        <f t="shared" si="236"/>
        <v>34.101125742574254</v>
      </c>
      <c r="AY962" s="50">
        <f t="shared" si="237"/>
        <v>1837399.2499999998</v>
      </c>
      <c r="AZ962" s="50">
        <f t="shared" si="238"/>
        <v>1449570</v>
      </c>
      <c r="BA962" s="50">
        <f t="shared" si="239"/>
        <v>462</v>
      </c>
      <c r="BB962" s="36">
        <f t="shared" si="240"/>
        <v>39.293981491062866</v>
      </c>
      <c r="BC962" s="38" t="s">
        <v>1394</v>
      </c>
      <c r="BD962" s="38" t="s">
        <v>1395</v>
      </c>
      <c r="BE962" s="38" t="s">
        <v>1547</v>
      </c>
      <c r="BF962" s="38"/>
    </row>
    <row r="963" spans="1:58" s="33" customFormat="1" x14ac:dyDescent="0.2">
      <c r="A963" s="34">
        <v>172798</v>
      </c>
      <c r="B963" s="35" t="s">
        <v>1407</v>
      </c>
      <c r="C963" s="35">
        <v>324647.43</v>
      </c>
      <c r="D963" s="35">
        <v>464800</v>
      </c>
      <c r="E963" s="35">
        <v>70</v>
      </c>
      <c r="F963" s="49">
        <f t="shared" ref="F963:F1026" si="241">IFERROR(C963/(D963/30),0)</f>
        <v>20.95400796041308</v>
      </c>
      <c r="G963" s="35">
        <v>205548.43</v>
      </c>
      <c r="H963" s="35">
        <v>488180</v>
      </c>
      <c r="I963" s="35">
        <v>77</v>
      </c>
      <c r="J963" s="49">
        <f t="shared" ref="J963:J1026" si="242">IFERROR(G963/(H963/31),0)</f>
        <v>13.052565303781391</v>
      </c>
      <c r="K963" s="35">
        <v>-21319.57</v>
      </c>
      <c r="L963" s="35">
        <v>506100</v>
      </c>
      <c r="M963" s="35">
        <v>77</v>
      </c>
      <c r="N963" s="49">
        <f t="shared" ref="N963:N1026" si="243">IFERROR(K963/(L963/30),0)</f>
        <v>-1.2637563722584468</v>
      </c>
      <c r="O963" s="35">
        <v>-17373.57</v>
      </c>
      <c r="P963" s="35">
        <v>694400</v>
      </c>
      <c r="Q963" s="35">
        <v>105</v>
      </c>
      <c r="R963" s="49">
        <f t="shared" ref="R963:R1026" si="244">IFERROR(O963/(P963/31),0)</f>
        <v>-0.77560580357142861</v>
      </c>
      <c r="S963" s="35">
        <v>-62970.57</v>
      </c>
      <c r="T963" s="35">
        <v>1130500</v>
      </c>
      <c r="U963" s="35">
        <v>175</v>
      </c>
      <c r="V963" s="49">
        <f t="shared" ref="V963:V1026" si="245">IFERROR(S963/(T963/31),0)</f>
        <v>-1.7267471649712516</v>
      </c>
      <c r="W963" s="35">
        <v>-85197.57</v>
      </c>
      <c r="X963" s="35">
        <v>228200</v>
      </c>
      <c r="Y963" s="35">
        <v>35</v>
      </c>
      <c r="Z963" s="49">
        <f t="shared" ref="Z963:Z1026" si="246">IFERROR(W963/(X963/30),0)</f>
        <v>-11.200381682734443</v>
      </c>
      <c r="AA963" s="35">
        <v>-54240.57</v>
      </c>
      <c r="AB963" s="35">
        <v>1169000</v>
      </c>
      <c r="AC963" s="35">
        <v>175</v>
      </c>
      <c r="AD963" s="49">
        <f t="shared" ref="AD963:AD1026" si="247">IFERROR(AA963/(AB963/31),0)</f>
        <v>-1.4383726860564585</v>
      </c>
      <c r="AE963" s="35">
        <v>-16549.57</v>
      </c>
      <c r="AF963" s="35">
        <v>511750</v>
      </c>
      <c r="AG963" s="35">
        <v>75</v>
      </c>
      <c r="AH963" s="49">
        <f t="shared" ref="AH963:AH1026" si="248">IFERROR(AE963/(AF963/30),0)</f>
        <v>-0.97017508549096243</v>
      </c>
      <c r="AI963" s="35">
        <v>-35747.56</v>
      </c>
      <c r="AJ963" s="35">
        <v>689600</v>
      </c>
      <c r="AK963" s="35">
        <v>101</v>
      </c>
      <c r="AL963" s="49">
        <f t="shared" ref="AL963:AL1026" si="249">IFERROR(AI963/(AJ963/31),0)</f>
        <v>-1.6069813805104407</v>
      </c>
      <c r="AM963" s="35">
        <v>-24222.54</v>
      </c>
      <c r="AN963" s="35">
        <v>685555</v>
      </c>
      <c r="AO963" s="35">
        <v>106.5</v>
      </c>
      <c r="AP963" s="49">
        <f t="shared" ref="AP963:AP1026" si="250">IFERROR(AM963/(AN963/31),0)</f>
        <v>-1.0953150950689587</v>
      </c>
      <c r="AQ963" s="35">
        <v>-5222.53</v>
      </c>
      <c r="AR963" s="37">
        <v>1049350</v>
      </c>
      <c r="AS963" s="37">
        <v>155</v>
      </c>
      <c r="AT963" s="51">
        <f t="shared" ref="AT963:AT1026" si="251">IFERROR(AQ963/(AR963/31),0)</f>
        <v>-0.15428449039881831</v>
      </c>
      <c r="AU963" s="35">
        <v>-162689.16</v>
      </c>
      <c r="AV963" s="37">
        <v>1254025</v>
      </c>
      <c r="AW963" s="37">
        <v>182.5</v>
      </c>
      <c r="AX963" s="51">
        <f t="shared" ref="AX963:AX1026" si="252">IFERROR(AU963/(AV963/31),0)</f>
        <v>-4.0217411614600982</v>
      </c>
      <c r="AY963" s="50">
        <f t="shared" si="237"/>
        <v>289094.00999999995</v>
      </c>
      <c r="AZ963" s="50">
        <f t="shared" si="238"/>
        <v>4681180</v>
      </c>
      <c r="BA963" s="50">
        <f t="shared" si="239"/>
        <v>1334</v>
      </c>
      <c r="BB963" s="36">
        <f t="shared" si="240"/>
        <v>1.9144562503471343</v>
      </c>
      <c r="BC963" s="38" t="s">
        <v>1394</v>
      </c>
      <c r="BD963" s="38" t="s">
        <v>1395</v>
      </c>
      <c r="BE963" s="38" t="s">
        <v>1547</v>
      </c>
      <c r="BF963" s="38"/>
    </row>
    <row r="964" spans="1:58" s="33" customFormat="1" x14ac:dyDescent="0.2">
      <c r="A964" s="34">
        <v>172872</v>
      </c>
      <c r="B964" s="35" t="s">
        <v>1408</v>
      </c>
      <c r="C964" s="35">
        <v>1006120.63</v>
      </c>
      <c r="D964" s="35">
        <v>1260335</v>
      </c>
      <c r="E964" s="35">
        <v>191.5</v>
      </c>
      <c r="F964" s="49">
        <f t="shared" si="241"/>
        <v>23.948885732761529</v>
      </c>
      <c r="G964" s="35">
        <v>692555.64</v>
      </c>
      <c r="H964" s="35">
        <v>587100</v>
      </c>
      <c r="I964" s="35">
        <v>90</v>
      </c>
      <c r="J964" s="49">
        <f t="shared" si="242"/>
        <v>36.568258967807864</v>
      </c>
      <c r="K964" s="35">
        <v>768279.13</v>
      </c>
      <c r="L964" s="35">
        <v>1756380</v>
      </c>
      <c r="M964" s="35">
        <v>256</v>
      </c>
      <c r="N964" s="49">
        <f t="shared" si="243"/>
        <v>13.122657910019472</v>
      </c>
      <c r="O964" s="35">
        <v>817028.13</v>
      </c>
      <c r="P964" s="35">
        <v>454300</v>
      </c>
      <c r="Q964" s="35">
        <v>70</v>
      </c>
      <c r="R964" s="49">
        <f t="shared" si="244"/>
        <v>55.751424235086951</v>
      </c>
      <c r="S964" s="35">
        <v>362118.13</v>
      </c>
      <c r="T964" s="35">
        <v>442400</v>
      </c>
      <c r="U964" s="35">
        <v>70</v>
      </c>
      <c r="V964" s="49">
        <f t="shared" si="245"/>
        <v>25.374462093128393</v>
      </c>
      <c r="W964" s="35">
        <v>817793.12</v>
      </c>
      <c r="X964" s="35">
        <v>687600</v>
      </c>
      <c r="Y964" s="35">
        <v>105</v>
      </c>
      <c r="Z964" s="49">
        <f t="shared" si="246"/>
        <v>35.680328097731241</v>
      </c>
      <c r="AA964" s="35">
        <v>895233.13</v>
      </c>
      <c r="AB964" s="35">
        <v>754600</v>
      </c>
      <c r="AC964" s="35">
        <v>105</v>
      </c>
      <c r="AD964" s="49">
        <f t="shared" si="247"/>
        <v>36.777401311953355</v>
      </c>
      <c r="AE964" s="35">
        <v>515623.13</v>
      </c>
      <c r="AF964" s="35">
        <v>480900</v>
      </c>
      <c r="AG964" s="35">
        <v>70</v>
      </c>
      <c r="AH964" s="49">
        <f t="shared" si="248"/>
        <v>32.166134123518404</v>
      </c>
      <c r="AI964" s="35">
        <v>749173.13</v>
      </c>
      <c r="AJ964" s="35">
        <v>862000</v>
      </c>
      <c r="AK964" s="35">
        <v>125</v>
      </c>
      <c r="AL964" s="49">
        <f t="shared" si="249"/>
        <v>26.942421148491878</v>
      </c>
      <c r="AM964" s="35">
        <v>782211.13</v>
      </c>
      <c r="AN964" s="35">
        <v>958300</v>
      </c>
      <c r="AO964" s="35">
        <v>140</v>
      </c>
      <c r="AP964" s="49">
        <f t="shared" si="250"/>
        <v>25.303709725555674</v>
      </c>
      <c r="AQ964" s="35">
        <v>819466.12</v>
      </c>
      <c r="AR964" s="37">
        <v>1047400</v>
      </c>
      <c r="AS964" s="37">
        <v>150</v>
      </c>
      <c r="AT964" s="51">
        <f t="shared" si="251"/>
        <v>24.253818713003628</v>
      </c>
      <c r="AU964" s="35">
        <v>593727.98</v>
      </c>
      <c r="AV964" s="37">
        <v>954800</v>
      </c>
      <c r="AW964" s="37">
        <v>140</v>
      </c>
      <c r="AX964" s="51">
        <f t="shared" si="252"/>
        <v>19.276882467532467</v>
      </c>
      <c r="AY964" s="50">
        <f t="shared" ref="AY964:AY1027" si="253">C964+G964+K964+O964+S964+W964+AA964</f>
        <v>5359127.9099999992</v>
      </c>
      <c r="AZ964" s="50">
        <f t="shared" ref="AZ964:AZ1027" si="254">D964+H964+L964+P964+T964+X964+AB964</f>
        <v>5942715</v>
      </c>
      <c r="BA964" s="50">
        <f t="shared" ref="BA964:BA1027" si="255">E964+I964+M964+Q964+U964+Y964+AC964+AG964+AK964+AO964+AS964+AW964</f>
        <v>1512.5</v>
      </c>
      <c r="BB964" s="36">
        <f t="shared" si="240"/>
        <v>27.955734914092293</v>
      </c>
      <c r="BC964" s="38" t="s">
        <v>1394</v>
      </c>
      <c r="BD964" s="38" t="s">
        <v>1395</v>
      </c>
      <c r="BE964" s="38" t="s">
        <v>1547</v>
      </c>
      <c r="BF964" s="38"/>
    </row>
    <row r="965" spans="1:58" s="33" customFormat="1" x14ac:dyDescent="0.2">
      <c r="A965" s="34">
        <v>172876</v>
      </c>
      <c r="B965" s="35" t="s">
        <v>1417</v>
      </c>
      <c r="C965" s="35">
        <v>-45306.15</v>
      </c>
      <c r="D965" s="35">
        <v>0</v>
      </c>
      <c r="E965" s="35">
        <v>0</v>
      </c>
      <c r="F965" s="49">
        <f t="shared" si="241"/>
        <v>0</v>
      </c>
      <c r="G965" s="35">
        <v>-45306.15</v>
      </c>
      <c r="H965" s="35">
        <v>0</v>
      </c>
      <c r="I965" s="35">
        <v>0</v>
      </c>
      <c r="J965" s="49">
        <f t="shared" si="242"/>
        <v>0</v>
      </c>
      <c r="K965" s="35">
        <v>-45306.15</v>
      </c>
      <c r="L965" s="35">
        <v>0</v>
      </c>
      <c r="M965" s="35">
        <v>0</v>
      </c>
      <c r="N965" s="49">
        <f t="shared" si="243"/>
        <v>0</v>
      </c>
      <c r="O965" s="35">
        <v>-2806.15</v>
      </c>
      <c r="P965" s="35">
        <v>295200</v>
      </c>
      <c r="Q965" s="35">
        <v>45</v>
      </c>
      <c r="R965" s="49">
        <f t="shared" si="244"/>
        <v>-0.29468377371273713</v>
      </c>
      <c r="S965" s="35">
        <v>-16306.15</v>
      </c>
      <c r="T965" s="35">
        <v>0</v>
      </c>
      <c r="U965" s="35">
        <v>0</v>
      </c>
      <c r="V965" s="49">
        <f t="shared" si="245"/>
        <v>0</v>
      </c>
      <c r="W965" s="35">
        <v>-16306.15</v>
      </c>
      <c r="X965" s="35">
        <v>0</v>
      </c>
      <c r="Y965" s="35">
        <v>0</v>
      </c>
      <c r="Z965" s="49">
        <f t="shared" si="246"/>
        <v>0</v>
      </c>
      <c r="AA965" s="35">
        <v>-16306.15</v>
      </c>
      <c r="AB965" s="35">
        <v>0</v>
      </c>
      <c r="AC965" s="35">
        <v>0</v>
      </c>
      <c r="AD965" s="49">
        <f t="shared" si="247"/>
        <v>0</v>
      </c>
      <c r="AE965" s="35">
        <v>-16306.15</v>
      </c>
      <c r="AF965" s="35">
        <v>0</v>
      </c>
      <c r="AG965" s="35">
        <v>0</v>
      </c>
      <c r="AH965" s="49">
        <f t="shared" si="248"/>
        <v>0</v>
      </c>
      <c r="AI965" s="35">
        <v>-16306.15</v>
      </c>
      <c r="AJ965" s="35">
        <v>0</v>
      </c>
      <c r="AK965" s="35">
        <v>0</v>
      </c>
      <c r="AL965" s="49">
        <f t="shared" si="249"/>
        <v>0</v>
      </c>
      <c r="AM965" s="35">
        <v>-16306.15</v>
      </c>
      <c r="AN965" s="35">
        <v>0</v>
      </c>
      <c r="AO965" s="35">
        <v>0</v>
      </c>
      <c r="AP965" s="49">
        <f t="shared" si="250"/>
        <v>0</v>
      </c>
      <c r="AQ965" s="35">
        <v>-16306.15</v>
      </c>
      <c r="AR965" s="37">
        <v>0</v>
      </c>
      <c r="AS965" s="37">
        <v>0</v>
      </c>
      <c r="AT965" s="51">
        <f t="shared" si="251"/>
        <v>0</v>
      </c>
      <c r="AU965" s="35">
        <v>-16306.15</v>
      </c>
      <c r="AV965" s="37">
        <v>0</v>
      </c>
      <c r="AW965" s="37">
        <v>0</v>
      </c>
      <c r="AX965" s="51">
        <f t="shared" si="252"/>
        <v>0</v>
      </c>
      <c r="AY965" s="50">
        <f t="shared" si="253"/>
        <v>-187643.05</v>
      </c>
      <c r="AZ965" s="50">
        <f t="shared" si="254"/>
        <v>295200</v>
      </c>
      <c r="BA965" s="50">
        <f t="shared" si="255"/>
        <v>45</v>
      </c>
      <c r="BB965" s="36">
        <f t="shared" si="240"/>
        <v>-19.705062838753388</v>
      </c>
      <c r="BC965" s="38" t="s">
        <v>1394</v>
      </c>
      <c r="BD965" s="38" t="s">
        <v>1395</v>
      </c>
      <c r="BE965" s="38" t="s">
        <v>1547</v>
      </c>
      <c r="BF965" s="38"/>
    </row>
    <row r="966" spans="1:58" s="33" customFormat="1" x14ac:dyDescent="0.2">
      <c r="A966" s="34">
        <v>175749</v>
      </c>
      <c r="B966" s="35" t="s">
        <v>1419</v>
      </c>
      <c r="C966" s="35">
        <v>-17095.38</v>
      </c>
      <c r="D966" s="35">
        <v>0</v>
      </c>
      <c r="E966" s="35">
        <v>0</v>
      </c>
      <c r="F966" s="49">
        <f t="shared" si="241"/>
        <v>0</v>
      </c>
      <c r="G966" s="35">
        <v>-17095.38</v>
      </c>
      <c r="H966" s="35">
        <v>0</v>
      </c>
      <c r="I966" s="35">
        <v>0</v>
      </c>
      <c r="J966" s="49">
        <f t="shared" si="242"/>
        <v>0</v>
      </c>
      <c r="K966" s="35">
        <v>-17095.38</v>
      </c>
      <c r="L966" s="35">
        <v>0</v>
      </c>
      <c r="M966" s="35">
        <v>0</v>
      </c>
      <c r="N966" s="49">
        <f t="shared" si="243"/>
        <v>0</v>
      </c>
      <c r="O966" s="35">
        <v>-17095.38</v>
      </c>
      <c r="P966" s="35">
        <v>0</v>
      </c>
      <c r="Q966" s="35">
        <v>0</v>
      </c>
      <c r="R966" s="49">
        <f t="shared" si="244"/>
        <v>0</v>
      </c>
      <c r="S966" s="35">
        <v>-17095.38</v>
      </c>
      <c r="T966" s="35">
        <v>0</v>
      </c>
      <c r="U966" s="35">
        <v>0</v>
      </c>
      <c r="V966" s="49">
        <f t="shared" si="245"/>
        <v>0</v>
      </c>
      <c r="W966" s="35">
        <v>-17095.38</v>
      </c>
      <c r="X966" s="35">
        <v>0</v>
      </c>
      <c r="Y966" s="35">
        <v>0</v>
      </c>
      <c r="Z966" s="49">
        <f t="shared" si="246"/>
        <v>0</v>
      </c>
      <c r="AA966" s="35">
        <v>-17095.38</v>
      </c>
      <c r="AB966" s="35">
        <v>0</v>
      </c>
      <c r="AC966" s="35">
        <v>0</v>
      </c>
      <c r="AD966" s="49">
        <f t="shared" si="247"/>
        <v>0</v>
      </c>
      <c r="AE966" s="35">
        <v>-17095.38</v>
      </c>
      <c r="AF966" s="35">
        <v>0</v>
      </c>
      <c r="AG966" s="35">
        <v>0</v>
      </c>
      <c r="AH966" s="49">
        <f t="shared" si="248"/>
        <v>0</v>
      </c>
      <c r="AI966" s="35">
        <v>-17095.38</v>
      </c>
      <c r="AJ966" s="35">
        <v>0</v>
      </c>
      <c r="AK966" s="35">
        <v>0</v>
      </c>
      <c r="AL966" s="49">
        <f t="shared" si="249"/>
        <v>0</v>
      </c>
      <c r="AM966" s="35">
        <v>-17095.38</v>
      </c>
      <c r="AN966" s="35">
        <v>0</v>
      </c>
      <c r="AO966" s="35">
        <v>0</v>
      </c>
      <c r="AP966" s="49">
        <f t="shared" si="250"/>
        <v>0</v>
      </c>
      <c r="AQ966" s="35">
        <v>-17095.38</v>
      </c>
      <c r="AR966" s="37">
        <v>0</v>
      </c>
      <c r="AS966" s="37">
        <v>0</v>
      </c>
      <c r="AT966" s="51">
        <f t="shared" si="251"/>
        <v>0</v>
      </c>
      <c r="AU966" s="35">
        <v>-17095.38</v>
      </c>
      <c r="AV966" s="37">
        <v>0</v>
      </c>
      <c r="AW966" s="37">
        <v>0</v>
      </c>
      <c r="AX966" s="51">
        <f t="shared" si="252"/>
        <v>0</v>
      </c>
      <c r="AY966" s="50">
        <f t="shared" si="253"/>
        <v>-119667.66000000002</v>
      </c>
      <c r="AZ966" s="50">
        <f t="shared" si="254"/>
        <v>0</v>
      </c>
      <c r="BA966" s="50">
        <f t="shared" si="255"/>
        <v>0</v>
      </c>
      <c r="BB966" s="36">
        <f t="shared" si="240"/>
        <v>0</v>
      </c>
      <c r="BC966" s="38" t="s">
        <v>1394</v>
      </c>
      <c r="BD966" s="38" t="s">
        <v>1395</v>
      </c>
      <c r="BE966" s="38" t="s">
        <v>1547</v>
      </c>
      <c r="BF966" s="38"/>
    </row>
    <row r="967" spans="1:58" s="33" customFormat="1" x14ac:dyDescent="0.2">
      <c r="A967" s="34">
        <v>177873</v>
      </c>
      <c r="B967" s="35" t="s">
        <v>1409</v>
      </c>
      <c r="C967" s="35">
        <v>678466.42</v>
      </c>
      <c r="D967" s="35">
        <v>538630</v>
      </c>
      <c r="E967" s="35">
        <v>82</v>
      </c>
      <c r="F967" s="49">
        <f t="shared" si="241"/>
        <v>37.788449585058395</v>
      </c>
      <c r="G967" s="35">
        <v>835780.43</v>
      </c>
      <c r="H967" s="35">
        <v>858846.5</v>
      </c>
      <c r="I967" s="35">
        <v>134.35</v>
      </c>
      <c r="J967" s="49">
        <f t="shared" si="242"/>
        <v>30.167431933413013</v>
      </c>
      <c r="K967" s="35">
        <v>713334.18</v>
      </c>
      <c r="L967" s="35">
        <v>474300</v>
      </c>
      <c r="M967" s="35">
        <v>72</v>
      </c>
      <c r="N967" s="49">
        <f t="shared" si="243"/>
        <v>45.119176470588236</v>
      </c>
      <c r="O967" s="35">
        <v>717464.68</v>
      </c>
      <c r="P967" s="35">
        <v>730255.5</v>
      </c>
      <c r="Q967" s="35">
        <v>111.15</v>
      </c>
      <c r="R967" s="49">
        <f t="shared" si="244"/>
        <v>30.457018235398436</v>
      </c>
      <c r="S967" s="35">
        <v>924503.68</v>
      </c>
      <c r="T967" s="35">
        <v>228200</v>
      </c>
      <c r="U967" s="35">
        <v>35</v>
      </c>
      <c r="V967" s="49">
        <f t="shared" si="245"/>
        <v>125.58989517966697</v>
      </c>
      <c r="W967" s="35">
        <v>625694.93000000005</v>
      </c>
      <c r="X967" s="35">
        <v>721405</v>
      </c>
      <c r="Y967" s="35">
        <v>111.5</v>
      </c>
      <c r="Z967" s="49">
        <f t="shared" si="246"/>
        <v>26.019847242533672</v>
      </c>
      <c r="AA967" s="35">
        <v>490079.93</v>
      </c>
      <c r="AB967" s="35">
        <v>0</v>
      </c>
      <c r="AC967" s="35">
        <v>0</v>
      </c>
      <c r="AD967" s="49">
        <f t="shared" si="247"/>
        <v>0</v>
      </c>
      <c r="AE967" s="35">
        <v>170399.93</v>
      </c>
      <c r="AF967" s="35">
        <v>0</v>
      </c>
      <c r="AG967" s="35">
        <v>0</v>
      </c>
      <c r="AH967" s="49">
        <f t="shared" si="248"/>
        <v>0</v>
      </c>
      <c r="AI967" s="35">
        <v>555420.93999999994</v>
      </c>
      <c r="AJ967" s="35">
        <v>947650</v>
      </c>
      <c r="AK967" s="35">
        <v>140</v>
      </c>
      <c r="AL967" s="49">
        <f t="shared" si="249"/>
        <v>18.169207133435339</v>
      </c>
      <c r="AM967" s="35">
        <v>498477.94</v>
      </c>
      <c r="AN967" s="35">
        <v>0</v>
      </c>
      <c r="AO967" s="35">
        <v>0</v>
      </c>
      <c r="AP967" s="49">
        <f t="shared" si="250"/>
        <v>0</v>
      </c>
      <c r="AQ967" s="35">
        <v>101874.94</v>
      </c>
      <c r="AR967" s="37">
        <v>0</v>
      </c>
      <c r="AS967" s="37">
        <v>0</v>
      </c>
      <c r="AT967" s="51">
        <f t="shared" si="251"/>
        <v>0</v>
      </c>
      <c r="AU967" s="35">
        <v>427536.94</v>
      </c>
      <c r="AV967" s="37">
        <v>477400</v>
      </c>
      <c r="AW967" s="37">
        <v>70</v>
      </c>
      <c r="AX967" s="51">
        <f t="shared" si="252"/>
        <v>27.762138961038961</v>
      </c>
      <c r="AY967" s="50">
        <f t="shared" si="253"/>
        <v>4985324.25</v>
      </c>
      <c r="AZ967" s="50">
        <f t="shared" si="254"/>
        <v>3551637</v>
      </c>
      <c r="BA967" s="50">
        <f t="shared" si="255"/>
        <v>756</v>
      </c>
      <c r="BB967" s="36">
        <f t="shared" ref="BB967:BB1030" si="256">IFERROR(AY967/(AZ967/31),0)</f>
        <v>43.513752038848565</v>
      </c>
      <c r="BC967" s="38" t="s">
        <v>1394</v>
      </c>
      <c r="BD967" s="38" t="s">
        <v>1395</v>
      </c>
      <c r="BE967" s="38" t="s">
        <v>1547</v>
      </c>
      <c r="BF967" s="38"/>
    </row>
    <row r="968" spans="1:58" s="33" customFormat="1" x14ac:dyDescent="0.2">
      <c r="A968" s="34">
        <v>178461</v>
      </c>
      <c r="B968" s="35" t="s">
        <v>1420</v>
      </c>
      <c r="C968" s="35">
        <v>-12800.45</v>
      </c>
      <c r="D968" s="35">
        <v>0</v>
      </c>
      <c r="E968" s="35">
        <v>0</v>
      </c>
      <c r="F968" s="49">
        <f t="shared" si="241"/>
        <v>0</v>
      </c>
      <c r="G968" s="35">
        <v>-12800.45</v>
      </c>
      <c r="H968" s="35">
        <v>0</v>
      </c>
      <c r="I968" s="35">
        <v>0</v>
      </c>
      <c r="J968" s="49">
        <f t="shared" si="242"/>
        <v>0</v>
      </c>
      <c r="K968" s="35">
        <v>-15400.45</v>
      </c>
      <c r="L968" s="35">
        <v>131200</v>
      </c>
      <c r="M968" s="35">
        <v>20</v>
      </c>
      <c r="N968" s="49">
        <f t="shared" si="243"/>
        <v>-3.521444359756098</v>
      </c>
      <c r="O968" s="35">
        <v>-10000.450000000001</v>
      </c>
      <c r="P968" s="35">
        <v>229600</v>
      </c>
      <c r="Q968" s="35">
        <v>35</v>
      </c>
      <c r="R968" s="49">
        <f t="shared" si="244"/>
        <v>-1.3502349738675961</v>
      </c>
      <c r="S968" s="35">
        <v>-23700.45</v>
      </c>
      <c r="T968" s="35">
        <v>0</v>
      </c>
      <c r="U968" s="35">
        <v>0</v>
      </c>
      <c r="V968" s="49">
        <f t="shared" si="245"/>
        <v>0</v>
      </c>
      <c r="W968" s="35">
        <v>-8500.4500000000007</v>
      </c>
      <c r="X968" s="35">
        <v>126400</v>
      </c>
      <c r="Y968" s="35">
        <v>20</v>
      </c>
      <c r="Z968" s="49">
        <f t="shared" si="246"/>
        <v>-2.0175118670886079</v>
      </c>
      <c r="AA968" s="35">
        <v>-10500.45</v>
      </c>
      <c r="AB968" s="35">
        <v>0</v>
      </c>
      <c r="AC968" s="35">
        <v>0</v>
      </c>
      <c r="AD968" s="49">
        <f t="shared" si="247"/>
        <v>0</v>
      </c>
      <c r="AE968" s="35">
        <v>-10500.45</v>
      </c>
      <c r="AF968" s="35">
        <v>0</v>
      </c>
      <c r="AG968" s="35">
        <v>0</v>
      </c>
      <c r="AH968" s="49">
        <f t="shared" si="248"/>
        <v>0</v>
      </c>
      <c r="AI968" s="35">
        <v>-13300.45</v>
      </c>
      <c r="AJ968" s="35">
        <v>0</v>
      </c>
      <c r="AK968" s="35">
        <v>0</v>
      </c>
      <c r="AL968" s="49">
        <f t="shared" si="249"/>
        <v>0</v>
      </c>
      <c r="AM968" s="35">
        <v>-13300.45</v>
      </c>
      <c r="AN968" s="35">
        <v>0</v>
      </c>
      <c r="AO968" s="35">
        <v>0</v>
      </c>
      <c r="AP968" s="49">
        <f t="shared" si="250"/>
        <v>0</v>
      </c>
      <c r="AQ968" s="35">
        <v>-13300.45</v>
      </c>
      <c r="AR968" s="37">
        <v>0</v>
      </c>
      <c r="AS968" s="37">
        <v>0</v>
      </c>
      <c r="AT968" s="51">
        <f t="shared" si="251"/>
        <v>0</v>
      </c>
      <c r="AU968" s="35">
        <v>-13300.45</v>
      </c>
      <c r="AV968" s="37">
        <v>0</v>
      </c>
      <c r="AW968" s="37">
        <v>0</v>
      </c>
      <c r="AX968" s="51">
        <f t="shared" si="252"/>
        <v>0</v>
      </c>
      <c r="AY968" s="50">
        <f t="shared" si="253"/>
        <v>-93703.15</v>
      </c>
      <c r="AZ968" s="50">
        <f t="shared" si="254"/>
        <v>487200</v>
      </c>
      <c r="BA968" s="50">
        <f t="shared" si="255"/>
        <v>75</v>
      </c>
      <c r="BB968" s="36">
        <f t="shared" si="256"/>
        <v>-5.9622283456486036</v>
      </c>
      <c r="BC968" s="38" t="s">
        <v>1394</v>
      </c>
      <c r="BD968" s="38" t="s">
        <v>1395</v>
      </c>
      <c r="BE968" s="38" t="s">
        <v>1547</v>
      </c>
      <c r="BF968" s="38"/>
    </row>
    <row r="969" spans="1:58" s="33" customFormat="1" x14ac:dyDescent="0.2">
      <c r="A969" s="34">
        <v>178580</v>
      </c>
      <c r="B969" s="35" t="s">
        <v>1410</v>
      </c>
      <c r="C969" s="35">
        <v>408376.48</v>
      </c>
      <c r="D969" s="35">
        <v>228900</v>
      </c>
      <c r="E969" s="35">
        <v>35</v>
      </c>
      <c r="F969" s="49">
        <f t="shared" si="241"/>
        <v>53.522474442988205</v>
      </c>
      <c r="G969" s="35">
        <v>259136.48</v>
      </c>
      <c r="H969" s="35">
        <v>266280</v>
      </c>
      <c r="I969" s="35">
        <v>42</v>
      </c>
      <c r="J969" s="49">
        <f t="shared" si="242"/>
        <v>30.168359921886736</v>
      </c>
      <c r="K969" s="35">
        <v>282426.48</v>
      </c>
      <c r="L969" s="35">
        <v>512820</v>
      </c>
      <c r="M969" s="35">
        <v>77</v>
      </c>
      <c r="N969" s="49">
        <f t="shared" si="243"/>
        <v>16.521965601965601</v>
      </c>
      <c r="O969" s="35">
        <v>355376.48</v>
      </c>
      <c r="P969" s="35">
        <v>228200</v>
      </c>
      <c r="Q969" s="35">
        <v>35</v>
      </c>
      <c r="R969" s="49">
        <f t="shared" si="244"/>
        <v>48.276384224364591</v>
      </c>
      <c r="S969" s="35">
        <v>-243.52</v>
      </c>
      <c r="T969" s="35">
        <v>0</v>
      </c>
      <c r="U969" s="35">
        <v>0</v>
      </c>
      <c r="V969" s="49">
        <f t="shared" si="245"/>
        <v>0</v>
      </c>
      <c r="W969" s="35">
        <v>95156.479999999996</v>
      </c>
      <c r="X969" s="35">
        <v>224700</v>
      </c>
      <c r="Y969" s="35">
        <v>35</v>
      </c>
      <c r="Z969" s="49">
        <f t="shared" si="246"/>
        <v>12.704469959946595</v>
      </c>
      <c r="AA969" s="35">
        <v>239450.48</v>
      </c>
      <c r="AB969" s="35">
        <v>249200</v>
      </c>
      <c r="AC969" s="35">
        <v>35</v>
      </c>
      <c r="AD969" s="49">
        <f t="shared" si="247"/>
        <v>29.787178491171751</v>
      </c>
      <c r="AE969" s="35">
        <v>159450.48000000001</v>
      </c>
      <c r="AF969" s="35">
        <v>0</v>
      </c>
      <c r="AG969" s="35">
        <v>0</v>
      </c>
      <c r="AH969" s="49">
        <f t="shared" si="248"/>
        <v>0</v>
      </c>
      <c r="AI969" s="35">
        <v>175837.98</v>
      </c>
      <c r="AJ969" s="35">
        <v>290225</v>
      </c>
      <c r="AK969" s="35">
        <v>42.5</v>
      </c>
      <c r="AL969" s="49">
        <f t="shared" si="249"/>
        <v>18.781901559135154</v>
      </c>
      <c r="AM969" s="35">
        <v>200612.98</v>
      </c>
      <c r="AN969" s="35">
        <v>285975</v>
      </c>
      <c r="AO969" s="35">
        <v>42.5</v>
      </c>
      <c r="AP969" s="49">
        <f t="shared" si="250"/>
        <v>21.746664498644989</v>
      </c>
      <c r="AQ969" s="35">
        <v>351462.98</v>
      </c>
      <c r="AR969" s="37">
        <v>463400</v>
      </c>
      <c r="AS969" s="37">
        <v>70</v>
      </c>
      <c r="AT969" s="51">
        <f t="shared" si="251"/>
        <v>23.51176603366422</v>
      </c>
      <c r="AU969" s="35">
        <v>380890.48</v>
      </c>
      <c r="AV969" s="37">
        <v>583450</v>
      </c>
      <c r="AW969" s="37">
        <v>85</v>
      </c>
      <c r="AX969" s="51">
        <f t="shared" si="252"/>
        <v>20.237560853543574</v>
      </c>
      <c r="AY969" s="50">
        <f t="shared" si="253"/>
        <v>1639679.3599999999</v>
      </c>
      <c r="AZ969" s="50">
        <f t="shared" si="254"/>
        <v>1710100</v>
      </c>
      <c r="BA969" s="50">
        <f t="shared" si="255"/>
        <v>499</v>
      </c>
      <c r="BB969" s="36">
        <f t="shared" si="256"/>
        <v>29.72344316706625</v>
      </c>
      <c r="BC969" s="38" t="s">
        <v>1394</v>
      </c>
      <c r="BD969" s="38" t="s">
        <v>1395</v>
      </c>
      <c r="BE969" s="38" t="s">
        <v>1547</v>
      </c>
      <c r="BF969" s="38"/>
    </row>
    <row r="970" spans="1:58" s="33" customFormat="1" x14ac:dyDescent="0.2">
      <c r="A970" s="34">
        <v>178764</v>
      </c>
      <c r="B970" s="35" t="s">
        <v>1411</v>
      </c>
      <c r="C970" s="35">
        <v>469520.16</v>
      </c>
      <c r="D970" s="35">
        <v>2414605</v>
      </c>
      <c r="E970" s="35">
        <v>364.5</v>
      </c>
      <c r="F970" s="49">
        <f t="shared" si="241"/>
        <v>5.8335027054114441</v>
      </c>
      <c r="G970" s="35">
        <v>132243.13</v>
      </c>
      <c r="H970" s="35">
        <v>1880835</v>
      </c>
      <c r="I970" s="35">
        <v>296.5</v>
      </c>
      <c r="J970" s="49">
        <f t="shared" si="242"/>
        <v>2.1796367198611257</v>
      </c>
      <c r="K970" s="35">
        <v>154665.17000000001</v>
      </c>
      <c r="L970" s="35">
        <v>4669740</v>
      </c>
      <c r="M970" s="35">
        <v>713</v>
      </c>
      <c r="N970" s="49">
        <f t="shared" si="243"/>
        <v>0.99362172198023879</v>
      </c>
      <c r="O970" s="35">
        <v>391159.17</v>
      </c>
      <c r="P970" s="35">
        <v>3638830</v>
      </c>
      <c r="Q970" s="35">
        <v>558</v>
      </c>
      <c r="R970" s="49">
        <f t="shared" si="244"/>
        <v>3.3323717431152322</v>
      </c>
      <c r="S970" s="35">
        <v>41447.160000000003</v>
      </c>
      <c r="T970" s="35">
        <v>2843300</v>
      </c>
      <c r="U970" s="35">
        <v>442.5</v>
      </c>
      <c r="V970" s="49">
        <f t="shared" si="245"/>
        <v>0.45189109837161046</v>
      </c>
      <c r="W970" s="35">
        <v>-198393.4</v>
      </c>
      <c r="X970" s="35">
        <v>3113790</v>
      </c>
      <c r="Y970" s="35">
        <v>482</v>
      </c>
      <c r="Z970" s="49">
        <f t="shared" si="246"/>
        <v>-1.9114333336544853</v>
      </c>
      <c r="AA970" s="35">
        <v>797027.64</v>
      </c>
      <c r="AB970" s="35">
        <v>3309372</v>
      </c>
      <c r="AC970" s="35">
        <v>489.6</v>
      </c>
      <c r="AD970" s="49">
        <f t="shared" si="247"/>
        <v>7.4660258320914057</v>
      </c>
      <c r="AE970" s="35">
        <v>670374.61</v>
      </c>
      <c r="AF970" s="35">
        <v>2774783</v>
      </c>
      <c r="AG970" s="35">
        <v>404.9</v>
      </c>
      <c r="AH970" s="49">
        <f t="shared" si="248"/>
        <v>7.2478598506621958</v>
      </c>
      <c r="AI970" s="35">
        <v>298865.15999999997</v>
      </c>
      <c r="AJ970" s="35">
        <v>4126595</v>
      </c>
      <c r="AK970" s="35">
        <v>613.5</v>
      </c>
      <c r="AL970" s="49">
        <f t="shared" si="249"/>
        <v>2.245148835783497</v>
      </c>
      <c r="AM970" s="35">
        <v>548546.15</v>
      </c>
      <c r="AN970" s="35">
        <v>4655305.5</v>
      </c>
      <c r="AO970" s="35">
        <v>710.65</v>
      </c>
      <c r="AP970" s="49">
        <f t="shared" si="250"/>
        <v>3.6528065988365315</v>
      </c>
      <c r="AQ970" s="35">
        <v>844547.65</v>
      </c>
      <c r="AR970" s="37">
        <v>6298075</v>
      </c>
      <c r="AS970" s="37">
        <v>937.5</v>
      </c>
      <c r="AT970" s="51">
        <f t="shared" si="251"/>
        <v>4.1569808473223961</v>
      </c>
      <c r="AU970" s="35">
        <v>-506936.92</v>
      </c>
      <c r="AV970" s="37">
        <v>5489740</v>
      </c>
      <c r="AW970" s="37">
        <v>802</v>
      </c>
      <c r="AX970" s="51">
        <f t="shared" si="252"/>
        <v>-2.8626209110085359</v>
      </c>
      <c r="AY970" s="50">
        <f t="shared" si="253"/>
        <v>1787669.03</v>
      </c>
      <c r="AZ970" s="50">
        <f t="shared" si="254"/>
        <v>21870472</v>
      </c>
      <c r="BA970" s="50">
        <f t="shared" si="255"/>
        <v>6814.65</v>
      </c>
      <c r="BB970" s="36">
        <f t="shared" si="256"/>
        <v>2.5339069010490491</v>
      </c>
      <c r="BC970" s="38" t="s">
        <v>1394</v>
      </c>
      <c r="BD970" s="38" t="s">
        <v>1395</v>
      </c>
      <c r="BE970" s="38" t="s">
        <v>1547</v>
      </c>
      <c r="BF970" s="38"/>
    </row>
    <row r="971" spans="1:58" s="33" customFormat="1" x14ac:dyDescent="0.2">
      <c r="A971" s="34">
        <v>201162</v>
      </c>
      <c r="B971" s="35" t="s">
        <v>1412</v>
      </c>
      <c r="C971" s="35">
        <v>950048.53</v>
      </c>
      <c r="D971" s="35">
        <v>1367100</v>
      </c>
      <c r="E971" s="35">
        <v>210</v>
      </c>
      <c r="F971" s="49">
        <f t="shared" si="241"/>
        <v>20.848113451832347</v>
      </c>
      <c r="G971" s="35">
        <v>1139117.55</v>
      </c>
      <c r="H971" s="35">
        <v>1801140</v>
      </c>
      <c r="I971" s="35">
        <v>286</v>
      </c>
      <c r="J971" s="49">
        <f t="shared" si="242"/>
        <v>19.605718628202141</v>
      </c>
      <c r="K971" s="35">
        <v>1211361.55</v>
      </c>
      <c r="L971" s="35">
        <v>1292640</v>
      </c>
      <c r="M971" s="35">
        <v>199</v>
      </c>
      <c r="N971" s="49">
        <f t="shared" si="243"/>
        <v>28.113663897140736</v>
      </c>
      <c r="O971" s="35">
        <v>1139660.55</v>
      </c>
      <c r="P971" s="35">
        <v>843000</v>
      </c>
      <c r="Q971" s="35">
        <v>130</v>
      </c>
      <c r="R971" s="49">
        <f t="shared" si="244"/>
        <v>41.909225444839862</v>
      </c>
      <c r="S971" s="35">
        <v>853575.55</v>
      </c>
      <c r="T971" s="35">
        <v>670600</v>
      </c>
      <c r="U971" s="35">
        <v>105</v>
      </c>
      <c r="V971" s="49">
        <f t="shared" si="245"/>
        <v>39.458458171786461</v>
      </c>
      <c r="W971" s="35">
        <v>524450.55000000005</v>
      </c>
      <c r="X971" s="35">
        <v>442400</v>
      </c>
      <c r="Y971" s="35">
        <v>70</v>
      </c>
      <c r="Z971" s="49">
        <f t="shared" si="246"/>
        <v>35.564006555153711</v>
      </c>
      <c r="AA971" s="35">
        <v>765150.54</v>
      </c>
      <c r="AB971" s="35">
        <v>800725</v>
      </c>
      <c r="AC971" s="35">
        <v>117.5</v>
      </c>
      <c r="AD971" s="49">
        <f t="shared" si="247"/>
        <v>29.622737818851665</v>
      </c>
      <c r="AE971" s="35">
        <v>533130.54</v>
      </c>
      <c r="AF971" s="35">
        <v>470400</v>
      </c>
      <c r="AG971" s="35">
        <v>70</v>
      </c>
      <c r="AH971" s="49">
        <f t="shared" si="248"/>
        <v>34.000672193877556</v>
      </c>
      <c r="AI971" s="35">
        <v>695440.53</v>
      </c>
      <c r="AJ971" s="35">
        <v>1017855</v>
      </c>
      <c r="AK971" s="35">
        <v>151.5</v>
      </c>
      <c r="AL971" s="49">
        <f t="shared" si="249"/>
        <v>21.180478977850481</v>
      </c>
      <c r="AM971" s="35">
        <v>921640.52</v>
      </c>
      <c r="AN971" s="35">
        <v>1226200</v>
      </c>
      <c r="AO971" s="35">
        <v>185</v>
      </c>
      <c r="AP971" s="49">
        <f t="shared" si="250"/>
        <v>23.30032304681129</v>
      </c>
      <c r="AQ971" s="35">
        <v>693540.52</v>
      </c>
      <c r="AR971" s="37">
        <v>777100</v>
      </c>
      <c r="AS971" s="37">
        <v>115</v>
      </c>
      <c r="AT971" s="51">
        <f t="shared" si="251"/>
        <v>27.666653094839788</v>
      </c>
      <c r="AU971" s="35">
        <v>598816.44999999995</v>
      </c>
      <c r="AV971" s="37">
        <v>1244700</v>
      </c>
      <c r="AW971" s="37">
        <v>185</v>
      </c>
      <c r="AX971" s="51">
        <f t="shared" si="252"/>
        <v>14.913882823170242</v>
      </c>
      <c r="AY971" s="50">
        <f t="shared" si="253"/>
        <v>6583364.8199999994</v>
      </c>
      <c r="AZ971" s="50">
        <f t="shared" si="254"/>
        <v>7217605</v>
      </c>
      <c r="BA971" s="50">
        <f t="shared" si="255"/>
        <v>1824</v>
      </c>
      <c r="BB971" s="36">
        <f t="shared" si="256"/>
        <v>28.275904461382964</v>
      </c>
      <c r="BC971" s="38" t="s">
        <v>1394</v>
      </c>
      <c r="BD971" s="38" t="s">
        <v>1395</v>
      </c>
      <c r="BE971" s="38" t="s">
        <v>1547</v>
      </c>
      <c r="BF971" s="38"/>
    </row>
    <row r="972" spans="1:58" s="33" customFormat="1" x14ac:dyDescent="0.2">
      <c r="A972" s="34">
        <v>201675</v>
      </c>
      <c r="B972" s="35" t="s">
        <v>46</v>
      </c>
      <c r="C972" s="35">
        <v>-28534.33</v>
      </c>
      <c r="D972" s="35">
        <v>0</v>
      </c>
      <c r="E972" s="35">
        <v>0</v>
      </c>
      <c r="F972" s="49">
        <f t="shared" si="241"/>
        <v>0</v>
      </c>
      <c r="G972" s="35">
        <v>-5384.33</v>
      </c>
      <c r="H972" s="35">
        <v>218400</v>
      </c>
      <c r="I972" s="35">
        <v>35</v>
      </c>
      <c r="J972" s="49">
        <f t="shared" si="242"/>
        <v>-0.76425929487179489</v>
      </c>
      <c r="K972" s="35">
        <v>-8496.83</v>
      </c>
      <c r="L972" s="35">
        <v>272375</v>
      </c>
      <c r="M972" s="35">
        <v>42.5</v>
      </c>
      <c r="N972" s="49">
        <f t="shared" si="243"/>
        <v>-0.93586011932078939</v>
      </c>
      <c r="O972" s="35">
        <v>-6546.83</v>
      </c>
      <c r="P972" s="35">
        <v>331655</v>
      </c>
      <c r="Q972" s="35">
        <v>50.5</v>
      </c>
      <c r="R972" s="49">
        <f t="shared" si="244"/>
        <v>-0.61193628921620358</v>
      </c>
      <c r="S972" s="35">
        <v>-21696.83</v>
      </c>
      <c r="T972" s="35">
        <v>0</v>
      </c>
      <c r="U972" s="35">
        <v>0</v>
      </c>
      <c r="V972" s="49">
        <f t="shared" si="245"/>
        <v>0</v>
      </c>
      <c r="W972" s="35">
        <v>-21696.83</v>
      </c>
      <c r="X972" s="35">
        <v>0</v>
      </c>
      <c r="Y972" s="35">
        <v>0</v>
      </c>
      <c r="Z972" s="49">
        <f t="shared" si="246"/>
        <v>0</v>
      </c>
      <c r="AA972" s="35">
        <v>-8846.83</v>
      </c>
      <c r="AB972" s="35">
        <v>235200</v>
      </c>
      <c r="AC972" s="35">
        <v>35</v>
      </c>
      <c r="AD972" s="49">
        <f t="shared" si="247"/>
        <v>-1.1660362670068027</v>
      </c>
      <c r="AE972" s="35">
        <v>-12346.83</v>
      </c>
      <c r="AF972" s="35">
        <v>0</v>
      </c>
      <c r="AG972" s="35">
        <v>0</v>
      </c>
      <c r="AH972" s="49">
        <f t="shared" si="248"/>
        <v>0</v>
      </c>
      <c r="AI972" s="35">
        <v>-12346.83</v>
      </c>
      <c r="AJ972" s="35">
        <v>0</v>
      </c>
      <c r="AK972" s="35">
        <v>0</v>
      </c>
      <c r="AL972" s="49">
        <f t="shared" si="249"/>
        <v>0</v>
      </c>
      <c r="AM972" s="35">
        <v>-12346.83</v>
      </c>
      <c r="AN972" s="35">
        <v>0</v>
      </c>
      <c r="AO972" s="35">
        <v>0</v>
      </c>
      <c r="AP972" s="49">
        <f t="shared" si="250"/>
        <v>0</v>
      </c>
      <c r="AQ972" s="35">
        <v>-12346.83</v>
      </c>
      <c r="AR972" s="37">
        <v>0</v>
      </c>
      <c r="AS972" s="37">
        <v>0</v>
      </c>
      <c r="AT972" s="51">
        <f t="shared" si="251"/>
        <v>0</v>
      </c>
      <c r="AU972" s="35">
        <v>-12346.83</v>
      </c>
      <c r="AV972" s="37">
        <v>0</v>
      </c>
      <c r="AW972" s="37">
        <v>0</v>
      </c>
      <c r="AX972" s="51">
        <f t="shared" si="252"/>
        <v>0</v>
      </c>
      <c r="AY972" s="50">
        <f t="shared" si="253"/>
        <v>-101202.81000000001</v>
      </c>
      <c r="AZ972" s="50">
        <f t="shared" si="254"/>
        <v>1057630</v>
      </c>
      <c r="BA972" s="50">
        <f t="shared" si="255"/>
        <v>163</v>
      </c>
      <c r="BB972" s="36">
        <f t="shared" si="256"/>
        <v>-2.9663371027675089</v>
      </c>
      <c r="BC972" s="38" t="s">
        <v>1394</v>
      </c>
      <c r="BD972" s="38" t="s">
        <v>1395</v>
      </c>
      <c r="BE972" s="38" t="s">
        <v>1547</v>
      </c>
      <c r="BF972" s="38"/>
    </row>
    <row r="973" spans="1:58" s="33" customFormat="1" x14ac:dyDescent="0.2">
      <c r="A973" s="34">
        <v>203968</v>
      </c>
      <c r="B973" s="35" t="s">
        <v>1413</v>
      </c>
      <c r="C973" s="35">
        <v>-1399.74</v>
      </c>
      <c r="D973" s="35">
        <v>237300</v>
      </c>
      <c r="E973" s="35">
        <v>35</v>
      </c>
      <c r="F973" s="49">
        <f t="shared" si="241"/>
        <v>-0.17695828065739569</v>
      </c>
      <c r="G973" s="35">
        <v>101900.26</v>
      </c>
      <c r="H973" s="35">
        <v>233650</v>
      </c>
      <c r="I973" s="35">
        <v>35</v>
      </c>
      <c r="J973" s="49">
        <f t="shared" si="242"/>
        <v>13.519829060560667</v>
      </c>
      <c r="K973" s="35">
        <v>4275.26</v>
      </c>
      <c r="L973" s="35">
        <v>693700</v>
      </c>
      <c r="M973" s="35">
        <v>105</v>
      </c>
      <c r="N973" s="49">
        <f t="shared" si="243"/>
        <v>0.18488943347268275</v>
      </c>
      <c r="O973" s="35">
        <v>-4699.74</v>
      </c>
      <c r="P973" s="35">
        <v>306750</v>
      </c>
      <c r="Q973" s="35">
        <v>45</v>
      </c>
      <c r="R973" s="49">
        <f t="shared" si="244"/>
        <v>-0.47495334963325175</v>
      </c>
      <c r="S973" s="35">
        <v>-3499.74</v>
      </c>
      <c r="T973" s="35">
        <v>292600</v>
      </c>
      <c r="U973" s="35">
        <v>45</v>
      </c>
      <c r="V973" s="49">
        <f t="shared" si="245"/>
        <v>-0.37078585099111416</v>
      </c>
      <c r="W973" s="35">
        <v>-14449.72</v>
      </c>
      <c r="X973" s="35">
        <v>388400</v>
      </c>
      <c r="Y973" s="35">
        <v>60</v>
      </c>
      <c r="Z973" s="49">
        <f t="shared" si="246"/>
        <v>-1.1160957775489186</v>
      </c>
      <c r="AA973" s="35">
        <v>-21149.72</v>
      </c>
      <c r="AB973" s="35">
        <v>553000</v>
      </c>
      <c r="AC973" s="35">
        <v>85</v>
      </c>
      <c r="AD973" s="49">
        <f t="shared" si="247"/>
        <v>-1.1856081735985533</v>
      </c>
      <c r="AE973" s="35">
        <v>-11799.72</v>
      </c>
      <c r="AF973" s="35">
        <v>282600</v>
      </c>
      <c r="AG973" s="35">
        <v>40</v>
      </c>
      <c r="AH973" s="49">
        <f t="shared" si="248"/>
        <v>-1.252624203821656</v>
      </c>
      <c r="AI973" s="35">
        <v>33932.78</v>
      </c>
      <c r="AJ973" s="35">
        <v>359175</v>
      </c>
      <c r="AK973" s="35">
        <v>52.5</v>
      </c>
      <c r="AL973" s="49">
        <f t="shared" si="249"/>
        <v>2.9287009953365351</v>
      </c>
      <c r="AM973" s="35">
        <v>-8737.2099999999991</v>
      </c>
      <c r="AN973" s="35">
        <v>252975</v>
      </c>
      <c r="AO973" s="35">
        <v>37.5</v>
      </c>
      <c r="AP973" s="49">
        <f t="shared" si="250"/>
        <v>-1.0706730309319101</v>
      </c>
      <c r="AQ973" s="35">
        <v>-8267.2099999999991</v>
      </c>
      <c r="AR973" s="37">
        <v>174100</v>
      </c>
      <c r="AS973" s="37">
        <v>25</v>
      </c>
      <c r="AT973" s="51">
        <f t="shared" si="251"/>
        <v>-1.4720477311889717</v>
      </c>
      <c r="AU973" s="35">
        <v>137470.29</v>
      </c>
      <c r="AV973" s="37">
        <v>238700</v>
      </c>
      <c r="AW973" s="37">
        <v>35</v>
      </c>
      <c r="AX973" s="51">
        <f t="shared" si="252"/>
        <v>17.853284415584415</v>
      </c>
      <c r="AY973" s="50">
        <f t="shared" si="253"/>
        <v>60976.859999999971</v>
      </c>
      <c r="AZ973" s="50">
        <f t="shared" si="254"/>
        <v>2705400</v>
      </c>
      <c r="BA973" s="50">
        <f t="shared" si="255"/>
        <v>600</v>
      </c>
      <c r="BB973" s="36">
        <f t="shared" si="256"/>
        <v>0.69870727434020818</v>
      </c>
      <c r="BC973" s="38" t="s">
        <v>1394</v>
      </c>
      <c r="BD973" s="38" t="s">
        <v>1395</v>
      </c>
      <c r="BE973" s="38" t="s">
        <v>1547</v>
      </c>
      <c r="BF973" s="38"/>
    </row>
    <row r="974" spans="1:58" s="33" customFormat="1" x14ac:dyDescent="0.2">
      <c r="A974" s="34">
        <v>205441</v>
      </c>
      <c r="B974" s="35" t="s">
        <v>1414</v>
      </c>
      <c r="C974" s="35">
        <v>407990</v>
      </c>
      <c r="D974" s="35">
        <v>426860</v>
      </c>
      <c r="E974" s="35">
        <v>63</v>
      </c>
      <c r="F974" s="49">
        <f t="shared" si="241"/>
        <v>28.673804057536429</v>
      </c>
      <c r="G974" s="35">
        <v>-2010</v>
      </c>
      <c r="H974" s="35">
        <v>0</v>
      </c>
      <c r="I974" s="35">
        <v>0</v>
      </c>
      <c r="J974" s="49">
        <f t="shared" si="242"/>
        <v>0</v>
      </c>
      <c r="K974" s="35">
        <v>222830</v>
      </c>
      <c r="L974" s="35">
        <v>233100</v>
      </c>
      <c r="M974" s="35">
        <v>35</v>
      </c>
      <c r="N974" s="49">
        <f t="shared" si="243"/>
        <v>28.678249678249678</v>
      </c>
      <c r="O974" s="35">
        <v>222830</v>
      </c>
      <c r="P974" s="35">
        <v>0</v>
      </c>
      <c r="Q974" s="35">
        <v>0</v>
      </c>
      <c r="R974" s="49">
        <f t="shared" si="244"/>
        <v>0</v>
      </c>
      <c r="S974" s="35">
        <v>296440</v>
      </c>
      <c r="T974" s="35">
        <v>308810</v>
      </c>
      <c r="U974" s="35">
        <v>48</v>
      </c>
      <c r="V974" s="49">
        <f t="shared" si="245"/>
        <v>29.75823321783621</v>
      </c>
      <c r="W974" s="35">
        <v>-12100</v>
      </c>
      <c r="X974" s="35">
        <v>0</v>
      </c>
      <c r="Y974" s="35">
        <v>0</v>
      </c>
      <c r="Z974" s="49">
        <f t="shared" si="246"/>
        <v>0</v>
      </c>
      <c r="AA974" s="35">
        <v>-12100</v>
      </c>
      <c r="AB974" s="35">
        <v>0</v>
      </c>
      <c r="AC974" s="35">
        <v>0</v>
      </c>
      <c r="AD974" s="49">
        <f t="shared" si="247"/>
        <v>0</v>
      </c>
      <c r="AE974" s="35">
        <v>267025</v>
      </c>
      <c r="AF974" s="35">
        <v>290225</v>
      </c>
      <c r="AG974" s="35">
        <v>42.5</v>
      </c>
      <c r="AH974" s="49">
        <f t="shared" si="248"/>
        <v>27.601860625376865</v>
      </c>
      <c r="AI974" s="35">
        <v>267025</v>
      </c>
      <c r="AJ974" s="35">
        <v>0</v>
      </c>
      <c r="AK974" s="35">
        <v>0</v>
      </c>
      <c r="AL974" s="49">
        <f t="shared" si="249"/>
        <v>0</v>
      </c>
      <c r="AM974" s="35">
        <v>-975</v>
      </c>
      <c r="AN974" s="35">
        <v>0</v>
      </c>
      <c r="AO974" s="35">
        <v>0</v>
      </c>
      <c r="AP974" s="49">
        <f t="shared" si="250"/>
        <v>0</v>
      </c>
      <c r="AQ974" s="35">
        <v>-975</v>
      </c>
      <c r="AR974" s="37">
        <v>0</v>
      </c>
      <c r="AS974" s="37">
        <v>0</v>
      </c>
      <c r="AT974" s="51">
        <f t="shared" si="251"/>
        <v>0</v>
      </c>
      <c r="AU974" s="35">
        <v>232310.93</v>
      </c>
      <c r="AV974" s="37">
        <v>245700</v>
      </c>
      <c r="AW974" s="37">
        <v>35</v>
      </c>
      <c r="AX974" s="51">
        <f t="shared" si="252"/>
        <v>29.310699348799346</v>
      </c>
      <c r="AY974" s="50">
        <f t="shared" si="253"/>
        <v>1123880</v>
      </c>
      <c r="AZ974" s="50">
        <f t="shared" si="254"/>
        <v>968770</v>
      </c>
      <c r="BA974" s="50">
        <f t="shared" si="255"/>
        <v>223.5</v>
      </c>
      <c r="BB974" s="36">
        <f t="shared" si="256"/>
        <v>35.963417529444555</v>
      </c>
      <c r="BC974" s="38" t="s">
        <v>1394</v>
      </c>
      <c r="BD974" s="38" t="s">
        <v>1395</v>
      </c>
      <c r="BE974" s="38" t="s">
        <v>1547</v>
      </c>
      <c r="BF974" s="38"/>
    </row>
    <row r="975" spans="1:58" s="33" customFormat="1" x14ac:dyDescent="0.2">
      <c r="A975" s="34">
        <v>205545</v>
      </c>
      <c r="B975" s="35" t="s">
        <v>1196</v>
      </c>
      <c r="C975" s="35">
        <v>-1615</v>
      </c>
      <c r="D975" s="35">
        <v>237300</v>
      </c>
      <c r="E975" s="35">
        <v>35</v>
      </c>
      <c r="F975" s="49">
        <f t="shared" si="241"/>
        <v>-0.20417193426042984</v>
      </c>
      <c r="G975" s="35">
        <v>206335</v>
      </c>
      <c r="H975" s="35">
        <v>443800</v>
      </c>
      <c r="I975" s="35">
        <v>70</v>
      </c>
      <c r="J975" s="49">
        <f t="shared" si="242"/>
        <v>14.412764758900405</v>
      </c>
      <c r="K975" s="35">
        <v>-19040</v>
      </c>
      <c r="L975" s="35">
        <v>643300</v>
      </c>
      <c r="M975" s="35">
        <v>97</v>
      </c>
      <c r="N975" s="49">
        <f t="shared" si="243"/>
        <v>-0.88792165397170841</v>
      </c>
      <c r="O975" s="35">
        <v>-7080</v>
      </c>
      <c r="P975" s="35">
        <v>464560</v>
      </c>
      <c r="Q975" s="35">
        <v>70.5</v>
      </c>
      <c r="R975" s="49">
        <f t="shared" si="244"/>
        <v>-0.47244704666781467</v>
      </c>
      <c r="S975" s="35">
        <v>78055</v>
      </c>
      <c r="T975" s="35">
        <v>330000</v>
      </c>
      <c r="U975" s="35">
        <v>50</v>
      </c>
      <c r="V975" s="49">
        <f t="shared" si="245"/>
        <v>7.332439393939393</v>
      </c>
      <c r="W975" s="35">
        <v>-27152.5</v>
      </c>
      <c r="X975" s="35">
        <v>289100</v>
      </c>
      <c r="Y975" s="35">
        <v>45</v>
      </c>
      <c r="Z975" s="49">
        <f t="shared" si="246"/>
        <v>-2.817623659633345</v>
      </c>
      <c r="AA975" s="35">
        <v>-11500.5</v>
      </c>
      <c r="AB975" s="35">
        <v>231700</v>
      </c>
      <c r="AC975" s="35">
        <v>35</v>
      </c>
      <c r="AD975" s="49">
        <f t="shared" si="247"/>
        <v>-1.5386944324557619</v>
      </c>
      <c r="AE975" s="35">
        <v>-24500.5</v>
      </c>
      <c r="AF975" s="35">
        <v>487900</v>
      </c>
      <c r="AG975" s="35">
        <v>70</v>
      </c>
      <c r="AH975" s="49">
        <f t="shared" si="248"/>
        <v>-1.5064869850379174</v>
      </c>
      <c r="AI975" s="35">
        <v>-28100.5</v>
      </c>
      <c r="AJ975" s="35">
        <v>307100</v>
      </c>
      <c r="AK975" s="35">
        <v>45</v>
      </c>
      <c r="AL975" s="49">
        <f t="shared" si="249"/>
        <v>-2.83658580267014</v>
      </c>
      <c r="AM975" s="35">
        <v>-3800.5</v>
      </c>
      <c r="AN975" s="35">
        <v>133600</v>
      </c>
      <c r="AO975" s="35">
        <v>20</v>
      </c>
      <c r="AP975" s="49">
        <f t="shared" si="250"/>
        <v>-0.88185254491017961</v>
      </c>
      <c r="AQ975" s="35">
        <v>-4200.5</v>
      </c>
      <c r="AR975" s="37">
        <v>231700</v>
      </c>
      <c r="AS975" s="37">
        <v>35</v>
      </c>
      <c r="AT975" s="51">
        <f t="shared" si="251"/>
        <v>-0.56200043159257662</v>
      </c>
      <c r="AU975" s="35">
        <v>182710.43</v>
      </c>
      <c r="AV975" s="37">
        <v>477400</v>
      </c>
      <c r="AW975" s="37">
        <v>70</v>
      </c>
      <c r="AX975" s="51">
        <f t="shared" si="252"/>
        <v>11.864313636363637</v>
      </c>
      <c r="AY975" s="50">
        <f t="shared" si="253"/>
        <v>218002</v>
      </c>
      <c r="AZ975" s="50">
        <f t="shared" si="254"/>
        <v>2639760</v>
      </c>
      <c r="BA975" s="50">
        <f t="shared" si="255"/>
        <v>642.5</v>
      </c>
      <c r="BB975" s="36">
        <f t="shared" si="256"/>
        <v>2.5601047064884686</v>
      </c>
      <c r="BC975" s="38" t="s">
        <v>1394</v>
      </c>
      <c r="BD975" s="38" t="s">
        <v>1395</v>
      </c>
      <c r="BE975" s="38" t="s">
        <v>1547</v>
      </c>
      <c r="BF975" s="38"/>
    </row>
    <row r="976" spans="1:58" s="33" customFormat="1" x14ac:dyDescent="0.2">
      <c r="A976" s="34">
        <v>205782</v>
      </c>
      <c r="B976" s="35" t="s">
        <v>1415</v>
      </c>
      <c r="C976" s="35">
        <v>173100</v>
      </c>
      <c r="D976" s="35">
        <v>457100</v>
      </c>
      <c r="E976" s="35">
        <v>70</v>
      </c>
      <c r="F976" s="49">
        <f t="shared" si="241"/>
        <v>11.36075257055349</v>
      </c>
      <c r="G976" s="35">
        <v>203700</v>
      </c>
      <c r="H976" s="35">
        <v>440300</v>
      </c>
      <c r="I976" s="35">
        <v>70</v>
      </c>
      <c r="J976" s="49">
        <f t="shared" si="242"/>
        <v>14.341812400635929</v>
      </c>
      <c r="K976" s="35">
        <v>205200</v>
      </c>
      <c r="L976" s="35">
        <v>917000</v>
      </c>
      <c r="M976" s="35">
        <v>140</v>
      </c>
      <c r="N976" s="49">
        <f t="shared" si="243"/>
        <v>6.7131952017448198</v>
      </c>
      <c r="O976" s="35">
        <v>-2800</v>
      </c>
      <c r="P976" s="35">
        <v>229600</v>
      </c>
      <c r="Q976" s="35">
        <v>35</v>
      </c>
      <c r="R976" s="49">
        <f t="shared" si="244"/>
        <v>-0.37804878048780488</v>
      </c>
      <c r="S976" s="35">
        <v>-36400</v>
      </c>
      <c r="T976" s="35">
        <v>0</v>
      </c>
      <c r="U976" s="35">
        <v>0</v>
      </c>
      <c r="V976" s="49">
        <f t="shared" si="245"/>
        <v>0</v>
      </c>
      <c r="W976" s="35">
        <v>155500</v>
      </c>
      <c r="X976" s="35">
        <v>221200</v>
      </c>
      <c r="Y976" s="35">
        <v>35</v>
      </c>
      <c r="Z976" s="49">
        <f t="shared" si="246"/>
        <v>21.089511754068717</v>
      </c>
      <c r="AA976" s="35">
        <v>167949.44</v>
      </c>
      <c r="AB976" s="35">
        <v>221200</v>
      </c>
      <c r="AC976" s="35">
        <v>35</v>
      </c>
      <c r="AD976" s="49">
        <f t="shared" si="247"/>
        <v>23.537218083182641</v>
      </c>
      <c r="AE976" s="35">
        <v>-0.56000000000000005</v>
      </c>
      <c r="AF976" s="35">
        <v>0</v>
      </c>
      <c r="AG976" s="35">
        <v>0</v>
      </c>
      <c r="AH976" s="49">
        <f t="shared" si="248"/>
        <v>0</v>
      </c>
      <c r="AI976" s="35">
        <v>215249.44</v>
      </c>
      <c r="AJ976" s="35">
        <v>235200</v>
      </c>
      <c r="AK976" s="35">
        <v>35</v>
      </c>
      <c r="AL976" s="49">
        <f t="shared" si="249"/>
        <v>28.370461904761907</v>
      </c>
      <c r="AM976" s="35">
        <v>340059.44</v>
      </c>
      <c r="AN976" s="35">
        <v>255010</v>
      </c>
      <c r="AO976" s="35">
        <v>38</v>
      </c>
      <c r="AP976" s="49">
        <f t="shared" si="250"/>
        <v>41.338938237716171</v>
      </c>
      <c r="AQ976" s="35">
        <v>390859.44</v>
      </c>
      <c r="AR976" s="37">
        <v>470400</v>
      </c>
      <c r="AS976" s="37">
        <v>70</v>
      </c>
      <c r="AT976" s="51">
        <f t="shared" si="251"/>
        <v>25.758168877551022</v>
      </c>
      <c r="AU976" s="35">
        <v>410235.37</v>
      </c>
      <c r="AV976" s="37">
        <v>477400</v>
      </c>
      <c r="AW976" s="37">
        <v>70</v>
      </c>
      <c r="AX976" s="51">
        <f t="shared" si="252"/>
        <v>26.63866038961039</v>
      </c>
      <c r="AY976" s="50">
        <f t="shared" si="253"/>
        <v>866249.44</v>
      </c>
      <c r="AZ976" s="50">
        <f t="shared" si="254"/>
        <v>2486400</v>
      </c>
      <c r="BA976" s="50">
        <f t="shared" si="255"/>
        <v>598</v>
      </c>
      <c r="BB976" s="36">
        <f t="shared" si="256"/>
        <v>10.800246396396396</v>
      </c>
      <c r="BC976" s="38" t="s">
        <v>1394</v>
      </c>
      <c r="BD976" s="38" t="s">
        <v>1395</v>
      </c>
      <c r="BE976" s="38" t="s">
        <v>1547</v>
      </c>
      <c r="BF976" s="38"/>
    </row>
    <row r="977" spans="1:58" s="33" customFormat="1" x14ac:dyDescent="0.2">
      <c r="A977" s="34">
        <v>207358</v>
      </c>
      <c r="B977" s="35" t="s">
        <v>1587</v>
      </c>
      <c r="C977" s="35">
        <v>-1078.1300000000001</v>
      </c>
      <c r="D977" s="35">
        <v>221490</v>
      </c>
      <c r="E977" s="35">
        <v>34.5</v>
      </c>
      <c r="F977" s="49">
        <f t="shared" si="241"/>
        <v>-0.1460287146146553</v>
      </c>
      <c r="G977" s="35">
        <v>-1718.88</v>
      </c>
      <c r="H977" s="35">
        <v>126800</v>
      </c>
      <c r="I977" s="35">
        <v>20</v>
      </c>
      <c r="J977" s="49">
        <f t="shared" si="242"/>
        <v>-0.42023091482649844</v>
      </c>
      <c r="K977" s="35">
        <v>-1718.88</v>
      </c>
      <c r="L977" s="35">
        <v>0</v>
      </c>
      <c r="M977" s="35">
        <v>0</v>
      </c>
      <c r="N977" s="49">
        <f t="shared" si="243"/>
        <v>0</v>
      </c>
      <c r="O977" s="35">
        <v>-2343.63</v>
      </c>
      <c r="P977" s="35">
        <v>262400</v>
      </c>
      <c r="Q977" s="35">
        <v>40</v>
      </c>
      <c r="R977" s="49">
        <f t="shared" si="244"/>
        <v>-0.27687701981707319</v>
      </c>
      <c r="S977" s="35">
        <v>146711.06</v>
      </c>
      <c r="T977" s="35">
        <v>158000</v>
      </c>
      <c r="U977" s="35">
        <v>25</v>
      </c>
      <c r="V977" s="49">
        <f t="shared" si="245"/>
        <v>28.785081392405061</v>
      </c>
      <c r="W977" s="35">
        <v>-9580.0300000000007</v>
      </c>
      <c r="X977" s="35">
        <v>90625</v>
      </c>
      <c r="Y977" s="35">
        <v>12.5</v>
      </c>
      <c r="Z977" s="49">
        <f t="shared" si="246"/>
        <v>-3.1713202758620689</v>
      </c>
      <c r="AA977" s="35">
        <v>95036.37</v>
      </c>
      <c r="AB977" s="35">
        <v>105300</v>
      </c>
      <c r="AC977" s="35">
        <v>15</v>
      </c>
      <c r="AD977" s="49">
        <f t="shared" si="247"/>
        <v>27.978418518518517</v>
      </c>
      <c r="AE977" s="35">
        <v>92341.06</v>
      </c>
      <c r="AF977" s="35">
        <v>0</v>
      </c>
      <c r="AG977" s="35">
        <v>0</v>
      </c>
      <c r="AH977" s="49">
        <f t="shared" si="248"/>
        <v>0</v>
      </c>
      <c r="AI977" s="35">
        <v>-7179.64</v>
      </c>
      <c r="AJ977" s="35">
        <v>208320</v>
      </c>
      <c r="AK977" s="35">
        <v>31</v>
      </c>
      <c r="AL977" s="49">
        <f t="shared" si="249"/>
        <v>-1.0683988095238095</v>
      </c>
      <c r="AM977" s="35">
        <v>-7179.64</v>
      </c>
      <c r="AN977" s="35">
        <v>0</v>
      </c>
      <c r="AO977" s="35">
        <v>0</v>
      </c>
      <c r="AP977" s="49">
        <f t="shared" si="250"/>
        <v>0</v>
      </c>
      <c r="AQ977" s="35">
        <v>-7179.64</v>
      </c>
      <c r="AR977" s="37">
        <v>0</v>
      </c>
      <c r="AS977" s="37">
        <v>0</v>
      </c>
      <c r="AT977" s="51">
        <f t="shared" si="251"/>
        <v>0</v>
      </c>
      <c r="AU977" s="35">
        <v>-7023.1</v>
      </c>
      <c r="AV977" s="37">
        <v>273505</v>
      </c>
      <c r="AW977" s="37">
        <v>41.5</v>
      </c>
      <c r="AX977" s="51">
        <f t="shared" si="252"/>
        <v>-0.79602237619056326</v>
      </c>
      <c r="AY977" s="50">
        <f t="shared" si="253"/>
        <v>225307.88</v>
      </c>
      <c r="AZ977" s="50">
        <f t="shared" si="254"/>
        <v>964615</v>
      </c>
      <c r="BA977" s="50">
        <f t="shared" si="255"/>
        <v>219.5</v>
      </c>
      <c r="BB977" s="36">
        <f t="shared" si="256"/>
        <v>7.2407585202386446</v>
      </c>
      <c r="BC977" s="38" t="s">
        <v>1394</v>
      </c>
      <c r="BD977" s="38" t="s">
        <v>1395</v>
      </c>
      <c r="BE977" s="38" t="s">
        <v>1547</v>
      </c>
      <c r="BF977" s="38"/>
    </row>
    <row r="978" spans="1:58" s="33" customFormat="1" x14ac:dyDescent="0.2">
      <c r="A978" s="34">
        <v>208888</v>
      </c>
      <c r="B978" s="35" t="s">
        <v>1588</v>
      </c>
      <c r="C978" s="35">
        <v>0</v>
      </c>
      <c r="D978" s="35">
        <v>0</v>
      </c>
      <c r="E978" s="35">
        <v>0</v>
      </c>
      <c r="F978" s="49">
        <f t="shared" si="241"/>
        <v>0</v>
      </c>
      <c r="G978" s="35">
        <v>0</v>
      </c>
      <c r="H978" s="35">
        <v>0</v>
      </c>
      <c r="I978" s="35">
        <v>0</v>
      </c>
      <c r="J978" s="49">
        <f t="shared" si="242"/>
        <v>0</v>
      </c>
      <c r="K978" s="35">
        <v>0</v>
      </c>
      <c r="L978" s="35">
        <v>0</v>
      </c>
      <c r="M978" s="35">
        <v>0</v>
      </c>
      <c r="N978" s="49">
        <f t="shared" si="243"/>
        <v>0</v>
      </c>
      <c r="O978" s="35">
        <v>-1400</v>
      </c>
      <c r="P978" s="35">
        <v>233100</v>
      </c>
      <c r="Q978" s="35">
        <v>35</v>
      </c>
      <c r="R978" s="49">
        <f t="shared" si="244"/>
        <v>-0.18618618618618618</v>
      </c>
      <c r="S978" s="35">
        <v>39625.019999999997</v>
      </c>
      <c r="T978" s="35">
        <v>177925</v>
      </c>
      <c r="U978" s="35">
        <v>27.5</v>
      </c>
      <c r="V978" s="49">
        <f t="shared" si="245"/>
        <v>6.903895573977799</v>
      </c>
      <c r="W978" s="35">
        <v>-16287.48</v>
      </c>
      <c r="X978" s="35">
        <v>231700</v>
      </c>
      <c r="Y978" s="35">
        <v>35</v>
      </c>
      <c r="Z978" s="49">
        <f t="shared" si="246"/>
        <v>-2.1088666378938283</v>
      </c>
      <c r="AA978" s="35">
        <v>-4130.4799999999996</v>
      </c>
      <c r="AB978" s="35">
        <v>72485</v>
      </c>
      <c r="AC978" s="35">
        <v>10.5</v>
      </c>
      <c r="AD978" s="49">
        <f t="shared" si="247"/>
        <v>-1.7665017589846175</v>
      </c>
      <c r="AE978" s="35">
        <v>83024.52</v>
      </c>
      <c r="AF978" s="35">
        <v>403775</v>
      </c>
      <c r="AG978" s="35">
        <v>57.5</v>
      </c>
      <c r="AH978" s="49">
        <f t="shared" si="248"/>
        <v>6.1686226239861313</v>
      </c>
      <c r="AI978" s="35">
        <v>-28222.98</v>
      </c>
      <c r="AJ978" s="35">
        <v>258625</v>
      </c>
      <c r="AK978" s="35">
        <v>37.5</v>
      </c>
      <c r="AL978" s="49">
        <f t="shared" si="249"/>
        <v>-3.3829381536974381</v>
      </c>
      <c r="AM978" s="35">
        <v>-165124.99</v>
      </c>
      <c r="AN978" s="35">
        <v>892600</v>
      </c>
      <c r="AO978" s="35">
        <v>130</v>
      </c>
      <c r="AP978" s="49">
        <f t="shared" si="250"/>
        <v>-5.7347912726865333</v>
      </c>
      <c r="AQ978" s="35">
        <v>-23549.99</v>
      </c>
      <c r="AR978" s="37">
        <v>477400</v>
      </c>
      <c r="AS978" s="37">
        <v>70</v>
      </c>
      <c r="AT978" s="51">
        <f t="shared" si="251"/>
        <v>-1.52922012987013</v>
      </c>
      <c r="AU978" s="35">
        <v>-84694.98</v>
      </c>
      <c r="AV978" s="37">
        <v>762625</v>
      </c>
      <c r="AW978" s="37">
        <v>112.5</v>
      </c>
      <c r="AX978" s="51">
        <f t="shared" si="252"/>
        <v>-3.4427725028683822</v>
      </c>
      <c r="AY978" s="50">
        <f t="shared" si="253"/>
        <v>17807.059999999998</v>
      </c>
      <c r="AZ978" s="50">
        <f t="shared" si="254"/>
        <v>715210</v>
      </c>
      <c r="BA978" s="50">
        <f t="shared" si="255"/>
        <v>515.5</v>
      </c>
      <c r="BB978" s="36">
        <f t="shared" si="256"/>
        <v>0.771827659009242</v>
      </c>
      <c r="BC978" s="38" t="s">
        <v>1394</v>
      </c>
      <c r="BD978" s="38" t="s">
        <v>1395</v>
      </c>
      <c r="BE978" s="38" t="s">
        <v>1547</v>
      </c>
      <c r="BF978" s="38"/>
    </row>
    <row r="979" spans="1:58" s="33" customFormat="1" x14ac:dyDescent="0.2">
      <c r="A979" s="34">
        <v>209098</v>
      </c>
      <c r="B979" s="35" t="s">
        <v>1589</v>
      </c>
      <c r="C979" s="35">
        <v>0</v>
      </c>
      <c r="D979" s="35">
        <v>0</v>
      </c>
      <c r="E979" s="35">
        <v>0</v>
      </c>
      <c r="F979" s="49">
        <f t="shared" si="241"/>
        <v>0</v>
      </c>
      <c r="G979" s="35">
        <v>0</v>
      </c>
      <c r="H979" s="35">
        <v>0</v>
      </c>
      <c r="I979" s="35">
        <v>0</v>
      </c>
      <c r="J979" s="49">
        <f t="shared" si="242"/>
        <v>0</v>
      </c>
      <c r="K979" s="35">
        <v>0</v>
      </c>
      <c r="L979" s="35">
        <v>0</v>
      </c>
      <c r="M979" s="35">
        <v>0</v>
      </c>
      <c r="N979" s="49">
        <f t="shared" si="243"/>
        <v>0</v>
      </c>
      <c r="O979" s="35">
        <v>0</v>
      </c>
      <c r="P979" s="35">
        <v>0</v>
      </c>
      <c r="Q979" s="35">
        <v>0</v>
      </c>
      <c r="R979" s="49">
        <f t="shared" si="244"/>
        <v>0</v>
      </c>
      <c r="S979" s="35">
        <v>-2100</v>
      </c>
      <c r="T979" s="35">
        <v>224700</v>
      </c>
      <c r="U979" s="35">
        <v>35</v>
      </c>
      <c r="V979" s="49">
        <f t="shared" si="245"/>
        <v>-0.28971962616822433</v>
      </c>
      <c r="W979" s="35">
        <v>-12100</v>
      </c>
      <c r="X979" s="35">
        <v>130800</v>
      </c>
      <c r="Y979" s="35">
        <v>20</v>
      </c>
      <c r="Z979" s="49">
        <f t="shared" si="246"/>
        <v>-2.7752293577981653</v>
      </c>
      <c r="AA979" s="35">
        <v>264100</v>
      </c>
      <c r="AB979" s="35">
        <v>737100</v>
      </c>
      <c r="AC979" s="35">
        <v>105</v>
      </c>
      <c r="AD979" s="49">
        <f t="shared" si="247"/>
        <v>11.107176773843442</v>
      </c>
      <c r="AE979" s="35">
        <v>0</v>
      </c>
      <c r="AF979" s="35">
        <v>0</v>
      </c>
      <c r="AG979" s="35">
        <v>0</v>
      </c>
      <c r="AH979" s="49">
        <f t="shared" si="248"/>
        <v>0</v>
      </c>
      <c r="AI979" s="35">
        <v>174825</v>
      </c>
      <c r="AJ979" s="35">
        <v>471800</v>
      </c>
      <c r="AK979" s="35">
        <v>70</v>
      </c>
      <c r="AL979" s="49">
        <f t="shared" si="249"/>
        <v>11.487017804154302</v>
      </c>
      <c r="AM979" s="35">
        <v>-14100</v>
      </c>
      <c r="AN979" s="35">
        <v>224700</v>
      </c>
      <c r="AO979" s="35">
        <v>35</v>
      </c>
      <c r="AP979" s="49">
        <f t="shared" si="250"/>
        <v>-1.945260347129506</v>
      </c>
      <c r="AQ979" s="35">
        <v>-35930.01</v>
      </c>
      <c r="AR979" s="37">
        <v>745020</v>
      </c>
      <c r="AS979" s="37">
        <v>111</v>
      </c>
      <c r="AT979" s="51">
        <f t="shared" si="251"/>
        <v>-1.4950341064669406</v>
      </c>
      <c r="AU979" s="35">
        <v>417599.81</v>
      </c>
      <c r="AV979" s="37">
        <v>730135</v>
      </c>
      <c r="AW979" s="37">
        <v>105.5</v>
      </c>
      <c r="AX979" s="51">
        <f t="shared" si="252"/>
        <v>17.730411649900361</v>
      </c>
      <c r="AY979" s="50">
        <f t="shared" si="253"/>
        <v>249900</v>
      </c>
      <c r="AZ979" s="50">
        <f t="shared" si="254"/>
        <v>1092600</v>
      </c>
      <c r="BA979" s="50">
        <f t="shared" si="255"/>
        <v>481.5</v>
      </c>
      <c r="BB979" s="36">
        <f t="shared" si="256"/>
        <v>7.0903349807797911</v>
      </c>
      <c r="BC979" s="38" t="s">
        <v>1394</v>
      </c>
      <c r="BD979" s="38" t="s">
        <v>1395</v>
      </c>
      <c r="BE979" s="38" t="s">
        <v>1547</v>
      </c>
      <c r="BF979" s="38"/>
    </row>
    <row r="980" spans="1:58" s="33" customFormat="1" x14ac:dyDescent="0.2">
      <c r="A980" s="34">
        <v>140959</v>
      </c>
      <c r="B980" s="35" t="s">
        <v>1590</v>
      </c>
      <c r="C980" s="35">
        <v>-15532.03</v>
      </c>
      <c r="D980" s="35">
        <v>0</v>
      </c>
      <c r="E980" s="35">
        <v>0</v>
      </c>
      <c r="F980" s="49">
        <f t="shared" si="241"/>
        <v>0</v>
      </c>
      <c r="G980" s="35">
        <v>-15532.03</v>
      </c>
      <c r="H980" s="35">
        <v>0</v>
      </c>
      <c r="I980" s="35">
        <v>0</v>
      </c>
      <c r="J980" s="49">
        <f t="shared" si="242"/>
        <v>0</v>
      </c>
      <c r="K980" s="35">
        <v>-15532.03</v>
      </c>
      <c r="L980" s="35">
        <v>0</v>
      </c>
      <c r="M980" s="35">
        <v>0</v>
      </c>
      <c r="N980" s="49">
        <f t="shared" si="243"/>
        <v>0</v>
      </c>
      <c r="O980" s="35">
        <v>-15532.03</v>
      </c>
      <c r="P980" s="35">
        <v>0</v>
      </c>
      <c r="Q980" s="35">
        <v>0</v>
      </c>
      <c r="R980" s="49">
        <f t="shared" si="244"/>
        <v>0</v>
      </c>
      <c r="S980" s="35">
        <v>-15532.03</v>
      </c>
      <c r="T980" s="35">
        <v>0</v>
      </c>
      <c r="U980" s="35">
        <v>0</v>
      </c>
      <c r="V980" s="49">
        <f t="shared" si="245"/>
        <v>0</v>
      </c>
      <c r="W980" s="35">
        <v>-15532.03</v>
      </c>
      <c r="X980" s="35">
        <v>0</v>
      </c>
      <c r="Y980" s="35">
        <v>0</v>
      </c>
      <c r="Z980" s="49">
        <f t="shared" si="246"/>
        <v>0</v>
      </c>
      <c r="AA980" s="35">
        <v>-15532.03</v>
      </c>
      <c r="AB980" s="35">
        <v>0</v>
      </c>
      <c r="AC980" s="35">
        <v>0</v>
      </c>
      <c r="AD980" s="49">
        <f t="shared" si="247"/>
        <v>0</v>
      </c>
      <c r="AE980" s="35">
        <v>-15532.03</v>
      </c>
      <c r="AF980" s="35">
        <v>0</v>
      </c>
      <c r="AG980" s="35">
        <v>0</v>
      </c>
      <c r="AH980" s="49">
        <f t="shared" si="248"/>
        <v>0</v>
      </c>
      <c r="AI980" s="35">
        <v>0</v>
      </c>
      <c r="AJ980" s="35">
        <v>0</v>
      </c>
      <c r="AK980" s="35">
        <v>0</v>
      </c>
      <c r="AL980" s="49">
        <f t="shared" si="249"/>
        <v>0</v>
      </c>
      <c r="AM980" s="35">
        <v>0</v>
      </c>
      <c r="AN980" s="35">
        <v>0</v>
      </c>
      <c r="AO980" s="35">
        <v>0</v>
      </c>
      <c r="AP980" s="49">
        <f t="shared" si="250"/>
        <v>0</v>
      </c>
      <c r="AQ980" s="35">
        <v>0</v>
      </c>
      <c r="AR980" s="37">
        <v>0</v>
      </c>
      <c r="AS980" s="37">
        <v>0</v>
      </c>
      <c r="AT980" s="51">
        <f t="shared" si="251"/>
        <v>0</v>
      </c>
      <c r="AU980" s="35">
        <v>0</v>
      </c>
      <c r="AV980" s="37">
        <v>0</v>
      </c>
      <c r="AW980" s="37">
        <v>0</v>
      </c>
      <c r="AX980" s="51">
        <f t="shared" si="252"/>
        <v>0</v>
      </c>
      <c r="AY980" s="50">
        <f t="shared" si="253"/>
        <v>-108724.21</v>
      </c>
      <c r="AZ980" s="50">
        <f t="shared" si="254"/>
        <v>0</v>
      </c>
      <c r="BA980" s="50">
        <f t="shared" si="255"/>
        <v>0</v>
      </c>
      <c r="BB980" s="36">
        <f t="shared" si="256"/>
        <v>0</v>
      </c>
      <c r="BC980" s="38" t="s">
        <v>1394</v>
      </c>
      <c r="BD980" s="38" t="s">
        <v>1395</v>
      </c>
      <c r="BE980" s="38" t="s">
        <v>1547</v>
      </c>
      <c r="BF980" s="38"/>
    </row>
    <row r="981" spans="1:58" s="33" customFormat="1" x14ac:dyDescent="0.2">
      <c r="A981" s="34">
        <v>174735</v>
      </c>
      <c r="B981" s="35" t="s">
        <v>1418</v>
      </c>
      <c r="C981" s="35">
        <v>-11398.69</v>
      </c>
      <c r="D981" s="35">
        <v>0</v>
      </c>
      <c r="E981" s="35">
        <v>0</v>
      </c>
      <c r="F981" s="49">
        <f t="shared" si="241"/>
        <v>0</v>
      </c>
      <c r="G981" s="35">
        <v>-11398.69</v>
      </c>
      <c r="H981" s="35">
        <v>0</v>
      </c>
      <c r="I981" s="35">
        <v>0</v>
      </c>
      <c r="J981" s="49">
        <f t="shared" si="242"/>
        <v>0</v>
      </c>
      <c r="K981" s="35">
        <v>-11398.69</v>
      </c>
      <c r="L981" s="35">
        <v>0</v>
      </c>
      <c r="M981" s="35">
        <v>0</v>
      </c>
      <c r="N981" s="49">
        <f t="shared" si="243"/>
        <v>0</v>
      </c>
      <c r="O981" s="35">
        <v>-11398.69</v>
      </c>
      <c r="P981" s="35">
        <v>0</v>
      </c>
      <c r="Q981" s="35">
        <v>0</v>
      </c>
      <c r="R981" s="49">
        <f t="shared" si="244"/>
        <v>0</v>
      </c>
      <c r="S981" s="35">
        <v>-11398.69</v>
      </c>
      <c r="T981" s="35">
        <v>0</v>
      </c>
      <c r="U981" s="35">
        <v>0</v>
      </c>
      <c r="V981" s="49">
        <f t="shared" si="245"/>
        <v>0</v>
      </c>
      <c r="W981" s="35">
        <v>-11398.69</v>
      </c>
      <c r="X981" s="35">
        <v>0</v>
      </c>
      <c r="Y981" s="35">
        <v>0</v>
      </c>
      <c r="Z981" s="49">
        <f t="shared" si="246"/>
        <v>0</v>
      </c>
      <c r="AA981" s="35">
        <v>-11398.69</v>
      </c>
      <c r="AB981" s="35">
        <v>0</v>
      </c>
      <c r="AC981" s="35">
        <v>0</v>
      </c>
      <c r="AD981" s="49">
        <f t="shared" si="247"/>
        <v>0</v>
      </c>
      <c r="AE981" s="40">
        <v>0</v>
      </c>
      <c r="AF981" s="35">
        <v>0</v>
      </c>
      <c r="AG981" s="35">
        <v>0</v>
      </c>
      <c r="AH981" s="49">
        <f t="shared" si="248"/>
        <v>0</v>
      </c>
      <c r="AI981" s="40">
        <v>0</v>
      </c>
      <c r="AJ981" s="35">
        <v>0</v>
      </c>
      <c r="AK981" s="35">
        <v>0</v>
      </c>
      <c r="AL981" s="49">
        <f t="shared" si="249"/>
        <v>0</v>
      </c>
      <c r="AM981" s="35">
        <v>0</v>
      </c>
      <c r="AN981" s="35">
        <v>0</v>
      </c>
      <c r="AO981" s="35">
        <v>0</v>
      </c>
      <c r="AP981" s="49">
        <f t="shared" si="250"/>
        <v>0</v>
      </c>
      <c r="AQ981" s="35">
        <v>0</v>
      </c>
      <c r="AR981" s="37">
        <v>0</v>
      </c>
      <c r="AS981" s="37">
        <v>0</v>
      </c>
      <c r="AT981" s="51">
        <f t="shared" si="251"/>
        <v>0</v>
      </c>
      <c r="AU981" s="35">
        <v>0</v>
      </c>
      <c r="AV981" s="37">
        <v>0</v>
      </c>
      <c r="AW981" s="37">
        <v>0</v>
      </c>
      <c r="AX981" s="51">
        <f t="shared" si="252"/>
        <v>0</v>
      </c>
      <c r="AY981" s="50">
        <f t="shared" si="253"/>
        <v>-79790.83</v>
      </c>
      <c r="AZ981" s="50">
        <f t="shared" si="254"/>
        <v>0</v>
      </c>
      <c r="BA981" s="50">
        <f t="shared" si="255"/>
        <v>0</v>
      </c>
      <c r="BB981" s="36">
        <f t="shared" si="256"/>
        <v>0</v>
      </c>
      <c r="BC981" s="38" t="s">
        <v>1394</v>
      </c>
      <c r="BD981" s="38" t="s">
        <v>1395</v>
      </c>
      <c r="BE981" s="38" t="s">
        <v>1547</v>
      </c>
      <c r="BF981" s="38"/>
    </row>
    <row r="982" spans="1:58" s="33" customFormat="1" x14ac:dyDescent="0.2">
      <c r="A982" s="39">
        <v>172236</v>
      </c>
      <c r="B982" s="40" t="s">
        <v>1421</v>
      </c>
      <c r="C982" s="35">
        <v>-35874.160000000003</v>
      </c>
      <c r="D982" s="35">
        <v>0</v>
      </c>
      <c r="E982" s="35">
        <v>0</v>
      </c>
      <c r="F982" s="49">
        <f t="shared" si="241"/>
        <v>0</v>
      </c>
      <c r="G982" s="35">
        <v>-35874.160000000003</v>
      </c>
      <c r="H982" s="35">
        <v>0</v>
      </c>
      <c r="I982" s="35">
        <v>0</v>
      </c>
      <c r="J982" s="49">
        <f t="shared" si="242"/>
        <v>0</v>
      </c>
      <c r="K982" s="35">
        <v>-35874.160000000003</v>
      </c>
      <c r="L982" s="35">
        <v>0</v>
      </c>
      <c r="M982" s="35">
        <v>0</v>
      </c>
      <c r="N982" s="49">
        <f t="shared" si="243"/>
        <v>0</v>
      </c>
      <c r="O982" s="35">
        <v>-35874.160000000003</v>
      </c>
      <c r="P982" s="35">
        <v>0</v>
      </c>
      <c r="Q982" s="35">
        <v>0</v>
      </c>
      <c r="R982" s="49">
        <f t="shared" si="244"/>
        <v>0</v>
      </c>
      <c r="S982" s="35">
        <v>-35874.160000000003</v>
      </c>
      <c r="T982" s="35">
        <v>0</v>
      </c>
      <c r="U982" s="35">
        <v>0</v>
      </c>
      <c r="V982" s="49">
        <f t="shared" si="245"/>
        <v>0</v>
      </c>
      <c r="W982" s="35">
        <v>0</v>
      </c>
      <c r="X982" s="35">
        <v>0</v>
      </c>
      <c r="Y982" s="35">
        <v>0</v>
      </c>
      <c r="Z982" s="49">
        <f t="shared" si="246"/>
        <v>0</v>
      </c>
      <c r="AA982" s="40">
        <v>0</v>
      </c>
      <c r="AB982" s="35">
        <v>0</v>
      </c>
      <c r="AC982" s="35">
        <v>0</v>
      </c>
      <c r="AD982" s="49">
        <f t="shared" si="247"/>
        <v>0</v>
      </c>
      <c r="AE982" s="40">
        <v>0</v>
      </c>
      <c r="AF982" s="35">
        <v>0</v>
      </c>
      <c r="AG982" s="35">
        <v>0</v>
      </c>
      <c r="AH982" s="49">
        <f t="shared" si="248"/>
        <v>0</v>
      </c>
      <c r="AI982" s="40">
        <v>0</v>
      </c>
      <c r="AJ982" s="35">
        <v>0</v>
      </c>
      <c r="AK982" s="35">
        <v>0</v>
      </c>
      <c r="AL982" s="49">
        <f t="shared" si="249"/>
        <v>0</v>
      </c>
      <c r="AM982" s="35">
        <v>0</v>
      </c>
      <c r="AN982" s="35">
        <v>0</v>
      </c>
      <c r="AO982" s="35">
        <v>0</v>
      </c>
      <c r="AP982" s="49">
        <f t="shared" si="250"/>
        <v>0</v>
      </c>
      <c r="AQ982" s="35">
        <v>0</v>
      </c>
      <c r="AR982" s="37">
        <v>0</v>
      </c>
      <c r="AS982" s="37">
        <v>0</v>
      </c>
      <c r="AT982" s="51">
        <f t="shared" si="251"/>
        <v>0</v>
      </c>
      <c r="AU982" s="35">
        <v>0</v>
      </c>
      <c r="AV982" s="37">
        <v>0</v>
      </c>
      <c r="AW982" s="37">
        <v>0</v>
      </c>
      <c r="AX982" s="51">
        <f t="shared" si="252"/>
        <v>0</v>
      </c>
      <c r="AY982" s="50">
        <f t="shared" si="253"/>
        <v>-179370.80000000002</v>
      </c>
      <c r="AZ982" s="50">
        <f t="shared" si="254"/>
        <v>0</v>
      </c>
      <c r="BA982" s="50">
        <f t="shared" si="255"/>
        <v>0</v>
      </c>
      <c r="BB982" s="36">
        <f t="shared" si="256"/>
        <v>0</v>
      </c>
      <c r="BC982" s="38" t="s">
        <v>1394</v>
      </c>
      <c r="BD982" s="38" t="s">
        <v>1395</v>
      </c>
      <c r="BE982" s="38" t="s">
        <v>1547</v>
      </c>
      <c r="BF982" s="38"/>
    </row>
    <row r="983" spans="1:58" s="33" customFormat="1" x14ac:dyDescent="0.2">
      <c r="A983" s="34">
        <v>211558</v>
      </c>
      <c r="B983" s="35" t="s">
        <v>1591</v>
      </c>
      <c r="C983" s="35">
        <v>0</v>
      </c>
      <c r="D983" s="35">
        <v>0</v>
      </c>
      <c r="E983" s="35">
        <v>0</v>
      </c>
      <c r="F983" s="49">
        <f t="shared" si="241"/>
        <v>0</v>
      </c>
      <c r="G983" s="35">
        <v>0</v>
      </c>
      <c r="H983" s="35">
        <v>0</v>
      </c>
      <c r="I983" s="35">
        <v>0</v>
      </c>
      <c r="J983" s="49">
        <f t="shared" si="242"/>
        <v>0</v>
      </c>
      <c r="K983" s="35">
        <v>0</v>
      </c>
      <c r="L983" s="35">
        <v>0</v>
      </c>
      <c r="M983" s="35">
        <v>0</v>
      </c>
      <c r="N983" s="49">
        <f t="shared" si="243"/>
        <v>0</v>
      </c>
      <c r="O983" s="35">
        <v>0</v>
      </c>
      <c r="P983" s="35">
        <v>0</v>
      </c>
      <c r="Q983" s="35">
        <v>0</v>
      </c>
      <c r="R983" s="49">
        <f t="shared" si="244"/>
        <v>0</v>
      </c>
      <c r="S983" s="40">
        <v>0</v>
      </c>
      <c r="T983" s="35">
        <v>0</v>
      </c>
      <c r="U983" s="35">
        <v>0</v>
      </c>
      <c r="V983" s="49">
        <f t="shared" si="245"/>
        <v>0</v>
      </c>
      <c r="W983" s="40">
        <v>0</v>
      </c>
      <c r="X983" s="35">
        <v>0</v>
      </c>
      <c r="Y983" s="35">
        <v>0</v>
      </c>
      <c r="Z983" s="49">
        <f t="shared" si="246"/>
        <v>0</v>
      </c>
      <c r="AA983" s="40">
        <v>0</v>
      </c>
      <c r="AB983" s="35">
        <v>0</v>
      </c>
      <c r="AC983" s="35">
        <v>0</v>
      </c>
      <c r="AD983" s="49">
        <f t="shared" si="247"/>
        <v>0</v>
      </c>
      <c r="AE983" s="40">
        <v>0</v>
      </c>
      <c r="AF983" s="35">
        <v>0</v>
      </c>
      <c r="AG983" s="35">
        <v>0</v>
      </c>
      <c r="AH983" s="49">
        <f t="shared" si="248"/>
        <v>0</v>
      </c>
      <c r="AI983" s="40">
        <v>0</v>
      </c>
      <c r="AJ983" s="35">
        <v>0</v>
      </c>
      <c r="AK983" s="35">
        <v>0</v>
      </c>
      <c r="AL983" s="49">
        <f t="shared" si="249"/>
        <v>0</v>
      </c>
      <c r="AM983" s="35">
        <v>0</v>
      </c>
      <c r="AN983" s="35">
        <v>0</v>
      </c>
      <c r="AO983" s="35">
        <v>0</v>
      </c>
      <c r="AP983" s="49">
        <f t="shared" si="250"/>
        <v>0</v>
      </c>
      <c r="AQ983" s="35">
        <v>0</v>
      </c>
      <c r="AR983" s="37">
        <v>0</v>
      </c>
      <c r="AS983" s="37">
        <v>0</v>
      </c>
      <c r="AT983" s="51">
        <f t="shared" si="251"/>
        <v>0</v>
      </c>
      <c r="AU983" s="35">
        <v>-6269.56</v>
      </c>
      <c r="AV983" s="37">
        <v>199350</v>
      </c>
      <c r="AW983" s="37">
        <v>30</v>
      </c>
      <c r="AX983" s="51">
        <f t="shared" si="252"/>
        <v>-0.97495038876348128</v>
      </c>
      <c r="AY983" s="50">
        <f t="shared" si="253"/>
        <v>0</v>
      </c>
      <c r="AZ983" s="50">
        <f t="shared" si="254"/>
        <v>0</v>
      </c>
      <c r="BA983" s="50">
        <f t="shared" si="255"/>
        <v>30</v>
      </c>
      <c r="BB983" s="36">
        <f t="shared" si="256"/>
        <v>0</v>
      </c>
      <c r="BC983" s="38" t="s">
        <v>1394</v>
      </c>
      <c r="BD983" s="38" t="s">
        <v>1395</v>
      </c>
      <c r="BE983" s="38" t="s">
        <v>1547</v>
      </c>
      <c r="BF983" s="38"/>
    </row>
    <row r="984" spans="1:58" s="33" customFormat="1" x14ac:dyDescent="0.2">
      <c r="A984" s="34">
        <v>121571</v>
      </c>
      <c r="B984" s="35" t="s">
        <v>1423</v>
      </c>
      <c r="C984" s="35">
        <v>-1587.86</v>
      </c>
      <c r="D984" s="35">
        <v>98700</v>
      </c>
      <c r="E984" s="35">
        <v>15</v>
      </c>
      <c r="F984" s="49">
        <f t="shared" si="241"/>
        <v>-0.48263221884498475</v>
      </c>
      <c r="G984" s="35">
        <v>-3087.86</v>
      </c>
      <c r="H984" s="35">
        <v>0</v>
      </c>
      <c r="I984" s="35">
        <v>0</v>
      </c>
      <c r="J984" s="49">
        <f t="shared" si="242"/>
        <v>0</v>
      </c>
      <c r="K984" s="35">
        <v>-7847.86</v>
      </c>
      <c r="L984" s="35">
        <v>296400</v>
      </c>
      <c r="M984" s="35">
        <v>45</v>
      </c>
      <c r="N984" s="49">
        <f t="shared" si="243"/>
        <v>-0.79431781376518218</v>
      </c>
      <c r="O984" s="35">
        <v>-5687.86</v>
      </c>
      <c r="P984" s="35">
        <v>387430</v>
      </c>
      <c r="Q984" s="35">
        <v>58</v>
      </c>
      <c r="R984" s="49">
        <f t="shared" si="244"/>
        <v>-0.4551110136024572</v>
      </c>
      <c r="S984" s="35">
        <v>-707.86</v>
      </c>
      <c r="T984" s="35">
        <v>65100</v>
      </c>
      <c r="U984" s="35">
        <v>10</v>
      </c>
      <c r="V984" s="49">
        <f t="shared" si="245"/>
        <v>-0.33707619047619047</v>
      </c>
      <c r="W984" s="35">
        <v>-9517.86</v>
      </c>
      <c r="X984" s="35">
        <v>65100</v>
      </c>
      <c r="Y984" s="35">
        <v>10</v>
      </c>
      <c r="Z984" s="49">
        <f t="shared" si="246"/>
        <v>-4.3861105990783411</v>
      </c>
      <c r="AA984" s="35">
        <v>-11287.86</v>
      </c>
      <c r="AB984" s="35">
        <v>76415</v>
      </c>
      <c r="AC984" s="35">
        <v>11.5</v>
      </c>
      <c r="AD984" s="49">
        <f t="shared" si="247"/>
        <v>-4.5792535496957409</v>
      </c>
      <c r="AE984" s="35">
        <v>-12437.86</v>
      </c>
      <c r="AF984" s="35">
        <v>0</v>
      </c>
      <c r="AG984" s="35">
        <v>0</v>
      </c>
      <c r="AH984" s="49">
        <f t="shared" si="248"/>
        <v>0</v>
      </c>
      <c r="AI984" s="35">
        <v>-8837.86</v>
      </c>
      <c r="AJ984" s="35">
        <v>137200</v>
      </c>
      <c r="AK984" s="35">
        <v>20</v>
      </c>
      <c r="AL984" s="49">
        <f t="shared" si="249"/>
        <v>-1.9968925655976677</v>
      </c>
      <c r="AM984" s="35">
        <v>-10837.86</v>
      </c>
      <c r="AN984" s="35">
        <v>0</v>
      </c>
      <c r="AO984" s="35">
        <v>0</v>
      </c>
      <c r="AP984" s="49">
        <f t="shared" si="250"/>
        <v>0</v>
      </c>
      <c r="AQ984" s="35">
        <v>-10837.86</v>
      </c>
      <c r="AR984" s="37">
        <v>0</v>
      </c>
      <c r="AS984" s="37">
        <v>0</v>
      </c>
      <c r="AT984" s="51">
        <f t="shared" si="251"/>
        <v>0</v>
      </c>
      <c r="AU984" s="35">
        <v>-10837.86</v>
      </c>
      <c r="AV984" s="37">
        <v>0</v>
      </c>
      <c r="AW984" s="37">
        <v>0</v>
      </c>
      <c r="AX984" s="51">
        <f t="shared" si="252"/>
        <v>0</v>
      </c>
      <c r="AY984" s="50">
        <f t="shared" si="253"/>
        <v>-39725.020000000004</v>
      </c>
      <c r="AZ984" s="50">
        <f t="shared" si="254"/>
        <v>989145</v>
      </c>
      <c r="BA984" s="50">
        <f t="shared" si="255"/>
        <v>169.5</v>
      </c>
      <c r="BB984" s="36">
        <f t="shared" si="256"/>
        <v>-1.2449899863013008</v>
      </c>
      <c r="BC984" s="38" t="s">
        <v>1395</v>
      </c>
      <c r="BD984" s="38" t="s">
        <v>1395</v>
      </c>
      <c r="BE984" s="38" t="s">
        <v>1547</v>
      </c>
      <c r="BF984" s="38"/>
    </row>
    <row r="985" spans="1:58" s="33" customFormat="1" x14ac:dyDescent="0.2">
      <c r="A985" s="34">
        <v>121703</v>
      </c>
      <c r="B985" s="35" t="s">
        <v>1426</v>
      </c>
      <c r="C985" s="35">
        <v>91371.54</v>
      </c>
      <c r="D985" s="35">
        <v>258440</v>
      </c>
      <c r="E985" s="35">
        <v>39</v>
      </c>
      <c r="F985" s="49">
        <f t="shared" si="241"/>
        <v>10.606509054325956</v>
      </c>
      <c r="G985" s="35">
        <v>6429.54</v>
      </c>
      <c r="H985" s="35">
        <v>439600</v>
      </c>
      <c r="I985" s="35">
        <v>70</v>
      </c>
      <c r="J985" s="49">
        <f t="shared" si="242"/>
        <v>0.45340250227479528</v>
      </c>
      <c r="K985" s="35">
        <v>403169.01</v>
      </c>
      <c r="L985" s="35">
        <v>1508200</v>
      </c>
      <c r="M985" s="35">
        <v>230</v>
      </c>
      <c r="N985" s="49">
        <f t="shared" si="243"/>
        <v>8.0195400477390262</v>
      </c>
      <c r="O985" s="35">
        <v>280878.01</v>
      </c>
      <c r="P985" s="35">
        <v>750800</v>
      </c>
      <c r="Q985" s="35">
        <v>115</v>
      </c>
      <c r="R985" s="49">
        <f t="shared" si="244"/>
        <v>11.597254009057005</v>
      </c>
      <c r="S985" s="35">
        <v>-21882.99</v>
      </c>
      <c r="T985" s="35">
        <v>1003550</v>
      </c>
      <c r="U985" s="35">
        <v>155</v>
      </c>
      <c r="V985" s="49">
        <f t="shared" si="245"/>
        <v>-0.67597298590005483</v>
      </c>
      <c r="W985" s="35">
        <v>-114131.99</v>
      </c>
      <c r="X985" s="35">
        <v>1008430</v>
      </c>
      <c r="Y985" s="35">
        <v>158</v>
      </c>
      <c r="Z985" s="49">
        <f t="shared" si="246"/>
        <v>-3.3953370090140118</v>
      </c>
      <c r="AA985" s="35">
        <v>2221.0100000000002</v>
      </c>
      <c r="AB985" s="35">
        <v>1128980</v>
      </c>
      <c r="AC985" s="35">
        <v>168</v>
      </c>
      <c r="AD985" s="49">
        <f t="shared" si="247"/>
        <v>6.098541161048026E-2</v>
      </c>
      <c r="AE985" s="35">
        <v>-17816.990000000002</v>
      </c>
      <c r="AF985" s="35">
        <v>473200</v>
      </c>
      <c r="AG985" s="35">
        <v>70</v>
      </c>
      <c r="AH985" s="49">
        <f t="shared" si="248"/>
        <v>-1.1295640321217244</v>
      </c>
      <c r="AI985" s="35">
        <v>117953.02</v>
      </c>
      <c r="AJ985" s="35">
        <v>1155510</v>
      </c>
      <c r="AK985" s="35">
        <v>171</v>
      </c>
      <c r="AL985" s="49">
        <f t="shared" si="249"/>
        <v>3.1644413462453809</v>
      </c>
      <c r="AM985" s="35">
        <v>-47953.96</v>
      </c>
      <c r="AN985" s="35">
        <v>1346385</v>
      </c>
      <c r="AO985" s="35">
        <v>203.5</v>
      </c>
      <c r="AP985" s="49">
        <f t="shared" si="250"/>
        <v>-1.1041215996910245</v>
      </c>
      <c r="AQ985" s="35">
        <v>93249.04</v>
      </c>
      <c r="AR985" s="37">
        <v>1027810</v>
      </c>
      <c r="AS985" s="37">
        <v>154</v>
      </c>
      <c r="AT985" s="51">
        <f t="shared" si="251"/>
        <v>2.8125044901294984</v>
      </c>
      <c r="AU985" s="35">
        <v>-40552.47</v>
      </c>
      <c r="AV985" s="37">
        <v>1097450</v>
      </c>
      <c r="AW985" s="37">
        <v>160</v>
      </c>
      <c r="AX985" s="51">
        <f t="shared" si="252"/>
        <v>-1.1454978085561986</v>
      </c>
      <c r="AY985" s="50">
        <f t="shared" si="253"/>
        <v>648054.13</v>
      </c>
      <c r="AZ985" s="50">
        <f t="shared" si="254"/>
        <v>6098000</v>
      </c>
      <c r="BA985" s="50">
        <f t="shared" si="255"/>
        <v>1693.5</v>
      </c>
      <c r="BB985" s="36">
        <f t="shared" si="256"/>
        <v>3.294469995080354</v>
      </c>
      <c r="BC985" s="38" t="s">
        <v>1395</v>
      </c>
      <c r="BD985" s="38" t="s">
        <v>1395</v>
      </c>
      <c r="BE985" s="38" t="s">
        <v>1547</v>
      </c>
      <c r="BF985" s="38"/>
    </row>
    <row r="986" spans="1:58" s="33" customFormat="1" x14ac:dyDescent="0.2">
      <c r="A986" s="34">
        <v>121706</v>
      </c>
      <c r="B986" s="35" t="s">
        <v>54</v>
      </c>
      <c r="C986" s="35">
        <v>1108428.82</v>
      </c>
      <c r="D986" s="35">
        <v>518400</v>
      </c>
      <c r="E986" s="35">
        <v>80</v>
      </c>
      <c r="F986" s="49">
        <f t="shared" si="241"/>
        <v>64.145186342592595</v>
      </c>
      <c r="G986" s="35">
        <v>523767.82</v>
      </c>
      <c r="H986" s="35">
        <v>747320</v>
      </c>
      <c r="I986" s="35">
        <v>119</v>
      </c>
      <c r="J986" s="49">
        <f t="shared" si="242"/>
        <v>21.726706658459563</v>
      </c>
      <c r="K986" s="35">
        <v>1146101.8400000001</v>
      </c>
      <c r="L986" s="35">
        <v>2122040</v>
      </c>
      <c r="M986" s="35">
        <v>326</v>
      </c>
      <c r="N986" s="49">
        <f t="shared" si="243"/>
        <v>16.202830860869728</v>
      </c>
      <c r="O986" s="35">
        <v>1353250.86</v>
      </c>
      <c r="P986" s="35">
        <v>1794000</v>
      </c>
      <c r="Q986" s="35">
        <v>275</v>
      </c>
      <c r="R986" s="49">
        <f t="shared" si="244"/>
        <v>23.383933478260872</v>
      </c>
      <c r="S986" s="35">
        <v>1591289.89</v>
      </c>
      <c r="T986" s="35">
        <v>2362540</v>
      </c>
      <c r="U986" s="35">
        <v>369</v>
      </c>
      <c r="V986" s="49">
        <f t="shared" si="245"/>
        <v>20.880064079338339</v>
      </c>
      <c r="W986" s="35">
        <v>1261073.8899999999</v>
      </c>
      <c r="X986" s="35">
        <v>1860410</v>
      </c>
      <c r="Y986" s="35">
        <v>291</v>
      </c>
      <c r="Z986" s="49">
        <f t="shared" si="246"/>
        <v>20.335418913035298</v>
      </c>
      <c r="AA986" s="35">
        <v>1742562.9</v>
      </c>
      <c r="AB986" s="35">
        <v>2239540</v>
      </c>
      <c r="AC986" s="35">
        <v>334</v>
      </c>
      <c r="AD986" s="49">
        <f t="shared" si="247"/>
        <v>24.120779222518912</v>
      </c>
      <c r="AE986" s="35">
        <v>1833546.89</v>
      </c>
      <c r="AF986" s="35">
        <v>1828280</v>
      </c>
      <c r="AG986" s="35">
        <v>268</v>
      </c>
      <c r="AH986" s="49">
        <f t="shared" si="248"/>
        <v>30.086423687837748</v>
      </c>
      <c r="AI986" s="35">
        <v>1816755.92</v>
      </c>
      <c r="AJ986" s="35">
        <v>3067640</v>
      </c>
      <c r="AK986" s="35">
        <v>454</v>
      </c>
      <c r="AL986" s="49">
        <f t="shared" si="249"/>
        <v>18.359205617347538</v>
      </c>
      <c r="AM986" s="35">
        <v>1830583.93</v>
      </c>
      <c r="AN986" s="35">
        <v>2254790</v>
      </c>
      <c r="AO986" s="35">
        <v>344</v>
      </c>
      <c r="AP986" s="49">
        <f t="shared" si="250"/>
        <v>25.167799143157456</v>
      </c>
      <c r="AQ986" s="35">
        <v>2265911.89</v>
      </c>
      <c r="AR986" s="37">
        <v>2650300</v>
      </c>
      <c r="AS986" s="37">
        <v>400</v>
      </c>
      <c r="AT986" s="51">
        <f t="shared" si="251"/>
        <v>26.503893366788667</v>
      </c>
      <c r="AU986" s="35">
        <v>1917799.57</v>
      </c>
      <c r="AV986" s="37">
        <v>2242030</v>
      </c>
      <c r="AW986" s="37">
        <v>329</v>
      </c>
      <c r="AX986" s="51">
        <f t="shared" si="252"/>
        <v>26.516945210367393</v>
      </c>
      <c r="AY986" s="50">
        <f t="shared" si="253"/>
        <v>8726476.0199999996</v>
      </c>
      <c r="AZ986" s="50">
        <f t="shared" si="254"/>
        <v>11644250</v>
      </c>
      <c r="BA986" s="50">
        <f t="shared" si="255"/>
        <v>3589</v>
      </c>
      <c r="BB986" s="36">
        <f t="shared" si="256"/>
        <v>23.232132307362004</v>
      </c>
      <c r="BC986" s="38" t="s">
        <v>1395</v>
      </c>
      <c r="BD986" s="38" t="s">
        <v>1395</v>
      </c>
      <c r="BE986" s="38" t="s">
        <v>1547</v>
      </c>
      <c r="BF986" s="38"/>
    </row>
    <row r="987" spans="1:58" s="33" customFormat="1" x14ac:dyDescent="0.2">
      <c r="A987" s="34">
        <v>142332</v>
      </c>
      <c r="B987" s="35" t="s">
        <v>1428</v>
      </c>
      <c r="C987" s="35">
        <v>-10478.030000000001</v>
      </c>
      <c r="D987" s="35">
        <v>469000</v>
      </c>
      <c r="E987" s="35">
        <v>70</v>
      </c>
      <c r="F987" s="49">
        <f t="shared" si="241"/>
        <v>-0.67023646055437103</v>
      </c>
      <c r="G987" s="35">
        <v>-22569.02</v>
      </c>
      <c r="H987" s="35">
        <v>676900</v>
      </c>
      <c r="I987" s="35">
        <v>105</v>
      </c>
      <c r="J987" s="49">
        <f t="shared" si="242"/>
        <v>-1.0335937656965579</v>
      </c>
      <c r="K987" s="35">
        <v>-41441.019999999997</v>
      </c>
      <c r="L987" s="35">
        <v>933800</v>
      </c>
      <c r="M987" s="35">
        <v>140</v>
      </c>
      <c r="N987" s="49">
        <f t="shared" si="243"/>
        <v>-1.3313671021632039</v>
      </c>
      <c r="O987" s="35">
        <v>-11176.01</v>
      </c>
      <c r="P987" s="35">
        <v>693700</v>
      </c>
      <c r="Q987" s="35">
        <v>105</v>
      </c>
      <c r="R987" s="49">
        <f t="shared" si="244"/>
        <v>-0.49943247801643365</v>
      </c>
      <c r="S987" s="35">
        <v>175033.99</v>
      </c>
      <c r="T987" s="35">
        <v>907900</v>
      </c>
      <c r="U987" s="35">
        <v>140</v>
      </c>
      <c r="V987" s="49">
        <f t="shared" si="245"/>
        <v>5.9764882586187902</v>
      </c>
      <c r="W987" s="35">
        <v>-21063.02</v>
      </c>
      <c r="X987" s="35">
        <v>780150</v>
      </c>
      <c r="Y987" s="35">
        <v>120</v>
      </c>
      <c r="Z987" s="49">
        <f t="shared" si="246"/>
        <v>-0.80996039223226302</v>
      </c>
      <c r="AA987" s="35">
        <v>290150.98</v>
      </c>
      <c r="AB987" s="35">
        <v>770250</v>
      </c>
      <c r="AC987" s="35">
        <v>110</v>
      </c>
      <c r="AD987" s="49">
        <f t="shared" si="247"/>
        <v>11.677611658552417</v>
      </c>
      <c r="AE987" s="35">
        <v>413152.99</v>
      </c>
      <c r="AF987" s="35">
        <v>616650</v>
      </c>
      <c r="AG987" s="35">
        <v>90</v>
      </c>
      <c r="AH987" s="49">
        <f t="shared" si="248"/>
        <v>20.099877888591582</v>
      </c>
      <c r="AI987" s="35">
        <v>-28934.01</v>
      </c>
      <c r="AJ987" s="35">
        <v>555050</v>
      </c>
      <c r="AK987" s="35">
        <v>80</v>
      </c>
      <c r="AL987" s="49">
        <f t="shared" si="249"/>
        <v>-1.6159883073596972</v>
      </c>
      <c r="AM987" s="35">
        <v>45260.01</v>
      </c>
      <c r="AN987" s="35">
        <v>1239150</v>
      </c>
      <c r="AO987" s="35">
        <v>185</v>
      </c>
      <c r="AP987" s="49">
        <f t="shared" si="250"/>
        <v>1.132276407214623</v>
      </c>
      <c r="AQ987" s="35">
        <v>33358.99</v>
      </c>
      <c r="AR987" s="37">
        <v>888050</v>
      </c>
      <c r="AS987" s="37">
        <v>130</v>
      </c>
      <c r="AT987" s="51">
        <f t="shared" si="251"/>
        <v>1.1644937672428355</v>
      </c>
      <c r="AU987" s="35">
        <v>-167727.47</v>
      </c>
      <c r="AV987" s="37">
        <v>1219355</v>
      </c>
      <c r="AW987" s="37">
        <v>175.5</v>
      </c>
      <c r="AX987" s="51">
        <f t="shared" si="252"/>
        <v>-4.2641819404521248</v>
      </c>
      <c r="AY987" s="50">
        <f t="shared" si="253"/>
        <v>358457.87</v>
      </c>
      <c r="AZ987" s="50">
        <f t="shared" si="254"/>
        <v>5231700</v>
      </c>
      <c r="BA987" s="50">
        <f t="shared" si="255"/>
        <v>1450.5</v>
      </c>
      <c r="BB987" s="36">
        <f t="shared" si="256"/>
        <v>2.1240120744691016</v>
      </c>
      <c r="BC987" s="38" t="s">
        <v>1395</v>
      </c>
      <c r="BD987" s="38" t="s">
        <v>1395</v>
      </c>
      <c r="BE987" s="38" t="s">
        <v>1547</v>
      </c>
      <c r="BF987" s="38"/>
    </row>
    <row r="988" spans="1:58" s="33" customFormat="1" x14ac:dyDescent="0.2">
      <c r="A988" s="34">
        <v>143464</v>
      </c>
      <c r="B988" s="35" t="s">
        <v>1592</v>
      </c>
      <c r="C988" s="35">
        <v>619150.29</v>
      </c>
      <c r="D988" s="35">
        <v>1035660</v>
      </c>
      <c r="E988" s="35">
        <v>156</v>
      </c>
      <c r="F988" s="49">
        <f t="shared" si="241"/>
        <v>17.934948438676788</v>
      </c>
      <c r="G988" s="35">
        <v>404856.29</v>
      </c>
      <c r="H988" s="35">
        <v>506900</v>
      </c>
      <c r="I988" s="35">
        <v>80</v>
      </c>
      <c r="J988" s="49">
        <f t="shared" si="242"/>
        <v>24.759410120339314</v>
      </c>
      <c r="K988" s="35">
        <v>680975.31</v>
      </c>
      <c r="L988" s="35">
        <v>1451280</v>
      </c>
      <c r="M988" s="35">
        <v>222</v>
      </c>
      <c r="N988" s="49">
        <f t="shared" si="243"/>
        <v>14.076718000661486</v>
      </c>
      <c r="O988" s="35">
        <v>318846.31</v>
      </c>
      <c r="P988" s="35">
        <v>521700</v>
      </c>
      <c r="Q988" s="35">
        <v>80</v>
      </c>
      <c r="R988" s="49">
        <f t="shared" si="244"/>
        <v>18.946205884608013</v>
      </c>
      <c r="S988" s="35">
        <v>296641.31</v>
      </c>
      <c r="T988" s="35">
        <v>222600</v>
      </c>
      <c r="U988" s="35">
        <v>35</v>
      </c>
      <c r="V988" s="49">
        <f t="shared" si="245"/>
        <v>41.311233647798737</v>
      </c>
      <c r="W988" s="35">
        <v>460421.31</v>
      </c>
      <c r="X988" s="35">
        <v>286200</v>
      </c>
      <c r="Y988" s="35">
        <v>45</v>
      </c>
      <c r="Z988" s="49">
        <f t="shared" si="246"/>
        <v>48.262191823899371</v>
      </c>
      <c r="AA988" s="35">
        <v>962162.31</v>
      </c>
      <c r="AB988" s="35">
        <v>1213970</v>
      </c>
      <c r="AC988" s="35">
        <v>177</v>
      </c>
      <c r="AD988" s="49">
        <f t="shared" si="247"/>
        <v>24.569825951217908</v>
      </c>
      <c r="AE988" s="35">
        <v>629763.31000000006</v>
      </c>
      <c r="AF988" s="35">
        <v>71100</v>
      </c>
      <c r="AG988" s="35">
        <v>10</v>
      </c>
      <c r="AH988" s="49">
        <f t="shared" si="248"/>
        <v>265.72291561181436</v>
      </c>
      <c r="AI988" s="35">
        <v>444339.31</v>
      </c>
      <c r="AJ988" s="35">
        <v>608400</v>
      </c>
      <c r="AK988" s="35">
        <v>90</v>
      </c>
      <c r="AL988" s="49">
        <f t="shared" si="249"/>
        <v>22.640563132807365</v>
      </c>
      <c r="AM988" s="35">
        <v>823521.31</v>
      </c>
      <c r="AN988" s="35">
        <v>1081150</v>
      </c>
      <c r="AO988" s="35">
        <v>165</v>
      </c>
      <c r="AP988" s="49">
        <f t="shared" si="250"/>
        <v>23.612968237524861</v>
      </c>
      <c r="AQ988" s="35">
        <v>774547.05</v>
      </c>
      <c r="AR988" s="37">
        <v>1132700</v>
      </c>
      <c r="AS988" s="37">
        <v>170</v>
      </c>
      <c r="AT988" s="51">
        <f t="shared" si="251"/>
        <v>21.197985830316942</v>
      </c>
      <c r="AU988" s="35">
        <v>822472.05</v>
      </c>
      <c r="AV988" s="37">
        <v>1017750</v>
      </c>
      <c r="AW988" s="37">
        <v>150</v>
      </c>
      <c r="AX988" s="51">
        <f t="shared" si="252"/>
        <v>25.051961238025054</v>
      </c>
      <c r="AY988" s="50">
        <f t="shared" si="253"/>
        <v>3743053.1300000004</v>
      </c>
      <c r="AZ988" s="50">
        <f t="shared" si="254"/>
        <v>5238310</v>
      </c>
      <c r="BA988" s="50">
        <f t="shared" si="255"/>
        <v>1380</v>
      </c>
      <c r="BB988" s="36">
        <f t="shared" si="256"/>
        <v>22.151160780862533</v>
      </c>
      <c r="BC988" s="38" t="s">
        <v>1395</v>
      </c>
      <c r="BD988" s="38" t="s">
        <v>1395</v>
      </c>
      <c r="BE988" s="38" t="s">
        <v>1547</v>
      </c>
      <c r="BF988" s="38"/>
    </row>
    <row r="989" spans="1:58" s="33" customFormat="1" x14ac:dyDescent="0.2">
      <c r="A989" s="34">
        <v>144804</v>
      </c>
      <c r="B989" s="35" t="s">
        <v>1433</v>
      </c>
      <c r="C989" s="35">
        <v>-2665.67</v>
      </c>
      <c r="D989" s="35">
        <v>364900</v>
      </c>
      <c r="E989" s="35">
        <v>55</v>
      </c>
      <c r="F989" s="49">
        <f t="shared" si="241"/>
        <v>-0.21915620718004933</v>
      </c>
      <c r="G989" s="35">
        <v>270161.33</v>
      </c>
      <c r="H989" s="35">
        <v>416700</v>
      </c>
      <c r="I989" s="35">
        <v>65</v>
      </c>
      <c r="J989" s="49">
        <f t="shared" si="242"/>
        <v>20.098395080393569</v>
      </c>
      <c r="K989" s="35">
        <v>241563.33</v>
      </c>
      <c r="L989" s="35">
        <v>678690</v>
      </c>
      <c r="M989" s="35">
        <v>102</v>
      </c>
      <c r="N989" s="49">
        <f t="shared" si="243"/>
        <v>10.677776157008354</v>
      </c>
      <c r="O989" s="35">
        <v>285690.33</v>
      </c>
      <c r="P989" s="35">
        <v>497000</v>
      </c>
      <c r="Q989" s="35">
        <v>75</v>
      </c>
      <c r="R989" s="49">
        <f t="shared" si="244"/>
        <v>17.819718772635817</v>
      </c>
      <c r="S989" s="35">
        <v>44696.34</v>
      </c>
      <c r="T989" s="35">
        <v>211575</v>
      </c>
      <c r="U989" s="35">
        <v>32.5</v>
      </c>
      <c r="V989" s="49">
        <f t="shared" si="245"/>
        <v>6.548914285714285</v>
      </c>
      <c r="W989" s="35">
        <v>195096.82</v>
      </c>
      <c r="X989" s="35">
        <v>339510</v>
      </c>
      <c r="Y989" s="35">
        <v>51</v>
      </c>
      <c r="Z989" s="49">
        <f t="shared" si="246"/>
        <v>17.239270124591325</v>
      </c>
      <c r="AA989" s="35">
        <v>219805.81</v>
      </c>
      <c r="AB989" s="35">
        <v>523535</v>
      </c>
      <c r="AC989" s="35">
        <v>73.5</v>
      </c>
      <c r="AD989" s="49">
        <f t="shared" si="247"/>
        <v>13.015328698176816</v>
      </c>
      <c r="AE989" s="35">
        <v>129873.8</v>
      </c>
      <c r="AF989" s="35">
        <v>746635</v>
      </c>
      <c r="AG989" s="35">
        <v>103.5</v>
      </c>
      <c r="AH989" s="49">
        <f t="shared" si="248"/>
        <v>5.2183650645897934</v>
      </c>
      <c r="AI989" s="35">
        <v>197941.3</v>
      </c>
      <c r="AJ989" s="35">
        <v>438785</v>
      </c>
      <c r="AK989" s="35">
        <v>63.5</v>
      </c>
      <c r="AL989" s="49">
        <f t="shared" si="249"/>
        <v>13.984480554257779</v>
      </c>
      <c r="AM989" s="35">
        <v>205437.08</v>
      </c>
      <c r="AN989" s="35">
        <v>799027.5</v>
      </c>
      <c r="AO989" s="35">
        <v>117.75</v>
      </c>
      <c r="AP989" s="49">
        <f t="shared" si="250"/>
        <v>7.9703758381282235</v>
      </c>
      <c r="AQ989" s="35">
        <v>328324.14</v>
      </c>
      <c r="AR989" s="37">
        <v>2078775</v>
      </c>
      <c r="AS989" s="37">
        <v>302.5</v>
      </c>
      <c r="AT989" s="51">
        <f t="shared" si="251"/>
        <v>4.8961760363675717</v>
      </c>
      <c r="AU989" s="35">
        <v>1265353.24</v>
      </c>
      <c r="AV989" s="37">
        <v>1971810</v>
      </c>
      <c r="AW989" s="37">
        <v>284</v>
      </c>
      <c r="AX989" s="51">
        <f t="shared" si="252"/>
        <v>19.893372302605222</v>
      </c>
      <c r="AY989" s="50">
        <f t="shared" si="253"/>
        <v>1254348.29</v>
      </c>
      <c r="AZ989" s="50">
        <f t="shared" si="254"/>
        <v>3031910</v>
      </c>
      <c r="BA989" s="50">
        <f t="shared" si="255"/>
        <v>1325.25</v>
      </c>
      <c r="BB989" s="36">
        <f t="shared" si="256"/>
        <v>12.825181812784681</v>
      </c>
      <c r="BC989" s="38" t="s">
        <v>1395</v>
      </c>
      <c r="BD989" s="38" t="s">
        <v>1395</v>
      </c>
      <c r="BE989" s="38" t="s">
        <v>1547</v>
      </c>
      <c r="BF989" s="38"/>
    </row>
    <row r="990" spans="1:58" s="33" customFormat="1" x14ac:dyDescent="0.2">
      <c r="A990" s="34">
        <v>144910</v>
      </c>
      <c r="B990" s="35" t="s">
        <v>1434</v>
      </c>
      <c r="C990" s="35">
        <v>573608.93999999994</v>
      </c>
      <c r="D990" s="35">
        <v>479490</v>
      </c>
      <c r="E990" s="35">
        <v>73</v>
      </c>
      <c r="F990" s="49">
        <f t="shared" si="241"/>
        <v>35.888690483638861</v>
      </c>
      <c r="G990" s="35">
        <v>155823.76999999999</v>
      </c>
      <c r="H990" s="35">
        <v>264695</v>
      </c>
      <c r="I990" s="35">
        <v>41.5</v>
      </c>
      <c r="J990" s="49">
        <f t="shared" si="242"/>
        <v>18.249445097187326</v>
      </c>
      <c r="K990" s="35">
        <v>408669.47</v>
      </c>
      <c r="L990" s="35">
        <v>466550</v>
      </c>
      <c r="M990" s="35">
        <v>70</v>
      </c>
      <c r="N990" s="49">
        <f t="shared" si="243"/>
        <v>26.278178330296861</v>
      </c>
      <c r="O990" s="35">
        <v>276394.40000000002</v>
      </c>
      <c r="P990" s="35">
        <v>1157285</v>
      </c>
      <c r="Q990" s="35">
        <v>174.5</v>
      </c>
      <c r="R990" s="49">
        <f t="shared" si="244"/>
        <v>7.4037306281512336</v>
      </c>
      <c r="S990" s="35">
        <v>288820.21000000002</v>
      </c>
      <c r="T990" s="35">
        <v>652655</v>
      </c>
      <c r="U990" s="35">
        <v>100.5</v>
      </c>
      <c r="V990" s="49">
        <f t="shared" si="245"/>
        <v>13.718467659023528</v>
      </c>
      <c r="W990" s="35">
        <v>-22765.38</v>
      </c>
      <c r="X990" s="35">
        <v>369575</v>
      </c>
      <c r="Y990" s="35">
        <v>57.5</v>
      </c>
      <c r="Z990" s="49">
        <f t="shared" si="246"/>
        <v>-1.8479642832983834</v>
      </c>
      <c r="AA990" s="35">
        <v>242936.17</v>
      </c>
      <c r="AB990" s="35">
        <v>372745</v>
      </c>
      <c r="AC990" s="35">
        <v>54.5</v>
      </c>
      <c r="AD990" s="49">
        <f t="shared" si="247"/>
        <v>20.204218084749627</v>
      </c>
      <c r="AE990" s="35">
        <v>322596.77</v>
      </c>
      <c r="AF990" s="35">
        <v>538570</v>
      </c>
      <c r="AG990" s="35">
        <v>77</v>
      </c>
      <c r="AH990" s="49">
        <f t="shared" si="248"/>
        <v>17.969629017583603</v>
      </c>
      <c r="AI990" s="35">
        <v>377860.22</v>
      </c>
      <c r="AJ990" s="35">
        <v>306450</v>
      </c>
      <c r="AK990" s="35">
        <v>45</v>
      </c>
      <c r="AL990" s="49">
        <f t="shared" si="249"/>
        <v>38.223745537608089</v>
      </c>
      <c r="AM990" s="35">
        <v>389076.41</v>
      </c>
      <c r="AN990" s="35">
        <v>428650</v>
      </c>
      <c r="AO990" s="35">
        <v>65</v>
      </c>
      <c r="AP990" s="49">
        <f t="shared" si="250"/>
        <v>28.138035016913562</v>
      </c>
      <c r="AQ990" s="35">
        <v>623176.41</v>
      </c>
      <c r="AR990" s="37">
        <v>533800</v>
      </c>
      <c r="AS990" s="37">
        <v>80</v>
      </c>
      <c r="AT990" s="51">
        <f t="shared" si="251"/>
        <v>36.190462176845259</v>
      </c>
      <c r="AU990" s="35">
        <v>867365.79</v>
      </c>
      <c r="AV990" s="37">
        <v>951100</v>
      </c>
      <c r="AW990" s="37">
        <v>135</v>
      </c>
      <c r="AX990" s="51">
        <f t="shared" si="252"/>
        <v>28.270780664493746</v>
      </c>
      <c r="AY990" s="50">
        <f t="shared" si="253"/>
        <v>1923487.58</v>
      </c>
      <c r="AZ990" s="50">
        <f t="shared" si="254"/>
        <v>3762995</v>
      </c>
      <c r="BA990" s="50">
        <f t="shared" si="255"/>
        <v>973.5</v>
      </c>
      <c r="BB990" s="36">
        <f t="shared" si="256"/>
        <v>15.845919269092837</v>
      </c>
      <c r="BC990" s="38" t="s">
        <v>1395</v>
      </c>
      <c r="BD990" s="38" t="s">
        <v>1395</v>
      </c>
      <c r="BE990" s="38" t="s">
        <v>1547</v>
      </c>
      <c r="BF990" s="38"/>
    </row>
    <row r="991" spans="1:58" s="33" customFormat="1" x14ac:dyDescent="0.2">
      <c r="A991" s="34">
        <v>147110</v>
      </c>
      <c r="B991" s="35" t="s">
        <v>1437</v>
      </c>
      <c r="C991" s="35">
        <v>66843.7</v>
      </c>
      <c r="D991" s="35">
        <v>262350</v>
      </c>
      <c r="E991" s="35">
        <v>40</v>
      </c>
      <c r="F991" s="49">
        <f t="shared" si="241"/>
        <v>7.6436477987421378</v>
      </c>
      <c r="G991" s="35">
        <v>-10206.299999999999</v>
      </c>
      <c r="H991" s="35">
        <v>387550</v>
      </c>
      <c r="I991" s="35">
        <v>60</v>
      </c>
      <c r="J991" s="49">
        <f t="shared" si="242"/>
        <v>-0.81639865823764668</v>
      </c>
      <c r="K991" s="35">
        <v>76056.2</v>
      </c>
      <c r="L991" s="35">
        <v>204275</v>
      </c>
      <c r="M991" s="35">
        <v>30.5</v>
      </c>
      <c r="N991" s="49">
        <f t="shared" si="243"/>
        <v>11.169678129971851</v>
      </c>
      <c r="O991" s="35">
        <v>-2949.81</v>
      </c>
      <c r="P991" s="35">
        <v>151875</v>
      </c>
      <c r="Q991" s="35">
        <v>22.5</v>
      </c>
      <c r="R991" s="49">
        <f t="shared" si="244"/>
        <v>-0.60210113580246916</v>
      </c>
      <c r="S991" s="35">
        <v>25620.19</v>
      </c>
      <c r="T991" s="35">
        <v>32550</v>
      </c>
      <c r="U991" s="35">
        <v>5</v>
      </c>
      <c r="V991" s="49">
        <f t="shared" si="245"/>
        <v>24.40018095238095</v>
      </c>
      <c r="W991" s="35">
        <v>38920.19</v>
      </c>
      <c r="X991" s="35">
        <v>65100</v>
      </c>
      <c r="Y991" s="35">
        <v>10</v>
      </c>
      <c r="Z991" s="49">
        <f t="shared" si="246"/>
        <v>17.935571428571428</v>
      </c>
      <c r="AA991" s="35">
        <v>-79.81</v>
      </c>
      <c r="AB991" s="35">
        <v>0</v>
      </c>
      <c r="AC991" s="35">
        <v>0</v>
      </c>
      <c r="AD991" s="49">
        <f t="shared" si="247"/>
        <v>0</v>
      </c>
      <c r="AE991" s="35">
        <v>-3179.81</v>
      </c>
      <c r="AF991" s="35">
        <v>72100</v>
      </c>
      <c r="AG991" s="35">
        <v>10</v>
      </c>
      <c r="AH991" s="49">
        <f t="shared" si="248"/>
        <v>-1.3230832177531207</v>
      </c>
      <c r="AI991" s="35">
        <v>-6629.81</v>
      </c>
      <c r="AJ991" s="35">
        <v>138200</v>
      </c>
      <c r="AK991" s="35">
        <v>20</v>
      </c>
      <c r="AL991" s="49">
        <f t="shared" si="249"/>
        <v>-1.4871498552821998</v>
      </c>
      <c r="AM991" s="35">
        <v>107595.19</v>
      </c>
      <c r="AN991" s="35">
        <v>217575</v>
      </c>
      <c r="AO991" s="35">
        <v>32.5</v>
      </c>
      <c r="AP991" s="49">
        <f t="shared" si="250"/>
        <v>15.330120142479604</v>
      </c>
      <c r="AQ991" s="35">
        <v>53195.19</v>
      </c>
      <c r="AR991" s="37">
        <v>67600</v>
      </c>
      <c r="AS991" s="37">
        <v>10</v>
      </c>
      <c r="AT991" s="51">
        <f t="shared" si="251"/>
        <v>24.394243934911245</v>
      </c>
      <c r="AU991" s="35">
        <v>4375.1899999999996</v>
      </c>
      <c r="AV991" s="37">
        <v>69100</v>
      </c>
      <c r="AW991" s="37">
        <v>10</v>
      </c>
      <c r="AX991" s="51">
        <f t="shared" si="252"/>
        <v>1.9628204052098406</v>
      </c>
      <c r="AY991" s="50">
        <f t="shared" si="253"/>
        <v>194204.36</v>
      </c>
      <c r="AZ991" s="50">
        <f t="shared" si="254"/>
        <v>1103700</v>
      </c>
      <c r="BA991" s="50">
        <f t="shared" si="255"/>
        <v>250.5</v>
      </c>
      <c r="BB991" s="36">
        <f t="shared" si="256"/>
        <v>5.4546843888737877</v>
      </c>
      <c r="BC991" s="38" t="s">
        <v>1395</v>
      </c>
      <c r="BD991" s="38" t="s">
        <v>1395</v>
      </c>
      <c r="BE991" s="38" t="s">
        <v>1547</v>
      </c>
      <c r="BF991" s="38"/>
    </row>
    <row r="992" spans="1:58" s="33" customFormat="1" x14ac:dyDescent="0.2">
      <c r="A992" s="34">
        <v>172084</v>
      </c>
      <c r="B992" s="35" t="s">
        <v>1438</v>
      </c>
      <c r="C992" s="35">
        <v>1698720.68</v>
      </c>
      <c r="D992" s="35">
        <v>1839850</v>
      </c>
      <c r="E992" s="35">
        <v>280</v>
      </c>
      <c r="F992" s="49">
        <f t="shared" si="241"/>
        <v>27.698790879691277</v>
      </c>
      <c r="G992" s="35">
        <v>996618.73</v>
      </c>
      <c r="H992" s="35">
        <v>2729240</v>
      </c>
      <c r="I992" s="35">
        <v>428</v>
      </c>
      <c r="J992" s="49">
        <f t="shared" si="242"/>
        <v>11.320067355747387</v>
      </c>
      <c r="K992" s="35">
        <v>276115.78000000003</v>
      </c>
      <c r="L992" s="35">
        <v>2958780</v>
      </c>
      <c r="M992" s="35">
        <v>452</v>
      </c>
      <c r="N992" s="49">
        <f t="shared" si="243"/>
        <v>2.7996246425891758</v>
      </c>
      <c r="O992" s="35">
        <v>1819310.35</v>
      </c>
      <c r="P992" s="35">
        <v>3092925</v>
      </c>
      <c r="Q992" s="35">
        <v>469.5</v>
      </c>
      <c r="R992" s="49">
        <f t="shared" si="244"/>
        <v>18.234719836400817</v>
      </c>
      <c r="S992" s="35">
        <v>2374639.35</v>
      </c>
      <c r="T992" s="35">
        <v>1709450</v>
      </c>
      <c r="U992" s="35">
        <v>265</v>
      </c>
      <c r="V992" s="49">
        <f t="shared" si="245"/>
        <v>43.062868086226565</v>
      </c>
      <c r="W992" s="35">
        <v>1783905.82</v>
      </c>
      <c r="X992" s="35">
        <v>1942980</v>
      </c>
      <c r="Y992" s="35">
        <v>303</v>
      </c>
      <c r="Z992" s="49">
        <f t="shared" si="246"/>
        <v>27.543862829262267</v>
      </c>
      <c r="AA992" s="35">
        <v>2565333.83</v>
      </c>
      <c r="AB992" s="35">
        <v>2003910</v>
      </c>
      <c r="AC992" s="35">
        <v>291</v>
      </c>
      <c r="AD992" s="49">
        <f t="shared" si="247"/>
        <v>39.685090014022585</v>
      </c>
      <c r="AE992" s="35">
        <v>1837297.82</v>
      </c>
      <c r="AF992" s="35">
        <v>1118370</v>
      </c>
      <c r="AG992" s="35">
        <v>162</v>
      </c>
      <c r="AH992" s="49">
        <f t="shared" si="248"/>
        <v>49.285061831057703</v>
      </c>
      <c r="AI992" s="35">
        <v>2377711.84</v>
      </c>
      <c r="AJ992" s="35">
        <v>3634325</v>
      </c>
      <c r="AK992" s="35">
        <v>537.5</v>
      </c>
      <c r="AL992" s="49">
        <f t="shared" si="249"/>
        <v>20.28136367551058</v>
      </c>
      <c r="AM992" s="35">
        <v>2899984.84</v>
      </c>
      <c r="AN992" s="35">
        <v>3360350</v>
      </c>
      <c r="AO992" s="35">
        <v>505</v>
      </c>
      <c r="AP992" s="49">
        <f t="shared" si="250"/>
        <v>26.753025738390345</v>
      </c>
      <c r="AQ992" s="35">
        <v>2745152.88</v>
      </c>
      <c r="AR992" s="37">
        <v>3216670</v>
      </c>
      <c r="AS992" s="37">
        <v>481</v>
      </c>
      <c r="AT992" s="51">
        <f t="shared" si="251"/>
        <v>26.455850080984373</v>
      </c>
      <c r="AU992" s="35">
        <v>2810952.03</v>
      </c>
      <c r="AV992" s="37">
        <v>3521900</v>
      </c>
      <c r="AW992" s="37">
        <v>515</v>
      </c>
      <c r="AX992" s="51">
        <f t="shared" si="252"/>
        <v>24.742188287572048</v>
      </c>
      <c r="AY992" s="50">
        <f t="shared" si="253"/>
        <v>11514644.540000001</v>
      </c>
      <c r="AZ992" s="50">
        <f t="shared" si="254"/>
        <v>16277135</v>
      </c>
      <c r="BA992" s="50">
        <f t="shared" si="255"/>
        <v>4689</v>
      </c>
      <c r="BB992" s="36">
        <f t="shared" si="256"/>
        <v>21.929779456888454</v>
      </c>
      <c r="BC992" s="38" t="s">
        <v>1395</v>
      </c>
      <c r="BD992" s="38" t="s">
        <v>1395</v>
      </c>
      <c r="BE992" s="38" t="s">
        <v>1547</v>
      </c>
      <c r="BF992" s="38"/>
    </row>
    <row r="993" spans="1:58" s="33" customFormat="1" x14ac:dyDescent="0.2">
      <c r="A993" s="34">
        <v>173728</v>
      </c>
      <c r="B993" s="35" t="s">
        <v>1593</v>
      </c>
      <c r="C993" s="35">
        <v>-60238.61</v>
      </c>
      <c r="D993" s="35">
        <v>1690370</v>
      </c>
      <c r="E993" s="35">
        <v>253</v>
      </c>
      <c r="F993" s="49">
        <f t="shared" si="241"/>
        <v>-1.0690903766630975</v>
      </c>
      <c r="G993" s="35">
        <v>198918.38</v>
      </c>
      <c r="H993" s="35">
        <v>1978680</v>
      </c>
      <c r="I993" s="35">
        <v>306</v>
      </c>
      <c r="J993" s="49">
        <f t="shared" si="242"/>
        <v>3.1164563143105504</v>
      </c>
      <c r="K993" s="35">
        <v>194971.38</v>
      </c>
      <c r="L993" s="35">
        <v>2154850</v>
      </c>
      <c r="M993" s="35">
        <v>324</v>
      </c>
      <c r="N993" s="49">
        <f t="shared" si="243"/>
        <v>2.7144076849896748</v>
      </c>
      <c r="O993" s="35">
        <v>234978.36</v>
      </c>
      <c r="P993" s="35">
        <v>2111000</v>
      </c>
      <c r="Q993" s="35">
        <v>315</v>
      </c>
      <c r="R993" s="49">
        <f t="shared" si="244"/>
        <v>3.4506533207010892</v>
      </c>
      <c r="S993" s="35">
        <v>-26221.68</v>
      </c>
      <c r="T993" s="35">
        <v>1720490</v>
      </c>
      <c r="U993" s="35">
        <v>264</v>
      </c>
      <c r="V993" s="49">
        <f t="shared" si="245"/>
        <v>-0.47246544879656377</v>
      </c>
      <c r="W993" s="35">
        <v>383934.38</v>
      </c>
      <c r="X993" s="35">
        <v>2122499.5</v>
      </c>
      <c r="Y993" s="35">
        <v>327.45</v>
      </c>
      <c r="Z993" s="49">
        <f t="shared" si="246"/>
        <v>5.4266356246491458</v>
      </c>
      <c r="AA993" s="35">
        <v>302517.34999999998</v>
      </c>
      <c r="AB993" s="35">
        <v>2328325</v>
      </c>
      <c r="AC993" s="35">
        <v>335</v>
      </c>
      <c r="AD993" s="49">
        <f t="shared" si="247"/>
        <v>4.0278044731727736</v>
      </c>
      <c r="AE993" s="35">
        <v>499148.11</v>
      </c>
      <c r="AF993" s="35">
        <v>2812767.5</v>
      </c>
      <c r="AG993" s="35">
        <v>401.75</v>
      </c>
      <c r="AH993" s="49">
        <f t="shared" si="248"/>
        <v>5.3237401598247986</v>
      </c>
      <c r="AI993" s="35">
        <v>873821.8</v>
      </c>
      <c r="AJ993" s="35">
        <v>2839117.5</v>
      </c>
      <c r="AK993" s="35">
        <v>416.25</v>
      </c>
      <c r="AL993" s="49">
        <f t="shared" si="249"/>
        <v>9.5411605190697468</v>
      </c>
      <c r="AM993" s="35">
        <v>-2634.25</v>
      </c>
      <c r="AN993" s="35">
        <v>2046590.5</v>
      </c>
      <c r="AO993" s="35">
        <v>299.55</v>
      </c>
      <c r="AP993" s="49">
        <f t="shared" si="250"/>
        <v>-3.990136277872882E-2</v>
      </c>
      <c r="AQ993" s="35">
        <v>60665.760000000002</v>
      </c>
      <c r="AR993" s="37">
        <v>1595649</v>
      </c>
      <c r="AS993" s="37">
        <v>229.9</v>
      </c>
      <c r="AT993" s="51">
        <f t="shared" si="251"/>
        <v>1.1786041667058358</v>
      </c>
      <c r="AU993" s="35">
        <v>270231.96999999997</v>
      </c>
      <c r="AV993" s="37">
        <v>2951551.5</v>
      </c>
      <c r="AW993" s="37">
        <v>422.65</v>
      </c>
      <c r="AX993" s="51">
        <f t="shared" si="252"/>
        <v>2.8382330682693486</v>
      </c>
      <c r="AY993" s="50">
        <f t="shared" si="253"/>
        <v>1228859.56</v>
      </c>
      <c r="AZ993" s="50">
        <f t="shared" si="254"/>
        <v>14106214.5</v>
      </c>
      <c r="BA993" s="50">
        <f t="shared" si="255"/>
        <v>3894.55</v>
      </c>
      <c r="BB993" s="36">
        <f t="shared" si="256"/>
        <v>2.7005577123472779</v>
      </c>
      <c r="BC993" s="38" t="s">
        <v>1395</v>
      </c>
      <c r="BD993" s="38" t="s">
        <v>1395</v>
      </c>
      <c r="BE993" s="38" t="s">
        <v>1547</v>
      </c>
      <c r="BF993" s="38"/>
    </row>
    <row r="994" spans="1:58" s="33" customFormat="1" x14ac:dyDescent="0.2">
      <c r="A994" s="34">
        <v>174308</v>
      </c>
      <c r="B994" s="35" t="s">
        <v>1459</v>
      </c>
      <c r="C994" s="35">
        <v>-5590</v>
      </c>
      <c r="D994" s="35">
        <v>0</v>
      </c>
      <c r="E994" s="35">
        <v>0</v>
      </c>
      <c r="F994" s="49">
        <f t="shared" si="241"/>
        <v>0</v>
      </c>
      <c r="G994" s="35">
        <v>-5590</v>
      </c>
      <c r="H994" s="35">
        <v>0</v>
      </c>
      <c r="I994" s="35">
        <v>0</v>
      </c>
      <c r="J994" s="49">
        <f t="shared" si="242"/>
        <v>0</v>
      </c>
      <c r="K994" s="35">
        <v>-5590</v>
      </c>
      <c r="L994" s="35">
        <v>0</v>
      </c>
      <c r="M994" s="35">
        <v>0</v>
      </c>
      <c r="N994" s="49">
        <f t="shared" si="243"/>
        <v>0</v>
      </c>
      <c r="O994" s="35">
        <v>-5590</v>
      </c>
      <c r="P994" s="35">
        <v>0</v>
      </c>
      <c r="Q994" s="35">
        <v>0</v>
      </c>
      <c r="R994" s="49">
        <f t="shared" si="244"/>
        <v>0</v>
      </c>
      <c r="S994" s="35">
        <v>-5590</v>
      </c>
      <c r="T994" s="35">
        <v>0</v>
      </c>
      <c r="U994" s="35">
        <v>0</v>
      </c>
      <c r="V994" s="49">
        <f t="shared" si="245"/>
        <v>0</v>
      </c>
      <c r="W994" s="35">
        <v>-5590</v>
      </c>
      <c r="X994" s="35">
        <v>0</v>
      </c>
      <c r="Y994" s="35">
        <v>0</v>
      </c>
      <c r="Z994" s="49">
        <f t="shared" si="246"/>
        <v>0</v>
      </c>
      <c r="AA994" s="35">
        <v>-5590</v>
      </c>
      <c r="AB994" s="35">
        <v>0</v>
      </c>
      <c r="AC994" s="35">
        <v>0</v>
      </c>
      <c r="AD994" s="49">
        <f t="shared" si="247"/>
        <v>0</v>
      </c>
      <c r="AE994" s="35">
        <v>-5590</v>
      </c>
      <c r="AF994" s="35">
        <v>0</v>
      </c>
      <c r="AG994" s="35">
        <v>0</v>
      </c>
      <c r="AH994" s="49">
        <f t="shared" si="248"/>
        <v>0</v>
      </c>
      <c r="AI994" s="35">
        <v>-5590</v>
      </c>
      <c r="AJ994" s="35">
        <v>0</v>
      </c>
      <c r="AK994" s="35">
        <v>0</v>
      </c>
      <c r="AL994" s="49">
        <f t="shared" si="249"/>
        <v>0</v>
      </c>
      <c r="AM994" s="35">
        <v>-5590</v>
      </c>
      <c r="AN994" s="35">
        <v>0</v>
      </c>
      <c r="AO994" s="35">
        <v>0</v>
      </c>
      <c r="AP994" s="49">
        <f t="shared" si="250"/>
        <v>0</v>
      </c>
      <c r="AQ994" s="35">
        <v>-5590</v>
      </c>
      <c r="AR994" s="37">
        <v>0</v>
      </c>
      <c r="AS994" s="37">
        <v>0</v>
      </c>
      <c r="AT994" s="51">
        <f t="shared" si="251"/>
        <v>0</v>
      </c>
      <c r="AU994" s="35">
        <v>-5590</v>
      </c>
      <c r="AV994" s="37">
        <v>0</v>
      </c>
      <c r="AW994" s="37">
        <v>0</v>
      </c>
      <c r="AX994" s="51">
        <f t="shared" si="252"/>
        <v>0</v>
      </c>
      <c r="AY994" s="50">
        <f t="shared" si="253"/>
        <v>-39130</v>
      </c>
      <c r="AZ994" s="50">
        <f t="shared" si="254"/>
        <v>0</v>
      </c>
      <c r="BA994" s="50">
        <f t="shared" si="255"/>
        <v>0</v>
      </c>
      <c r="BB994" s="36">
        <f t="shared" si="256"/>
        <v>0</v>
      </c>
      <c r="BC994" s="38" t="s">
        <v>1395</v>
      </c>
      <c r="BD994" s="38" t="s">
        <v>1395</v>
      </c>
      <c r="BE994" s="38" t="s">
        <v>1547</v>
      </c>
      <c r="BF994" s="38"/>
    </row>
    <row r="995" spans="1:58" s="33" customFormat="1" x14ac:dyDescent="0.2">
      <c r="A995" s="34">
        <v>174482</v>
      </c>
      <c r="B995" s="35" t="s">
        <v>1441</v>
      </c>
      <c r="C995" s="35">
        <v>444525.64</v>
      </c>
      <c r="D995" s="35">
        <v>314600</v>
      </c>
      <c r="E995" s="35">
        <v>45</v>
      </c>
      <c r="F995" s="49">
        <f t="shared" si="241"/>
        <v>42.38960330578513</v>
      </c>
      <c r="G995" s="35">
        <v>444525.64</v>
      </c>
      <c r="H995" s="35">
        <v>0</v>
      </c>
      <c r="I995" s="35">
        <v>0</v>
      </c>
      <c r="J995" s="49">
        <f t="shared" si="242"/>
        <v>0</v>
      </c>
      <c r="K995" s="35">
        <v>94525.64</v>
      </c>
      <c r="L995" s="35">
        <v>0</v>
      </c>
      <c r="M995" s="35">
        <v>0</v>
      </c>
      <c r="N995" s="49">
        <f t="shared" si="243"/>
        <v>0</v>
      </c>
      <c r="O995" s="35">
        <v>177025.64</v>
      </c>
      <c r="P995" s="35">
        <v>229600</v>
      </c>
      <c r="Q995" s="35">
        <v>35</v>
      </c>
      <c r="R995" s="49">
        <f t="shared" si="244"/>
        <v>23.901545470383279</v>
      </c>
      <c r="S995" s="35">
        <v>174275.64</v>
      </c>
      <c r="T995" s="35">
        <v>67850</v>
      </c>
      <c r="U995" s="35">
        <v>10</v>
      </c>
      <c r="V995" s="49">
        <f t="shared" si="245"/>
        <v>79.624831834930006</v>
      </c>
      <c r="W995" s="35">
        <v>59875.64</v>
      </c>
      <c r="X995" s="35">
        <v>65100</v>
      </c>
      <c r="Y995" s="35">
        <v>10</v>
      </c>
      <c r="Z995" s="49">
        <f t="shared" si="246"/>
        <v>27.592460829493088</v>
      </c>
      <c r="AA995" s="35">
        <v>236075.64</v>
      </c>
      <c r="AB995" s="35">
        <v>456375</v>
      </c>
      <c r="AC995" s="35">
        <v>62.5</v>
      </c>
      <c r="AD995" s="49">
        <f t="shared" si="247"/>
        <v>16.035814494659</v>
      </c>
      <c r="AE995" s="35">
        <v>301025.64</v>
      </c>
      <c r="AF995" s="35">
        <v>240100</v>
      </c>
      <c r="AG995" s="35">
        <v>35</v>
      </c>
      <c r="AH995" s="49">
        <f t="shared" si="248"/>
        <v>37.612533111203668</v>
      </c>
      <c r="AI995" s="35">
        <v>158813.14000000001</v>
      </c>
      <c r="AJ995" s="35">
        <v>107500</v>
      </c>
      <c r="AK995" s="35">
        <v>15</v>
      </c>
      <c r="AL995" s="49">
        <f t="shared" si="249"/>
        <v>45.797277581395356</v>
      </c>
      <c r="AM995" s="35">
        <v>138963.14000000001</v>
      </c>
      <c r="AN995" s="35">
        <v>32550</v>
      </c>
      <c r="AO995" s="35">
        <v>5</v>
      </c>
      <c r="AP995" s="49">
        <f t="shared" si="250"/>
        <v>132.34584761904765</v>
      </c>
      <c r="AQ995" s="35">
        <v>-36.86</v>
      </c>
      <c r="AR995" s="37">
        <v>0</v>
      </c>
      <c r="AS995" s="37">
        <v>0</v>
      </c>
      <c r="AT995" s="51">
        <f t="shared" si="251"/>
        <v>0</v>
      </c>
      <c r="AU995" s="35">
        <v>68163.14</v>
      </c>
      <c r="AV995" s="37">
        <v>70100</v>
      </c>
      <c r="AW995" s="37">
        <v>10</v>
      </c>
      <c r="AX995" s="51">
        <f t="shared" si="252"/>
        <v>30.143471326676174</v>
      </c>
      <c r="AY995" s="50">
        <f t="shared" si="253"/>
        <v>1630829.48</v>
      </c>
      <c r="AZ995" s="50">
        <f t="shared" si="254"/>
        <v>1133525</v>
      </c>
      <c r="BA995" s="50">
        <f t="shared" si="255"/>
        <v>227.5</v>
      </c>
      <c r="BB995" s="36">
        <f t="shared" si="256"/>
        <v>44.600440113804282</v>
      </c>
      <c r="BC995" s="38" t="s">
        <v>1395</v>
      </c>
      <c r="BD995" s="38" t="s">
        <v>1395</v>
      </c>
      <c r="BE995" s="38" t="s">
        <v>1547</v>
      </c>
      <c r="BF995" s="38"/>
    </row>
    <row r="996" spans="1:58" s="33" customFormat="1" x14ac:dyDescent="0.2">
      <c r="A996" s="34">
        <v>174756</v>
      </c>
      <c r="B996" s="35" t="s">
        <v>1443</v>
      </c>
      <c r="C996" s="35">
        <v>-62337.69</v>
      </c>
      <c r="D996" s="35">
        <v>1515515</v>
      </c>
      <c r="E996" s="35">
        <v>226.5</v>
      </c>
      <c r="F996" s="49">
        <f t="shared" si="241"/>
        <v>-1.2339902277443642</v>
      </c>
      <c r="G996" s="35">
        <v>-606968.68999999994</v>
      </c>
      <c r="H996" s="35">
        <v>1856600</v>
      </c>
      <c r="I996" s="35">
        <v>290</v>
      </c>
      <c r="J996" s="49">
        <f t="shared" si="242"/>
        <v>-10.134670575245071</v>
      </c>
      <c r="K996" s="35">
        <v>-229904.41</v>
      </c>
      <c r="L996" s="35">
        <v>3418982.5</v>
      </c>
      <c r="M996" s="35">
        <v>511.25</v>
      </c>
      <c r="N996" s="49">
        <f t="shared" si="243"/>
        <v>-2.0173055287647714</v>
      </c>
      <c r="O996" s="35">
        <v>343.53</v>
      </c>
      <c r="P996" s="35">
        <v>3920507.5</v>
      </c>
      <c r="Q996" s="35">
        <v>590.75</v>
      </c>
      <c r="R996" s="49">
        <f t="shared" si="244"/>
        <v>2.716339657557089E-3</v>
      </c>
      <c r="S996" s="35">
        <v>-59344.46</v>
      </c>
      <c r="T996" s="35">
        <v>2181470</v>
      </c>
      <c r="U996" s="35">
        <v>337</v>
      </c>
      <c r="V996" s="49">
        <f t="shared" si="245"/>
        <v>-0.84332044905499504</v>
      </c>
      <c r="W996" s="35">
        <v>-294376.65999999997</v>
      </c>
      <c r="X996" s="35">
        <v>1039820</v>
      </c>
      <c r="Y996" s="35">
        <v>157</v>
      </c>
      <c r="Z996" s="49">
        <f t="shared" si="246"/>
        <v>-8.4931043834509818</v>
      </c>
      <c r="AA996" s="35">
        <v>381893.26</v>
      </c>
      <c r="AB996" s="35">
        <v>2956950</v>
      </c>
      <c r="AC996" s="35">
        <v>425</v>
      </c>
      <c r="AD996" s="49">
        <f t="shared" si="247"/>
        <v>4.0036832073589341</v>
      </c>
      <c r="AE996" s="35">
        <v>-102587.76</v>
      </c>
      <c r="AF996" s="35">
        <v>1927610</v>
      </c>
      <c r="AG996" s="35">
        <v>276</v>
      </c>
      <c r="AH996" s="49">
        <f t="shared" si="248"/>
        <v>-1.5966055374271766</v>
      </c>
      <c r="AI996" s="35">
        <v>-321997.31</v>
      </c>
      <c r="AJ996" s="35">
        <v>2972175</v>
      </c>
      <c r="AK996" s="35">
        <v>430.5</v>
      </c>
      <c r="AL996" s="49">
        <f t="shared" si="249"/>
        <v>-3.3584552087276154</v>
      </c>
      <c r="AM996" s="35">
        <v>-121394.27</v>
      </c>
      <c r="AN996" s="35">
        <v>3697990</v>
      </c>
      <c r="AO996" s="35">
        <v>554</v>
      </c>
      <c r="AP996" s="49">
        <f t="shared" si="250"/>
        <v>-1.0176399530555789</v>
      </c>
      <c r="AQ996" s="35">
        <v>-22850</v>
      </c>
      <c r="AR996" s="37">
        <v>4391690</v>
      </c>
      <c r="AS996" s="37">
        <v>649</v>
      </c>
      <c r="AT996" s="51">
        <f t="shared" si="251"/>
        <v>-0.16129326068096794</v>
      </c>
      <c r="AU996" s="35">
        <v>-677511.67</v>
      </c>
      <c r="AV996" s="37">
        <v>4140282.5</v>
      </c>
      <c r="AW996" s="37">
        <v>600.75</v>
      </c>
      <c r="AX996" s="51">
        <f t="shared" si="252"/>
        <v>-5.0728088650955581</v>
      </c>
      <c r="AY996" s="50">
        <f t="shared" si="253"/>
        <v>-870695.11999999988</v>
      </c>
      <c r="AZ996" s="50">
        <f t="shared" si="254"/>
        <v>16889845</v>
      </c>
      <c r="BA996" s="50">
        <f t="shared" si="255"/>
        <v>5047.75</v>
      </c>
      <c r="BB996" s="36">
        <f t="shared" si="256"/>
        <v>-1.5980933347819353</v>
      </c>
      <c r="BC996" s="38" t="s">
        <v>1395</v>
      </c>
      <c r="BD996" s="38" t="s">
        <v>1395</v>
      </c>
      <c r="BE996" s="38" t="s">
        <v>1547</v>
      </c>
      <c r="BF996" s="38"/>
    </row>
    <row r="997" spans="1:58" s="33" customFormat="1" x14ac:dyDescent="0.2">
      <c r="A997" s="34">
        <v>202709</v>
      </c>
      <c r="B997" s="35" t="s">
        <v>1450</v>
      </c>
      <c r="C997" s="35">
        <v>259024.42</v>
      </c>
      <c r="D997" s="35">
        <v>1191600</v>
      </c>
      <c r="E997" s="35">
        <v>180</v>
      </c>
      <c r="F997" s="49">
        <f t="shared" si="241"/>
        <v>6.5212593152064455</v>
      </c>
      <c r="G997" s="35">
        <v>-6215.58</v>
      </c>
      <c r="H997" s="35">
        <v>282600</v>
      </c>
      <c r="I997" s="35">
        <v>45</v>
      </c>
      <c r="J997" s="49">
        <f t="shared" si="242"/>
        <v>-0.68182229299363062</v>
      </c>
      <c r="K997" s="35">
        <v>268734.42</v>
      </c>
      <c r="L997" s="35">
        <v>297000</v>
      </c>
      <c r="M997" s="35">
        <v>45</v>
      </c>
      <c r="N997" s="49">
        <f t="shared" si="243"/>
        <v>27.144890909090908</v>
      </c>
      <c r="O997" s="35">
        <v>-3794.58</v>
      </c>
      <c r="P997" s="35">
        <v>0</v>
      </c>
      <c r="Q997" s="35">
        <v>0</v>
      </c>
      <c r="R997" s="49">
        <f t="shared" si="244"/>
        <v>0</v>
      </c>
      <c r="S997" s="35">
        <v>-3794.58</v>
      </c>
      <c r="T997" s="35">
        <v>0</v>
      </c>
      <c r="U997" s="35">
        <v>0</v>
      </c>
      <c r="V997" s="49">
        <f t="shared" si="245"/>
        <v>0</v>
      </c>
      <c r="W997" s="35">
        <v>518726.42</v>
      </c>
      <c r="X997" s="35">
        <v>867600</v>
      </c>
      <c r="Y997" s="35">
        <v>135</v>
      </c>
      <c r="Z997" s="49">
        <f t="shared" si="246"/>
        <v>17.936598201936377</v>
      </c>
      <c r="AA997" s="35">
        <v>488226.42</v>
      </c>
      <c r="AB997" s="35">
        <v>1126700</v>
      </c>
      <c r="AC997" s="35">
        <v>170</v>
      </c>
      <c r="AD997" s="49">
        <f t="shared" si="247"/>
        <v>13.433051406763113</v>
      </c>
      <c r="AE997" s="35">
        <v>393960.42</v>
      </c>
      <c r="AF997" s="35">
        <v>1420300</v>
      </c>
      <c r="AG997" s="35">
        <v>205</v>
      </c>
      <c r="AH997" s="49">
        <f t="shared" si="248"/>
        <v>8.3213494332183338</v>
      </c>
      <c r="AI997" s="35">
        <v>591294.41</v>
      </c>
      <c r="AJ997" s="35">
        <v>1136400</v>
      </c>
      <c r="AK997" s="35">
        <v>170</v>
      </c>
      <c r="AL997" s="49">
        <f t="shared" si="249"/>
        <v>16.129995344948963</v>
      </c>
      <c r="AM997" s="35">
        <v>753584.41</v>
      </c>
      <c r="AN997" s="35">
        <v>1296700</v>
      </c>
      <c r="AO997" s="35">
        <v>195</v>
      </c>
      <c r="AP997" s="49">
        <f t="shared" si="250"/>
        <v>18.01582224878538</v>
      </c>
      <c r="AQ997" s="35">
        <v>597223.38</v>
      </c>
      <c r="AR997" s="37">
        <v>1902950</v>
      </c>
      <c r="AS997" s="37">
        <v>280</v>
      </c>
      <c r="AT997" s="51">
        <f t="shared" si="251"/>
        <v>9.7290652828503106</v>
      </c>
      <c r="AU997" s="35">
        <v>490147.38</v>
      </c>
      <c r="AV997" s="37">
        <v>673500</v>
      </c>
      <c r="AW997" s="37">
        <v>100</v>
      </c>
      <c r="AX997" s="51">
        <f t="shared" si="252"/>
        <v>22.560606948775057</v>
      </c>
      <c r="AY997" s="50">
        <f t="shared" si="253"/>
        <v>1520906.94</v>
      </c>
      <c r="AZ997" s="50">
        <f t="shared" si="254"/>
        <v>3765500</v>
      </c>
      <c r="BA997" s="50">
        <f t="shared" si="255"/>
        <v>1525</v>
      </c>
      <c r="BB997" s="36">
        <f t="shared" si="256"/>
        <v>12.521076919399814</v>
      </c>
      <c r="BC997" s="38" t="s">
        <v>1395</v>
      </c>
      <c r="BD997" s="38" t="s">
        <v>1395</v>
      </c>
      <c r="BE997" s="38" t="s">
        <v>1547</v>
      </c>
      <c r="BF997" s="38"/>
    </row>
    <row r="998" spans="1:58" s="33" customFormat="1" x14ac:dyDescent="0.2">
      <c r="A998" s="34">
        <v>203283</v>
      </c>
      <c r="B998" s="35" t="s">
        <v>1594</v>
      </c>
      <c r="C998" s="35">
        <v>55590.5</v>
      </c>
      <c r="D998" s="35">
        <v>79530</v>
      </c>
      <c r="E998" s="35">
        <v>11</v>
      </c>
      <c r="F998" s="49">
        <f t="shared" si="241"/>
        <v>20.969634100339494</v>
      </c>
      <c r="G998" s="35">
        <v>-7145.5</v>
      </c>
      <c r="H998" s="35">
        <v>347255</v>
      </c>
      <c r="I998" s="35">
        <v>53.5</v>
      </c>
      <c r="J998" s="49">
        <f t="shared" si="242"/>
        <v>-0.63789002318181165</v>
      </c>
      <c r="K998" s="35">
        <v>35979.5</v>
      </c>
      <c r="L998" s="35">
        <v>246375</v>
      </c>
      <c r="M998" s="35">
        <v>35.5</v>
      </c>
      <c r="N998" s="49">
        <f t="shared" si="243"/>
        <v>4.3810654490106549</v>
      </c>
      <c r="O998" s="35">
        <v>-2165.5</v>
      </c>
      <c r="P998" s="35">
        <v>137125</v>
      </c>
      <c r="Q998" s="35">
        <v>19.5</v>
      </c>
      <c r="R998" s="49">
        <f t="shared" si="244"/>
        <v>-0.4895569735642662</v>
      </c>
      <c r="S998" s="35">
        <v>119823.51</v>
      </c>
      <c r="T998" s="35">
        <v>344025</v>
      </c>
      <c r="U998" s="35">
        <v>52.5</v>
      </c>
      <c r="V998" s="49">
        <f t="shared" si="245"/>
        <v>10.797264181382166</v>
      </c>
      <c r="W998" s="35">
        <v>47183.51</v>
      </c>
      <c r="X998" s="35">
        <v>64100</v>
      </c>
      <c r="Y998" s="35">
        <v>10</v>
      </c>
      <c r="Z998" s="49">
        <f t="shared" si="246"/>
        <v>22.082765990639629</v>
      </c>
      <c r="AA998" s="35">
        <v>-7265.49</v>
      </c>
      <c r="AB998" s="35">
        <v>210320</v>
      </c>
      <c r="AC998" s="35">
        <v>32</v>
      </c>
      <c r="AD998" s="49">
        <f t="shared" si="247"/>
        <v>-1.0708928775199695</v>
      </c>
      <c r="AE998" s="35">
        <v>-9455.49</v>
      </c>
      <c r="AF998" s="35">
        <v>238350</v>
      </c>
      <c r="AG998" s="35">
        <v>35</v>
      </c>
      <c r="AH998" s="49">
        <f t="shared" si="248"/>
        <v>-1.1901183134046569</v>
      </c>
      <c r="AI998" s="35">
        <v>-28750.49</v>
      </c>
      <c r="AJ998" s="35">
        <v>506150</v>
      </c>
      <c r="AK998" s="35">
        <v>70</v>
      </c>
      <c r="AL998" s="49">
        <f t="shared" si="249"/>
        <v>-1.7608716585992295</v>
      </c>
      <c r="AM998" s="35">
        <v>7744.49</v>
      </c>
      <c r="AN998" s="35">
        <v>858510</v>
      </c>
      <c r="AO998" s="35">
        <v>131</v>
      </c>
      <c r="AP998" s="49">
        <f t="shared" si="250"/>
        <v>0.27964635240125335</v>
      </c>
      <c r="AQ998" s="35">
        <v>231664.49</v>
      </c>
      <c r="AR998" s="37">
        <v>680175</v>
      </c>
      <c r="AS998" s="37">
        <v>98.5</v>
      </c>
      <c r="AT998" s="51">
        <f t="shared" si="251"/>
        <v>10.558458029183665</v>
      </c>
      <c r="AU998" s="35">
        <v>179920.39</v>
      </c>
      <c r="AV998" s="37">
        <v>1140530</v>
      </c>
      <c r="AW998" s="37">
        <v>164</v>
      </c>
      <c r="AX998" s="51">
        <f t="shared" si="252"/>
        <v>4.8902984489667087</v>
      </c>
      <c r="AY998" s="50">
        <f t="shared" si="253"/>
        <v>242000.53000000003</v>
      </c>
      <c r="AZ998" s="50">
        <f t="shared" si="254"/>
        <v>1428730</v>
      </c>
      <c r="BA998" s="50">
        <f t="shared" si="255"/>
        <v>712.5</v>
      </c>
      <c r="BB998" s="36">
        <f t="shared" si="256"/>
        <v>5.2508286590188495</v>
      </c>
      <c r="BC998" s="38" t="s">
        <v>1395</v>
      </c>
      <c r="BD998" s="38" t="s">
        <v>1395</v>
      </c>
      <c r="BE998" s="38" t="s">
        <v>1547</v>
      </c>
      <c r="BF998" s="38"/>
    </row>
    <row r="999" spans="1:58" s="33" customFormat="1" x14ac:dyDescent="0.2">
      <c r="A999" s="34">
        <v>203330</v>
      </c>
      <c r="B999" s="35" t="s">
        <v>1454</v>
      </c>
      <c r="C999" s="35">
        <v>-1270.03</v>
      </c>
      <c r="D999" s="35">
        <v>230300</v>
      </c>
      <c r="E999" s="35">
        <v>35</v>
      </c>
      <c r="F999" s="49">
        <f t="shared" si="241"/>
        <v>-0.16544029526704299</v>
      </c>
      <c r="G999" s="35">
        <v>-1270.03</v>
      </c>
      <c r="H999" s="35">
        <v>0</v>
      </c>
      <c r="I999" s="35">
        <v>0</v>
      </c>
      <c r="J999" s="49">
        <f t="shared" si="242"/>
        <v>0</v>
      </c>
      <c r="K999" s="35">
        <v>-5812.22</v>
      </c>
      <c r="L999" s="35">
        <v>223300</v>
      </c>
      <c r="M999" s="35">
        <v>35</v>
      </c>
      <c r="N999" s="49">
        <f t="shared" si="243"/>
        <v>-0.78086251679355134</v>
      </c>
      <c r="O999" s="35">
        <v>-2499.7199999999998</v>
      </c>
      <c r="P999" s="35">
        <v>234500</v>
      </c>
      <c r="Q999" s="35">
        <v>35</v>
      </c>
      <c r="R999" s="49">
        <f t="shared" si="244"/>
        <v>-0.33045339019189762</v>
      </c>
      <c r="S999" s="35">
        <v>-7759.11</v>
      </c>
      <c r="T999" s="35">
        <v>226100</v>
      </c>
      <c r="U999" s="35">
        <v>35</v>
      </c>
      <c r="V999" s="49">
        <f t="shared" si="245"/>
        <v>-1.0638319770013267</v>
      </c>
      <c r="W999" s="35">
        <v>81174.3</v>
      </c>
      <c r="X999" s="35">
        <v>104160</v>
      </c>
      <c r="Y999" s="35">
        <v>16</v>
      </c>
      <c r="Z999" s="49">
        <f t="shared" si="246"/>
        <v>23.379694700460831</v>
      </c>
      <c r="AA999" s="35">
        <v>273008.67</v>
      </c>
      <c r="AB999" s="35">
        <v>286650</v>
      </c>
      <c r="AC999" s="35">
        <v>40</v>
      </c>
      <c r="AD999" s="49">
        <f t="shared" si="247"/>
        <v>29.524747148090007</v>
      </c>
      <c r="AE999" s="35">
        <v>-38.22</v>
      </c>
      <c r="AF999" s="35">
        <v>120925</v>
      </c>
      <c r="AG999" s="35">
        <v>17.5</v>
      </c>
      <c r="AH999" s="49">
        <f t="shared" si="248"/>
        <v>-9.4819102749638205E-3</v>
      </c>
      <c r="AI999" s="35">
        <v>-26743.38</v>
      </c>
      <c r="AJ999" s="35">
        <v>361775</v>
      </c>
      <c r="AK999" s="35">
        <v>52.5</v>
      </c>
      <c r="AL999" s="49">
        <f t="shared" si="249"/>
        <v>-2.2916032893372953</v>
      </c>
      <c r="AM999" s="35">
        <v>-10493.4</v>
      </c>
      <c r="AN999" s="35">
        <v>369050</v>
      </c>
      <c r="AO999" s="35">
        <v>55</v>
      </c>
      <c r="AP999" s="49">
        <f t="shared" si="250"/>
        <v>-0.881439913290882</v>
      </c>
      <c r="AQ999" s="35">
        <v>-14493.41</v>
      </c>
      <c r="AR999" s="37">
        <v>435150</v>
      </c>
      <c r="AS999" s="37">
        <v>65</v>
      </c>
      <c r="AT999" s="51">
        <f t="shared" si="251"/>
        <v>-1.0325076640238997</v>
      </c>
      <c r="AU999" s="35">
        <v>-5314.91</v>
      </c>
      <c r="AV999" s="37">
        <v>273159</v>
      </c>
      <c r="AW999" s="37">
        <v>39.9</v>
      </c>
      <c r="AX999" s="51">
        <f t="shared" si="252"/>
        <v>-0.6031732800310442</v>
      </c>
      <c r="AY999" s="50">
        <f t="shared" si="253"/>
        <v>335571.86</v>
      </c>
      <c r="AZ999" s="50">
        <f t="shared" si="254"/>
        <v>1305010</v>
      </c>
      <c r="BA999" s="50">
        <f t="shared" si="255"/>
        <v>425.9</v>
      </c>
      <c r="BB999" s="36">
        <f t="shared" si="256"/>
        <v>7.9713777365690683</v>
      </c>
      <c r="BC999" s="38" t="s">
        <v>1395</v>
      </c>
      <c r="BD999" s="38" t="s">
        <v>1395</v>
      </c>
      <c r="BE999" s="38" t="s">
        <v>1547</v>
      </c>
      <c r="BF999" s="38"/>
    </row>
    <row r="1000" spans="1:58" s="33" customFormat="1" x14ac:dyDescent="0.2">
      <c r="A1000" s="34">
        <v>203760</v>
      </c>
      <c r="B1000" s="35" t="s">
        <v>518</v>
      </c>
      <c r="C1000" s="35">
        <v>117759.13</v>
      </c>
      <c r="D1000" s="35">
        <v>837932.5</v>
      </c>
      <c r="E1000" s="35">
        <v>125.25</v>
      </c>
      <c r="F1000" s="49">
        <f t="shared" si="241"/>
        <v>4.2160602435160355</v>
      </c>
      <c r="G1000" s="35">
        <v>-18669.79</v>
      </c>
      <c r="H1000" s="35">
        <v>882850</v>
      </c>
      <c r="I1000" s="35">
        <v>135</v>
      </c>
      <c r="J1000" s="49">
        <f t="shared" si="242"/>
        <v>-0.6555626550376622</v>
      </c>
      <c r="K1000" s="35">
        <v>28737.119999999999</v>
      </c>
      <c r="L1000" s="35">
        <v>938940</v>
      </c>
      <c r="M1000" s="35">
        <v>139</v>
      </c>
      <c r="N1000" s="49">
        <f t="shared" si="243"/>
        <v>0.91817751933030867</v>
      </c>
      <c r="O1000" s="35">
        <v>-8949.7800000000007</v>
      </c>
      <c r="P1000" s="35">
        <v>544535</v>
      </c>
      <c r="Q1000" s="35">
        <v>79.5</v>
      </c>
      <c r="R1000" s="49">
        <f t="shared" si="244"/>
        <v>-0.50950477012496909</v>
      </c>
      <c r="S1000" s="35">
        <v>41756.11</v>
      </c>
      <c r="T1000" s="35">
        <v>390967.5</v>
      </c>
      <c r="U1000" s="35">
        <v>59.25</v>
      </c>
      <c r="V1000" s="49">
        <f t="shared" si="245"/>
        <v>3.3108619258634029</v>
      </c>
      <c r="W1000" s="35">
        <v>-5558.75</v>
      </c>
      <c r="X1000" s="35">
        <v>444410</v>
      </c>
      <c r="Y1000" s="35">
        <v>66</v>
      </c>
      <c r="Z1000" s="49">
        <f t="shared" si="246"/>
        <v>-0.37524470646475105</v>
      </c>
      <c r="AA1000" s="35">
        <v>72097.3</v>
      </c>
      <c r="AB1000" s="35">
        <v>373050</v>
      </c>
      <c r="AC1000" s="35">
        <v>55</v>
      </c>
      <c r="AD1000" s="49">
        <f t="shared" si="247"/>
        <v>5.9911976946789975</v>
      </c>
      <c r="AE1000" s="35">
        <v>92484.88</v>
      </c>
      <c r="AF1000" s="35">
        <v>365670</v>
      </c>
      <c r="AG1000" s="35">
        <v>52</v>
      </c>
      <c r="AH1000" s="49">
        <f t="shared" si="248"/>
        <v>7.587569119698089</v>
      </c>
      <c r="AI1000" s="35">
        <v>75985.570000000007</v>
      </c>
      <c r="AJ1000" s="35">
        <v>317865</v>
      </c>
      <c r="AK1000" s="35">
        <v>44.5</v>
      </c>
      <c r="AL1000" s="49">
        <f t="shared" si="249"/>
        <v>7.4105443191291913</v>
      </c>
      <c r="AM1000" s="35">
        <v>99678.99</v>
      </c>
      <c r="AN1000" s="35">
        <v>538595</v>
      </c>
      <c r="AO1000" s="35">
        <v>79.5</v>
      </c>
      <c r="AP1000" s="49">
        <f t="shared" si="250"/>
        <v>5.7372398369832629</v>
      </c>
      <c r="AQ1000" s="35">
        <v>151613.64000000001</v>
      </c>
      <c r="AR1000" s="37">
        <v>700860</v>
      </c>
      <c r="AS1000" s="37">
        <v>101</v>
      </c>
      <c r="AT1000" s="51">
        <f t="shared" si="251"/>
        <v>6.7060794452529757</v>
      </c>
      <c r="AU1000" s="35">
        <v>67252.679999999993</v>
      </c>
      <c r="AV1000" s="37">
        <v>884878.5</v>
      </c>
      <c r="AW1000" s="37">
        <v>125.85</v>
      </c>
      <c r="AX1000" s="51">
        <f t="shared" si="252"/>
        <v>2.3560670532734154</v>
      </c>
      <c r="AY1000" s="50">
        <f t="shared" si="253"/>
        <v>227171.33999999997</v>
      </c>
      <c r="AZ1000" s="50">
        <f t="shared" si="254"/>
        <v>4412685</v>
      </c>
      <c r="BA1000" s="50">
        <f t="shared" si="255"/>
        <v>1061.8499999999999</v>
      </c>
      <c r="BB1000" s="36">
        <f t="shared" si="256"/>
        <v>1.5959243725758803</v>
      </c>
      <c r="BC1000" s="38" t="s">
        <v>1395</v>
      </c>
      <c r="BD1000" s="38" t="s">
        <v>1395</v>
      </c>
      <c r="BE1000" s="38" t="s">
        <v>1547</v>
      </c>
      <c r="BF1000" s="38"/>
    </row>
    <row r="1001" spans="1:58" s="33" customFormat="1" x14ac:dyDescent="0.2">
      <c r="A1001" s="34">
        <v>204933</v>
      </c>
      <c r="B1001" s="35" t="s">
        <v>1455</v>
      </c>
      <c r="C1001" s="35">
        <v>-34500</v>
      </c>
      <c r="D1001" s="35">
        <v>0</v>
      </c>
      <c r="E1001" s="35">
        <v>0</v>
      </c>
      <c r="F1001" s="49">
        <f t="shared" si="241"/>
        <v>0</v>
      </c>
      <c r="G1001" s="35">
        <v>-5950</v>
      </c>
      <c r="H1001" s="35">
        <v>219800</v>
      </c>
      <c r="I1001" s="35">
        <v>35</v>
      </c>
      <c r="J1001" s="49">
        <f t="shared" si="242"/>
        <v>-0.83917197452229297</v>
      </c>
      <c r="K1001" s="35">
        <v>-42975</v>
      </c>
      <c r="L1001" s="35">
        <v>1123600</v>
      </c>
      <c r="M1001" s="35">
        <v>170</v>
      </c>
      <c r="N1001" s="49">
        <f t="shared" si="243"/>
        <v>-1.1474279102883587</v>
      </c>
      <c r="O1001" s="35">
        <v>213110</v>
      </c>
      <c r="P1001" s="35">
        <v>688230</v>
      </c>
      <c r="Q1001" s="35">
        <v>103</v>
      </c>
      <c r="R1001" s="49">
        <f t="shared" si="244"/>
        <v>9.5991311044272987</v>
      </c>
      <c r="S1001" s="35">
        <v>-34030</v>
      </c>
      <c r="T1001" s="35">
        <v>44870</v>
      </c>
      <c r="U1001" s="35">
        <v>7</v>
      </c>
      <c r="V1001" s="49">
        <f t="shared" si="245"/>
        <v>-23.510809003788722</v>
      </c>
      <c r="W1001" s="35">
        <v>-13455</v>
      </c>
      <c r="X1001" s="35">
        <v>222600</v>
      </c>
      <c r="Y1001" s="35">
        <v>35</v>
      </c>
      <c r="Z1001" s="49">
        <f t="shared" si="246"/>
        <v>-1.8133423180592991</v>
      </c>
      <c r="AA1001" s="35">
        <v>-30650</v>
      </c>
      <c r="AB1001" s="35">
        <v>680860</v>
      </c>
      <c r="AC1001" s="35">
        <v>101</v>
      </c>
      <c r="AD1001" s="49">
        <f t="shared" si="247"/>
        <v>-1.395514496372235</v>
      </c>
      <c r="AE1001" s="35">
        <v>-3675</v>
      </c>
      <c r="AF1001" s="35">
        <v>79350</v>
      </c>
      <c r="AG1001" s="35">
        <v>10</v>
      </c>
      <c r="AH1001" s="49">
        <f t="shared" si="248"/>
        <v>-1.3894139886578449</v>
      </c>
      <c r="AI1001" s="35">
        <v>-57629.99</v>
      </c>
      <c r="AJ1001" s="35">
        <v>839400</v>
      </c>
      <c r="AK1001" s="35">
        <v>123</v>
      </c>
      <c r="AL1001" s="49">
        <f t="shared" si="249"/>
        <v>-2.1283413033118896</v>
      </c>
      <c r="AM1001" s="35">
        <v>42220.01</v>
      </c>
      <c r="AN1001" s="35">
        <v>736120</v>
      </c>
      <c r="AO1001" s="35">
        <v>112</v>
      </c>
      <c r="AP1001" s="49">
        <f t="shared" si="250"/>
        <v>1.7779985736021302</v>
      </c>
      <c r="AQ1001" s="35">
        <v>97729.99</v>
      </c>
      <c r="AR1001" s="37">
        <v>881800</v>
      </c>
      <c r="AS1001" s="37">
        <v>130</v>
      </c>
      <c r="AT1001" s="51">
        <f t="shared" si="251"/>
        <v>3.435733374914947</v>
      </c>
      <c r="AU1001" s="35">
        <v>-97731.02</v>
      </c>
      <c r="AV1001" s="37">
        <v>729130</v>
      </c>
      <c r="AW1001" s="37">
        <v>109</v>
      </c>
      <c r="AX1001" s="51">
        <f t="shared" si="252"/>
        <v>-4.1551734532936511</v>
      </c>
      <c r="AY1001" s="50">
        <f t="shared" si="253"/>
        <v>51550</v>
      </c>
      <c r="AZ1001" s="50">
        <f t="shared" si="254"/>
        <v>2979960</v>
      </c>
      <c r="BA1001" s="50">
        <f t="shared" si="255"/>
        <v>935</v>
      </c>
      <c r="BB1001" s="36">
        <f t="shared" si="256"/>
        <v>0.53626558745754982</v>
      </c>
      <c r="BC1001" s="38" t="s">
        <v>1395</v>
      </c>
      <c r="BD1001" s="38" t="s">
        <v>1395</v>
      </c>
      <c r="BE1001" s="38" t="s">
        <v>1547</v>
      </c>
      <c r="BF1001" s="38"/>
    </row>
    <row r="1002" spans="1:58" s="33" customFormat="1" x14ac:dyDescent="0.2">
      <c r="A1002" s="34">
        <v>205747</v>
      </c>
      <c r="B1002" s="35" t="s">
        <v>1595</v>
      </c>
      <c r="C1002" s="35">
        <v>188667.99</v>
      </c>
      <c r="D1002" s="35">
        <v>199900</v>
      </c>
      <c r="E1002" s="35">
        <v>30</v>
      </c>
      <c r="F1002" s="49">
        <f t="shared" si="241"/>
        <v>28.314355677838918</v>
      </c>
      <c r="G1002" s="35">
        <v>94949.99</v>
      </c>
      <c r="H1002" s="35">
        <v>96450</v>
      </c>
      <c r="I1002" s="35">
        <v>15</v>
      </c>
      <c r="J1002" s="49">
        <f t="shared" si="242"/>
        <v>30.517881700362882</v>
      </c>
      <c r="K1002" s="35">
        <v>94949.99</v>
      </c>
      <c r="L1002" s="35">
        <v>0</v>
      </c>
      <c r="M1002" s="35">
        <v>0</v>
      </c>
      <c r="N1002" s="49">
        <f t="shared" si="243"/>
        <v>0</v>
      </c>
      <c r="O1002" s="35">
        <v>-0.01</v>
      </c>
      <c r="P1002" s="35">
        <v>0</v>
      </c>
      <c r="Q1002" s="35">
        <v>0</v>
      </c>
      <c r="R1002" s="49">
        <f t="shared" si="244"/>
        <v>0</v>
      </c>
      <c r="S1002" s="35">
        <v>-600.01</v>
      </c>
      <c r="T1002" s="35">
        <v>53225</v>
      </c>
      <c r="U1002" s="35">
        <v>7.5</v>
      </c>
      <c r="V1002" s="49">
        <f t="shared" si="245"/>
        <v>-0.34946566463128226</v>
      </c>
      <c r="W1002" s="35">
        <v>-2190.0100000000002</v>
      </c>
      <c r="X1002" s="35">
        <v>87885</v>
      </c>
      <c r="Y1002" s="35">
        <v>13.5</v>
      </c>
      <c r="Z1002" s="49">
        <f t="shared" si="246"/>
        <v>-0.7475712578938386</v>
      </c>
      <c r="AA1002" s="35">
        <v>-4600.01</v>
      </c>
      <c r="AB1002" s="35">
        <v>136200</v>
      </c>
      <c r="AC1002" s="35">
        <v>20</v>
      </c>
      <c r="AD1002" s="49">
        <f t="shared" si="247"/>
        <v>-1.0469919970631425</v>
      </c>
      <c r="AE1002" s="35">
        <v>27749.99</v>
      </c>
      <c r="AF1002" s="35">
        <v>34550</v>
      </c>
      <c r="AG1002" s="35">
        <v>5</v>
      </c>
      <c r="AH1002" s="49">
        <f t="shared" si="248"/>
        <v>24.09550506512301</v>
      </c>
      <c r="AI1002" s="35">
        <v>-73270.009999999995</v>
      </c>
      <c r="AJ1002" s="35">
        <v>69100</v>
      </c>
      <c r="AK1002" s="35">
        <v>10</v>
      </c>
      <c r="AL1002" s="49">
        <f t="shared" si="249"/>
        <v>-32.870771490593341</v>
      </c>
      <c r="AM1002" s="35">
        <v>-6000.01</v>
      </c>
      <c r="AN1002" s="35">
        <v>132000</v>
      </c>
      <c r="AO1002" s="35">
        <v>20</v>
      </c>
      <c r="AP1002" s="49">
        <f t="shared" si="250"/>
        <v>-1.4090932575757575</v>
      </c>
      <c r="AQ1002" s="35">
        <v>57199.99</v>
      </c>
      <c r="AR1002" s="37">
        <v>67100</v>
      </c>
      <c r="AS1002" s="37">
        <v>10</v>
      </c>
      <c r="AT1002" s="51">
        <f t="shared" si="251"/>
        <v>26.426224888226528</v>
      </c>
      <c r="AU1002" s="35">
        <v>-4200.01</v>
      </c>
      <c r="AV1002" s="37">
        <v>71100</v>
      </c>
      <c r="AW1002" s="37">
        <v>10</v>
      </c>
      <c r="AX1002" s="51">
        <f t="shared" si="252"/>
        <v>-1.8312279887482421</v>
      </c>
      <c r="AY1002" s="50">
        <f t="shared" si="253"/>
        <v>371177.92999999993</v>
      </c>
      <c r="AZ1002" s="50">
        <f t="shared" si="254"/>
        <v>573660</v>
      </c>
      <c r="BA1002" s="50">
        <f t="shared" si="255"/>
        <v>141</v>
      </c>
      <c r="BB1002" s="36">
        <f t="shared" si="256"/>
        <v>20.05807591604783</v>
      </c>
      <c r="BC1002" s="38" t="s">
        <v>1395</v>
      </c>
      <c r="BD1002" s="38" t="s">
        <v>1395</v>
      </c>
      <c r="BE1002" s="38" t="s">
        <v>1547</v>
      </c>
      <c r="BF1002" s="38"/>
    </row>
    <row r="1003" spans="1:58" s="33" customFormat="1" x14ac:dyDescent="0.2">
      <c r="A1003" s="34">
        <v>205805</v>
      </c>
      <c r="B1003" s="35" t="s">
        <v>1456</v>
      </c>
      <c r="C1003" s="35">
        <v>-3599.99</v>
      </c>
      <c r="D1003" s="35">
        <v>460600</v>
      </c>
      <c r="E1003" s="35">
        <v>70</v>
      </c>
      <c r="F1003" s="49">
        <f t="shared" si="241"/>
        <v>-0.23447611810681718</v>
      </c>
      <c r="G1003" s="35">
        <v>264850.01</v>
      </c>
      <c r="H1003" s="35">
        <v>505900</v>
      </c>
      <c r="I1003" s="35">
        <v>80</v>
      </c>
      <c r="J1003" s="49">
        <f t="shared" si="242"/>
        <v>16.229196105949793</v>
      </c>
      <c r="K1003" s="35">
        <v>-17484.990000000002</v>
      </c>
      <c r="L1003" s="35">
        <v>366800</v>
      </c>
      <c r="M1003" s="35">
        <v>55</v>
      </c>
      <c r="N1003" s="49">
        <f t="shared" si="243"/>
        <v>-1.4300700654307525</v>
      </c>
      <c r="O1003" s="35">
        <v>-2804.99</v>
      </c>
      <c r="P1003" s="35">
        <v>226100</v>
      </c>
      <c r="Q1003" s="35">
        <v>35</v>
      </c>
      <c r="R1003" s="49">
        <f t="shared" si="244"/>
        <v>-0.38458509509066779</v>
      </c>
      <c r="S1003" s="35">
        <v>204745.01</v>
      </c>
      <c r="T1003" s="35">
        <v>445200</v>
      </c>
      <c r="U1003" s="35">
        <v>70</v>
      </c>
      <c r="V1003" s="49">
        <f t="shared" si="245"/>
        <v>14.256728009883199</v>
      </c>
      <c r="W1003" s="35">
        <v>96665.01</v>
      </c>
      <c r="X1003" s="35">
        <v>359000</v>
      </c>
      <c r="Y1003" s="35">
        <v>55</v>
      </c>
      <c r="Z1003" s="49">
        <f t="shared" si="246"/>
        <v>8.0778559888579391</v>
      </c>
      <c r="AA1003" s="35">
        <v>36045.01</v>
      </c>
      <c r="AB1003" s="35">
        <v>541170</v>
      </c>
      <c r="AC1003" s="35">
        <v>77</v>
      </c>
      <c r="AD1003" s="49">
        <f t="shared" si="247"/>
        <v>2.0647768908106512</v>
      </c>
      <c r="AE1003" s="35">
        <v>74285.02</v>
      </c>
      <c r="AF1003" s="35">
        <v>346460</v>
      </c>
      <c r="AG1003" s="35">
        <v>51</v>
      </c>
      <c r="AH1003" s="49">
        <f t="shared" si="248"/>
        <v>6.4323460139698669</v>
      </c>
      <c r="AI1003" s="35">
        <v>-39499.97</v>
      </c>
      <c r="AJ1003" s="35">
        <v>440400</v>
      </c>
      <c r="AK1003" s="35">
        <v>65</v>
      </c>
      <c r="AL1003" s="49">
        <f t="shared" si="249"/>
        <v>-2.7804247729336966</v>
      </c>
      <c r="AM1003" s="35">
        <v>118865.03</v>
      </c>
      <c r="AN1003" s="35">
        <v>662310</v>
      </c>
      <c r="AO1003" s="35">
        <v>101</v>
      </c>
      <c r="AP1003" s="49">
        <f t="shared" si="250"/>
        <v>5.5635819027343691</v>
      </c>
      <c r="AQ1003" s="35">
        <v>24495.03</v>
      </c>
      <c r="AR1003" s="37">
        <v>326250</v>
      </c>
      <c r="AS1003" s="37">
        <v>50</v>
      </c>
      <c r="AT1003" s="51">
        <f t="shared" si="251"/>
        <v>2.3274971034482759</v>
      </c>
      <c r="AU1003" s="35">
        <v>-25619.97</v>
      </c>
      <c r="AV1003" s="37">
        <v>337250</v>
      </c>
      <c r="AW1003" s="37">
        <v>50</v>
      </c>
      <c r="AX1003" s="51">
        <f t="shared" si="252"/>
        <v>-2.3549861230541143</v>
      </c>
      <c r="AY1003" s="50">
        <f t="shared" si="253"/>
        <v>578415.07000000007</v>
      </c>
      <c r="AZ1003" s="50">
        <f t="shared" si="254"/>
        <v>2904770</v>
      </c>
      <c r="BA1003" s="50">
        <f t="shared" si="255"/>
        <v>759</v>
      </c>
      <c r="BB1003" s="36">
        <f t="shared" si="256"/>
        <v>6.1729042815782318</v>
      </c>
      <c r="BC1003" s="38" t="s">
        <v>1395</v>
      </c>
      <c r="BD1003" s="38" t="s">
        <v>1395</v>
      </c>
      <c r="BE1003" s="38" t="s">
        <v>1547</v>
      </c>
      <c r="BF1003" s="38"/>
    </row>
    <row r="1004" spans="1:58" s="33" customFormat="1" x14ac:dyDescent="0.2">
      <c r="A1004" s="34">
        <v>205807</v>
      </c>
      <c r="B1004" s="35" t="s">
        <v>1457</v>
      </c>
      <c r="C1004" s="35">
        <v>-2800</v>
      </c>
      <c r="D1004" s="35">
        <v>238700</v>
      </c>
      <c r="E1004" s="35">
        <v>35</v>
      </c>
      <c r="F1004" s="49">
        <f t="shared" si="241"/>
        <v>-0.35190615835777123</v>
      </c>
      <c r="G1004" s="35">
        <v>197049.99</v>
      </c>
      <c r="H1004" s="35">
        <v>718060</v>
      </c>
      <c r="I1004" s="35">
        <v>112</v>
      </c>
      <c r="J1004" s="49">
        <f t="shared" si="242"/>
        <v>8.5070184803498314</v>
      </c>
      <c r="K1004" s="35">
        <v>-18235.009999999998</v>
      </c>
      <c r="L1004" s="35">
        <v>463400</v>
      </c>
      <c r="M1004" s="35">
        <v>70</v>
      </c>
      <c r="N1004" s="49">
        <f t="shared" si="243"/>
        <v>-1.1805142425550279</v>
      </c>
      <c r="O1004" s="35">
        <v>-9800.01</v>
      </c>
      <c r="P1004" s="35">
        <v>471100</v>
      </c>
      <c r="Q1004" s="35">
        <v>70</v>
      </c>
      <c r="R1004" s="49">
        <f t="shared" si="244"/>
        <v>-0.64487435788579928</v>
      </c>
      <c r="S1004" s="35">
        <v>-26250.01</v>
      </c>
      <c r="T1004" s="35">
        <v>455700</v>
      </c>
      <c r="U1004" s="35">
        <v>70</v>
      </c>
      <c r="V1004" s="49">
        <f t="shared" si="245"/>
        <v>-1.7857149659863945</v>
      </c>
      <c r="W1004" s="35">
        <v>-19325.02</v>
      </c>
      <c r="X1004" s="35">
        <v>291200</v>
      </c>
      <c r="Y1004" s="35">
        <v>45</v>
      </c>
      <c r="Z1004" s="49">
        <f t="shared" si="246"/>
        <v>-1.9909017857142859</v>
      </c>
      <c r="AA1004" s="35">
        <v>117212.98</v>
      </c>
      <c r="AB1004" s="35">
        <v>369729.5</v>
      </c>
      <c r="AC1004" s="35">
        <v>53.95</v>
      </c>
      <c r="AD1004" s="49">
        <f t="shared" si="247"/>
        <v>9.8277318417924455</v>
      </c>
      <c r="AE1004" s="35">
        <v>180549.98</v>
      </c>
      <c r="AF1004" s="35">
        <v>515680</v>
      </c>
      <c r="AG1004" s="35">
        <v>73</v>
      </c>
      <c r="AH1004" s="49">
        <f t="shared" si="248"/>
        <v>10.5036057244803</v>
      </c>
      <c r="AI1004" s="35">
        <v>-31495.27</v>
      </c>
      <c r="AJ1004" s="35">
        <v>288470</v>
      </c>
      <c r="AK1004" s="35">
        <v>42</v>
      </c>
      <c r="AL1004" s="49">
        <f t="shared" si="249"/>
        <v>-3.3845924012895621</v>
      </c>
      <c r="AM1004" s="35">
        <v>-14420.27</v>
      </c>
      <c r="AN1004" s="35">
        <v>474860</v>
      </c>
      <c r="AO1004" s="35">
        <v>71</v>
      </c>
      <c r="AP1004" s="49">
        <f t="shared" si="250"/>
        <v>-0.94138982015752015</v>
      </c>
      <c r="AQ1004" s="35">
        <v>-4820.2700000000004</v>
      </c>
      <c r="AR1004" s="37">
        <v>300200</v>
      </c>
      <c r="AS1004" s="37">
        <v>45</v>
      </c>
      <c r="AT1004" s="51">
        <f t="shared" si="251"/>
        <v>-0.49776272485009998</v>
      </c>
      <c r="AU1004" s="35">
        <v>-72708.259999999995</v>
      </c>
      <c r="AV1004" s="37">
        <v>517500</v>
      </c>
      <c r="AW1004" s="37">
        <v>75</v>
      </c>
      <c r="AX1004" s="51">
        <f t="shared" si="252"/>
        <v>-4.3554706473429956</v>
      </c>
      <c r="AY1004" s="50">
        <f t="shared" si="253"/>
        <v>237852.91999999995</v>
      </c>
      <c r="AZ1004" s="50">
        <f t="shared" si="254"/>
        <v>3007889.5</v>
      </c>
      <c r="BA1004" s="50">
        <f t="shared" si="255"/>
        <v>761.95</v>
      </c>
      <c r="BB1004" s="36">
        <f t="shared" si="256"/>
        <v>2.4513668204899148</v>
      </c>
      <c r="BC1004" s="38" t="s">
        <v>1395</v>
      </c>
      <c r="BD1004" s="38" t="s">
        <v>1395</v>
      </c>
      <c r="BE1004" s="38" t="s">
        <v>1547</v>
      </c>
      <c r="BF1004" s="38"/>
    </row>
    <row r="1005" spans="1:58" s="33" customFormat="1" x14ac:dyDescent="0.2">
      <c r="A1005" s="34">
        <v>206412</v>
      </c>
      <c r="B1005" s="35" t="s">
        <v>1458</v>
      </c>
      <c r="C1005" s="35">
        <v>446200.01</v>
      </c>
      <c r="D1005" s="35">
        <v>516600</v>
      </c>
      <c r="E1005" s="35">
        <v>75</v>
      </c>
      <c r="F1005" s="49">
        <f t="shared" si="241"/>
        <v>25.91173112659698</v>
      </c>
      <c r="G1005" s="35">
        <v>310750.01</v>
      </c>
      <c r="H1005" s="35">
        <v>219800</v>
      </c>
      <c r="I1005" s="35">
        <v>35</v>
      </c>
      <c r="J1005" s="49">
        <f t="shared" si="242"/>
        <v>43.827344449499549</v>
      </c>
      <c r="K1005" s="35">
        <v>267450.01</v>
      </c>
      <c r="L1005" s="35">
        <v>620050</v>
      </c>
      <c r="M1005" s="35">
        <v>90</v>
      </c>
      <c r="N1005" s="49">
        <f t="shared" si="243"/>
        <v>12.940085960809613</v>
      </c>
      <c r="O1005" s="35">
        <v>225560.01</v>
      </c>
      <c r="P1005" s="35">
        <v>543015</v>
      </c>
      <c r="Q1005" s="35">
        <v>82.5</v>
      </c>
      <c r="R1005" s="49">
        <f t="shared" si="244"/>
        <v>12.876919256374133</v>
      </c>
      <c r="S1005" s="35">
        <v>413500.01</v>
      </c>
      <c r="T1005" s="35">
        <v>641500</v>
      </c>
      <c r="U1005" s="35">
        <v>100</v>
      </c>
      <c r="V1005" s="49">
        <f t="shared" si="245"/>
        <v>19.982073749025723</v>
      </c>
      <c r="W1005" s="35">
        <v>470537.51</v>
      </c>
      <c r="X1005" s="35">
        <v>649010</v>
      </c>
      <c r="Y1005" s="35">
        <v>101</v>
      </c>
      <c r="Z1005" s="49">
        <f t="shared" si="246"/>
        <v>21.750243139551007</v>
      </c>
      <c r="AA1005" s="35">
        <v>320437.51</v>
      </c>
      <c r="AB1005" s="35">
        <v>297790</v>
      </c>
      <c r="AC1005" s="35">
        <v>44</v>
      </c>
      <c r="AD1005" s="49">
        <f t="shared" si="247"/>
        <v>33.357610430168911</v>
      </c>
      <c r="AE1005" s="35">
        <v>375687.52</v>
      </c>
      <c r="AF1005" s="35">
        <v>576350</v>
      </c>
      <c r="AG1005" s="35">
        <v>85</v>
      </c>
      <c r="AH1005" s="49">
        <f t="shared" si="248"/>
        <v>19.555175848009021</v>
      </c>
      <c r="AI1005" s="35">
        <v>290407.51</v>
      </c>
      <c r="AJ1005" s="35">
        <v>344240</v>
      </c>
      <c r="AK1005" s="35">
        <v>51</v>
      </c>
      <c r="AL1005" s="49">
        <f t="shared" si="249"/>
        <v>26.152198495235883</v>
      </c>
      <c r="AM1005" s="35">
        <v>459307.51</v>
      </c>
      <c r="AN1005" s="35">
        <v>647500</v>
      </c>
      <c r="AO1005" s="35">
        <v>100</v>
      </c>
      <c r="AP1005" s="49">
        <f t="shared" si="250"/>
        <v>21.99001206177606</v>
      </c>
      <c r="AQ1005" s="35">
        <v>565695.5</v>
      </c>
      <c r="AR1005" s="37">
        <v>527750</v>
      </c>
      <c r="AS1005" s="37">
        <v>80</v>
      </c>
      <c r="AT1005" s="51">
        <f t="shared" si="251"/>
        <v>33.228916153481762</v>
      </c>
      <c r="AU1005" s="35">
        <v>398780.5</v>
      </c>
      <c r="AV1005" s="37">
        <v>851650</v>
      </c>
      <c r="AW1005" s="37">
        <v>120</v>
      </c>
      <c r="AX1005" s="51">
        <f t="shared" si="252"/>
        <v>14.515582105324956</v>
      </c>
      <c r="AY1005" s="50">
        <f t="shared" si="253"/>
        <v>2454435.0700000003</v>
      </c>
      <c r="AZ1005" s="50">
        <f t="shared" si="254"/>
        <v>3487765</v>
      </c>
      <c r="BA1005" s="50">
        <f t="shared" si="255"/>
        <v>963.5</v>
      </c>
      <c r="BB1005" s="36">
        <f t="shared" si="256"/>
        <v>21.815542953725384</v>
      </c>
      <c r="BC1005" s="38" t="s">
        <v>1395</v>
      </c>
      <c r="BD1005" s="38" t="s">
        <v>1395</v>
      </c>
      <c r="BE1005" s="38" t="s">
        <v>1547</v>
      </c>
      <c r="BF1005" s="38"/>
    </row>
    <row r="1006" spans="1:58" s="33" customFormat="1" x14ac:dyDescent="0.2">
      <c r="A1006" s="34">
        <v>207997</v>
      </c>
      <c r="B1006" s="35" t="s">
        <v>1596</v>
      </c>
      <c r="C1006" s="35">
        <v>97184.37</v>
      </c>
      <c r="D1006" s="35">
        <v>99450</v>
      </c>
      <c r="E1006" s="35">
        <v>15</v>
      </c>
      <c r="F1006" s="49">
        <f t="shared" si="241"/>
        <v>29.316552036199095</v>
      </c>
      <c r="G1006" s="35">
        <v>193789.2</v>
      </c>
      <c r="H1006" s="35">
        <v>196965</v>
      </c>
      <c r="I1006" s="35">
        <v>30.5</v>
      </c>
      <c r="J1006" s="49">
        <f t="shared" si="242"/>
        <v>30.500166019343538</v>
      </c>
      <c r="K1006" s="35">
        <v>323240.03999999998</v>
      </c>
      <c r="L1006" s="35">
        <v>367570</v>
      </c>
      <c r="M1006" s="35">
        <v>55</v>
      </c>
      <c r="N1006" s="49">
        <f t="shared" si="243"/>
        <v>26.381916913785126</v>
      </c>
      <c r="O1006" s="35">
        <v>273240.03999999998</v>
      </c>
      <c r="P1006" s="35">
        <v>0</v>
      </c>
      <c r="Q1006" s="35">
        <v>0</v>
      </c>
      <c r="R1006" s="49">
        <f t="shared" si="244"/>
        <v>0</v>
      </c>
      <c r="S1006" s="35">
        <v>128637.23</v>
      </c>
      <c r="T1006" s="35">
        <v>182280</v>
      </c>
      <c r="U1006" s="35">
        <v>28</v>
      </c>
      <c r="V1006" s="49">
        <f t="shared" si="245"/>
        <v>21.877079931972787</v>
      </c>
      <c r="W1006" s="35">
        <v>107421.6</v>
      </c>
      <c r="X1006" s="35">
        <v>32550</v>
      </c>
      <c r="Y1006" s="35">
        <v>5</v>
      </c>
      <c r="Z1006" s="49">
        <f t="shared" si="246"/>
        <v>99.006082949308762</v>
      </c>
      <c r="AA1006" s="35">
        <v>72021.600000000006</v>
      </c>
      <c r="AB1006" s="35">
        <v>72100</v>
      </c>
      <c r="AC1006" s="35">
        <v>10</v>
      </c>
      <c r="AD1006" s="49">
        <f t="shared" si="247"/>
        <v>30.966291262135922</v>
      </c>
      <c r="AE1006" s="35">
        <v>70224.72</v>
      </c>
      <c r="AF1006" s="35">
        <v>0</v>
      </c>
      <c r="AG1006" s="35">
        <v>0</v>
      </c>
      <c r="AH1006" s="49">
        <f t="shared" si="248"/>
        <v>0</v>
      </c>
      <c r="AI1006" s="35">
        <v>-75.28</v>
      </c>
      <c r="AJ1006" s="35">
        <v>0</v>
      </c>
      <c r="AK1006" s="35">
        <v>0</v>
      </c>
      <c r="AL1006" s="49">
        <f t="shared" si="249"/>
        <v>0</v>
      </c>
      <c r="AM1006" s="35">
        <v>-75.28</v>
      </c>
      <c r="AN1006" s="35">
        <v>0</v>
      </c>
      <c r="AO1006" s="35">
        <v>0</v>
      </c>
      <c r="AP1006" s="49">
        <f t="shared" si="250"/>
        <v>0</v>
      </c>
      <c r="AQ1006" s="35">
        <v>0</v>
      </c>
      <c r="AR1006" s="37">
        <v>0</v>
      </c>
      <c r="AS1006" s="37">
        <v>0</v>
      </c>
      <c r="AT1006" s="51">
        <f t="shared" si="251"/>
        <v>0</v>
      </c>
      <c r="AU1006" s="35">
        <v>0</v>
      </c>
      <c r="AV1006" s="37">
        <v>0</v>
      </c>
      <c r="AW1006" s="37">
        <v>0</v>
      </c>
      <c r="AX1006" s="51">
        <f t="shared" si="252"/>
        <v>0</v>
      </c>
      <c r="AY1006" s="50">
        <f t="shared" si="253"/>
        <v>1195534.08</v>
      </c>
      <c r="AZ1006" s="50">
        <f t="shared" si="254"/>
        <v>950915</v>
      </c>
      <c r="BA1006" s="50">
        <f t="shared" si="255"/>
        <v>143.5</v>
      </c>
      <c r="BB1006" s="36">
        <f t="shared" si="256"/>
        <v>38.974625997065985</v>
      </c>
      <c r="BC1006" s="38" t="s">
        <v>1395</v>
      </c>
      <c r="BD1006" s="38" t="s">
        <v>1395</v>
      </c>
      <c r="BE1006" s="38" t="s">
        <v>1547</v>
      </c>
      <c r="BF1006" s="38"/>
    </row>
    <row r="1007" spans="1:58" s="33" customFormat="1" x14ac:dyDescent="0.2">
      <c r="A1007" s="34">
        <v>119050</v>
      </c>
      <c r="B1007" s="35" t="s">
        <v>1422</v>
      </c>
      <c r="C1007" s="35">
        <v>-1024553.66</v>
      </c>
      <c r="D1007" s="35">
        <v>3802627.5</v>
      </c>
      <c r="E1007" s="35">
        <v>571.25</v>
      </c>
      <c r="F1007" s="49">
        <f t="shared" si="241"/>
        <v>-8.082992562379566</v>
      </c>
      <c r="G1007" s="35">
        <v>-1328939.68</v>
      </c>
      <c r="H1007" s="35">
        <v>2945565</v>
      </c>
      <c r="I1007" s="35">
        <v>460.5</v>
      </c>
      <c r="J1007" s="49">
        <f t="shared" si="242"/>
        <v>-13.986155484601426</v>
      </c>
      <c r="K1007" s="35">
        <v>-839296.43</v>
      </c>
      <c r="L1007" s="35">
        <v>7671150</v>
      </c>
      <c r="M1007" s="35">
        <v>1154</v>
      </c>
      <c r="N1007" s="49">
        <f t="shared" si="243"/>
        <v>-3.2822839991396338</v>
      </c>
      <c r="O1007" s="35">
        <v>-69253.539999999994</v>
      </c>
      <c r="P1007" s="35">
        <v>6991800</v>
      </c>
      <c r="Q1007" s="35">
        <v>1053</v>
      </c>
      <c r="R1007" s="49">
        <f t="shared" si="244"/>
        <v>-0.30705394033010097</v>
      </c>
      <c r="S1007" s="35">
        <v>-89971.47</v>
      </c>
      <c r="T1007" s="35">
        <v>4433960</v>
      </c>
      <c r="U1007" s="35">
        <v>683</v>
      </c>
      <c r="V1007" s="49">
        <f t="shared" si="245"/>
        <v>-0.62903489657101097</v>
      </c>
      <c r="W1007" s="35">
        <v>-119981.1</v>
      </c>
      <c r="X1007" s="35">
        <v>4330923</v>
      </c>
      <c r="Y1007" s="35">
        <v>665.3</v>
      </c>
      <c r="Z1007" s="49">
        <f t="shared" si="246"/>
        <v>-0.8311006683794655</v>
      </c>
      <c r="AA1007" s="35">
        <v>-679579.2</v>
      </c>
      <c r="AB1007" s="35">
        <v>5032470</v>
      </c>
      <c r="AC1007" s="35">
        <v>737</v>
      </c>
      <c r="AD1007" s="49">
        <f t="shared" si="247"/>
        <v>-4.1862058194087588</v>
      </c>
      <c r="AE1007" s="35">
        <v>349136.88</v>
      </c>
      <c r="AF1007" s="35">
        <v>4122703</v>
      </c>
      <c r="AG1007" s="35">
        <v>593.29999999999995</v>
      </c>
      <c r="AH1007" s="49">
        <f t="shared" si="248"/>
        <v>2.5405920339156136</v>
      </c>
      <c r="AI1007" s="35">
        <v>-906294.27</v>
      </c>
      <c r="AJ1007" s="35">
        <v>5663491.5</v>
      </c>
      <c r="AK1007" s="35">
        <v>829.65</v>
      </c>
      <c r="AL1007" s="49">
        <f t="shared" si="249"/>
        <v>-4.9607423918619808</v>
      </c>
      <c r="AM1007" s="35">
        <v>245504.41</v>
      </c>
      <c r="AN1007" s="35">
        <v>6963607.5</v>
      </c>
      <c r="AO1007" s="35">
        <v>1045.75</v>
      </c>
      <c r="AP1007" s="49">
        <f t="shared" si="250"/>
        <v>1.0929158069290954</v>
      </c>
      <c r="AQ1007" s="35">
        <v>-61750.26</v>
      </c>
      <c r="AR1007" s="37">
        <v>6087825</v>
      </c>
      <c r="AS1007" s="37">
        <v>907.5</v>
      </c>
      <c r="AT1007" s="51">
        <f t="shared" si="251"/>
        <v>-0.31444038880881103</v>
      </c>
      <c r="AU1007" s="35">
        <v>-140204.82</v>
      </c>
      <c r="AV1007" s="37">
        <v>7361172</v>
      </c>
      <c r="AW1007" s="37">
        <v>1067.5999999999999</v>
      </c>
      <c r="AX1007" s="51">
        <f t="shared" si="252"/>
        <v>-0.59044258441454711</v>
      </c>
      <c r="AY1007" s="50">
        <f t="shared" si="253"/>
        <v>-4151575.08</v>
      </c>
      <c r="AZ1007" s="50">
        <f t="shared" si="254"/>
        <v>35208495.5</v>
      </c>
      <c r="BA1007" s="50">
        <f t="shared" si="255"/>
        <v>9767.85</v>
      </c>
      <c r="BB1007" s="36">
        <f t="shared" si="256"/>
        <v>-3.6553344768736284</v>
      </c>
      <c r="BC1007" s="38" t="s">
        <v>1395</v>
      </c>
      <c r="BD1007" s="38" t="s">
        <v>1395</v>
      </c>
      <c r="BE1007" s="38" t="s">
        <v>1547</v>
      </c>
      <c r="BF1007" s="38"/>
    </row>
    <row r="1008" spans="1:58" s="33" customFormat="1" x14ac:dyDescent="0.2">
      <c r="A1008" s="34">
        <v>121572</v>
      </c>
      <c r="B1008" s="35" t="s">
        <v>1424</v>
      </c>
      <c r="C1008" s="35">
        <v>-48489.16</v>
      </c>
      <c r="D1008" s="35">
        <v>1502350</v>
      </c>
      <c r="E1008" s="35">
        <v>220</v>
      </c>
      <c r="F1008" s="49">
        <f t="shared" si="241"/>
        <v>-0.96826624954238361</v>
      </c>
      <c r="G1008" s="35">
        <v>-8315.16</v>
      </c>
      <c r="H1008" s="35">
        <v>294600</v>
      </c>
      <c r="I1008" s="35">
        <v>45</v>
      </c>
      <c r="J1008" s="49">
        <f t="shared" si="242"/>
        <v>-0.8749828920570264</v>
      </c>
      <c r="K1008" s="35">
        <v>-71718.13</v>
      </c>
      <c r="L1008" s="35">
        <v>1295000</v>
      </c>
      <c r="M1008" s="35">
        <v>195</v>
      </c>
      <c r="N1008" s="49">
        <f t="shared" si="243"/>
        <v>-1.6614238610038612</v>
      </c>
      <c r="O1008" s="35">
        <v>-74460.13</v>
      </c>
      <c r="P1008" s="35">
        <v>678820</v>
      </c>
      <c r="Q1008" s="35">
        <v>102</v>
      </c>
      <c r="R1008" s="49">
        <f t="shared" si="244"/>
        <v>-3.4004066320968742</v>
      </c>
      <c r="S1008" s="35">
        <v>-54360.12</v>
      </c>
      <c r="T1008" s="35">
        <v>978775</v>
      </c>
      <c r="U1008" s="35">
        <v>152.5</v>
      </c>
      <c r="V1008" s="49">
        <f t="shared" si="245"/>
        <v>-1.7217069500140483</v>
      </c>
      <c r="W1008" s="35">
        <v>-66350.600000000006</v>
      </c>
      <c r="X1008" s="35">
        <v>1064400</v>
      </c>
      <c r="Y1008" s="35">
        <v>165</v>
      </c>
      <c r="Z1008" s="49">
        <f t="shared" si="246"/>
        <v>-1.8700845546786924</v>
      </c>
      <c r="AA1008" s="35">
        <v>217158.39999999999</v>
      </c>
      <c r="AB1008" s="35">
        <v>1375750</v>
      </c>
      <c r="AC1008" s="35">
        <v>200</v>
      </c>
      <c r="AD1008" s="49">
        <f t="shared" si="247"/>
        <v>4.8932657823005634</v>
      </c>
      <c r="AE1008" s="35">
        <v>275243.40999999997</v>
      </c>
      <c r="AF1008" s="35">
        <v>681870</v>
      </c>
      <c r="AG1008" s="35">
        <v>97</v>
      </c>
      <c r="AH1008" s="49">
        <f t="shared" si="248"/>
        <v>12.109789695983103</v>
      </c>
      <c r="AI1008" s="35">
        <v>-163746.59</v>
      </c>
      <c r="AJ1008" s="35">
        <v>2196200</v>
      </c>
      <c r="AK1008" s="35">
        <v>315</v>
      </c>
      <c r="AL1008" s="49">
        <f t="shared" si="249"/>
        <v>-2.3113306119661234</v>
      </c>
      <c r="AM1008" s="35">
        <v>155588.96</v>
      </c>
      <c r="AN1008" s="35">
        <v>1874300</v>
      </c>
      <c r="AO1008" s="35">
        <v>280</v>
      </c>
      <c r="AP1008" s="49">
        <f t="shared" si="250"/>
        <v>2.5733648615483111</v>
      </c>
      <c r="AQ1008" s="35">
        <v>168627.93</v>
      </c>
      <c r="AR1008" s="37">
        <v>1293400</v>
      </c>
      <c r="AS1008" s="37">
        <v>190</v>
      </c>
      <c r="AT1008" s="51">
        <f t="shared" si="251"/>
        <v>4.0416466908922217</v>
      </c>
      <c r="AU1008" s="35">
        <v>81779.02</v>
      </c>
      <c r="AV1008" s="37">
        <v>1540970</v>
      </c>
      <c r="AW1008" s="37">
        <v>222</v>
      </c>
      <c r="AX1008" s="51">
        <f t="shared" si="252"/>
        <v>1.645164811774402</v>
      </c>
      <c r="AY1008" s="50">
        <f t="shared" si="253"/>
        <v>-106534.90000000005</v>
      </c>
      <c r="AZ1008" s="50">
        <f t="shared" si="254"/>
        <v>7189695</v>
      </c>
      <c r="BA1008" s="50">
        <f t="shared" si="255"/>
        <v>2183.5</v>
      </c>
      <c r="BB1008" s="36">
        <f t="shared" si="256"/>
        <v>-0.45934937434759077</v>
      </c>
      <c r="BC1008" s="38" t="s">
        <v>1395</v>
      </c>
      <c r="BD1008" s="38" t="s">
        <v>1395</v>
      </c>
      <c r="BE1008" s="38" t="s">
        <v>1547</v>
      </c>
      <c r="BF1008" s="38"/>
    </row>
    <row r="1009" spans="1:58" s="33" customFormat="1" x14ac:dyDescent="0.2">
      <c r="A1009" s="34">
        <v>121574</v>
      </c>
      <c r="B1009" s="35" t="s">
        <v>1597</v>
      </c>
      <c r="C1009" s="35">
        <v>-3290.2</v>
      </c>
      <c r="D1009" s="35">
        <v>230300</v>
      </c>
      <c r="E1009" s="35">
        <v>35</v>
      </c>
      <c r="F1009" s="49">
        <f t="shared" si="241"/>
        <v>-0.42859748154580979</v>
      </c>
      <c r="G1009" s="35">
        <v>-45555.19</v>
      </c>
      <c r="H1009" s="35">
        <v>1247200</v>
      </c>
      <c r="I1009" s="35">
        <v>195</v>
      </c>
      <c r="J1009" s="49">
        <f t="shared" si="242"/>
        <v>-1.1323050753688262</v>
      </c>
      <c r="K1009" s="35">
        <v>-74760.2</v>
      </c>
      <c r="L1009" s="35">
        <v>1486800</v>
      </c>
      <c r="M1009" s="35">
        <v>224</v>
      </c>
      <c r="N1009" s="49">
        <f t="shared" si="243"/>
        <v>-1.5084786117836966</v>
      </c>
      <c r="O1009" s="35">
        <v>-25594.22</v>
      </c>
      <c r="P1009" s="35">
        <v>1009480</v>
      </c>
      <c r="Q1009" s="35">
        <v>152</v>
      </c>
      <c r="R1009" s="49">
        <f t="shared" si="244"/>
        <v>-0.78596982604905496</v>
      </c>
      <c r="S1009" s="35">
        <v>-54675.22</v>
      </c>
      <c r="T1009" s="35">
        <v>877230</v>
      </c>
      <c r="U1009" s="35">
        <v>135</v>
      </c>
      <c r="V1009" s="49">
        <f t="shared" si="245"/>
        <v>-1.9321407384608369</v>
      </c>
      <c r="W1009" s="35">
        <v>-126065.2</v>
      </c>
      <c r="X1009" s="35">
        <v>655480</v>
      </c>
      <c r="Y1009" s="35">
        <v>101</v>
      </c>
      <c r="Z1009" s="49">
        <f t="shared" si="246"/>
        <v>-5.7697504119118816</v>
      </c>
      <c r="AA1009" s="35">
        <v>58264.800000000003</v>
      </c>
      <c r="AB1009" s="35">
        <v>407320</v>
      </c>
      <c r="AC1009" s="35">
        <v>59</v>
      </c>
      <c r="AD1009" s="49">
        <f t="shared" si="247"/>
        <v>4.4343729745654521</v>
      </c>
      <c r="AE1009" s="35">
        <v>-34475.199999999997</v>
      </c>
      <c r="AF1009" s="35">
        <v>865000</v>
      </c>
      <c r="AG1009" s="35">
        <v>125</v>
      </c>
      <c r="AH1009" s="49">
        <f t="shared" si="248"/>
        <v>-1.1956716763005779</v>
      </c>
      <c r="AI1009" s="35">
        <v>-116275.17</v>
      </c>
      <c r="AJ1009" s="35">
        <v>1163600</v>
      </c>
      <c r="AK1009" s="35">
        <v>170</v>
      </c>
      <c r="AL1009" s="49">
        <f t="shared" si="249"/>
        <v>-3.0977400051564112</v>
      </c>
      <c r="AM1009" s="35">
        <v>8188.79</v>
      </c>
      <c r="AN1009" s="35">
        <v>937100</v>
      </c>
      <c r="AO1009" s="35">
        <v>140</v>
      </c>
      <c r="AP1009" s="49">
        <f t="shared" si="250"/>
        <v>0.27089156973642087</v>
      </c>
      <c r="AQ1009" s="35">
        <v>-67676.179999999993</v>
      </c>
      <c r="AR1009" s="37">
        <v>1383600</v>
      </c>
      <c r="AS1009" s="37">
        <v>205</v>
      </c>
      <c r="AT1009" s="51">
        <f t="shared" si="251"/>
        <v>-1.5163064324949407</v>
      </c>
      <c r="AU1009" s="35">
        <v>-278161.09999999998</v>
      </c>
      <c r="AV1009" s="37">
        <v>2081700</v>
      </c>
      <c r="AW1009" s="37">
        <v>300</v>
      </c>
      <c r="AX1009" s="51">
        <f t="shared" si="252"/>
        <v>-4.1422847192198686</v>
      </c>
      <c r="AY1009" s="50">
        <f t="shared" si="253"/>
        <v>-271675.43</v>
      </c>
      <c r="AZ1009" s="50">
        <f t="shared" si="254"/>
        <v>5913810</v>
      </c>
      <c r="BA1009" s="50">
        <f t="shared" si="255"/>
        <v>1841</v>
      </c>
      <c r="BB1009" s="36">
        <f t="shared" si="256"/>
        <v>-1.4241137828235941</v>
      </c>
      <c r="BC1009" s="38" t="s">
        <v>1395</v>
      </c>
      <c r="BD1009" s="38" t="s">
        <v>1395</v>
      </c>
      <c r="BE1009" s="38" t="s">
        <v>1547</v>
      </c>
      <c r="BF1009" s="38"/>
    </row>
    <row r="1010" spans="1:58" s="33" customFormat="1" x14ac:dyDescent="0.2">
      <c r="A1010" s="34">
        <v>122196</v>
      </c>
      <c r="B1010" s="35" t="s">
        <v>1427</v>
      </c>
      <c r="C1010" s="35">
        <v>-1405.19</v>
      </c>
      <c r="D1010" s="35">
        <v>230300</v>
      </c>
      <c r="E1010" s="35">
        <v>35</v>
      </c>
      <c r="F1010" s="49">
        <f t="shared" si="241"/>
        <v>-0.18304689535388624</v>
      </c>
      <c r="G1010" s="35">
        <v>-5255.19</v>
      </c>
      <c r="H1010" s="35">
        <v>226800</v>
      </c>
      <c r="I1010" s="35">
        <v>35</v>
      </c>
      <c r="J1010" s="49">
        <f t="shared" si="242"/>
        <v>-0.71830198412698409</v>
      </c>
      <c r="K1010" s="35">
        <v>-21050.19</v>
      </c>
      <c r="L1010" s="35">
        <v>530900</v>
      </c>
      <c r="M1010" s="35">
        <v>80</v>
      </c>
      <c r="N1010" s="49">
        <f t="shared" si="243"/>
        <v>-1.1895002825390844</v>
      </c>
      <c r="O1010" s="35">
        <v>-1275.19</v>
      </c>
      <c r="P1010" s="35">
        <v>149775</v>
      </c>
      <c r="Q1010" s="35">
        <v>22.5</v>
      </c>
      <c r="R1010" s="49">
        <f t="shared" si="244"/>
        <v>-0.26393516942079792</v>
      </c>
      <c r="S1010" s="35">
        <v>-18854.18</v>
      </c>
      <c r="T1010" s="35">
        <v>509630</v>
      </c>
      <c r="U1010" s="35">
        <v>75.5</v>
      </c>
      <c r="V1010" s="49">
        <f t="shared" si="245"/>
        <v>-1.1468704354139279</v>
      </c>
      <c r="W1010" s="35">
        <v>-17381.68</v>
      </c>
      <c r="X1010" s="35">
        <v>65100</v>
      </c>
      <c r="Y1010" s="35">
        <v>10</v>
      </c>
      <c r="Z1010" s="49">
        <f t="shared" si="246"/>
        <v>-8.0099907834101387</v>
      </c>
      <c r="AA1010" s="35">
        <v>-10391.68</v>
      </c>
      <c r="AB1010" s="35">
        <v>269360</v>
      </c>
      <c r="AC1010" s="35">
        <v>41</v>
      </c>
      <c r="AD1010" s="49">
        <f t="shared" si="247"/>
        <v>-1.195953667953668</v>
      </c>
      <c r="AE1010" s="35">
        <v>-12501.68</v>
      </c>
      <c r="AF1010" s="35">
        <v>221960</v>
      </c>
      <c r="AG1010" s="35">
        <v>31</v>
      </c>
      <c r="AH1010" s="49">
        <f t="shared" si="248"/>
        <v>-1.6897206703910614</v>
      </c>
      <c r="AI1010" s="35">
        <v>42783.32</v>
      </c>
      <c r="AJ1010" s="35">
        <v>376100</v>
      </c>
      <c r="AK1010" s="35">
        <v>55</v>
      </c>
      <c r="AL1010" s="49">
        <f t="shared" si="249"/>
        <v>3.5264103164052116</v>
      </c>
      <c r="AM1010" s="35">
        <v>-17347.71</v>
      </c>
      <c r="AN1010" s="35">
        <v>484607.5</v>
      </c>
      <c r="AO1010" s="35">
        <v>70.75</v>
      </c>
      <c r="AP1010" s="49">
        <f t="shared" si="250"/>
        <v>-1.1097207740284663</v>
      </c>
      <c r="AQ1010" s="35">
        <v>309177.28999999998</v>
      </c>
      <c r="AR1010" s="37">
        <v>458917.5</v>
      </c>
      <c r="AS1010" s="37">
        <v>66.75</v>
      </c>
      <c r="AT1010" s="51">
        <f t="shared" si="251"/>
        <v>20.885008721611179</v>
      </c>
      <c r="AU1010" s="35">
        <v>-39360.21</v>
      </c>
      <c r="AV1010" s="37">
        <v>133925</v>
      </c>
      <c r="AW1010" s="37">
        <v>17.5</v>
      </c>
      <c r="AX1010" s="51">
        <f t="shared" si="252"/>
        <v>-9.1108195631883522</v>
      </c>
      <c r="AY1010" s="50">
        <f t="shared" si="253"/>
        <v>-75613.3</v>
      </c>
      <c r="AZ1010" s="50">
        <f t="shared" si="254"/>
        <v>1981865</v>
      </c>
      <c r="BA1010" s="50">
        <f t="shared" si="255"/>
        <v>540</v>
      </c>
      <c r="BB1010" s="36">
        <f t="shared" si="256"/>
        <v>-1.1827305593468778</v>
      </c>
      <c r="BC1010" s="38" t="s">
        <v>1395</v>
      </c>
      <c r="BD1010" s="38" t="s">
        <v>1395</v>
      </c>
      <c r="BE1010" s="38" t="s">
        <v>1547</v>
      </c>
      <c r="BF1010" s="38"/>
    </row>
    <row r="1011" spans="1:58" s="33" customFormat="1" x14ac:dyDescent="0.2">
      <c r="A1011" s="34">
        <v>142270</v>
      </c>
      <c r="B1011" s="35" t="s">
        <v>1451</v>
      </c>
      <c r="C1011" s="35">
        <v>0</v>
      </c>
      <c r="D1011" s="35">
        <v>0</v>
      </c>
      <c r="E1011" s="35">
        <v>0</v>
      </c>
      <c r="F1011" s="49">
        <f t="shared" si="241"/>
        <v>0</v>
      </c>
      <c r="G1011" s="35">
        <v>0</v>
      </c>
      <c r="H1011" s="35">
        <v>0</v>
      </c>
      <c r="I1011" s="35">
        <v>0</v>
      </c>
      <c r="J1011" s="49">
        <f t="shared" si="242"/>
        <v>0</v>
      </c>
      <c r="K1011" s="35">
        <v>0</v>
      </c>
      <c r="L1011" s="35">
        <v>0</v>
      </c>
      <c r="M1011" s="35">
        <v>0</v>
      </c>
      <c r="N1011" s="49">
        <f t="shared" si="243"/>
        <v>0</v>
      </c>
      <c r="O1011" s="35">
        <v>0</v>
      </c>
      <c r="P1011" s="35">
        <v>0</v>
      </c>
      <c r="Q1011" s="35">
        <v>0</v>
      </c>
      <c r="R1011" s="49">
        <f t="shared" si="244"/>
        <v>0</v>
      </c>
      <c r="S1011" s="35">
        <v>0</v>
      </c>
      <c r="T1011" s="35">
        <v>0</v>
      </c>
      <c r="U1011" s="35">
        <v>0</v>
      </c>
      <c r="V1011" s="49">
        <f t="shared" si="245"/>
        <v>0</v>
      </c>
      <c r="W1011" s="35">
        <v>0</v>
      </c>
      <c r="X1011" s="35">
        <v>0</v>
      </c>
      <c r="Y1011" s="35">
        <v>0</v>
      </c>
      <c r="Z1011" s="49">
        <f t="shared" si="246"/>
        <v>0</v>
      </c>
      <c r="AA1011" s="35">
        <v>0</v>
      </c>
      <c r="AB1011" s="35">
        <v>0</v>
      </c>
      <c r="AC1011" s="35">
        <v>0</v>
      </c>
      <c r="AD1011" s="49">
        <f t="shared" si="247"/>
        <v>0</v>
      </c>
      <c r="AE1011" s="35">
        <v>0</v>
      </c>
      <c r="AF1011" s="35">
        <v>0</v>
      </c>
      <c r="AG1011" s="35">
        <v>0</v>
      </c>
      <c r="AH1011" s="49">
        <f t="shared" si="248"/>
        <v>0</v>
      </c>
      <c r="AI1011" s="35">
        <v>0</v>
      </c>
      <c r="AJ1011" s="35">
        <v>0</v>
      </c>
      <c r="AK1011" s="35">
        <v>0</v>
      </c>
      <c r="AL1011" s="49">
        <f t="shared" si="249"/>
        <v>0</v>
      </c>
      <c r="AM1011" s="35">
        <v>0</v>
      </c>
      <c r="AN1011" s="35">
        <v>0</v>
      </c>
      <c r="AO1011" s="35">
        <v>0</v>
      </c>
      <c r="AP1011" s="49">
        <f t="shared" si="250"/>
        <v>0</v>
      </c>
      <c r="AQ1011" s="35">
        <v>0</v>
      </c>
      <c r="AR1011" s="37">
        <v>0</v>
      </c>
      <c r="AS1011" s="37">
        <v>0</v>
      </c>
      <c r="AT1011" s="51">
        <f t="shared" si="251"/>
        <v>0</v>
      </c>
      <c r="AU1011" s="35">
        <v>0</v>
      </c>
      <c r="AV1011" s="37">
        <v>0</v>
      </c>
      <c r="AW1011" s="37">
        <v>0</v>
      </c>
      <c r="AX1011" s="51">
        <f t="shared" si="252"/>
        <v>0</v>
      </c>
      <c r="AY1011" s="50">
        <f t="shared" si="253"/>
        <v>0</v>
      </c>
      <c r="AZ1011" s="50">
        <f t="shared" si="254"/>
        <v>0</v>
      </c>
      <c r="BA1011" s="50">
        <f t="shared" si="255"/>
        <v>0</v>
      </c>
      <c r="BB1011" s="36">
        <f t="shared" si="256"/>
        <v>0</v>
      </c>
      <c r="BC1011" s="38" t="s">
        <v>1395</v>
      </c>
      <c r="BD1011" s="38" t="s">
        <v>1395</v>
      </c>
      <c r="BE1011" s="38" t="s">
        <v>1547</v>
      </c>
      <c r="BF1011" s="38"/>
    </row>
    <row r="1012" spans="1:58" s="33" customFormat="1" x14ac:dyDescent="0.2">
      <c r="A1012" s="34">
        <v>144279</v>
      </c>
      <c r="B1012" s="35" t="s">
        <v>1430</v>
      </c>
      <c r="C1012" s="35">
        <v>858822.87</v>
      </c>
      <c r="D1012" s="35">
        <v>984760</v>
      </c>
      <c r="E1012" s="35">
        <v>147</v>
      </c>
      <c r="F1012" s="49">
        <f t="shared" si="241"/>
        <v>26.163416568503997</v>
      </c>
      <c r="G1012" s="35">
        <v>563552.87</v>
      </c>
      <c r="H1012" s="35">
        <v>446600</v>
      </c>
      <c r="I1012" s="35">
        <v>70</v>
      </c>
      <c r="J1012" s="49">
        <f t="shared" si="242"/>
        <v>39.118089946260639</v>
      </c>
      <c r="K1012" s="35">
        <v>672947.87</v>
      </c>
      <c r="L1012" s="35">
        <v>933800</v>
      </c>
      <c r="M1012" s="35">
        <v>140</v>
      </c>
      <c r="N1012" s="49">
        <f t="shared" si="243"/>
        <v>21.619657421289354</v>
      </c>
      <c r="O1012" s="35">
        <v>931072.87</v>
      </c>
      <c r="P1012" s="35">
        <v>806620</v>
      </c>
      <c r="Q1012" s="35">
        <v>122</v>
      </c>
      <c r="R1012" s="49">
        <f t="shared" si="244"/>
        <v>35.782969638739431</v>
      </c>
      <c r="S1012" s="35">
        <v>391028.87</v>
      </c>
      <c r="T1012" s="35">
        <v>336120</v>
      </c>
      <c r="U1012" s="35">
        <v>52</v>
      </c>
      <c r="V1012" s="49">
        <f t="shared" si="245"/>
        <v>36.064188295846719</v>
      </c>
      <c r="W1012" s="35">
        <v>468548.87</v>
      </c>
      <c r="X1012" s="35">
        <v>525800</v>
      </c>
      <c r="Y1012" s="35">
        <v>80</v>
      </c>
      <c r="Z1012" s="49">
        <f t="shared" si="246"/>
        <v>26.73348440471662</v>
      </c>
      <c r="AA1012" s="35">
        <v>722348.87</v>
      </c>
      <c r="AB1012" s="35">
        <v>473200</v>
      </c>
      <c r="AC1012" s="35">
        <v>70</v>
      </c>
      <c r="AD1012" s="49">
        <f t="shared" si="247"/>
        <v>47.322094188503804</v>
      </c>
      <c r="AE1012" s="35">
        <v>329643.86</v>
      </c>
      <c r="AF1012" s="35">
        <v>314400</v>
      </c>
      <c r="AG1012" s="35">
        <v>45</v>
      </c>
      <c r="AH1012" s="49">
        <f t="shared" si="248"/>
        <v>31.454566793893129</v>
      </c>
      <c r="AI1012" s="35">
        <v>680423.87</v>
      </c>
      <c r="AJ1012" s="35">
        <v>788900</v>
      </c>
      <c r="AK1012" s="35">
        <v>115</v>
      </c>
      <c r="AL1012" s="49">
        <f t="shared" si="249"/>
        <v>26.737406477373558</v>
      </c>
      <c r="AM1012" s="35">
        <v>587943.87</v>
      </c>
      <c r="AN1012" s="35">
        <v>442500</v>
      </c>
      <c r="AO1012" s="35">
        <v>65</v>
      </c>
      <c r="AP1012" s="49">
        <f t="shared" si="250"/>
        <v>41.18928806779661</v>
      </c>
      <c r="AQ1012" s="35">
        <v>559781.87</v>
      </c>
      <c r="AR1012" s="37">
        <v>695200</v>
      </c>
      <c r="AS1012" s="37">
        <v>100</v>
      </c>
      <c r="AT1012" s="51">
        <f t="shared" si="251"/>
        <v>24.961504559838897</v>
      </c>
      <c r="AU1012" s="35">
        <v>765772.17</v>
      </c>
      <c r="AV1012" s="37">
        <v>873700</v>
      </c>
      <c r="AW1012" s="37">
        <v>125</v>
      </c>
      <c r="AX1012" s="51">
        <f t="shared" si="252"/>
        <v>27.170581744305828</v>
      </c>
      <c r="AY1012" s="50">
        <f t="shared" si="253"/>
        <v>4608323.09</v>
      </c>
      <c r="AZ1012" s="50">
        <f t="shared" si="254"/>
        <v>4506900</v>
      </c>
      <c r="BA1012" s="50">
        <f t="shared" si="255"/>
        <v>1131</v>
      </c>
      <c r="BB1012" s="36">
        <f t="shared" si="256"/>
        <v>31.697622709623019</v>
      </c>
      <c r="BC1012" s="38" t="s">
        <v>1395</v>
      </c>
      <c r="BD1012" s="38" t="s">
        <v>1395</v>
      </c>
      <c r="BE1012" s="38" t="s">
        <v>1547</v>
      </c>
      <c r="BF1012" s="38"/>
    </row>
    <row r="1013" spans="1:58" s="33" customFormat="1" x14ac:dyDescent="0.2">
      <c r="A1013" s="34">
        <v>144447</v>
      </c>
      <c r="B1013" s="35" t="s">
        <v>1431</v>
      </c>
      <c r="C1013" s="35">
        <v>160712.84</v>
      </c>
      <c r="D1013" s="35">
        <v>798750</v>
      </c>
      <c r="E1013" s="35">
        <v>120</v>
      </c>
      <c r="F1013" s="49">
        <f t="shared" si="241"/>
        <v>6.0361630046948358</v>
      </c>
      <c r="G1013" s="35">
        <v>295350.86</v>
      </c>
      <c r="H1013" s="35">
        <v>1303075</v>
      </c>
      <c r="I1013" s="35">
        <v>202.5</v>
      </c>
      <c r="J1013" s="49">
        <f t="shared" si="242"/>
        <v>7.0263619975826401</v>
      </c>
      <c r="K1013" s="35">
        <v>150549.34</v>
      </c>
      <c r="L1013" s="35">
        <v>1627400</v>
      </c>
      <c r="M1013" s="35">
        <v>245</v>
      </c>
      <c r="N1013" s="49">
        <f t="shared" si="243"/>
        <v>2.7752735651960183</v>
      </c>
      <c r="O1013" s="35">
        <v>423209.86</v>
      </c>
      <c r="P1013" s="35">
        <v>1546775</v>
      </c>
      <c r="Q1013" s="35">
        <v>230.5</v>
      </c>
      <c r="R1013" s="49">
        <f t="shared" si="244"/>
        <v>8.4818449095699116</v>
      </c>
      <c r="S1013" s="35">
        <v>385738.84</v>
      </c>
      <c r="T1013" s="35">
        <v>1154730</v>
      </c>
      <c r="U1013" s="35">
        <v>178</v>
      </c>
      <c r="V1013" s="49">
        <f t="shared" si="245"/>
        <v>10.355584456972627</v>
      </c>
      <c r="W1013" s="35">
        <v>150807.34</v>
      </c>
      <c r="X1013" s="35">
        <v>783450</v>
      </c>
      <c r="Y1013" s="35">
        <v>120</v>
      </c>
      <c r="Z1013" s="49">
        <f t="shared" si="246"/>
        <v>5.7747401876316289</v>
      </c>
      <c r="AA1013" s="35">
        <v>555811.37</v>
      </c>
      <c r="AB1013" s="35">
        <v>1508060</v>
      </c>
      <c r="AC1013" s="35">
        <v>216</v>
      </c>
      <c r="AD1013" s="49">
        <f t="shared" si="247"/>
        <v>11.425375959842448</v>
      </c>
      <c r="AE1013" s="35">
        <v>569350.36</v>
      </c>
      <c r="AF1013" s="35">
        <v>1077670</v>
      </c>
      <c r="AG1013" s="35">
        <v>152</v>
      </c>
      <c r="AH1013" s="49">
        <f t="shared" si="248"/>
        <v>15.84948156671337</v>
      </c>
      <c r="AI1013" s="35">
        <v>439044.31</v>
      </c>
      <c r="AJ1013" s="35">
        <v>1190850</v>
      </c>
      <c r="AK1013" s="35">
        <v>175</v>
      </c>
      <c r="AL1013" s="49">
        <f t="shared" si="249"/>
        <v>11.429125087122644</v>
      </c>
      <c r="AM1013" s="35">
        <v>688903.32</v>
      </c>
      <c r="AN1013" s="35">
        <v>943650</v>
      </c>
      <c r="AO1013" s="35">
        <v>140</v>
      </c>
      <c r="AP1013" s="49">
        <f t="shared" si="250"/>
        <v>22.631275282149097</v>
      </c>
      <c r="AQ1013" s="35">
        <v>603008.31999999995</v>
      </c>
      <c r="AR1013" s="37">
        <v>1765110</v>
      </c>
      <c r="AS1013" s="37">
        <v>256</v>
      </c>
      <c r="AT1013" s="51">
        <f t="shared" si="251"/>
        <v>10.590420948269513</v>
      </c>
      <c r="AU1013" s="35">
        <v>242153.57</v>
      </c>
      <c r="AV1013" s="37">
        <v>1806350</v>
      </c>
      <c r="AW1013" s="37">
        <v>260</v>
      </c>
      <c r="AX1013" s="51">
        <f t="shared" si="252"/>
        <v>4.1557619896476323</v>
      </c>
      <c r="AY1013" s="50">
        <f t="shared" si="253"/>
        <v>2122180.4500000002</v>
      </c>
      <c r="AZ1013" s="50">
        <f t="shared" si="254"/>
        <v>8722240</v>
      </c>
      <c r="BA1013" s="50">
        <f t="shared" si="255"/>
        <v>2295</v>
      </c>
      <c r="BB1013" s="36">
        <f t="shared" si="256"/>
        <v>7.5425113216329764</v>
      </c>
      <c r="BC1013" s="38" t="s">
        <v>1395</v>
      </c>
      <c r="BD1013" s="38" t="s">
        <v>1395</v>
      </c>
      <c r="BE1013" s="38" t="s">
        <v>1547</v>
      </c>
      <c r="BF1013" s="38"/>
    </row>
    <row r="1014" spans="1:58" s="33" customFormat="1" x14ac:dyDescent="0.2">
      <c r="A1014" s="34">
        <v>144747</v>
      </c>
      <c r="B1014" s="35" t="s">
        <v>1432</v>
      </c>
      <c r="C1014" s="35">
        <v>-12742.78</v>
      </c>
      <c r="D1014" s="35">
        <v>295600</v>
      </c>
      <c r="E1014" s="35">
        <v>45</v>
      </c>
      <c r="F1014" s="49">
        <f t="shared" si="241"/>
        <v>-1.293245602165088</v>
      </c>
      <c r="G1014" s="35">
        <v>-47909.8</v>
      </c>
      <c r="H1014" s="35">
        <v>2710231.5</v>
      </c>
      <c r="I1014" s="35">
        <v>419.55</v>
      </c>
      <c r="J1014" s="49">
        <f t="shared" si="242"/>
        <v>-0.54799887020721294</v>
      </c>
      <c r="K1014" s="35">
        <v>-116526.95</v>
      </c>
      <c r="L1014" s="35">
        <v>3758450</v>
      </c>
      <c r="M1014" s="35">
        <v>566</v>
      </c>
      <c r="N1014" s="49">
        <f t="shared" si="243"/>
        <v>-0.93011973020793137</v>
      </c>
      <c r="O1014" s="35">
        <v>-26704.93</v>
      </c>
      <c r="P1014" s="35">
        <v>2320567.5</v>
      </c>
      <c r="Q1014" s="35">
        <v>352.75</v>
      </c>
      <c r="R1014" s="49">
        <f t="shared" si="244"/>
        <v>-0.35674585203834841</v>
      </c>
      <c r="S1014" s="35">
        <v>-364330.93</v>
      </c>
      <c r="T1014" s="35">
        <v>2252170</v>
      </c>
      <c r="U1014" s="35">
        <v>347</v>
      </c>
      <c r="V1014" s="49">
        <f t="shared" si="245"/>
        <v>-5.0148340622599541</v>
      </c>
      <c r="W1014" s="35">
        <v>392109.28</v>
      </c>
      <c r="X1014" s="35">
        <v>2100035</v>
      </c>
      <c r="Y1014" s="35">
        <v>326</v>
      </c>
      <c r="Z1014" s="49">
        <f t="shared" si="246"/>
        <v>5.6014677850607253</v>
      </c>
      <c r="AA1014" s="35">
        <v>101016.79</v>
      </c>
      <c r="AB1014" s="35">
        <v>2140342.5</v>
      </c>
      <c r="AC1014" s="35">
        <v>309.25</v>
      </c>
      <c r="AD1014" s="49">
        <f t="shared" si="247"/>
        <v>1.4630931684999011</v>
      </c>
      <c r="AE1014" s="35">
        <v>2379.29</v>
      </c>
      <c r="AF1014" s="35">
        <v>556110</v>
      </c>
      <c r="AG1014" s="35">
        <v>81</v>
      </c>
      <c r="AH1014" s="49">
        <f t="shared" si="248"/>
        <v>0.1283535631439823</v>
      </c>
      <c r="AI1014" s="35">
        <v>-28208.880000000001</v>
      </c>
      <c r="AJ1014" s="35">
        <v>3479425</v>
      </c>
      <c r="AK1014" s="35">
        <v>510.5</v>
      </c>
      <c r="AL1014" s="49">
        <f t="shared" si="249"/>
        <v>-0.25132752681836801</v>
      </c>
      <c r="AM1014" s="35">
        <v>568246.25</v>
      </c>
      <c r="AN1014" s="35">
        <v>3230434</v>
      </c>
      <c r="AO1014" s="35">
        <v>483.4</v>
      </c>
      <c r="AP1014" s="49">
        <f t="shared" si="250"/>
        <v>5.4530238816208598</v>
      </c>
      <c r="AQ1014" s="35">
        <v>434945.24</v>
      </c>
      <c r="AR1014" s="37">
        <v>2955355</v>
      </c>
      <c r="AS1014" s="37">
        <v>440.5</v>
      </c>
      <c r="AT1014" s="51">
        <f t="shared" si="251"/>
        <v>4.5623292091812999</v>
      </c>
      <c r="AU1014" s="35">
        <v>-579054.22</v>
      </c>
      <c r="AV1014" s="37">
        <v>3435450</v>
      </c>
      <c r="AW1014" s="37">
        <v>505</v>
      </c>
      <c r="AX1014" s="51">
        <f t="shared" si="252"/>
        <v>-5.225132317454773</v>
      </c>
      <c r="AY1014" s="50">
        <f t="shared" si="253"/>
        <v>-75089.319999999992</v>
      </c>
      <c r="AZ1014" s="50">
        <f t="shared" si="254"/>
        <v>15577396.5</v>
      </c>
      <c r="BA1014" s="50">
        <f t="shared" si="255"/>
        <v>4385.9500000000007</v>
      </c>
      <c r="BB1014" s="36">
        <f t="shared" si="256"/>
        <v>-0.14943247544607341</v>
      </c>
      <c r="BC1014" s="38" t="s">
        <v>1395</v>
      </c>
      <c r="BD1014" s="38" t="s">
        <v>1395</v>
      </c>
      <c r="BE1014" s="38" t="s">
        <v>1547</v>
      </c>
      <c r="BF1014" s="38"/>
    </row>
    <row r="1015" spans="1:58" s="33" customFormat="1" x14ac:dyDescent="0.2">
      <c r="A1015" s="34">
        <v>146402</v>
      </c>
      <c r="B1015" s="35" t="s">
        <v>1435</v>
      </c>
      <c r="C1015" s="35">
        <v>-3337.13</v>
      </c>
      <c r="D1015" s="35">
        <v>458500</v>
      </c>
      <c r="E1015" s="35">
        <v>70</v>
      </c>
      <c r="F1015" s="49">
        <f t="shared" si="241"/>
        <v>-0.21835092693565974</v>
      </c>
      <c r="G1015" s="35">
        <v>289797.89</v>
      </c>
      <c r="H1015" s="35">
        <v>601405</v>
      </c>
      <c r="I1015" s="35">
        <v>93.5</v>
      </c>
      <c r="J1015" s="49">
        <f t="shared" si="242"/>
        <v>14.937911374198753</v>
      </c>
      <c r="K1015" s="35">
        <v>-27526.63</v>
      </c>
      <c r="L1015" s="35">
        <v>677850</v>
      </c>
      <c r="M1015" s="35">
        <v>101</v>
      </c>
      <c r="N1015" s="49">
        <f t="shared" si="243"/>
        <v>-1.2182620048683337</v>
      </c>
      <c r="O1015" s="35">
        <v>90413.39</v>
      </c>
      <c r="P1015" s="35">
        <v>1502150</v>
      </c>
      <c r="Q1015" s="35">
        <v>225</v>
      </c>
      <c r="R1015" s="49">
        <f t="shared" si="244"/>
        <v>1.8658689811270512</v>
      </c>
      <c r="S1015" s="35">
        <v>263593.40999999997</v>
      </c>
      <c r="T1015" s="35">
        <v>737630</v>
      </c>
      <c r="U1015" s="35">
        <v>113</v>
      </c>
      <c r="V1015" s="49">
        <f t="shared" si="245"/>
        <v>11.07790587421878</v>
      </c>
      <c r="W1015" s="35">
        <v>-100335.57</v>
      </c>
      <c r="X1015" s="35">
        <v>794620</v>
      </c>
      <c r="Y1015" s="35">
        <v>122</v>
      </c>
      <c r="Z1015" s="49">
        <f t="shared" si="246"/>
        <v>-3.7880585688756896</v>
      </c>
      <c r="AA1015" s="35">
        <v>304775.42</v>
      </c>
      <c r="AB1015" s="35">
        <v>1098595</v>
      </c>
      <c r="AC1015" s="35">
        <v>154.5</v>
      </c>
      <c r="AD1015" s="49">
        <f t="shared" si="247"/>
        <v>8.6001101588847568</v>
      </c>
      <c r="AE1015" s="35">
        <v>-16936.580000000002</v>
      </c>
      <c r="AF1015" s="35">
        <v>380700</v>
      </c>
      <c r="AG1015" s="35">
        <v>55</v>
      </c>
      <c r="AH1015" s="49">
        <f t="shared" si="248"/>
        <v>-1.3346398739164698</v>
      </c>
      <c r="AI1015" s="35">
        <v>-56548.58</v>
      </c>
      <c r="AJ1015" s="35">
        <v>367975</v>
      </c>
      <c r="AK1015" s="35">
        <v>52.5</v>
      </c>
      <c r="AL1015" s="49">
        <f t="shared" si="249"/>
        <v>-4.7639268428561721</v>
      </c>
      <c r="AM1015" s="35">
        <v>-12351.58</v>
      </c>
      <c r="AN1015" s="35">
        <v>358100</v>
      </c>
      <c r="AO1015" s="35">
        <v>55</v>
      </c>
      <c r="AP1015" s="49">
        <f t="shared" si="250"/>
        <v>-1.0692515498464117</v>
      </c>
      <c r="AQ1015" s="35">
        <v>267432.45</v>
      </c>
      <c r="AR1015" s="37">
        <v>643700</v>
      </c>
      <c r="AS1015" s="37">
        <v>95</v>
      </c>
      <c r="AT1015" s="51">
        <f t="shared" si="251"/>
        <v>12.879300838900109</v>
      </c>
      <c r="AU1015" s="35">
        <v>-67335.3</v>
      </c>
      <c r="AV1015" s="37">
        <v>150462.5</v>
      </c>
      <c r="AW1015" s="37">
        <v>21.25</v>
      </c>
      <c r="AX1015" s="51">
        <f t="shared" si="252"/>
        <v>-13.873186342111822</v>
      </c>
      <c r="AY1015" s="50">
        <f t="shared" si="253"/>
        <v>817380.77999999991</v>
      </c>
      <c r="AZ1015" s="50">
        <f t="shared" si="254"/>
        <v>5870750</v>
      </c>
      <c r="BA1015" s="50">
        <f t="shared" si="255"/>
        <v>1157.75</v>
      </c>
      <c r="BB1015" s="36">
        <f t="shared" si="256"/>
        <v>4.3161102380445424</v>
      </c>
      <c r="BC1015" s="38" t="s">
        <v>1395</v>
      </c>
      <c r="BD1015" s="38" t="s">
        <v>1395</v>
      </c>
      <c r="BE1015" s="38" t="s">
        <v>1547</v>
      </c>
      <c r="BF1015" s="38"/>
    </row>
    <row r="1016" spans="1:58" s="33" customFormat="1" x14ac:dyDescent="0.2">
      <c r="A1016" s="34">
        <v>146910</v>
      </c>
      <c r="B1016" s="35" t="s">
        <v>1436</v>
      </c>
      <c r="C1016" s="35">
        <v>346710.1</v>
      </c>
      <c r="D1016" s="35">
        <v>286575</v>
      </c>
      <c r="E1016" s="35">
        <v>42.5</v>
      </c>
      <c r="F1016" s="49">
        <f t="shared" si="241"/>
        <v>36.295221146296775</v>
      </c>
      <c r="G1016" s="35">
        <v>407928.98</v>
      </c>
      <c r="H1016" s="35">
        <v>416700</v>
      </c>
      <c r="I1016" s="35">
        <v>65</v>
      </c>
      <c r="J1016" s="49">
        <f t="shared" si="242"/>
        <v>30.347488312934964</v>
      </c>
      <c r="K1016" s="35">
        <v>336080.36</v>
      </c>
      <c r="L1016" s="35">
        <v>675650</v>
      </c>
      <c r="M1016" s="35">
        <v>101</v>
      </c>
      <c r="N1016" s="49">
        <f t="shared" si="243"/>
        <v>14.922535040331532</v>
      </c>
      <c r="O1016" s="35">
        <v>645424.94999999995</v>
      </c>
      <c r="P1016" s="35">
        <v>610160</v>
      </c>
      <c r="Q1016" s="35">
        <v>92</v>
      </c>
      <c r="R1016" s="49">
        <f t="shared" si="244"/>
        <v>32.791683247017168</v>
      </c>
      <c r="S1016" s="35">
        <v>346250.66</v>
      </c>
      <c r="T1016" s="35">
        <v>326000</v>
      </c>
      <c r="U1016" s="35">
        <v>50</v>
      </c>
      <c r="V1016" s="49">
        <f t="shared" si="245"/>
        <v>32.925676257668712</v>
      </c>
      <c r="W1016" s="35">
        <v>424117.93</v>
      </c>
      <c r="X1016" s="35">
        <v>456400</v>
      </c>
      <c r="Y1016" s="35">
        <v>70</v>
      </c>
      <c r="Z1016" s="49">
        <f t="shared" si="246"/>
        <v>27.878040972830849</v>
      </c>
      <c r="AA1016" s="35">
        <v>794426.93</v>
      </c>
      <c r="AB1016" s="35">
        <v>679000</v>
      </c>
      <c r="AC1016" s="35">
        <v>100</v>
      </c>
      <c r="AD1016" s="49">
        <f t="shared" si="247"/>
        <v>36.269859837997053</v>
      </c>
      <c r="AE1016" s="35">
        <v>661831.85</v>
      </c>
      <c r="AF1016" s="35">
        <v>556400</v>
      </c>
      <c r="AG1016" s="35">
        <v>80</v>
      </c>
      <c r="AH1016" s="49">
        <f t="shared" si="248"/>
        <v>35.684679187634792</v>
      </c>
      <c r="AI1016" s="35">
        <v>631614.43000000005</v>
      </c>
      <c r="AJ1016" s="35">
        <v>1046740</v>
      </c>
      <c r="AK1016" s="35">
        <v>151</v>
      </c>
      <c r="AL1016" s="49">
        <f t="shared" si="249"/>
        <v>18.705740995853795</v>
      </c>
      <c r="AM1016" s="35">
        <v>796183.28</v>
      </c>
      <c r="AN1016" s="35">
        <v>671700</v>
      </c>
      <c r="AO1016" s="35">
        <v>100</v>
      </c>
      <c r="AP1016" s="49">
        <f t="shared" si="250"/>
        <v>36.74509703736787</v>
      </c>
      <c r="AQ1016" s="35">
        <v>810864.28</v>
      </c>
      <c r="AR1016" s="37">
        <v>1024670</v>
      </c>
      <c r="AS1016" s="37">
        <v>147</v>
      </c>
      <c r="AT1016" s="51">
        <f t="shared" si="251"/>
        <v>24.531598153551879</v>
      </c>
      <c r="AU1016" s="35">
        <v>719353.2</v>
      </c>
      <c r="AV1016" s="37">
        <v>1033970</v>
      </c>
      <c r="AW1016" s="37">
        <v>147</v>
      </c>
      <c r="AX1016" s="51">
        <f t="shared" si="252"/>
        <v>21.567307755544167</v>
      </c>
      <c r="AY1016" s="50">
        <f t="shared" si="253"/>
        <v>3300939.91</v>
      </c>
      <c r="AZ1016" s="50">
        <f t="shared" si="254"/>
        <v>3450485</v>
      </c>
      <c r="BA1016" s="50">
        <f t="shared" si="255"/>
        <v>1145.5</v>
      </c>
      <c r="BB1016" s="36">
        <f t="shared" si="256"/>
        <v>29.656450385960234</v>
      </c>
      <c r="BC1016" s="38" t="s">
        <v>1395</v>
      </c>
      <c r="BD1016" s="38" t="s">
        <v>1395</v>
      </c>
      <c r="BE1016" s="38" t="s">
        <v>1547</v>
      </c>
      <c r="BF1016" s="38"/>
    </row>
    <row r="1017" spans="1:58" s="33" customFormat="1" x14ac:dyDescent="0.2">
      <c r="A1017" s="34">
        <v>174377</v>
      </c>
      <c r="B1017" s="35" t="s">
        <v>1440</v>
      </c>
      <c r="C1017" s="35">
        <v>178385.21</v>
      </c>
      <c r="D1017" s="35">
        <v>336415</v>
      </c>
      <c r="E1017" s="35">
        <v>50.5</v>
      </c>
      <c r="F1017" s="49">
        <f t="shared" si="241"/>
        <v>15.907603109254936</v>
      </c>
      <c r="G1017" s="35">
        <v>122265.2</v>
      </c>
      <c r="H1017" s="35">
        <v>330530</v>
      </c>
      <c r="I1017" s="35">
        <v>51</v>
      </c>
      <c r="J1017" s="49">
        <f t="shared" si="242"/>
        <v>11.467101927207818</v>
      </c>
      <c r="K1017" s="35">
        <v>136910.20000000001</v>
      </c>
      <c r="L1017" s="35">
        <v>481975</v>
      </c>
      <c r="M1017" s="35">
        <v>73.5</v>
      </c>
      <c r="N1017" s="49">
        <f t="shared" si="243"/>
        <v>8.5218237460449195</v>
      </c>
      <c r="O1017" s="35">
        <v>194910.21</v>
      </c>
      <c r="P1017" s="35">
        <v>345975</v>
      </c>
      <c r="Q1017" s="35">
        <v>52.5</v>
      </c>
      <c r="R1017" s="49">
        <f t="shared" si="244"/>
        <v>17.464315369607629</v>
      </c>
      <c r="S1017" s="35">
        <v>266040.21000000002</v>
      </c>
      <c r="T1017" s="35">
        <v>334820</v>
      </c>
      <c r="U1017" s="35">
        <v>52</v>
      </c>
      <c r="V1017" s="49">
        <f t="shared" si="245"/>
        <v>24.63188133922705</v>
      </c>
      <c r="W1017" s="35">
        <v>224002.71</v>
      </c>
      <c r="X1017" s="35">
        <v>320930</v>
      </c>
      <c r="Y1017" s="35">
        <v>48</v>
      </c>
      <c r="Z1017" s="49">
        <f t="shared" si="246"/>
        <v>20.939398934347054</v>
      </c>
      <c r="AA1017" s="35">
        <v>293982.7</v>
      </c>
      <c r="AB1017" s="35">
        <v>390160</v>
      </c>
      <c r="AC1017" s="35">
        <v>56</v>
      </c>
      <c r="AD1017" s="49">
        <f t="shared" si="247"/>
        <v>23.358272759893378</v>
      </c>
      <c r="AE1017" s="35">
        <v>78082.7</v>
      </c>
      <c r="AF1017" s="35">
        <v>72100</v>
      </c>
      <c r="AG1017" s="35">
        <v>10</v>
      </c>
      <c r="AH1017" s="49">
        <f t="shared" si="248"/>
        <v>32.489334257975031</v>
      </c>
      <c r="AI1017" s="35">
        <v>17942.7</v>
      </c>
      <c r="AJ1017" s="35">
        <v>0</v>
      </c>
      <c r="AK1017" s="35">
        <v>0</v>
      </c>
      <c r="AL1017" s="49">
        <f t="shared" si="249"/>
        <v>0</v>
      </c>
      <c r="AM1017" s="35">
        <v>99892.7</v>
      </c>
      <c r="AN1017" s="35">
        <v>103650</v>
      </c>
      <c r="AO1017" s="35">
        <v>15</v>
      </c>
      <c r="AP1017" s="49">
        <f t="shared" si="250"/>
        <v>29.876253738543173</v>
      </c>
      <c r="AQ1017" s="35">
        <v>157392.70000000001</v>
      </c>
      <c r="AR1017" s="37">
        <v>136700</v>
      </c>
      <c r="AS1017" s="37">
        <v>20</v>
      </c>
      <c r="AT1017" s="51">
        <f t="shared" si="251"/>
        <v>35.69256547183614</v>
      </c>
      <c r="AU1017" s="35">
        <v>140252.70000000001</v>
      </c>
      <c r="AV1017" s="37">
        <v>170250</v>
      </c>
      <c r="AW1017" s="37">
        <v>25</v>
      </c>
      <c r="AX1017" s="51">
        <f t="shared" si="252"/>
        <v>25.537936563876652</v>
      </c>
      <c r="AY1017" s="50">
        <f t="shared" si="253"/>
        <v>1416496.44</v>
      </c>
      <c r="AZ1017" s="50">
        <f t="shared" si="254"/>
        <v>2540805</v>
      </c>
      <c r="BA1017" s="50">
        <f t="shared" si="255"/>
        <v>453.5</v>
      </c>
      <c r="BB1017" s="36">
        <f t="shared" si="256"/>
        <v>17.282471358486777</v>
      </c>
      <c r="BC1017" s="38" t="s">
        <v>1395</v>
      </c>
      <c r="BD1017" s="38" t="s">
        <v>1395</v>
      </c>
      <c r="BE1017" s="38" t="s">
        <v>1547</v>
      </c>
      <c r="BF1017" s="38"/>
    </row>
    <row r="1018" spans="1:58" s="33" customFormat="1" x14ac:dyDescent="0.2">
      <c r="A1018" s="34">
        <v>174558</v>
      </c>
      <c r="B1018" s="35" t="s">
        <v>1442</v>
      </c>
      <c r="C1018" s="35">
        <v>221264.23</v>
      </c>
      <c r="D1018" s="35">
        <v>375600</v>
      </c>
      <c r="E1018" s="35">
        <v>55</v>
      </c>
      <c r="F1018" s="49">
        <f t="shared" si="241"/>
        <v>17.672861821086261</v>
      </c>
      <c r="G1018" s="35">
        <v>115567.23</v>
      </c>
      <c r="H1018" s="35">
        <v>457100</v>
      </c>
      <c r="I1018" s="35">
        <v>70</v>
      </c>
      <c r="J1018" s="49">
        <f t="shared" si="242"/>
        <v>7.8376375628965205</v>
      </c>
      <c r="K1018" s="35">
        <v>723794.25</v>
      </c>
      <c r="L1018" s="35">
        <v>1032800</v>
      </c>
      <c r="M1018" s="35">
        <v>155</v>
      </c>
      <c r="N1018" s="49">
        <f t="shared" si="243"/>
        <v>21.024232668474053</v>
      </c>
      <c r="O1018" s="35">
        <v>-13791.75</v>
      </c>
      <c r="P1018" s="35">
        <v>731560</v>
      </c>
      <c r="Q1018" s="35">
        <v>111</v>
      </c>
      <c r="R1018" s="49">
        <f t="shared" si="244"/>
        <v>-0.58442813986549291</v>
      </c>
      <c r="S1018" s="35">
        <v>-54325.26</v>
      </c>
      <c r="T1018" s="35">
        <v>976305</v>
      </c>
      <c r="U1018" s="35">
        <v>150.5</v>
      </c>
      <c r="V1018" s="49">
        <f t="shared" si="245"/>
        <v>-1.7249558898090249</v>
      </c>
      <c r="W1018" s="35">
        <v>540619.75</v>
      </c>
      <c r="X1018" s="35">
        <v>705535</v>
      </c>
      <c r="Y1018" s="35">
        <v>108.5</v>
      </c>
      <c r="Z1018" s="49">
        <f t="shared" si="246"/>
        <v>22.987651215035399</v>
      </c>
      <c r="AA1018" s="35">
        <v>671164.76</v>
      </c>
      <c r="AB1018" s="35">
        <v>498750</v>
      </c>
      <c r="AC1018" s="35">
        <v>75</v>
      </c>
      <c r="AD1018" s="49">
        <f t="shared" si="247"/>
        <v>41.716506385964912</v>
      </c>
      <c r="AE1018" s="35">
        <v>46290.76</v>
      </c>
      <c r="AF1018" s="35">
        <v>0</v>
      </c>
      <c r="AG1018" s="35">
        <v>0</v>
      </c>
      <c r="AH1018" s="49">
        <f t="shared" si="248"/>
        <v>0</v>
      </c>
      <c r="AI1018" s="35">
        <v>445270.76</v>
      </c>
      <c r="AJ1018" s="35">
        <v>716350</v>
      </c>
      <c r="AK1018" s="35">
        <v>105</v>
      </c>
      <c r="AL1018" s="49">
        <f t="shared" si="249"/>
        <v>19.269063390800586</v>
      </c>
      <c r="AM1018" s="35">
        <v>285780.76</v>
      </c>
      <c r="AN1018" s="35">
        <v>258050</v>
      </c>
      <c r="AO1018" s="35">
        <v>40</v>
      </c>
      <c r="AP1018" s="49">
        <f t="shared" si="250"/>
        <v>34.331344933152494</v>
      </c>
      <c r="AQ1018" s="35">
        <v>357466.77</v>
      </c>
      <c r="AR1018" s="37">
        <v>379100</v>
      </c>
      <c r="AS1018" s="37">
        <v>55</v>
      </c>
      <c r="AT1018" s="51">
        <f t="shared" si="251"/>
        <v>29.230994117647057</v>
      </c>
      <c r="AU1018" s="35">
        <v>506007.76</v>
      </c>
      <c r="AV1018" s="37">
        <v>511650</v>
      </c>
      <c r="AW1018" s="37">
        <v>75</v>
      </c>
      <c r="AX1018" s="51">
        <f t="shared" si="252"/>
        <v>30.658146310954752</v>
      </c>
      <c r="AY1018" s="50">
        <f t="shared" si="253"/>
        <v>2204293.21</v>
      </c>
      <c r="AZ1018" s="50">
        <f t="shared" si="254"/>
        <v>4777650</v>
      </c>
      <c r="BA1018" s="50">
        <f t="shared" si="255"/>
        <v>1000</v>
      </c>
      <c r="BB1018" s="36">
        <f t="shared" si="256"/>
        <v>14.302657061526062</v>
      </c>
      <c r="BC1018" s="38" t="s">
        <v>1395</v>
      </c>
      <c r="BD1018" s="38" t="s">
        <v>1395</v>
      </c>
      <c r="BE1018" s="38" t="s">
        <v>1547</v>
      </c>
      <c r="BF1018" s="38"/>
    </row>
    <row r="1019" spans="1:58" s="33" customFormat="1" x14ac:dyDescent="0.2">
      <c r="A1019" s="34">
        <v>175247</v>
      </c>
      <c r="B1019" s="35" t="s">
        <v>1444</v>
      </c>
      <c r="C1019" s="35">
        <v>-8449.76</v>
      </c>
      <c r="D1019" s="35">
        <v>230300</v>
      </c>
      <c r="E1019" s="35">
        <v>35</v>
      </c>
      <c r="F1019" s="49">
        <f t="shared" si="241"/>
        <v>-1.1007069040382109</v>
      </c>
      <c r="G1019" s="35">
        <v>196650.23999999999</v>
      </c>
      <c r="H1019" s="35">
        <v>676900</v>
      </c>
      <c r="I1019" s="35">
        <v>105</v>
      </c>
      <c r="J1019" s="49">
        <f t="shared" si="242"/>
        <v>9.0059941498005607</v>
      </c>
      <c r="K1019" s="35">
        <v>-23324.76</v>
      </c>
      <c r="L1019" s="35">
        <v>228900</v>
      </c>
      <c r="M1019" s="35">
        <v>35</v>
      </c>
      <c r="N1019" s="49">
        <f t="shared" si="243"/>
        <v>-3.0569803407601572</v>
      </c>
      <c r="O1019" s="35">
        <v>187794.24</v>
      </c>
      <c r="P1019" s="35">
        <v>744360</v>
      </c>
      <c r="Q1019" s="35">
        <v>111</v>
      </c>
      <c r="R1019" s="49">
        <f t="shared" si="244"/>
        <v>7.82097565694019</v>
      </c>
      <c r="S1019" s="35">
        <v>-19455.759999999998</v>
      </c>
      <c r="T1019" s="35">
        <v>252540</v>
      </c>
      <c r="U1019" s="35">
        <v>39</v>
      </c>
      <c r="V1019" s="49">
        <f t="shared" si="245"/>
        <v>-2.3882496238219688</v>
      </c>
      <c r="W1019" s="35">
        <v>-31215.759999999998</v>
      </c>
      <c r="X1019" s="35">
        <v>459200</v>
      </c>
      <c r="Y1019" s="35">
        <v>70</v>
      </c>
      <c r="Z1019" s="49">
        <f t="shared" si="246"/>
        <v>-2.0393571428571429</v>
      </c>
      <c r="AA1019" s="35">
        <v>-18365.759999999998</v>
      </c>
      <c r="AB1019" s="35">
        <v>413450</v>
      </c>
      <c r="AC1019" s="35">
        <v>57.5</v>
      </c>
      <c r="AD1019" s="49">
        <f t="shared" si="247"/>
        <v>-1.3770433184181883</v>
      </c>
      <c r="AE1019" s="35">
        <v>-3000.76</v>
      </c>
      <c r="AF1019" s="35">
        <v>71800</v>
      </c>
      <c r="AG1019" s="35">
        <v>10</v>
      </c>
      <c r="AH1019" s="49">
        <f t="shared" si="248"/>
        <v>-1.2537994428969359</v>
      </c>
      <c r="AI1019" s="35">
        <v>-31563.26</v>
      </c>
      <c r="AJ1019" s="35">
        <v>240100</v>
      </c>
      <c r="AK1019" s="35">
        <v>35</v>
      </c>
      <c r="AL1019" s="49">
        <f t="shared" si="249"/>
        <v>-4.0752230737192834</v>
      </c>
      <c r="AM1019" s="35">
        <v>-9103.26</v>
      </c>
      <c r="AN1019" s="35">
        <v>226100</v>
      </c>
      <c r="AO1019" s="35">
        <v>35</v>
      </c>
      <c r="AP1019" s="49">
        <f t="shared" si="250"/>
        <v>-1.2481249889429455</v>
      </c>
      <c r="AQ1019" s="35">
        <v>-10453.26</v>
      </c>
      <c r="AR1019" s="37">
        <v>336800</v>
      </c>
      <c r="AS1019" s="37">
        <v>50</v>
      </c>
      <c r="AT1019" s="51">
        <f t="shared" si="251"/>
        <v>-0.96214685273159151</v>
      </c>
      <c r="AU1019" s="35">
        <v>-34003.26</v>
      </c>
      <c r="AV1019" s="37">
        <v>103200</v>
      </c>
      <c r="AW1019" s="37">
        <v>15</v>
      </c>
      <c r="AX1019" s="51">
        <f t="shared" si="252"/>
        <v>-10.214157558139535</v>
      </c>
      <c r="AY1019" s="50">
        <f t="shared" si="253"/>
        <v>283632.67999999993</v>
      </c>
      <c r="AZ1019" s="50">
        <f t="shared" si="254"/>
        <v>3005650</v>
      </c>
      <c r="BA1019" s="50">
        <f t="shared" si="255"/>
        <v>597.5</v>
      </c>
      <c r="BB1019" s="36">
        <f t="shared" si="256"/>
        <v>2.9253615956615033</v>
      </c>
      <c r="BC1019" s="38" t="s">
        <v>1395</v>
      </c>
      <c r="BD1019" s="38" t="s">
        <v>1395</v>
      </c>
      <c r="BE1019" s="38" t="s">
        <v>1547</v>
      </c>
      <c r="BF1019" s="38"/>
    </row>
    <row r="1020" spans="1:58" s="33" customFormat="1" x14ac:dyDescent="0.2">
      <c r="A1020" s="34">
        <v>175956</v>
      </c>
      <c r="B1020" s="35" t="s">
        <v>1445</v>
      </c>
      <c r="C1020" s="35">
        <v>1376325.43</v>
      </c>
      <c r="D1020" s="35">
        <v>516740</v>
      </c>
      <c r="E1020" s="35">
        <v>77</v>
      </c>
      <c r="F1020" s="49">
        <f t="shared" si="241"/>
        <v>79.904328869450779</v>
      </c>
      <c r="G1020" s="35">
        <v>547155.43000000005</v>
      </c>
      <c r="H1020" s="35">
        <v>0</v>
      </c>
      <c r="I1020" s="35">
        <v>0</v>
      </c>
      <c r="J1020" s="49">
        <f t="shared" si="242"/>
        <v>0</v>
      </c>
      <c r="K1020" s="35">
        <v>1154992.43</v>
      </c>
      <c r="L1020" s="35">
        <v>2041000</v>
      </c>
      <c r="M1020" s="35">
        <v>300</v>
      </c>
      <c r="N1020" s="49">
        <f t="shared" si="243"/>
        <v>16.976860803527682</v>
      </c>
      <c r="O1020" s="35">
        <v>1049196.42</v>
      </c>
      <c r="P1020" s="35">
        <v>1351250</v>
      </c>
      <c r="Q1020" s="35">
        <v>202.5</v>
      </c>
      <c r="R1020" s="49">
        <f t="shared" si="244"/>
        <v>24.070371152636444</v>
      </c>
      <c r="S1020" s="35">
        <v>1481540.48</v>
      </c>
      <c r="T1020" s="35">
        <v>1836080</v>
      </c>
      <c r="U1020" s="35">
        <v>281</v>
      </c>
      <c r="V1020" s="49">
        <f t="shared" si="245"/>
        <v>25.014027101215632</v>
      </c>
      <c r="W1020" s="35">
        <v>1100030.75</v>
      </c>
      <c r="X1020" s="35">
        <v>1276025</v>
      </c>
      <c r="Y1020" s="35">
        <v>193.75</v>
      </c>
      <c r="Z1020" s="49">
        <f t="shared" si="246"/>
        <v>25.86228522168453</v>
      </c>
      <c r="AA1020" s="35">
        <v>1987864.74</v>
      </c>
      <c r="AB1020" s="35">
        <v>2434620</v>
      </c>
      <c r="AC1020" s="35">
        <v>352</v>
      </c>
      <c r="AD1020" s="49">
        <f t="shared" si="247"/>
        <v>25.311468294846836</v>
      </c>
      <c r="AE1020" s="35">
        <v>1545993.76</v>
      </c>
      <c r="AF1020" s="35">
        <v>1311100</v>
      </c>
      <c r="AG1020" s="35">
        <v>185</v>
      </c>
      <c r="AH1020" s="49">
        <f t="shared" si="248"/>
        <v>35.374733277400651</v>
      </c>
      <c r="AI1020" s="35">
        <v>2202858.75</v>
      </c>
      <c r="AJ1020" s="35">
        <v>3164400</v>
      </c>
      <c r="AK1020" s="35">
        <v>450</v>
      </c>
      <c r="AL1020" s="49">
        <f t="shared" si="249"/>
        <v>21.580274696624951</v>
      </c>
      <c r="AM1020" s="35">
        <v>1613256.75</v>
      </c>
      <c r="AN1020" s="35">
        <v>850400</v>
      </c>
      <c r="AO1020" s="35">
        <v>130</v>
      </c>
      <c r="AP1020" s="49">
        <f t="shared" si="250"/>
        <v>58.808747942144876</v>
      </c>
      <c r="AQ1020" s="35">
        <v>2053115.7</v>
      </c>
      <c r="AR1020" s="37">
        <v>3341500</v>
      </c>
      <c r="AS1020" s="37">
        <v>480</v>
      </c>
      <c r="AT1020" s="51">
        <f t="shared" si="251"/>
        <v>19.047310100254375</v>
      </c>
      <c r="AU1020" s="35">
        <v>1919412.48</v>
      </c>
      <c r="AV1020" s="37">
        <v>2796070</v>
      </c>
      <c r="AW1020" s="37">
        <v>397</v>
      </c>
      <c r="AX1020" s="51">
        <f t="shared" si="252"/>
        <v>21.280506882874892</v>
      </c>
      <c r="AY1020" s="50">
        <f t="shared" si="253"/>
        <v>8697105.6799999997</v>
      </c>
      <c r="AZ1020" s="50">
        <f t="shared" si="254"/>
        <v>9455715</v>
      </c>
      <c r="BA1020" s="50">
        <f t="shared" si="255"/>
        <v>3048.25</v>
      </c>
      <c r="BB1020" s="36">
        <f t="shared" si="256"/>
        <v>28.512944402406376</v>
      </c>
      <c r="BC1020" s="38" t="s">
        <v>1395</v>
      </c>
      <c r="BD1020" s="38" t="s">
        <v>1395</v>
      </c>
      <c r="BE1020" s="38" t="s">
        <v>1547</v>
      </c>
      <c r="BF1020" s="38"/>
    </row>
    <row r="1021" spans="1:58" s="33" customFormat="1" x14ac:dyDescent="0.2">
      <c r="A1021" s="34">
        <v>177092</v>
      </c>
      <c r="B1021" s="35" t="s">
        <v>1598</v>
      </c>
      <c r="C1021" s="35">
        <v>889976.26</v>
      </c>
      <c r="D1021" s="35">
        <v>932250</v>
      </c>
      <c r="E1021" s="35">
        <v>140</v>
      </c>
      <c r="F1021" s="49">
        <f t="shared" si="241"/>
        <v>28.639622204344327</v>
      </c>
      <c r="G1021" s="35">
        <v>540686.26</v>
      </c>
      <c r="H1021" s="35">
        <v>578700</v>
      </c>
      <c r="I1021" s="35">
        <v>90</v>
      </c>
      <c r="J1021" s="49">
        <f t="shared" si="242"/>
        <v>28.963666943148436</v>
      </c>
      <c r="K1021" s="35">
        <v>798406.26</v>
      </c>
      <c r="L1021" s="35">
        <v>1370800</v>
      </c>
      <c r="M1021" s="35">
        <v>205</v>
      </c>
      <c r="N1021" s="49">
        <f t="shared" si="243"/>
        <v>17.473145462503648</v>
      </c>
      <c r="O1021" s="35">
        <v>893065.26</v>
      </c>
      <c r="P1021" s="35">
        <v>807700</v>
      </c>
      <c r="Q1021" s="35">
        <v>121</v>
      </c>
      <c r="R1021" s="49">
        <f t="shared" si="244"/>
        <v>34.276368775535467</v>
      </c>
      <c r="S1021" s="35">
        <v>896040.25</v>
      </c>
      <c r="T1021" s="35">
        <v>1097425</v>
      </c>
      <c r="U1021" s="35">
        <v>167.5</v>
      </c>
      <c r="V1021" s="49">
        <f t="shared" si="245"/>
        <v>25.311294849306332</v>
      </c>
      <c r="W1021" s="35">
        <v>679366.75</v>
      </c>
      <c r="X1021" s="35">
        <v>301200</v>
      </c>
      <c r="Y1021" s="35">
        <v>45</v>
      </c>
      <c r="Z1021" s="49">
        <f t="shared" si="246"/>
        <v>67.666010956175299</v>
      </c>
      <c r="AA1021" s="35">
        <v>689441.75</v>
      </c>
      <c r="AB1021" s="35">
        <v>788175</v>
      </c>
      <c r="AC1021" s="35">
        <v>117.5</v>
      </c>
      <c r="AD1021" s="49">
        <f t="shared" si="247"/>
        <v>27.116686332350049</v>
      </c>
      <c r="AE1021" s="35">
        <v>624621.75</v>
      </c>
      <c r="AF1021" s="35">
        <v>907550</v>
      </c>
      <c r="AG1021" s="35">
        <v>130</v>
      </c>
      <c r="AH1021" s="49">
        <f t="shared" si="248"/>
        <v>20.64751528841386</v>
      </c>
      <c r="AI1021" s="35">
        <v>1165224.22</v>
      </c>
      <c r="AJ1021" s="35">
        <v>2160850</v>
      </c>
      <c r="AK1021" s="35">
        <v>315</v>
      </c>
      <c r="AL1021" s="49">
        <f t="shared" si="249"/>
        <v>16.716547108776638</v>
      </c>
      <c r="AM1021" s="35">
        <v>802005.7</v>
      </c>
      <c r="AN1021" s="35">
        <v>852975</v>
      </c>
      <c r="AO1021" s="35">
        <v>125</v>
      </c>
      <c r="AP1021" s="49">
        <f t="shared" si="250"/>
        <v>29.14760303643131</v>
      </c>
      <c r="AQ1021" s="35">
        <v>611229.71</v>
      </c>
      <c r="AR1021" s="37">
        <v>1566000</v>
      </c>
      <c r="AS1021" s="37">
        <v>225</v>
      </c>
      <c r="AT1021" s="51">
        <f t="shared" si="251"/>
        <v>12.099694131545338</v>
      </c>
      <c r="AU1021" s="35">
        <v>948680.91</v>
      </c>
      <c r="AV1021" s="37">
        <v>1715640</v>
      </c>
      <c r="AW1021" s="37">
        <v>249</v>
      </c>
      <c r="AX1021" s="51">
        <f t="shared" si="252"/>
        <v>17.141771123312584</v>
      </c>
      <c r="AY1021" s="50">
        <f t="shared" si="253"/>
        <v>5386982.79</v>
      </c>
      <c r="AZ1021" s="50">
        <f t="shared" si="254"/>
        <v>5876250</v>
      </c>
      <c r="BA1021" s="50">
        <f t="shared" si="255"/>
        <v>1930</v>
      </c>
      <c r="BB1021" s="36">
        <f t="shared" si="256"/>
        <v>28.41888389534142</v>
      </c>
      <c r="BC1021" s="38" t="s">
        <v>1395</v>
      </c>
      <c r="BD1021" s="38" t="s">
        <v>1395</v>
      </c>
      <c r="BE1021" s="38" t="s">
        <v>1547</v>
      </c>
      <c r="BF1021" s="38"/>
    </row>
    <row r="1022" spans="1:58" s="33" customFormat="1" x14ac:dyDescent="0.2">
      <c r="A1022" s="34">
        <v>177146</v>
      </c>
      <c r="B1022" s="35" t="s">
        <v>1460</v>
      </c>
      <c r="C1022" s="35">
        <v>-259179.54</v>
      </c>
      <c r="D1022" s="35">
        <v>0</v>
      </c>
      <c r="E1022" s="35">
        <v>0</v>
      </c>
      <c r="F1022" s="49">
        <f t="shared" si="241"/>
        <v>0</v>
      </c>
      <c r="G1022" s="35">
        <v>-259179.54</v>
      </c>
      <c r="H1022" s="35">
        <v>0</v>
      </c>
      <c r="I1022" s="35">
        <v>0</v>
      </c>
      <c r="J1022" s="49">
        <f t="shared" si="242"/>
        <v>0</v>
      </c>
      <c r="K1022" s="35">
        <v>-259179.54</v>
      </c>
      <c r="L1022" s="35">
        <v>0</v>
      </c>
      <c r="M1022" s="35">
        <v>0</v>
      </c>
      <c r="N1022" s="49">
        <f t="shared" si="243"/>
        <v>0</v>
      </c>
      <c r="O1022" s="35">
        <v>-259179.54</v>
      </c>
      <c r="P1022" s="35">
        <v>0</v>
      </c>
      <c r="Q1022" s="35">
        <v>0</v>
      </c>
      <c r="R1022" s="49">
        <f t="shared" si="244"/>
        <v>0</v>
      </c>
      <c r="S1022" s="35">
        <v>-259179.54</v>
      </c>
      <c r="T1022" s="35">
        <v>0</v>
      </c>
      <c r="U1022" s="35">
        <v>0</v>
      </c>
      <c r="V1022" s="49">
        <f t="shared" si="245"/>
        <v>0</v>
      </c>
      <c r="W1022" s="35">
        <v>-259179.54</v>
      </c>
      <c r="X1022" s="35">
        <v>0</v>
      </c>
      <c r="Y1022" s="35">
        <v>0</v>
      </c>
      <c r="Z1022" s="49">
        <f t="shared" si="246"/>
        <v>0</v>
      </c>
      <c r="AA1022" s="35">
        <v>-259179.54</v>
      </c>
      <c r="AB1022" s="35">
        <v>0</v>
      </c>
      <c r="AC1022" s="35">
        <v>0</v>
      </c>
      <c r="AD1022" s="49">
        <f t="shared" si="247"/>
        <v>0</v>
      </c>
      <c r="AE1022" s="35">
        <v>-259179.54</v>
      </c>
      <c r="AF1022" s="35">
        <v>0</v>
      </c>
      <c r="AG1022" s="35">
        <v>0</v>
      </c>
      <c r="AH1022" s="49">
        <f t="shared" si="248"/>
        <v>0</v>
      </c>
      <c r="AI1022" s="35">
        <v>-259179.54</v>
      </c>
      <c r="AJ1022" s="35">
        <v>0</v>
      </c>
      <c r="AK1022" s="35">
        <v>0</v>
      </c>
      <c r="AL1022" s="49">
        <f t="shared" si="249"/>
        <v>0</v>
      </c>
      <c r="AM1022" s="35">
        <v>-259179.54</v>
      </c>
      <c r="AN1022" s="35">
        <v>0</v>
      </c>
      <c r="AO1022" s="35">
        <v>0</v>
      </c>
      <c r="AP1022" s="49">
        <f t="shared" si="250"/>
        <v>0</v>
      </c>
      <c r="AQ1022" s="35">
        <v>-259179.54</v>
      </c>
      <c r="AR1022" s="37">
        <v>0</v>
      </c>
      <c r="AS1022" s="37">
        <v>0</v>
      </c>
      <c r="AT1022" s="51">
        <f t="shared" si="251"/>
        <v>0</v>
      </c>
      <c r="AU1022" s="35">
        <v>-259179.54</v>
      </c>
      <c r="AV1022" s="37">
        <v>0</v>
      </c>
      <c r="AW1022" s="37">
        <v>0</v>
      </c>
      <c r="AX1022" s="51">
        <f t="shared" si="252"/>
        <v>0</v>
      </c>
      <c r="AY1022" s="50">
        <f t="shared" si="253"/>
        <v>-1814256.78</v>
      </c>
      <c r="AZ1022" s="50">
        <f t="shared" si="254"/>
        <v>0</v>
      </c>
      <c r="BA1022" s="50">
        <f t="shared" si="255"/>
        <v>0</v>
      </c>
      <c r="BB1022" s="36">
        <f t="shared" si="256"/>
        <v>0</v>
      </c>
      <c r="BC1022" s="38" t="s">
        <v>1395</v>
      </c>
      <c r="BD1022" s="38" t="s">
        <v>1395</v>
      </c>
      <c r="BE1022" s="38" t="s">
        <v>1547</v>
      </c>
      <c r="BF1022" s="38"/>
    </row>
    <row r="1023" spans="1:58" s="33" customFormat="1" x14ac:dyDescent="0.2">
      <c r="A1023" s="34">
        <v>178223</v>
      </c>
      <c r="B1023" s="35" t="s">
        <v>1447</v>
      </c>
      <c r="C1023" s="35">
        <v>-18635.490000000002</v>
      </c>
      <c r="D1023" s="35">
        <v>237365</v>
      </c>
      <c r="E1023" s="35">
        <v>35.5</v>
      </c>
      <c r="F1023" s="49">
        <f t="shared" si="241"/>
        <v>-2.3552954310871446</v>
      </c>
      <c r="G1023" s="35">
        <v>-2485.4899999999998</v>
      </c>
      <c r="H1023" s="35">
        <v>127600</v>
      </c>
      <c r="I1023" s="35">
        <v>20</v>
      </c>
      <c r="J1023" s="49">
        <f t="shared" si="242"/>
        <v>-0.60384161442006268</v>
      </c>
      <c r="K1023" s="35">
        <v>-17157.990000000002</v>
      </c>
      <c r="L1023" s="35">
        <v>498900</v>
      </c>
      <c r="M1023" s="35">
        <v>75</v>
      </c>
      <c r="N1023" s="49">
        <f t="shared" si="243"/>
        <v>-1.0317492483463622</v>
      </c>
      <c r="O1023" s="35">
        <v>90141.99</v>
      </c>
      <c r="P1023" s="35">
        <v>602600</v>
      </c>
      <c r="Q1023" s="35">
        <v>90</v>
      </c>
      <c r="R1023" s="49">
        <f t="shared" si="244"/>
        <v>4.6372414371058746</v>
      </c>
      <c r="S1023" s="35">
        <v>-20908.009999999998</v>
      </c>
      <c r="T1023" s="35">
        <v>131200</v>
      </c>
      <c r="U1023" s="35">
        <v>20</v>
      </c>
      <c r="V1023" s="49">
        <f t="shared" si="245"/>
        <v>-4.9401548018292685</v>
      </c>
      <c r="W1023" s="35">
        <v>-30358.01</v>
      </c>
      <c r="X1023" s="35">
        <v>0</v>
      </c>
      <c r="Y1023" s="35">
        <v>0</v>
      </c>
      <c r="Z1023" s="49">
        <f t="shared" si="246"/>
        <v>0</v>
      </c>
      <c r="AA1023" s="35">
        <v>-30358.01</v>
      </c>
      <c r="AB1023" s="35">
        <v>0</v>
      </c>
      <c r="AC1023" s="35">
        <v>0</v>
      </c>
      <c r="AD1023" s="49">
        <f t="shared" si="247"/>
        <v>0</v>
      </c>
      <c r="AE1023" s="35">
        <v>-30358.01</v>
      </c>
      <c r="AF1023" s="35">
        <v>0</v>
      </c>
      <c r="AG1023" s="35">
        <v>0</v>
      </c>
      <c r="AH1023" s="49">
        <f t="shared" si="248"/>
        <v>0</v>
      </c>
      <c r="AI1023" s="35">
        <v>-30358.01</v>
      </c>
      <c r="AJ1023" s="35">
        <v>0</v>
      </c>
      <c r="AK1023" s="35">
        <v>0</v>
      </c>
      <c r="AL1023" s="49">
        <f t="shared" si="249"/>
        <v>0</v>
      </c>
      <c r="AM1023" s="35">
        <v>-30358.01</v>
      </c>
      <c r="AN1023" s="35">
        <v>0</v>
      </c>
      <c r="AO1023" s="35">
        <v>0</v>
      </c>
      <c r="AP1023" s="49">
        <f t="shared" si="250"/>
        <v>0</v>
      </c>
      <c r="AQ1023" s="35">
        <v>-30358.01</v>
      </c>
      <c r="AR1023" s="37">
        <v>0</v>
      </c>
      <c r="AS1023" s="37">
        <v>0</v>
      </c>
      <c r="AT1023" s="51">
        <f t="shared" si="251"/>
        <v>0</v>
      </c>
      <c r="AU1023" s="35">
        <v>-30358.01</v>
      </c>
      <c r="AV1023" s="37">
        <v>0</v>
      </c>
      <c r="AW1023" s="37">
        <v>0</v>
      </c>
      <c r="AX1023" s="51">
        <f t="shared" si="252"/>
        <v>0</v>
      </c>
      <c r="AY1023" s="50">
        <f t="shared" si="253"/>
        <v>-29761.009999999991</v>
      </c>
      <c r="AZ1023" s="50">
        <f t="shared" si="254"/>
        <v>1597665</v>
      </c>
      <c r="BA1023" s="50">
        <f t="shared" si="255"/>
        <v>240.5</v>
      </c>
      <c r="BB1023" s="36">
        <f t="shared" si="256"/>
        <v>-0.57746230279814592</v>
      </c>
      <c r="BC1023" s="38" t="s">
        <v>1395</v>
      </c>
      <c r="BD1023" s="38" t="s">
        <v>1395</v>
      </c>
      <c r="BE1023" s="38" t="s">
        <v>1547</v>
      </c>
      <c r="BF1023" s="38"/>
    </row>
    <row r="1024" spans="1:58" s="33" customFormat="1" x14ac:dyDescent="0.2">
      <c r="A1024" s="34">
        <v>178818</v>
      </c>
      <c r="B1024" s="35" t="s">
        <v>1448</v>
      </c>
      <c r="C1024" s="35">
        <v>139142.59</v>
      </c>
      <c r="D1024" s="35">
        <v>0</v>
      </c>
      <c r="E1024" s="35">
        <v>0</v>
      </c>
      <c r="F1024" s="49">
        <f t="shared" si="241"/>
        <v>0</v>
      </c>
      <c r="G1024" s="35">
        <v>138.59</v>
      </c>
      <c r="H1024" s="35">
        <v>0</v>
      </c>
      <c r="I1024" s="35">
        <v>0</v>
      </c>
      <c r="J1024" s="49">
        <f t="shared" si="242"/>
        <v>0</v>
      </c>
      <c r="K1024" s="35">
        <v>203.59</v>
      </c>
      <c r="L1024" s="35">
        <v>65400</v>
      </c>
      <c r="M1024" s="35">
        <v>10</v>
      </c>
      <c r="N1024" s="49">
        <f t="shared" si="243"/>
        <v>9.3389908256880733E-2</v>
      </c>
      <c r="O1024" s="35">
        <v>-712.41</v>
      </c>
      <c r="P1024" s="35">
        <v>33250</v>
      </c>
      <c r="Q1024" s="35">
        <v>5</v>
      </c>
      <c r="R1024" s="49">
        <f t="shared" si="244"/>
        <v>-0.66420180451127819</v>
      </c>
      <c r="S1024" s="35">
        <v>60817.59</v>
      </c>
      <c r="T1024" s="35">
        <v>195300</v>
      </c>
      <c r="U1024" s="35">
        <v>30</v>
      </c>
      <c r="V1024" s="49">
        <f t="shared" si="245"/>
        <v>9.6535857142857129</v>
      </c>
      <c r="W1024" s="35">
        <v>21817.59</v>
      </c>
      <c r="X1024" s="35">
        <v>65500</v>
      </c>
      <c r="Y1024" s="35">
        <v>10</v>
      </c>
      <c r="Z1024" s="49">
        <f t="shared" si="246"/>
        <v>9.9927893129770986</v>
      </c>
      <c r="AA1024" s="35">
        <v>-160.41</v>
      </c>
      <c r="AB1024" s="35">
        <v>0</v>
      </c>
      <c r="AC1024" s="35">
        <v>0</v>
      </c>
      <c r="AD1024" s="49">
        <f t="shared" si="247"/>
        <v>0</v>
      </c>
      <c r="AE1024" s="35">
        <v>-160.41</v>
      </c>
      <c r="AF1024" s="35">
        <v>0</v>
      </c>
      <c r="AG1024" s="35">
        <v>0</v>
      </c>
      <c r="AH1024" s="49">
        <f t="shared" si="248"/>
        <v>0</v>
      </c>
      <c r="AI1024" s="35">
        <v>-1800</v>
      </c>
      <c r="AJ1024" s="35">
        <v>0</v>
      </c>
      <c r="AK1024" s="35">
        <v>0</v>
      </c>
      <c r="AL1024" s="49">
        <f t="shared" si="249"/>
        <v>0</v>
      </c>
      <c r="AM1024" s="35">
        <v>-1800</v>
      </c>
      <c r="AN1024" s="35">
        <v>0</v>
      </c>
      <c r="AO1024" s="35">
        <v>0</v>
      </c>
      <c r="AP1024" s="49">
        <f t="shared" si="250"/>
        <v>0</v>
      </c>
      <c r="AQ1024" s="35">
        <v>-1800</v>
      </c>
      <c r="AR1024" s="37">
        <v>0</v>
      </c>
      <c r="AS1024" s="37">
        <v>0</v>
      </c>
      <c r="AT1024" s="51">
        <f t="shared" si="251"/>
        <v>0</v>
      </c>
      <c r="AU1024" s="35">
        <v>-1800</v>
      </c>
      <c r="AV1024" s="37">
        <v>0</v>
      </c>
      <c r="AW1024" s="37">
        <v>0</v>
      </c>
      <c r="AX1024" s="51">
        <f t="shared" si="252"/>
        <v>0</v>
      </c>
      <c r="AY1024" s="50">
        <f t="shared" si="253"/>
        <v>221247.12999999998</v>
      </c>
      <c r="AZ1024" s="50">
        <f t="shared" si="254"/>
        <v>359450</v>
      </c>
      <c r="BA1024" s="50">
        <f t="shared" si="255"/>
        <v>55</v>
      </c>
      <c r="BB1024" s="36">
        <f t="shared" si="256"/>
        <v>19.080987703435802</v>
      </c>
      <c r="BC1024" s="38" t="s">
        <v>1395</v>
      </c>
      <c r="BD1024" s="38" t="s">
        <v>1395</v>
      </c>
      <c r="BE1024" s="38" t="s">
        <v>1547</v>
      </c>
      <c r="BF1024" s="38"/>
    </row>
    <row r="1025" spans="1:58" s="33" customFormat="1" x14ac:dyDescent="0.2">
      <c r="A1025" s="34">
        <v>179755</v>
      </c>
      <c r="B1025" s="35" t="s">
        <v>1449</v>
      </c>
      <c r="C1025" s="35">
        <v>-25970.41</v>
      </c>
      <c r="D1025" s="35">
        <v>682490</v>
      </c>
      <c r="E1025" s="35">
        <v>102</v>
      </c>
      <c r="F1025" s="49">
        <f t="shared" si="241"/>
        <v>-1.1415732098638807</v>
      </c>
      <c r="G1025" s="35">
        <v>-25105.4</v>
      </c>
      <c r="H1025" s="35">
        <v>1033830</v>
      </c>
      <c r="I1025" s="35">
        <v>161</v>
      </c>
      <c r="J1025" s="49">
        <f t="shared" si="242"/>
        <v>-0.75280017024075541</v>
      </c>
      <c r="K1025" s="35">
        <v>-75056.429999999993</v>
      </c>
      <c r="L1025" s="35">
        <v>1588650</v>
      </c>
      <c r="M1025" s="35">
        <v>240</v>
      </c>
      <c r="N1025" s="49">
        <f t="shared" si="243"/>
        <v>-1.4173624775752998</v>
      </c>
      <c r="O1025" s="35">
        <v>325627.58</v>
      </c>
      <c r="P1025" s="35">
        <v>1493450</v>
      </c>
      <c r="Q1025" s="35">
        <v>225</v>
      </c>
      <c r="R1025" s="49">
        <f t="shared" si="244"/>
        <v>6.7591516153871911</v>
      </c>
      <c r="S1025" s="35">
        <v>349653.52</v>
      </c>
      <c r="T1025" s="35">
        <v>1033270</v>
      </c>
      <c r="U1025" s="35">
        <v>157</v>
      </c>
      <c r="V1025" s="49">
        <f t="shared" si="245"/>
        <v>10.490248550717626</v>
      </c>
      <c r="W1025" s="35">
        <v>179531.51</v>
      </c>
      <c r="X1025" s="35">
        <v>661730</v>
      </c>
      <c r="Y1025" s="35">
        <v>101</v>
      </c>
      <c r="Z1025" s="49">
        <f t="shared" si="246"/>
        <v>8.1391886418932184</v>
      </c>
      <c r="AA1025" s="35">
        <v>196842.56</v>
      </c>
      <c r="AB1025" s="35">
        <v>1188020</v>
      </c>
      <c r="AC1025" s="35">
        <v>169</v>
      </c>
      <c r="AD1025" s="49">
        <f t="shared" si="247"/>
        <v>5.1363776367401224</v>
      </c>
      <c r="AE1025" s="35">
        <v>178747.58</v>
      </c>
      <c r="AF1025" s="35">
        <v>940550</v>
      </c>
      <c r="AG1025" s="35">
        <v>135</v>
      </c>
      <c r="AH1025" s="49">
        <f t="shared" si="248"/>
        <v>5.7013740896284082</v>
      </c>
      <c r="AI1025" s="35">
        <v>135484.1</v>
      </c>
      <c r="AJ1025" s="35">
        <v>1268880</v>
      </c>
      <c r="AK1025" s="35">
        <v>184.5</v>
      </c>
      <c r="AL1025" s="49">
        <f t="shared" si="249"/>
        <v>3.3100112697812247</v>
      </c>
      <c r="AM1025" s="35">
        <v>19698.150000000001</v>
      </c>
      <c r="AN1025" s="35">
        <v>1535790</v>
      </c>
      <c r="AO1025" s="35">
        <v>225</v>
      </c>
      <c r="AP1025" s="49">
        <f t="shared" si="250"/>
        <v>0.39760816908561725</v>
      </c>
      <c r="AQ1025" s="35">
        <v>287587.14</v>
      </c>
      <c r="AR1025" s="37">
        <v>1732442.5</v>
      </c>
      <c r="AS1025" s="37">
        <v>253.75</v>
      </c>
      <c r="AT1025" s="51">
        <f t="shared" si="251"/>
        <v>5.1460301510728357</v>
      </c>
      <c r="AU1025" s="35">
        <v>-101451.34</v>
      </c>
      <c r="AV1025" s="37">
        <v>1837860</v>
      </c>
      <c r="AW1025" s="37">
        <v>264</v>
      </c>
      <c r="AX1025" s="51">
        <f t="shared" si="252"/>
        <v>-1.7112247614072889</v>
      </c>
      <c r="AY1025" s="50">
        <f t="shared" si="253"/>
        <v>925522.93000000017</v>
      </c>
      <c r="AZ1025" s="50">
        <f t="shared" si="254"/>
        <v>7681440</v>
      </c>
      <c r="BA1025" s="50">
        <f t="shared" si="255"/>
        <v>2217.25</v>
      </c>
      <c r="BB1025" s="36">
        <f t="shared" si="256"/>
        <v>3.7351344057884988</v>
      </c>
      <c r="BC1025" s="38" t="s">
        <v>1395</v>
      </c>
      <c r="BD1025" s="38" t="s">
        <v>1395</v>
      </c>
      <c r="BE1025" s="38" t="s">
        <v>1547</v>
      </c>
      <c r="BF1025" s="38"/>
    </row>
    <row r="1026" spans="1:58" s="33" customFormat="1" x14ac:dyDescent="0.2">
      <c r="A1026" s="34">
        <v>202842</v>
      </c>
      <c r="B1026" s="35" t="s">
        <v>1451</v>
      </c>
      <c r="C1026" s="35">
        <v>876059.51</v>
      </c>
      <c r="D1026" s="35">
        <v>1606069</v>
      </c>
      <c r="E1026" s="35">
        <v>238.9</v>
      </c>
      <c r="F1026" s="49">
        <f t="shared" si="241"/>
        <v>16.364044944519819</v>
      </c>
      <c r="G1026" s="35">
        <v>997248.51</v>
      </c>
      <c r="H1026" s="35">
        <v>2245790</v>
      </c>
      <c r="I1026" s="35">
        <v>348</v>
      </c>
      <c r="J1026" s="49">
        <f t="shared" si="242"/>
        <v>13.765625374589787</v>
      </c>
      <c r="K1026" s="35">
        <v>746704</v>
      </c>
      <c r="L1026" s="35">
        <v>2320100</v>
      </c>
      <c r="M1026" s="35">
        <v>347</v>
      </c>
      <c r="N1026" s="49">
        <f t="shared" si="243"/>
        <v>9.655238998319037</v>
      </c>
      <c r="O1026" s="35">
        <v>995929.48</v>
      </c>
      <c r="P1026" s="35">
        <v>2680352.5</v>
      </c>
      <c r="Q1026" s="35">
        <v>400.75</v>
      </c>
      <c r="R1026" s="49">
        <f t="shared" si="244"/>
        <v>11.518564770865027</v>
      </c>
      <c r="S1026" s="35">
        <v>1212197.3999999999</v>
      </c>
      <c r="T1026" s="35">
        <v>1917710</v>
      </c>
      <c r="U1026" s="35">
        <v>291</v>
      </c>
      <c r="V1026" s="49">
        <f t="shared" si="245"/>
        <v>19.595308675451449</v>
      </c>
      <c r="W1026" s="35">
        <v>1193692.69</v>
      </c>
      <c r="X1026" s="35">
        <v>2035387</v>
      </c>
      <c r="Y1026" s="35">
        <v>308.7</v>
      </c>
      <c r="Z1026" s="49">
        <f t="shared" si="246"/>
        <v>17.594089330431999</v>
      </c>
      <c r="AA1026" s="35">
        <v>1162291.73</v>
      </c>
      <c r="AB1026" s="35">
        <v>1883255</v>
      </c>
      <c r="AC1026" s="35">
        <v>270.5</v>
      </c>
      <c r="AD1026" s="49">
        <f t="shared" si="247"/>
        <v>19.132323360352157</v>
      </c>
      <c r="AE1026" s="35">
        <v>1410795.73</v>
      </c>
      <c r="AF1026" s="35">
        <v>1167950</v>
      </c>
      <c r="AG1026" s="35">
        <v>170</v>
      </c>
      <c r="AH1026" s="49">
        <f t="shared" si="248"/>
        <v>36.237742968448991</v>
      </c>
      <c r="AI1026" s="35">
        <v>1600840.38</v>
      </c>
      <c r="AJ1026" s="35">
        <v>3169898</v>
      </c>
      <c r="AK1026" s="35">
        <v>464.8</v>
      </c>
      <c r="AL1026" s="49">
        <f t="shared" si="249"/>
        <v>15.655409663023855</v>
      </c>
      <c r="AM1026" s="35">
        <v>2090091.69</v>
      </c>
      <c r="AN1026" s="35">
        <v>2884818.5</v>
      </c>
      <c r="AO1026" s="35">
        <v>420.35</v>
      </c>
      <c r="AP1026" s="49">
        <f t="shared" si="250"/>
        <v>22.459937216154152</v>
      </c>
      <c r="AQ1026" s="35">
        <v>1567289.69</v>
      </c>
      <c r="AR1026" s="37">
        <v>641950</v>
      </c>
      <c r="AS1026" s="37">
        <v>95</v>
      </c>
      <c r="AT1026" s="51">
        <f t="shared" si="251"/>
        <v>75.684991650440054</v>
      </c>
      <c r="AU1026" s="35">
        <v>2291211.39</v>
      </c>
      <c r="AV1026" s="37">
        <v>3144977.5</v>
      </c>
      <c r="AW1026" s="37">
        <v>452.75</v>
      </c>
      <c r="AX1026" s="51">
        <f t="shared" si="252"/>
        <v>22.58443918597192</v>
      </c>
      <c r="AY1026" s="50">
        <f t="shared" si="253"/>
        <v>7184123.3200000003</v>
      </c>
      <c r="AZ1026" s="50">
        <f t="shared" si="254"/>
        <v>14688663.5</v>
      </c>
      <c r="BA1026" s="50">
        <f t="shared" si="255"/>
        <v>3807.7500000000005</v>
      </c>
      <c r="BB1026" s="36">
        <f t="shared" si="256"/>
        <v>15.161884736484025</v>
      </c>
      <c r="BC1026" s="38" t="s">
        <v>1395</v>
      </c>
      <c r="BD1026" s="38" t="s">
        <v>1395</v>
      </c>
      <c r="BE1026" s="38" t="s">
        <v>1547</v>
      </c>
      <c r="BF1026" s="38"/>
    </row>
    <row r="1027" spans="1:58" s="33" customFormat="1" x14ac:dyDescent="0.2">
      <c r="A1027" s="34">
        <v>202881</v>
      </c>
      <c r="B1027" s="35" t="s">
        <v>1452</v>
      </c>
      <c r="C1027" s="35">
        <v>115839.11</v>
      </c>
      <c r="D1027" s="35">
        <v>1104500</v>
      </c>
      <c r="E1027" s="35">
        <v>165</v>
      </c>
      <c r="F1027" s="49">
        <f t="shared" ref="F1027:F1090" si="257">IFERROR(C1027/(D1027/30),0)</f>
        <v>3.1463769126301497</v>
      </c>
      <c r="G1027" s="35">
        <v>39316.11</v>
      </c>
      <c r="H1027" s="35">
        <v>738300</v>
      </c>
      <c r="I1027" s="35">
        <v>115</v>
      </c>
      <c r="J1027" s="49">
        <f t="shared" ref="J1027:J1090" si="258">IFERROR(G1027/(H1027/31),0)</f>
        <v>1.6508186509548963</v>
      </c>
      <c r="K1027" s="35">
        <v>18752.61</v>
      </c>
      <c r="L1027" s="35">
        <v>1645875</v>
      </c>
      <c r="M1027" s="35">
        <v>247.5</v>
      </c>
      <c r="N1027" s="49">
        <f t="shared" ref="N1027:N1090" si="259">IFERROR(K1027/(L1027/30),0)</f>
        <v>0.34181107313738895</v>
      </c>
      <c r="O1027" s="35">
        <v>-10566.38</v>
      </c>
      <c r="P1027" s="35">
        <v>590025</v>
      </c>
      <c r="Q1027" s="35">
        <v>88.5</v>
      </c>
      <c r="R1027" s="49">
        <f t="shared" ref="R1027:R1090" si="260">IFERROR(O1027/(P1027/31),0)</f>
        <v>-0.5551591542731239</v>
      </c>
      <c r="S1027" s="35">
        <v>61789.63</v>
      </c>
      <c r="T1027" s="35">
        <v>1016770</v>
      </c>
      <c r="U1027" s="35">
        <v>157</v>
      </c>
      <c r="V1027" s="49">
        <f t="shared" ref="V1027:V1090" si="261">IFERROR(S1027/(T1027/31),0)</f>
        <v>1.8838857657090591</v>
      </c>
      <c r="W1027" s="35">
        <v>98554.13</v>
      </c>
      <c r="X1027" s="35">
        <v>449200</v>
      </c>
      <c r="Y1027" s="35">
        <v>70</v>
      </c>
      <c r="Z1027" s="49">
        <f t="shared" ref="Z1027:Z1090" si="262">IFERROR(W1027/(X1027/30),0)</f>
        <v>6.5819766251113094</v>
      </c>
      <c r="AA1027" s="35">
        <v>364761.14</v>
      </c>
      <c r="AB1027" s="35">
        <v>1797730</v>
      </c>
      <c r="AC1027" s="35">
        <v>263</v>
      </c>
      <c r="AD1027" s="49">
        <f t="shared" ref="AD1027:AD1090" si="263">IFERROR(AA1027/(AB1027/31),0)</f>
        <v>6.2899297113582131</v>
      </c>
      <c r="AE1027" s="35">
        <v>68888.14</v>
      </c>
      <c r="AF1027" s="35">
        <v>487700</v>
      </c>
      <c r="AG1027" s="35">
        <v>70</v>
      </c>
      <c r="AH1027" s="49">
        <f t="shared" ref="AH1027:AH1090" si="264">IFERROR(AE1027/(AF1027/30),0)</f>
        <v>4.2375316793110516</v>
      </c>
      <c r="AI1027" s="35">
        <v>-63309.86</v>
      </c>
      <c r="AJ1027" s="35">
        <v>544300</v>
      </c>
      <c r="AK1027" s="35">
        <v>80</v>
      </c>
      <c r="AL1027" s="49">
        <f t="shared" ref="AL1027:AL1090" si="265">IFERROR(AI1027/(AJ1027/31),0)</f>
        <v>-3.6057425316920813</v>
      </c>
      <c r="AM1027" s="35">
        <v>39474.1</v>
      </c>
      <c r="AN1027" s="35">
        <v>1292200</v>
      </c>
      <c r="AO1027" s="35">
        <v>195</v>
      </c>
      <c r="AP1027" s="49">
        <f t="shared" ref="AP1027:AP1090" si="266">IFERROR(AM1027/(AN1027/31),0)</f>
        <v>0.94698738585358311</v>
      </c>
      <c r="AQ1027" s="35">
        <v>88479.09</v>
      </c>
      <c r="AR1027" s="37">
        <v>1172275</v>
      </c>
      <c r="AS1027" s="37">
        <v>171.5</v>
      </c>
      <c r="AT1027" s="51">
        <f t="shared" ref="AT1027:AT1090" si="267">IFERROR(AQ1027/(AR1027/31),0)</f>
        <v>2.3397682199142693</v>
      </c>
      <c r="AU1027" s="35">
        <v>-157416.4</v>
      </c>
      <c r="AV1027" s="37">
        <v>1225000</v>
      </c>
      <c r="AW1027" s="37">
        <v>180</v>
      </c>
      <c r="AX1027" s="51">
        <f t="shared" ref="AX1027:AX1090" si="268">IFERROR(AU1027/(AV1027/31),0)</f>
        <v>-3.9835986938775507</v>
      </c>
      <c r="AY1027" s="50">
        <f t="shared" si="253"/>
        <v>688446.35000000009</v>
      </c>
      <c r="AZ1027" s="50">
        <f t="shared" si="254"/>
        <v>7342400</v>
      </c>
      <c r="BA1027" s="50">
        <f t="shared" si="255"/>
        <v>1802.5</v>
      </c>
      <c r="BB1027" s="36">
        <f t="shared" si="256"/>
        <v>2.9066567947809983</v>
      </c>
      <c r="BC1027" s="38" t="s">
        <v>1395</v>
      </c>
      <c r="BD1027" s="38" t="s">
        <v>1395</v>
      </c>
      <c r="BE1027" s="38" t="s">
        <v>1547</v>
      </c>
      <c r="BF1027" s="38"/>
    </row>
    <row r="1028" spans="1:58" s="33" customFormat="1" x14ac:dyDescent="0.2">
      <c r="A1028" s="34">
        <v>205312</v>
      </c>
      <c r="B1028" s="35" t="s">
        <v>1462</v>
      </c>
      <c r="C1028" s="35">
        <v>-5300</v>
      </c>
      <c r="D1028" s="35">
        <v>0</v>
      </c>
      <c r="E1028" s="35">
        <v>0</v>
      </c>
      <c r="F1028" s="49">
        <f t="shared" si="257"/>
        <v>0</v>
      </c>
      <c r="G1028" s="35">
        <v>-5300</v>
      </c>
      <c r="H1028" s="35">
        <v>0</v>
      </c>
      <c r="I1028" s="35">
        <v>0</v>
      </c>
      <c r="J1028" s="49">
        <f t="shared" si="258"/>
        <v>0</v>
      </c>
      <c r="K1028" s="35">
        <v>-5300</v>
      </c>
      <c r="L1028" s="35">
        <v>0</v>
      </c>
      <c r="M1028" s="35">
        <v>0</v>
      </c>
      <c r="N1028" s="49">
        <f t="shared" si="259"/>
        <v>0</v>
      </c>
      <c r="O1028" s="35">
        <v>-5300</v>
      </c>
      <c r="P1028" s="35">
        <v>0</v>
      </c>
      <c r="Q1028" s="35">
        <v>0</v>
      </c>
      <c r="R1028" s="49">
        <f t="shared" si="260"/>
        <v>0</v>
      </c>
      <c r="S1028" s="35">
        <v>-5300</v>
      </c>
      <c r="T1028" s="35">
        <v>0</v>
      </c>
      <c r="U1028" s="35">
        <v>0</v>
      </c>
      <c r="V1028" s="49">
        <f t="shared" si="261"/>
        <v>0</v>
      </c>
      <c r="W1028" s="35">
        <v>-5300</v>
      </c>
      <c r="X1028" s="35">
        <v>0</v>
      </c>
      <c r="Y1028" s="35">
        <v>0</v>
      </c>
      <c r="Z1028" s="49">
        <f t="shared" si="262"/>
        <v>0</v>
      </c>
      <c r="AA1028" s="35">
        <v>-5300</v>
      </c>
      <c r="AB1028" s="35">
        <v>0</v>
      </c>
      <c r="AC1028" s="35">
        <v>0</v>
      </c>
      <c r="AD1028" s="49">
        <f t="shared" si="263"/>
        <v>0</v>
      </c>
      <c r="AE1028" s="35">
        <v>-5300</v>
      </c>
      <c r="AF1028" s="35">
        <v>0</v>
      </c>
      <c r="AG1028" s="35">
        <v>0</v>
      </c>
      <c r="AH1028" s="49">
        <f t="shared" si="264"/>
        <v>0</v>
      </c>
      <c r="AI1028" s="35">
        <v>-5300</v>
      </c>
      <c r="AJ1028" s="35">
        <v>0</v>
      </c>
      <c r="AK1028" s="35">
        <v>0</v>
      </c>
      <c r="AL1028" s="49">
        <f t="shared" si="265"/>
        <v>0</v>
      </c>
      <c r="AM1028" s="35">
        <v>-5300</v>
      </c>
      <c r="AN1028" s="35">
        <v>0</v>
      </c>
      <c r="AO1028" s="35">
        <v>0</v>
      </c>
      <c r="AP1028" s="49">
        <f t="shared" si="266"/>
        <v>0</v>
      </c>
      <c r="AQ1028" s="35">
        <v>-5300</v>
      </c>
      <c r="AR1028" s="37">
        <v>0</v>
      </c>
      <c r="AS1028" s="37">
        <v>0</v>
      </c>
      <c r="AT1028" s="51">
        <f t="shared" si="267"/>
        <v>0</v>
      </c>
      <c r="AU1028" s="35">
        <v>-5300</v>
      </c>
      <c r="AV1028" s="37">
        <v>0</v>
      </c>
      <c r="AW1028" s="37">
        <v>0</v>
      </c>
      <c r="AX1028" s="51">
        <f t="shared" si="268"/>
        <v>0</v>
      </c>
      <c r="AY1028" s="50">
        <f t="shared" ref="AY1028:AY1091" si="269">C1028+G1028+K1028+O1028+S1028+W1028+AA1028</f>
        <v>-37100</v>
      </c>
      <c r="AZ1028" s="50">
        <f t="shared" ref="AZ1028:AZ1091" si="270">D1028+H1028+L1028+P1028+T1028+X1028+AB1028</f>
        <v>0</v>
      </c>
      <c r="BA1028" s="50">
        <f t="shared" ref="BA1028:BA1091" si="271">E1028+I1028+M1028+Q1028+U1028+Y1028+AC1028+AG1028+AK1028+AO1028+AS1028+AW1028</f>
        <v>0</v>
      </c>
      <c r="BB1028" s="36">
        <f t="shared" si="256"/>
        <v>0</v>
      </c>
      <c r="BC1028" s="38" t="s">
        <v>1395</v>
      </c>
      <c r="BD1028" s="38" t="s">
        <v>1395</v>
      </c>
      <c r="BE1028" s="38" t="s">
        <v>1547</v>
      </c>
      <c r="BF1028" s="38"/>
    </row>
    <row r="1029" spans="1:58" s="33" customFormat="1" x14ac:dyDescent="0.2">
      <c r="A1029" s="34">
        <v>208066</v>
      </c>
      <c r="B1029" s="35" t="s">
        <v>1448</v>
      </c>
      <c r="C1029" s="35">
        <v>269190</v>
      </c>
      <c r="D1029" s="35">
        <v>270830</v>
      </c>
      <c r="E1029" s="35">
        <v>41</v>
      </c>
      <c r="F1029" s="49">
        <f t="shared" si="257"/>
        <v>29.818336225676624</v>
      </c>
      <c r="G1029" s="35">
        <v>279370</v>
      </c>
      <c r="H1029" s="35">
        <v>647480</v>
      </c>
      <c r="I1029" s="35">
        <v>101</v>
      </c>
      <c r="J1029" s="49">
        <f t="shared" si="258"/>
        <v>13.375656390930994</v>
      </c>
      <c r="K1029" s="35">
        <v>318935</v>
      </c>
      <c r="L1029" s="35">
        <v>945450</v>
      </c>
      <c r="M1029" s="35">
        <v>140</v>
      </c>
      <c r="N1029" s="49">
        <f t="shared" si="259"/>
        <v>10.120101538949706</v>
      </c>
      <c r="O1029" s="35">
        <v>343175</v>
      </c>
      <c r="P1029" s="35">
        <v>805100</v>
      </c>
      <c r="Q1029" s="35">
        <v>120</v>
      </c>
      <c r="R1029" s="49">
        <f t="shared" si="260"/>
        <v>13.213793317600297</v>
      </c>
      <c r="S1029" s="35">
        <v>368180</v>
      </c>
      <c r="T1029" s="35">
        <v>685470</v>
      </c>
      <c r="U1029" s="35">
        <v>102</v>
      </c>
      <c r="V1029" s="49">
        <f t="shared" si="261"/>
        <v>16.65073599136359</v>
      </c>
      <c r="W1029" s="35">
        <v>413914.99</v>
      </c>
      <c r="X1029" s="35">
        <v>608680</v>
      </c>
      <c r="Y1029" s="35">
        <v>93</v>
      </c>
      <c r="Z1029" s="49">
        <f t="shared" si="262"/>
        <v>20.400620523099168</v>
      </c>
      <c r="AA1029" s="35">
        <v>588944.99</v>
      </c>
      <c r="AB1029" s="35">
        <v>1122355</v>
      </c>
      <c r="AC1029" s="35">
        <v>160.5</v>
      </c>
      <c r="AD1029" s="49">
        <f t="shared" si="263"/>
        <v>16.266951802237259</v>
      </c>
      <c r="AE1029" s="35">
        <v>641194.99</v>
      </c>
      <c r="AF1029" s="35">
        <v>802900</v>
      </c>
      <c r="AG1029" s="35">
        <v>115</v>
      </c>
      <c r="AH1029" s="49">
        <f t="shared" si="264"/>
        <v>23.95796450367418</v>
      </c>
      <c r="AI1029" s="35">
        <v>575876.72</v>
      </c>
      <c r="AJ1029" s="35">
        <v>1258550.5</v>
      </c>
      <c r="AK1029" s="35">
        <v>181.95</v>
      </c>
      <c r="AL1029" s="49">
        <f t="shared" si="265"/>
        <v>14.184713541490785</v>
      </c>
      <c r="AM1029" s="35">
        <v>878566.72</v>
      </c>
      <c r="AN1029" s="35">
        <v>1515410</v>
      </c>
      <c r="AO1029" s="35">
        <v>223</v>
      </c>
      <c r="AP1029" s="49">
        <f t="shared" si="266"/>
        <v>17.972408998224903</v>
      </c>
      <c r="AQ1029" s="35">
        <v>603267.72</v>
      </c>
      <c r="AR1029" s="37">
        <v>1077350</v>
      </c>
      <c r="AS1029" s="37">
        <v>160</v>
      </c>
      <c r="AT1029" s="51">
        <f t="shared" si="267"/>
        <v>17.358610776442195</v>
      </c>
      <c r="AU1029" s="35">
        <v>649629.41</v>
      </c>
      <c r="AV1029" s="37">
        <v>1387470</v>
      </c>
      <c r="AW1029" s="37">
        <v>202</v>
      </c>
      <c r="AX1029" s="51">
        <f t="shared" si="268"/>
        <v>14.51455650212257</v>
      </c>
      <c r="AY1029" s="50">
        <f t="shared" si="269"/>
        <v>2581709.98</v>
      </c>
      <c r="AZ1029" s="50">
        <f t="shared" si="270"/>
        <v>5085365</v>
      </c>
      <c r="BA1029" s="50">
        <f t="shared" si="271"/>
        <v>1639.45</v>
      </c>
      <c r="BB1029" s="36">
        <f t="shared" si="256"/>
        <v>15.737908563102156</v>
      </c>
      <c r="BC1029" s="38" t="s">
        <v>1395</v>
      </c>
      <c r="BD1029" s="38" t="s">
        <v>1395</v>
      </c>
      <c r="BE1029" s="38" t="s">
        <v>1547</v>
      </c>
      <c r="BF1029" s="38"/>
    </row>
    <row r="1030" spans="1:58" s="33" customFormat="1" x14ac:dyDescent="0.2">
      <c r="A1030" s="34">
        <v>210544</v>
      </c>
      <c r="B1030" s="35" t="s">
        <v>1599</v>
      </c>
      <c r="C1030" s="35">
        <v>0</v>
      </c>
      <c r="D1030" s="35">
        <v>0</v>
      </c>
      <c r="E1030" s="35">
        <v>0</v>
      </c>
      <c r="F1030" s="49">
        <f t="shared" si="257"/>
        <v>0</v>
      </c>
      <c r="G1030" s="35">
        <v>0</v>
      </c>
      <c r="H1030" s="35">
        <v>0</v>
      </c>
      <c r="I1030" s="35">
        <v>0</v>
      </c>
      <c r="J1030" s="49">
        <f t="shared" si="258"/>
        <v>0</v>
      </c>
      <c r="K1030" s="35">
        <v>0</v>
      </c>
      <c r="L1030" s="35">
        <v>0</v>
      </c>
      <c r="M1030" s="35">
        <v>0</v>
      </c>
      <c r="N1030" s="49">
        <f t="shared" si="259"/>
        <v>0</v>
      </c>
      <c r="O1030" s="35">
        <v>0</v>
      </c>
      <c r="P1030" s="35">
        <v>0</v>
      </c>
      <c r="Q1030" s="35">
        <v>0</v>
      </c>
      <c r="R1030" s="49">
        <f t="shared" si="260"/>
        <v>0</v>
      </c>
      <c r="S1030" s="35">
        <v>0</v>
      </c>
      <c r="T1030" s="35">
        <v>0</v>
      </c>
      <c r="U1030" s="35">
        <v>0</v>
      </c>
      <c r="V1030" s="49">
        <f t="shared" si="261"/>
        <v>0</v>
      </c>
      <c r="W1030" s="35">
        <v>0</v>
      </c>
      <c r="X1030" s="35">
        <v>0</v>
      </c>
      <c r="Y1030" s="35">
        <v>0</v>
      </c>
      <c r="Z1030" s="49">
        <f t="shared" si="262"/>
        <v>0</v>
      </c>
      <c r="AA1030" s="35">
        <v>0</v>
      </c>
      <c r="AB1030" s="35">
        <v>0</v>
      </c>
      <c r="AC1030" s="35">
        <v>0</v>
      </c>
      <c r="AD1030" s="49">
        <f t="shared" si="263"/>
        <v>0</v>
      </c>
      <c r="AE1030" s="35">
        <v>0</v>
      </c>
      <c r="AF1030" s="35">
        <v>0</v>
      </c>
      <c r="AG1030" s="35">
        <v>0</v>
      </c>
      <c r="AH1030" s="49">
        <f t="shared" si="264"/>
        <v>0</v>
      </c>
      <c r="AI1030" s="35">
        <v>-40075</v>
      </c>
      <c r="AJ1030" s="35">
        <v>720300</v>
      </c>
      <c r="AK1030" s="35">
        <v>105</v>
      </c>
      <c r="AL1030" s="49">
        <f t="shared" si="265"/>
        <v>-1.7247327502429544</v>
      </c>
      <c r="AM1030" s="35">
        <v>68699.98</v>
      </c>
      <c r="AN1030" s="35">
        <v>556370</v>
      </c>
      <c r="AO1030" s="35">
        <v>82</v>
      </c>
      <c r="AP1030" s="49">
        <f t="shared" si="266"/>
        <v>3.827847259916962</v>
      </c>
      <c r="AQ1030" s="35">
        <v>154554.99</v>
      </c>
      <c r="AR1030" s="37">
        <v>406640</v>
      </c>
      <c r="AS1030" s="37">
        <v>59</v>
      </c>
      <c r="AT1030" s="51">
        <f t="shared" si="267"/>
        <v>11.782423494983277</v>
      </c>
      <c r="AU1030" s="35">
        <v>170918.43</v>
      </c>
      <c r="AV1030" s="37">
        <v>878637.5</v>
      </c>
      <c r="AW1030" s="37">
        <v>126.25</v>
      </c>
      <c r="AX1030" s="51">
        <f t="shared" si="268"/>
        <v>6.0303268754179058</v>
      </c>
      <c r="AY1030" s="50">
        <f t="shared" si="269"/>
        <v>0</v>
      </c>
      <c r="AZ1030" s="50">
        <f t="shared" si="270"/>
        <v>0</v>
      </c>
      <c r="BA1030" s="50">
        <f t="shared" si="271"/>
        <v>372.25</v>
      </c>
      <c r="BB1030" s="36">
        <f t="shared" si="256"/>
        <v>0</v>
      </c>
      <c r="BC1030" s="38" t="s">
        <v>1395</v>
      </c>
      <c r="BD1030" s="38" t="s">
        <v>1395</v>
      </c>
      <c r="BE1030" s="38" t="s">
        <v>1547</v>
      </c>
      <c r="BF1030" s="38"/>
    </row>
    <row r="1031" spans="1:58" s="33" customFormat="1" x14ac:dyDescent="0.2">
      <c r="A1031" s="34">
        <v>143317</v>
      </c>
      <c r="B1031" s="35" t="s">
        <v>1448</v>
      </c>
      <c r="C1031" s="35">
        <v>0</v>
      </c>
      <c r="D1031" s="35">
        <v>0</v>
      </c>
      <c r="E1031" s="35">
        <v>0</v>
      </c>
      <c r="F1031" s="49">
        <f t="shared" si="257"/>
        <v>0</v>
      </c>
      <c r="G1031" s="35">
        <v>0</v>
      </c>
      <c r="H1031" s="35">
        <v>0</v>
      </c>
      <c r="I1031" s="35">
        <v>0</v>
      </c>
      <c r="J1031" s="49">
        <f t="shared" si="258"/>
        <v>0</v>
      </c>
      <c r="K1031" s="35">
        <v>0</v>
      </c>
      <c r="L1031" s="35">
        <v>0</v>
      </c>
      <c r="M1031" s="35">
        <v>0</v>
      </c>
      <c r="N1031" s="49">
        <f t="shared" si="259"/>
        <v>0</v>
      </c>
      <c r="O1031" s="35">
        <v>0</v>
      </c>
      <c r="P1031" s="35">
        <v>0</v>
      </c>
      <c r="Q1031" s="35">
        <v>0</v>
      </c>
      <c r="R1031" s="49">
        <f t="shared" si="260"/>
        <v>0</v>
      </c>
      <c r="S1031" s="35">
        <v>0</v>
      </c>
      <c r="T1031" s="35">
        <v>0</v>
      </c>
      <c r="U1031" s="35">
        <v>0</v>
      </c>
      <c r="V1031" s="49">
        <f t="shared" si="261"/>
        <v>0</v>
      </c>
      <c r="W1031" s="35">
        <v>0</v>
      </c>
      <c r="X1031" s="35">
        <v>0</v>
      </c>
      <c r="Y1031" s="35">
        <v>0</v>
      </c>
      <c r="Z1031" s="49">
        <f t="shared" si="262"/>
        <v>0</v>
      </c>
      <c r="AA1031" s="35">
        <v>0</v>
      </c>
      <c r="AB1031" s="35">
        <v>0</v>
      </c>
      <c r="AC1031" s="35">
        <v>0</v>
      </c>
      <c r="AD1031" s="49">
        <f t="shared" si="263"/>
        <v>0</v>
      </c>
      <c r="AE1031" s="35">
        <v>0</v>
      </c>
      <c r="AF1031" s="35">
        <v>0</v>
      </c>
      <c r="AG1031" s="35">
        <v>0</v>
      </c>
      <c r="AH1031" s="49">
        <f t="shared" si="264"/>
        <v>0</v>
      </c>
      <c r="AI1031" s="35">
        <v>0</v>
      </c>
      <c r="AJ1031" s="35">
        <v>0</v>
      </c>
      <c r="AK1031" s="35">
        <v>0</v>
      </c>
      <c r="AL1031" s="49">
        <f t="shared" si="265"/>
        <v>0</v>
      </c>
      <c r="AM1031" s="35">
        <v>0</v>
      </c>
      <c r="AN1031" s="35">
        <v>0</v>
      </c>
      <c r="AO1031" s="35">
        <v>0</v>
      </c>
      <c r="AP1031" s="49">
        <f t="shared" si="266"/>
        <v>0</v>
      </c>
      <c r="AQ1031" s="35">
        <v>0</v>
      </c>
      <c r="AR1031" s="37">
        <v>0</v>
      </c>
      <c r="AS1031" s="37">
        <v>0</v>
      </c>
      <c r="AT1031" s="51">
        <f t="shared" si="267"/>
        <v>0</v>
      </c>
      <c r="AU1031" s="35">
        <v>0</v>
      </c>
      <c r="AV1031" s="37">
        <v>0</v>
      </c>
      <c r="AW1031" s="37">
        <v>0</v>
      </c>
      <c r="AX1031" s="51">
        <f t="shared" si="268"/>
        <v>0</v>
      </c>
      <c r="AY1031" s="50">
        <f t="shared" si="269"/>
        <v>0</v>
      </c>
      <c r="AZ1031" s="50">
        <f t="shared" si="270"/>
        <v>0</v>
      </c>
      <c r="BA1031" s="50">
        <f t="shared" si="271"/>
        <v>0</v>
      </c>
      <c r="BB1031" s="36">
        <f t="shared" ref="BB1031:BB1094" si="272">IFERROR(AY1031/(AZ1031/31),0)</f>
        <v>0</v>
      </c>
      <c r="BC1031" s="38" t="s">
        <v>1395</v>
      </c>
      <c r="BD1031" s="38" t="s">
        <v>1395</v>
      </c>
      <c r="BE1031" s="38" t="s">
        <v>1547</v>
      </c>
      <c r="BF1031" s="38"/>
    </row>
    <row r="1032" spans="1:58" s="33" customFormat="1" x14ac:dyDescent="0.2">
      <c r="A1032" s="34">
        <v>211424</v>
      </c>
      <c r="B1032" s="35" t="s">
        <v>1600</v>
      </c>
      <c r="C1032" s="35">
        <v>0</v>
      </c>
      <c r="D1032" s="35">
        <v>0</v>
      </c>
      <c r="E1032" s="35">
        <v>0</v>
      </c>
      <c r="F1032" s="49">
        <f t="shared" si="257"/>
        <v>0</v>
      </c>
      <c r="G1032" s="35">
        <v>0</v>
      </c>
      <c r="H1032" s="35">
        <v>0</v>
      </c>
      <c r="I1032" s="35">
        <v>0</v>
      </c>
      <c r="J1032" s="49">
        <f t="shared" si="258"/>
        <v>0</v>
      </c>
      <c r="K1032" s="35">
        <v>0</v>
      </c>
      <c r="L1032" s="35">
        <v>0</v>
      </c>
      <c r="M1032" s="35">
        <v>0</v>
      </c>
      <c r="N1032" s="49">
        <f t="shared" si="259"/>
        <v>0</v>
      </c>
      <c r="O1032" s="35">
        <v>0</v>
      </c>
      <c r="P1032" s="35">
        <v>0</v>
      </c>
      <c r="Q1032" s="35">
        <v>0</v>
      </c>
      <c r="R1032" s="49">
        <f t="shared" si="260"/>
        <v>0</v>
      </c>
      <c r="S1032" s="40">
        <v>0</v>
      </c>
      <c r="T1032" s="35">
        <v>0</v>
      </c>
      <c r="U1032" s="35">
        <v>0</v>
      </c>
      <c r="V1032" s="49">
        <f t="shared" si="261"/>
        <v>0</v>
      </c>
      <c r="W1032" s="40">
        <v>0</v>
      </c>
      <c r="X1032" s="35">
        <v>0</v>
      </c>
      <c r="Y1032" s="35">
        <v>0</v>
      </c>
      <c r="Z1032" s="49">
        <f t="shared" si="262"/>
        <v>0</v>
      </c>
      <c r="AA1032" s="40">
        <v>0</v>
      </c>
      <c r="AB1032" s="35">
        <v>0</v>
      </c>
      <c r="AC1032" s="35">
        <v>0</v>
      </c>
      <c r="AD1032" s="49">
        <f t="shared" si="263"/>
        <v>0</v>
      </c>
      <c r="AE1032" s="40">
        <v>0</v>
      </c>
      <c r="AF1032" s="35">
        <v>0</v>
      </c>
      <c r="AG1032" s="35">
        <v>0</v>
      </c>
      <c r="AH1032" s="49">
        <f t="shared" si="264"/>
        <v>0</v>
      </c>
      <c r="AI1032" s="40">
        <v>0</v>
      </c>
      <c r="AJ1032" s="35">
        <v>0</v>
      </c>
      <c r="AK1032" s="35">
        <v>0</v>
      </c>
      <c r="AL1032" s="49">
        <f t="shared" si="265"/>
        <v>0</v>
      </c>
      <c r="AM1032" s="35">
        <v>0</v>
      </c>
      <c r="AN1032" s="35">
        <v>0</v>
      </c>
      <c r="AO1032" s="35">
        <v>0</v>
      </c>
      <c r="AP1032" s="49">
        <f t="shared" si="266"/>
        <v>0</v>
      </c>
      <c r="AQ1032" s="35">
        <v>0</v>
      </c>
      <c r="AR1032" s="37">
        <v>0</v>
      </c>
      <c r="AS1032" s="37">
        <v>0</v>
      </c>
      <c r="AT1032" s="51">
        <f t="shared" si="267"/>
        <v>0</v>
      </c>
      <c r="AU1032" s="35">
        <v>-1484.38</v>
      </c>
      <c r="AV1032" s="37">
        <v>35550</v>
      </c>
      <c r="AW1032" s="37">
        <v>5</v>
      </c>
      <c r="AX1032" s="51">
        <f t="shared" si="268"/>
        <v>-1.2943960618846695</v>
      </c>
      <c r="AY1032" s="50">
        <f t="shared" si="269"/>
        <v>0</v>
      </c>
      <c r="AZ1032" s="50">
        <f t="shared" si="270"/>
        <v>0</v>
      </c>
      <c r="BA1032" s="50">
        <f t="shared" si="271"/>
        <v>5</v>
      </c>
      <c r="BB1032" s="36">
        <f t="shared" si="272"/>
        <v>0</v>
      </c>
      <c r="BC1032" s="38" t="s">
        <v>1395</v>
      </c>
      <c r="BD1032" s="38" t="s">
        <v>1395</v>
      </c>
      <c r="BE1032" s="38" t="s">
        <v>1547</v>
      </c>
      <c r="BF1032" s="38"/>
    </row>
    <row r="1033" spans="1:58" s="33" customFormat="1" x14ac:dyDescent="0.2">
      <c r="A1033" s="34">
        <v>211690</v>
      </c>
      <c r="B1033" s="35" t="s">
        <v>1601</v>
      </c>
      <c r="C1033" s="35">
        <v>0</v>
      </c>
      <c r="D1033" s="35">
        <v>0</v>
      </c>
      <c r="E1033" s="35">
        <v>0</v>
      </c>
      <c r="F1033" s="49">
        <f t="shared" si="257"/>
        <v>0</v>
      </c>
      <c r="G1033" s="35">
        <v>0</v>
      </c>
      <c r="H1033" s="35">
        <v>0</v>
      </c>
      <c r="I1033" s="35">
        <v>0</v>
      </c>
      <c r="J1033" s="49">
        <f t="shared" si="258"/>
        <v>0</v>
      </c>
      <c r="K1033" s="35">
        <v>0</v>
      </c>
      <c r="L1033" s="35">
        <v>0</v>
      </c>
      <c r="M1033" s="35">
        <v>0</v>
      </c>
      <c r="N1033" s="49">
        <f t="shared" si="259"/>
        <v>0</v>
      </c>
      <c r="O1033" s="35">
        <v>0</v>
      </c>
      <c r="P1033" s="35">
        <v>0</v>
      </c>
      <c r="Q1033" s="35">
        <v>0</v>
      </c>
      <c r="R1033" s="49">
        <f t="shared" si="260"/>
        <v>0</v>
      </c>
      <c r="S1033" s="40">
        <v>0</v>
      </c>
      <c r="T1033" s="35">
        <v>0</v>
      </c>
      <c r="U1033" s="35">
        <v>0</v>
      </c>
      <c r="V1033" s="49">
        <f t="shared" si="261"/>
        <v>0</v>
      </c>
      <c r="W1033" s="40">
        <v>0</v>
      </c>
      <c r="X1033" s="35">
        <v>0</v>
      </c>
      <c r="Y1033" s="35">
        <v>0</v>
      </c>
      <c r="Z1033" s="49">
        <f t="shared" si="262"/>
        <v>0</v>
      </c>
      <c r="AA1033" s="40">
        <v>0</v>
      </c>
      <c r="AB1033" s="35">
        <v>0</v>
      </c>
      <c r="AC1033" s="35">
        <v>0</v>
      </c>
      <c r="AD1033" s="49">
        <f t="shared" si="263"/>
        <v>0</v>
      </c>
      <c r="AE1033" s="40">
        <v>0</v>
      </c>
      <c r="AF1033" s="35">
        <v>0</v>
      </c>
      <c r="AG1033" s="35">
        <v>0</v>
      </c>
      <c r="AH1033" s="49">
        <f t="shared" si="264"/>
        <v>0</v>
      </c>
      <c r="AI1033" s="40">
        <v>0</v>
      </c>
      <c r="AJ1033" s="35">
        <v>0</v>
      </c>
      <c r="AK1033" s="35">
        <v>0</v>
      </c>
      <c r="AL1033" s="49">
        <f t="shared" si="265"/>
        <v>0</v>
      </c>
      <c r="AM1033" s="35">
        <v>0</v>
      </c>
      <c r="AN1033" s="35">
        <v>0</v>
      </c>
      <c r="AO1033" s="35">
        <v>0</v>
      </c>
      <c r="AP1033" s="49">
        <f t="shared" si="266"/>
        <v>0</v>
      </c>
      <c r="AQ1033" s="35">
        <v>0</v>
      </c>
      <c r="AR1033" s="37">
        <v>0</v>
      </c>
      <c r="AS1033" s="37">
        <v>0</v>
      </c>
      <c r="AT1033" s="51">
        <f t="shared" si="267"/>
        <v>0</v>
      </c>
      <c r="AU1033" s="35">
        <v>77474.990000000005</v>
      </c>
      <c r="AV1033" s="37">
        <v>203280</v>
      </c>
      <c r="AW1033" s="37">
        <v>28</v>
      </c>
      <c r="AX1033" s="51">
        <f t="shared" si="268"/>
        <v>11.814859750098387</v>
      </c>
      <c r="AY1033" s="50">
        <f t="shared" si="269"/>
        <v>0</v>
      </c>
      <c r="AZ1033" s="50">
        <f t="shared" si="270"/>
        <v>0</v>
      </c>
      <c r="BA1033" s="50">
        <f t="shared" si="271"/>
        <v>28</v>
      </c>
      <c r="BB1033" s="36">
        <f t="shared" si="272"/>
        <v>0</v>
      </c>
      <c r="BC1033" s="38" t="s">
        <v>1395</v>
      </c>
      <c r="BD1033" s="38" t="s">
        <v>1395</v>
      </c>
      <c r="BE1033" s="38" t="s">
        <v>1547</v>
      </c>
      <c r="BF1033" s="38"/>
    </row>
    <row r="1034" spans="1:58" s="33" customFormat="1" x14ac:dyDescent="0.2">
      <c r="A1034" s="34">
        <v>119028</v>
      </c>
      <c r="B1034" s="35" t="s">
        <v>1464</v>
      </c>
      <c r="C1034" s="35">
        <v>602918.14</v>
      </c>
      <c r="D1034" s="35">
        <v>8267852.5</v>
      </c>
      <c r="E1034" s="35">
        <v>1258.75</v>
      </c>
      <c r="F1034" s="49">
        <f t="shared" si="257"/>
        <v>2.1876955593970746</v>
      </c>
      <c r="G1034" s="35">
        <v>308287.21999999997</v>
      </c>
      <c r="H1034" s="35">
        <v>8743592.5</v>
      </c>
      <c r="I1034" s="35">
        <v>1376.75</v>
      </c>
      <c r="J1034" s="49">
        <f t="shared" si="258"/>
        <v>1.0930179808814282</v>
      </c>
      <c r="K1034" s="35">
        <v>-216004.28</v>
      </c>
      <c r="L1034" s="35">
        <v>15721175</v>
      </c>
      <c r="M1034" s="35">
        <v>2386</v>
      </c>
      <c r="N1034" s="49">
        <f t="shared" si="259"/>
        <v>-0.41219109894775674</v>
      </c>
      <c r="O1034" s="35">
        <v>553958.35</v>
      </c>
      <c r="P1034" s="35">
        <v>14264225</v>
      </c>
      <c r="Q1034" s="35">
        <v>2174.5</v>
      </c>
      <c r="R1034" s="49">
        <f t="shared" si="260"/>
        <v>1.2039005869579313</v>
      </c>
      <c r="S1034" s="35">
        <v>-205165.23</v>
      </c>
      <c r="T1034" s="35">
        <v>13351752.5</v>
      </c>
      <c r="U1034" s="35">
        <v>2068.25</v>
      </c>
      <c r="V1034" s="49">
        <f t="shared" si="261"/>
        <v>-0.47635111046284001</v>
      </c>
      <c r="W1034" s="35">
        <v>-1725916.35</v>
      </c>
      <c r="X1034" s="35">
        <v>11572370.5</v>
      </c>
      <c r="Y1034" s="35">
        <v>1790.65</v>
      </c>
      <c r="Z1034" s="49">
        <f t="shared" si="262"/>
        <v>-4.4742337362945648</v>
      </c>
      <c r="AA1034" s="35">
        <v>916198.73</v>
      </c>
      <c r="AB1034" s="35">
        <v>12580310</v>
      </c>
      <c r="AC1034" s="35">
        <v>1843</v>
      </c>
      <c r="AD1034" s="49">
        <f t="shared" si="263"/>
        <v>2.2576677864058996</v>
      </c>
      <c r="AE1034" s="35">
        <v>1318103.82</v>
      </c>
      <c r="AF1034" s="35">
        <v>9324165</v>
      </c>
      <c r="AG1034" s="35">
        <v>1345.5</v>
      </c>
      <c r="AH1034" s="49">
        <f t="shared" si="264"/>
        <v>4.240928233251986</v>
      </c>
      <c r="AI1034" s="35">
        <v>-177566.68</v>
      </c>
      <c r="AJ1034" s="35">
        <v>12522210</v>
      </c>
      <c r="AK1034" s="35">
        <v>1850</v>
      </c>
      <c r="AL1034" s="49">
        <f t="shared" si="265"/>
        <v>-0.43958431299267459</v>
      </c>
      <c r="AM1034" s="35">
        <v>-200971.55</v>
      </c>
      <c r="AN1034" s="35">
        <v>15597700</v>
      </c>
      <c r="AO1034" s="35">
        <v>2346</v>
      </c>
      <c r="AP1034" s="49">
        <f t="shared" si="266"/>
        <v>-0.39942543131359109</v>
      </c>
      <c r="AQ1034" s="35">
        <v>-404361.57</v>
      </c>
      <c r="AR1034" s="37">
        <v>13266565</v>
      </c>
      <c r="AS1034" s="37">
        <v>1959.5</v>
      </c>
      <c r="AT1034" s="51">
        <f t="shared" si="267"/>
        <v>-0.94487221598054971</v>
      </c>
      <c r="AU1034" s="35">
        <v>-2686813.41</v>
      </c>
      <c r="AV1034" s="37">
        <v>20076010</v>
      </c>
      <c r="AW1034" s="37">
        <v>2929</v>
      </c>
      <c r="AX1034" s="51">
        <f t="shared" si="268"/>
        <v>-4.1487932965763612</v>
      </c>
      <c r="AY1034" s="50">
        <f t="shared" si="269"/>
        <v>234276.57999999984</v>
      </c>
      <c r="AZ1034" s="50">
        <f t="shared" si="270"/>
        <v>84501278</v>
      </c>
      <c r="BA1034" s="50">
        <f t="shared" si="271"/>
        <v>23327.9</v>
      </c>
      <c r="BB1034" s="36">
        <f t="shared" si="272"/>
        <v>8.5946321190550456E-2</v>
      </c>
      <c r="BC1034" s="38" t="s">
        <v>1465</v>
      </c>
      <c r="BD1034" s="38" t="s">
        <v>1466</v>
      </c>
      <c r="BE1034" s="38" t="s">
        <v>1547</v>
      </c>
      <c r="BF1034" s="38"/>
    </row>
    <row r="1035" spans="1:58" s="33" customFormat="1" x14ac:dyDescent="0.2">
      <c r="A1035" s="34">
        <v>172597</v>
      </c>
      <c r="B1035" s="35" t="s">
        <v>1467</v>
      </c>
      <c r="C1035" s="35">
        <v>252377.35</v>
      </c>
      <c r="D1035" s="35">
        <v>859215</v>
      </c>
      <c r="E1035" s="35">
        <v>128.5</v>
      </c>
      <c r="F1035" s="49">
        <f t="shared" si="257"/>
        <v>8.8119044709414993</v>
      </c>
      <c r="G1035" s="35">
        <v>237185.35</v>
      </c>
      <c r="H1035" s="35">
        <v>1009700</v>
      </c>
      <c r="I1035" s="35">
        <v>155</v>
      </c>
      <c r="J1035" s="49">
        <f t="shared" si="258"/>
        <v>7.2821093889274042</v>
      </c>
      <c r="K1035" s="35">
        <v>-15270.65</v>
      </c>
      <c r="L1035" s="35">
        <v>1121125</v>
      </c>
      <c r="M1035" s="35">
        <v>167.5</v>
      </c>
      <c r="N1035" s="49">
        <f t="shared" si="259"/>
        <v>-0.40862481882038126</v>
      </c>
      <c r="O1035" s="35">
        <v>57223.360000000001</v>
      </c>
      <c r="P1035" s="35">
        <v>460950</v>
      </c>
      <c r="Q1035" s="35">
        <v>70</v>
      </c>
      <c r="R1035" s="49">
        <f t="shared" si="260"/>
        <v>3.848409068228658</v>
      </c>
      <c r="S1035" s="35">
        <v>-43025.64</v>
      </c>
      <c r="T1035" s="35">
        <v>648000</v>
      </c>
      <c r="U1035" s="35">
        <v>100</v>
      </c>
      <c r="V1035" s="49">
        <f t="shared" si="261"/>
        <v>-2.0583253703703703</v>
      </c>
      <c r="W1035" s="35">
        <v>-104036.63</v>
      </c>
      <c r="X1035" s="35">
        <v>721450</v>
      </c>
      <c r="Y1035" s="35">
        <v>110</v>
      </c>
      <c r="Z1035" s="49">
        <f t="shared" si="262"/>
        <v>-4.3261472035484099</v>
      </c>
      <c r="AA1035" s="35">
        <v>33759.339999999997</v>
      </c>
      <c r="AB1035" s="35">
        <v>930700</v>
      </c>
      <c r="AC1035" s="35">
        <v>135</v>
      </c>
      <c r="AD1035" s="49">
        <f t="shared" si="263"/>
        <v>1.1244649618566669</v>
      </c>
      <c r="AE1035" s="35">
        <v>211931.32</v>
      </c>
      <c r="AF1035" s="35">
        <v>642475</v>
      </c>
      <c r="AG1035" s="35">
        <v>92.5</v>
      </c>
      <c r="AH1035" s="49">
        <f t="shared" si="264"/>
        <v>9.8960108953655794</v>
      </c>
      <c r="AI1035" s="35">
        <v>233508.32</v>
      </c>
      <c r="AJ1035" s="35">
        <v>1427435</v>
      </c>
      <c r="AK1035" s="35">
        <v>207.5</v>
      </c>
      <c r="AL1035" s="49">
        <f t="shared" si="265"/>
        <v>5.0711646554834378</v>
      </c>
      <c r="AM1035" s="35">
        <v>150619.32</v>
      </c>
      <c r="AN1035" s="35">
        <v>1726290</v>
      </c>
      <c r="AO1035" s="35">
        <v>257</v>
      </c>
      <c r="AP1035" s="49">
        <f t="shared" si="266"/>
        <v>2.7047592930504147</v>
      </c>
      <c r="AQ1035" s="35">
        <v>-22054.68</v>
      </c>
      <c r="AR1035" s="37">
        <v>494075</v>
      </c>
      <c r="AS1035" s="37">
        <v>72.5</v>
      </c>
      <c r="AT1035" s="51">
        <f t="shared" si="267"/>
        <v>-1.3837880483732228</v>
      </c>
      <c r="AU1035" s="35">
        <v>155674.76</v>
      </c>
      <c r="AV1035" s="37">
        <v>1654955</v>
      </c>
      <c r="AW1035" s="37">
        <v>231.5</v>
      </c>
      <c r="AX1035" s="51">
        <f t="shared" si="268"/>
        <v>2.9160415600424181</v>
      </c>
      <c r="AY1035" s="50">
        <f t="shared" si="269"/>
        <v>418212.48</v>
      </c>
      <c r="AZ1035" s="50">
        <f t="shared" si="270"/>
        <v>5751140</v>
      </c>
      <c r="BA1035" s="50">
        <f t="shared" si="271"/>
        <v>1727</v>
      </c>
      <c r="BB1035" s="36">
        <f t="shared" si="272"/>
        <v>2.2542638294320776</v>
      </c>
      <c r="BC1035" s="38" t="s">
        <v>1465</v>
      </c>
      <c r="BD1035" s="38" t="s">
        <v>1466</v>
      </c>
      <c r="BE1035" s="38" t="s">
        <v>1547</v>
      </c>
      <c r="BF1035" s="38"/>
    </row>
    <row r="1036" spans="1:58" s="33" customFormat="1" x14ac:dyDescent="0.2">
      <c r="A1036" s="34">
        <v>172905</v>
      </c>
      <c r="B1036" s="35" t="s">
        <v>1602</v>
      </c>
      <c r="C1036" s="35">
        <v>330300.58</v>
      </c>
      <c r="D1036" s="35">
        <v>341290</v>
      </c>
      <c r="E1036" s="35">
        <v>51</v>
      </c>
      <c r="F1036" s="49">
        <f t="shared" si="257"/>
        <v>29.03401037241056</v>
      </c>
      <c r="G1036" s="35">
        <v>241750.57</v>
      </c>
      <c r="H1036" s="35">
        <v>134790</v>
      </c>
      <c r="I1036" s="35">
        <v>21</v>
      </c>
      <c r="J1036" s="49">
        <f t="shared" si="258"/>
        <v>55.599582090659545</v>
      </c>
      <c r="K1036" s="35">
        <v>338407.07</v>
      </c>
      <c r="L1036" s="35">
        <v>547765</v>
      </c>
      <c r="M1036" s="35">
        <v>82.3</v>
      </c>
      <c r="N1036" s="49">
        <f t="shared" si="259"/>
        <v>18.533882413078604</v>
      </c>
      <c r="O1036" s="35">
        <v>388459.59</v>
      </c>
      <c r="P1036" s="35">
        <v>689405</v>
      </c>
      <c r="Q1036" s="35">
        <v>101.5</v>
      </c>
      <c r="R1036" s="49">
        <f t="shared" si="260"/>
        <v>17.467594940564691</v>
      </c>
      <c r="S1036" s="35">
        <v>313165.59000000003</v>
      </c>
      <c r="T1036" s="35">
        <v>441538.5</v>
      </c>
      <c r="U1036" s="35">
        <v>68.05</v>
      </c>
      <c r="V1036" s="49">
        <f t="shared" si="261"/>
        <v>21.987059542939065</v>
      </c>
      <c r="W1036" s="35">
        <v>304229.36</v>
      </c>
      <c r="X1036" s="35">
        <v>543945</v>
      </c>
      <c r="Y1036" s="35">
        <v>83.5</v>
      </c>
      <c r="Z1036" s="49">
        <f t="shared" si="262"/>
        <v>16.779050823153074</v>
      </c>
      <c r="AA1036" s="35">
        <v>283578.15000000002</v>
      </c>
      <c r="AB1036" s="35">
        <v>545454.5</v>
      </c>
      <c r="AC1036" s="35">
        <v>78.349999999999994</v>
      </c>
      <c r="AD1036" s="49">
        <f t="shared" si="263"/>
        <v>16.116692868057743</v>
      </c>
      <c r="AE1036" s="35">
        <v>272978.15000000002</v>
      </c>
      <c r="AF1036" s="35">
        <v>210600</v>
      </c>
      <c r="AG1036" s="35">
        <v>30</v>
      </c>
      <c r="AH1036" s="49">
        <f t="shared" si="264"/>
        <v>38.885776353276356</v>
      </c>
      <c r="AI1036" s="35">
        <v>283417.45</v>
      </c>
      <c r="AJ1036" s="35">
        <v>601300</v>
      </c>
      <c r="AK1036" s="35">
        <v>85</v>
      </c>
      <c r="AL1036" s="49">
        <f t="shared" si="265"/>
        <v>14.611576500914685</v>
      </c>
      <c r="AM1036" s="35">
        <v>181029.94</v>
      </c>
      <c r="AN1036" s="35">
        <v>704257.5</v>
      </c>
      <c r="AO1036" s="35">
        <v>104.75</v>
      </c>
      <c r="AP1036" s="49">
        <f t="shared" si="266"/>
        <v>7.968574193388072</v>
      </c>
      <c r="AQ1036" s="35">
        <v>160641.43</v>
      </c>
      <c r="AR1036" s="37">
        <v>510422.5</v>
      </c>
      <c r="AS1036" s="37">
        <v>73.25</v>
      </c>
      <c r="AT1036" s="51">
        <f t="shared" si="267"/>
        <v>9.7563965734269154</v>
      </c>
      <c r="AU1036" s="35">
        <v>555325.18000000005</v>
      </c>
      <c r="AV1036" s="37">
        <v>1098620</v>
      </c>
      <c r="AW1036" s="37">
        <v>156</v>
      </c>
      <c r="AX1036" s="51">
        <f t="shared" si="268"/>
        <v>15.669731645154833</v>
      </c>
      <c r="AY1036" s="50">
        <f t="shared" si="269"/>
        <v>2199890.91</v>
      </c>
      <c r="AZ1036" s="50">
        <f t="shared" si="270"/>
        <v>3244188</v>
      </c>
      <c r="BA1036" s="50">
        <f t="shared" si="271"/>
        <v>934.7</v>
      </c>
      <c r="BB1036" s="36">
        <f t="shared" si="272"/>
        <v>21.02116714875957</v>
      </c>
      <c r="BC1036" s="38" t="s">
        <v>1465</v>
      </c>
      <c r="BD1036" s="38" t="s">
        <v>1466</v>
      </c>
      <c r="BE1036" s="38" t="s">
        <v>1547</v>
      </c>
      <c r="BF1036" s="38"/>
    </row>
    <row r="1037" spans="1:58" s="33" customFormat="1" x14ac:dyDescent="0.2">
      <c r="A1037" s="34">
        <v>172906</v>
      </c>
      <c r="B1037" s="35" t="s">
        <v>1603</v>
      </c>
      <c r="C1037" s="35">
        <v>318959.75</v>
      </c>
      <c r="D1037" s="35">
        <v>234671.5</v>
      </c>
      <c r="E1037" s="35">
        <v>35.85</v>
      </c>
      <c r="F1037" s="49">
        <f t="shared" si="257"/>
        <v>40.775264571965494</v>
      </c>
      <c r="G1037" s="35">
        <v>107109.75</v>
      </c>
      <c r="H1037" s="35">
        <v>225400</v>
      </c>
      <c r="I1037" s="35">
        <v>35</v>
      </c>
      <c r="J1037" s="49">
        <f t="shared" si="258"/>
        <v>14.731154614019522</v>
      </c>
      <c r="K1037" s="35">
        <v>253430.5</v>
      </c>
      <c r="L1037" s="35">
        <v>526945</v>
      </c>
      <c r="M1037" s="35">
        <v>79.5</v>
      </c>
      <c r="N1037" s="49">
        <f t="shared" si="259"/>
        <v>14.428289479926748</v>
      </c>
      <c r="O1037" s="35">
        <v>329790.5</v>
      </c>
      <c r="P1037" s="35">
        <v>518225</v>
      </c>
      <c r="Q1037" s="35">
        <v>77.5</v>
      </c>
      <c r="R1037" s="49">
        <f t="shared" si="260"/>
        <v>19.727928023541899</v>
      </c>
      <c r="S1037" s="35">
        <v>439555.51</v>
      </c>
      <c r="T1037" s="35">
        <v>581130</v>
      </c>
      <c r="U1037" s="35">
        <v>89</v>
      </c>
      <c r="V1037" s="49">
        <f t="shared" si="261"/>
        <v>23.447801369745154</v>
      </c>
      <c r="W1037" s="35">
        <v>306443.01</v>
      </c>
      <c r="X1037" s="35">
        <v>297650</v>
      </c>
      <c r="Y1037" s="35">
        <v>45</v>
      </c>
      <c r="Z1037" s="49">
        <f t="shared" si="262"/>
        <v>30.886243238703177</v>
      </c>
      <c r="AA1037" s="35">
        <v>157043.01</v>
      </c>
      <c r="AB1037" s="35">
        <v>226275</v>
      </c>
      <c r="AC1037" s="35">
        <v>32.5</v>
      </c>
      <c r="AD1037" s="49">
        <f t="shared" si="263"/>
        <v>21.515117931720255</v>
      </c>
      <c r="AE1037" s="35">
        <v>99993.01</v>
      </c>
      <c r="AF1037" s="35">
        <v>249200</v>
      </c>
      <c r="AG1037" s="35">
        <v>35</v>
      </c>
      <c r="AH1037" s="49">
        <f t="shared" si="264"/>
        <v>12.037681781701444</v>
      </c>
      <c r="AI1037" s="35">
        <v>363018</v>
      </c>
      <c r="AJ1037" s="35">
        <v>553875</v>
      </c>
      <c r="AK1037" s="35">
        <v>82.5</v>
      </c>
      <c r="AL1037" s="49">
        <f t="shared" si="265"/>
        <v>20.317865944482062</v>
      </c>
      <c r="AM1037" s="35">
        <v>86308</v>
      </c>
      <c r="AN1037" s="35">
        <v>90505</v>
      </c>
      <c r="AO1037" s="35">
        <v>11.5</v>
      </c>
      <c r="AP1037" s="49">
        <f t="shared" si="266"/>
        <v>29.562433014750567</v>
      </c>
      <c r="AQ1037" s="35">
        <v>211708</v>
      </c>
      <c r="AR1037" s="37">
        <v>411950</v>
      </c>
      <c r="AS1037" s="37">
        <v>60</v>
      </c>
      <c r="AT1037" s="51">
        <f t="shared" si="267"/>
        <v>15.93141886151232</v>
      </c>
      <c r="AU1037" s="35">
        <v>434552.77</v>
      </c>
      <c r="AV1037" s="37">
        <v>746335</v>
      </c>
      <c r="AW1037" s="37">
        <v>105.5</v>
      </c>
      <c r="AX1037" s="51">
        <f t="shared" si="268"/>
        <v>18.049717445919057</v>
      </c>
      <c r="AY1037" s="50">
        <f t="shared" si="269"/>
        <v>1912332.03</v>
      </c>
      <c r="AZ1037" s="50">
        <f t="shared" si="270"/>
        <v>2610296.5</v>
      </c>
      <c r="BA1037" s="50">
        <f t="shared" si="271"/>
        <v>688.85</v>
      </c>
      <c r="BB1037" s="36">
        <f t="shared" si="272"/>
        <v>22.710942197562616</v>
      </c>
      <c r="BC1037" s="38" t="s">
        <v>1465</v>
      </c>
      <c r="BD1037" s="38" t="s">
        <v>1466</v>
      </c>
      <c r="BE1037" s="38" t="s">
        <v>1547</v>
      </c>
      <c r="BF1037" s="38"/>
    </row>
    <row r="1038" spans="1:58" s="33" customFormat="1" x14ac:dyDescent="0.2">
      <c r="A1038" s="34">
        <v>175496</v>
      </c>
      <c r="B1038" s="35" t="s">
        <v>1470</v>
      </c>
      <c r="C1038" s="35">
        <v>97653.88</v>
      </c>
      <c r="D1038" s="35">
        <v>262400</v>
      </c>
      <c r="E1038" s="35">
        <v>40</v>
      </c>
      <c r="F1038" s="49">
        <f t="shared" si="257"/>
        <v>11.164696646341465</v>
      </c>
      <c r="G1038" s="35">
        <v>41904.870000000003</v>
      </c>
      <c r="H1038" s="35">
        <v>573615</v>
      </c>
      <c r="I1038" s="35">
        <v>88.5</v>
      </c>
      <c r="J1038" s="49">
        <f t="shared" si="258"/>
        <v>2.2646739886509244</v>
      </c>
      <c r="K1038" s="35">
        <v>105532.37</v>
      </c>
      <c r="L1038" s="35">
        <v>661300</v>
      </c>
      <c r="M1038" s="35">
        <v>100</v>
      </c>
      <c r="N1038" s="49">
        <f t="shared" si="259"/>
        <v>4.7874959927415697</v>
      </c>
      <c r="O1038" s="35">
        <v>60750.37</v>
      </c>
      <c r="P1038" s="35">
        <v>396600</v>
      </c>
      <c r="Q1038" s="35">
        <v>60</v>
      </c>
      <c r="R1038" s="49">
        <f t="shared" si="260"/>
        <v>4.7485160615229454</v>
      </c>
      <c r="S1038" s="35">
        <v>-14849.63</v>
      </c>
      <c r="T1038" s="35">
        <v>259600</v>
      </c>
      <c r="U1038" s="35">
        <v>40</v>
      </c>
      <c r="V1038" s="49">
        <f t="shared" si="261"/>
        <v>-1.7732609013867489</v>
      </c>
      <c r="W1038" s="35">
        <v>-10199.64</v>
      </c>
      <c r="X1038" s="35">
        <v>194700</v>
      </c>
      <c r="Y1038" s="35">
        <v>30</v>
      </c>
      <c r="Z1038" s="49">
        <f t="shared" si="262"/>
        <v>-1.5715932203389829</v>
      </c>
      <c r="AA1038" s="35">
        <v>-10900.64</v>
      </c>
      <c r="AB1038" s="35">
        <v>332000</v>
      </c>
      <c r="AC1038" s="35">
        <v>50</v>
      </c>
      <c r="AD1038" s="49">
        <f t="shared" si="263"/>
        <v>-1.0178308433734939</v>
      </c>
      <c r="AE1038" s="35">
        <v>-6000.64</v>
      </c>
      <c r="AF1038" s="35">
        <v>142800</v>
      </c>
      <c r="AG1038" s="35">
        <v>20</v>
      </c>
      <c r="AH1038" s="49">
        <f t="shared" si="264"/>
        <v>-1.2606386554621849</v>
      </c>
      <c r="AI1038" s="35">
        <v>216419.36</v>
      </c>
      <c r="AJ1038" s="35">
        <v>692800</v>
      </c>
      <c r="AK1038" s="35">
        <v>100</v>
      </c>
      <c r="AL1038" s="49">
        <f t="shared" si="265"/>
        <v>9.6838916859122399</v>
      </c>
      <c r="AM1038" s="35">
        <v>289804.33</v>
      </c>
      <c r="AN1038" s="35">
        <v>749725</v>
      </c>
      <c r="AO1038" s="35">
        <v>107.5</v>
      </c>
      <c r="AP1038" s="49">
        <f t="shared" si="266"/>
        <v>11.982972730001002</v>
      </c>
      <c r="AQ1038" s="35">
        <v>107715.32</v>
      </c>
      <c r="AR1038" s="37">
        <v>478010</v>
      </c>
      <c r="AS1038" s="37">
        <v>69</v>
      </c>
      <c r="AT1038" s="51">
        <f t="shared" si="267"/>
        <v>6.9855754482123809</v>
      </c>
      <c r="AU1038" s="35">
        <v>-8652.18</v>
      </c>
      <c r="AV1038" s="37">
        <v>205950</v>
      </c>
      <c r="AW1038" s="37">
        <v>30</v>
      </c>
      <c r="AX1038" s="51">
        <f t="shared" si="268"/>
        <v>-1.3023431900946831</v>
      </c>
      <c r="AY1038" s="50">
        <f t="shared" si="269"/>
        <v>269891.57999999996</v>
      </c>
      <c r="AZ1038" s="50">
        <f t="shared" si="270"/>
        <v>2680215</v>
      </c>
      <c r="BA1038" s="50">
        <f t="shared" si="271"/>
        <v>735</v>
      </c>
      <c r="BB1038" s="36">
        <f t="shared" si="272"/>
        <v>3.1216297871625964</v>
      </c>
      <c r="BC1038" s="38" t="s">
        <v>1465</v>
      </c>
      <c r="BD1038" s="38" t="s">
        <v>1466</v>
      </c>
      <c r="BE1038" s="38" t="s">
        <v>1547</v>
      </c>
      <c r="BF1038" s="38"/>
    </row>
    <row r="1039" spans="1:58" s="33" customFormat="1" x14ac:dyDescent="0.2">
      <c r="A1039" s="34">
        <v>175596</v>
      </c>
      <c r="B1039" s="35" t="s">
        <v>1604</v>
      </c>
      <c r="C1039" s="35">
        <v>0</v>
      </c>
      <c r="D1039" s="35">
        <v>0</v>
      </c>
      <c r="E1039" s="35">
        <v>0</v>
      </c>
      <c r="F1039" s="49">
        <f t="shared" si="257"/>
        <v>0</v>
      </c>
      <c r="G1039" s="35">
        <v>0</v>
      </c>
      <c r="H1039" s="35">
        <v>0</v>
      </c>
      <c r="I1039" s="35">
        <v>0</v>
      </c>
      <c r="J1039" s="49">
        <f t="shared" si="258"/>
        <v>0</v>
      </c>
      <c r="K1039" s="35">
        <v>0</v>
      </c>
      <c r="L1039" s="35">
        <v>0</v>
      </c>
      <c r="M1039" s="35">
        <v>0</v>
      </c>
      <c r="N1039" s="49">
        <f t="shared" si="259"/>
        <v>0</v>
      </c>
      <c r="O1039" s="35">
        <v>0</v>
      </c>
      <c r="P1039" s="35">
        <v>0</v>
      </c>
      <c r="Q1039" s="35">
        <v>0</v>
      </c>
      <c r="R1039" s="49">
        <f t="shared" si="260"/>
        <v>0</v>
      </c>
      <c r="S1039" s="35">
        <v>0</v>
      </c>
      <c r="T1039" s="35">
        <v>0</v>
      </c>
      <c r="U1039" s="35">
        <v>0</v>
      </c>
      <c r="V1039" s="49">
        <f t="shared" si="261"/>
        <v>0</v>
      </c>
      <c r="W1039" s="35">
        <v>305377.5</v>
      </c>
      <c r="X1039" s="35">
        <v>741315</v>
      </c>
      <c r="Y1039" s="35">
        <v>114.5</v>
      </c>
      <c r="Z1039" s="49">
        <f t="shared" si="262"/>
        <v>12.35820804920985</v>
      </c>
      <c r="AA1039" s="35">
        <v>382252.49</v>
      </c>
      <c r="AB1039" s="35">
        <v>475975</v>
      </c>
      <c r="AC1039" s="35">
        <v>67.5</v>
      </c>
      <c r="AD1039" s="49">
        <f t="shared" si="263"/>
        <v>24.895902494878932</v>
      </c>
      <c r="AE1039" s="35">
        <v>302252.49</v>
      </c>
      <c r="AF1039" s="35">
        <v>0</v>
      </c>
      <c r="AG1039" s="35">
        <v>0</v>
      </c>
      <c r="AH1039" s="49">
        <f t="shared" si="264"/>
        <v>0</v>
      </c>
      <c r="AI1039" s="35">
        <v>300812.99</v>
      </c>
      <c r="AJ1039" s="35">
        <v>341050</v>
      </c>
      <c r="AK1039" s="35">
        <v>50</v>
      </c>
      <c r="AL1039" s="49">
        <f t="shared" si="265"/>
        <v>27.342626271807649</v>
      </c>
      <c r="AM1039" s="35">
        <v>368418</v>
      </c>
      <c r="AN1039" s="35">
        <v>237180</v>
      </c>
      <c r="AO1039" s="35">
        <v>34</v>
      </c>
      <c r="AP1039" s="49">
        <f t="shared" si="266"/>
        <v>48.153124209461168</v>
      </c>
      <c r="AQ1039" s="35">
        <v>253418</v>
      </c>
      <c r="AR1039" s="37">
        <v>0</v>
      </c>
      <c r="AS1039" s="37">
        <v>0</v>
      </c>
      <c r="AT1039" s="51">
        <f t="shared" si="267"/>
        <v>0</v>
      </c>
      <c r="AU1039" s="35">
        <v>152778</v>
      </c>
      <c r="AV1039" s="37">
        <v>0</v>
      </c>
      <c r="AW1039" s="37">
        <v>0</v>
      </c>
      <c r="AX1039" s="51">
        <f t="shared" si="268"/>
        <v>0</v>
      </c>
      <c r="AY1039" s="50">
        <f t="shared" si="269"/>
        <v>687629.99</v>
      </c>
      <c r="AZ1039" s="50">
        <f t="shared" si="270"/>
        <v>1217290</v>
      </c>
      <c r="BA1039" s="50">
        <f t="shared" si="271"/>
        <v>266</v>
      </c>
      <c r="BB1039" s="36">
        <f t="shared" si="272"/>
        <v>17.511463735017948</v>
      </c>
      <c r="BC1039" s="38" t="s">
        <v>1465</v>
      </c>
      <c r="BD1039" s="38" t="s">
        <v>1466</v>
      </c>
      <c r="BE1039" s="38" t="s">
        <v>1547</v>
      </c>
      <c r="BF1039" s="38"/>
    </row>
    <row r="1040" spans="1:58" s="33" customFormat="1" x14ac:dyDescent="0.2">
      <c r="A1040" s="34">
        <v>176015</v>
      </c>
      <c r="B1040" s="35" t="s">
        <v>1471</v>
      </c>
      <c r="C1040" s="35">
        <v>401466.43</v>
      </c>
      <c r="D1040" s="35">
        <v>337638.5</v>
      </c>
      <c r="E1040" s="35">
        <v>50.15</v>
      </c>
      <c r="F1040" s="49">
        <f t="shared" si="257"/>
        <v>35.671266458060913</v>
      </c>
      <c r="G1040" s="35">
        <v>218854.9</v>
      </c>
      <c r="H1040" s="35">
        <v>652986.5</v>
      </c>
      <c r="I1040" s="35">
        <v>100.35</v>
      </c>
      <c r="J1040" s="49">
        <f t="shared" si="258"/>
        <v>10.389957372778763</v>
      </c>
      <c r="K1040" s="35">
        <v>551420.07999999996</v>
      </c>
      <c r="L1040" s="35">
        <v>986189.5</v>
      </c>
      <c r="M1040" s="35">
        <v>145.35</v>
      </c>
      <c r="N1040" s="49">
        <f t="shared" si="259"/>
        <v>16.774263364191164</v>
      </c>
      <c r="O1040" s="35">
        <v>497978.85</v>
      </c>
      <c r="P1040" s="35">
        <v>917972.5</v>
      </c>
      <c r="Q1040" s="35">
        <v>137.25</v>
      </c>
      <c r="R1040" s="49">
        <f t="shared" si="260"/>
        <v>16.816783019099155</v>
      </c>
      <c r="S1040" s="35">
        <v>370836.1</v>
      </c>
      <c r="T1040" s="35">
        <v>887225.5</v>
      </c>
      <c r="U1040" s="35">
        <v>136.65</v>
      </c>
      <c r="V1040" s="49">
        <f t="shared" si="261"/>
        <v>12.957155875253811</v>
      </c>
      <c r="W1040" s="35">
        <v>468659.16</v>
      </c>
      <c r="X1040" s="35">
        <v>1144880</v>
      </c>
      <c r="Y1040" s="35">
        <v>176.5</v>
      </c>
      <c r="Z1040" s="49">
        <f t="shared" si="262"/>
        <v>12.280566347564811</v>
      </c>
      <c r="AA1040" s="35">
        <v>115743.19</v>
      </c>
      <c r="AB1040" s="35">
        <v>847705</v>
      </c>
      <c r="AC1040" s="35">
        <v>121.5</v>
      </c>
      <c r="AD1040" s="49">
        <f t="shared" si="263"/>
        <v>4.2326503795542081</v>
      </c>
      <c r="AE1040" s="35">
        <v>143675.74</v>
      </c>
      <c r="AF1040" s="35">
        <v>699435</v>
      </c>
      <c r="AG1040" s="35">
        <v>100.5</v>
      </c>
      <c r="AH1040" s="49">
        <f t="shared" si="264"/>
        <v>6.1625057367732525</v>
      </c>
      <c r="AI1040" s="35">
        <v>4184.95</v>
      </c>
      <c r="AJ1040" s="35">
        <v>1046223.5</v>
      </c>
      <c r="AK1040" s="35">
        <v>150.05000000000001</v>
      </c>
      <c r="AL1040" s="49">
        <f t="shared" si="265"/>
        <v>0.12400165930128694</v>
      </c>
      <c r="AM1040" s="35">
        <v>370114.93</v>
      </c>
      <c r="AN1040" s="35">
        <v>1205894</v>
      </c>
      <c r="AO1040" s="35">
        <v>180.2</v>
      </c>
      <c r="AP1040" s="49">
        <f t="shared" si="266"/>
        <v>9.5145699622023159</v>
      </c>
      <c r="AQ1040" s="35">
        <v>353064.92</v>
      </c>
      <c r="AR1040" s="37">
        <v>730795</v>
      </c>
      <c r="AS1040" s="37">
        <v>103.5</v>
      </c>
      <c r="AT1040" s="51">
        <f t="shared" si="267"/>
        <v>14.976857422396158</v>
      </c>
      <c r="AU1040" s="35">
        <v>703919.36</v>
      </c>
      <c r="AV1040" s="37">
        <v>1827545</v>
      </c>
      <c r="AW1040" s="37">
        <v>258.5</v>
      </c>
      <c r="AX1040" s="51">
        <f t="shared" si="268"/>
        <v>11.94033534605167</v>
      </c>
      <c r="AY1040" s="50">
        <f t="shared" si="269"/>
        <v>2624958.71</v>
      </c>
      <c r="AZ1040" s="50">
        <f t="shared" si="270"/>
        <v>5774597.5</v>
      </c>
      <c r="BA1040" s="50">
        <f t="shared" si="271"/>
        <v>1660.5</v>
      </c>
      <c r="BB1040" s="36">
        <f t="shared" si="272"/>
        <v>14.09166959428774</v>
      </c>
      <c r="BC1040" s="38" t="s">
        <v>1465</v>
      </c>
      <c r="BD1040" s="38" t="s">
        <v>1466</v>
      </c>
      <c r="BE1040" s="38" t="s">
        <v>1547</v>
      </c>
      <c r="BF1040" s="38"/>
    </row>
    <row r="1041" spans="1:58" s="33" customFormat="1" x14ac:dyDescent="0.2">
      <c r="A1041" s="34">
        <v>178468</v>
      </c>
      <c r="B1041" s="35" t="s">
        <v>1472</v>
      </c>
      <c r="C1041" s="35">
        <v>-6304.63</v>
      </c>
      <c r="D1041" s="35">
        <v>0</v>
      </c>
      <c r="E1041" s="35">
        <v>0</v>
      </c>
      <c r="F1041" s="49">
        <f t="shared" si="257"/>
        <v>0</v>
      </c>
      <c r="G1041" s="35">
        <v>-6304.63</v>
      </c>
      <c r="H1041" s="35">
        <v>0</v>
      </c>
      <c r="I1041" s="35">
        <v>0</v>
      </c>
      <c r="J1041" s="49">
        <f t="shared" si="258"/>
        <v>0</v>
      </c>
      <c r="K1041" s="35">
        <v>-6304.63</v>
      </c>
      <c r="L1041" s="35">
        <v>0</v>
      </c>
      <c r="M1041" s="35">
        <v>0</v>
      </c>
      <c r="N1041" s="49">
        <f t="shared" si="259"/>
        <v>0</v>
      </c>
      <c r="O1041" s="35">
        <v>-6304.63</v>
      </c>
      <c r="P1041" s="35">
        <v>0</v>
      </c>
      <c r="Q1041" s="35">
        <v>0</v>
      </c>
      <c r="R1041" s="49">
        <f t="shared" si="260"/>
        <v>0</v>
      </c>
      <c r="S1041" s="35">
        <v>-6304.63</v>
      </c>
      <c r="T1041" s="35">
        <v>0</v>
      </c>
      <c r="U1041" s="35">
        <v>0</v>
      </c>
      <c r="V1041" s="49">
        <f t="shared" si="261"/>
        <v>0</v>
      </c>
      <c r="W1041" s="35">
        <v>-6304.63</v>
      </c>
      <c r="X1041" s="35">
        <v>0</v>
      </c>
      <c r="Y1041" s="35">
        <v>0</v>
      </c>
      <c r="Z1041" s="49">
        <f t="shared" si="262"/>
        <v>0</v>
      </c>
      <c r="AA1041" s="35">
        <v>-6304.63</v>
      </c>
      <c r="AB1041" s="35">
        <v>0</v>
      </c>
      <c r="AC1041" s="35">
        <v>0</v>
      </c>
      <c r="AD1041" s="49">
        <f t="shared" si="263"/>
        <v>0</v>
      </c>
      <c r="AE1041" s="35">
        <v>-6304.63</v>
      </c>
      <c r="AF1041" s="35">
        <v>0</v>
      </c>
      <c r="AG1041" s="35">
        <v>0</v>
      </c>
      <c r="AH1041" s="49">
        <f t="shared" si="264"/>
        <v>0</v>
      </c>
      <c r="AI1041" s="35">
        <v>-6304.63</v>
      </c>
      <c r="AJ1041" s="35">
        <v>0</v>
      </c>
      <c r="AK1041" s="35">
        <v>0</v>
      </c>
      <c r="AL1041" s="49">
        <f t="shared" si="265"/>
        <v>0</v>
      </c>
      <c r="AM1041" s="35">
        <v>-6304.63</v>
      </c>
      <c r="AN1041" s="35">
        <v>0</v>
      </c>
      <c r="AO1041" s="35">
        <v>0</v>
      </c>
      <c r="AP1041" s="49">
        <f t="shared" si="266"/>
        <v>0</v>
      </c>
      <c r="AQ1041" s="35">
        <v>-6304.63</v>
      </c>
      <c r="AR1041" s="37">
        <v>0</v>
      </c>
      <c r="AS1041" s="37">
        <v>0</v>
      </c>
      <c r="AT1041" s="51">
        <f t="shared" si="267"/>
        <v>0</v>
      </c>
      <c r="AU1041" s="35">
        <v>-6304.63</v>
      </c>
      <c r="AV1041" s="37">
        <v>0</v>
      </c>
      <c r="AW1041" s="37">
        <v>0</v>
      </c>
      <c r="AX1041" s="51">
        <f t="shared" si="268"/>
        <v>0</v>
      </c>
      <c r="AY1041" s="50">
        <f t="shared" si="269"/>
        <v>-44132.409999999996</v>
      </c>
      <c r="AZ1041" s="50">
        <f t="shared" si="270"/>
        <v>0</v>
      </c>
      <c r="BA1041" s="50">
        <f t="shared" si="271"/>
        <v>0</v>
      </c>
      <c r="BB1041" s="36">
        <f t="shared" si="272"/>
        <v>0</v>
      </c>
      <c r="BC1041" s="38" t="s">
        <v>1465</v>
      </c>
      <c r="BD1041" s="38" t="s">
        <v>1466</v>
      </c>
      <c r="BE1041" s="38" t="s">
        <v>1547</v>
      </c>
      <c r="BF1041" s="38"/>
    </row>
    <row r="1042" spans="1:58" s="33" customFormat="1" x14ac:dyDescent="0.2">
      <c r="A1042" s="34">
        <v>179550</v>
      </c>
      <c r="B1042" s="35" t="s">
        <v>1473</v>
      </c>
      <c r="C1042" s="35">
        <v>67073.48</v>
      </c>
      <c r="D1042" s="35">
        <v>0</v>
      </c>
      <c r="E1042" s="35">
        <v>0</v>
      </c>
      <c r="F1042" s="49">
        <f t="shared" si="257"/>
        <v>0</v>
      </c>
      <c r="G1042" s="35">
        <v>38073.480000000003</v>
      </c>
      <c r="H1042" s="35">
        <v>0</v>
      </c>
      <c r="I1042" s="35">
        <v>0</v>
      </c>
      <c r="J1042" s="49">
        <f t="shared" si="258"/>
        <v>0</v>
      </c>
      <c r="K1042" s="35">
        <v>155648.48000000001</v>
      </c>
      <c r="L1042" s="35">
        <v>297525</v>
      </c>
      <c r="M1042" s="35">
        <v>42.5</v>
      </c>
      <c r="N1042" s="49">
        <f t="shared" si="259"/>
        <v>15.694326191076382</v>
      </c>
      <c r="O1042" s="35">
        <v>101398.48</v>
      </c>
      <c r="P1042" s="35">
        <v>0</v>
      </c>
      <c r="Q1042" s="35">
        <v>0</v>
      </c>
      <c r="R1042" s="49">
        <f t="shared" si="260"/>
        <v>0</v>
      </c>
      <c r="S1042" s="35">
        <v>46398.48</v>
      </c>
      <c r="T1042" s="35">
        <v>0</v>
      </c>
      <c r="U1042" s="35">
        <v>0</v>
      </c>
      <c r="V1042" s="49">
        <f t="shared" si="261"/>
        <v>0</v>
      </c>
      <c r="W1042" s="35">
        <v>133128.48000000001</v>
      </c>
      <c r="X1042" s="35">
        <v>235980</v>
      </c>
      <c r="Y1042" s="35">
        <v>35</v>
      </c>
      <c r="Z1042" s="49">
        <f t="shared" si="262"/>
        <v>16.924546147978642</v>
      </c>
      <c r="AA1042" s="35">
        <v>125478.48</v>
      </c>
      <c r="AB1042" s="35">
        <v>140900</v>
      </c>
      <c r="AC1042" s="35">
        <v>20</v>
      </c>
      <c r="AD1042" s="49">
        <f t="shared" si="263"/>
        <v>27.607046699787084</v>
      </c>
      <c r="AE1042" s="35">
        <v>114778.48</v>
      </c>
      <c r="AF1042" s="35">
        <v>191000</v>
      </c>
      <c r="AG1042" s="35">
        <v>25</v>
      </c>
      <c r="AH1042" s="49">
        <f t="shared" si="264"/>
        <v>18.028033507853401</v>
      </c>
      <c r="AI1042" s="35">
        <v>106128.48</v>
      </c>
      <c r="AJ1042" s="35">
        <v>101950</v>
      </c>
      <c r="AK1042" s="35">
        <v>15</v>
      </c>
      <c r="AL1042" s="49">
        <f t="shared" si="265"/>
        <v>32.270553016184408</v>
      </c>
      <c r="AM1042" s="35">
        <v>202428.49</v>
      </c>
      <c r="AN1042" s="35">
        <v>242950</v>
      </c>
      <c r="AO1042" s="35">
        <v>35</v>
      </c>
      <c r="AP1042" s="49">
        <f t="shared" si="266"/>
        <v>25.829525375591686</v>
      </c>
      <c r="AQ1042" s="35">
        <v>138428.49</v>
      </c>
      <c r="AR1042" s="37">
        <v>0</v>
      </c>
      <c r="AS1042" s="37">
        <v>0</v>
      </c>
      <c r="AT1042" s="51">
        <f t="shared" si="267"/>
        <v>0</v>
      </c>
      <c r="AU1042" s="35">
        <v>99659.74</v>
      </c>
      <c r="AV1042" s="37">
        <v>106050</v>
      </c>
      <c r="AW1042" s="37">
        <v>15</v>
      </c>
      <c r="AX1042" s="51">
        <f t="shared" si="268"/>
        <v>29.13203149457803</v>
      </c>
      <c r="AY1042" s="50">
        <f t="shared" si="269"/>
        <v>667199.36</v>
      </c>
      <c r="AZ1042" s="50">
        <f t="shared" si="270"/>
        <v>674405</v>
      </c>
      <c r="BA1042" s="50">
        <f t="shared" si="271"/>
        <v>187.5</v>
      </c>
      <c r="BB1042" s="36">
        <f t="shared" si="272"/>
        <v>30.668782348885312</v>
      </c>
      <c r="BC1042" s="38" t="s">
        <v>1465</v>
      </c>
      <c r="BD1042" s="38" t="s">
        <v>1466</v>
      </c>
      <c r="BE1042" s="38" t="s">
        <v>1547</v>
      </c>
      <c r="BF1042" s="38"/>
    </row>
    <row r="1043" spans="1:58" s="33" customFormat="1" x14ac:dyDescent="0.2">
      <c r="A1043" s="34">
        <v>179609</v>
      </c>
      <c r="B1043" s="35" t="s">
        <v>1474</v>
      </c>
      <c r="C1043" s="35">
        <v>132878.96</v>
      </c>
      <c r="D1043" s="35">
        <v>0</v>
      </c>
      <c r="E1043" s="35">
        <v>0</v>
      </c>
      <c r="F1043" s="49">
        <f t="shared" si="257"/>
        <v>0</v>
      </c>
      <c r="G1043" s="35">
        <v>132878.96</v>
      </c>
      <c r="H1043" s="35">
        <v>0</v>
      </c>
      <c r="I1043" s="35">
        <v>0</v>
      </c>
      <c r="J1043" s="49">
        <f t="shared" si="258"/>
        <v>0</v>
      </c>
      <c r="K1043" s="35">
        <v>92878.96</v>
      </c>
      <c r="L1043" s="35">
        <v>0</v>
      </c>
      <c r="M1043" s="35">
        <v>0</v>
      </c>
      <c r="N1043" s="49">
        <f t="shared" si="259"/>
        <v>0</v>
      </c>
      <c r="O1043" s="35">
        <v>92878.96</v>
      </c>
      <c r="P1043" s="35">
        <v>0</v>
      </c>
      <c r="Q1043" s="35">
        <v>0</v>
      </c>
      <c r="R1043" s="49">
        <f t="shared" si="260"/>
        <v>0</v>
      </c>
      <c r="S1043" s="35">
        <v>62518.94</v>
      </c>
      <c r="T1043" s="35">
        <v>208240</v>
      </c>
      <c r="U1043" s="35">
        <v>32</v>
      </c>
      <c r="V1043" s="49">
        <f t="shared" si="261"/>
        <v>9.3069878025355361</v>
      </c>
      <c r="W1043" s="35">
        <v>19108.939999999999</v>
      </c>
      <c r="X1043" s="35">
        <v>25880</v>
      </c>
      <c r="Y1043" s="35">
        <v>4</v>
      </c>
      <c r="Z1043" s="49">
        <f t="shared" si="262"/>
        <v>22.151012364760433</v>
      </c>
      <c r="AA1043" s="35">
        <v>110388.94</v>
      </c>
      <c r="AB1043" s="35">
        <v>171050</v>
      </c>
      <c r="AC1043" s="35">
        <v>25</v>
      </c>
      <c r="AD1043" s="49">
        <f t="shared" si="263"/>
        <v>20.006180298158434</v>
      </c>
      <c r="AE1043" s="35">
        <v>59438.94</v>
      </c>
      <c r="AF1043" s="35">
        <v>91710</v>
      </c>
      <c r="AG1043" s="35">
        <v>13</v>
      </c>
      <c r="AH1043" s="49">
        <f t="shared" si="264"/>
        <v>19.443552502453386</v>
      </c>
      <c r="AI1043" s="35">
        <v>90768.94</v>
      </c>
      <c r="AJ1043" s="35">
        <v>34350</v>
      </c>
      <c r="AK1043" s="35">
        <v>5</v>
      </c>
      <c r="AL1043" s="49">
        <f t="shared" si="265"/>
        <v>81.916656186317326</v>
      </c>
      <c r="AM1043" s="35">
        <v>90768.94</v>
      </c>
      <c r="AN1043" s="35">
        <v>0</v>
      </c>
      <c r="AO1043" s="35">
        <v>0</v>
      </c>
      <c r="AP1043" s="49">
        <f t="shared" si="266"/>
        <v>0</v>
      </c>
      <c r="AQ1043" s="35">
        <v>90768.94</v>
      </c>
      <c r="AR1043" s="37">
        <v>0</v>
      </c>
      <c r="AS1043" s="37">
        <v>0</v>
      </c>
      <c r="AT1043" s="51">
        <f t="shared" si="267"/>
        <v>0</v>
      </c>
      <c r="AU1043" s="35">
        <v>-21355.17</v>
      </c>
      <c r="AV1043" s="37">
        <v>0</v>
      </c>
      <c r="AW1043" s="37">
        <v>0</v>
      </c>
      <c r="AX1043" s="51">
        <f t="shared" si="268"/>
        <v>0</v>
      </c>
      <c r="AY1043" s="50">
        <f t="shared" si="269"/>
        <v>643532.65999999992</v>
      </c>
      <c r="AZ1043" s="50">
        <f t="shared" si="270"/>
        <v>405170</v>
      </c>
      <c r="BA1043" s="50">
        <f t="shared" si="271"/>
        <v>79</v>
      </c>
      <c r="BB1043" s="36">
        <f t="shared" si="272"/>
        <v>49.237387911247126</v>
      </c>
      <c r="BC1043" s="38" t="s">
        <v>1465</v>
      </c>
      <c r="BD1043" s="38" t="s">
        <v>1466</v>
      </c>
      <c r="BE1043" s="38" t="s">
        <v>1547</v>
      </c>
      <c r="BF1043" s="38"/>
    </row>
    <row r="1044" spans="1:58" s="33" customFormat="1" x14ac:dyDescent="0.2">
      <c r="A1044" s="34">
        <v>201838</v>
      </c>
      <c r="B1044" s="35" t="s">
        <v>1475</v>
      </c>
      <c r="C1044" s="35">
        <v>37655.47</v>
      </c>
      <c r="D1044" s="35">
        <v>131200</v>
      </c>
      <c r="E1044" s="35">
        <v>20</v>
      </c>
      <c r="F1044" s="49">
        <f t="shared" si="257"/>
        <v>8.6102446646341466</v>
      </c>
      <c r="G1044" s="35">
        <v>-1944.53</v>
      </c>
      <c r="H1044" s="35">
        <v>129500</v>
      </c>
      <c r="I1044" s="35">
        <v>20</v>
      </c>
      <c r="J1044" s="49">
        <f t="shared" si="258"/>
        <v>-0.465485945945946</v>
      </c>
      <c r="K1044" s="35">
        <v>62255.47</v>
      </c>
      <c r="L1044" s="35">
        <v>266000</v>
      </c>
      <c r="M1044" s="35">
        <v>40</v>
      </c>
      <c r="N1044" s="49">
        <f t="shared" si="259"/>
        <v>7.0212936090225568</v>
      </c>
      <c r="O1044" s="35">
        <v>-1844.53</v>
      </c>
      <c r="P1044" s="35">
        <v>199000</v>
      </c>
      <c r="Q1044" s="35">
        <v>30</v>
      </c>
      <c r="R1044" s="49">
        <f t="shared" si="260"/>
        <v>-0.28733884422110556</v>
      </c>
      <c r="S1044" s="35">
        <v>-4994.53</v>
      </c>
      <c r="T1044" s="35">
        <v>324000</v>
      </c>
      <c r="U1044" s="35">
        <v>50</v>
      </c>
      <c r="V1044" s="49">
        <f t="shared" si="261"/>
        <v>-0.47787169753086417</v>
      </c>
      <c r="W1044" s="35">
        <v>-17367.04</v>
      </c>
      <c r="X1044" s="35">
        <v>399925</v>
      </c>
      <c r="Y1044" s="35">
        <v>60</v>
      </c>
      <c r="Z1044" s="49">
        <f t="shared" si="262"/>
        <v>-1.3027722698005877</v>
      </c>
      <c r="AA1044" s="35">
        <v>-9942.0400000000009</v>
      </c>
      <c r="AB1044" s="35">
        <v>339750</v>
      </c>
      <c r="AC1044" s="35">
        <v>50</v>
      </c>
      <c r="AD1044" s="49">
        <f t="shared" si="263"/>
        <v>-0.90714713760117738</v>
      </c>
      <c r="AE1044" s="35">
        <v>-8057.04</v>
      </c>
      <c r="AF1044" s="35">
        <v>214200</v>
      </c>
      <c r="AG1044" s="35">
        <v>30</v>
      </c>
      <c r="AH1044" s="49">
        <f t="shared" si="264"/>
        <v>-1.1284369747899159</v>
      </c>
      <c r="AI1044" s="35">
        <v>8892.9599999999991</v>
      </c>
      <c r="AJ1044" s="35">
        <v>342000</v>
      </c>
      <c r="AK1044" s="35">
        <v>50</v>
      </c>
      <c r="AL1044" s="49">
        <f t="shared" si="265"/>
        <v>0.80608701754385959</v>
      </c>
      <c r="AM1044" s="35">
        <v>59827.97</v>
      </c>
      <c r="AN1044" s="35">
        <v>543570</v>
      </c>
      <c r="AO1044" s="35">
        <v>81</v>
      </c>
      <c r="AP1044" s="49">
        <f t="shared" si="266"/>
        <v>3.4120114612653385</v>
      </c>
      <c r="AQ1044" s="35">
        <v>-2242.0300000000002</v>
      </c>
      <c r="AR1044" s="37">
        <v>132800</v>
      </c>
      <c r="AS1044" s="37">
        <v>20</v>
      </c>
      <c r="AT1044" s="51">
        <f t="shared" si="267"/>
        <v>-0.52336543674698799</v>
      </c>
      <c r="AU1044" s="35">
        <v>-52837.03</v>
      </c>
      <c r="AV1044" s="37">
        <v>408700</v>
      </c>
      <c r="AW1044" s="37">
        <v>60</v>
      </c>
      <c r="AX1044" s="51">
        <f t="shared" si="268"/>
        <v>-4.0077022999755316</v>
      </c>
      <c r="AY1044" s="50">
        <f t="shared" si="269"/>
        <v>63818.27</v>
      </c>
      <c r="AZ1044" s="50">
        <f t="shared" si="270"/>
        <v>1789375</v>
      </c>
      <c r="BA1044" s="50">
        <f t="shared" si="271"/>
        <v>511</v>
      </c>
      <c r="BB1044" s="36">
        <f t="shared" si="272"/>
        <v>1.1056186489696123</v>
      </c>
      <c r="BC1044" s="38" t="s">
        <v>1465</v>
      </c>
      <c r="BD1044" s="38" t="s">
        <v>1466</v>
      </c>
      <c r="BE1044" s="38" t="s">
        <v>1547</v>
      </c>
      <c r="BF1044" s="38"/>
    </row>
    <row r="1045" spans="1:58" s="33" customFormat="1" x14ac:dyDescent="0.2">
      <c r="A1045" s="34">
        <v>202474</v>
      </c>
      <c r="B1045" s="35" t="s">
        <v>1482</v>
      </c>
      <c r="C1045" s="35">
        <v>-23636.240000000002</v>
      </c>
      <c r="D1045" s="35">
        <v>0</v>
      </c>
      <c r="E1045" s="35">
        <v>0</v>
      </c>
      <c r="F1045" s="49">
        <f t="shared" si="257"/>
        <v>0</v>
      </c>
      <c r="G1045" s="35">
        <v>-23636.240000000002</v>
      </c>
      <c r="H1045" s="35">
        <v>0</v>
      </c>
      <c r="I1045" s="35">
        <v>0</v>
      </c>
      <c r="J1045" s="49">
        <f t="shared" si="258"/>
        <v>0</v>
      </c>
      <c r="K1045" s="35">
        <v>-23636.240000000002</v>
      </c>
      <c r="L1045" s="35">
        <v>0</v>
      </c>
      <c r="M1045" s="35">
        <v>0</v>
      </c>
      <c r="N1045" s="49">
        <f t="shared" si="259"/>
        <v>0</v>
      </c>
      <c r="O1045" s="35">
        <v>-23636.240000000002</v>
      </c>
      <c r="P1045" s="35">
        <v>0</v>
      </c>
      <c r="Q1045" s="35">
        <v>0</v>
      </c>
      <c r="R1045" s="49">
        <f t="shared" si="260"/>
        <v>0</v>
      </c>
      <c r="S1045" s="35">
        <v>-23636.240000000002</v>
      </c>
      <c r="T1045" s="35">
        <v>0</v>
      </c>
      <c r="U1045" s="35">
        <v>0</v>
      </c>
      <c r="V1045" s="49">
        <f t="shared" si="261"/>
        <v>0</v>
      </c>
      <c r="W1045" s="35">
        <v>-23636.240000000002</v>
      </c>
      <c r="X1045" s="35">
        <v>0</v>
      </c>
      <c r="Y1045" s="35">
        <v>0</v>
      </c>
      <c r="Z1045" s="49">
        <f t="shared" si="262"/>
        <v>0</v>
      </c>
      <c r="AA1045" s="35">
        <v>-23636.240000000002</v>
      </c>
      <c r="AB1045" s="35">
        <v>0</v>
      </c>
      <c r="AC1045" s="35">
        <v>0</v>
      </c>
      <c r="AD1045" s="49">
        <f t="shared" si="263"/>
        <v>0</v>
      </c>
      <c r="AE1045" s="35">
        <v>-23636.240000000002</v>
      </c>
      <c r="AF1045" s="35">
        <v>0</v>
      </c>
      <c r="AG1045" s="35">
        <v>0</v>
      </c>
      <c r="AH1045" s="49">
        <f t="shared" si="264"/>
        <v>0</v>
      </c>
      <c r="AI1045" s="35">
        <v>-23636.240000000002</v>
      </c>
      <c r="AJ1045" s="35">
        <v>0</v>
      </c>
      <c r="AK1045" s="35">
        <v>0</v>
      </c>
      <c r="AL1045" s="49">
        <f t="shared" si="265"/>
        <v>0</v>
      </c>
      <c r="AM1045" s="35">
        <v>-23636.240000000002</v>
      </c>
      <c r="AN1045" s="35">
        <v>0</v>
      </c>
      <c r="AO1045" s="35">
        <v>0</v>
      </c>
      <c r="AP1045" s="49">
        <f t="shared" si="266"/>
        <v>0</v>
      </c>
      <c r="AQ1045" s="35">
        <v>0</v>
      </c>
      <c r="AR1045" s="37">
        <v>0</v>
      </c>
      <c r="AS1045" s="37">
        <v>0</v>
      </c>
      <c r="AT1045" s="51">
        <f t="shared" si="267"/>
        <v>0</v>
      </c>
      <c r="AU1045" s="35">
        <v>0</v>
      </c>
      <c r="AV1045" s="37">
        <v>0</v>
      </c>
      <c r="AW1045" s="37">
        <v>0</v>
      </c>
      <c r="AX1045" s="51">
        <f t="shared" si="268"/>
        <v>0</v>
      </c>
      <c r="AY1045" s="50">
        <f t="shared" si="269"/>
        <v>-165453.68</v>
      </c>
      <c r="AZ1045" s="50">
        <f t="shared" si="270"/>
        <v>0</v>
      </c>
      <c r="BA1045" s="50">
        <f t="shared" si="271"/>
        <v>0</v>
      </c>
      <c r="BB1045" s="36">
        <f t="shared" si="272"/>
        <v>0</v>
      </c>
      <c r="BC1045" s="38" t="s">
        <v>1465</v>
      </c>
      <c r="BD1045" s="38" t="s">
        <v>1466</v>
      </c>
      <c r="BE1045" s="38" t="s">
        <v>1547</v>
      </c>
      <c r="BF1045" s="38"/>
    </row>
    <row r="1046" spans="1:58" s="33" customFormat="1" x14ac:dyDescent="0.2">
      <c r="A1046" s="34">
        <v>202715</v>
      </c>
      <c r="B1046" s="35" t="s">
        <v>1476</v>
      </c>
      <c r="C1046" s="35">
        <v>-19.96</v>
      </c>
      <c r="D1046" s="35">
        <v>0</v>
      </c>
      <c r="E1046" s="35">
        <v>0</v>
      </c>
      <c r="F1046" s="49">
        <f t="shared" si="257"/>
        <v>0</v>
      </c>
      <c r="G1046" s="35">
        <v>79660.039999999994</v>
      </c>
      <c r="H1046" s="35">
        <v>80800.5</v>
      </c>
      <c r="I1046" s="35">
        <v>12.45</v>
      </c>
      <c r="J1046" s="49">
        <f t="shared" si="258"/>
        <v>30.562449984839201</v>
      </c>
      <c r="K1046" s="35">
        <v>-564.96</v>
      </c>
      <c r="L1046" s="35">
        <v>83875</v>
      </c>
      <c r="M1046" s="35">
        <v>12.5</v>
      </c>
      <c r="N1046" s="49">
        <f t="shared" si="259"/>
        <v>-0.202072131147541</v>
      </c>
      <c r="O1046" s="35">
        <v>-564.96</v>
      </c>
      <c r="P1046" s="35">
        <v>0</v>
      </c>
      <c r="Q1046" s="35">
        <v>0</v>
      </c>
      <c r="R1046" s="49">
        <f t="shared" si="260"/>
        <v>0</v>
      </c>
      <c r="S1046" s="35">
        <v>-2564.96</v>
      </c>
      <c r="T1046" s="35">
        <v>0</v>
      </c>
      <c r="U1046" s="35">
        <v>0</v>
      </c>
      <c r="V1046" s="49">
        <f t="shared" si="261"/>
        <v>0</v>
      </c>
      <c r="W1046" s="35">
        <v>76560.039999999994</v>
      </c>
      <c r="X1046" s="35">
        <v>80250</v>
      </c>
      <c r="Y1046" s="35">
        <v>12.5</v>
      </c>
      <c r="Z1046" s="49">
        <f t="shared" si="262"/>
        <v>28.620575700934577</v>
      </c>
      <c r="AA1046" s="35">
        <v>76935.039999999994</v>
      </c>
      <c r="AB1046" s="35">
        <v>80875</v>
      </c>
      <c r="AC1046" s="35">
        <v>12.5</v>
      </c>
      <c r="AD1046" s="49">
        <f t="shared" si="263"/>
        <v>29.489783493044818</v>
      </c>
      <c r="AE1046" s="35">
        <v>65735.039999999994</v>
      </c>
      <c r="AF1046" s="35">
        <v>68700</v>
      </c>
      <c r="AG1046" s="35">
        <v>10</v>
      </c>
      <c r="AH1046" s="49">
        <f t="shared" si="264"/>
        <v>28.705257641921396</v>
      </c>
      <c r="AI1046" s="35">
        <v>70995.039999999994</v>
      </c>
      <c r="AJ1046" s="35">
        <v>6650</v>
      </c>
      <c r="AK1046" s="35">
        <v>1</v>
      </c>
      <c r="AL1046" s="49">
        <f t="shared" si="265"/>
        <v>330.95432180451121</v>
      </c>
      <c r="AM1046" s="35">
        <v>70995.039999999994</v>
      </c>
      <c r="AN1046" s="35">
        <v>0</v>
      </c>
      <c r="AO1046" s="35">
        <v>0</v>
      </c>
      <c r="AP1046" s="49">
        <f t="shared" si="266"/>
        <v>0</v>
      </c>
      <c r="AQ1046" s="35">
        <v>-4.96</v>
      </c>
      <c r="AR1046" s="37">
        <v>0</v>
      </c>
      <c r="AS1046" s="37">
        <v>0</v>
      </c>
      <c r="AT1046" s="51">
        <f t="shared" si="267"/>
        <v>0</v>
      </c>
      <c r="AU1046" s="35">
        <v>-4.96</v>
      </c>
      <c r="AV1046" s="37">
        <v>0</v>
      </c>
      <c r="AW1046" s="37">
        <v>0</v>
      </c>
      <c r="AX1046" s="51">
        <f t="shared" si="268"/>
        <v>0</v>
      </c>
      <c r="AY1046" s="50">
        <f t="shared" si="269"/>
        <v>229440.27999999997</v>
      </c>
      <c r="AZ1046" s="50">
        <f t="shared" si="270"/>
        <v>325800.5</v>
      </c>
      <c r="BA1046" s="50">
        <f t="shared" si="271"/>
        <v>60.95</v>
      </c>
      <c r="BB1046" s="36">
        <f t="shared" si="272"/>
        <v>21.831300688611588</v>
      </c>
      <c r="BC1046" s="38" t="s">
        <v>1465</v>
      </c>
      <c r="BD1046" s="38" t="s">
        <v>1466</v>
      </c>
      <c r="BE1046" s="38" t="s">
        <v>1547</v>
      </c>
      <c r="BF1046" s="38"/>
    </row>
    <row r="1047" spans="1:58" s="33" customFormat="1" x14ac:dyDescent="0.2">
      <c r="A1047" s="34">
        <v>203372</v>
      </c>
      <c r="B1047" s="35" t="s">
        <v>1605</v>
      </c>
      <c r="C1047" s="35">
        <v>82195.289999999994</v>
      </c>
      <c r="D1047" s="35">
        <v>32950</v>
      </c>
      <c r="E1047" s="35">
        <v>5</v>
      </c>
      <c r="F1047" s="49">
        <f t="shared" si="257"/>
        <v>74.836379362670712</v>
      </c>
      <c r="G1047" s="35">
        <v>94898.41</v>
      </c>
      <c r="H1047" s="35">
        <v>128000</v>
      </c>
      <c r="I1047" s="35">
        <v>20</v>
      </c>
      <c r="J1047" s="49">
        <f t="shared" si="258"/>
        <v>22.983208671875001</v>
      </c>
      <c r="K1047" s="35">
        <v>188842.16</v>
      </c>
      <c r="L1047" s="35">
        <v>166550</v>
      </c>
      <c r="M1047" s="35">
        <v>25</v>
      </c>
      <c r="N1047" s="49">
        <f t="shared" si="259"/>
        <v>34.015399579705793</v>
      </c>
      <c r="O1047" s="35">
        <v>187220.28</v>
      </c>
      <c r="P1047" s="35">
        <v>116375</v>
      </c>
      <c r="Q1047" s="35">
        <v>17.5</v>
      </c>
      <c r="R1047" s="49">
        <f t="shared" si="260"/>
        <v>49.871782427497315</v>
      </c>
      <c r="S1047" s="35">
        <v>191710.91</v>
      </c>
      <c r="T1047" s="35">
        <v>146075</v>
      </c>
      <c r="U1047" s="35">
        <v>22.5</v>
      </c>
      <c r="V1047" s="49">
        <f t="shared" si="261"/>
        <v>40.684841417080271</v>
      </c>
      <c r="W1047" s="35">
        <v>119574.97</v>
      </c>
      <c r="X1047" s="35">
        <v>32350</v>
      </c>
      <c r="Y1047" s="35">
        <v>5</v>
      </c>
      <c r="Z1047" s="49">
        <f t="shared" si="262"/>
        <v>110.88868933539413</v>
      </c>
      <c r="AA1047" s="35">
        <v>71674.97</v>
      </c>
      <c r="AB1047" s="35">
        <v>71700</v>
      </c>
      <c r="AC1047" s="35">
        <v>10</v>
      </c>
      <c r="AD1047" s="49">
        <f t="shared" si="263"/>
        <v>30.989178103207809</v>
      </c>
      <c r="AE1047" s="35">
        <v>154521.82999999999</v>
      </c>
      <c r="AF1047" s="35">
        <v>138900</v>
      </c>
      <c r="AG1047" s="35">
        <v>20</v>
      </c>
      <c r="AH1047" s="49">
        <f t="shared" si="264"/>
        <v>33.374045356371489</v>
      </c>
      <c r="AI1047" s="35">
        <v>202474.96</v>
      </c>
      <c r="AJ1047" s="35">
        <v>204200</v>
      </c>
      <c r="AK1047" s="35">
        <v>30</v>
      </c>
      <c r="AL1047" s="49">
        <f t="shared" si="265"/>
        <v>30.738118315377079</v>
      </c>
      <c r="AM1047" s="35">
        <v>-2550.04</v>
      </c>
      <c r="AN1047" s="35">
        <v>102450</v>
      </c>
      <c r="AO1047" s="35">
        <v>15</v>
      </c>
      <c r="AP1047" s="49">
        <f t="shared" si="266"/>
        <v>-0.77160800390434359</v>
      </c>
      <c r="AQ1047" s="35">
        <v>59199.95</v>
      </c>
      <c r="AR1047" s="37">
        <v>204100</v>
      </c>
      <c r="AS1047" s="37">
        <v>30</v>
      </c>
      <c r="AT1047" s="51">
        <f t="shared" si="267"/>
        <v>8.9916631553160205</v>
      </c>
      <c r="AU1047" s="35">
        <v>-3600.05</v>
      </c>
      <c r="AV1047" s="37">
        <v>66700</v>
      </c>
      <c r="AW1047" s="37">
        <v>10</v>
      </c>
      <c r="AX1047" s="51">
        <f t="shared" si="268"/>
        <v>-1.6731866566716644</v>
      </c>
      <c r="AY1047" s="50">
        <f t="shared" si="269"/>
        <v>936116.99</v>
      </c>
      <c r="AZ1047" s="50">
        <f t="shared" si="270"/>
        <v>694000</v>
      </c>
      <c r="BA1047" s="50">
        <f t="shared" si="271"/>
        <v>210</v>
      </c>
      <c r="BB1047" s="36">
        <f t="shared" si="272"/>
        <v>41.815024048991354</v>
      </c>
      <c r="BC1047" s="38" t="s">
        <v>1465</v>
      </c>
      <c r="BD1047" s="38" t="s">
        <v>1466</v>
      </c>
      <c r="BE1047" s="38" t="s">
        <v>1547</v>
      </c>
      <c r="BF1047" s="38"/>
    </row>
    <row r="1048" spans="1:58" s="33" customFormat="1" x14ac:dyDescent="0.2">
      <c r="A1048" s="34">
        <v>204833</v>
      </c>
      <c r="B1048" s="35" t="s">
        <v>1478</v>
      </c>
      <c r="C1048" s="35">
        <v>344113.98</v>
      </c>
      <c r="D1048" s="35">
        <v>476025</v>
      </c>
      <c r="E1048" s="35">
        <v>72.5</v>
      </c>
      <c r="F1048" s="49">
        <f t="shared" si="257"/>
        <v>21.686716874113753</v>
      </c>
      <c r="G1048" s="35">
        <v>288683.96000000002</v>
      </c>
      <c r="H1048" s="35">
        <v>706150</v>
      </c>
      <c r="I1048" s="35">
        <v>110</v>
      </c>
      <c r="J1048" s="49">
        <f t="shared" si="258"/>
        <v>12.673231976209022</v>
      </c>
      <c r="K1048" s="35">
        <v>622846.46</v>
      </c>
      <c r="L1048" s="35">
        <v>1320000</v>
      </c>
      <c r="M1048" s="35">
        <v>200</v>
      </c>
      <c r="N1048" s="49">
        <f t="shared" si="259"/>
        <v>14.155601363636363</v>
      </c>
      <c r="O1048" s="35">
        <v>391696.46</v>
      </c>
      <c r="P1048" s="35">
        <v>528400</v>
      </c>
      <c r="Q1048" s="35">
        <v>80</v>
      </c>
      <c r="R1048" s="49">
        <f t="shared" si="260"/>
        <v>22.979921006813022</v>
      </c>
      <c r="S1048" s="35">
        <v>244996.45</v>
      </c>
      <c r="T1048" s="35">
        <v>290400</v>
      </c>
      <c r="U1048" s="35">
        <v>45</v>
      </c>
      <c r="V1048" s="49">
        <f t="shared" si="261"/>
        <v>26.153202307162534</v>
      </c>
      <c r="W1048" s="35">
        <v>422151.45</v>
      </c>
      <c r="X1048" s="35">
        <v>586300</v>
      </c>
      <c r="Y1048" s="35">
        <v>90</v>
      </c>
      <c r="Z1048" s="49">
        <f t="shared" si="262"/>
        <v>21.600790550912503</v>
      </c>
      <c r="AA1048" s="35">
        <v>362751.45</v>
      </c>
      <c r="AB1048" s="35">
        <v>143400</v>
      </c>
      <c r="AC1048" s="35">
        <v>20</v>
      </c>
      <c r="AD1048" s="49">
        <f t="shared" si="263"/>
        <v>78.419072175732211</v>
      </c>
      <c r="AE1048" s="35">
        <v>265851.45</v>
      </c>
      <c r="AF1048" s="35">
        <v>137400</v>
      </c>
      <c r="AG1048" s="35">
        <v>20</v>
      </c>
      <c r="AH1048" s="49">
        <f t="shared" si="264"/>
        <v>58.046168122270743</v>
      </c>
      <c r="AI1048" s="35">
        <v>382250.44</v>
      </c>
      <c r="AJ1048" s="35">
        <v>479150</v>
      </c>
      <c r="AK1048" s="35">
        <v>70</v>
      </c>
      <c r="AL1048" s="49">
        <f t="shared" si="265"/>
        <v>24.730801711363874</v>
      </c>
      <c r="AM1048" s="35">
        <v>453250.44</v>
      </c>
      <c r="AN1048" s="35">
        <v>235200</v>
      </c>
      <c r="AO1048" s="35">
        <v>35</v>
      </c>
      <c r="AP1048" s="49">
        <f t="shared" si="266"/>
        <v>59.739641326530617</v>
      </c>
      <c r="AQ1048" s="35">
        <v>332650.44</v>
      </c>
      <c r="AR1048" s="37">
        <v>100050</v>
      </c>
      <c r="AS1048" s="37">
        <v>15</v>
      </c>
      <c r="AT1048" s="51">
        <f t="shared" si="267"/>
        <v>103.07010134932534</v>
      </c>
      <c r="AU1048" s="35">
        <v>71776.44</v>
      </c>
      <c r="AV1048" s="37">
        <v>0</v>
      </c>
      <c r="AW1048" s="37">
        <v>0</v>
      </c>
      <c r="AX1048" s="51">
        <f t="shared" si="268"/>
        <v>0</v>
      </c>
      <c r="AY1048" s="50">
        <f t="shared" si="269"/>
        <v>2677240.21</v>
      </c>
      <c r="AZ1048" s="50">
        <f t="shared" si="270"/>
        <v>4050675</v>
      </c>
      <c r="BA1048" s="50">
        <f t="shared" si="271"/>
        <v>757.5</v>
      </c>
      <c r="BB1048" s="36">
        <f t="shared" si="272"/>
        <v>20.489041088213693</v>
      </c>
      <c r="BC1048" s="38" t="s">
        <v>1465</v>
      </c>
      <c r="BD1048" s="38" t="s">
        <v>1466</v>
      </c>
      <c r="BE1048" s="38" t="s">
        <v>1547</v>
      </c>
      <c r="BF1048" s="38"/>
    </row>
    <row r="1049" spans="1:58" s="33" customFormat="1" x14ac:dyDescent="0.2">
      <c r="A1049" s="34">
        <v>205666</v>
      </c>
      <c r="B1049" s="35" t="s">
        <v>1479</v>
      </c>
      <c r="C1049" s="35">
        <v>31960.01</v>
      </c>
      <c r="D1049" s="35">
        <v>27160</v>
      </c>
      <c r="E1049" s="35">
        <v>4</v>
      </c>
      <c r="F1049" s="49">
        <f t="shared" si="257"/>
        <v>35.301925625920468</v>
      </c>
      <c r="G1049" s="35">
        <v>84616.01</v>
      </c>
      <c r="H1049" s="35">
        <v>126883</v>
      </c>
      <c r="I1049" s="35">
        <v>19.7</v>
      </c>
      <c r="J1049" s="49">
        <f t="shared" si="258"/>
        <v>20.673347178108965</v>
      </c>
      <c r="K1049" s="35">
        <v>98178.01</v>
      </c>
      <c r="L1049" s="35">
        <v>61938</v>
      </c>
      <c r="M1049" s="35">
        <v>9.4</v>
      </c>
      <c r="N1049" s="49">
        <f t="shared" si="259"/>
        <v>47.55304175142885</v>
      </c>
      <c r="O1049" s="35">
        <v>68110.509999999995</v>
      </c>
      <c r="P1049" s="35">
        <v>67342.5</v>
      </c>
      <c r="Q1049" s="35">
        <v>10.25</v>
      </c>
      <c r="R1049" s="49">
        <f t="shared" si="260"/>
        <v>31.35354063184467</v>
      </c>
      <c r="S1049" s="35">
        <v>85078.01</v>
      </c>
      <c r="T1049" s="35">
        <v>128407.5</v>
      </c>
      <c r="U1049" s="35">
        <v>19.75</v>
      </c>
      <c r="V1049" s="49">
        <f t="shared" si="261"/>
        <v>20.539441309892332</v>
      </c>
      <c r="W1049" s="35">
        <v>41733.01</v>
      </c>
      <c r="X1049" s="35">
        <v>0</v>
      </c>
      <c r="Y1049" s="35">
        <v>0</v>
      </c>
      <c r="Z1049" s="49">
        <f t="shared" si="262"/>
        <v>0</v>
      </c>
      <c r="AA1049" s="35">
        <v>-66.989999999999995</v>
      </c>
      <c r="AB1049" s="35">
        <v>0</v>
      </c>
      <c r="AC1049" s="35">
        <v>0</v>
      </c>
      <c r="AD1049" s="49">
        <f t="shared" si="263"/>
        <v>0</v>
      </c>
      <c r="AE1049" s="35">
        <v>-66.989999999999995</v>
      </c>
      <c r="AF1049" s="35">
        <v>0</v>
      </c>
      <c r="AG1049" s="35">
        <v>0</v>
      </c>
      <c r="AH1049" s="49">
        <f t="shared" si="264"/>
        <v>0</v>
      </c>
      <c r="AI1049" s="35">
        <v>50385.51</v>
      </c>
      <c r="AJ1049" s="35">
        <v>52002.5</v>
      </c>
      <c r="AK1049" s="35">
        <v>7.75</v>
      </c>
      <c r="AL1049" s="49">
        <f t="shared" si="265"/>
        <v>30.036071535022355</v>
      </c>
      <c r="AM1049" s="35">
        <v>260835.51</v>
      </c>
      <c r="AN1049" s="35">
        <v>356925</v>
      </c>
      <c r="AO1049" s="35">
        <v>52.5</v>
      </c>
      <c r="AP1049" s="49">
        <f t="shared" si="266"/>
        <v>22.654341416263922</v>
      </c>
      <c r="AQ1049" s="35">
        <v>218160.51</v>
      </c>
      <c r="AR1049" s="37">
        <v>117075</v>
      </c>
      <c r="AS1049" s="37">
        <v>17.5</v>
      </c>
      <c r="AT1049" s="51">
        <f t="shared" si="267"/>
        <v>57.766182447149269</v>
      </c>
      <c r="AU1049" s="35">
        <v>56084.26</v>
      </c>
      <c r="AV1049" s="37">
        <v>63630</v>
      </c>
      <c r="AW1049" s="37">
        <v>9</v>
      </c>
      <c r="AX1049" s="51">
        <f t="shared" si="268"/>
        <v>27.323779035046364</v>
      </c>
      <c r="AY1049" s="50">
        <f t="shared" si="269"/>
        <v>409608.57</v>
      </c>
      <c r="AZ1049" s="50">
        <f t="shared" si="270"/>
        <v>411731</v>
      </c>
      <c r="BA1049" s="50">
        <f t="shared" si="271"/>
        <v>149.85</v>
      </c>
      <c r="BB1049" s="36">
        <f t="shared" si="272"/>
        <v>30.840198260514754</v>
      </c>
      <c r="BC1049" s="38" t="s">
        <v>1465</v>
      </c>
      <c r="BD1049" s="38" t="s">
        <v>1466</v>
      </c>
      <c r="BE1049" s="38" t="s">
        <v>1547</v>
      </c>
      <c r="BF1049" s="38"/>
    </row>
    <row r="1050" spans="1:58" s="33" customFormat="1" x14ac:dyDescent="0.2">
      <c r="A1050" s="34">
        <v>205778</v>
      </c>
      <c r="B1050" s="35" t="s">
        <v>1480</v>
      </c>
      <c r="C1050" s="35">
        <v>36500</v>
      </c>
      <c r="D1050" s="35">
        <v>0</v>
      </c>
      <c r="E1050" s="35">
        <v>0</v>
      </c>
      <c r="F1050" s="49">
        <f t="shared" si="257"/>
        <v>0</v>
      </c>
      <c r="G1050" s="35">
        <v>64000</v>
      </c>
      <c r="H1050" s="35">
        <v>64900</v>
      </c>
      <c r="I1050" s="35">
        <v>10</v>
      </c>
      <c r="J1050" s="49">
        <f t="shared" si="258"/>
        <v>30.570107858243453</v>
      </c>
      <c r="K1050" s="35">
        <v>66200</v>
      </c>
      <c r="L1050" s="35">
        <v>69100</v>
      </c>
      <c r="M1050" s="35">
        <v>10</v>
      </c>
      <c r="N1050" s="49">
        <f t="shared" si="259"/>
        <v>28.740955137481908</v>
      </c>
      <c r="O1050" s="35">
        <v>77700</v>
      </c>
      <c r="P1050" s="35">
        <v>149225</v>
      </c>
      <c r="Q1050" s="35">
        <v>22.5</v>
      </c>
      <c r="R1050" s="49">
        <f t="shared" si="260"/>
        <v>16.141397218964649</v>
      </c>
      <c r="S1050" s="35">
        <v>81700</v>
      </c>
      <c r="T1050" s="35">
        <v>97800</v>
      </c>
      <c r="U1050" s="35">
        <v>15</v>
      </c>
      <c r="V1050" s="49">
        <f t="shared" si="261"/>
        <v>25.896728016359916</v>
      </c>
      <c r="W1050" s="35">
        <v>96737.5</v>
      </c>
      <c r="X1050" s="35">
        <v>161750</v>
      </c>
      <c r="Y1050" s="35">
        <v>25</v>
      </c>
      <c r="Z1050" s="49">
        <f t="shared" si="262"/>
        <v>17.942040185471406</v>
      </c>
      <c r="AA1050" s="35">
        <v>86175.01</v>
      </c>
      <c r="AB1050" s="35">
        <v>172287.5</v>
      </c>
      <c r="AC1050" s="35">
        <v>23.75</v>
      </c>
      <c r="AD1050" s="49">
        <f t="shared" si="263"/>
        <v>15.505624668069361</v>
      </c>
      <c r="AE1050" s="35">
        <v>82050.009999999995</v>
      </c>
      <c r="AF1050" s="35">
        <v>51525</v>
      </c>
      <c r="AG1050" s="35">
        <v>7.5</v>
      </c>
      <c r="AH1050" s="49">
        <f t="shared" si="264"/>
        <v>47.772931586608436</v>
      </c>
      <c r="AI1050" s="35">
        <v>65574.990000000005</v>
      </c>
      <c r="AJ1050" s="35">
        <v>119675</v>
      </c>
      <c r="AK1050" s="35">
        <v>17.5</v>
      </c>
      <c r="AL1050" s="49">
        <f t="shared" si="265"/>
        <v>16.986210068936703</v>
      </c>
      <c r="AM1050" s="35">
        <v>108774.99</v>
      </c>
      <c r="AN1050" s="35">
        <v>64700</v>
      </c>
      <c r="AO1050" s="35">
        <v>10</v>
      </c>
      <c r="AP1050" s="49">
        <f t="shared" si="266"/>
        <v>52.117846831530144</v>
      </c>
      <c r="AQ1050" s="35">
        <v>83774.990000000005</v>
      </c>
      <c r="AR1050" s="37">
        <v>0</v>
      </c>
      <c r="AS1050" s="37">
        <v>0</v>
      </c>
      <c r="AT1050" s="51">
        <f t="shared" si="267"/>
        <v>0</v>
      </c>
      <c r="AU1050" s="35">
        <v>-19407.89</v>
      </c>
      <c r="AV1050" s="37">
        <v>0</v>
      </c>
      <c r="AW1050" s="37">
        <v>0</v>
      </c>
      <c r="AX1050" s="51">
        <f t="shared" si="268"/>
        <v>0</v>
      </c>
      <c r="AY1050" s="50">
        <f t="shared" si="269"/>
        <v>509012.51</v>
      </c>
      <c r="AZ1050" s="50">
        <f t="shared" si="270"/>
        <v>715062.5</v>
      </c>
      <c r="BA1050" s="50">
        <f t="shared" si="271"/>
        <v>141.25</v>
      </c>
      <c r="BB1050" s="36">
        <f t="shared" si="272"/>
        <v>22.067144913906127</v>
      </c>
      <c r="BC1050" s="38" t="s">
        <v>1465</v>
      </c>
      <c r="BD1050" s="38" t="s">
        <v>1466</v>
      </c>
      <c r="BE1050" s="38" t="s">
        <v>1547</v>
      </c>
      <c r="BF1050" s="38"/>
    </row>
    <row r="1051" spans="1:58" s="33" customFormat="1" x14ac:dyDescent="0.2">
      <c r="A1051" s="34">
        <v>209800</v>
      </c>
      <c r="B1051" s="35" t="s">
        <v>1606</v>
      </c>
      <c r="C1051" s="35">
        <v>0</v>
      </c>
      <c r="D1051" s="35">
        <v>0</v>
      </c>
      <c r="E1051" s="35">
        <v>0</v>
      </c>
      <c r="F1051" s="49">
        <f t="shared" si="257"/>
        <v>0</v>
      </c>
      <c r="G1051" s="35">
        <v>0</v>
      </c>
      <c r="H1051" s="35">
        <v>0</v>
      </c>
      <c r="I1051" s="35">
        <v>0</v>
      </c>
      <c r="J1051" s="49">
        <f t="shared" si="258"/>
        <v>0</v>
      </c>
      <c r="K1051" s="35">
        <v>0</v>
      </c>
      <c r="L1051" s="35">
        <v>0</v>
      </c>
      <c r="M1051" s="35">
        <v>0</v>
      </c>
      <c r="N1051" s="49">
        <f t="shared" si="259"/>
        <v>0</v>
      </c>
      <c r="O1051" s="35">
        <v>0</v>
      </c>
      <c r="P1051" s="35">
        <v>0</v>
      </c>
      <c r="Q1051" s="35">
        <v>0</v>
      </c>
      <c r="R1051" s="49">
        <f t="shared" si="260"/>
        <v>0</v>
      </c>
      <c r="S1051" s="35">
        <v>0</v>
      </c>
      <c r="T1051" s="35">
        <v>0</v>
      </c>
      <c r="U1051" s="35">
        <v>0</v>
      </c>
      <c r="V1051" s="49">
        <f t="shared" si="261"/>
        <v>0</v>
      </c>
      <c r="W1051" s="35">
        <v>231000</v>
      </c>
      <c r="X1051" s="35">
        <v>388200</v>
      </c>
      <c r="Y1051" s="35">
        <v>60</v>
      </c>
      <c r="Z1051" s="49">
        <f t="shared" si="262"/>
        <v>17.8516228748068</v>
      </c>
      <c r="AA1051" s="35">
        <v>173555.01</v>
      </c>
      <c r="AB1051" s="35">
        <v>99780</v>
      </c>
      <c r="AC1051" s="35">
        <v>15</v>
      </c>
      <c r="AD1051" s="49">
        <f t="shared" si="263"/>
        <v>53.920678592904395</v>
      </c>
      <c r="AE1051" s="35">
        <v>138555.01</v>
      </c>
      <c r="AF1051" s="35">
        <v>0</v>
      </c>
      <c r="AG1051" s="35">
        <v>0</v>
      </c>
      <c r="AH1051" s="49">
        <f t="shared" si="264"/>
        <v>0</v>
      </c>
      <c r="AI1051" s="35">
        <v>132155.01</v>
      </c>
      <c r="AJ1051" s="35">
        <v>0</v>
      </c>
      <c r="AK1051" s="35">
        <v>0</v>
      </c>
      <c r="AL1051" s="49">
        <f t="shared" si="265"/>
        <v>0</v>
      </c>
      <c r="AM1051" s="35">
        <v>132155.01</v>
      </c>
      <c r="AN1051" s="35">
        <v>0</v>
      </c>
      <c r="AO1051" s="35">
        <v>0</v>
      </c>
      <c r="AP1051" s="49">
        <f t="shared" si="266"/>
        <v>0</v>
      </c>
      <c r="AQ1051" s="35">
        <v>125155.01</v>
      </c>
      <c r="AR1051" s="37">
        <v>0</v>
      </c>
      <c r="AS1051" s="37">
        <v>0</v>
      </c>
      <c r="AT1051" s="51">
        <f t="shared" si="267"/>
        <v>0</v>
      </c>
      <c r="AU1051" s="35">
        <v>25155.01</v>
      </c>
      <c r="AV1051" s="37">
        <v>0</v>
      </c>
      <c r="AW1051" s="37">
        <v>0</v>
      </c>
      <c r="AX1051" s="51">
        <f t="shared" si="268"/>
        <v>0</v>
      </c>
      <c r="AY1051" s="50">
        <f t="shared" si="269"/>
        <v>404555.01</v>
      </c>
      <c r="AZ1051" s="50">
        <f t="shared" si="270"/>
        <v>487980</v>
      </c>
      <c r="BA1051" s="50">
        <f t="shared" si="271"/>
        <v>75</v>
      </c>
      <c r="BB1051" s="36">
        <f t="shared" si="272"/>
        <v>25.700244497725315</v>
      </c>
      <c r="BC1051" s="38" t="s">
        <v>1465</v>
      </c>
      <c r="BD1051" s="38" t="s">
        <v>1466</v>
      </c>
      <c r="BE1051" s="38" t="s">
        <v>1547</v>
      </c>
      <c r="BF1051" s="38"/>
    </row>
    <row r="1052" spans="1:58" s="33" customFormat="1" x14ac:dyDescent="0.2">
      <c r="A1052" s="34">
        <v>210135</v>
      </c>
      <c r="B1052" s="35" t="s">
        <v>1607</v>
      </c>
      <c r="C1052" s="35">
        <v>0</v>
      </c>
      <c r="D1052" s="35">
        <v>0</v>
      </c>
      <c r="E1052" s="35">
        <v>0</v>
      </c>
      <c r="F1052" s="49">
        <f t="shared" si="257"/>
        <v>0</v>
      </c>
      <c r="G1052" s="35">
        <v>0</v>
      </c>
      <c r="H1052" s="35">
        <v>0</v>
      </c>
      <c r="I1052" s="35">
        <v>0</v>
      </c>
      <c r="J1052" s="49">
        <f t="shared" si="258"/>
        <v>0</v>
      </c>
      <c r="K1052" s="35">
        <v>0</v>
      </c>
      <c r="L1052" s="35">
        <v>0</v>
      </c>
      <c r="M1052" s="35">
        <v>0</v>
      </c>
      <c r="N1052" s="49">
        <f t="shared" si="259"/>
        <v>0</v>
      </c>
      <c r="O1052" s="35">
        <v>0</v>
      </c>
      <c r="P1052" s="35">
        <v>0</v>
      </c>
      <c r="Q1052" s="35">
        <v>0</v>
      </c>
      <c r="R1052" s="49">
        <f t="shared" si="260"/>
        <v>0</v>
      </c>
      <c r="S1052" s="35">
        <v>0</v>
      </c>
      <c r="T1052" s="35">
        <v>0</v>
      </c>
      <c r="U1052" s="35">
        <v>0</v>
      </c>
      <c r="V1052" s="49">
        <f t="shared" si="261"/>
        <v>0</v>
      </c>
      <c r="W1052" s="35">
        <v>0</v>
      </c>
      <c r="X1052" s="35">
        <v>0</v>
      </c>
      <c r="Y1052" s="35">
        <v>0</v>
      </c>
      <c r="Z1052" s="49">
        <f t="shared" si="262"/>
        <v>0</v>
      </c>
      <c r="AA1052" s="35">
        <v>68851.5</v>
      </c>
      <c r="AB1052" s="35">
        <v>70624.5</v>
      </c>
      <c r="AC1052" s="35">
        <v>9.85</v>
      </c>
      <c r="AD1052" s="49">
        <f t="shared" si="263"/>
        <v>30.221757322175733</v>
      </c>
      <c r="AE1052" s="35">
        <v>-5650</v>
      </c>
      <c r="AF1052" s="35">
        <v>142900</v>
      </c>
      <c r="AG1052" s="35">
        <v>20</v>
      </c>
      <c r="AH1052" s="49">
        <f t="shared" si="264"/>
        <v>-1.1861441567529742</v>
      </c>
      <c r="AI1052" s="35">
        <v>-22513.26</v>
      </c>
      <c r="AJ1052" s="35">
        <v>384925</v>
      </c>
      <c r="AK1052" s="35">
        <v>52.5</v>
      </c>
      <c r="AL1052" s="49">
        <f t="shared" si="265"/>
        <v>-1.8131092030915112</v>
      </c>
      <c r="AM1052" s="35">
        <v>-9150.26</v>
      </c>
      <c r="AN1052" s="35">
        <v>396450</v>
      </c>
      <c r="AO1052" s="35">
        <v>60</v>
      </c>
      <c r="AP1052" s="49">
        <f t="shared" si="266"/>
        <v>-0.71549516963047044</v>
      </c>
      <c r="AQ1052" s="35">
        <v>58144.73</v>
      </c>
      <c r="AR1052" s="37">
        <v>181735</v>
      </c>
      <c r="AS1052" s="37">
        <v>25.5</v>
      </c>
      <c r="AT1052" s="51">
        <f t="shared" si="267"/>
        <v>9.9182140479269272</v>
      </c>
      <c r="AU1052" s="35">
        <v>-65193.49</v>
      </c>
      <c r="AV1052" s="37">
        <v>720220</v>
      </c>
      <c r="AW1052" s="37">
        <v>101</v>
      </c>
      <c r="AX1052" s="51">
        <f t="shared" si="268"/>
        <v>-2.8060845158423815</v>
      </c>
      <c r="AY1052" s="50">
        <f t="shared" si="269"/>
        <v>68851.5</v>
      </c>
      <c r="AZ1052" s="50">
        <f t="shared" si="270"/>
        <v>70624.5</v>
      </c>
      <c r="BA1052" s="50">
        <f t="shared" si="271"/>
        <v>268.85000000000002</v>
      </c>
      <c r="BB1052" s="36">
        <f t="shared" si="272"/>
        <v>30.221757322175733</v>
      </c>
      <c r="BC1052" s="38" t="s">
        <v>1465</v>
      </c>
      <c r="BD1052" s="38" t="s">
        <v>1466</v>
      </c>
      <c r="BE1052" s="38" t="s">
        <v>1547</v>
      </c>
      <c r="BF1052" s="38"/>
    </row>
    <row r="1053" spans="1:58" s="33" customFormat="1" x14ac:dyDescent="0.2">
      <c r="A1053" s="39">
        <v>179442</v>
      </c>
      <c r="B1053" s="40" t="s">
        <v>1608</v>
      </c>
      <c r="C1053" s="35">
        <v>-1960.84</v>
      </c>
      <c r="D1053" s="35">
        <v>0</v>
      </c>
      <c r="E1053" s="35">
        <v>0</v>
      </c>
      <c r="F1053" s="49">
        <f t="shared" si="257"/>
        <v>0</v>
      </c>
      <c r="G1053" s="35">
        <v>-1960.84</v>
      </c>
      <c r="H1053" s="35">
        <v>0</v>
      </c>
      <c r="I1053" s="35">
        <v>0</v>
      </c>
      <c r="J1053" s="49">
        <f t="shared" si="258"/>
        <v>0</v>
      </c>
      <c r="K1053" s="35">
        <v>-1960.84</v>
      </c>
      <c r="L1053" s="35">
        <v>0</v>
      </c>
      <c r="M1053" s="35">
        <v>0</v>
      </c>
      <c r="N1053" s="49">
        <f t="shared" si="259"/>
        <v>0</v>
      </c>
      <c r="O1053" s="35">
        <v>-1960.84</v>
      </c>
      <c r="P1053" s="35">
        <v>0</v>
      </c>
      <c r="Q1053" s="35">
        <v>0</v>
      </c>
      <c r="R1053" s="49">
        <f t="shared" si="260"/>
        <v>0</v>
      </c>
      <c r="S1053" s="35">
        <v>-1960.84</v>
      </c>
      <c r="T1053" s="35">
        <v>0</v>
      </c>
      <c r="U1053" s="35">
        <v>0</v>
      </c>
      <c r="V1053" s="49">
        <f t="shared" si="261"/>
        <v>0</v>
      </c>
      <c r="W1053" s="35">
        <v>0</v>
      </c>
      <c r="X1053" s="35">
        <v>0</v>
      </c>
      <c r="Y1053" s="35">
        <v>0</v>
      </c>
      <c r="Z1053" s="49">
        <f t="shared" si="262"/>
        <v>0</v>
      </c>
      <c r="AA1053" s="40">
        <v>0</v>
      </c>
      <c r="AB1053" s="35">
        <v>0</v>
      </c>
      <c r="AC1053" s="35">
        <v>0</v>
      </c>
      <c r="AD1053" s="49">
        <f t="shared" si="263"/>
        <v>0</v>
      </c>
      <c r="AE1053" s="40">
        <v>0</v>
      </c>
      <c r="AF1053" s="35">
        <v>0</v>
      </c>
      <c r="AG1053" s="35">
        <v>0</v>
      </c>
      <c r="AH1053" s="49">
        <f t="shared" si="264"/>
        <v>0</v>
      </c>
      <c r="AI1053" s="40">
        <v>0</v>
      </c>
      <c r="AJ1053" s="35">
        <v>0</v>
      </c>
      <c r="AK1053" s="35">
        <v>0</v>
      </c>
      <c r="AL1053" s="49">
        <f t="shared" si="265"/>
        <v>0</v>
      </c>
      <c r="AM1053" s="35">
        <v>0</v>
      </c>
      <c r="AN1053" s="35">
        <v>0</v>
      </c>
      <c r="AO1053" s="35">
        <v>0</v>
      </c>
      <c r="AP1053" s="49">
        <f t="shared" si="266"/>
        <v>0</v>
      </c>
      <c r="AQ1053" s="35">
        <v>0</v>
      </c>
      <c r="AR1053" s="37">
        <v>0</v>
      </c>
      <c r="AS1053" s="37">
        <v>0</v>
      </c>
      <c r="AT1053" s="51">
        <f t="shared" si="267"/>
        <v>0</v>
      </c>
      <c r="AU1053" s="35">
        <v>0</v>
      </c>
      <c r="AV1053" s="37">
        <v>0</v>
      </c>
      <c r="AW1053" s="37">
        <v>0</v>
      </c>
      <c r="AX1053" s="51">
        <f t="shared" si="268"/>
        <v>0</v>
      </c>
      <c r="AY1053" s="50">
        <f t="shared" si="269"/>
        <v>-9804.1999999999989</v>
      </c>
      <c r="AZ1053" s="50">
        <f t="shared" si="270"/>
        <v>0</v>
      </c>
      <c r="BA1053" s="50">
        <f t="shared" si="271"/>
        <v>0</v>
      </c>
      <c r="BB1053" s="36">
        <f t="shared" si="272"/>
        <v>0</v>
      </c>
      <c r="BC1053" s="38" t="s">
        <v>1465</v>
      </c>
      <c r="BD1053" s="38" t="s">
        <v>1466</v>
      </c>
      <c r="BE1053" s="38" t="s">
        <v>1547</v>
      </c>
      <c r="BF1053" s="38"/>
    </row>
    <row r="1054" spans="1:58" s="33" customFormat="1" x14ac:dyDescent="0.2">
      <c r="A1054" s="34">
        <v>119026</v>
      </c>
      <c r="B1054" s="35" t="s">
        <v>1484</v>
      </c>
      <c r="C1054" s="35">
        <v>516481.63</v>
      </c>
      <c r="D1054" s="35">
        <v>4199181</v>
      </c>
      <c r="E1054" s="35">
        <v>629.40000000000009</v>
      </c>
      <c r="F1054" s="49">
        <f t="shared" si="257"/>
        <v>3.6898740254349596</v>
      </c>
      <c r="G1054" s="35">
        <v>-4134.37</v>
      </c>
      <c r="H1054" s="35">
        <v>2205269.5</v>
      </c>
      <c r="I1054" s="35">
        <v>342.05</v>
      </c>
      <c r="J1054" s="49">
        <f t="shared" si="258"/>
        <v>-5.811782641532022E-2</v>
      </c>
      <c r="K1054" s="35">
        <v>155074.78</v>
      </c>
      <c r="L1054" s="35">
        <v>5028662.5</v>
      </c>
      <c r="M1054" s="35">
        <v>755.35</v>
      </c>
      <c r="N1054" s="49">
        <f t="shared" si="259"/>
        <v>0.92514528465571111</v>
      </c>
      <c r="O1054" s="35">
        <v>233608.41</v>
      </c>
      <c r="P1054" s="35">
        <v>4342854</v>
      </c>
      <c r="Q1054" s="35">
        <v>652.00000000000011</v>
      </c>
      <c r="R1054" s="49">
        <f t="shared" si="260"/>
        <v>1.6675349228871152</v>
      </c>
      <c r="S1054" s="35">
        <v>-77954.44</v>
      </c>
      <c r="T1054" s="35">
        <v>2486225</v>
      </c>
      <c r="U1054" s="35">
        <v>382.5</v>
      </c>
      <c r="V1054" s="49">
        <f t="shared" si="261"/>
        <v>-0.97199072489416682</v>
      </c>
      <c r="W1054" s="35">
        <v>-314473.88</v>
      </c>
      <c r="X1054" s="35">
        <v>3493625.5</v>
      </c>
      <c r="Y1054" s="35">
        <v>535.15</v>
      </c>
      <c r="Z1054" s="49">
        <f t="shared" si="262"/>
        <v>-2.7004086156343892</v>
      </c>
      <c r="AA1054" s="35">
        <v>611906.28</v>
      </c>
      <c r="AB1054" s="35">
        <v>3907111.5</v>
      </c>
      <c r="AC1054" s="35">
        <v>570.95000000000005</v>
      </c>
      <c r="AD1054" s="49">
        <f t="shared" si="263"/>
        <v>4.8550174931020011</v>
      </c>
      <c r="AE1054" s="35">
        <v>105411.29</v>
      </c>
      <c r="AF1054" s="35">
        <v>2359750</v>
      </c>
      <c r="AG1054" s="35">
        <v>340</v>
      </c>
      <c r="AH1054" s="49">
        <f t="shared" si="264"/>
        <v>1.3401159868630153</v>
      </c>
      <c r="AI1054" s="35">
        <v>-376925.65</v>
      </c>
      <c r="AJ1054" s="35">
        <v>2438555.5</v>
      </c>
      <c r="AK1054" s="35">
        <v>355.15</v>
      </c>
      <c r="AL1054" s="49">
        <f t="shared" si="265"/>
        <v>-4.791646181520167</v>
      </c>
      <c r="AM1054" s="35">
        <v>147839.47</v>
      </c>
      <c r="AN1054" s="35">
        <v>4491625</v>
      </c>
      <c r="AO1054" s="35">
        <v>675</v>
      </c>
      <c r="AP1054" s="49">
        <f t="shared" si="266"/>
        <v>1.020348664458854</v>
      </c>
      <c r="AQ1054" s="35">
        <v>444151.99</v>
      </c>
      <c r="AR1054" s="37">
        <v>3415337.5</v>
      </c>
      <c r="AS1054" s="37">
        <v>506.25</v>
      </c>
      <c r="AT1054" s="51">
        <f t="shared" si="267"/>
        <v>4.0314351627035396</v>
      </c>
      <c r="AU1054" s="35">
        <v>-562476.96</v>
      </c>
      <c r="AV1054" s="37">
        <v>4330132.5</v>
      </c>
      <c r="AW1054" s="37">
        <v>614.75</v>
      </c>
      <c r="AX1054" s="51">
        <f t="shared" si="268"/>
        <v>-4.026848083748015</v>
      </c>
      <c r="AY1054" s="50">
        <f t="shared" si="269"/>
        <v>1120508.4100000001</v>
      </c>
      <c r="AZ1054" s="50">
        <f t="shared" si="270"/>
        <v>25662929</v>
      </c>
      <c r="BA1054" s="50">
        <f t="shared" si="271"/>
        <v>6358.55</v>
      </c>
      <c r="BB1054" s="36">
        <f t="shared" si="272"/>
        <v>1.3535384332006688</v>
      </c>
      <c r="BC1054" s="38" t="s">
        <v>1466</v>
      </c>
      <c r="BD1054" s="38" t="s">
        <v>1466</v>
      </c>
      <c r="BE1054" s="38" t="s">
        <v>1547</v>
      </c>
      <c r="BF1054" s="38"/>
    </row>
    <row r="1055" spans="1:58" s="33" customFormat="1" x14ac:dyDescent="0.2">
      <c r="A1055" s="34">
        <v>119061</v>
      </c>
      <c r="B1055" s="35" t="s">
        <v>1485</v>
      </c>
      <c r="C1055" s="35">
        <v>148272.95999999999</v>
      </c>
      <c r="D1055" s="35">
        <v>681695</v>
      </c>
      <c r="E1055" s="35">
        <v>102.5</v>
      </c>
      <c r="F1055" s="49">
        <f t="shared" si="257"/>
        <v>6.5251891241684321</v>
      </c>
      <c r="G1055" s="35">
        <v>-2207.04</v>
      </c>
      <c r="H1055" s="35">
        <v>6390</v>
      </c>
      <c r="I1055" s="35">
        <v>1</v>
      </c>
      <c r="J1055" s="49">
        <f t="shared" si="258"/>
        <v>-10.707079812206572</v>
      </c>
      <c r="K1055" s="35">
        <v>144396.67000000001</v>
      </c>
      <c r="L1055" s="35">
        <v>827167.5</v>
      </c>
      <c r="M1055" s="35">
        <v>124.25</v>
      </c>
      <c r="N1055" s="49">
        <f t="shared" si="259"/>
        <v>5.2370288968074794</v>
      </c>
      <c r="O1055" s="35">
        <v>65006.19</v>
      </c>
      <c r="P1055" s="35">
        <v>1101830.5</v>
      </c>
      <c r="Q1055" s="35">
        <v>165.15</v>
      </c>
      <c r="R1055" s="49">
        <f t="shared" si="260"/>
        <v>1.8289490897193352</v>
      </c>
      <c r="S1055" s="35">
        <v>-123285.04</v>
      </c>
      <c r="T1055" s="35">
        <v>899417.5</v>
      </c>
      <c r="U1055" s="35">
        <v>137.75</v>
      </c>
      <c r="V1055" s="49">
        <f t="shared" si="261"/>
        <v>-4.2492349103725466</v>
      </c>
      <c r="W1055" s="35">
        <v>-103801.76</v>
      </c>
      <c r="X1055" s="35">
        <v>667382.5</v>
      </c>
      <c r="Y1055" s="35">
        <v>102.25</v>
      </c>
      <c r="Z1055" s="49">
        <f t="shared" si="262"/>
        <v>-4.6660690084022285</v>
      </c>
      <c r="AA1055" s="35">
        <v>151015.79</v>
      </c>
      <c r="AB1055" s="35">
        <v>796952.5</v>
      </c>
      <c r="AC1055" s="35">
        <v>115.75</v>
      </c>
      <c r="AD1055" s="49">
        <f t="shared" si="263"/>
        <v>5.8742390418500481</v>
      </c>
      <c r="AE1055" s="35">
        <v>-63916.73</v>
      </c>
      <c r="AF1055" s="35">
        <v>516095</v>
      </c>
      <c r="AG1055" s="35">
        <v>73.5</v>
      </c>
      <c r="AH1055" s="49">
        <f t="shared" si="264"/>
        <v>-3.7154049157616331</v>
      </c>
      <c r="AI1055" s="35">
        <v>-75269.23</v>
      </c>
      <c r="AJ1055" s="35">
        <v>344467.5</v>
      </c>
      <c r="AK1055" s="35">
        <v>50.25</v>
      </c>
      <c r="AL1055" s="49">
        <f t="shared" si="265"/>
        <v>-6.7737772939391956</v>
      </c>
      <c r="AM1055" s="35">
        <v>-72669.22</v>
      </c>
      <c r="AN1055" s="35">
        <v>841425</v>
      </c>
      <c r="AO1055" s="35">
        <v>127.5</v>
      </c>
      <c r="AP1055" s="49">
        <f t="shared" si="266"/>
        <v>-2.6772984163769795</v>
      </c>
      <c r="AQ1055" s="35">
        <v>8435.86</v>
      </c>
      <c r="AR1055" s="37">
        <v>947260</v>
      </c>
      <c r="AS1055" s="37">
        <v>138</v>
      </c>
      <c r="AT1055" s="51">
        <f t="shared" si="267"/>
        <v>0.27607168042564872</v>
      </c>
      <c r="AU1055" s="35">
        <v>-155402.64000000001</v>
      </c>
      <c r="AV1055" s="37">
        <v>66700</v>
      </c>
      <c r="AW1055" s="37">
        <v>10</v>
      </c>
      <c r="AX1055" s="51">
        <f t="shared" si="268"/>
        <v>-72.226114542728652</v>
      </c>
      <c r="AY1055" s="50">
        <f t="shared" si="269"/>
        <v>279397.77</v>
      </c>
      <c r="AZ1055" s="50">
        <f t="shared" si="270"/>
        <v>4980835.5</v>
      </c>
      <c r="BA1055" s="50">
        <f t="shared" si="271"/>
        <v>1147.9000000000001</v>
      </c>
      <c r="BB1055" s="36">
        <f t="shared" si="272"/>
        <v>1.7389313238712663</v>
      </c>
      <c r="BC1055" s="38" t="s">
        <v>1466</v>
      </c>
      <c r="BD1055" s="38" t="s">
        <v>1466</v>
      </c>
      <c r="BE1055" s="38" t="s">
        <v>1547</v>
      </c>
      <c r="BF1055" s="38"/>
    </row>
    <row r="1056" spans="1:58" s="33" customFormat="1" x14ac:dyDescent="0.2">
      <c r="A1056" s="34">
        <v>140852</v>
      </c>
      <c r="B1056" s="35" t="s">
        <v>1489</v>
      </c>
      <c r="C1056" s="35">
        <v>318111.42</v>
      </c>
      <c r="D1056" s="35">
        <v>337235</v>
      </c>
      <c r="E1056" s="35">
        <v>50.5</v>
      </c>
      <c r="F1056" s="49">
        <f t="shared" si="257"/>
        <v>28.298790457692707</v>
      </c>
      <c r="G1056" s="35">
        <v>294696.40000000002</v>
      </c>
      <c r="H1056" s="35">
        <v>591115</v>
      </c>
      <c r="I1056" s="35">
        <v>91.5</v>
      </c>
      <c r="J1056" s="49">
        <f t="shared" si="258"/>
        <v>15.454841105368669</v>
      </c>
      <c r="K1056" s="35">
        <v>369958.93</v>
      </c>
      <c r="L1056" s="35">
        <v>670795</v>
      </c>
      <c r="M1056" s="35">
        <v>100.5</v>
      </c>
      <c r="N1056" s="49">
        <f t="shared" si="259"/>
        <v>16.545692648275555</v>
      </c>
      <c r="O1056" s="35">
        <v>684640.19</v>
      </c>
      <c r="P1056" s="35">
        <v>881892.5</v>
      </c>
      <c r="Q1056" s="35">
        <v>130.75</v>
      </c>
      <c r="R1056" s="49">
        <f t="shared" si="260"/>
        <v>24.066250580427884</v>
      </c>
      <c r="S1056" s="35">
        <v>588600.18000000005</v>
      </c>
      <c r="T1056" s="35">
        <v>403725</v>
      </c>
      <c r="U1056" s="35">
        <v>61.5</v>
      </c>
      <c r="V1056" s="49">
        <f t="shared" si="261"/>
        <v>45.195629648894673</v>
      </c>
      <c r="W1056" s="35">
        <v>394513.94</v>
      </c>
      <c r="X1056" s="35">
        <v>536275</v>
      </c>
      <c r="Y1056" s="35">
        <v>81.5</v>
      </c>
      <c r="Z1056" s="49">
        <f t="shared" si="262"/>
        <v>22.069681040510932</v>
      </c>
      <c r="AA1056" s="35">
        <v>403548.94</v>
      </c>
      <c r="AB1056" s="35">
        <v>111975</v>
      </c>
      <c r="AC1056" s="35">
        <v>16.5</v>
      </c>
      <c r="AD1056" s="49">
        <f t="shared" si="263"/>
        <v>111.72151944630498</v>
      </c>
      <c r="AE1056" s="35">
        <v>180548.94</v>
      </c>
      <c r="AF1056" s="35">
        <v>139000</v>
      </c>
      <c r="AG1056" s="35">
        <v>20</v>
      </c>
      <c r="AH1056" s="49">
        <f t="shared" si="264"/>
        <v>38.96739712230216</v>
      </c>
      <c r="AI1056" s="35">
        <v>402532.7</v>
      </c>
      <c r="AJ1056" s="35">
        <v>358277.5</v>
      </c>
      <c r="AK1056" s="35">
        <v>52.25</v>
      </c>
      <c r="AL1056" s="49">
        <f t="shared" si="265"/>
        <v>34.829186035963744</v>
      </c>
      <c r="AM1056" s="35">
        <v>265132.7</v>
      </c>
      <c r="AN1056" s="35">
        <v>64700</v>
      </c>
      <c r="AO1056" s="35">
        <v>10</v>
      </c>
      <c r="AP1056" s="49">
        <f t="shared" si="266"/>
        <v>127.03421483771253</v>
      </c>
      <c r="AQ1056" s="35">
        <v>110632.7</v>
      </c>
      <c r="AR1056" s="37">
        <v>118125</v>
      </c>
      <c r="AS1056" s="37">
        <v>17.5</v>
      </c>
      <c r="AT1056" s="51">
        <f t="shared" si="267"/>
        <v>29.033766772486771</v>
      </c>
      <c r="AU1056" s="35">
        <v>97732.7</v>
      </c>
      <c r="AV1056" s="37">
        <v>13500</v>
      </c>
      <c r="AW1056" s="37">
        <v>2</v>
      </c>
      <c r="AX1056" s="51">
        <f t="shared" si="268"/>
        <v>224.42323703703701</v>
      </c>
      <c r="AY1056" s="50">
        <f t="shared" si="269"/>
        <v>3054070</v>
      </c>
      <c r="AZ1056" s="50">
        <f t="shared" si="270"/>
        <v>3533012.5</v>
      </c>
      <c r="BA1056" s="50">
        <f t="shared" si="271"/>
        <v>634.5</v>
      </c>
      <c r="BB1056" s="36">
        <f t="shared" si="272"/>
        <v>26.797575723267325</v>
      </c>
      <c r="BC1056" s="38" t="s">
        <v>1466</v>
      </c>
      <c r="BD1056" s="38" t="s">
        <v>1466</v>
      </c>
      <c r="BE1056" s="38" t="s">
        <v>1547</v>
      </c>
      <c r="BF1056" s="38"/>
    </row>
    <row r="1057" spans="1:58" s="33" customFormat="1" x14ac:dyDescent="0.2">
      <c r="A1057" s="34">
        <v>140853</v>
      </c>
      <c r="B1057" s="35" t="s">
        <v>1609</v>
      </c>
      <c r="C1057" s="35">
        <v>-5607.8</v>
      </c>
      <c r="D1057" s="35">
        <v>0</v>
      </c>
      <c r="E1057" s="35">
        <v>0</v>
      </c>
      <c r="F1057" s="49">
        <f t="shared" si="257"/>
        <v>0</v>
      </c>
      <c r="G1057" s="35">
        <v>-357.8</v>
      </c>
      <c r="H1057" s="35">
        <v>32450</v>
      </c>
      <c r="I1057" s="35">
        <v>5</v>
      </c>
      <c r="J1057" s="49">
        <f t="shared" si="258"/>
        <v>-0.3418120184899846</v>
      </c>
      <c r="K1057" s="35">
        <v>-857.8</v>
      </c>
      <c r="L1057" s="35">
        <v>0</v>
      </c>
      <c r="M1057" s="35">
        <v>0</v>
      </c>
      <c r="N1057" s="49">
        <f t="shared" si="259"/>
        <v>0</v>
      </c>
      <c r="O1057" s="35">
        <v>15467.2</v>
      </c>
      <c r="P1057" s="35">
        <v>16425</v>
      </c>
      <c r="Q1057" s="35">
        <v>2.5</v>
      </c>
      <c r="R1057" s="49">
        <f t="shared" si="260"/>
        <v>29.192280060882801</v>
      </c>
      <c r="S1057" s="35">
        <v>-1057.8</v>
      </c>
      <c r="T1057" s="35">
        <v>0</v>
      </c>
      <c r="U1057" s="35">
        <v>0</v>
      </c>
      <c r="V1057" s="49">
        <f t="shared" si="261"/>
        <v>0</v>
      </c>
      <c r="W1057" s="35">
        <v>-1057.8</v>
      </c>
      <c r="X1057" s="35">
        <v>0</v>
      </c>
      <c r="Y1057" s="35">
        <v>0</v>
      </c>
      <c r="Z1057" s="49">
        <f t="shared" si="262"/>
        <v>0</v>
      </c>
      <c r="AA1057" s="35">
        <v>-1057.8</v>
      </c>
      <c r="AB1057" s="35">
        <v>0</v>
      </c>
      <c r="AC1057" s="35">
        <v>0</v>
      </c>
      <c r="AD1057" s="49">
        <f t="shared" si="263"/>
        <v>0</v>
      </c>
      <c r="AE1057" s="35">
        <v>-1057.8</v>
      </c>
      <c r="AF1057" s="35">
        <v>0</v>
      </c>
      <c r="AG1057" s="35">
        <v>0</v>
      </c>
      <c r="AH1057" s="49">
        <f t="shared" si="264"/>
        <v>0</v>
      </c>
      <c r="AI1057" s="35">
        <v>-1057.8</v>
      </c>
      <c r="AJ1057" s="35">
        <v>0</v>
      </c>
      <c r="AK1057" s="35">
        <v>0</v>
      </c>
      <c r="AL1057" s="49">
        <f t="shared" si="265"/>
        <v>0</v>
      </c>
      <c r="AM1057" s="35">
        <v>-1057.8</v>
      </c>
      <c r="AN1057" s="35">
        <v>0</v>
      </c>
      <c r="AO1057" s="35">
        <v>0</v>
      </c>
      <c r="AP1057" s="49">
        <f t="shared" si="266"/>
        <v>0</v>
      </c>
      <c r="AQ1057" s="35">
        <v>-1057.8</v>
      </c>
      <c r="AR1057" s="37">
        <v>0</v>
      </c>
      <c r="AS1057" s="37">
        <v>0</v>
      </c>
      <c r="AT1057" s="51">
        <f t="shared" si="267"/>
        <v>0</v>
      </c>
      <c r="AU1057" s="35">
        <v>-1057.8</v>
      </c>
      <c r="AV1057" s="37">
        <v>0</v>
      </c>
      <c r="AW1057" s="37">
        <v>0</v>
      </c>
      <c r="AX1057" s="51">
        <f t="shared" si="268"/>
        <v>0</v>
      </c>
      <c r="AY1057" s="50">
        <f t="shared" si="269"/>
        <v>5470.3999999999987</v>
      </c>
      <c r="AZ1057" s="50">
        <f t="shared" si="270"/>
        <v>48875</v>
      </c>
      <c r="BA1057" s="50">
        <f t="shared" si="271"/>
        <v>7.5</v>
      </c>
      <c r="BB1057" s="36">
        <f t="shared" si="272"/>
        <v>3.4697166240409203</v>
      </c>
      <c r="BC1057" s="38" t="s">
        <v>1466</v>
      </c>
      <c r="BD1057" s="38" t="s">
        <v>1466</v>
      </c>
      <c r="BE1057" s="38" t="s">
        <v>1547</v>
      </c>
      <c r="BF1057" s="38"/>
    </row>
    <row r="1058" spans="1:58" s="33" customFormat="1" x14ac:dyDescent="0.2">
      <c r="A1058" s="34">
        <v>140859</v>
      </c>
      <c r="B1058" s="35" t="s">
        <v>1610</v>
      </c>
      <c r="C1058" s="35">
        <v>-6938.35</v>
      </c>
      <c r="D1058" s="35">
        <v>609920</v>
      </c>
      <c r="E1058" s="35">
        <v>92</v>
      </c>
      <c r="F1058" s="49">
        <f t="shared" si="257"/>
        <v>-0.34127508525708289</v>
      </c>
      <c r="G1058" s="35">
        <v>-16531.39</v>
      </c>
      <c r="H1058" s="35">
        <v>675800</v>
      </c>
      <c r="I1058" s="35">
        <v>105</v>
      </c>
      <c r="J1058" s="49">
        <f t="shared" si="258"/>
        <v>-0.75832064220183482</v>
      </c>
      <c r="K1058" s="35">
        <v>35331.57</v>
      </c>
      <c r="L1058" s="35">
        <v>794400</v>
      </c>
      <c r="M1058" s="35">
        <v>120</v>
      </c>
      <c r="N1058" s="49">
        <f t="shared" si="259"/>
        <v>1.3342737915407854</v>
      </c>
      <c r="O1058" s="35">
        <v>-21924.48</v>
      </c>
      <c r="P1058" s="35">
        <v>1051520</v>
      </c>
      <c r="Q1058" s="35">
        <v>159</v>
      </c>
      <c r="R1058" s="49">
        <f t="shared" si="260"/>
        <v>-0.64635849056603767</v>
      </c>
      <c r="S1058" s="35">
        <v>-51867.1</v>
      </c>
      <c r="T1058" s="35">
        <v>653000</v>
      </c>
      <c r="U1058" s="35">
        <v>101</v>
      </c>
      <c r="V1058" s="49">
        <f t="shared" si="261"/>
        <v>-2.4622972434915775</v>
      </c>
      <c r="W1058" s="35">
        <v>3746.89</v>
      </c>
      <c r="X1058" s="35">
        <v>355200</v>
      </c>
      <c r="Y1058" s="35">
        <v>55</v>
      </c>
      <c r="Z1058" s="49">
        <f t="shared" si="262"/>
        <v>0.31646030405405406</v>
      </c>
      <c r="AA1058" s="35">
        <v>-13117.11</v>
      </c>
      <c r="AB1058" s="35">
        <v>337000</v>
      </c>
      <c r="AC1058" s="35">
        <v>50</v>
      </c>
      <c r="AD1058" s="49">
        <f t="shared" si="263"/>
        <v>-1.2066184272997034</v>
      </c>
      <c r="AE1058" s="35">
        <v>-12723.11</v>
      </c>
      <c r="AF1058" s="35">
        <v>208200</v>
      </c>
      <c r="AG1058" s="35">
        <v>30</v>
      </c>
      <c r="AH1058" s="49">
        <f t="shared" si="264"/>
        <v>-1.8333011527377523</v>
      </c>
      <c r="AI1058" s="35">
        <v>121302.9</v>
      </c>
      <c r="AJ1058" s="35">
        <v>505200</v>
      </c>
      <c r="AK1058" s="35">
        <v>75</v>
      </c>
      <c r="AL1058" s="49">
        <f t="shared" si="265"/>
        <v>7.4433687648456059</v>
      </c>
      <c r="AM1058" s="35">
        <v>199537.9</v>
      </c>
      <c r="AN1058" s="35">
        <v>1700100</v>
      </c>
      <c r="AO1058" s="35">
        <v>255</v>
      </c>
      <c r="AP1058" s="49">
        <f t="shared" si="266"/>
        <v>3.6384182695135578</v>
      </c>
      <c r="AQ1058" s="35">
        <v>32665.9</v>
      </c>
      <c r="AR1058" s="37">
        <v>874200</v>
      </c>
      <c r="AS1058" s="37">
        <v>130</v>
      </c>
      <c r="AT1058" s="51">
        <f t="shared" si="267"/>
        <v>1.1583652482269504</v>
      </c>
      <c r="AU1058" s="35">
        <v>-78749.2</v>
      </c>
      <c r="AV1058" s="37">
        <v>893500</v>
      </c>
      <c r="AW1058" s="37">
        <v>130</v>
      </c>
      <c r="AX1058" s="51">
        <f t="shared" si="268"/>
        <v>-2.7322050363738106</v>
      </c>
      <c r="AY1058" s="50">
        <f t="shared" si="269"/>
        <v>-71299.97</v>
      </c>
      <c r="AZ1058" s="50">
        <f t="shared" si="270"/>
        <v>4476840</v>
      </c>
      <c r="BA1058" s="50">
        <f t="shared" si="271"/>
        <v>1302</v>
      </c>
      <c r="BB1058" s="36">
        <f t="shared" si="272"/>
        <v>-0.49371857604917757</v>
      </c>
      <c r="BC1058" s="38" t="s">
        <v>1466</v>
      </c>
      <c r="BD1058" s="38" t="s">
        <v>1466</v>
      </c>
      <c r="BE1058" s="38" t="s">
        <v>1547</v>
      </c>
      <c r="BF1058" s="38"/>
    </row>
    <row r="1059" spans="1:58" s="33" customFormat="1" x14ac:dyDescent="0.2">
      <c r="A1059" s="34">
        <v>140963</v>
      </c>
      <c r="B1059" s="35" t="s">
        <v>1498</v>
      </c>
      <c r="C1059" s="35">
        <v>-2213.54</v>
      </c>
      <c r="D1059" s="35">
        <v>200400</v>
      </c>
      <c r="E1059" s="35">
        <v>30</v>
      </c>
      <c r="F1059" s="49">
        <f t="shared" si="257"/>
        <v>-0.33136826347305387</v>
      </c>
      <c r="G1059" s="35">
        <v>-4713.54</v>
      </c>
      <c r="H1059" s="35">
        <v>222200</v>
      </c>
      <c r="I1059" s="35">
        <v>35</v>
      </c>
      <c r="J1059" s="49">
        <f t="shared" si="258"/>
        <v>-0.65760459045904585</v>
      </c>
      <c r="K1059" s="35">
        <v>39261.410000000003</v>
      </c>
      <c r="L1059" s="35">
        <v>721900</v>
      </c>
      <c r="M1059" s="35">
        <v>110</v>
      </c>
      <c r="N1059" s="49">
        <f t="shared" si="259"/>
        <v>1.631586507826569</v>
      </c>
      <c r="O1059" s="35">
        <v>-9924.6</v>
      </c>
      <c r="P1059" s="35">
        <v>560200</v>
      </c>
      <c r="Q1059" s="35">
        <v>85</v>
      </c>
      <c r="R1059" s="49">
        <f t="shared" si="260"/>
        <v>-0.54920135665833625</v>
      </c>
      <c r="S1059" s="35">
        <v>-27699.62</v>
      </c>
      <c r="T1059" s="35">
        <v>291700</v>
      </c>
      <c r="U1059" s="35">
        <v>45</v>
      </c>
      <c r="V1059" s="49">
        <f t="shared" si="261"/>
        <v>-2.9437374700034278</v>
      </c>
      <c r="W1059" s="35">
        <v>-30499.62</v>
      </c>
      <c r="X1059" s="35">
        <v>451400</v>
      </c>
      <c r="Y1059" s="35">
        <v>70</v>
      </c>
      <c r="Z1059" s="49">
        <f t="shared" si="262"/>
        <v>-2.0270017722640672</v>
      </c>
      <c r="AA1059" s="35">
        <v>-9299.6200000000008</v>
      </c>
      <c r="AB1059" s="35">
        <v>64400</v>
      </c>
      <c r="AC1059" s="35">
        <v>10</v>
      </c>
      <c r="AD1059" s="49">
        <f t="shared" si="263"/>
        <v>-4.4765251552795036</v>
      </c>
      <c r="AE1059" s="35">
        <v>-6229.62</v>
      </c>
      <c r="AF1059" s="35">
        <v>143650</v>
      </c>
      <c r="AG1059" s="35">
        <v>20</v>
      </c>
      <c r="AH1059" s="49">
        <f t="shared" si="264"/>
        <v>-1.3009996519317786</v>
      </c>
      <c r="AI1059" s="35">
        <v>-31779.62</v>
      </c>
      <c r="AJ1059" s="35">
        <v>340000</v>
      </c>
      <c r="AK1059" s="35">
        <v>50</v>
      </c>
      <c r="AL1059" s="49">
        <f t="shared" si="265"/>
        <v>-2.8975535882352941</v>
      </c>
      <c r="AM1059" s="35">
        <v>122720.36</v>
      </c>
      <c r="AN1059" s="35">
        <v>1070600</v>
      </c>
      <c r="AO1059" s="35">
        <v>160</v>
      </c>
      <c r="AP1059" s="49">
        <f t="shared" si="266"/>
        <v>3.5534570894825332</v>
      </c>
      <c r="AQ1059" s="35">
        <v>249420.36</v>
      </c>
      <c r="AR1059" s="37">
        <v>528000</v>
      </c>
      <c r="AS1059" s="37">
        <v>80</v>
      </c>
      <c r="AT1059" s="51">
        <f t="shared" si="267"/>
        <v>14.643998409090909</v>
      </c>
      <c r="AU1059" s="35">
        <v>-52779.64</v>
      </c>
      <c r="AV1059" s="37">
        <v>136000</v>
      </c>
      <c r="AW1059" s="37">
        <v>20</v>
      </c>
      <c r="AX1059" s="51">
        <f t="shared" si="268"/>
        <v>-12.030653235294118</v>
      </c>
      <c r="AY1059" s="50">
        <f t="shared" si="269"/>
        <v>-45089.13</v>
      </c>
      <c r="AZ1059" s="50">
        <f t="shared" si="270"/>
        <v>2512200</v>
      </c>
      <c r="BA1059" s="50">
        <f t="shared" si="271"/>
        <v>715</v>
      </c>
      <c r="BB1059" s="36">
        <f t="shared" si="272"/>
        <v>-0.55639002866013854</v>
      </c>
      <c r="BC1059" s="38" t="s">
        <v>1466</v>
      </c>
      <c r="BD1059" s="38" t="s">
        <v>1466</v>
      </c>
      <c r="BE1059" s="38" t="s">
        <v>1547</v>
      </c>
      <c r="BF1059" s="38"/>
    </row>
    <row r="1060" spans="1:58" s="33" customFormat="1" x14ac:dyDescent="0.2">
      <c r="A1060" s="34">
        <v>140966</v>
      </c>
      <c r="B1060" s="35" t="s">
        <v>1611</v>
      </c>
      <c r="C1060" s="35">
        <v>-2584.9</v>
      </c>
      <c r="D1060" s="35">
        <v>198000</v>
      </c>
      <c r="E1060" s="35">
        <v>30</v>
      </c>
      <c r="F1060" s="49">
        <f t="shared" si="257"/>
        <v>-0.39165151515151514</v>
      </c>
      <c r="G1060" s="35">
        <v>-5584.9</v>
      </c>
      <c r="H1060" s="35">
        <v>16225</v>
      </c>
      <c r="I1060" s="35">
        <v>2.5</v>
      </c>
      <c r="J1060" s="49">
        <f t="shared" si="258"/>
        <v>-10.670687211093989</v>
      </c>
      <c r="K1060" s="35">
        <v>16975.099999999999</v>
      </c>
      <c r="L1060" s="35">
        <v>50425</v>
      </c>
      <c r="M1060" s="35">
        <v>7.5</v>
      </c>
      <c r="N1060" s="49">
        <f t="shared" si="259"/>
        <v>10.09921665840357</v>
      </c>
      <c r="O1060" s="35">
        <v>-374.9</v>
      </c>
      <c r="P1060" s="35">
        <v>49625</v>
      </c>
      <c r="Q1060" s="35">
        <v>7.5</v>
      </c>
      <c r="R1060" s="49">
        <f t="shared" si="260"/>
        <v>-0.23419445843828715</v>
      </c>
      <c r="S1060" s="35">
        <v>5437.6</v>
      </c>
      <c r="T1060" s="35">
        <v>122062.5</v>
      </c>
      <c r="U1060" s="35">
        <v>18.75</v>
      </c>
      <c r="V1060" s="49">
        <f t="shared" si="261"/>
        <v>1.3809777777777779</v>
      </c>
      <c r="W1060" s="35">
        <v>-4587.8999999999996</v>
      </c>
      <c r="X1060" s="35">
        <v>32350</v>
      </c>
      <c r="Y1060" s="35">
        <v>5</v>
      </c>
      <c r="Z1060" s="49">
        <f t="shared" si="262"/>
        <v>-4.2546213292117461</v>
      </c>
      <c r="AA1060" s="35">
        <v>-399.9</v>
      </c>
      <c r="AB1060" s="35">
        <v>17925</v>
      </c>
      <c r="AC1060" s="35">
        <v>2.5</v>
      </c>
      <c r="AD1060" s="49">
        <f t="shared" si="263"/>
        <v>-0.69159832635983254</v>
      </c>
      <c r="AE1060" s="35">
        <v>-774.9</v>
      </c>
      <c r="AF1060" s="35">
        <v>17925</v>
      </c>
      <c r="AG1060" s="35">
        <v>2.5</v>
      </c>
      <c r="AH1060" s="49">
        <f t="shared" si="264"/>
        <v>-1.2969037656903766</v>
      </c>
      <c r="AI1060" s="35">
        <v>-5124.8999999999996</v>
      </c>
      <c r="AJ1060" s="35">
        <v>103050</v>
      </c>
      <c r="AK1060" s="35">
        <v>15</v>
      </c>
      <c r="AL1060" s="49">
        <f t="shared" si="265"/>
        <v>-1.5416972343522561</v>
      </c>
      <c r="AM1060" s="35">
        <v>-799.9</v>
      </c>
      <c r="AN1060" s="35">
        <v>33100</v>
      </c>
      <c r="AO1060" s="35">
        <v>5</v>
      </c>
      <c r="AP1060" s="49">
        <f t="shared" si="266"/>
        <v>-0.74915105740181265</v>
      </c>
      <c r="AQ1060" s="35">
        <v>47750.1</v>
      </c>
      <c r="AR1060" s="37">
        <v>50025</v>
      </c>
      <c r="AS1060" s="37">
        <v>7.5</v>
      </c>
      <c r="AT1060" s="51">
        <f t="shared" si="267"/>
        <v>29.590266866566715</v>
      </c>
      <c r="AU1060" s="35">
        <v>-5574.9</v>
      </c>
      <c r="AV1060" s="37">
        <v>119475</v>
      </c>
      <c r="AW1060" s="37">
        <v>17.5</v>
      </c>
      <c r="AX1060" s="51">
        <f t="shared" si="268"/>
        <v>-1.446510985561833</v>
      </c>
      <c r="AY1060" s="50">
        <f t="shared" si="269"/>
        <v>8880.2000000000007</v>
      </c>
      <c r="AZ1060" s="50">
        <f t="shared" si="270"/>
        <v>486612.5</v>
      </c>
      <c r="BA1060" s="50">
        <f t="shared" si="271"/>
        <v>121.25</v>
      </c>
      <c r="BB1060" s="36">
        <f t="shared" si="272"/>
        <v>0.56571954070230424</v>
      </c>
      <c r="BC1060" s="38" t="s">
        <v>1466</v>
      </c>
      <c r="BD1060" s="38" t="s">
        <v>1466</v>
      </c>
      <c r="BE1060" s="38" t="s">
        <v>1547</v>
      </c>
      <c r="BF1060" s="38"/>
    </row>
    <row r="1061" spans="1:58" s="33" customFormat="1" x14ac:dyDescent="0.2">
      <c r="A1061" s="34">
        <v>141115</v>
      </c>
      <c r="B1061" s="35" t="s">
        <v>1501</v>
      </c>
      <c r="C1061" s="35">
        <v>1848940.69</v>
      </c>
      <c r="D1061" s="35">
        <v>9847393</v>
      </c>
      <c r="E1061" s="35">
        <v>1480.7</v>
      </c>
      <c r="F1061" s="49">
        <f t="shared" si="257"/>
        <v>5.6327822703937986</v>
      </c>
      <c r="G1061" s="35">
        <v>-258698.87</v>
      </c>
      <c r="H1061" s="35">
        <v>6046517</v>
      </c>
      <c r="I1061" s="35">
        <v>939.05000000000007</v>
      </c>
      <c r="J1061" s="49">
        <f t="shared" si="258"/>
        <v>-1.3263280281854826</v>
      </c>
      <c r="K1061" s="35">
        <v>656188.13</v>
      </c>
      <c r="L1061" s="35">
        <v>11585586.5</v>
      </c>
      <c r="M1061" s="35">
        <v>1742.95</v>
      </c>
      <c r="N1061" s="49">
        <f t="shared" si="259"/>
        <v>1.6991495337763003</v>
      </c>
      <c r="O1061" s="35">
        <v>839075.18</v>
      </c>
      <c r="P1061" s="35">
        <v>11373962</v>
      </c>
      <c r="Q1061" s="35">
        <v>1711.1</v>
      </c>
      <c r="R1061" s="49">
        <f t="shared" si="260"/>
        <v>2.2869190683070686</v>
      </c>
      <c r="S1061" s="35">
        <v>553657.24</v>
      </c>
      <c r="T1061" s="35">
        <v>8635510</v>
      </c>
      <c r="U1061" s="35">
        <v>1328</v>
      </c>
      <c r="V1061" s="49">
        <f t="shared" si="261"/>
        <v>1.9875345451513577</v>
      </c>
      <c r="W1061" s="35">
        <v>262930.95</v>
      </c>
      <c r="X1061" s="35">
        <v>9139675.5</v>
      </c>
      <c r="Y1061" s="35">
        <v>1406.15</v>
      </c>
      <c r="Z1061" s="49">
        <f t="shared" si="262"/>
        <v>0.86304251173906565</v>
      </c>
      <c r="AA1061" s="35">
        <v>-22858.15</v>
      </c>
      <c r="AB1061" s="35">
        <v>9744917.5</v>
      </c>
      <c r="AC1061" s="35">
        <v>1418.25</v>
      </c>
      <c r="AD1061" s="49">
        <f t="shared" si="263"/>
        <v>-7.2715099948255077E-2</v>
      </c>
      <c r="AE1061" s="35">
        <v>864190.04</v>
      </c>
      <c r="AF1061" s="35">
        <v>8683832.5</v>
      </c>
      <c r="AG1061" s="35">
        <v>1235.25</v>
      </c>
      <c r="AH1061" s="49">
        <f t="shared" si="264"/>
        <v>2.9855137348630345</v>
      </c>
      <c r="AI1061" s="35">
        <v>822767.86</v>
      </c>
      <c r="AJ1061" s="35">
        <v>11742597</v>
      </c>
      <c r="AK1061" s="35">
        <v>1712.6</v>
      </c>
      <c r="AL1061" s="49">
        <f t="shared" si="265"/>
        <v>2.1720751942692065</v>
      </c>
      <c r="AM1061" s="35">
        <v>2147921.9900000002</v>
      </c>
      <c r="AN1061" s="35">
        <v>10825056</v>
      </c>
      <c r="AO1061" s="35">
        <v>1603.8</v>
      </c>
      <c r="AP1061" s="49">
        <f t="shared" si="266"/>
        <v>6.1510611760345633</v>
      </c>
      <c r="AQ1061" s="35">
        <v>2787322.49</v>
      </c>
      <c r="AR1061" s="37">
        <v>12410665</v>
      </c>
      <c r="AS1061" s="37">
        <v>1817.5</v>
      </c>
      <c r="AT1061" s="51">
        <f t="shared" si="267"/>
        <v>6.9623180699825511</v>
      </c>
      <c r="AU1061" s="35">
        <v>1625039.64</v>
      </c>
      <c r="AV1061" s="37">
        <v>14023022.5</v>
      </c>
      <c r="AW1061" s="37">
        <v>2025.7499999999998</v>
      </c>
      <c r="AX1061" s="51">
        <f t="shared" si="268"/>
        <v>3.5923944955518681</v>
      </c>
      <c r="AY1061" s="50">
        <f t="shared" si="269"/>
        <v>3879235.1700000004</v>
      </c>
      <c r="AZ1061" s="50">
        <f t="shared" si="270"/>
        <v>66373561.5</v>
      </c>
      <c r="BA1061" s="50">
        <f t="shared" si="271"/>
        <v>18421.099999999999</v>
      </c>
      <c r="BB1061" s="36">
        <f t="shared" si="272"/>
        <v>1.8118101176475216</v>
      </c>
      <c r="BC1061" s="38" t="s">
        <v>1466</v>
      </c>
      <c r="BD1061" s="38" t="s">
        <v>1466</v>
      </c>
      <c r="BE1061" s="38" t="s">
        <v>1547</v>
      </c>
      <c r="BF1061" s="38"/>
    </row>
    <row r="1062" spans="1:58" s="33" customFormat="1" x14ac:dyDescent="0.2">
      <c r="A1062" s="34">
        <v>141311</v>
      </c>
      <c r="B1062" s="35" t="s">
        <v>1502</v>
      </c>
      <c r="C1062" s="35">
        <v>142876.79999999999</v>
      </c>
      <c r="D1062" s="35">
        <v>547007.5</v>
      </c>
      <c r="E1062" s="35">
        <v>82.25</v>
      </c>
      <c r="F1062" s="49">
        <f t="shared" si="257"/>
        <v>7.8359144984300944</v>
      </c>
      <c r="G1062" s="35">
        <v>-10117.69</v>
      </c>
      <c r="H1062" s="35">
        <v>442340</v>
      </c>
      <c r="I1062" s="35">
        <v>69</v>
      </c>
      <c r="J1062" s="49">
        <f t="shared" si="258"/>
        <v>-0.70906630646109325</v>
      </c>
      <c r="K1062" s="35">
        <v>145343.59</v>
      </c>
      <c r="L1062" s="35">
        <v>1021680</v>
      </c>
      <c r="M1062" s="35">
        <v>153</v>
      </c>
      <c r="N1062" s="49">
        <f t="shared" si="259"/>
        <v>4.2677821822879958</v>
      </c>
      <c r="O1062" s="35">
        <v>85979.03</v>
      </c>
      <c r="P1062" s="35">
        <v>1206260</v>
      </c>
      <c r="Q1062" s="35">
        <v>182</v>
      </c>
      <c r="R1062" s="49">
        <f t="shared" si="260"/>
        <v>2.209598204367218</v>
      </c>
      <c r="S1062" s="35">
        <v>110315.1</v>
      </c>
      <c r="T1062" s="35">
        <v>769995</v>
      </c>
      <c r="U1062" s="35">
        <v>118.5</v>
      </c>
      <c r="V1062" s="49">
        <f t="shared" si="261"/>
        <v>4.4412861122474823</v>
      </c>
      <c r="W1062" s="35">
        <v>-74922.42</v>
      </c>
      <c r="X1062" s="35">
        <v>401100</v>
      </c>
      <c r="Y1062" s="35">
        <v>62</v>
      </c>
      <c r="Z1062" s="49">
        <f t="shared" si="262"/>
        <v>-5.6037711293941657</v>
      </c>
      <c r="AA1062" s="35">
        <v>290281.58</v>
      </c>
      <c r="AB1062" s="35">
        <v>757400</v>
      </c>
      <c r="AC1062" s="35">
        <v>110</v>
      </c>
      <c r="AD1062" s="49">
        <f t="shared" si="263"/>
        <v>11.881078663850014</v>
      </c>
      <c r="AE1062" s="35">
        <v>120615.59</v>
      </c>
      <c r="AF1062" s="35">
        <v>487950</v>
      </c>
      <c r="AG1062" s="35">
        <v>70</v>
      </c>
      <c r="AH1062" s="49">
        <f t="shared" si="264"/>
        <v>7.4156526283430679</v>
      </c>
      <c r="AI1062" s="35">
        <v>-54995.4</v>
      </c>
      <c r="AJ1062" s="35">
        <v>569460</v>
      </c>
      <c r="AK1062" s="35">
        <v>83</v>
      </c>
      <c r="AL1062" s="49">
        <f t="shared" si="265"/>
        <v>-2.9938141397113056</v>
      </c>
      <c r="AM1062" s="35">
        <v>-32538.42</v>
      </c>
      <c r="AN1062" s="35">
        <v>769350</v>
      </c>
      <c r="AO1062" s="35">
        <v>115</v>
      </c>
      <c r="AP1062" s="49">
        <f t="shared" si="266"/>
        <v>-1.3110951062585299</v>
      </c>
      <c r="AQ1062" s="35">
        <v>26957.59</v>
      </c>
      <c r="AR1062" s="37">
        <v>856890</v>
      </c>
      <c r="AS1062" s="37">
        <v>126</v>
      </c>
      <c r="AT1062" s="51">
        <f t="shared" si="267"/>
        <v>0.97525387155877652</v>
      </c>
      <c r="AU1062" s="35">
        <v>-148011.14000000001</v>
      </c>
      <c r="AV1062" s="37">
        <v>1038797.5</v>
      </c>
      <c r="AW1062" s="37">
        <v>151.75</v>
      </c>
      <c r="AX1062" s="51">
        <f t="shared" si="268"/>
        <v>-4.4169776496381639</v>
      </c>
      <c r="AY1062" s="50">
        <f t="shared" si="269"/>
        <v>689755.99</v>
      </c>
      <c r="AZ1062" s="50">
        <f t="shared" si="270"/>
        <v>5145782.5</v>
      </c>
      <c r="BA1062" s="50">
        <f t="shared" si="271"/>
        <v>1322.5</v>
      </c>
      <c r="BB1062" s="36">
        <f t="shared" si="272"/>
        <v>4.1553321948605486</v>
      </c>
      <c r="BC1062" s="38" t="s">
        <v>1466</v>
      </c>
      <c r="BD1062" s="38" t="s">
        <v>1466</v>
      </c>
      <c r="BE1062" s="38" t="s">
        <v>1547</v>
      </c>
      <c r="BF1062" s="38"/>
    </row>
    <row r="1063" spans="1:58" s="33" customFormat="1" x14ac:dyDescent="0.2">
      <c r="A1063" s="34">
        <v>141314</v>
      </c>
      <c r="B1063" s="35" t="s">
        <v>1503</v>
      </c>
      <c r="C1063" s="35">
        <v>-202.12</v>
      </c>
      <c r="D1063" s="35">
        <v>33200</v>
      </c>
      <c r="E1063" s="35">
        <v>5</v>
      </c>
      <c r="F1063" s="49">
        <f t="shared" si="257"/>
        <v>-0.18263855421686745</v>
      </c>
      <c r="G1063" s="35">
        <v>-702.12</v>
      </c>
      <c r="H1063" s="35">
        <v>0</v>
      </c>
      <c r="I1063" s="35">
        <v>0</v>
      </c>
      <c r="J1063" s="49">
        <f t="shared" si="258"/>
        <v>0</v>
      </c>
      <c r="K1063" s="35">
        <v>-402.12</v>
      </c>
      <c r="L1063" s="35">
        <v>67100</v>
      </c>
      <c r="M1063" s="35">
        <v>10</v>
      </c>
      <c r="N1063" s="49">
        <f t="shared" si="259"/>
        <v>-0.17978539493293594</v>
      </c>
      <c r="O1063" s="35">
        <v>-602.12</v>
      </c>
      <c r="P1063" s="35">
        <v>99600</v>
      </c>
      <c r="Q1063" s="35">
        <v>15</v>
      </c>
      <c r="R1063" s="49">
        <f t="shared" si="260"/>
        <v>-0.18740682730923694</v>
      </c>
      <c r="S1063" s="35">
        <v>-102.12</v>
      </c>
      <c r="T1063" s="35">
        <v>16175</v>
      </c>
      <c r="U1063" s="35">
        <v>2.5</v>
      </c>
      <c r="V1063" s="49">
        <f t="shared" si="261"/>
        <v>-0.19571684698608965</v>
      </c>
      <c r="W1063" s="35">
        <v>-927.12</v>
      </c>
      <c r="X1063" s="35">
        <v>16175</v>
      </c>
      <c r="Y1063" s="35">
        <v>2.5</v>
      </c>
      <c r="Z1063" s="49">
        <f t="shared" si="262"/>
        <v>-1.7195425038639878</v>
      </c>
      <c r="AA1063" s="35">
        <v>33672.879999999997</v>
      </c>
      <c r="AB1063" s="35">
        <v>35850</v>
      </c>
      <c r="AC1063" s="35">
        <v>5</v>
      </c>
      <c r="AD1063" s="49">
        <f t="shared" si="263"/>
        <v>29.117413668061364</v>
      </c>
      <c r="AE1063" s="35">
        <v>-1100.1199999999999</v>
      </c>
      <c r="AF1063" s="35">
        <v>17925</v>
      </c>
      <c r="AG1063" s="35">
        <v>2.5</v>
      </c>
      <c r="AH1063" s="49">
        <f t="shared" si="264"/>
        <v>-1.841205020920502</v>
      </c>
      <c r="AI1063" s="35">
        <v>-550.12</v>
      </c>
      <c r="AJ1063" s="35">
        <v>16675</v>
      </c>
      <c r="AK1063" s="35">
        <v>2.5</v>
      </c>
      <c r="AL1063" s="49">
        <f t="shared" si="265"/>
        <v>-1.022711844077961</v>
      </c>
      <c r="AM1063" s="35">
        <v>-300.12</v>
      </c>
      <c r="AN1063" s="35">
        <v>17125</v>
      </c>
      <c r="AO1063" s="35">
        <v>2.5</v>
      </c>
      <c r="AP1063" s="49">
        <f t="shared" si="266"/>
        <v>-0.54328291970802922</v>
      </c>
      <c r="AQ1063" s="35">
        <v>15774.88</v>
      </c>
      <c r="AR1063" s="37">
        <v>16675</v>
      </c>
      <c r="AS1063" s="37">
        <v>2.5</v>
      </c>
      <c r="AT1063" s="51">
        <f t="shared" si="267"/>
        <v>29.326613493253372</v>
      </c>
      <c r="AU1063" s="35">
        <v>-750.12</v>
      </c>
      <c r="AV1063" s="37">
        <v>17375</v>
      </c>
      <c r="AW1063" s="37">
        <v>2.5</v>
      </c>
      <c r="AX1063" s="51">
        <f t="shared" si="268"/>
        <v>-1.3383435971223021</v>
      </c>
      <c r="AY1063" s="50">
        <f t="shared" si="269"/>
        <v>30735.159999999996</v>
      </c>
      <c r="AZ1063" s="50">
        <f t="shared" si="270"/>
        <v>268100</v>
      </c>
      <c r="BA1063" s="50">
        <f t="shared" si="271"/>
        <v>52.5</v>
      </c>
      <c r="BB1063" s="36">
        <f t="shared" si="272"/>
        <v>3.5538603506154418</v>
      </c>
      <c r="BC1063" s="38" t="s">
        <v>1466</v>
      </c>
      <c r="BD1063" s="38" t="s">
        <v>1466</v>
      </c>
      <c r="BE1063" s="38" t="s">
        <v>1547</v>
      </c>
      <c r="BF1063" s="38"/>
    </row>
    <row r="1064" spans="1:58" s="33" customFormat="1" x14ac:dyDescent="0.2">
      <c r="A1064" s="34">
        <v>146968</v>
      </c>
      <c r="B1064" s="35" t="s">
        <v>1505</v>
      </c>
      <c r="C1064" s="35">
        <v>229183.23</v>
      </c>
      <c r="D1064" s="35">
        <v>2303962.5</v>
      </c>
      <c r="E1064" s="35">
        <v>348.75</v>
      </c>
      <c r="F1064" s="49">
        <f t="shared" si="257"/>
        <v>2.9842052116733671</v>
      </c>
      <c r="G1064" s="35">
        <v>94038.19</v>
      </c>
      <c r="H1064" s="35">
        <v>2007850.5</v>
      </c>
      <c r="I1064" s="35">
        <v>310.25</v>
      </c>
      <c r="J1064" s="49">
        <f t="shared" si="258"/>
        <v>1.4518929023849136</v>
      </c>
      <c r="K1064" s="35">
        <v>-36126.050000000003</v>
      </c>
      <c r="L1064" s="35">
        <v>2965538.5</v>
      </c>
      <c r="M1064" s="35">
        <v>445.05</v>
      </c>
      <c r="N1064" s="49">
        <f t="shared" si="259"/>
        <v>-0.36545858366026945</v>
      </c>
      <c r="O1064" s="35">
        <v>-48518.01</v>
      </c>
      <c r="P1064" s="35">
        <v>1905047.5</v>
      </c>
      <c r="Q1064" s="35">
        <v>285.75</v>
      </c>
      <c r="R1064" s="49">
        <f t="shared" si="260"/>
        <v>-0.78951223525922576</v>
      </c>
      <c r="S1064" s="35">
        <v>-117602.28</v>
      </c>
      <c r="T1064" s="35">
        <v>1436241.5</v>
      </c>
      <c r="U1064" s="35">
        <v>221.55</v>
      </c>
      <c r="V1064" s="49">
        <f t="shared" si="261"/>
        <v>-2.5383409962739556</v>
      </c>
      <c r="W1064" s="35">
        <v>-2135.23</v>
      </c>
      <c r="X1064" s="35">
        <v>1730382.5</v>
      </c>
      <c r="Y1064" s="35">
        <v>265.25</v>
      </c>
      <c r="Z1064" s="49">
        <f t="shared" si="262"/>
        <v>-3.7018925006465336E-2</v>
      </c>
      <c r="AA1064" s="35">
        <v>264243.3</v>
      </c>
      <c r="AB1064" s="35">
        <v>2452360</v>
      </c>
      <c r="AC1064" s="35">
        <v>357.5</v>
      </c>
      <c r="AD1064" s="49">
        <f t="shared" si="263"/>
        <v>3.3402690877358951</v>
      </c>
      <c r="AE1064" s="35">
        <v>412921.29</v>
      </c>
      <c r="AF1064" s="35">
        <v>1582705</v>
      </c>
      <c r="AG1064" s="35">
        <v>228.5</v>
      </c>
      <c r="AH1064" s="49">
        <f t="shared" si="264"/>
        <v>7.8268778452080445</v>
      </c>
      <c r="AI1064" s="35">
        <v>6158.21</v>
      </c>
      <c r="AJ1064" s="35">
        <v>2314300</v>
      </c>
      <c r="AK1064" s="35">
        <v>340</v>
      </c>
      <c r="AL1064" s="49">
        <f t="shared" si="265"/>
        <v>8.2489093894482127E-2</v>
      </c>
      <c r="AM1064" s="35">
        <v>98168.2</v>
      </c>
      <c r="AN1064" s="35">
        <v>1739276</v>
      </c>
      <c r="AO1064" s="35">
        <v>259.2</v>
      </c>
      <c r="AP1064" s="49">
        <f t="shared" si="266"/>
        <v>1.7497017149664571</v>
      </c>
      <c r="AQ1064" s="35">
        <v>464233.71</v>
      </c>
      <c r="AR1064" s="37">
        <v>1560383.5</v>
      </c>
      <c r="AS1064" s="37">
        <v>225.45</v>
      </c>
      <c r="AT1064" s="51">
        <f t="shared" si="267"/>
        <v>9.2228897639586673</v>
      </c>
      <c r="AU1064" s="35">
        <v>-79415.990000000005</v>
      </c>
      <c r="AV1064" s="37">
        <v>2195250</v>
      </c>
      <c r="AW1064" s="37">
        <v>310</v>
      </c>
      <c r="AX1064" s="51">
        <f t="shared" si="268"/>
        <v>-1.1214648399954448</v>
      </c>
      <c r="AY1064" s="50">
        <f t="shared" si="269"/>
        <v>383083.15</v>
      </c>
      <c r="AZ1064" s="50">
        <f t="shared" si="270"/>
        <v>14801383</v>
      </c>
      <c r="BA1064" s="50">
        <f t="shared" si="271"/>
        <v>3597.2499999999995</v>
      </c>
      <c r="BB1064" s="36">
        <f t="shared" si="272"/>
        <v>0.8023289208852985</v>
      </c>
      <c r="BC1064" s="38" t="s">
        <v>1466</v>
      </c>
      <c r="BD1064" s="38" t="s">
        <v>1466</v>
      </c>
      <c r="BE1064" s="38" t="s">
        <v>1547</v>
      </c>
      <c r="BF1064" s="38"/>
    </row>
    <row r="1065" spans="1:58" s="33" customFormat="1" x14ac:dyDescent="0.2">
      <c r="A1065" s="34">
        <v>170501</v>
      </c>
      <c r="B1065" s="35" t="s">
        <v>1508</v>
      </c>
      <c r="C1065" s="35">
        <v>548803.09</v>
      </c>
      <c r="D1065" s="35">
        <v>534932.5</v>
      </c>
      <c r="E1065" s="35">
        <v>79.75</v>
      </c>
      <c r="F1065" s="49">
        <f t="shared" si="257"/>
        <v>30.777888238235665</v>
      </c>
      <c r="G1065" s="35">
        <v>357404.07</v>
      </c>
      <c r="H1065" s="35">
        <v>212525</v>
      </c>
      <c r="I1065" s="35">
        <v>32.5</v>
      </c>
      <c r="J1065" s="49">
        <f t="shared" si="258"/>
        <v>52.132813410187033</v>
      </c>
      <c r="K1065" s="35">
        <v>411117.87</v>
      </c>
      <c r="L1065" s="35">
        <v>674995</v>
      </c>
      <c r="M1065" s="35">
        <v>100.5</v>
      </c>
      <c r="N1065" s="49">
        <f t="shared" si="259"/>
        <v>18.27204068178283</v>
      </c>
      <c r="O1065" s="35">
        <v>490861.87</v>
      </c>
      <c r="P1065" s="35">
        <v>681695</v>
      </c>
      <c r="Q1065" s="35">
        <v>101.5</v>
      </c>
      <c r="R1065" s="49">
        <f t="shared" si="260"/>
        <v>22.321885843375703</v>
      </c>
      <c r="S1065" s="35">
        <v>326433.88</v>
      </c>
      <c r="T1065" s="35">
        <v>399650</v>
      </c>
      <c r="U1065" s="35">
        <v>61</v>
      </c>
      <c r="V1065" s="49">
        <f t="shared" si="261"/>
        <v>25.320781383710749</v>
      </c>
      <c r="W1065" s="35">
        <v>326378.09000000003</v>
      </c>
      <c r="X1065" s="35">
        <v>357812.5</v>
      </c>
      <c r="Y1065" s="35">
        <v>53.75</v>
      </c>
      <c r="Z1065" s="49">
        <f t="shared" si="262"/>
        <v>27.364451213973801</v>
      </c>
      <c r="AA1065" s="35">
        <v>348459.08</v>
      </c>
      <c r="AB1065" s="35">
        <v>517100</v>
      </c>
      <c r="AC1065" s="35">
        <v>75</v>
      </c>
      <c r="AD1065" s="49">
        <f t="shared" si="263"/>
        <v>20.890024134596793</v>
      </c>
      <c r="AE1065" s="35">
        <v>514715.12</v>
      </c>
      <c r="AF1065" s="35">
        <v>552382.5</v>
      </c>
      <c r="AG1065" s="35">
        <v>77.25</v>
      </c>
      <c r="AH1065" s="49">
        <f t="shared" si="264"/>
        <v>27.954277334998846</v>
      </c>
      <c r="AI1065" s="35">
        <v>365963.37</v>
      </c>
      <c r="AJ1065" s="35">
        <v>277625</v>
      </c>
      <c r="AK1065" s="35">
        <v>40</v>
      </c>
      <c r="AL1065" s="49">
        <f t="shared" si="265"/>
        <v>40.863987285006758</v>
      </c>
      <c r="AM1065" s="35">
        <v>510591.38</v>
      </c>
      <c r="AN1065" s="35">
        <v>707675</v>
      </c>
      <c r="AO1065" s="35">
        <v>105.5</v>
      </c>
      <c r="AP1065" s="49">
        <f t="shared" si="266"/>
        <v>22.366669417458578</v>
      </c>
      <c r="AQ1065" s="35">
        <v>362499.39</v>
      </c>
      <c r="AR1065" s="37">
        <v>243075</v>
      </c>
      <c r="AS1065" s="37">
        <v>34.5</v>
      </c>
      <c r="AT1065" s="51">
        <f t="shared" si="267"/>
        <v>46.230509472385066</v>
      </c>
      <c r="AU1065" s="35">
        <v>274853.67</v>
      </c>
      <c r="AV1065" s="37">
        <v>1013887.5</v>
      </c>
      <c r="AW1065" s="37">
        <v>145.25</v>
      </c>
      <c r="AX1065" s="51">
        <f t="shared" si="268"/>
        <v>8.4037566002145212</v>
      </c>
      <c r="AY1065" s="50">
        <f t="shared" si="269"/>
        <v>2809457.9499999997</v>
      </c>
      <c r="AZ1065" s="50">
        <f t="shared" si="270"/>
        <v>3378710</v>
      </c>
      <c r="BA1065" s="50">
        <f t="shared" si="271"/>
        <v>906.5</v>
      </c>
      <c r="BB1065" s="36">
        <f t="shared" si="272"/>
        <v>25.777055873395465</v>
      </c>
      <c r="BC1065" s="38" t="s">
        <v>1466</v>
      </c>
      <c r="BD1065" s="38" t="s">
        <v>1466</v>
      </c>
      <c r="BE1065" s="38" t="s">
        <v>1547</v>
      </c>
      <c r="BF1065" s="38"/>
    </row>
    <row r="1066" spans="1:58" s="33" customFormat="1" x14ac:dyDescent="0.2">
      <c r="A1066" s="34">
        <v>173729</v>
      </c>
      <c r="B1066" s="35" t="s">
        <v>1510</v>
      </c>
      <c r="C1066" s="35">
        <v>497928.93</v>
      </c>
      <c r="D1066" s="35">
        <v>513165</v>
      </c>
      <c r="E1066" s="35">
        <v>77.5</v>
      </c>
      <c r="F1066" s="49">
        <f t="shared" si="257"/>
        <v>29.109288240624359</v>
      </c>
      <c r="G1066" s="35">
        <v>428853.82</v>
      </c>
      <c r="H1066" s="35">
        <v>965675</v>
      </c>
      <c r="I1066" s="35">
        <v>150.5</v>
      </c>
      <c r="J1066" s="49">
        <f t="shared" si="258"/>
        <v>13.767021430605537</v>
      </c>
      <c r="K1066" s="35">
        <v>352684.82</v>
      </c>
      <c r="L1066" s="35">
        <v>1911288</v>
      </c>
      <c r="M1066" s="35">
        <v>287</v>
      </c>
      <c r="N1066" s="49">
        <f t="shared" si="259"/>
        <v>5.5358190916282632</v>
      </c>
      <c r="O1066" s="35">
        <v>233053.79</v>
      </c>
      <c r="P1066" s="35">
        <v>1331780</v>
      </c>
      <c r="Q1066" s="35">
        <v>201</v>
      </c>
      <c r="R1066" s="49">
        <f t="shared" si="260"/>
        <v>5.4248205334214354</v>
      </c>
      <c r="S1066" s="35">
        <v>-66282.179999999993</v>
      </c>
      <c r="T1066" s="35">
        <v>556800</v>
      </c>
      <c r="U1066" s="35">
        <v>85</v>
      </c>
      <c r="V1066" s="49">
        <f t="shared" si="261"/>
        <v>-3.6902794181034482</v>
      </c>
      <c r="W1066" s="35">
        <v>56264.89</v>
      </c>
      <c r="X1066" s="35">
        <v>499710</v>
      </c>
      <c r="Y1066" s="35">
        <v>77</v>
      </c>
      <c r="Z1066" s="49">
        <f t="shared" si="262"/>
        <v>3.3778525544815992</v>
      </c>
      <c r="AA1066" s="35">
        <v>559906.87</v>
      </c>
      <c r="AB1066" s="35">
        <v>1077650</v>
      </c>
      <c r="AC1066" s="35">
        <v>155</v>
      </c>
      <c r="AD1066" s="49">
        <f t="shared" si="263"/>
        <v>16.106447334477796</v>
      </c>
      <c r="AE1066" s="35">
        <v>-2271.63</v>
      </c>
      <c r="AF1066" s="35">
        <v>64526.5</v>
      </c>
      <c r="AG1066" s="35">
        <v>9.0500000000000007</v>
      </c>
      <c r="AH1066" s="49">
        <f t="shared" si="264"/>
        <v>-1.0561381757882422</v>
      </c>
      <c r="AI1066" s="35">
        <v>406114.57</v>
      </c>
      <c r="AJ1066" s="35">
        <v>1431035</v>
      </c>
      <c r="AK1066" s="35">
        <v>209.5</v>
      </c>
      <c r="AL1066" s="49">
        <f t="shared" si="265"/>
        <v>8.7975148546331852</v>
      </c>
      <c r="AM1066" s="35">
        <v>240343.63</v>
      </c>
      <c r="AN1066" s="35">
        <v>1362075</v>
      </c>
      <c r="AO1066" s="35">
        <v>202.5</v>
      </c>
      <c r="AP1066" s="49">
        <f t="shared" si="266"/>
        <v>5.4700750913128866</v>
      </c>
      <c r="AQ1066" s="35">
        <v>134567.60999999999</v>
      </c>
      <c r="AR1066" s="37">
        <v>624310</v>
      </c>
      <c r="AS1066" s="37">
        <v>87</v>
      </c>
      <c r="AT1066" s="51">
        <f t="shared" si="267"/>
        <v>6.6819303070589928</v>
      </c>
      <c r="AU1066" s="35">
        <v>-174796.55</v>
      </c>
      <c r="AV1066" s="37">
        <v>1941225</v>
      </c>
      <c r="AW1066" s="37">
        <v>282.5</v>
      </c>
      <c r="AX1066" s="51">
        <f t="shared" si="268"/>
        <v>-2.7913781503947246</v>
      </c>
      <c r="AY1066" s="50">
        <f t="shared" si="269"/>
        <v>2062410.94</v>
      </c>
      <c r="AZ1066" s="50">
        <f t="shared" si="270"/>
        <v>6856068</v>
      </c>
      <c r="BA1066" s="50">
        <f t="shared" si="271"/>
        <v>1823.55</v>
      </c>
      <c r="BB1066" s="36">
        <f t="shared" si="272"/>
        <v>9.3252778618881855</v>
      </c>
      <c r="BC1066" s="38" t="s">
        <v>1466</v>
      </c>
      <c r="BD1066" s="38" t="s">
        <v>1466</v>
      </c>
      <c r="BE1066" s="38" t="s">
        <v>1547</v>
      </c>
      <c r="BF1066" s="38"/>
    </row>
    <row r="1067" spans="1:58" s="33" customFormat="1" x14ac:dyDescent="0.2">
      <c r="A1067" s="34">
        <v>175775</v>
      </c>
      <c r="B1067" s="35" t="s">
        <v>1612</v>
      </c>
      <c r="C1067" s="35">
        <v>269849.39</v>
      </c>
      <c r="D1067" s="35">
        <v>170150</v>
      </c>
      <c r="E1067" s="35">
        <v>25</v>
      </c>
      <c r="F1067" s="49">
        <f t="shared" si="257"/>
        <v>47.57849955921246</v>
      </c>
      <c r="G1067" s="35">
        <v>199000.39</v>
      </c>
      <c r="H1067" s="35">
        <v>0</v>
      </c>
      <c r="I1067" s="35">
        <v>0</v>
      </c>
      <c r="J1067" s="49">
        <f t="shared" si="258"/>
        <v>0</v>
      </c>
      <c r="K1067" s="35">
        <v>197672.89</v>
      </c>
      <c r="L1067" s="35">
        <v>519125</v>
      </c>
      <c r="M1067" s="35">
        <v>76.5</v>
      </c>
      <c r="N1067" s="49">
        <f t="shared" si="259"/>
        <v>11.423427305562244</v>
      </c>
      <c r="O1067" s="35">
        <v>329227.39</v>
      </c>
      <c r="P1067" s="35">
        <v>506599.5</v>
      </c>
      <c r="Q1067" s="35">
        <v>73.95</v>
      </c>
      <c r="R1067" s="49">
        <f t="shared" si="260"/>
        <v>20.146188636190917</v>
      </c>
      <c r="S1067" s="35">
        <v>399160.38</v>
      </c>
      <c r="T1067" s="35">
        <v>467530</v>
      </c>
      <c r="U1067" s="35">
        <v>72</v>
      </c>
      <c r="V1067" s="49">
        <f t="shared" si="261"/>
        <v>26.466690436977306</v>
      </c>
      <c r="W1067" s="35">
        <v>441762.64</v>
      </c>
      <c r="X1067" s="35">
        <v>341980</v>
      </c>
      <c r="Y1067" s="35">
        <v>52.5</v>
      </c>
      <c r="Z1067" s="49">
        <f t="shared" si="262"/>
        <v>38.753375051172583</v>
      </c>
      <c r="AA1067" s="35">
        <v>252099.64</v>
      </c>
      <c r="AB1067" s="35">
        <v>76500</v>
      </c>
      <c r="AC1067" s="35">
        <v>10</v>
      </c>
      <c r="AD1067" s="49">
        <f t="shared" si="263"/>
        <v>102.1580240522876</v>
      </c>
      <c r="AE1067" s="35">
        <v>367774.64</v>
      </c>
      <c r="AF1067" s="35">
        <v>379950</v>
      </c>
      <c r="AG1067" s="35">
        <v>53</v>
      </c>
      <c r="AH1067" s="49">
        <f t="shared" si="264"/>
        <v>29.038660876431109</v>
      </c>
      <c r="AI1067" s="35">
        <v>406599.63</v>
      </c>
      <c r="AJ1067" s="35">
        <v>387110</v>
      </c>
      <c r="AK1067" s="35">
        <v>57</v>
      </c>
      <c r="AL1067" s="49">
        <f t="shared" si="265"/>
        <v>32.560741210508638</v>
      </c>
      <c r="AM1067" s="35">
        <v>426779.61</v>
      </c>
      <c r="AN1067" s="35">
        <v>513417.5</v>
      </c>
      <c r="AO1067" s="35">
        <v>75.25</v>
      </c>
      <c r="AP1067" s="49">
        <f t="shared" si="266"/>
        <v>25.768829286107309</v>
      </c>
      <c r="AQ1067" s="35">
        <v>498972.11</v>
      </c>
      <c r="AR1067" s="37">
        <v>656552.5</v>
      </c>
      <c r="AS1067" s="37">
        <v>94.75</v>
      </c>
      <c r="AT1067" s="51">
        <f t="shared" si="267"/>
        <v>23.559632184783393</v>
      </c>
      <c r="AU1067" s="35">
        <v>691105.65</v>
      </c>
      <c r="AV1067" s="37">
        <v>975757.5</v>
      </c>
      <c r="AW1067" s="37">
        <v>139.25</v>
      </c>
      <c r="AX1067" s="51">
        <f t="shared" si="268"/>
        <v>21.956556982651943</v>
      </c>
      <c r="AY1067" s="50">
        <f t="shared" si="269"/>
        <v>2088772.7200000002</v>
      </c>
      <c r="AZ1067" s="50">
        <f t="shared" si="270"/>
        <v>2081884.5</v>
      </c>
      <c r="BA1067" s="50">
        <f t="shared" si="271"/>
        <v>729.2</v>
      </c>
      <c r="BB1067" s="36">
        <f t="shared" si="272"/>
        <v>31.10256804352019</v>
      </c>
      <c r="BC1067" s="38" t="s">
        <v>1466</v>
      </c>
      <c r="BD1067" s="38" t="s">
        <v>1466</v>
      </c>
      <c r="BE1067" s="38" t="s">
        <v>1547</v>
      </c>
      <c r="BF1067" s="38"/>
    </row>
    <row r="1068" spans="1:58" s="33" customFormat="1" x14ac:dyDescent="0.2">
      <c r="A1068" s="34">
        <v>176098</v>
      </c>
      <c r="B1068" s="35" t="s">
        <v>1513</v>
      </c>
      <c r="C1068" s="35">
        <v>29959.53</v>
      </c>
      <c r="D1068" s="35">
        <v>198200</v>
      </c>
      <c r="E1068" s="35">
        <v>30</v>
      </c>
      <c r="F1068" s="49">
        <f t="shared" si="257"/>
        <v>4.5347421796165488</v>
      </c>
      <c r="G1068" s="35">
        <v>30834.52</v>
      </c>
      <c r="H1068" s="35">
        <v>96100</v>
      </c>
      <c r="I1068" s="35">
        <v>15</v>
      </c>
      <c r="J1068" s="49">
        <f t="shared" si="258"/>
        <v>9.9466193548387096</v>
      </c>
      <c r="K1068" s="35">
        <v>-3977.98</v>
      </c>
      <c r="L1068" s="35">
        <v>150475</v>
      </c>
      <c r="M1068" s="35">
        <v>22.5</v>
      </c>
      <c r="N1068" s="49">
        <f t="shared" si="259"/>
        <v>-0.79308456554244899</v>
      </c>
      <c r="O1068" s="35">
        <v>-3228.02</v>
      </c>
      <c r="P1068" s="35">
        <v>216175</v>
      </c>
      <c r="Q1068" s="35">
        <v>32.5</v>
      </c>
      <c r="R1068" s="49">
        <f t="shared" si="260"/>
        <v>-0.46290560888169308</v>
      </c>
      <c r="S1068" s="35">
        <v>-1588.02</v>
      </c>
      <c r="T1068" s="35">
        <v>187487.5</v>
      </c>
      <c r="U1068" s="35">
        <v>28.75</v>
      </c>
      <c r="V1068" s="49">
        <f t="shared" si="261"/>
        <v>-0.26257014467631179</v>
      </c>
      <c r="W1068" s="35">
        <v>-25381.77</v>
      </c>
      <c r="X1068" s="35">
        <v>81375</v>
      </c>
      <c r="Y1068" s="35">
        <v>12.5</v>
      </c>
      <c r="Z1068" s="49">
        <f t="shared" si="262"/>
        <v>-9.3573345622119817</v>
      </c>
      <c r="AA1068" s="35">
        <v>31518.23</v>
      </c>
      <c r="AB1068" s="35">
        <v>102050</v>
      </c>
      <c r="AC1068" s="35">
        <v>15</v>
      </c>
      <c r="AD1068" s="49">
        <f t="shared" si="263"/>
        <v>9.5743765801077902</v>
      </c>
      <c r="AE1068" s="35">
        <v>-3701.77</v>
      </c>
      <c r="AF1068" s="35">
        <v>34350</v>
      </c>
      <c r="AG1068" s="35">
        <v>5</v>
      </c>
      <c r="AH1068" s="49">
        <f t="shared" si="264"/>
        <v>-3.2329868995633189</v>
      </c>
      <c r="AI1068" s="35">
        <v>-5851.77</v>
      </c>
      <c r="AJ1068" s="35">
        <v>68700</v>
      </c>
      <c r="AK1068" s="35">
        <v>10</v>
      </c>
      <c r="AL1068" s="49">
        <f t="shared" si="265"/>
        <v>-2.6405366812227076</v>
      </c>
      <c r="AM1068" s="35">
        <v>-5476.79</v>
      </c>
      <c r="AN1068" s="35">
        <v>214775</v>
      </c>
      <c r="AO1068" s="35">
        <v>32.5</v>
      </c>
      <c r="AP1068" s="49">
        <f t="shared" si="266"/>
        <v>-0.79050396927016642</v>
      </c>
      <c r="AQ1068" s="35">
        <v>-13801.79</v>
      </c>
      <c r="AR1068" s="37">
        <v>156575</v>
      </c>
      <c r="AS1068" s="37">
        <v>22.5</v>
      </c>
      <c r="AT1068" s="51">
        <f t="shared" si="267"/>
        <v>-2.7325913460003193</v>
      </c>
      <c r="AU1068" s="35">
        <v>-24451.79</v>
      </c>
      <c r="AV1068" s="37">
        <v>173000</v>
      </c>
      <c r="AW1068" s="37">
        <v>25</v>
      </c>
      <c r="AX1068" s="51">
        <f t="shared" si="268"/>
        <v>-4.3815346242774567</v>
      </c>
      <c r="AY1068" s="50">
        <f t="shared" si="269"/>
        <v>58136.490000000005</v>
      </c>
      <c r="AZ1068" s="50">
        <f t="shared" si="270"/>
        <v>1031862.5</v>
      </c>
      <c r="BA1068" s="50">
        <f t="shared" si="271"/>
        <v>251.25</v>
      </c>
      <c r="BB1068" s="36">
        <f t="shared" si="272"/>
        <v>1.7465807605179953</v>
      </c>
      <c r="BC1068" s="38" t="s">
        <v>1466</v>
      </c>
      <c r="BD1068" s="38" t="s">
        <v>1466</v>
      </c>
      <c r="BE1068" s="38" t="s">
        <v>1547</v>
      </c>
      <c r="BF1068" s="38"/>
    </row>
    <row r="1069" spans="1:58" s="33" customFormat="1" x14ac:dyDescent="0.2">
      <c r="A1069" s="34">
        <v>178226</v>
      </c>
      <c r="B1069" s="35" t="s">
        <v>1515</v>
      </c>
      <c r="C1069" s="35">
        <v>-1752.75</v>
      </c>
      <c r="D1069" s="35">
        <v>214880</v>
      </c>
      <c r="E1069" s="35">
        <v>32</v>
      </c>
      <c r="F1069" s="49">
        <f t="shared" si="257"/>
        <v>-0.24470634772896499</v>
      </c>
      <c r="G1069" s="35">
        <v>-8187.75</v>
      </c>
      <c r="H1069" s="35">
        <v>326745</v>
      </c>
      <c r="I1069" s="35">
        <v>50.5</v>
      </c>
      <c r="J1069" s="49">
        <f t="shared" si="258"/>
        <v>-0.77681448836248446</v>
      </c>
      <c r="K1069" s="35">
        <v>50752.26</v>
      </c>
      <c r="L1069" s="35">
        <v>484875</v>
      </c>
      <c r="M1069" s="35">
        <v>72.5</v>
      </c>
      <c r="N1069" s="49">
        <f t="shared" si="259"/>
        <v>3.1401243619489558</v>
      </c>
      <c r="O1069" s="35">
        <v>-12897.74</v>
      </c>
      <c r="P1069" s="35">
        <v>664700</v>
      </c>
      <c r="Q1069" s="35">
        <v>100</v>
      </c>
      <c r="R1069" s="49">
        <f t="shared" si="260"/>
        <v>-0.60151939220701067</v>
      </c>
      <c r="S1069" s="35">
        <v>80777.279999999999</v>
      </c>
      <c r="T1069" s="35">
        <v>994275</v>
      </c>
      <c r="U1069" s="35">
        <v>152.5</v>
      </c>
      <c r="V1069" s="49">
        <f t="shared" si="261"/>
        <v>2.5185141736441126</v>
      </c>
      <c r="W1069" s="35">
        <v>74542.259999999995</v>
      </c>
      <c r="X1069" s="35">
        <v>470075</v>
      </c>
      <c r="Y1069" s="35">
        <v>72.5</v>
      </c>
      <c r="Z1069" s="49">
        <f t="shared" si="262"/>
        <v>4.7572574589161301</v>
      </c>
      <c r="AA1069" s="35">
        <v>113227.3</v>
      </c>
      <c r="AB1069" s="35">
        <v>831510</v>
      </c>
      <c r="AC1069" s="35">
        <v>123</v>
      </c>
      <c r="AD1069" s="49">
        <f t="shared" si="263"/>
        <v>4.2212917463409942</v>
      </c>
      <c r="AE1069" s="35">
        <v>26427.31</v>
      </c>
      <c r="AF1069" s="35">
        <v>534750</v>
      </c>
      <c r="AG1069" s="35">
        <v>75</v>
      </c>
      <c r="AH1069" s="49">
        <f t="shared" si="264"/>
        <v>1.4825980364656381</v>
      </c>
      <c r="AI1069" s="35">
        <v>-83031.149999999994</v>
      </c>
      <c r="AJ1069" s="35">
        <v>904187.5</v>
      </c>
      <c r="AK1069" s="35">
        <v>131.25</v>
      </c>
      <c r="AL1069" s="49">
        <f t="shared" si="265"/>
        <v>-2.8467166931637515</v>
      </c>
      <c r="AM1069" s="35">
        <v>87102.85</v>
      </c>
      <c r="AN1069" s="35">
        <v>1192350</v>
      </c>
      <c r="AO1069" s="35">
        <v>180</v>
      </c>
      <c r="AP1069" s="49">
        <f t="shared" si="266"/>
        <v>2.2645937434478132</v>
      </c>
      <c r="AQ1069" s="35">
        <v>306606.82</v>
      </c>
      <c r="AR1069" s="37">
        <v>991990</v>
      </c>
      <c r="AS1069" s="37">
        <v>147</v>
      </c>
      <c r="AT1069" s="51">
        <f t="shared" si="267"/>
        <v>9.5815597133035624</v>
      </c>
      <c r="AU1069" s="35">
        <v>-141768.34</v>
      </c>
      <c r="AV1069" s="37">
        <v>871250</v>
      </c>
      <c r="AW1069" s="37">
        <v>125</v>
      </c>
      <c r="AX1069" s="51">
        <f t="shared" si="268"/>
        <v>-5.0442680516499276</v>
      </c>
      <c r="AY1069" s="50">
        <f t="shared" si="269"/>
        <v>296460.86</v>
      </c>
      <c r="AZ1069" s="50">
        <f t="shared" si="270"/>
        <v>3987060</v>
      </c>
      <c r="BA1069" s="50">
        <f t="shared" si="271"/>
        <v>1261.25</v>
      </c>
      <c r="BB1069" s="36">
        <f t="shared" si="272"/>
        <v>2.3050284319774468</v>
      </c>
      <c r="BC1069" s="38" t="s">
        <v>1466</v>
      </c>
      <c r="BD1069" s="38" t="s">
        <v>1466</v>
      </c>
      <c r="BE1069" s="38" t="s">
        <v>1547</v>
      </c>
      <c r="BF1069" s="38"/>
    </row>
    <row r="1070" spans="1:58" s="33" customFormat="1" x14ac:dyDescent="0.2">
      <c r="A1070" s="34">
        <v>178287</v>
      </c>
      <c r="B1070" s="35" t="s">
        <v>1516</v>
      </c>
      <c r="C1070" s="35">
        <v>142744.69</v>
      </c>
      <c r="D1070" s="35">
        <v>427500</v>
      </c>
      <c r="E1070" s="35">
        <v>64</v>
      </c>
      <c r="F1070" s="49">
        <f t="shared" si="257"/>
        <v>10.017171228070175</v>
      </c>
      <c r="G1070" s="35">
        <v>-1655.31</v>
      </c>
      <c r="H1070" s="35">
        <v>96750</v>
      </c>
      <c r="I1070" s="35">
        <v>15</v>
      </c>
      <c r="J1070" s="49">
        <f t="shared" si="258"/>
        <v>-0.53038356589147284</v>
      </c>
      <c r="K1070" s="35">
        <v>33314.69</v>
      </c>
      <c r="L1070" s="35">
        <v>170050</v>
      </c>
      <c r="M1070" s="35">
        <v>25</v>
      </c>
      <c r="N1070" s="49">
        <f t="shared" si="259"/>
        <v>5.8773343134372249</v>
      </c>
      <c r="O1070" s="35">
        <v>69344.69</v>
      </c>
      <c r="P1070" s="35">
        <v>475212.5</v>
      </c>
      <c r="Q1070" s="35">
        <v>71.75</v>
      </c>
      <c r="R1070" s="49">
        <f t="shared" si="260"/>
        <v>4.5236297235447305</v>
      </c>
      <c r="S1070" s="35">
        <v>19129.7</v>
      </c>
      <c r="T1070" s="35">
        <v>144130</v>
      </c>
      <c r="U1070" s="35">
        <v>21</v>
      </c>
      <c r="V1070" s="49">
        <f t="shared" si="261"/>
        <v>4.1144848400749332</v>
      </c>
      <c r="W1070" s="35">
        <v>76503.45</v>
      </c>
      <c r="X1070" s="35">
        <v>157535</v>
      </c>
      <c r="Y1070" s="35">
        <v>24.5</v>
      </c>
      <c r="Z1070" s="49">
        <f t="shared" si="262"/>
        <v>14.568848192465165</v>
      </c>
      <c r="AA1070" s="35">
        <v>124328.44</v>
      </c>
      <c r="AB1070" s="35">
        <v>444950</v>
      </c>
      <c r="AC1070" s="35">
        <v>65</v>
      </c>
      <c r="AD1070" s="49">
        <f t="shared" si="263"/>
        <v>8.6620556017530053</v>
      </c>
      <c r="AE1070" s="35">
        <v>-7721.56</v>
      </c>
      <c r="AF1070" s="35">
        <v>176750</v>
      </c>
      <c r="AG1070" s="35">
        <v>25</v>
      </c>
      <c r="AH1070" s="49">
        <f t="shared" si="264"/>
        <v>-1.3105900990099011</v>
      </c>
      <c r="AI1070" s="35">
        <v>33925.94</v>
      </c>
      <c r="AJ1070" s="35">
        <v>424875</v>
      </c>
      <c r="AK1070" s="35">
        <v>62.5</v>
      </c>
      <c r="AL1070" s="49">
        <f t="shared" si="265"/>
        <v>2.4753260135333925</v>
      </c>
      <c r="AM1070" s="35">
        <v>-8074.05</v>
      </c>
      <c r="AN1070" s="35">
        <v>319140</v>
      </c>
      <c r="AO1070" s="35">
        <v>48</v>
      </c>
      <c r="AP1070" s="49">
        <f t="shared" si="266"/>
        <v>-0.78428134987779663</v>
      </c>
      <c r="AQ1070" s="35">
        <v>122950.95</v>
      </c>
      <c r="AR1070" s="37">
        <v>252625</v>
      </c>
      <c r="AS1070" s="37">
        <v>37.5</v>
      </c>
      <c r="AT1070" s="51">
        <f t="shared" si="267"/>
        <v>15.087499059871352</v>
      </c>
      <c r="AU1070" s="35">
        <v>71677.19</v>
      </c>
      <c r="AV1070" s="37">
        <v>614700</v>
      </c>
      <c r="AW1070" s="37">
        <v>90</v>
      </c>
      <c r="AX1070" s="51">
        <f t="shared" si="268"/>
        <v>3.6147598666015948</v>
      </c>
      <c r="AY1070" s="50">
        <f t="shared" si="269"/>
        <v>463710.35000000003</v>
      </c>
      <c r="AZ1070" s="50">
        <f t="shared" si="270"/>
        <v>1916127.5</v>
      </c>
      <c r="BA1070" s="50">
        <f t="shared" si="271"/>
        <v>549.25</v>
      </c>
      <c r="BB1070" s="36">
        <f t="shared" si="272"/>
        <v>7.5021212575885485</v>
      </c>
      <c r="BC1070" s="38" t="s">
        <v>1466</v>
      </c>
      <c r="BD1070" s="38" t="s">
        <v>1466</v>
      </c>
      <c r="BE1070" s="38" t="s">
        <v>1547</v>
      </c>
      <c r="BF1070" s="38"/>
    </row>
    <row r="1071" spans="1:58" s="33" customFormat="1" x14ac:dyDescent="0.2">
      <c r="A1071" s="34">
        <v>179560</v>
      </c>
      <c r="B1071" s="35" t="s">
        <v>1519</v>
      </c>
      <c r="C1071" s="35">
        <v>-355942.44</v>
      </c>
      <c r="D1071" s="35">
        <v>1824442.5</v>
      </c>
      <c r="E1071" s="35">
        <v>273.25</v>
      </c>
      <c r="F1071" s="49">
        <f t="shared" si="257"/>
        <v>-5.8528965423684225</v>
      </c>
      <c r="G1071" s="35">
        <v>-25200</v>
      </c>
      <c r="H1071" s="35">
        <v>1615680</v>
      </c>
      <c r="I1071" s="35">
        <v>252</v>
      </c>
      <c r="J1071" s="49">
        <f t="shared" si="258"/>
        <v>-0.48351158645276293</v>
      </c>
      <c r="K1071" s="35">
        <v>-145793.78</v>
      </c>
      <c r="L1071" s="35">
        <v>2893290</v>
      </c>
      <c r="M1071" s="35">
        <v>435</v>
      </c>
      <c r="N1071" s="49">
        <f t="shared" si="259"/>
        <v>-1.5117092997936605</v>
      </c>
      <c r="O1071" s="35">
        <v>300682.06</v>
      </c>
      <c r="P1071" s="35">
        <v>3997503</v>
      </c>
      <c r="Q1071" s="35">
        <v>602.6</v>
      </c>
      <c r="R1071" s="49">
        <f t="shared" si="260"/>
        <v>2.3317415546654998</v>
      </c>
      <c r="S1071" s="35">
        <v>751924.34</v>
      </c>
      <c r="T1071" s="35">
        <v>4164380</v>
      </c>
      <c r="U1071" s="35">
        <v>636.5</v>
      </c>
      <c r="V1071" s="49">
        <f t="shared" si="261"/>
        <v>5.5973889366484322</v>
      </c>
      <c r="W1071" s="35">
        <v>305444.68</v>
      </c>
      <c r="X1071" s="35">
        <v>4473597.5</v>
      </c>
      <c r="Y1071" s="35">
        <v>686.75</v>
      </c>
      <c r="Z1071" s="49">
        <f t="shared" si="262"/>
        <v>2.0483157905913529</v>
      </c>
      <c r="AA1071" s="35">
        <v>160864.99</v>
      </c>
      <c r="AB1071" s="35">
        <v>3544260</v>
      </c>
      <c r="AC1071" s="35">
        <v>513</v>
      </c>
      <c r="AD1071" s="49">
        <f t="shared" si="263"/>
        <v>1.4070115313210656</v>
      </c>
      <c r="AE1071" s="35">
        <v>370896.86</v>
      </c>
      <c r="AF1071" s="35">
        <v>3099890</v>
      </c>
      <c r="AG1071" s="35">
        <v>442</v>
      </c>
      <c r="AH1071" s="49">
        <f t="shared" si="264"/>
        <v>3.5894518192581022</v>
      </c>
      <c r="AI1071" s="35">
        <v>372456.97</v>
      </c>
      <c r="AJ1071" s="35">
        <v>4721990</v>
      </c>
      <c r="AK1071" s="35">
        <v>692</v>
      </c>
      <c r="AL1071" s="49">
        <f t="shared" si="265"/>
        <v>2.4451907077312742</v>
      </c>
      <c r="AM1071" s="35">
        <v>338990.2</v>
      </c>
      <c r="AN1071" s="35">
        <v>3708287.5</v>
      </c>
      <c r="AO1071" s="35">
        <v>551.25</v>
      </c>
      <c r="AP1071" s="49">
        <f t="shared" si="266"/>
        <v>2.8338407418518656</v>
      </c>
      <c r="AQ1071" s="35">
        <v>443480.37</v>
      </c>
      <c r="AR1071" s="37">
        <v>3948423</v>
      </c>
      <c r="AS1071" s="37">
        <v>581.4</v>
      </c>
      <c r="AT1071" s="51">
        <f t="shared" si="267"/>
        <v>3.4818689562896377</v>
      </c>
      <c r="AU1071" s="35">
        <v>625500.06000000006</v>
      </c>
      <c r="AV1071" s="37">
        <v>6573609.5</v>
      </c>
      <c r="AW1071" s="37">
        <v>933.85</v>
      </c>
      <c r="AX1071" s="51">
        <f t="shared" si="268"/>
        <v>2.9497495797400202</v>
      </c>
      <c r="AY1071" s="50">
        <f t="shared" si="269"/>
        <v>991979.84999999986</v>
      </c>
      <c r="AZ1071" s="50">
        <f t="shared" si="270"/>
        <v>22513153</v>
      </c>
      <c r="BA1071" s="50">
        <f t="shared" si="271"/>
        <v>6599.6</v>
      </c>
      <c r="BB1071" s="36">
        <f t="shared" si="272"/>
        <v>1.3659293014177087</v>
      </c>
      <c r="BC1071" s="38" t="s">
        <v>1466</v>
      </c>
      <c r="BD1071" s="38" t="s">
        <v>1466</v>
      </c>
      <c r="BE1071" s="38" t="s">
        <v>1547</v>
      </c>
      <c r="BF1071" s="38"/>
    </row>
    <row r="1072" spans="1:58" s="33" customFormat="1" x14ac:dyDescent="0.2">
      <c r="A1072" s="34">
        <v>179784</v>
      </c>
      <c r="B1072" s="35" t="s">
        <v>1613</v>
      </c>
      <c r="C1072" s="35">
        <v>42920.74</v>
      </c>
      <c r="D1072" s="35">
        <v>1109916.5</v>
      </c>
      <c r="E1072" s="35">
        <v>167.85</v>
      </c>
      <c r="F1072" s="49">
        <f t="shared" si="257"/>
        <v>1.1601072693306207</v>
      </c>
      <c r="G1072" s="35">
        <v>-66138.289999999994</v>
      </c>
      <c r="H1072" s="35">
        <v>1366750</v>
      </c>
      <c r="I1072" s="35">
        <v>215</v>
      </c>
      <c r="J1072" s="49">
        <f t="shared" si="258"/>
        <v>-1.5001185220413387</v>
      </c>
      <c r="K1072" s="35">
        <v>-60979.03</v>
      </c>
      <c r="L1072" s="35">
        <v>1743235</v>
      </c>
      <c r="M1072" s="35">
        <v>266.5</v>
      </c>
      <c r="N1072" s="49">
        <f t="shared" si="259"/>
        <v>-1.0494115251242659</v>
      </c>
      <c r="O1072" s="35">
        <v>-13284.05</v>
      </c>
      <c r="P1072" s="35">
        <v>719190</v>
      </c>
      <c r="Q1072" s="35">
        <v>107</v>
      </c>
      <c r="R1072" s="49">
        <f t="shared" si="260"/>
        <v>-0.57259632364187485</v>
      </c>
      <c r="S1072" s="35">
        <v>-66889.05</v>
      </c>
      <c r="T1072" s="35">
        <v>808500</v>
      </c>
      <c r="U1072" s="35">
        <v>125</v>
      </c>
      <c r="V1072" s="49">
        <f t="shared" si="261"/>
        <v>-2.5647007421150279</v>
      </c>
      <c r="W1072" s="35">
        <v>-42490.81</v>
      </c>
      <c r="X1072" s="35">
        <v>663477.5</v>
      </c>
      <c r="Y1072" s="35">
        <v>101.75</v>
      </c>
      <c r="Z1072" s="49">
        <f t="shared" si="262"/>
        <v>-1.921277360573644</v>
      </c>
      <c r="AA1072" s="35">
        <v>209917.67</v>
      </c>
      <c r="AB1072" s="35">
        <v>1383026.5</v>
      </c>
      <c r="AC1072" s="35">
        <v>201.05</v>
      </c>
      <c r="AD1072" s="49">
        <f t="shared" si="263"/>
        <v>4.7052227632659251</v>
      </c>
      <c r="AE1072" s="35">
        <v>114563.68</v>
      </c>
      <c r="AF1072" s="35">
        <v>563085</v>
      </c>
      <c r="AG1072" s="35">
        <v>79.5</v>
      </c>
      <c r="AH1072" s="49">
        <f t="shared" si="264"/>
        <v>6.1037150696608853</v>
      </c>
      <c r="AI1072" s="35">
        <v>-103970.57</v>
      </c>
      <c r="AJ1072" s="35">
        <v>970660</v>
      </c>
      <c r="AK1072" s="35">
        <v>142</v>
      </c>
      <c r="AL1072" s="49">
        <f t="shared" si="265"/>
        <v>-3.3205114767271757</v>
      </c>
      <c r="AM1072" s="35">
        <v>176687.38</v>
      </c>
      <c r="AN1072" s="35">
        <v>966550</v>
      </c>
      <c r="AO1072" s="35">
        <v>145</v>
      </c>
      <c r="AP1072" s="49">
        <f t="shared" si="266"/>
        <v>5.6668654285862088</v>
      </c>
      <c r="AQ1072" s="35">
        <v>106181.38</v>
      </c>
      <c r="AR1072" s="37">
        <v>1565860</v>
      </c>
      <c r="AS1072" s="37">
        <v>232</v>
      </c>
      <c r="AT1072" s="51">
        <f t="shared" si="267"/>
        <v>2.1021181842565748</v>
      </c>
      <c r="AU1072" s="35">
        <v>-293002.11</v>
      </c>
      <c r="AV1072" s="37">
        <v>1945605</v>
      </c>
      <c r="AW1072" s="37">
        <v>278.5</v>
      </c>
      <c r="AX1072" s="51">
        <f t="shared" si="268"/>
        <v>-4.6685043521166936</v>
      </c>
      <c r="AY1072" s="50">
        <f t="shared" si="269"/>
        <v>3057.1800000000221</v>
      </c>
      <c r="AZ1072" s="50">
        <f t="shared" si="270"/>
        <v>7794095.5</v>
      </c>
      <c r="BA1072" s="50">
        <f t="shared" si="271"/>
        <v>2061.15</v>
      </c>
      <c r="BB1072" s="36">
        <f t="shared" si="272"/>
        <v>1.2159535381623267E-2</v>
      </c>
      <c r="BC1072" s="38" t="s">
        <v>1466</v>
      </c>
      <c r="BD1072" s="38" t="s">
        <v>1466</v>
      </c>
      <c r="BE1072" s="38" t="s">
        <v>1547</v>
      </c>
      <c r="BF1072" s="38"/>
    </row>
    <row r="1073" spans="1:58" s="33" customFormat="1" x14ac:dyDescent="0.2">
      <c r="A1073" s="34">
        <v>203704</v>
      </c>
      <c r="B1073" s="35" t="s">
        <v>1526</v>
      </c>
      <c r="C1073" s="35">
        <v>-3980</v>
      </c>
      <c r="D1073" s="35">
        <v>261400</v>
      </c>
      <c r="E1073" s="35">
        <v>40</v>
      </c>
      <c r="F1073" s="49">
        <f t="shared" si="257"/>
        <v>-0.45677123182861512</v>
      </c>
      <c r="G1073" s="35">
        <v>48920</v>
      </c>
      <c r="H1073" s="35">
        <v>317500</v>
      </c>
      <c r="I1073" s="35">
        <v>50</v>
      </c>
      <c r="J1073" s="49">
        <f t="shared" si="258"/>
        <v>4.7764409448818901</v>
      </c>
      <c r="K1073" s="35">
        <v>60800</v>
      </c>
      <c r="L1073" s="35">
        <v>200500</v>
      </c>
      <c r="M1073" s="35">
        <v>30</v>
      </c>
      <c r="N1073" s="49">
        <f t="shared" si="259"/>
        <v>9.0972568578553616</v>
      </c>
      <c r="O1073" s="35">
        <v>-200</v>
      </c>
      <c r="P1073" s="35">
        <v>32650</v>
      </c>
      <c r="Q1073" s="35">
        <v>5</v>
      </c>
      <c r="R1073" s="49">
        <f t="shared" si="260"/>
        <v>-0.18989280245022971</v>
      </c>
      <c r="S1073" s="35">
        <v>-3400</v>
      </c>
      <c r="T1073" s="35">
        <v>65300</v>
      </c>
      <c r="U1073" s="35">
        <v>10</v>
      </c>
      <c r="V1073" s="49">
        <f t="shared" si="261"/>
        <v>-1.6140888208269526</v>
      </c>
      <c r="W1073" s="35">
        <v>-4200</v>
      </c>
      <c r="X1073" s="35">
        <v>64300</v>
      </c>
      <c r="Y1073" s="35">
        <v>10</v>
      </c>
      <c r="Z1073" s="49">
        <f t="shared" si="262"/>
        <v>-1.9595645412130636</v>
      </c>
      <c r="AA1073" s="35">
        <v>-5600</v>
      </c>
      <c r="AB1073" s="35">
        <v>66300</v>
      </c>
      <c r="AC1073" s="35">
        <v>10</v>
      </c>
      <c r="AD1073" s="49">
        <f t="shared" si="263"/>
        <v>-2.6184012066365008</v>
      </c>
      <c r="AE1073" s="35">
        <v>-6600</v>
      </c>
      <c r="AF1073" s="35">
        <v>0</v>
      </c>
      <c r="AG1073" s="35">
        <v>0</v>
      </c>
      <c r="AH1073" s="49">
        <f t="shared" si="264"/>
        <v>0</v>
      </c>
      <c r="AI1073" s="35">
        <v>-21700</v>
      </c>
      <c r="AJ1073" s="35">
        <v>340100</v>
      </c>
      <c r="AK1073" s="35">
        <v>50</v>
      </c>
      <c r="AL1073" s="49">
        <f t="shared" si="265"/>
        <v>-1.9779476624522201</v>
      </c>
      <c r="AM1073" s="35">
        <v>-8300</v>
      </c>
      <c r="AN1073" s="35">
        <v>200900</v>
      </c>
      <c r="AO1073" s="35">
        <v>30</v>
      </c>
      <c r="AP1073" s="49">
        <f t="shared" si="266"/>
        <v>-1.2807366849178696</v>
      </c>
      <c r="AQ1073" s="35">
        <v>-11300</v>
      </c>
      <c r="AR1073" s="37">
        <v>0</v>
      </c>
      <c r="AS1073" s="37">
        <v>0</v>
      </c>
      <c r="AT1073" s="51">
        <f t="shared" si="267"/>
        <v>0</v>
      </c>
      <c r="AU1073" s="35">
        <v>-25412.5</v>
      </c>
      <c r="AV1073" s="37">
        <v>70300</v>
      </c>
      <c r="AW1073" s="37">
        <v>10</v>
      </c>
      <c r="AX1073" s="51">
        <f t="shared" si="268"/>
        <v>-11.206081081081082</v>
      </c>
      <c r="AY1073" s="50">
        <f t="shared" si="269"/>
        <v>92340</v>
      </c>
      <c r="AZ1073" s="50">
        <f t="shared" si="270"/>
        <v>1007950</v>
      </c>
      <c r="BA1073" s="50">
        <f t="shared" si="271"/>
        <v>245</v>
      </c>
      <c r="BB1073" s="36">
        <f t="shared" si="272"/>
        <v>2.8399622997172478</v>
      </c>
      <c r="BC1073" s="38" t="s">
        <v>1466</v>
      </c>
      <c r="BD1073" s="38" t="s">
        <v>1466</v>
      </c>
      <c r="BE1073" s="38" t="s">
        <v>1547</v>
      </c>
      <c r="BF1073" s="38"/>
    </row>
    <row r="1074" spans="1:58" s="33" customFormat="1" x14ac:dyDescent="0.2">
      <c r="A1074" s="34">
        <v>204034</v>
      </c>
      <c r="B1074" s="35" t="s">
        <v>1527</v>
      </c>
      <c r="C1074" s="35">
        <v>42875.65</v>
      </c>
      <c r="D1074" s="35">
        <v>999280</v>
      </c>
      <c r="E1074" s="35">
        <v>152</v>
      </c>
      <c r="F1074" s="49">
        <f t="shared" si="257"/>
        <v>1.2871962813225521</v>
      </c>
      <c r="G1074" s="35">
        <v>301375.63</v>
      </c>
      <c r="H1074" s="35">
        <v>647125</v>
      </c>
      <c r="I1074" s="35">
        <v>101.5</v>
      </c>
      <c r="J1074" s="49">
        <f t="shared" si="258"/>
        <v>14.437155928143714</v>
      </c>
      <c r="K1074" s="35">
        <v>-96722.8</v>
      </c>
      <c r="L1074" s="35">
        <v>2328300</v>
      </c>
      <c r="M1074" s="35">
        <v>350</v>
      </c>
      <c r="N1074" s="49">
        <f t="shared" si="259"/>
        <v>-1.2462672336039171</v>
      </c>
      <c r="O1074" s="35">
        <v>-43760.08</v>
      </c>
      <c r="P1074" s="35">
        <v>1910072.5</v>
      </c>
      <c r="Q1074" s="35">
        <v>288.25</v>
      </c>
      <c r="R1074" s="49">
        <f t="shared" si="260"/>
        <v>-0.71021517769613463</v>
      </c>
      <c r="S1074" s="35">
        <v>421021.12</v>
      </c>
      <c r="T1074" s="35">
        <v>3627635</v>
      </c>
      <c r="U1074" s="35">
        <v>556.5</v>
      </c>
      <c r="V1074" s="49">
        <f t="shared" si="261"/>
        <v>3.597841216109118</v>
      </c>
      <c r="W1074" s="35">
        <v>-679862.04</v>
      </c>
      <c r="X1074" s="35">
        <v>4924470</v>
      </c>
      <c r="Y1074" s="35">
        <v>756</v>
      </c>
      <c r="Z1074" s="49">
        <f t="shared" si="262"/>
        <v>-4.1417373240165949</v>
      </c>
      <c r="AA1074" s="35">
        <v>229636.09</v>
      </c>
      <c r="AB1074" s="35">
        <v>5227480</v>
      </c>
      <c r="AC1074" s="35">
        <v>759.5</v>
      </c>
      <c r="AD1074" s="49">
        <f t="shared" si="263"/>
        <v>1.3617878576292977</v>
      </c>
      <c r="AE1074" s="35">
        <v>577957.1</v>
      </c>
      <c r="AF1074" s="35">
        <v>2516694.5</v>
      </c>
      <c r="AG1074" s="35">
        <v>363.85</v>
      </c>
      <c r="AH1074" s="49">
        <f t="shared" si="264"/>
        <v>6.889478639540874</v>
      </c>
      <c r="AI1074" s="35">
        <v>-219280.85</v>
      </c>
      <c r="AJ1074" s="35">
        <v>4062969</v>
      </c>
      <c r="AK1074" s="35">
        <v>594.1</v>
      </c>
      <c r="AL1074" s="49">
        <f t="shared" si="265"/>
        <v>-1.6730884114547762</v>
      </c>
      <c r="AM1074" s="35">
        <v>211094.58</v>
      </c>
      <c r="AN1074" s="35">
        <v>3352137.5</v>
      </c>
      <c r="AO1074" s="35">
        <v>500.75</v>
      </c>
      <c r="AP1074" s="49">
        <f t="shared" si="266"/>
        <v>1.9521669322932009</v>
      </c>
      <c r="AQ1074" s="35">
        <v>-240609.27</v>
      </c>
      <c r="AR1074" s="37">
        <v>3727151</v>
      </c>
      <c r="AS1074" s="37">
        <v>543.29999999999995</v>
      </c>
      <c r="AT1074" s="51">
        <f t="shared" si="267"/>
        <v>-2.001230261398049</v>
      </c>
      <c r="AU1074" s="35">
        <v>-870403.42</v>
      </c>
      <c r="AV1074" s="37">
        <v>6327399.5</v>
      </c>
      <c r="AW1074" s="37">
        <v>907.85</v>
      </c>
      <c r="AX1074" s="51">
        <f t="shared" si="268"/>
        <v>-4.2643910851527558</v>
      </c>
      <c r="AY1074" s="50">
        <f t="shared" si="269"/>
        <v>174563.56999999998</v>
      </c>
      <c r="AZ1074" s="50">
        <f t="shared" si="270"/>
        <v>19664362.5</v>
      </c>
      <c r="BA1074" s="50">
        <f t="shared" si="271"/>
        <v>5873.6</v>
      </c>
      <c r="BB1074" s="36">
        <f t="shared" si="272"/>
        <v>0.27519176734053796</v>
      </c>
      <c r="BC1074" s="38" t="s">
        <v>1466</v>
      </c>
      <c r="BD1074" s="38" t="s">
        <v>1466</v>
      </c>
      <c r="BE1074" s="38" t="s">
        <v>1547</v>
      </c>
      <c r="BF1074" s="38"/>
    </row>
    <row r="1075" spans="1:58" s="33" customFormat="1" x14ac:dyDescent="0.2">
      <c r="A1075" s="34">
        <v>205602</v>
      </c>
      <c r="B1075" s="35" t="s">
        <v>1530</v>
      </c>
      <c r="C1075" s="35">
        <v>5142.5</v>
      </c>
      <c r="D1075" s="35">
        <v>69395</v>
      </c>
      <c r="E1075" s="35">
        <v>10.5</v>
      </c>
      <c r="F1075" s="49">
        <f t="shared" si="257"/>
        <v>2.223142877728943</v>
      </c>
      <c r="G1075" s="35">
        <v>-1507.5</v>
      </c>
      <c r="H1075" s="35">
        <v>0</v>
      </c>
      <c r="I1075" s="35">
        <v>0</v>
      </c>
      <c r="J1075" s="49">
        <f t="shared" si="258"/>
        <v>0</v>
      </c>
      <c r="K1075" s="35">
        <v>-332.5</v>
      </c>
      <c r="L1075" s="35">
        <v>49625</v>
      </c>
      <c r="M1075" s="35">
        <v>7.5</v>
      </c>
      <c r="N1075" s="49">
        <f t="shared" si="259"/>
        <v>-0.20100755667506295</v>
      </c>
      <c r="O1075" s="35">
        <v>-2182.5</v>
      </c>
      <c r="P1075" s="35">
        <v>134200</v>
      </c>
      <c r="Q1075" s="35">
        <v>20</v>
      </c>
      <c r="R1075" s="49">
        <f t="shared" si="260"/>
        <v>-0.50415424739195236</v>
      </c>
      <c r="S1075" s="35">
        <v>-9482.5</v>
      </c>
      <c r="T1075" s="35">
        <v>0</v>
      </c>
      <c r="U1075" s="35">
        <v>0</v>
      </c>
      <c r="V1075" s="49">
        <f t="shared" si="261"/>
        <v>0</v>
      </c>
      <c r="W1075" s="35">
        <v>-9482.5</v>
      </c>
      <c r="X1075" s="35">
        <v>0</v>
      </c>
      <c r="Y1075" s="35">
        <v>0</v>
      </c>
      <c r="Z1075" s="49">
        <f t="shared" si="262"/>
        <v>0</v>
      </c>
      <c r="AA1075" s="35">
        <v>-9482.5</v>
      </c>
      <c r="AB1075" s="35">
        <v>0</v>
      </c>
      <c r="AC1075" s="35">
        <v>0</v>
      </c>
      <c r="AD1075" s="49">
        <f t="shared" si="263"/>
        <v>0</v>
      </c>
      <c r="AE1075" s="35">
        <v>-9482.5</v>
      </c>
      <c r="AF1075" s="35">
        <v>0</v>
      </c>
      <c r="AG1075" s="35">
        <v>0</v>
      </c>
      <c r="AH1075" s="49">
        <f t="shared" si="264"/>
        <v>0</v>
      </c>
      <c r="AI1075" s="35">
        <v>-9482.5</v>
      </c>
      <c r="AJ1075" s="35">
        <v>0</v>
      </c>
      <c r="AK1075" s="35">
        <v>0</v>
      </c>
      <c r="AL1075" s="49">
        <f t="shared" si="265"/>
        <v>0</v>
      </c>
      <c r="AM1075" s="35">
        <v>-9482.5</v>
      </c>
      <c r="AN1075" s="35">
        <v>0</v>
      </c>
      <c r="AO1075" s="35">
        <v>0</v>
      </c>
      <c r="AP1075" s="49">
        <f t="shared" si="266"/>
        <v>0</v>
      </c>
      <c r="AQ1075" s="35">
        <v>-9482.5</v>
      </c>
      <c r="AR1075" s="37">
        <v>0</v>
      </c>
      <c r="AS1075" s="37">
        <v>0</v>
      </c>
      <c r="AT1075" s="51">
        <f t="shared" si="267"/>
        <v>0</v>
      </c>
      <c r="AU1075" s="35">
        <v>-9482.5</v>
      </c>
      <c r="AV1075" s="37">
        <v>0</v>
      </c>
      <c r="AW1075" s="37">
        <v>0</v>
      </c>
      <c r="AX1075" s="51">
        <f t="shared" si="268"/>
        <v>0</v>
      </c>
      <c r="AY1075" s="50">
        <f t="shared" si="269"/>
        <v>-27327.5</v>
      </c>
      <c r="AZ1075" s="50">
        <f t="shared" si="270"/>
        <v>253220</v>
      </c>
      <c r="BA1075" s="50">
        <f t="shared" si="271"/>
        <v>38</v>
      </c>
      <c r="BB1075" s="36">
        <f t="shared" si="272"/>
        <v>-3.3455197061843456</v>
      </c>
      <c r="BC1075" s="38" t="s">
        <v>1466</v>
      </c>
      <c r="BD1075" s="38" t="s">
        <v>1466</v>
      </c>
      <c r="BE1075" s="38" t="s">
        <v>1547</v>
      </c>
      <c r="BF1075" s="38"/>
    </row>
    <row r="1076" spans="1:58" s="33" customFormat="1" x14ac:dyDescent="0.2">
      <c r="A1076" s="34">
        <v>205960</v>
      </c>
      <c r="B1076" s="35" t="s">
        <v>1531</v>
      </c>
      <c r="C1076" s="35">
        <v>140951.26</v>
      </c>
      <c r="D1076" s="35">
        <v>183757.5</v>
      </c>
      <c r="E1076" s="35">
        <v>27.25</v>
      </c>
      <c r="F1076" s="49">
        <f t="shared" si="257"/>
        <v>23.011511366882985</v>
      </c>
      <c r="G1076" s="35">
        <v>-1128.74</v>
      </c>
      <c r="H1076" s="35">
        <v>107855</v>
      </c>
      <c r="I1076" s="35">
        <v>16.5</v>
      </c>
      <c r="J1076" s="49">
        <f t="shared" si="258"/>
        <v>-0.32442575680311531</v>
      </c>
      <c r="K1076" s="35">
        <v>-4509.99</v>
      </c>
      <c r="L1076" s="35">
        <v>198155</v>
      </c>
      <c r="M1076" s="35">
        <v>29.5</v>
      </c>
      <c r="N1076" s="49">
        <f t="shared" si="259"/>
        <v>-0.68279730513991566</v>
      </c>
      <c r="O1076" s="35">
        <v>-1184.98</v>
      </c>
      <c r="P1076" s="35">
        <v>136905</v>
      </c>
      <c r="Q1076" s="35">
        <v>20.5</v>
      </c>
      <c r="R1076" s="49">
        <f t="shared" si="260"/>
        <v>-0.26832022205178774</v>
      </c>
      <c r="S1076" s="35">
        <v>36707.519999999997</v>
      </c>
      <c r="T1076" s="35">
        <v>287387.5</v>
      </c>
      <c r="U1076" s="35">
        <v>43.75</v>
      </c>
      <c r="V1076" s="49">
        <f t="shared" si="261"/>
        <v>3.9595776434256882</v>
      </c>
      <c r="W1076" s="35">
        <v>-23046.23</v>
      </c>
      <c r="X1076" s="35">
        <v>49325</v>
      </c>
      <c r="Y1076" s="35">
        <v>7.5</v>
      </c>
      <c r="Z1076" s="49">
        <f t="shared" si="262"/>
        <v>-14.016967055245818</v>
      </c>
      <c r="AA1076" s="35">
        <v>-1681.23</v>
      </c>
      <c r="AB1076" s="35">
        <v>71775</v>
      </c>
      <c r="AC1076" s="35">
        <v>10.5</v>
      </c>
      <c r="AD1076" s="49">
        <f t="shared" si="263"/>
        <v>-0.72613207941483804</v>
      </c>
      <c r="AE1076" s="35">
        <v>84743.77</v>
      </c>
      <c r="AF1076" s="35">
        <v>106850</v>
      </c>
      <c r="AG1076" s="35">
        <v>15</v>
      </c>
      <c r="AH1076" s="49">
        <f t="shared" si="264"/>
        <v>23.793290594291065</v>
      </c>
      <c r="AI1076" s="35">
        <v>58018.81</v>
      </c>
      <c r="AJ1076" s="35">
        <v>349275</v>
      </c>
      <c r="AK1076" s="35">
        <v>50.5</v>
      </c>
      <c r="AL1076" s="49">
        <f t="shared" si="265"/>
        <v>5.1494756567174864</v>
      </c>
      <c r="AM1076" s="35">
        <v>158603.79999999999</v>
      </c>
      <c r="AN1076" s="35">
        <v>165275</v>
      </c>
      <c r="AO1076" s="35">
        <v>24.5</v>
      </c>
      <c r="AP1076" s="49">
        <f t="shared" si="266"/>
        <v>29.748708516109513</v>
      </c>
      <c r="AQ1076" s="35">
        <v>66641.289999999994</v>
      </c>
      <c r="AR1076" s="37">
        <v>222875</v>
      </c>
      <c r="AS1076" s="37">
        <v>32.5</v>
      </c>
      <c r="AT1076" s="51">
        <f t="shared" si="267"/>
        <v>9.2692315872125608</v>
      </c>
      <c r="AU1076" s="35">
        <v>9875.0400000000009</v>
      </c>
      <c r="AV1076" s="37">
        <v>26812.5</v>
      </c>
      <c r="AW1076" s="37">
        <v>3.75</v>
      </c>
      <c r="AX1076" s="51">
        <f t="shared" si="268"/>
        <v>11.417295664335667</v>
      </c>
      <c r="AY1076" s="50">
        <f t="shared" si="269"/>
        <v>146107.60999999999</v>
      </c>
      <c r="AZ1076" s="50">
        <f t="shared" si="270"/>
        <v>1035160</v>
      </c>
      <c r="BA1076" s="50">
        <f t="shared" si="271"/>
        <v>281.75</v>
      </c>
      <c r="BB1076" s="36">
        <f t="shared" si="272"/>
        <v>4.3754935565516435</v>
      </c>
      <c r="BC1076" s="38" t="s">
        <v>1466</v>
      </c>
      <c r="BD1076" s="38" t="s">
        <v>1466</v>
      </c>
      <c r="BE1076" s="38" t="s">
        <v>1547</v>
      </c>
      <c r="BF1076" s="38"/>
    </row>
    <row r="1077" spans="1:58" s="33" customFormat="1" x14ac:dyDescent="0.2">
      <c r="A1077" s="34">
        <v>205969</v>
      </c>
      <c r="B1077" s="35" t="s">
        <v>1533</v>
      </c>
      <c r="C1077" s="35">
        <v>80656.28</v>
      </c>
      <c r="D1077" s="35">
        <v>708735</v>
      </c>
      <c r="E1077" s="35">
        <v>106.5</v>
      </c>
      <c r="F1077" s="49">
        <f t="shared" si="257"/>
        <v>3.4140946898347053</v>
      </c>
      <c r="G1077" s="35">
        <v>57670.28</v>
      </c>
      <c r="H1077" s="35">
        <v>321550</v>
      </c>
      <c r="I1077" s="35">
        <v>50</v>
      </c>
      <c r="J1077" s="49">
        <f t="shared" si="258"/>
        <v>5.5598777173067955</v>
      </c>
      <c r="K1077" s="35">
        <v>36942.74</v>
      </c>
      <c r="L1077" s="35">
        <v>732100</v>
      </c>
      <c r="M1077" s="35">
        <v>110</v>
      </c>
      <c r="N1077" s="49">
        <f t="shared" si="259"/>
        <v>1.5138399125802486</v>
      </c>
      <c r="O1077" s="35">
        <v>167262.78</v>
      </c>
      <c r="P1077" s="35">
        <v>1215212.5</v>
      </c>
      <c r="Q1077" s="35">
        <v>182.75</v>
      </c>
      <c r="R1077" s="49">
        <f t="shared" si="260"/>
        <v>4.2668637625106713</v>
      </c>
      <c r="S1077" s="35">
        <v>215457.73</v>
      </c>
      <c r="T1077" s="35">
        <v>866875</v>
      </c>
      <c r="U1077" s="35">
        <v>132.5</v>
      </c>
      <c r="V1077" s="49">
        <f t="shared" si="261"/>
        <v>7.7049051247296321</v>
      </c>
      <c r="W1077" s="35">
        <v>90680</v>
      </c>
      <c r="X1077" s="35">
        <v>883590</v>
      </c>
      <c r="Y1077" s="35">
        <v>135</v>
      </c>
      <c r="Z1077" s="49">
        <f t="shared" si="262"/>
        <v>3.0788035174685091</v>
      </c>
      <c r="AA1077" s="35">
        <v>172885.97</v>
      </c>
      <c r="AB1077" s="35">
        <v>1051503</v>
      </c>
      <c r="AC1077" s="35">
        <v>154.9</v>
      </c>
      <c r="AD1077" s="49">
        <f t="shared" si="263"/>
        <v>5.0969565184312362</v>
      </c>
      <c r="AE1077" s="35">
        <v>154129.94</v>
      </c>
      <c r="AF1077" s="35">
        <v>699717</v>
      </c>
      <c r="AG1077" s="35">
        <v>100.1</v>
      </c>
      <c r="AH1077" s="49">
        <f t="shared" si="264"/>
        <v>6.6082404743632068</v>
      </c>
      <c r="AI1077" s="35">
        <v>-182.16</v>
      </c>
      <c r="AJ1077" s="35">
        <v>1402350</v>
      </c>
      <c r="AK1077" s="35">
        <v>205</v>
      </c>
      <c r="AL1077" s="49">
        <f t="shared" si="265"/>
        <v>-4.0267836132206651E-3</v>
      </c>
      <c r="AM1077" s="35">
        <v>360137.78</v>
      </c>
      <c r="AN1077" s="35">
        <v>1415445</v>
      </c>
      <c r="AO1077" s="35">
        <v>213.5</v>
      </c>
      <c r="AP1077" s="49">
        <f t="shared" si="266"/>
        <v>7.8874637870069133</v>
      </c>
      <c r="AQ1077" s="35">
        <v>143696.76</v>
      </c>
      <c r="AR1077" s="37">
        <v>1035175</v>
      </c>
      <c r="AS1077" s="37">
        <v>152.5</v>
      </c>
      <c r="AT1077" s="51">
        <f t="shared" si="267"/>
        <v>4.3032333276982158</v>
      </c>
      <c r="AU1077" s="35">
        <v>-113269.68</v>
      </c>
      <c r="AV1077" s="37">
        <v>1127680</v>
      </c>
      <c r="AW1077" s="37">
        <v>164</v>
      </c>
      <c r="AX1077" s="51">
        <f t="shared" si="268"/>
        <v>-3.1137912173666287</v>
      </c>
      <c r="AY1077" s="50">
        <f t="shared" si="269"/>
        <v>821555.77999999991</v>
      </c>
      <c r="AZ1077" s="50">
        <f t="shared" si="270"/>
        <v>5779565.5</v>
      </c>
      <c r="BA1077" s="50">
        <f t="shared" si="271"/>
        <v>1706.75</v>
      </c>
      <c r="BB1077" s="36">
        <f t="shared" si="272"/>
        <v>4.4065992815549881</v>
      </c>
      <c r="BC1077" s="38" t="s">
        <v>1466</v>
      </c>
      <c r="BD1077" s="38" t="s">
        <v>1466</v>
      </c>
      <c r="BE1077" s="38" t="s">
        <v>1547</v>
      </c>
      <c r="BF1077" s="38"/>
    </row>
    <row r="1078" spans="1:58" s="33" customFormat="1" x14ac:dyDescent="0.2">
      <c r="A1078" s="34">
        <v>205992</v>
      </c>
      <c r="B1078" s="35" t="s">
        <v>1535</v>
      </c>
      <c r="C1078" s="35">
        <v>-29304.99</v>
      </c>
      <c r="D1078" s="35">
        <v>667387.5</v>
      </c>
      <c r="E1078" s="35">
        <v>101.45</v>
      </c>
      <c r="F1078" s="49">
        <f t="shared" si="257"/>
        <v>-1.3173002191380569</v>
      </c>
      <c r="G1078" s="35">
        <v>194268.01</v>
      </c>
      <c r="H1078" s="35">
        <v>666450</v>
      </c>
      <c r="I1078" s="35">
        <v>104</v>
      </c>
      <c r="J1078" s="49">
        <f t="shared" si="258"/>
        <v>9.0363992947708009</v>
      </c>
      <c r="K1078" s="35">
        <v>110632.27</v>
      </c>
      <c r="L1078" s="35">
        <v>1950215</v>
      </c>
      <c r="M1078" s="35">
        <v>291.5</v>
      </c>
      <c r="N1078" s="49">
        <f t="shared" si="259"/>
        <v>1.7018472835046394</v>
      </c>
      <c r="O1078" s="35">
        <v>-12580.23</v>
      </c>
      <c r="P1078" s="35">
        <v>1728525</v>
      </c>
      <c r="Q1078" s="35">
        <v>259.5</v>
      </c>
      <c r="R1078" s="49">
        <f t="shared" si="260"/>
        <v>-0.22561844925586844</v>
      </c>
      <c r="S1078" s="35">
        <v>255736.04</v>
      </c>
      <c r="T1078" s="35">
        <v>1667119.5</v>
      </c>
      <c r="U1078" s="35">
        <v>256.14999999999998</v>
      </c>
      <c r="V1078" s="49">
        <f t="shared" si="261"/>
        <v>4.7553983022812707</v>
      </c>
      <c r="W1078" s="35">
        <v>-156549.20000000001</v>
      </c>
      <c r="X1078" s="35">
        <v>712823.5</v>
      </c>
      <c r="Y1078" s="35">
        <v>109.95</v>
      </c>
      <c r="Z1078" s="49">
        <f t="shared" si="262"/>
        <v>-6.5885538285424099</v>
      </c>
      <c r="AA1078" s="35">
        <v>81290.81</v>
      </c>
      <c r="AB1078" s="35">
        <v>1621985</v>
      </c>
      <c r="AC1078" s="35">
        <v>235</v>
      </c>
      <c r="AD1078" s="49">
        <f t="shared" si="263"/>
        <v>1.5536611682598791</v>
      </c>
      <c r="AE1078" s="35">
        <v>224037.31</v>
      </c>
      <c r="AF1078" s="35">
        <v>1217355</v>
      </c>
      <c r="AG1078" s="35">
        <v>176</v>
      </c>
      <c r="AH1078" s="49">
        <f t="shared" si="264"/>
        <v>5.5210840716142782</v>
      </c>
      <c r="AI1078" s="35">
        <v>37493.53</v>
      </c>
      <c r="AJ1078" s="35">
        <v>2349316.5</v>
      </c>
      <c r="AK1078" s="35">
        <v>342.55</v>
      </c>
      <c r="AL1078" s="49">
        <f t="shared" si="265"/>
        <v>0.49473939760777225</v>
      </c>
      <c r="AM1078" s="35">
        <v>523733.54</v>
      </c>
      <c r="AN1078" s="35">
        <v>2101427</v>
      </c>
      <c r="AO1078" s="35">
        <v>311.89999999999998</v>
      </c>
      <c r="AP1078" s="49">
        <f t="shared" si="266"/>
        <v>7.726054600040829</v>
      </c>
      <c r="AQ1078" s="35">
        <v>-55376.46</v>
      </c>
      <c r="AR1078" s="37">
        <v>351500</v>
      </c>
      <c r="AS1078" s="37">
        <v>50</v>
      </c>
      <c r="AT1078" s="51">
        <f t="shared" si="267"/>
        <v>-4.8838414224751068</v>
      </c>
      <c r="AU1078" s="35">
        <v>-130391.96</v>
      </c>
      <c r="AV1078" s="37">
        <v>348330</v>
      </c>
      <c r="AW1078" s="37">
        <v>51</v>
      </c>
      <c r="AX1078" s="51">
        <f t="shared" si="268"/>
        <v>-11.604371601642121</v>
      </c>
      <c r="AY1078" s="50">
        <f t="shared" si="269"/>
        <v>443492.71000000008</v>
      </c>
      <c r="AZ1078" s="50">
        <f t="shared" si="270"/>
        <v>9014505.5</v>
      </c>
      <c r="BA1078" s="50">
        <f t="shared" si="271"/>
        <v>2289</v>
      </c>
      <c r="BB1078" s="36">
        <f t="shared" si="272"/>
        <v>1.525127918553048</v>
      </c>
      <c r="BC1078" s="38" t="s">
        <v>1466</v>
      </c>
      <c r="BD1078" s="38" t="s">
        <v>1466</v>
      </c>
      <c r="BE1078" s="38" t="s">
        <v>1547</v>
      </c>
      <c r="BF1078" s="38"/>
    </row>
    <row r="1079" spans="1:58" s="33" customFormat="1" x14ac:dyDescent="0.2">
      <c r="A1079" s="34">
        <v>206073</v>
      </c>
      <c r="B1079" s="35" t="s">
        <v>1536</v>
      </c>
      <c r="C1079" s="35">
        <v>-30825.47</v>
      </c>
      <c r="D1079" s="35">
        <v>1130900</v>
      </c>
      <c r="E1079" s="35">
        <v>170</v>
      </c>
      <c r="F1079" s="49">
        <f t="shared" si="257"/>
        <v>-0.81772402511274211</v>
      </c>
      <c r="G1079" s="35">
        <v>269024.53999999998</v>
      </c>
      <c r="H1079" s="35">
        <v>323950</v>
      </c>
      <c r="I1079" s="35">
        <v>51</v>
      </c>
      <c r="J1079" s="49">
        <f t="shared" si="258"/>
        <v>25.743975119617222</v>
      </c>
      <c r="K1079" s="35">
        <v>475725.54</v>
      </c>
      <c r="L1079" s="35">
        <v>1328800</v>
      </c>
      <c r="M1079" s="35">
        <v>200</v>
      </c>
      <c r="N1079" s="49">
        <f t="shared" si="259"/>
        <v>10.740341812161347</v>
      </c>
      <c r="O1079" s="35">
        <v>-51674.48</v>
      </c>
      <c r="P1079" s="35">
        <v>1226620</v>
      </c>
      <c r="Q1079" s="35">
        <v>186</v>
      </c>
      <c r="R1079" s="49">
        <f t="shared" si="260"/>
        <v>-1.3059536612805922</v>
      </c>
      <c r="S1079" s="35">
        <v>321754.53000000003</v>
      </c>
      <c r="T1079" s="35">
        <v>1763985</v>
      </c>
      <c r="U1079" s="35">
        <v>254.5</v>
      </c>
      <c r="V1079" s="49">
        <f t="shared" si="261"/>
        <v>5.6544644257179062</v>
      </c>
      <c r="W1079" s="35">
        <v>-79375.570000000007</v>
      </c>
      <c r="X1079" s="35">
        <v>1759110</v>
      </c>
      <c r="Y1079" s="35">
        <v>257</v>
      </c>
      <c r="Z1079" s="49">
        <f t="shared" si="262"/>
        <v>-1.3536772004024764</v>
      </c>
      <c r="AA1079" s="35">
        <v>75.400000000000006</v>
      </c>
      <c r="AB1079" s="35">
        <v>1109538</v>
      </c>
      <c r="AC1079" s="35">
        <v>154.6</v>
      </c>
      <c r="AD1079" s="49">
        <f t="shared" si="263"/>
        <v>2.1066425845712362E-3</v>
      </c>
      <c r="AE1079" s="35">
        <v>127398.42</v>
      </c>
      <c r="AF1079" s="35">
        <v>543190</v>
      </c>
      <c r="AG1079" s="35">
        <v>73</v>
      </c>
      <c r="AH1079" s="49">
        <f t="shared" si="264"/>
        <v>7.0361247445645176</v>
      </c>
      <c r="AI1079" s="35">
        <v>531312.39</v>
      </c>
      <c r="AJ1079" s="35">
        <v>2113032</v>
      </c>
      <c r="AK1079" s="35">
        <v>302.8</v>
      </c>
      <c r="AL1079" s="49">
        <f t="shared" si="265"/>
        <v>7.7948105329214128</v>
      </c>
      <c r="AM1079" s="35">
        <v>557206.51</v>
      </c>
      <c r="AN1079" s="35">
        <v>2294895</v>
      </c>
      <c r="AO1079" s="35">
        <v>335.5</v>
      </c>
      <c r="AP1079" s="49">
        <f t="shared" si="266"/>
        <v>7.5268811034927525</v>
      </c>
      <c r="AQ1079" s="35">
        <v>384761.56</v>
      </c>
      <c r="AR1079" s="37">
        <v>1674790</v>
      </c>
      <c r="AS1079" s="37">
        <v>247</v>
      </c>
      <c r="AT1079" s="51">
        <f t="shared" si="267"/>
        <v>7.1218531039712438</v>
      </c>
      <c r="AU1079" s="35">
        <v>589150.82999999996</v>
      </c>
      <c r="AV1079" s="37">
        <v>1712815</v>
      </c>
      <c r="AW1079" s="37">
        <v>245.5</v>
      </c>
      <c r="AX1079" s="51">
        <f t="shared" si="268"/>
        <v>10.662958772546947</v>
      </c>
      <c r="AY1079" s="50">
        <f t="shared" si="269"/>
        <v>904704.49000000011</v>
      </c>
      <c r="AZ1079" s="50">
        <f t="shared" si="270"/>
        <v>8642903</v>
      </c>
      <c r="BA1079" s="50">
        <f t="shared" si="271"/>
        <v>2476.8999999999996</v>
      </c>
      <c r="BB1079" s="36">
        <f t="shared" si="272"/>
        <v>3.2449559123826801</v>
      </c>
      <c r="BC1079" s="38" t="s">
        <v>1466</v>
      </c>
      <c r="BD1079" s="38" t="s">
        <v>1466</v>
      </c>
      <c r="BE1079" s="38" t="s">
        <v>1547</v>
      </c>
      <c r="BF1079" s="38"/>
    </row>
    <row r="1080" spans="1:58" s="33" customFormat="1" x14ac:dyDescent="0.2">
      <c r="A1080" s="34">
        <v>206679</v>
      </c>
      <c r="B1080" s="35" t="s">
        <v>1537</v>
      </c>
      <c r="C1080" s="35">
        <v>161285</v>
      </c>
      <c r="D1080" s="35">
        <v>230650</v>
      </c>
      <c r="E1080" s="35">
        <v>35</v>
      </c>
      <c r="F1080" s="49">
        <f t="shared" si="257"/>
        <v>20.977888575764144</v>
      </c>
      <c r="G1080" s="35">
        <v>-2255</v>
      </c>
      <c r="H1080" s="35">
        <v>123725</v>
      </c>
      <c r="I1080" s="35">
        <v>18.5</v>
      </c>
      <c r="J1080" s="49">
        <f t="shared" si="258"/>
        <v>-0.56500303091533643</v>
      </c>
      <c r="K1080" s="35">
        <v>59069.98</v>
      </c>
      <c r="L1080" s="35">
        <v>284425</v>
      </c>
      <c r="M1080" s="35">
        <v>43.5</v>
      </c>
      <c r="N1080" s="49">
        <f t="shared" si="259"/>
        <v>6.2304628636723214</v>
      </c>
      <c r="O1080" s="35">
        <v>76824.98</v>
      </c>
      <c r="P1080" s="35">
        <v>318410</v>
      </c>
      <c r="Q1080" s="35">
        <v>48</v>
      </c>
      <c r="R1080" s="49">
        <f t="shared" si="260"/>
        <v>7.4795841211017233</v>
      </c>
      <c r="S1080" s="35">
        <v>4326.97</v>
      </c>
      <c r="T1080" s="35">
        <v>183634</v>
      </c>
      <c r="U1080" s="35">
        <v>27.8</v>
      </c>
      <c r="V1080" s="49">
        <f t="shared" si="261"/>
        <v>0.73045334741932322</v>
      </c>
      <c r="W1080" s="35">
        <v>20948.47</v>
      </c>
      <c r="X1080" s="35">
        <v>80375</v>
      </c>
      <c r="Y1080" s="35">
        <v>12.5</v>
      </c>
      <c r="Z1080" s="49">
        <f t="shared" si="262"/>
        <v>7.8190245723172636</v>
      </c>
      <c r="AA1080" s="35">
        <v>103438.72</v>
      </c>
      <c r="AB1080" s="35">
        <v>388832.5</v>
      </c>
      <c r="AC1080" s="35">
        <v>55.25</v>
      </c>
      <c r="AD1080" s="49">
        <f t="shared" si="263"/>
        <v>8.2467394572212971</v>
      </c>
      <c r="AE1080" s="35">
        <v>11145.23</v>
      </c>
      <c r="AF1080" s="35">
        <v>138285</v>
      </c>
      <c r="AG1080" s="35">
        <v>19.5</v>
      </c>
      <c r="AH1080" s="49">
        <f t="shared" si="264"/>
        <v>2.4178826336912898</v>
      </c>
      <c r="AI1080" s="35">
        <v>-24416.02</v>
      </c>
      <c r="AJ1080" s="35">
        <v>319015</v>
      </c>
      <c r="AK1080" s="35">
        <v>45.5</v>
      </c>
      <c r="AL1080" s="49">
        <f t="shared" si="265"/>
        <v>-2.3726051126122596</v>
      </c>
      <c r="AM1080" s="35">
        <v>-5050.0200000000004</v>
      </c>
      <c r="AN1080" s="35">
        <v>244125</v>
      </c>
      <c r="AO1080" s="35">
        <v>37.5</v>
      </c>
      <c r="AP1080" s="49">
        <f t="shared" si="266"/>
        <v>-0.64127238095238104</v>
      </c>
      <c r="AQ1080" s="35">
        <v>59441.98</v>
      </c>
      <c r="AR1080" s="37">
        <v>221458.5</v>
      </c>
      <c r="AS1080" s="37">
        <v>32.950000000000003</v>
      </c>
      <c r="AT1080" s="51">
        <f t="shared" si="267"/>
        <v>8.3207525563480296</v>
      </c>
      <c r="AU1080" s="35">
        <v>2449.7199999999998</v>
      </c>
      <c r="AV1080" s="37">
        <v>198885</v>
      </c>
      <c r="AW1080" s="37">
        <v>29.5</v>
      </c>
      <c r="AX1080" s="51">
        <f t="shared" si="268"/>
        <v>0.38183533197576486</v>
      </c>
      <c r="AY1080" s="50">
        <f t="shared" si="269"/>
        <v>423639.12</v>
      </c>
      <c r="AZ1080" s="50">
        <f t="shared" si="270"/>
        <v>1610051.5</v>
      </c>
      <c r="BA1080" s="50">
        <f t="shared" si="271"/>
        <v>405.5</v>
      </c>
      <c r="BB1080" s="36">
        <f t="shared" si="272"/>
        <v>8.1567656189879632</v>
      </c>
      <c r="BC1080" s="38" t="s">
        <v>1466</v>
      </c>
      <c r="BD1080" s="38" t="s">
        <v>1466</v>
      </c>
      <c r="BE1080" s="38" t="s">
        <v>1547</v>
      </c>
      <c r="BF1080" s="38"/>
    </row>
    <row r="1081" spans="1:58" s="33" customFormat="1" x14ac:dyDescent="0.2">
      <c r="A1081" s="34">
        <v>208776</v>
      </c>
      <c r="B1081" s="35" t="s">
        <v>1614</v>
      </c>
      <c r="C1081" s="35">
        <v>0</v>
      </c>
      <c r="D1081" s="35">
        <v>0</v>
      </c>
      <c r="E1081" s="35">
        <v>0</v>
      </c>
      <c r="F1081" s="49">
        <f t="shared" si="257"/>
        <v>0</v>
      </c>
      <c r="G1081" s="35">
        <v>0</v>
      </c>
      <c r="H1081" s="35">
        <v>0</v>
      </c>
      <c r="I1081" s="35">
        <v>0</v>
      </c>
      <c r="J1081" s="49">
        <f t="shared" si="258"/>
        <v>0</v>
      </c>
      <c r="K1081" s="35">
        <v>0</v>
      </c>
      <c r="L1081" s="35">
        <v>0</v>
      </c>
      <c r="M1081" s="35">
        <v>0</v>
      </c>
      <c r="N1081" s="49">
        <f t="shared" si="259"/>
        <v>0</v>
      </c>
      <c r="O1081" s="35">
        <v>-37190.9</v>
      </c>
      <c r="P1081" s="35">
        <v>1687775</v>
      </c>
      <c r="Q1081" s="35">
        <v>255.5</v>
      </c>
      <c r="R1081" s="49">
        <f t="shared" si="260"/>
        <v>-0.68309928752351479</v>
      </c>
      <c r="S1081" s="35">
        <v>233228.81</v>
      </c>
      <c r="T1081" s="35">
        <v>2661500</v>
      </c>
      <c r="U1081" s="35">
        <v>410</v>
      </c>
      <c r="V1081" s="49">
        <f t="shared" si="261"/>
        <v>2.7165482284426075</v>
      </c>
      <c r="W1081" s="35">
        <v>-239174.7</v>
      </c>
      <c r="X1081" s="35">
        <v>2446100</v>
      </c>
      <c r="Y1081" s="35">
        <v>375</v>
      </c>
      <c r="Z1081" s="49">
        <f t="shared" si="262"/>
        <v>-2.9333391930011037</v>
      </c>
      <c r="AA1081" s="35">
        <v>-24864.26</v>
      </c>
      <c r="AB1081" s="35">
        <v>2068405</v>
      </c>
      <c r="AC1081" s="35">
        <v>300</v>
      </c>
      <c r="AD1081" s="49">
        <f t="shared" si="263"/>
        <v>-0.37265045288519416</v>
      </c>
      <c r="AE1081" s="35">
        <v>2711.75</v>
      </c>
      <c r="AF1081" s="35">
        <v>1502750</v>
      </c>
      <c r="AG1081" s="35">
        <v>214</v>
      </c>
      <c r="AH1081" s="49">
        <f t="shared" si="264"/>
        <v>5.4135751122941278E-2</v>
      </c>
      <c r="AI1081" s="35">
        <v>-270257.44</v>
      </c>
      <c r="AJ1081" s="35">
        <v>3108580</v>
      </c>
      <c r="AK1081" s="35">
        <v>455</v>
      </c>
      <c r="AL1081" s="49">
        <f t="shared" si="265"/>
        <v>-2.6951150171460925</v>
      </c>
      <c r="AM1081" s="35">
        <v>64915.45</v>
      </c>
      <c r="AN1081" s="35">
        <v>3380951.5</v>
      </c>
      <c r="AO1081" s="35">
        <v>506.45</v>
      </c>
      <c r="AP1081" s="49">
        <f t="shared" si="266"/>
        <v>0.59521083044225864</v>
      </c>
      <c r="AQ1081" s="35">
        <v>134924.39000000001</v>
      </c>
      <c r="AR1081" s="37">
        <v>3171755</v>
      </c>
      <c r="AS1081" s="37">
        <v>466.5</v>
      </c>
      <c r="AT1081" s="51">
        <f t="shared" si="267"/>
        <v>1.3187197907782917</v>
      </c>
      <c r="AU1081" s="35">
        <v>-103381.93</v>
      </c>
      <c r="AV1081" s="37">
        <v>4633181.5</v>
      </c>
      <c r="AW1081" s="37">
        <v>665.95</v>
      </c>
      <c r="AX1081" s="51">
        <f t="shared" si="268"/>
        <v>-0.69171471698227227</v>
      </c>
      <c r="AY1081" s="50">
        <f t="shared" si="269"/>
        <v>-68001.05</v>
      </c>
      <c r="AZ1081" s="50">
        <f t="shared" si="270"/>
        <v>8863780</v>
      </c>
      <c r="BA1081" s="50">
        <f t="shared" si="271"/>
        <v>3648.3999999999996</v>
      </c>
      <c r="BB1081" s="36">
        <f t="shared" si="272"/>
        <v>-0.23782545934127428</v>
      </c>
      <c r="BC1081" s="38" t="s">
        <v>1466</v>
      </c>
      <c r="BD1081" s="38" t="s">
        <v>1466</v>
      </c>
      <c r="BE1081" s="38" t="s">
        <v>1547</v>
      </c>
      <c r="BF1081" s="38"/>
    </row>
    <row r="1082" spans="1:58" s="33" customFormat="1" x14ac:dyDescent="0.2">
      <c r="A1082" s="34">
        <v>209796</v>
      </c>
      <c r="B1082" s="35" t="s">
        <v>1615</v>
      </c>
      <c r="C1082" s="35">
        <v>0</v>
      </c>
      <c r="D1082" s="35">
        <v>0</v>
      </c>
      <c r="E1082" s="35">
        <v>0</v>
      </c>
      <c r="F1082" s="49">
        <f t="shared" si="257"/>
        <v>0</v>
      </c>
      <c r="G1082" s="35">
        <v>0</v>
      </c>
      <c r="H1082" s="35">
        <v>0</v>
      </c>
      <c r="I1082" s="35">
        <v>0</v>
      </c>
      <c r="J1082" s="49">
        <f t="shared" si="258"/>
        <v>0</v>
      </c>
      <c r="K1082" s="35">
        <v>0</v>
      </c>
      <c r="L1082" s="35">
        <v>0</v>
      </c>
      <c r="M1082" s="35">
        <v>0</v>
      </c>
      <c r="N1082" s="49">
        <f t="shared" si="259"/>
        <v>0</v>
      </c>
      <c r="O1082" s="35">
        <v>0</v>
      </c>
      <c r="P1082" s="35">
        <v>0</v>
      </c>
      <c r="Q1082" s="35">
        <v>0</v>
      </c>
      <c r="R1082" s="49">
        <f t="shared" si="260"/>
        <v>0</v>
      </c>
      <c r="S1082" s="35">
        <v>0</v>
      </c>
      <c r="T1082" s="35">
        <v>0</v>
      </c>
      <c r="U1082" s="35">
        <v>0</v>
      </c>
      <c r="V1082" s="49">
        <f t="shared" si="261"/>
        <v>0</v>
      </c>
      <c r="W1082" s="35">
        <v>-91077.5</v>
      </c>
      <c r="X1082" s="35">
        <v>700495</v>
      </c>
      <c r="Y1082" s="35">
        <v>106.5</v>
      </c>
      <c r="Z1082" s="49">
        <f t="shared" si="262"/>
        <v>-3.9005631731846768</v>
      </c>
      <c r="AA1082" s="35">
        <v>-5757.57</v>
      </c>
      <c r="AB1082" s="35">
        <v>1924100</v>
      </c>
      <c r="AC1082" s="35">
        <v>285</v>
      </c>
      <c r="AD1082" s="49">
        <f t="shared" si="263"/>
        <v>-9.2762678654955563E-2</v>
      </c>
      <c r="AE1082" s="35">
        <v>19992.419999999998</v>
      </c>
      <c r="AF1082" s="35">
        <v>1026650</v>
      </c>
      <c r="AG1082" s="35">
        <v>145</v>
      </c>
      <c r="AH1082" s="49">
        <f t="shared" si="264"/>
        <v>0.58420357473335605</v>
      </c>
      <c r="AI1082" s="35">
        <v>-55140.02</v>
      </c>
      <c r="AJ1082" s="35">
        <v>2517865</v>
      </c>
      <c r="AK1082" s="35">
        <v>366</v>
      </c>
      <c r="AL1082" s="49">
        <f t="shared" si="265"/>
        <v>-0.67888493624558899</v>
      </c>
      <c r="AM1082" s="35">
        <v>-26322.13</v>
      </c>
      <c r="AN1082" s="35">
        <v>3023520</v>
      </c>
      <c r="AO1082" s="35">
        <v>448</v>
      </c>
      <c r="AP1082" s="49">
        <f t="shared" si="266"/>
        <v>-0.26987948814626661</v>
      </c>
      <c r="AQ1082" s="35">
        <v>-39352.11</v>
      </c>
      <c r="AR1082" s="37">
        <v>2694700</v>
      </c>
      <c r="AS1082" s="37">
        <v>401</v>
      </c>
      <c r="AT1082" s="51">
        <f t="shared" si="267"/>
        <v>-0.45270917356291979</v>
      </c>
      <c r="AU1082" s="35">
        <v>-387525.8</v>
      </c>
      <c r="AV1082" s="37">
        <v>4813700</v>
      </c>
      <c r="AW1082" s="37">
        <v>690</v>
      </c>
      <c r="AX1082" s="51">
        <f t="shared" si="268"/>
        <v>-2.4956477969129773</v>
      </c>
      <c r="AY1082" s="50">
        <f t="shared" si="269"/>
        <v>-96835.07</v>
      </c>
      <c r="AZ1082" s="50">
        <f t="shared" si="270"/>
        <v>2624595</v>
      </c>
      <c r="BA1082" s="50">
        <f t="shared" si="271"/>
        <v>2441.5</v>
      </c>
      <c r="BB1082" s="36">
        <f t="shared" si="272"/>
        <v>-1.1437525294378752</v>
      </c>
      <c r="BC1082" s="38" t="s">
        <v>1466</v>
      </c>
      <c r="BD1082" s="38" t="s">
        <v>1466</v>
      </c>
      <c r="BE1082" s="38" t="s">
        <v>1547</v>
      </c>
      <c r="BF1082" s="38"/>
    </row>
    <row r="1083" spans="1:58" s="33" customFormat="1" x14ac:dyDescent="0.2">
      <c r="A1083" s="34">
        <v>149519</v>
      </c>
      <c r="B1083" s="35" t="s">
        <v>1616</v>
      </c>
      <c r="C1083" s="35">
        <v>-21099.74</v>
      </c>
      <c r="D1083" s="35">
        <v>0</v>
      </c>
      <c r="E1083" s="35">
        <v>0</v>
      </c>
      <c r="F1083" s="49">
        <f t="shared" si="257"/>
        <v>0</v>
      </c>
      <c r="G1083" s="35">
        <v>-21099.74</v>
      </c>
      <c r="H1083" s="35">
        <v>0</v>
      </c>
      <c r="I1083" s="35">
        <v>0</v>
      </c>
      <c r="J1083" s="49">
        <f t="shared" si="258"/>
        <v>0</v>
      </c>
      <c r="K1083" s="35">
        <v>-21099.74</v>
      </c>
      <c r="L1083" s="35">
        <v>0</v>
      </c>
      <c r="M1083" s="35">
        <v>0</v>
      </c>
      <c r="N1083" s="49">
        <f t="shared" si="259"/>
        <v>0</v>
      </c>
      <c r="O1083" s="35">
        <v>-21099.74</v>
      </c>
      <c r="P1083" s="35">
        <v>0</v>
      </c>
      <c r="Q1083" s="35">
        <v>0</v>
      </c>
      <c r="R1083" s="49">
        <f t="shared" si="260"/>
        <v>0</v>
      </c>
      <c r="S1083" s="35">
        <v>-21099.74</v>
      </c>
      <c r="T1083" s="35">
        <v>0</v>
      </c>
      <c r="U1083" s="35">
        <v>0</v>
      </c>
      <c r="V1083" s="49">
        <f t="shared" si="261"/>
        <v>0</v>
      </c>
      <c r="W1083" s="35">
        <v>-21099.74</v>
      </c>
      <c r="X1083" s="35">
        <v>0</v>
      </c>
      <c r="Y1083" s="35">
        <v>0</v>
      </c>
      <c r="Z1083" s="49">
        <f t="shared" si="262"/>
        <v>0</v>
      </c>
      <c r="AA1083" s="35">
        <v>-21099.74</v>
      </c>
      <c r="AB1083" s="35">
        <v>0</v>
      </c>
      <c r="AC1083" s="35">
        <v>0</v>
      </c>
      <c r="AD1083" s="49">
        <f t="shared" si="263"/>
        <v>0</v>
      </c>
      <c r="AE1083" s="35">
        <v>-21099.74</v>
      </c>
      <c r="AF1083" s="35">
        <v>0</v>
      </c>
      <c r="AG1083" s="35">
        <v>0</v>
      </c>
      <c r="AH1083" s="49">
        <f t="shared" si="264"/>
        <v>0</v>
      </c>
      <c r="AI1083" s="40">
        <v>0</v>
      </c>
      <c r="AJ1083" s="35">
        <v>0</v>
      </c>
      <c r="AK1083" s="35">
        <v>0</v>
      </c>
      <c r="AL1083" s="49">
        <f t="shared" si="265"/>
        <v>0</v>
      </c>
      <c r="AM1083" s="35">
        <v>0</v>
      </c>
      <c r="AN1083" s="35">
        <v>0</v>
      </c>
      <c r="AO1083" s="35">
        <v>0</v>
      </c>
      <c r="AP1083" s="49">
        <f t="shared" si="266"/>
        <v>0</v>
      </c>
      <c r="AQ1083" s="35">
        <v>0</v>
      </c>
      <c r="AR1083" s="37">
        <v>0</v>
      </c>
      <c r="AS1083" s="37">
        <v>0</v>
      </c>
      <c r="AT1083" s="51">
        <f t="shared" si="267"/>
        <v>0</v>
      </c>
      <c r="AU1083" s="35">
        <v>0</v>
      </c>
      <c r="AV1083" s="37">
        <v>0</v>
      </c>
      <c r="AW1083" s="37">
        <v>0</v>
      </c>
      <c r="AX1083" s="51">
        <f t="shared" si="268"/>
        <v>0</v>
      </c>
      <c r="AY1083" s="50">
        <f t="shared" si="269"/>
        <v>-147698.18000000002</v>
      </c>
      <c r="AZ1083" s="50">
        <f t="shared" si="270"/>
        <v>0</v>
      </c>
      <c r="BA1083" s="50">
        <f t="shared" si="271"/>
        <v>0</v>
      </c>
      <c r="BB1083" s="36">
        <f t="shared" si="272"/>
        <v>0</v>
      </c>
      <c r="BC1083" s="38" t="s">
        <v>1466</v>
      </c>
      <c r="BD1083" s="38" t="s">
        <v>1466</v>
      </c>
      <c r="BE1083" s="38" t="s">
        <v>1547</v>
      </c>
      <c r="BF1083" s="38"/>
    </row>
    <row r="1084" spans="1:58" s="33" customFormat="1" x14ac:dyDescent="0.2">
      <c r="A1084" s="34">
        <v>172885</v>
      </c>
      <c r="B1084" s="35" t="s">
        <v>1540</v>
      </c>
      <c r="C1084" s="35">
        <v>-6469.04</v>
      </c>
      <c r="D1084" s="35">
        <v>0</v>
      </c>
      <c r="E1084" s="35">
        <v>0</v>
      </c>
      <c r="F1084" s="49">
        <f t="shared" si="257"/>
        <v>0</v>
      </c>
      <c r="G1084" s="35">
        <v>-6469.04</v>
      </c>
      <c r="H1084" s="35">
        <v>0</v>
      </c>
      <c r="I1084" s="35">
        <v>0</v>
      </c>
      <c r="J1084" s="49">
        <f t="shared" si="258"/>
        <v>0</v>
      </c>
      <c r="K1084" s="35">
        <v>-6469.04</v>
      </c>
      <c r="L1084" s="35">
        <v>0</v>
      </c>
      <c r="M1084" s="35">
        <v>0</v>
      </c>
      <c r="N1084" s="49">
        <f t="shared" si="259"/>
        <v>0</v>
      </c>
      <c r="O1084" s="35">
        <v>-6469.04</v>
      </c>
      <c r="P1084" s="35">
        <v>0</v>
      </c>
      <c r="Q1084" s="35">
        <v>0</v>
      </c>
      <c r="R1084" s="49">
        <f t="shared" si="260"/>
        <v>0</v>
      </c>
      <c r="S1084" s="35">
        <v>-6469.04</v>
      </c>
      <c r="T1084" s="35">
        <v>0</v>
      </c>
      <c r="U1084" s="35">
        <v>0</v>
      </c>
      <c r="V1084" s="49">
        <f t="shared" si="261"/>
        <v>0</v>
      </c>
      <c r="W1084" s="35">
        <v>-6469.04</v>
      </c>
      <c r="X1084" s="35">
        <v>0</v>
      </c>
      <c r="Y1084" s="35">
        <v>0</v>
      </c>
      <c r="Z1084" s="49">
        <f t="shared" si="262"/>
        <v>0</v>
      </c>
      <c r="AA1084" s="35">
        <v>-6469.04</v>
      </c>
      <c r="AB1084" s="35">
        <v>0</v>
      </c>
      <c r="AC1084" s="35">
        <v>0</v>
      </c>
      <c r="AD1084" s="49">
        <f t="shared" si="263"/>
        <v>0</v>
      </c>
      <c r="AE1084" s="40">
        <v>0</v>
      </c>
      <c r="AF1084" s="35">
        <v>0</v>
      </c>
      <c r="AG1084" s="35">
        <v>0</v>
      </c>
      <c r="AH1084" s="49">
        <f t="shared" si="264"/>
        <v>0</v>
      </c>
      <c r="AI1084" s="40">
        <v>0</v>
      </c>
      <c r="AJ1084" s="35">
        <v>0</v>
      </c>
      <c r="AK1084" s="35">
        <v>0</v>
      </c>
      <c r="AL1084" s="49">
        <f t="shared" si="265"/>
        <v>0</v>
      </c>
      <c r="AM1084" s="35">
        <v>0</v>
      </c>
      <c r="AN1084" s="35">
        <v>0</v>
      </c>
      <c r="AO1084" s="35">
        <v>0</v>
      </c>
      <c r="AP1084" s="49">
        <f t="shared" si="266"/>
        <v>0</v>
      </c>
      <c r="AQ1084" s="35">
        <v>0</v>
      </c>
      <c r="AR1084" s="37">
        <v>0</v>
      </c>
      <c r="AS1084" s="37">
        <v>0</v>
      </c>
      <c r="AT1084" s="51">
        <f t="shared" si="267"/>
        <v>0</v>
      </c>
      <c r="AU1084" s="35">
        <v>0</v>
      </c>
      <c r="AV1084" s="37">
        <v>0</v>
      </c>
      <c r="AW1084" s="37">
        <v>0</v>
      </c>
      <c r="AX1084" s="51">
        <f t="shared" si="268"/>
        <v>0</v>
      </c>
      <c r="AY1084" s="50">
        <f t="shared" si="269"/>
        <v>-45283.28</v>
      </c>
      <c r="AZ1084" s="50">
        <f t="shared" si="270"/>
        <v>0</v>
      </c>
      <c r="BA1084" s="50">
        <f t="shared" si="271"/>
        <v>0</v>
      </c>
      <c r="BB1084" s="36">
        <f t="shared" si="272"/>
        <v>0</v>
      </c>
      <c r="BC1084" s="38" t="s">
        <v>1466</v>
      </c>
      <c r="BD1084" s="38" t="s">
        <v>1466</v>
      </c>
      <c r="BE1084" s="38" t="s">
        <v>1547</v>
      </c>
      <c r="BF1084" s="38"/>
    </row>
    <row r="1085" spans="1:58" s="33" customFormat="1" x14ac:dyDescent="0.2">
      <c r="A1085" s="39">
        <v>202242</v>
      </c>
      <c r="B1085" s="40" t="s">
        <v>1617</v>
      </c>
      <c r="C1085" s="35">
        <v>-525</v>
      </c>
      <c r="D1085" s="35">
        <v>0</v>
      </c>
      <c r="E1085" s="35">
        <v>0</v>
      </c>
      <c r="F1085" s="49">
        <f t="shared" si="257"/>
        <v>0</v>
      </c>
      <c r="G1085" s="35">
        <v>-525</v>
      </c>
      <c r="H1085" s="35">
        <v>0</v>
      </c>
      <c r="I1085" s="35">
        <v>0</v>
      </c>
      <c r="J1085" s="49">
        <f t="shared" si="258"/>
        <v>0</v>
      </c>
      <c r="K1085" s="35">
        <v>-525</v>
      </c>
      <c r="L1085" s="35">
        <v>0</v>
      </c>
      <c r="M1085" s="35">
        <v>0</v>
      </c>
      <c r="N1085" s="49">
        <f t="shared" si="259"/>
        <v>0</v>
      </c>
      <c r="O1085" s="35">
        <v>-525</v>
      </c>
      <c r="P1085" s="35">
        <v>0</v>
      </c>
      <c r="Q1085" s="35">
        <v>0</v>
      </c>
      <c r="R1085" s="49">
        <f t="shared" si="260"/>
        <v>0</v>
      </c>
      <c r="S1085" s="35">
        <v>-525</v>
      </c>
      <c r="T1085" s="35">
        <v>0</v>
      </c>
      <c r="U1085" s="35">
        <v>0</v>
      </c>
      <c r="V1085" s="49">
        <f t="shared" si="261"/>
        <v>0</v>
      </c>
      <c r="W1085" s="35">
        <v>0</v>
      </c>
      <c r="X1085" s="35">
        <v>0</v>
      </c>
      <c r="Y1085" s="35">
        <v>0</v>
      </c>
      <c r="Z1085" s="49">
        <f t="shared" si="262"/>
        <v>0</v>
      </c>
      <c r="AA1085" s="40">
        <v>0</v>
      </c>
      <c r="AB1085" s="35">
        <v>0</v>
      </c>
      <c r="AC1085" s="35">
        <v>0</v>
      </c>
      <c r="AD1085" s="49">
        <f t="shared" si="263"/>
        <v>0</v>
      </c>
      <c r="AE1085" s="40">
        <v>0</v>
      </c>
      <c r="AF1085" s="35">
        <v>0</v>
      </c>
      <c r="AG1085" s="35">
        <v>0</v>
      </c>
      <c r="AH1085" s="49">
        <f t="shared" si="264"/>
        <v>0</v>
      </c>
      <c r="AI1085" s="40">
        <v>0</v>
      </c>
      <c r="AJ1085" s="35">
        <v>0</v>
      </c>
      <c r="AK1085" s="35">
        <v>0</v>
      </c>
      <c r="AL1085" s="49">
        <f t="shared" si="265"/>
        <v>0</v>
      </c>
      <c r="AM1085" s="35">
        <v>0</v>
      </c>
      <c r="AN1085" s="35">
        <v>0</v>
      </c>
      <c r="AO1085" s="35">
        <v>0</v>
      </c>
      <c r="AP1085" s="49">
        <f t="shared" si="266"/>
        <v>0</v>
      </c>
      <c r="AQ1085" s="35">
        <v>0</v>
      </c>
      <c r="AR1085" s="37">
        <v>0</v>
      </c>
      <c r="AS1085" s="37">
        <v>0</v>
      </c>
      <c r="AT1085" s="51">
        <f t="shared" si="267"/>
        <v>0</v>
      </c>
      <c r="AU1085" s="35">
        <v>0</v>
      </c>
      <c r="AV1085" s="37">
        <v>0</v>
      </c>
      <c r="AW1085" s="37">
        <v>0</v>
      </c>
      <c r="AX1085" s="51">
        <f t="shared" si="268"/>
        <v>0</v>
      </c>
      <c r="AY1085" s="50">
        <f t="shared" si="269"/>
        <v>-2625</v>
      </c>
      <c r="AZ1085" s="50">
        <f t="shared" si="270"/>
        <v>0</v>
      </c>
      <c r="BA1085" s="50">
        <f t="shared" si="271"/>
        <v>0</v>
      </c>
      <c r="BB1085" s="36">
        <f t="shared" si="272"/>
        <v>0</v>
      </c>
      <c r="BC1085" s="38" t="s">
        <v>1466</v>
      </c>
      <c r="BD1085" s="38" t="s">
        <v>1466</v>
      </c>
      <c r="BE1085" s="38" t="s">
        <v>1547</v>
      </c>
      <c r="BF1085" s="38"/>
    </row>
    <row r="1086" spans="1:58" s="33" customFormat="1" x14ac:dyDescent="0.2">
      <c r="A1086" s="34">
        <v>140848</v>
      </c>
      <c r="B1086" s="35" t="s">
        <v>1486</v>
      </c>
      <c r="C1086" s="35">
        <v>261346.92</v>
      </c>
      <c r="D1086" s="35">
        <v>4569760</v>
      </c>
      <c r="E1086" s="35">
        <v>685.5</v>
      </c>
      <c r="F1086" s="49">
        <f t="shared" si="257"/>
        <v>1.7157153986204965</v>
      </c>
      <c r="G1086" s="35">
        <v>148535.96</v>
      </c>
      <c r="H1086" s="35">
        <v>4695075</v>
      </c>
      <c r="I1086" s="35">
        <v>734.5</v>
      </c>
      <c r="J1086" s="49">
        <f t="shared" si="258"/>
        <v>0.98073295101782176</v>
      </c>
      <c r="K1086" s="35">
        <v>-402870.85</v>
      </c>
      <c r="L1086" s="35">
        <v>7080300</v>
      </c>
      <c r="M1086" s="35">
        <v>1065</v>
      </c>
      <c r="N1086" s="49">
        <f t="shared" si="259"/>
        <v>-1.7070075420533026</v>
      </c>
      <c r="O1086" s="35">
        <v>615489.05000000005</v>
      </c>
      <c r="P1086" s="35">
        <v>6312555</v>
      </c>
      <c r="Q1086" s="35">
        <v>952.5</v>
      </c>
      <c r="R1086" s="49">
        <f t="shared" si="260"/>
        <v>3.0225733557965042</v>
      </c>
      <c r="S1086" s="35">
        <v>315065.08</v>
      </c>
      <c r="T1086" s="35">
        <v>5064975</v>
      </c>
      <c r="U1086" s="35">
        <v>775.5</v>
      </c>
      <c r="V1086" s="49">
        <f t="shared" si="261"/>
        <v>1.9283446571799467</v>
      </c>
      <c r="W1086" s="35">
        <v>-600616.28</v>
      </c>
      <c r="X1086" s="35">
        <v>2826582.5</v>
      </c>
      <c r="Y1086" s="35">
        <v>430.5</v>
      </c>
      <c r="Z1086" s="49">
        <f t="shared" si="262"/>
        <v>-6.3746550472169128</v>
      </c>
      <c r="AA1086" s="35">
        <v>595678.91</v>
      </c>
      <c r="AB1086" s="35">
        <v>5885895</v>
      </c>
      <c r="AC1086" s="35">
        <v>850.5</v>
      </c>
      <c r="AD1086" s="49">
        <f t="shared" si="263"/>
        <v>3.1373387071974612</v>
      </c>
      <c r="AE1086" s="35">
        <v>168779.89</v>
      </c>
      <c r="AF1086" s="35">
        <v>4620530</v>
      </c>
      <c r="AG1086" s="35">
        <v>667</v>
      </c>
      <c r="AH1086" s="49">
        <f t="shared" si="264"/>
        <v>1.095847597569976</v>
      </c>
      <c r="AI1086" s="35">
        <v>464793.51</v>
      </c>
      <c r="AJ1086" s="35">
        <v>6290857.5</v>
      </c>
      <c r="AK1086" s="35">
        <v>915.75</v>
      </c>
      <c r="AL1086" s="49">
        <f t="shared" si="265"/>
        <v>2.2904029871921279</v>
      </c>
      <c r="AM1086" s="35">
        <v>130908.43</v>
      </c>
      <c r="AN1086" s="35">
        <v>6200360</v>
      </c>
      <c r="AO1086" s="35">
        <v>917</v>
      </c>
      <c r="AP1086" s="49">
        <f t="shared" si="266"/>
        <v>0.65450414653342703</v>
      </c>
      <c r="AQ1086" s="35">
        <v>773047.77</v>
      </c>
      <c r="AR1086" s="37">
        <v>6959002.5</v>
      </c>
      <c r="AS1086" s="37">
        <v>1034.75</v>
      </c>
      <c r="AT1086" s="51">
        <f t="shared" si="267"/>
        <v>3.4436660814534843</v>
      </c>
      <c r="AU1086" s="35">
        <v>-651061.72</v>
      </c>
      <c r="AV1086" s="37">
        <v>6291742.5</v>
      </c>
      <c r="AW1086" s="37">
        <v>904.25</v>
      </c>
      <c r="AX1086" s="51">
        <f t="shared" si="268"/>
        <v>-3.2078415987303992</v>
      </c>
      <c r="AY1086" s="50">
        <f t="shared" si="269"/>
        <v>932628.79000000015</v>
      </c>
      <c r="AZ1086" s="50">
        <f t="shared" si="270"/>
        <v>36435142.5</v>
      </c>
      <c r="BA1086" s="50">
        <f t="shared" si="271"/>
        <v>9932.75</v>
      </c>
      <c r="BB1086" s="36">
        <f t="shared" si="272"/>
        <v>0.79350567902952496</v>
      </c>
      <c r="BC1086" s="38" t="s">
        <v>1466</v>
      </c>
      <c r="BD1086" s="38" t="s">
        <v>1466</v>
      </c>
      <c r="BE1086" s="38" t="s">
        <v>1547</v>
      </c>
      <c r="BF1086" s="38"/>
    </row>
    <row r="1087" spans="1:58" s="33" customFormat="1" x14ac:dyDescent="0.2">
      <c r="A1087" s="34">
        <v>140849</v>
      </c>
      <c r="B1087" s="35" t="s">
        <v>1487</v>
      </c>
      <c r="C1087" s="35">
        <v>-29778.080000000002</v>
      </c>
      <c r="D1087" s="35">
        <v>1229900</v>
      </c>
      <c r="E1087" s="35">
        <v>185</v>
      </c>
      <c r="F1087" s="49">
        <f t="shared" si="257"/>
        <v>-0.72635368729164984</v>
      </c>
      <c r="G1087" s="35">
        <v>-57218.06</v>
      </c>
      <c r="H1087" s="35">
        <v>1233400</v>
      </c>
      <c r="I1087" s="35">
        <v>190</v>
      </c>
      <c r="J1087" s="49">
        <f t="shared" si="258"/>
        <v>-1.4381059348143344</v>
      </c>
      <c r="K1087" s="35">
        <v>231903.94</v>
      </c>
      <c r="L1087" s="35">
        <v>2082140</v>
      </c>
      <c r="M1087" s="35">
        <v>311</v>
      </c>
      <c r="N1087" s="49">
        <f t="shared" si="259"/>
        <v>3.3413306501964324</v>
      </c>
      <c r="O1087" s="35">
        <v>-312427.05</v>
      </c>
      <c r="P1087" s="35">
        <v>745670</v>
      </c>
      <c r="Q1087" s="35">
        <v>112.5</v>
      </c>
      <c r="R1087" s="49">
        <f t="shared" si="260"/>
        <v>-12.988639143320771</v>
      </c>
      <c r="S1087" s="35">
        <v>-75800.55</v>
      </c>
      <c r="T1087" s="35">
        <v>746250</v>
      </c>
      <c r="U1087" s="35">
        <v>115.5</v>
      </c>
      <c r="V1087" s="49">
        <f t="shared" si="261"/>
        <v>-3.1488335678391959</v>
      </c>
      <c r="W1087" s="35">
        <v>-80128.539999999994</v>
      </c>
      <c r="X1087" s="35">
        <v>1020900</v>
      </c>
      <c r="Y1087" s="35">
        <v>158.5</v>
      </c>
      <c r="Z1087" s="49">
        <f t="shared" si="262"/>
        <v>-2.3546441375257126</v>
      </c>
      <c r="AA1087" s="35">
        <v>-31876.53</v>
      </c>
      <c r="AB1087" s="35">
        <v>653760</v>
      </c>
      <c r="AC1087" s="35">
        <v>90.5</v>
      </c>
      <c r="AD1087" s="49">
        <f t="shared" si="263"/>
        <v>-1.5115217052129222</v>
      </c>
      <c r="AE1087" s="35">
        <v>162679.43</v>
      </c>
      <c r="AF1087" s="35">
        <v>810400</v>
      </c>
      <c r="AG1087" s="35">
        <v>117</v>
      </c>
      <c r="AH1087" s="49">
        <f t="shared" si="264"/>
        <v>6.0221901530108592</v>
      </c>
      <c r="AI1087" s="35">
        <v>-43528.58</v>
      </c>
      <c r="AJ1087" s="35">
        <v>560300</v>
      </c>
      <c r="AK1087" s="35">
        <v>82.5</v>
      </c>
      <c r="AL1087" s="49">
        <f t="shared" si="265"/>
        <v>-2.40832764590398</v>
      </c>
      <c r="AM1087" s="35">
        <v>179399.48</v>
      </c>
      <c r="AN1087" s="35">
        <v>1519250</v>
      </c>
      <c r="AO1087" s="35">
        <v>229</v>
      </c>
      <c r="AP1087" s="49">
        <f t="shared" si="266"/>
        <v>3.6606114069442164</v>
      </c>
      <c r="AQ1087" s="35">
        <v>-67270.52</v>
      </c>
      <c r="AR1087" s="37">
        <v>1432100</v>
      </c>
      <c r="AS1087" s="37">
        <v>209</v>
      </c>
      <c r="AT1087" s="51">
        <f t="shared" si="267"/>
        <v>-1.4561735353676419</v>
      </c>
      <c r="AU1087" s="35">
        <v>-232507.15</v>
      </c>
      <c r="AV1087" s="37">
        <v>1645300</v>
      </c>
      <c r="AW1087" s="37">
        <v>241.5</v>
      </c>
      <c r="AX1087" s="51">
        <f t="shared" si="268"/>
        <v>-4.3807947790676467</v>
      </c>
      <c r="AY1087" s="50">
        <f t="shared" si="269"/>
        <v>-355324.87</v>
      </c>
      <c r="AZ1087" s="50">
        <f t="shared" si="270"/>
        <v>7712020</v>
      </c>
      <c r="BA1087" s="50">
        <f t="shared" si="271"/>
        <v>2042</v>
      </c>
      <c r="BB1087" s="36">
        <f t="shared" si="272"/>
        <v>-1.4282990669111335</v>
      </c>
      <c r="BC1087" s="38" t="s">
        <v>1466</v>
      </c>
      <c r="BD1087" s="38" t="s">
        <v>1466</v>
      </c>
      <c r="BE1087" s="38" t="s">
        <v>1547</v>
      </c>
      <c r="BF1087" s="38"/>
    </row>
    <row r="1088" spans="1:58" s="33" customFormat="1" x14ac:dyDescent="0.2">
      <c r="A1088" s="34">
        <v>140851</v>
      </c>
      <c r="B1088" s="35" t="s">
        <v>1488</v>
      </c>
      <c r="C1088" s="35">
        <v>417329.94</v>
      </c>
      <c r="D1088" s="35">
        <v>1707760</v>
      </c>
      <c r="E1088" s="35">
        <v>260.5</v>
      </c>
      <c r="F1088" s="49">
        <f t="shared" si="257"/>
        <v>7.3311813135335173</v>
      </c>
      <c r="G1088" s="35">
        <v>-59120.08</v>
      </c>
      <c r="H1088" s="35">
        <v>1144600</v>
      </c>
      <c r="I1088" s="35">
        <v>180</v>
      </c>
      <c r="J1088" s="49">
        <f t="shared" si="258"/>
        <v>-1.6011903547090689</v>
      </c>
      <c r="K1088" s="35">
        <v>970083.3</v>
      </c>
      <c r="L1088" s="35">
        <v>2668600</v>
      </c>
      <c r="M1088" s="35">
        <v>405</v>
      </c>
      <c r="N1088" s="49">
        <f t="shared" si="259"/>
        <v>10.905530615303906</v>
      </c>
      <c r="O1088" s="35">
        <v>276196.32</v>
      </c>
      <c r="P1088" s="35">
        <v>1912690</v>
      </c>
      <c r="Q1088" s="35">
        <v>291</v>
      </c>
      <c r="R1088" s="49">
        <f t="shared" si="260"/>
        <v>4.4764629500860043</v>
      </c>
      <c r="S1088" s="35">
        <v>71936.289999999994</v>
      </c>
      <c r="T1088" s="35">
        <v>986600</v>
      </c>
      <c r="U1088" s="35">
        <v>154</v>
      </c>
      <c r="V1088" s="49">
        <f t="shared" si="261"/>
        <v>2.2603131867018043</v>
      </c>
      <c r="W1088" s="35">
        <v>67120.289999999994</v>
      </c>
      <c r="X1088" s="35">
        <v>991300</v>
      </c>
      <c r="Y1088" s="35">
        <v>150</v>
      </c>
      <c r="Z1088" s="49">
        <f t="shared" si="262"/>
        <v>2.031280843337032</v>
      </c>
      <c r="AA1088" s="35">
        <v>278495.31</v>
      </c>
      <c r="AB1088" s="35">
        <v>1425500</v>
      </c>
      <c r="AC1088" s="35">
        <v>205</v>
      </c>
      <c r="AD1088" s="49">
        <f t="shared" si="263"/>
        <v>6.0563694212556998</v>
      </c>
      <c r="AE1088" s="35">
        <v>-20161.669999999998</v>
      </c>
      <c r="AF1088" s="35">
        <v>479000</v>
      </c>
      <c r="AG1088" s="35">
        <v>70</v>
      </c>
      <c r="AH1088" s="49">
        <f t="shared" si="264"/>
        <v>-1.2627350730688935</v>
      </c>
      <c r="AI1088" s="35">
        <v>501959.33</v>
      </c>
      <c r="AJ1088" s="35">
        <v>1809850</v>
      </c>
      <c r="AK1088" s="35">
        <v>265.5</v>
      </c>
      <c r="AL1088" s="49">
        <f t="shared" si="265"/>
        <v>8.597806022598558</v>
      </c>
      <c r="AM1088" s="35">
        <v>661045.89</v>
      </c>
      <c r="AN1088" s="35">
        <v>1484500</v>
      </c>
      <c r="AO1088" s="35">
        <v>222.5</v>
      </c>
      <c r="AP1088" s="49">
        <f t="shared" si="266"/>
        <v>13.804259070394073</v>
      </c>
      <c r="AQ1088" s="35">
        <v>188794.89</v>
      </c>
      <c r="AR1088" s="37">
        <v>1305700</v>
      </c>
      <c r="AS1088" s="37">
        <v>192</v>
      </c>
      <c r="AT1088" s="51">
        <f t="shared" si="267"/>
        <v>4.4823784866355219</v>
      </c>
      <c r="AU1088" s="35">
        <v>851460.12</v>
      </c>
      <c r="AV1088" s="37">
        <v>1925000</v>
      </c>
      <c r="AW1088" s="37">
        <v>283</v>
      </c>
      <c r="AX1088" s="51">
        <f t="shared" si="268"/>
        <v>13.711825309090909</v>
      </c>
      <c r="AY1088" s="50">
        <f t="shared" si="269"/>
        <v>2022041.3700000003</v>
      </c>
      <c r="AZ1088" s="50">
        <f t="shared" si="270"/>
        <v>10837050</v>
      </c>
      <c r="BA1088" s="50">
        <f t="shared" si="271"/>
        <v>2678.5</v>
      </c>
      <c r="BB1088" s="36">
        <f t="shared" si="272"/>
        <v>5.784164737636166</v>
      </c>
      <c r="BC1088" s="38" t="s">
        <v>1466</v>
      </c>
      <c r="BD1088" s="38" t="s">
        <v>1466</v>
      </c>
      <c r="BE1088" s="38" t="s">
        <v>1547</v>
      </c>
      <c r="BF1088" s="38"/>
    </row>
    <row r="1089" spans="1:58" s="33" customFormat="1" x14ac:dyDescent="0.2">
      <c r="A1089" s="34">
        <v>140855</v>
      </c>
      <c r="B1089" s="35" t="s">
        <v>1491</v>
      </c>
      <c r="C1089" s="35">
        <v>137061.57999999999</v>
      </c>
      <c r="D1089" s="35">
        <v>781085</v>
      </c>
      <c r="E1089" s="35">
        <v>118.5</v>
      </c>
      <c r="F1089" s="49">
        <f t="shared" si="257"/>
        <v>5.2642764871940946</v>
      </c>
      <c r="G1089" s="35">
        <v>336431.58</v>
      </c>
      <c r="H1089" s="35">
        <v>752530</v>
      </c>
      <c r="I1089" s="35">
        <v>117</v>
      </c>
      <c r="J1089" s="49">
        <f t="shared" si="258"/>
        <v>13.859087318777989</v>
      </c>
      <c r="K1089" s="35">
        <v>151221.59</v>
      </c>
      <c r="L1089" s="35">
        <v>937875</v>
      </c>
      <c r="M1089" s="35">
        <v>139.5</v>
      </c>
      <c r="N1089" s="49">
        <f t="shared" si="259"/>
        <v>4.8371560175929629</v>
      </c>
      <c r="O1089" s="35">
        <v>576129.1</v>
      </c>
      <c r="P1089" s="35">
        <v>950660</v>
      </c>
      <c r="Q1089" s="35">
        <v>142.5</v>
      </c>
      <c r="R1089" s="49">
        <f t="shared" si="260"/>
        <v>18.786950224054866</v>
      </c>
      <c r="S1089" s="35">
        <v>236671.53</v>
      </c>
      <c r="T1089" s="35">
        <v>768115</v>
      </c>
      <c r="U1089" s="35">
        <v>118.5</v>
      </c>
      <c r="V1089" s="49">
        <f t="shared" si="261"/>
        <v>9.551717425125144</v>
      </c>
      <c r="W1089" s="35">
        <v>138181.53</v>
      </c>
      <c r="X1089" s="35">
        <v>168420</v>
      </c>
      <c r="Y1089" s="35">
        <v>26</v>
      </c>
      <c r="Z1089" s="49">
        <f t="shared" si="262"/>
        <v>24.61373886711792</v>
      </c>
      <c r="AA1089" s="35">
        <v>228941.53</v>
      </c>
      <c r="AB1089" s="35">
        <v>268210</v>
      </c>
      <c r="AC1089" s="35">
        <v>38</v>
      </c>
      <c r="AD1089" s="49">
        <f t="shared" si="263"/>
        <v>26.461308042205733</v>
      </c>
      <c r="AE1089" s="35">
        <v>113016.53</v>
      </c>
      <c r="AF1089" s="35">
        <v>454350</v>
      </c>
      <c r="AG1089" s="35">
        <v>65</v>
      </c>
      <c r="AH1089" s="49">
        <f t="shared" si="264"/>
        <v>7.4622997689006274</v>
      </c>
      <c r="AI1089" s="35">
        <v>298434.05</v>
      </c>
      <c r="AJ1089" s="35">
        <v>974125</v>
      </c>
      <c r="AK1089" s="35">
        <v>142.5</v>
      </c>
      <c r="AL1089" s="49">
        <f t="shared" si="265"/>
        <v>9.497195483125882</v>
      </c>
      <c r="AM1089" s="35">
        <v>527669.06000000006</v>
      </c>
      <c r="AN1089" s="35">
        <v>556825</v>
      </c>
      <c r="AO1089" s="35">
        <v>82.5</v>
      </c>
      <c r="AP1089" s="49">
        <f t="shared" si="266"/>
        <v>29.376807542764784</v>
      </c>
      <c r="AQ1089" s="35">
        <v>600369.05000000005</v>
      </c>
      <c r="AR1089" s="37">
        <v>808900</v>
      </c>
      <c r="AS1089" s="37">
        <v>120</v>
      </c>
      <c r="AT1089" s="51">
        <f t="shared" si="267"/>
        <v>23.008332983063422</v>
      </c>
      <c r="AU1089" s="35">
        <v>520794.02</v>
      </c>
      <c r="AV1089" s="37">
        <v>728700</v>
      </c>
      <c r="AW1089" s="37">
        <v>105</v>
      </c>
      <c r="AX1089" s="51">
        <f t="shared" si="268"/>
        <v>22.155365198298338</v>
      </c>
      <c r="AY1089" s="50">
        <f t="shared" si="269"/>
        <v>1804638.4400000002</v>
      </c>
      <c r="AZ1089" s="50">
        <f t="shared" si="270"/>
        <v>4626895</v>
      </c>
      <c r="BA1089" s="50">
        <f t="shared" si="271"/>
        <v>1215</v>
      </c>
      <c r="BB1089" s="36">
        <f t="shared" si="272"/>
        <v>12.091000906655543</v>
      </c>
      <c r="BC1089" s="38" t="s">
        <v>1466</v>
      </c>
      <c r="BD1089" s="38" t="s">
        <v>1466</v>
      </c>
      <c r="BE1089" s="38" t="s">
        <v>1547</v>
      </c>
      <c r="BF1089" s="38"/>
    </row>
    <row r="1090" spans="1:58" s="33" customFormat="1" x14ac:dyDescent="0.2">
      <c r="A1090" s="34">
        <v>140856</v>
      </c>
      <c r="B1090" s="35" t="s">
        <v>1618</v>
      </c>
      <c r="C1090" s="35">
        <v>413343.21</v>
      </c>
      <c r="D1090" s="35">
        <v>1529620</v>
      </c>
      <c r="E1090" s="35">
        <v>232</v>
      </c>
      <c r="F1090" s="49">
        <f t="shared" si="257"/>
        <v>8.106782272721329</v>
      </c>
      <c r="G1090" s="35">
        <v>381492.21</v>
      </c>
      <c r="H1090" s="35">
        <v>1116390</v>
      </c>
      <c r="I1090" s="35">
        <v>174.5</v>
      </c>
      <c r="J1090" s="49">
        <f t="shared" si="258"/>
        <v>10.593303872302691</v>
      </c>
      <c r="K1090" s="35">
        <v>118491.71</v>
      </c>
      <c r="L1090" s="35">
        <v>1473990</v>
      </c>
      <c r="M1090" s="35">
        <v>224</v>
      </c>
      <c r="N1090" s="49">
        <f t="shared" si="259"/>
        <v>2.4116522500152646</v>
      </c>
      <c r="O1090" s="35">
        <v>421613.7</v>
      </c>
      <c r="P1090" s="35">
        <v>1680350</v>
      </c>
      <c r="Q1090" s="35">
        <v>255</v>
      </c>
      <c r="R1090" s="49">
        <f t="shared" si="260"/>
        <v>7.7781561579432861</v>
      </c>
      <c r="S1090" s="35">
        <v>38890.67</v>
      </c>
      <c r="T1090" s="35">
        <v>1860700</v>
      </c>
      <c r="U1090" s="35">
        <v>290</v>
      </c>
      <c r="V1090" s="49">
        <f t="shared" si="261"/>
        <v>0.64793398720911488</v>
      </c>
      <c r="W1090" s="35">
        <v>329638.61</v>
      </c>
      <c r="X1090" s="35">
        <v>1403700</v>
      </c>
      <c r="Y1090" s="35">
        <v>215</v>
      </c>
      <c r="Z1090" s="49">
        <f t="shared" si="262"/>
        <v>7.0450653985894416</v>
      </c>
      <c r="AA1090" s="35">
        <v>386434.55</v>
      </c>
      <c r="AB1090" s="35">
        <v>2076550</v>
      </c>
      <c r="AC1090" s="35">
        <v>300</v>
      </c>
      <c r="AD1090" s="49">
        <f t="shared" si="263"/>
        <v>5.768929739230936</v>
      </c>
      <c r="AE1090" s="35">
        <v>215973.55</v>
      </c>
      <c r="AF1090" s="35">
        <v>828000</v>
      </c>
      <c r="AG1090" s="35">
        <v>120</v>
      </c>
      <c r="AH1090" s="49">
        <f t="shared" si="264"/>
        <v>7.8251286231884052</v>
      </c>
      <c r="AI1090" s="35">
        <v>402551.09</v>
      </c>
      <c r="AJ1090" s="35">
        <v>1700300</v>
      </c>
      <c r="AK1090" s="35">
        <v>247.5</v>
      </c>
      <c r="AL1090" s="49">
        <f t="shared" si="265"/>
        <v>7.339342345468447</v>
      </c>
      <c r="AM1090" s="35">
        <v>710080.01</v>
      </c>
      <c r="AN1090" s="35">
        <v>1523700</v>
      </c>
      <c r="AO1090" s="35">
        <v>228</v>
      </c>
      <c r="AP1090" s="49">
        <f t="shared" si="266"/>
        <v>14.446728562052899</v>
      </c>
      <c r="AQ1090" s="35">
        <v>619574.09</v>
      </c>
      <c r="AR1090" s="37">
        <v>1957355</v>
      </c>
      <c r="AS1090" s="37">
        <v>293.5</v>
      </c>
      <c r="AT1090" s="51">
        <f t="shared" si="267"/>
        <v>9.8126281589185407</v>
      </c>
      <c r="AU1090" s="35">
        <v>223770.56</v>
      </c>
      <c r="AV1090" s="37">
        <v>1824425</v>
      </c>
      <c r="AW1090" s="37">
        <v>268.5</v>
      </c>
      <c r="AX1090" s="51">
        <f t="shared" si="268"/>
        <v>3.8022321334118967</v>
      </c>
      <c r="AY1090" s="50">
        <f t="shared" si="269"/>
        <v>2089904.66</v>
      </c>
      <c r="AZ1090" s="50">
        <f t="shared" si="270"/>
        <v>11141300</v>
      </c>
      <c r="BA1090" s="50">
        <f t="shared" si="271"/>
        <v>2848</v>
      </c>
      <c r="BB1090" s="36">
        <f t="shared" si="272"/>
        <v>5.8150345525208014</v>
      </c>
      <c r="BC1090" s="38" t="s">
        <v>1466</v>
      </c>
      <c r="BD1090" s="38" t="s">
        <v>1466</v>
      </c>
      <c r="BE1090" s="38" t="s">
        <v>1547</v>
      </c>
      <c r="BF1090" s="38"/>
    </row>
    <row r="1091" spans="1:58" s="33" customFormat="1" x14ac:dyDescent="0.2">
      <c r="A1091" s="34">
        <v>140857</v>
      </c>
      <c r="B1091" s="35" t="s">
        <v>1493</v>
      </c>
      <c r="C1091" s="35">
        <v>404350.63</v>
      </c>
      <c r="D1091" s="35">
        <v>619527.5</v>
      </c>
      <c r="E1091" s="35">
        <v>93.05</v>
      </c>
      <c r="F1091" s="49">
        <f t="shared" ref="F1091:F1154" si="273">IFERROR(C1091/(D1091/30),0)</f>
        <v>19.580275129029783</v>
      </c>
      <c r="G1091" s="35">
        <v>585637.09</v>
      </c>
      <c r="H1091" s="35">
        <v>1504027.5</v>
      </c>
      <c r="I1091" s="35">
        <v>231.95</v>
      </c>
      <c r="J1091" s="49">
        <f t="shared" ref="J1091:J1154" si="274">IFERROR(G1091/(H1091/31),0)</f>
        <v>12.070756545342421</v>
      </c>
      <c r="K1091" s="35">
        <v>1212217.02</v>
      </c>
      <c r="L1091" s="35">
        <v>2473150</v>
      </c>
      <c r="M1091" s="35">
        <v>370</v>
      </c>
      <c r="N1091" s="49">
        <f t="shared" ref="N1091:N1154" si="275">IFERROR(K1091/(L1091/30),0)</f>
        <v>14.70453090188626</v>
      </c>
      <c r="O1091" s="35">
        <v>1112145.02</v>
      </c>
      <c r="P1091" s="35">
        <v>1691375</v>
      </c>
      <c r="Q1091" s="35">
        <v>250</v>
      </c>
      <c r="R1091" s="49">
        <f t="shared" ref="R1091:R1154" si="276">IFERROR(O1091/(P1091/31),0)</f>
        <v>20.383708887739264</v>
      </c>
      <c r="S1091" s="35">
        <v>1134060.02</v>
      </c>
      <c r="T1091" s="35">
        <v>1659150</v>
      </c>
      <c r="U1091" s="35">
        <v>254</v>
      </c>
      <c r="V1091" s="49">
        <f t="shared" ref="V1091:V1154" si="277">IFERROR(S1091/(T1091/31),0)</f>
        <v>21.189079118825905</v>
      </c>
      <c r="W1091" s="35">
        <v>1069484.24</v>
      </c>
      <c r="X1091" s="35">
        <v>1051875</v>
      </c>
      <c r="Y1091" s="35">
        <v>161.25</v>
      </c>
      <c r="Z1091" s="49">
        <f t="shared" ref="Z1091:Z1154" si="278">IFERROR(W1091/(X1091/30),0)</f>
        <v>30.502224313725488</v>
      </c>
      <c r="AA1091" s="35">
        <v>926266.23</v>
      </c>
      <c r="AB1091" s="35">
        <v>948900</v>
      </c>
      <c r="AC1091" s="35">
        <v>136.5</v>
      </c>
      <c r="AD1091" s="49">
        <f t="shared" ref="AD1091:AD1154" si="279">IFERROR(AA1091/(AB1091/31),0)</f>
        <v>30.260568163136263</v>
      </c>
      <c r="AE1091" s="35">
        <v>983448.23</v>
      </c>
      <c r="AF1091" s="35">
        <v>719600</v>
      </c>
      <c r="AG1091" s="35">
        <v>100</v>
      </c>
      <c r="AH1091" s="49">
        <f t="shared" ref="AH1091:AH1154" si="280">IFERROR(AE1091/(AF1091/30),0)</f>
        <v>40.999787242912724</v>
      </c>
      <c r="AI1091" s="35">
        <v>1319102.71</v>
      </c>
      <c r="AJ1091" s="35">
        <v>1468700</v>
      </c>
      <c r="AK1091" s="35">
        <v>213.75</v>
      </c>
      <c r="AL1091" s="49">
        <f t="shared" ref="AL1091:AL1154" si="281">IFERROR(AI1091/(AJ1091/31),0)</f>
        <v>27.842434813100017</v>
      </c>
      <c r="AM1091" s="35">
        <v>1101117.71</v>
      </c>
      <c r="AN1091" s="35">
        <v>974800</v>
      </c>
      <c r="AO1091" s="35">
        <v>140</v>
      </c>
      <c r="AP1091" s="49">
        <f t="shared" ref="AP1091:AP1154" si="282">IFERROR(AM1091/(AN1091/31),0)</f>
        <v>35.017079411161262</v>
      </c>
      <c r="AQ1091" s="35">
        <v>910816.7</v>
      </c>
      <c r="AR1091" s="37">
        <v>1072250</v>
      </c>
      <c r="AS1091" s="37">
        <v>155</v>
      </c>
      <c r="AT1091" s="51">
        <f t="shared" ref="AT1091:AT1154" si="283">IFERROR(AQ1091/(AR1091/31),0)</f>
        <v>26.332774726043365</v>
      </c>
      <c r="AU1091" s="35">
        <v>821397.25</v>
      </c>
      <c r="AV1091" s="37">
        <v>1284950</v>
      </c>
      <c r="AW1091" s="37">
        <v>184.5</v>
      </c>
      <c r="AX1091" s="51">
        <f t="shared" ref="AX1091:AX1154" si="284">IFERROR(AU1091/(AV1091/31),0)</f>
        <v>19.816580217129072</v>
      </c>
      <c r="AY1091" s="50">
        <f t="shared" si="269"/>
        <v>6444160.25</v>
      </c>
      <c r="AZ1091" s="50">
        <f t="shared" si="270"/>
        <v>9948005</v>
      </c>
      <c r="BA1091" s="50">
        <f t="shared" si="271"/>
        <v>2290</v>
      </c>
      <c r="BB1091" s="36">
        <f t="shared" si="272"/>
        <v>20.081309543973894</v>
      </c>
      <c r="BC1091" s="38" t="s">
        <v>1466</v>
      </c>
      <c r="BD1091" s="38" t="s">
        <v>1466</v>
      </c>
      <c r="BE1091" s="38" t="s">
        <v>1547</v>
      </c>
      <c r="BF1091" s="38"/>
    </row>
    <row r="1092" spans="1:58" s="33" customFormat="1" x14ac:dyDescent="0.2">
      <c r="A1092" s="34">
        <v>140858</v>
      </c>
      <c r="B1092" s="35" t="s">
        <v>1494</v>
      </c>
      <c r="C1092" s="35">
        <v>1843758.34</v>
      </c>
      <c r="D1092" s="35">
        <v>3321610</v>
      </c>
      <c r="E1092" s="35">
        <v>500</v>
      </c>
      <c r="F1092" s="49">
        <f t="shared" si="273"/>
        <v>16.652391520979286</v>
      </c>
      <c r="G1092" s="35">
        <v>1735131.42</v>
      </c>
      <c r="H1092" s="35">
        <v>2033000</v>
      </c>
      <c r="I1092" s="35">
        <v>317.5</v>
      </c>
      <c r="J1092" s="49">
        <f t="shared" si="274"/>
        <v>26.457980334481064</v>
      </c>
      <c r="K1092" s="35">
        <v>1563126.87</v>
      </c>
      <c r="L1092" s="35">
        <v>4086300</v>
      </c>
      <c r="M1092" s="35">
        <v>615</v>
      </c>
      <c r="N1092" s="49">
        <f t="shared" si="275"/>
        <v>11.475859848762941</v>
      </c>
      <c r="O1092" s="35">
        <v>1482867.74</v>
      </c>
      <c r="P1092" s="35">
        <v>3727800</v>
      </c>
      <c r="Q1092" s="35">
        <v>561.75</v>
      </c>
      <c r="R1092" s="49">
        <f t="shared" si="276"/>
        <v>12.331375057674768</v>
      </c>
      <c r="S1092" s="35">
        <v>2082108.1</v>
      </c>
      <c r="T1092" s="35">
        <v>3542950</v>
      </c>
      <c r="U1092" s="35">
        <v>547</v>
      </c>
      <c r="V1092" s="49">
        <f t="shared" si="277"/>
        <v>18.217968387925318</v>
      </c>
      <c r="W1092" s="35">
        <v>1171696</v>
      </c>
      <c r="X1092" s="35">
        <v>2942100</v>
      </c>
      <c r="Y1092" s="35">
        <v>450.75</v>
      </c>
      <c r="Z1092" s="49">
        <f t="shared" si="278"/>
        <v>11.947547670031611</v>
      </c>
      <c r="AA1092" s="35">
        <v>1490772.87</v>
      </c>
      <c r="AB1092" s="35">
        <v>3435400</v>
      </c>
      <c r="AC1092" s="35">
        <v>497</v>
      </c>
      <c r="AD1092" s="49">
        <f t="shared" si="279"/>
        <v>13.452278910752751</v>
      </c>
      <c r="AE1092" s="35">
        <v>1943568.45</v>
      </c>
      <c r="AF1092" s="35">
        <v>3037825</v>
      </c>
      <c r="AG1092" s="35">
        <v>438.25</v>
      </c>
      <c r="AH1092" s="49">
        <f t="shared" si="280"/>
        <v>19.193684132561948</v>
      </c>
      <c r="AI1092" s="35">
        <v>2002004.73</v>
      </c>
      <c r="AJ1092" s="35">
        <v>4250465</v>
      </c>
      <c r="AK1092" s="35">
        <v>619.6</v>
      </c>
      <c r="AL1092" s="49">
        <f t="shared" si="281"/>
        <v>14.601260480912087</v>
      </c>
      <c r="AM1092" s="35">
        <v>2502346.69</v>
      </c>
      <c r="AN1092" s="35">
        <v>4414500</v>
      </c>
      <c r="AO1092" s="35">
        <v>652</v>
      </c>
      <c r="AP1092" s="49">
        <f t="shared" si="282"/>
        <v>17.572261273077359</v>
      </c>
      <c r="AQ1092" s="35">
        <v>2088988.88</v>
      </c>
      <c r="AR1092" s="37">
        <v>3685300</v>
      </c>
      <c r="AS1092" s="37">
        <v>542</v>
      </c>
      <c r="AT1092" s="51">
        <f t="shared" si="283"/>
        <v>17.572152953626571</v>
      </c>
      <c r="AU1092" s="35">
        <v>1856094.48</v>
      </c>
      <c r="AV1092" s="37">
        <v>4819400</v>
      </c>
      <c r="AW1092" s="37">
        <v>704</v>
      </c>
      <c r="AX1092" s="51">
        <f t="shared" si="284"/>
        <v>11.939023297505912</v>
      </c>
      <c r="AY1092" s="50">
        <f t="shared" ref="AY1092:AY1155" si="285">C1092+G1092+K1092+O1092+S1092+W1092+AA1092</f>
        <v>11369461.34</v>
      </c>
      <c r="AZ1092" s="50">
        <f t="shared" ref="AZ1092:AZ1155" si="286">D1092+H1092+L1092+P1092+T1092+X1092+AB1092</f>
        <v>23089160</v>
      </c>
      <c r="BA1092" s="50">
        <f t="shared" ref="BA1092:BA1155" si="287">E1092+I1092+M1092+Q1092+U1092+Y1092+AC1092+AG1092+AK1092+AO1092+AS1092+AW1092</f>
        <v>6444.85</v>
      </c>
      <c r="BB1092" s="36">
        <f t="shared" si="272"/>
        <v>15.264881942002221</v>
      </c>
      <c r="BC1092" s="38" t="s">
        <v>1466</v>
      </c>
      <c r="BD1092" s="38" t="s">
        <v>1466</v>
      </c>
      <c r="BE1092" s="38" t="s">
        <v>1547</v>
      </c>
      <c r="BF1092" s="38"/>
    </row>
    <row r="1093" spans="1:58" s="33" customFormat="1" x14ac:dyDescent="0.2">
      <c r="A1093" s="34">
        <v>140860</v>
      </c>
      <c r="B1093" s="35" t="s">
        <v>1496</v>
      </c>
      <c r="C1093" s="35">
        <v>712547.43</v>
      </c>
      <c r="D1093" s="35">
        <v>627800</v>
      </c>
      <c r="E1093" s="35">
        <v>95</v>
      </c>
      <c r="F1093" s="49">
        <f t="shared" si="273"/>
        <v>34.049733832430711</v>
      </c>
      <c r="G1093" s="35">
        <v>542534.43000000005</v>
      </c>
      <c r="H1093" s="35">
        <v>635600</v>
      </c>
      <c r="I1093" s="35">
        <v>100</v>
      </c>
      <c r="J1093" s="49">
        <f t="shared" si="274"/>
        <v>26.460930349276275</v>
      </c>
      <c r="K1093" s="35">
        <v>835534.37</v>
      </c>
      <c r="L1093" s="35">
        <v>1476360</v>
      </c>
      <c r="M1093" s="35">
        <v>220</v>
      </c>
      <c r="N1093" s="49">
        <f t="shared" si="275"/>
        <v>16.978264854100626</v>
      </c>
      <c r="O1093" s="35">
        <v>1026801.37</v>
      </c>
      <c r="P1093" s="35">
        <v>1650850</v>
      </c>
      <c r="Q1093" s="35">
        <v>250</v>
      </c>
      <c r="R1093" s="49">
        <f t="shared" si="276"/>
        <v>19.281486791652785</v>
      </c>
      <c r="S1093" s="35">
        <v>1135985.31</v>
      </c>
      <c r="T1093" s="35">
        <v>1414030</v>
      </c>
      <c r="U1093" s="35">
        <v>215</v>
      </c>
      <c r="V1093" s="49">
        <f t="shared" si="277"/>
        <v>24.904382940955994</v>
      </c>
      <c r="W1093" s="35">
        <v>939139.26</v>
      </c>
      <c r="X1093" s="35">
        <v>745400</v>
      </c>
      <c r="Y1093" s="35">
        <v>115</v>
      </c>
      <c r="Z1093" s="49">
        <f t="shared" si="278"/>
        <v>37.797394419103838</v>
      </c>
      <c r="AA1093" s="35">
        <v>959075.23</v>
      </c>
      <c r="AB1093" s="35">
        <v>798100</v>
      </c>
      <c r="AC1093" s="35">
        <v>115</v>
      </c>
      <c r="AD1093" s="49">
        <f t="shared" si="279"/>
        <v>37.252640182934471</v>
      </c>
      <c r="AE1093" s="35">
        <v>746099.21</v>
      </c>
      <c r="AF1093" s="35">
        <v>375500</v>
      </c>
      <c r="AG1093" s="35">
        <v>55</v>
      </c>
      <c r="AH1093" s="49">
        <f t="shared" si="280"/>
        <v>59.608458854860189</v>
      </c>
      <c r="AI1093" s="35">
        <v>1127764.2</v>
      </c>
      <c r="AJ1093" s="35">
        <v>1622400</v>
      </c>
      <c r="AK1093" s="35">
        <v>235</v>
      </c>
      <c r="AL1093" s="49">
        <f t="shared" si="281"/>
        <v>21.548748890532543</v>
      </c>
      <c r="AM1093" s="35">
        <v>953349.23</v>
      </c>
      <c r="AN1093" s="35">
        <v>784900</v>
      </c>
      <c r="AO1093" s="35">
        <v>117</v>
      </c>
      <c r="AP1093" s="49">
        <f t="shared" si="282"/>
        <v>37.652982711173394</v>
      </c>
      <c r="AQ1093" s="35">
        <v>831784.25</v>
      </c>
      <c r="AR1093" s="37">
        <v>2026920</v>
      </c>
      <c r="AS1093" s="37">
        <v>298</v>
      </c>
      <c r="AT1093" s="51">
        <f t="shared" si="283"/>
        <v>12.72142548793243</v>
      </c>
      <c r="AU1093" s="35">
        <v>630692.49</v>
      </c>
      <c r="AV1093" s="37">
        <v>1701500</v>
      </c>
      <c r="AW1093" s="37">
        <v>250</v>
      </c>
      <c r="AX1093" s="51">
        <f t="shared" si="284"/>
        <v>11.490724178665884</v>
      </c>
      <c r="AY1093" s="50">
        <f t="shared" si="285"/>
        <v>6151617.4000000004</v>
      </c>
      <c r="AZ1093" s="50">
        <f t="shared" si="286"/>
        <v>7348140</v>
      </c>
      <c r="BA1093" s="50">
        <f t="shared" si="287"/>
        <v>2065</v>
      </c>
      <c r="BB1093" s="36">
        <f t="shared" si="272"/>
        <v>25.952164683851969</v>
      </c>
      <c r="BC1093" s="38" t="s">
        <v>1466</v>
      </c>
      <c r="BD1093" s="38" t="s">
        <v>1466</v>
      </c>
      <c r="BE1093" s="38" t="s">
        <v>1547</v>
      </c>
      <c r="BF1093" s="38"/>
    </row>
    <row r="1094" spans="1:58" s="33" customFormat="1" x14ac:dyDescent="0.2">
      <c r="A1094" s="34">
        <v>140958</v>
      </c>
      <c r="B1094" s="35" t="s">
        <v>1497</v>
      </c>
      <c r="C1094" s="35">
        <v>556869.09</v>
      </c>
      <c r="D1094" s="35">
        <v>304200</v>
      </c>
      <c r="E1094" s="35">
        <v>45</v>
      </c>
      <c r="F1094" s="49">
        <f t="shared" si="273"/>
        <v>54.918056213017749</v>
      </c>
      <c r="G1094" s="35">
        <v>914676.09</v>
      </c>
      <c r="H1094" s="35">
        <v>948000</v>
      </c>
      <c r="I1094" s="35">
        <v>150</v>
      </c>
      <c r="J1094" s="49">
        <f t="shared" si="274"/>
        <v>29.91029408227848</v>
      </c>
      <c r="K1094" s="35">
        <v>802142.06</v>
      </c>
      <c r="L1094" s="35">
        <v>2663065</v>
      </c>
      <c r="M1094" s="35">
        <v>401</v>
      </c>
      <c r="N1094" s="49">
        <f t="shared" si="275"/>
        <v>9.0363028315118115</v>
      </c>
      <c r="O1094" s="35">
        <v>1237520.02</v>
      </c>
      <c r="P1094" s="35">
        <v>1989850</v>
      </c>
      <c r="Q1094" s="35">
        <v>299.5</v>
      </c>
      <c r="R1094" s="49">
        <f t="shared" si="276"/>
        <v>19.279403281654396</v>
      </c>
      <c r="S1094" s="35">
        <v>1439204.02</v>
      </c>
      <c r="T1094" s="35">
        <v>581750</v>
      </c>
      <c r="U1094" s="35">
        <v>90.5</v>
      </c>
      <c r="V1094" s="49">
        <f t="shared" si="277"/>
        <v>76.691576484744303</v>
      </c>
      <c r="W1094" s="35">
        <v>688634.05</v>
      </c>
      <c r="X1094" s="35">
        <v>1075750</v>
      </c>
      <c r="Y1094" s="35">
        <v>165</v>
      </c>
      <c r="Z1094" s="49">
        <f t="shared" si="278"/>
        <v>19.204296072507553</v>
      </c>
      <c r="AA1094" s="35">
        <v>723233.01</v>
      </c>
      <c r="AB1094" s="35">
        <v>868000</v>
      </c>
      <c r="AC1094" s="35">
        <v>130</v>
      </c>
      <c r="AD1094" s="49">
        <f t="shared" si="279"/>
        <v>25.829750357142856</v>
      </c>
      <c r="AE1094" s="35">
        <v>490633.01</v>
      </c>
      <c r="AF1094" s="35">
        <v>17750</v>
      </c>
      <c r="AG1094" s="35">
        <v>2.5</v>
      </c>
      <c r="AH1094" s="49">
        <f t="shared" si="280"/>
        <v>829.23889014084511</v>
      </c>
      <c r="AI1094" s="35">
        <v>784786.53</v>
      </c>
      <c r="AJ1094" s="35">
        <v>1428000</v>
      </c>
      <c r="AK1094" s="35">
        <v>210</v>
      </c>
      <c r="AL1094" s="49">
        <f t="shared" si="281"/>
        <v>17.036682373949581</v>
      </c>
      <c r="AM1094" s="35">
        <v>781336.53</v>
      </c>
      <c r="AN1094" s="35">
        <v>995600</v>
      </c>
      <c r="AO1094" s="35">
        <v>150</v>
      </c>
      <c r="AP1094" s="49">
        <f t="shared" si="282"/>
        <v>24.328477732020893</v>
      </c>
      <c r="AQ1094" s="35">
        <v>815886.46</v>
      </c>
      <c r="AR1094" s="37">
        <v>1143000</v>
      </c>
      <c r="AS1094" s="37">
        <v>170</v>
      </c>
      <c r="AT1094" s="51">
        <f t="shared" si="283"/>
        <v>22.128154208223972</v>
      </c>
      <c r="AU1094" s="35">
        <v>652874.23</v>
      </c>
      <c r="AV1094" s="37">
        <v>1051150</v>
      </c>
      <c r="AW1094" s="37">
        <v>155</v>
      </c>
      <c r="AX1094" s="51">
        <f t="shared" si="284"/>
        <v>19.254246425343673</v>
      </c>
      <c r="AY1094" s="50">
        <f t="shared" si="285"/>
        <v>6362278.3399999999</v>
      </c>
      <c r="AZ1094" s="50">
        <f t="shared" si="286"/>
        <v>8430615</v>
      </c>
      <c r="BA1094" s="50">
        <f t="shared" si="287"/>
        <v>1968.5</v>
      </c>
      <c r="BB1094" s="36">
        <f t="shared" si="272"/>
        <v>23.394571871684331</v>
      </c>
      <c r="BC1094" s="38" t="s">
        <v>1466</v>
      </c>
      <c r="BD1094" s="38" t="s">
        <v>1466</v>
      </c>
      <c r="BE1094" s="38" t="s">
        <v>1547</v>
      </c>
      <c r="BF1094" s="38"/>
    </row>
    <row r="1095" spans="1:58" s="33" customFormat="1" x14ac:dyDescent="0.2">
      <c r="A1095" s="34">
        <v>140967</v>
      </c>
      <c r="B1095" s="35" t="s">
        <v>1500</v>
      </c>
      <c r="C1095" s="35">
        <v>520072.87</v>
      </c>
      <c r="D1095" s="35">
        <v>4551500</v>
      </c>
      <c r="E1095" s="35">
        <v>692</v>
      </c>
      <c r="F1095" s="49">
        <f t="shared" si="273"/>
        <v>3.427921805998023</v>
      </c>
      <c r="G1095" s="35">
        <v>795622.89</v>
      </c>
      <c r="H1095" s="35">
        <v>6030020</v>
      </c>
      <c r="I1095" s="35">
        <v>937</v>
      </c>
      <c r="J1095" s="49">
        <f t="shared" si="274"/>
        <v>4.090253364002109</v>
      </c>
      <c r="K1095" s="35">
        <v>-602116.72</v>
      </c>
      <c r="L1095" s="35">
        <v>7452450</v>
      </c>
      <c r="M1095" s="35">
        <v>1121.5</v>
      </c>
      <c r="N1095" s="49">
        <f t="shared" si="275"/>
        <v>-2.4238339874806272</v>
      </c>
      <c r="O1095" s="35">
        <v>848124.76</v>
      </c>
      <c r="P1095" s="35">
        <v>7957500</v>
      </c>
      <c r="Q1095" s="35">
        <v>1202.5</v>
      </c>
      <c r="R1095" s="49">
        <f t="shared" si="276"/>
        <v>3.304036136977694</v>
      </c>
      <c r="S1095" s="35">
        <v>-305092.17</v>
      </c>
      <c r="T1095" s="35">
        <v>7194800</v>
      </c>
      <c r="U1095" s="35">
        <v>1111.25</v>
      </c>
      <c r="V1095" s="49">
        <f t="shared" si="277"/>
        <v>-1.3145406779896591</v>
      </c>
      <c r="W1095" s="35">
        <v>-171884.31</v>
      </c>
      <c r="X1095" s="35">
        <v>5436550</v>
      </c>
      <c r="Y1095" s="35">
        <v>837.5</v>
      </c>
      <c r="Z1095" s="49">
        <f t="shared" si="278"/>
        <v>-0.94849294129549067</v>
      </c>
      <c r="AA1095" s="35">
        <v>546758.68999999994</v>
      </c>
      <c r="AB1095" s="35">
        <v>6094650</v>
      </c>
      <c r="AC1095" s="35">
        <v>879</v>
      </c>
      <c r="AD1095" s="49">
        <f t="shared" si="279"/>
        <v>2.7810488526822699</v>
      </c>
      <c r="AE1095" s="35">
        <v>-249534.42</v>
      </c>
      <c r="AF1095" s="35">
        <v>3887050</v>
      </c>
      <c r="AG1095" s="35">
        <v>561</v>
      </c>
      <c r="AH1095" s="49">
        <f t="shared" si="280"/>
        <v>-1.9258904824995822</v>
      </c>
      <c r="AI1095" s="35">
        <v>92064.56</v>
      </c>
      <c r="AJ1095" s="35">
        <v>6951165</v>
      </c>
      <c r="AK1095" s="35">
        <v>1023.5</v>
      </c>
      <c r="AL1095" s="49">
        <f t="shared" si="281"/>
        <v>0.41057885404820632</v>
      </c>
      <c r="AM1095" s="35">
        <v>-58816.9</v>
      </c>
      <c r="AN1095" s="35">
        <v>7553275</v>
      </c>
      <c r="AO1095" s="35">
        <v>1131.5</v>
      </c>
      <c r="AP1095" s="49">
        <f t="shared" si="282"/>
        <v>-0.24139514316637486</v>
      </c>
      <c r="AQ1095" s="35">
        <v>610137.19999999995</v>
      </c>
      <c r="AR1095" s="37">
        <v>7245095</v>
      </c>
      <c r="AS1095" s="37">
        <v>1075.3499999999999</v>
      </c>
      <c r="AT1095" s="51">
        <f t="shared" si="283"/>
        <v>2.6106287357170608</v>
      </c>
      <c r="AU1095" s="35">
        <v>-207686.13</v>
      </c>
      <c r="AV1095" s="37">
        <v>9986275</v>
      </c>
      <c r="AW1095" s="37">
        <v>1450.5</v>
      </c>
      <c r="AX1095" s="51">
        <f t="shared" si="284"/>
        <v>-0.64471187004163222</v>
      </c>
      <c r="AY1095" s="50">
        <f t="shared" si="285"/>
        <v>1631486.01</v>
      </c>
      <c r="AZ1095" s="50">
        <f t="shared" si="286"/>
        <v>44717470</v>
      </c>
      <c r="BA1095" s="50">
        <f t="shared" si="287"/>
        <v>12022.6</v>
      </c>
      <c r="BB1095" s="36">
        <f t="shared" ref="BB1095:BB1127" si="288">IFERROR(AY1095/(AZ1095/31),0)</f>
        <v>1.1310135906615468</v>
      </c>
      <c r="BC1095" s="38" t="s">
        <v>1466</v>
      </c>
      <c r="BD1095" s="38" t="s">
        <v>1466</v>
      </c>
      <c r="BE1095" s="38" t="s">
        <v>1547</v>
      </c>
      <c r="BF1095" s="38"/>
    </row>
    <row r="1096" spans="1:58" s="33" customFormat="1" x14ac:dyDescent="0.2">
      <c r="A1096" s="34">
        <v>143607</v>
      </c>
      <c r="B1096" s="35" t="s">
        <v>1504</v>
      </c>
      <c r="C1096" s="35">
        <v>-11091.2</v>
      </c>
      <c r="D1096" s="35">
        <v>613960</v>
      </c>
      <c r="E1096" s="35">
        <v>93</v>
      </c>
      <c r="F1096" s="49">
        <f t="shared" si="273"/>
        <v>-0.54195061567528835</v>
      </c>
      <c r="G1096" s="35">
        <v>-22612.23</v>
      </c>
      <c r="H1096" s="35">
        <v>905150</v>
      </c>
      <c r="I1096" s="35">
        <v>140</v>
      </c>
      <c r="J1096" s="49">
        <f t="shared" si="274"/>
        <v>-0.77443421532342704</v>
      </c>
      <c r="K1096" s="35">
        <v>156628.26</v>
      </c>
      <c r="L1096" s="35">
        <v>1084225</v>
      </c>
      <c r="M1096" s="35">
        <v>162.5</v>
      </c>
      <c r="N1096" s="49">
        <f t="shared" si="275"/>
        <v>4.3338308930341949</v>
      </c>
      <c r="O1096" s="35">
        <v>146082.29</v>
      </c>
      <c r="P1096" s="35">
        <v>899050</v>
      </c>
      <c r="Q1096" s="35">
        <v>137</v>
      </c>
      <c r="R1096" s="49">
        <f t="shared" si="276"/>
        <v>5.0370401979867641</v>
      </c>
      <c r="S1096" s="35">
        <v>-50280.69</v>
      </c>
      <c r="T1096" s="35">
        <v>754600</v>
      </c>
      <c r="U1096" s="35">
        <v>118</v>
      </c>
      <c r="V1096" s="49">
        <f t="shared" si="277"/>
        <v>-2.0655995096739996</v>
      </c>
      <c r="W1096" s="35">
        <v>-72679.69</v>
      </c>
      <c r="X1096" s="35">
        <v>352200</v>
      </c>
      <c r="Y1096" s="35">
        <v>55</v>
      </c>
      <c r="Z1096" s="49">
        <f t="shared" si="278"/>
        <v>-6.1907742759795577</v>
      </c>
      <c r="AA1096" s="35">
        <v>57336.31</v>
      </c>
      <c r="AB1096" s="35">
        <v>415000</v>
      </c>
      <c r="AC1096" s="35">
        <v>60</v>
      </c>
      <c r="AD1096" s="49">
        <f t="shared" si="279"/>
        <v>4.2829532771084331</v>
      </c>
      <c r="AE1096" s="35">
        <v>238859.33</v>
      </c>
      <c r="AF1096" s="35">
        <v>760100</v>
      </c>
      <c r="AG1096" s="35">
        <v>110</v>
      </c>
      <c r="AH1096" s="49">
        <f t="shared" si="280"/>
        <v>9.4274173135113788</v>
      </c>
      <c r="AI1096" s="35">
        <v>47150.29</v>
      </c>
      <c r="AJ1096" s="35">
        <v>1127650</v>
      </c>
      <c r="AK1096" s="35">
        <v>167</v>
      </c>
      <c r="AL1096" s="49">
        <f t="shared" si="281"/>
        <v>1.2961991664080168</v>
      </c>
      <c r="AM1096" s="35">
        <v>200021.33</v>
      </c>
      <c r="AN1096" s="35">
        <v>954100</v>
      </c>
      <c r="AO1096" s="35">
        <v>145</v>
      </c>
      <c r="AP1096" s="49">
        <f t="shared" si="282"/>
        <v>6.4989636620899276</v>
      </c>
      <c r="AQ1096" s="35">
        <v>302379.33</v>
      </c>
      <c r="AR1096" s="37">
        <v>908600</v>
      </c>
      <c r="AS1096" s="37">
        <v>137</v>
      </c>
      <c r="AT1096" s="51">
        <f t="shared" si="283"/>
        <v>10.316706174334142</v>
      </c>
      <c r="AU1096" s="35">
        <v>-75627.95</v>
      </c>
      <c r="AV1096" s="37">
        <v>934000</v>
      </c>
      <c r="AW1096" s="37">
        <v>136</v>
      </c>
      <c r="AX1096" s="51">
        <f t="shared" si="284"/>
        <v>-2.5101353854389723</v>
      </c>
      <c r="AY1096" s="50">
        <f t="shared" si="285"/>
        <v>203383.05</v>
      </c>
      <c r="AZ1096" s="50">
        <f t="shared" si="286"/>
        <v>5024185</v>
      </c>
      <c r="BA1096" s="50">
        <f t="shared" si="287"/>
        <v>1460.5</v>
      </c>
      <c r="BB1096" s="36">
        <f t="shared" si="288"/>
        <v>1.2549049348302261</v>
      </c>
      <c r="BC1096" s="38" t="s">
        <v>1466</v>
      </c>
      <c r="BD1096" s="38" t="s">
        <v>1466</v>
      </c>
      <c r="BE1096" s="38" t="s">
        <v>1547</v>
      </c>
      <c r="BF1096" s="38"/>
    </row>
    <row r="1097" spans="1:58" s="33" customFormat="1" x14ac:dyDescent="0.2">
      <c r="A1097" s="34">
        <v>147109</v>
      </c>
      <c r="B1097" s="35" t="s">
        <v>1514</v>
      </c>
      <c r="C1097" s="35">
        <v>-571.09</v>
      </c>
      <c r="D1097" s="35">
        <v>0</v>
      </c>
      <c r="E1097" s="35">
        <v>0</v>
      </c>
      <c r="F1097" s="49">
        <f t="shared" si="273"/>
        <v>0</v>
      </c>
      <c r="G1097" s="35">
        <v>-571.09</v>
      </c>
      <c r="H1097" s="35">
        <v>0</v>
      </c>
      <c r="I1097" s="35">
        <v>0</v>
      </c>
      <c r="J1097" s="49">
        <f t="shared" si="274"/>
        <v>0</v>
      </c>
      <c r="K1097" s="35">
        <v>-571.09</v>
      </c>
      <c r="L1097" s="35">
        <v>0</v>
      </c>
      <c r="M1097" s="35">
        <v>0</v>
      </c>
      <c r="N1097" s="49">
        <f t="shared" si="275"/>
        <v>0</v>
      </c>
      <c r="O1097" s="35">
        <v>-571.09</v>
      </c>
      <c r="P1097" s="35">
        <v>0</v>
      </c>
      <c r="Q1097" s="35">
        <v>0</v>
      </c>
      <c r="R1097" s="49">
        <f t="shared" si="276"/>
        <v>0</v>
      </c>
      <c r="S1097" s="35">
        <v>-571.09</v>
      </c>
      <c r="T1097" s="35">
        <v>0</v>
      </c>
      <c r="U1097" s="35">
        <v>0</v>
      </c>
      <c r="V1097" s="49">
        <f t="shared" si="277"/>
        <v>0</v>
      </c>
      <c r="W1097" s="35">
        <v>-571.09</v>
      </c>
      <c r="X1097" s="35">
        <v>0</v>
      </c>
      <c r="Y1097" s="35">
        <v>0</v>
      </c>
      <c r="Z1097" s="49">
        <f t="shared" si="278"/>
        <v>0</v>
      </c>
      <c r="AA1097" s="35">
        <v>-571.09</v>
      </c>
      <c r="AB1097" s="35">
        <v>0</v>
      </c>
      <c r="AC1097" s="35">
        <v>0</v>
      </c>
      <c r="AD1097" s="49">
        <f t="shared" si="279"/>
        <v>0</v>
      </c>
      <c r="AE1097" s="35">
        <v>-571.09</v>
      </c>
      <c r="AF1097" s="35">
        <v>0</v>
      </c>
      <c r="AG1097" s="35">
        <v>0</v>
      </c>
      <c r="AH1097" s="49">
        <f t="shared" si="280"/>
        <v>0</v>
      </c>
      <c r="AI1097" s="35">
        <v>-571.09</v>
      </c>
      <c r="AJ1097" s="35">
        <v>0</v>
      </c>
      <c r="AK1097" s="35">
        <v>0</v>
      </c>
      <c r="AL1097" s="49">
        <f t="shared" si="281"/>
        <v>0</v>
      </c>
      <c r="AM1097" s="35">
        <v>-571.09</v>
      </c>
      <c r="AN1097" s="35">
        <v>0</v>
      </c>
      <c r="AO1097" s="35">
        <v>0</v>
      </c>
      <c r="AP1097" s="49">
        <f t="shared" si="282"/>
        <v>0</v>
      </c>
      <c r="AQ1097" s="35">
        <v>-571.09</v>
      </c>
      <c r="AR1097" s="37">
        <v>0</v>
      </c>
      <c r="AS1097" s="37">
        <v>0</v>
      </c>
      <c r="AT1097" s="51">
        <f t="shared" si="283"/>
        <v>0</v>
      </c>
      <c r="AU1097" s="35">
        <v>-571.09</v>
      </c>
      <c r="AV1097" s="37">
        <v>0</v>
      </c>
      <c r="AW1097" s="37">
        <v>0</v>
      </c>
      <c r="AX1097" s="51">
        <f t="shared" si="284"/>
        <v>0</v>
      </c>
      <c r="AY1097" s="50">
        <f t="shared" si="285"/>
        <v>-3997.6300000000006</v>
      </c>
      <c r="AZ1097" s="50">
        <f t="shared" si="286"/>
        <v>0</v>
      </c>
      <c r="BA1097" s="50">
        <f t="shared" si="287"/>
        <v>0</v>
      </c>
      <c r="BB1097" s="36">
        <f t="shared" si="288"/>
        <v>0</v>
      </c>
      <c r="BC1097" s="38" t="s">
        <v>1466</v>
      </c>
      <c r="BD1097" s="38" t="s">
        <v>1466</v>
      </c>
      <c r="BE1097" s="38" t="s">
        <v>1547</v>
      </c>
      <c r="BF1097" s="38"/>
    </row>
    <row r="1098" spans="1:58" s="33" customFormat="1" x14ac:dyDescent="0.2">
      <c r="A1098" s="34">
        <v>147364</v>
      </c>
      <c r="B1098" s="35" t="s">
        <v>1619</v>
      </c>
      <c r="C1098" s="35">
        <v>-11390.94</v>
      </c>
      <c r="D1098" s="35">
        <v>673340</v>
      </c>
      <c r="E1098" s="35">
        <v>101</v>
      </c>
      <c r="F1098" s="49">
        <f t="shared" si="273"/>
        <v>-0.50751210384055601</v>
      </c>
      <c r="G1098" s="35">
        <v>2067.06</v>
      </c>
      <c r="H1098" s="35">
        <v>175825</v>
      </c>
      <c r="I1098" s="35">
        <v>27.5</v>
      </c>
      <c r="J1098" s="49">
        <f t="shared" si="274"/>
        <v>0.36444680790558792</v>
      </c>
      <c r="K1098" s="35">
        <v>-44798.43</v>
      </c>
      <c r="L1098" s="35">
        <v>1951040</v>
      </c>
      <c r="M1098" s="35">
        <v>289</v>
      </c>
      <c r="N1098" s="49">
        <f t="shared" si="275"/>
        <v>-0.68883923445957029</v>
      </c>
      <c r="O1098" s="35">
        <v>204183.62</v>
      </c>
      <c r="P1098" s="35">
        <v>952022.5</v>
      </c>
      <c r="Q1098" s="35">
        <v>144.25</v>
      </c>
      <c r="R1098" s="49">
        <f t="shared" si="276"/>
        <v>6.6486792276443047</v>
      </c>
      <c r="S1098" s="35">
        <v>39477.58</v>
      </c>
      <c r="T1098" s="35">
        <v>1074700</v>
      </c>
      <c r="U1098" s="35">
        <v>165</v>
      </c>
      <c r="V1098" s="49">
        <f t="shared" si="277"/>
        <v>1.1387410254024379</v>
      </c>
      <c r="W1098" s="35">
        <v>-20625.71</v>
      </c>
      <c r="X1098" s="35">
        <v>977470</v>
      </c>
      <c r="Y1098" s="35">
        <v>151</v>
      </c>
      <c r="Z1098" s="49">
        <f t="shared" si="278"/>
        <v>-0.63303354578657145</v>
      </c>
      <c r="AA1098" s="35">
        <v>-11607.71</v>
      </c>
      <c r="AB1098" s="35">
        <v>355675</v>
      </c>
      <c r="AC1098" s="35">
        <v>52.5</v>
      </c>
      <c r="AD1098" s="49">
        <f t="shared" si="279"/>
        <v>-1.0117073451887255</v>
      </c>
      <c r="AE1098" s="35">
        <v>264724.31</v>
      </c>
      <c r="AF1098" s="35">
        <v>806350</v>
      </c>
      <c r="AG1098" s="35">
        <v>115</v>
      </c>
      <c r="AH1098" s="49">
        <f t="shared" si="280"/>
        <v>9.8489853041483233</v>
      </c>
      <c r="AI1098" s="35">
        <v>160173.75</v>
      </c>
      <c r="AJ1098" s="35">
        <v>1086500</v>
      </c>
      <c r="AK1098" s="35">
        <v>160</v>
      </c>
      <c r="AL1098" s="49">
        <f t="shared" si="281"/>
        <v>4.5700747814081915</v>
      </c>
      <c r="AM1098" s="35">
        <v>8346.26</v>
      </c>
      <c r="AN1098" s="35">
        <v>1042850</v>
      </c>
      <c r="AO1098" s="35">
        <v>155</v>
      </c>
      <c r="AP1098" s="49">
        <f t="shared" si="282"/>
        <v>0.2481028527592655</v>
      </c>
      <c r="AQ1098" s="35">
        <v>189445.26</v>
      </c>
      <c r="AR1098" s="37">
        <v>1008175</v>
      </c>
      <c r="AS1098" s="37">
        <v>147.5</v>
      </c>
      <c r="AT1098" s="51">
        <f t="shared" si="283"/>
        <v>5.8251821955513678</v>
      </c>
      <c r="AU1098" s="35">
        <v>-176738.69</v>
      </c>
      <c r="AV1098" s="37">
        <v>1045935</v>
      </c>
      <c r="AW1098" s="37">
        <v>150.5</v>
      </c>
      <c r="AX1098" s="51">
        <f t="shared" si="284"/>
        <v>-5.2382790421966954</v>
      </c>
      <c r="AY1098" s="50">
        <f t="shared" si="285"/>
        <v>157305.47000000003</v>
      </c>
      <c r="AZ1098" s="50">
        <f t="shared" si="286"/>
        <v>6160072.5</v>
      </c>
      <c r="BA1098" s="50">
        <f t="shared" si="287"/>
        <v>1658.25</v>
      </c>
      <c r="BB1098" s="36">
        <f t="shared" si="288"/>
        <v>0.79162535343536955</v>
      </c>
      <c r="BC1098" s="38" t="s">
        <v>1466</v>
      </c>
      <c r="BD1098" s="38" t="s">
        <v>1466</v>
      </c>
      <c r="BE1098" s="38" t="s">
        <v>1547</v>
      </c>
      <c r="BF1098" s="38"/>
    </row>
    <row r="1099" spans="1:58" s="33" customFormat="1" x14ac:dyDescent="0.2">
      <c r="A1099" s="34">
        <v>170059</v>
      </c>
      <c r="B1099" s="35" t="s">
        <v>1620</v>
      </c>
      <c r="C1099" s="35">
        <v>-11479.8</v>
      </c>
      <c r="D1099" s="35">
        <v>600700</v>
      </c>
      <c r="E1099" s="35">
        <v>90</v>
      </c>
      <c r="F1099" s="49">
        <f t="shared" si="273"/>
        <v>-0.5733211253537539</v>
      </c>
      <c r="G1099" s="35">
        <v>-15983.23</v>
      </c>
      <c r="H1099" s="35">
        <v>732900</v>
      </c>
      <c r="I1099" s="35">
        <v>115</v>
      </c>
      <c r="J1099" s="49">
        <f t="shared" si="274"/>
        <v>-0.67605420930549875</v>
      </c>
      <c r="K1099" s="35">
        <v>16819.86</v>
      </c>
      <c r="L1099" s="35">
        <v>1341800</v>
      </c>
      <c r="M1099" s="35">
        <v>200</v>
      </c>
      <c r="N1099" s="49">
        <f t="shared" si="275"/>
        <v>0.37605887613653305</v>
      </c>
      <c r="O1099" s="35">
        <v>35991.660000000003</v>
      </c>
      <c r="P1099" s="35">
        <v>1490250</v>
      </c>
      <c r="Q1099" s="35">
        <v>225</v>
      </c>
      <c r="R1099" s="49">
        <f t="shared" si="276"/>
        <v>0.74869415198792155</v>
      </c>
      <c r="S1099" s="35">
        <v>244194.66</v>
      </c>
      <c r="T1099" s="35">
        <v>1494900</v>
      </c>
      <c r="U1099" s="35">
        <v>230</v>
      </c>
      <c r="V1099" s="49">
        <f t="shared" si="277"/>
        <v>5.0639069235400367</v>
      </c>
      <c r="W1099" s="35">
        <v>-74327.149999999994</v>
      </c>
      <c r="X1099" s="35">
        <v>690700</v>
      </c>
      <c r="Y1099" s="35">
        <v>106</v>
      </c>
      <c r="Z1099" s="49">
        <f t="shared" si="278"/>
        <v>-3.2283400897640075</v>
      </c>
      <c r="AA1099" s="35">
        <v>-1030.51</v>
      </c>
      <c r="AB1099" s="35">
        <v>846600</v>
      </c>
      <c r="AC1099" s="35">
        <v>128</v>
      </c>
      <c r="AD1099" s="49">
        <f t="shared" si="279"/>
        <v>-3.7734242853768016E-2</v>
      </c>
      <c r="AE1099" s="35">
        <v>439.22</v>
      </c>
      <c r="AF1099" s="35">
        <v>520500</v>
      </c>
      <c r="AG1099" s="35">
        <v>75</v>
      </c>
      <c r="AH1099" s="49">
        <f t="shared" si="280"/>
        <v>2.5315273775216141E-2</v>
      </c>
      <c r="AI1099" s="35">
        <v>-19297</v>
      </c>
      <c r="AJ1099" s="35">
        <v>905050</v>
      </c>
      <c r="AK1099" s="35">
        <v>132.5</v>
      </c>
      <c r="AL1099" s="49">
        <f t="shared" si="281"/>
        <v>-0.66096569250317661</v>
      </c>
      <c r="AM1099" s="35">
        <v>8969.73</v>
      </c>
      <c r="AN1099" s="35">
        <v>995700</v>
      </c>
      <c r="AO1099" s="35">
        <v>147.5</v>
      </c>
      <c r="AP1099" s="49">
        <f t="shared" si="282"/>
        <v>0.279262458571859</v>
      </c>
      <c r="AQ1099" s="35">
        <v>247167.92</v>
      </c>
      <c r="AR1099" s="37">
        <v>1063600</v>
      </c>
      <c r="AS1099" s="37">
        <v>158</v>
      </c>
      <c r="AT1099" s="51">
        <f t="shared" si="283"/>
        <v>7.2040292591199702</v>
      </c>
      <c r="AU1099" s="35">
        <v>154915.28</v>
      </c>
      <c r="AV1099" s="37">
        <v>1339375</v>
      </c>
      <c r="AW1099" s="37">
        <v>195</v>
      </c>
      <c r="AX1099" s="51">
        <f t="shared" si="284"/>
        <v>3.5855333121791877</v>
      </c>
      <c r="AY1099" s="50">
        <f t="shared" si="285"/>
        <v>194185.49000000002</v>
      </c>
      <c r="AZ1099" s="50">
        <f t="shared" si="286"/>
        <v>7197850</v>
      </c>
      <c r="BA1099" s="50">
        <f t="shared" si="287"/>
        <v>1802</v>
      </c>
      <c r="BB1099" s="36">
        <f t="shared" si="288"/>
        <v>0.83632615155914614</v>
      </c>
      <c r="BC1099" s="38" t="s">
        <v>1466</v>
      </c>
      <c r="BD1099" s="38" t="s">
        <v>1466</v>
      </c>
      <c r="BE1099" s="38" t="s">
        <v>1547</v>
      </c>
      <c r="BF1099" s="38"/>
    </row>
    <row r="1100" spans="1:58" s="33" customFormat="1" x14ac:dyDescent="0.2">
      <c r="A1100" s="34">
        <v>170502</v>
      </c>
      <c r="B1100" s="35" t="s">
        <v>1539</v>
      </c>
      <c r="C1100" s="35">
        <v>-3280.87</v>
      </c>
      <c r="D1100" s="35">
        <v>0</v>
      </c>
      <c r="E1100" s="35">
        <v>0</v>
      </c>
      <c r="F1100" s="49">
        <f t="shared" si="273"/>
        <v>0</v>
      </c>
      <c r="G1100" s="35">
        <v>-3280.87</v>
      </c>
      <c r="H1100" s="35">
        <v>0</v>
      </c>
      <c r="I1100" s="35">
        <v>0</v>
      </c>
      <c r="J1100" s="49">
        <f t="shared" si="274"/>
        <v>0</v>
      </c>
      <c r="K1100" s="35">
        <v>-3280.87</v>
      </c>
      <c r="L1100" s="35">
        <v>0</v>
      </c>
      <c r="M1100" s="35">
        <v>0</v>
      </c>
      <c r="N1100" s="49">
        <f t="shared" si="275"/>
        <v>0</v>
      </c>
      <c r="O1100" s="35">
        <v>47409.75</v>
      </c>
      <c r="P1100" s="35">
        <v>50925</v>
      </c>
      <c r="Q1100" s="35">
        <v>7.5</v>
      </c>
      <c r="R1100" s="49">
        <f t="shared" si="276"/>
        <v>28.860132547864506</v>
      </c>
      <c r="S1100" s="35">
        <v>46237.87</v>
      </c>
      <c r="T1100" s="35">
        <v>0</v>
      </c>
      <c r="U1100" s="35">
        <v>0</v>
      </c>
      <c r="V1100" s="49">
        <f t="shared" si="277"/>
        <v>0</v>
      </c>
      <c r="W1100" s="35">
        <v>46237.87</v>
      </c>
      <c r="X1100" s="35">
        <v>0</v>
      </c>
      <c r="Y1100" s="35">
        <v>0</v>
      </c>
      <c r="Z1100" s="49">
        <f t="shared" si="278"/>
        <v>0</v>
      </c>
      <c r="AA1100" s="35">
        <v>54312.87</v>
      </c>
      <c r="AB1100" s="35">
        <v>54375</v>
      </c>
      <c r="AC1100" s="35">
        <v>7.5</v>
      </c>
      <c r="AD1100" s="49">
        <f t="shared" si="279"/>
        <v>30.964578758620693</v>
      </c>
      <c r="AE1100" s="35">
        <v>33140.980000000003</v>
      </c>
      <c r="AF1100" s="35">
        <v>0</v>
      </c>
      <c r="AG1100" s="35">
        <v>0</v>
      </c>
      <c r="AH1100" s="49">
        <f t="shared" si="280"/>
        <v>0</v>
      </c>
      <c r="AI1100" s="35">
        <v>32320.67</v>
      </c>
      <c r="AJ1100" s="35">
        <v>0</v>
      </c>
      <c r="AK1100" s="35">
        <v>0</v>
      </c>
      <c r="AL1100" s="49">
        <f t="shared" si="281"/>
        <v>0</v>
      </c>
      <c r="AM1100" s="35">
        <v>32320.67</v>
      </c>
      <c r="AN1100" s="35">
        <v>0</v>
      </c>
      <c r="AO1100" s="35">
        <v>0</v>
      </c>
      <c r="AP1100" s="49">
        <f t="shared" si="282"/>
        <v>0</v>
      </c>
      <c r="AQ1100" s="35">
        <v>-9.33</v>
      </c>
      <c r="AR1100" s="37">
        <v>0</v>
      </c>
      <c r="AS1100" s="37">
        <v>0</v>
      </c>
      <c r="AT1100" s="51">
        <f t="shared" si="283"/>
        <v>0</v>
      </c>
      <c r="AU1100" s="35">
        <v>-9.33</v>
      </c>
      <c r="AV1100" s="37">
        <v>0</v>
      </c>
      <c r="AW1100" s="37">
        <v>0</v>
      </c>
      <c r="AX1100" s="51">
        <f t="shared" si="284"/>
        <v>0</v>
      </c>
      <c r="AY1100" s="50">
        <f t="shared" si="285"/>
        <v>184355.75</v>
      </c>
      <c r="AZ1100" s="50">
        <f t="shared" si="286"/>
        <v>105300</v>
      </c>
      <c r="BA1100" s="50">
        <f t="shared" si="287"/>
        <v>15</v>
      </c>
      <c r="BB1100" s="36">
        <f t="shared" si="288"/>
        <v>54.273772554605884</v>
      </c>
      <c r="BC1100" s="38" t="s">
        <v>1466</v>
      </c>
      <c r="BD1100" s="38" t="s">
        <v>1466</v>
      </c>
      <c r="BE1100" s="38" t="s">
        <v>1547</v>
      </c>
      <c r="BF1100" s="38"/>
    </row>
    <row r="1101" spans="1:58" s="33" customFormat="1" x14ac:dyDescent="0.2">
      <c r="A1101" s="34">
        <v>173140</v>
      </c>
      <c r="B1101" s="35" t="s">
        <v>1509</v>
      </c>
      <c r="C1101" s="35">
        <v>-5042.6000000000004</v>
      </c>
      <c r="D1101" s="35">
        <v>27000</v>
      </c>
      <c r="E1101" s="35">
        <v>4</v>
      </c>
      <c r="F1101" s="49">
        <f t="shared" si="273"/>
        <v>-5.6028888888888897</v>
      </c>
      <c r="G1101" s="35">
        <v>-5042.6000000000004</v>
      </c>
      <c r="H1101" s="35">
        <v>0</v>
      </c>
      <c r="I1101" s="35">
        <v>0</v>
      </c>
      <c r="J1101" s="49">
        <f t="shared" si="274"/>
        <v>0</v>
      </c>
      <c r="K1101" s="35">
        <v>-5042.6000000000004</v>
      </c>
      <c r="L1101" s="35">
        <v>0</v>
      </c>
      <c r="M1101" s="35">
        <v>0</v>
      </c>
      <c r="N1101" s="49">
        <f t="shared" si="275"/>
        <v>0</v>
      </c>
      <c r="O1101" s="35">
        <v>-38042.6</v>
      </c>
      <c r="P1101" s="35">
        <v>0</v>
      </c>
      <c r="Q1101" s="35">
        <v>0</v>
      </c>
      <c r="R1101" s="49">
        <f t="shared" si="276"/>
        <v>0</v>
      </c>
      <c r="S1101" s="35">
        <v>-6361.35</v>
      </c>
      <c r="T1101" s="35">
        <v>32150</v>
      </c>
      <c r="U1101" s="35">
        <v>5</v>
      </c>
      <c r="V1101" s="49">
        <f t="shared" si="277"/>
        <v>-6.1338055987558331</v>
      </c>
      <c r="W1101" s="35">
        <v>-7298.86</v>
      </c>
      <c r="X1101" s="35">
        <v>0</v>
      </c>
      <c r="Y1101" s="35">
        <v>0</v>
      </c>
      <c r="Z1101" s="49">
        <f t="shared" si="278"/>
        <v>0</v>
      </c>
      <c r="AA1101" s="35">
        <v>-7298.86</v>
      </c>
      <c r="AB1101" s="35">
        <v>0</v>
      </c>
      <c r="AC1101" s="35">
        <v>0</v>
      </c>
      <c r="AD1101" s="49">
        <f t="shared" si="279"/>
        <v>0</v>
      </c>
      <c r="AE1101" s="35">
        <v>-7298.86</v>
      </c>
      <c r="AF1101" s="35">
        <v>0</v>
      </c>
      <c r="AG1101" s="35">
        <v>0</v>
      </c>
      <c r="AH1101" s="49">
        <f t="shared" si="280"/>
        <v>0</v>
      </c>
      <c r="AI1101" s="35">
        <v>-55298.86</v>
      </c>
      <c r="AJ1101" s="35">
        <v>0</v>
      </c>
      <c r="AK1101" s="35">
        <v>0</v>
      </c>
      <c r="AL1101" s="49">
        <f t="shared" si="281"/>
        <v>0</v>
      </c>
      <c r="AM1101" s="35">
        <v>-55298.86</v>
      </c>
      <c r="AN1101" s="35">
        <v>0</v>
      </c>
      <c r="AO1101" s="35">
        <v>0</v>
      </c>
      <c r="AP1101" s="49">
        <f t="shared" si="282"/>
        <v>0</v>
      </c>
      <c r="AQ1101" s="35">
        <v>-55298.86</v>
      </c>
      <c r="AR1101" s="37">
        <v>0</v>
      </c>
      <c r="AS1101" s="37">
        <v>0</v>
      </c>
      <c r="AT1101" s="51">
        <f t="shared" si="283"/>
        <v>0</v>
      </c>
      <c r="AU1101" s="35">
        <v>-55298.86</v>
      </c>
      <c r="AV1101" s="37">
        <v>0</v>
      </c>
      <c r="AW1101" s="37">
        <v>0</v>
      </c>
      <c r="AX1101" s="51">
        <f t="shared" si="284"/>
        <v>0</v>
      </c>
      <c r="AY1101" s="50">
        <f t="shared" si="285"/>
        <v>-74129.47</v>
      </c>
      <c r="AZ1101" s="50">
        <f t="shared" si="286"/>
        <v>59150</v>
      </c>
      <c r="BA1101" s="50">
        <f t="shared" si="287"/>
        <v>9</v>
      </c>
      <c r="BB1101" s="36">
        <f t="shared" si="288"/>
        <v>-38.85060980557904</v>
      </c>
      <c r="BC1101" s="38" t="s">
        <v>1466</v>
      </c>
      <c r="BD1101" s="38" t="s">
        <v>1466</v>
      </c>
      <c r="BE1101" s="38" t="s">
        <v>1547</v>
      </c>
      <c r="BF1101" s="38"/>
    </row>
    <row r="1102" spans="1:58" s="33" customFormat="1" x14ac:dyDescent="0.2">
      <c r="A1102" s="34">
        <v>173748</v>
      </c>
      <c r="B1102" s="35" t="s">
        <v>1511</v>
      </c>
      <c r="C1102" s="35">
        <v>97884.43</v>
      </c>
      <c r="D1102" s="35">
        <v>401000</v>
      </c>
      <c r="E1102" s="35">
        <v>60</v>
      </c>
      <c r="F1102" s="49">
        <f t="shared" si="273"/>
        <v>7.3230246882793013</v>
      </c>
      <c r="G1102" s="35">
        <v>198234.43</v>
      </c>
      <c r="H1102" s="35">
        <v>483100</v>
      </c>
      <c r="I1102" s="35">
        <v>75</v>
      </c>
      <c r="J1102" s="49">
        <f t="shared" si="274"/>
        <v>12.720487124818877</v>
      </c>
      <c r="K1102" s="35">
        <v>602134.43000000005</v>
      </c>
      <c r="L1102" s="35">
        <v>837200</v>
      </c>
      <c r="M1102" s="35">
        <v>125</v>
      </c>
      <c r="N1102" s="49">
        <f t="shared" si="275"/>
        <v>21.576723483038702</v>
      </c>
      <c r="O1102" s="35">
        <v>80094.44</v>
      </c>
      <c r="P1102" s="35">
        <v>258780</v>
      </c>
      <c r="Q1102" s="35">
        <v>39</v>
      </c>
      <c r="R1102" s="49">
        <f t="shared" si="276"/>
        <v>9.5947431795347402</v>
      </c>
      <c r="S1102" s="35">
        <v>4814.45</v>
      </c>
      <c r="T1102" s="35">
        <v>425500</v>
      </c>
      <c r="U1102" s="35">
        <v>66</v>
      </c>
      <c r="V1102" s="49">
        <f t="shared" si="277"/>
        <v>0.3507589894242068</v>
      </c>
      <c r="W1102" s="35">
        <v>341349.43</v>
      </c>
      <c r="X1102" s="35">
        <v>386000</v>
      </c>
      <c r="Y1102" s="35">
        <v>60</v>
      </c>
      <c r="Z1102" s="49">
        <f t="shared" si="278"/>
        <v>26.529748445595857</v>
      </c>
      <c r="AA1102" s="35">
        <v>372099.43</v>
      </c>
      <c r="AB1102" s="35">
        <v>387500</v>
      </c>
      <c r="AC1102" s="35">
        <v>55</v>
      </c>
      <c r="AD1102" s="49">
        <f t="shared" si="279"/>
        <v>29.767954400000001</v>
      </c>
      <c r="AE1102" s="35">
        <v>295599.42</v>
      </c>
      <c r="AF1102" s="35">
        <v>242500</v>
      </c>
      <c r="AG1102" s="35">
        <v>35</v>
      </c>
      <c r="AH1102" s="49">
        <f t="shared" si="280"/>
        <v>36.569000412371132</v>
      </c>
      <c r="AI1102" s="35">
        <v>216899.42</v>
      </c>
      <c r="AJ1102" s="35">
        <v>410150</v>
      </c>
      <c r="AK1102" s="35">
        <v>60</v>
      </c>
      <c r="AL1102" s="49">
        <f t="shared" si="281"/>
        <v>16.393714543459712</v>
      </c>
      <c r="AM1102" s="35">
        <v>192374.41</v>
      </c>
      <c r="AN1102" s="35">
        <v>297800</v>
      </c>
      <c r="AO1102" s="35">
        <v>45</v>
      </c>
      <c r="AP1102" s="49">
        <f t="shared" si="282"/>
        <v>20.025543015446608</v>
      </c>
      <c r="AQ1102" s="35">
        <v>114000.39</v>
      </c>
      <c r="AR1102" s="37">
        <v>469000</v>
      </c>
      <c r="AS1102" s="37">
        <v>70</v>
      </c>
      <c r="AT1102" s="51">
        <f t="shared" si="283"/>
        <v>7.5352070149253727</v>
      </c>
      <c r="AU1102" s="35">
        <v>-11639.12</v>
      </c>
      <c r="AV1102" s="37">
        <v>502100</v>
      </c>
      <c r="AW1102" s="37">
        <v>75</v>
      </c>
      <c r="AX1102" s="51">
        <f t="shared" si="284"/>
        <v>-0.71860728938458485</v>
      </c>
      <c r="AY1102" s="50">
        <f t="shared" si="285"/>
        <v>1696611.0399999998</v>
      </c>
      <c r="AZ1102" s="50">
        <f t="shared" si="286"/>
        <v>3179080</v>
      </c>
      <c r="BA1102" s="50">
        <f t="shared" si="287"/>
        <v>765</v>
      </c>
      <c r="BB1102" s="36">
        <f t="shared" si="288"/>
        <v>16.54407634913245</v>
      </c>
      <c r="BC1102" s="38" t="s">
        <v>1466</v>
      </c>
      <c r="BD1102" s="38" t="s">
        <v>1466</v>
      </c>
      <c r="BE1102" s="38" t="s">
        <v>1547</v>
      </c>
      <c r="BF1102" s="38"/>
    </row>
    <row r="1103" spans="1:58" s="33" customFormat="1" x14ac:dyDescent="0.2">
      <c r="A1103" s="34">
        <v>175201</v>
      </c>
      <c r="B1103" s="35" t="s">
        <v>1541</v>
      </c>
      <c r="C1103" s="35">
        <v>-88891.62</v>
      </c>
      <c r="D1103" s="35">
        <v>0</v>
      </c>
      <c r="E1103" s="35">
        <v>0</v>
      </c>
      <c r="F1103" s="49">
        <f t="shared" si="273"/>
        <v>0</v>
      </c>
      <c r="G1103" s="35">
        <v>-88891.62</v>
      </c>
      <c r="H1103" s="35">
        <v>0</v>
      </c>
      <c r="I1103" s="35">
        <v>0</v>
      </c>
      <c r="J1103" s="49">
        <f t="shared" si="274"/>
        <v>0</v>
      </c>
      <c r="K1103" s="35">
        <v>-88891.62</v>
      </c>
      <c r="L1103" s="35">
        <v>0</v>
      </c>
      <c r="M1103" s="35">
        <v>0</v>
      </c>
      <c r="N1103" s="49">
        <f t="shared" si="275"/>
        <v>0</v>
      </c>
      <c r="O1103" s="35">
        <v>-88891.62</v>
      </c>
      <c r="P1103" s="35">
        <v>0</v>
      </c>
      <c r="Q1103" s="35">
        <v>0</v>
      </c>
      <c r="R1103" s="49">
        <f t="shared" si="276"/>
        <v>0</v>
      </c>
      <c r="S1103" s="35">
        <v>-88891.62</v>
      </c>
      <c r="T1103" s="35">
        <v>0</v>
      </c>
      <c r="U1103" s="35">
        <v>0</v>
      </c>
      <c r="V1103" s="49">
        <f t="shared" si="277"/>
        <v>0</v>
      </c>
      <c r="W1103" s="35">
        <v>-88891.62</v>
      </c>
      <c r="X1103" s="35">
        <v>0</v>
      </c>
      <c r="Y1103" s="35">
        <v>0</v>
      </c>
      <c r="Z1103" s="49">
        <f t="shared" si="278"/>
        <v>0</v>
      </c>
      <c r="AA1103" s="35">
        <v>-88891.62</v>
      </c>
      <c r="AB1103" s="35">
        <v>0</v>
      </c>
      <c r="AC1103" s="35">
        <v>0</v>
      </c>
      <c r="AD1103" s="49">
        <f t="shared" si="279"/>
        <v>0</v>
      </c>
      <c r="AE1103" s="35">
        <v>-88891.62</v>
      </c>
      <c r="AF1103" s="35">
        <v>0</v>
      </c>
      <c r="AG1103" s="35">
        <v>0</v>
      </c>
      <c r="AH1103" s="49">
        <f t="shared" si="280"/>
        <v>0</v>
      </c>
      <c r="AI1103" s="35">
        <v>-88891.62</v>
      </c>
      <c r="AJ1103" s="35">
        <v>0</v>
      </c>
      <c r="AK1103" s="35">
        <v>0</v>
      </c>
      <c r="AL1103" s="49">
        <f t="shared" si="281"/>
        <v>0</v>
      </c>
      <c r="AM1103" s="35">
        <v>-88891.62</v>
      </c>
      <c r="AN1103" s="35">
        <v>0</v>
      </c>
      <c r="AO1103" s="35">
        <v>0</v>
      </c>
      <c r="AP1103" s="49">
        <f t="shared" si="282"/>
        <v>0</v>
      </c>
      <c r="AQ1103" s="35">
        <v>-88891.62</v>
      </c>
      <c r="AR1103" s="37">
        <v>0</v>
      </c>
      <c r="AS1103" s="37">
        <v>0</v>
      </c>
      <c r="AT1103" s="51">
        <f t="shared" si="283"/>
        <v>0</v>
      </c>
      <c r="AU1103" s="35">
        <v>-88891.62</v>
      </c>
      <c r="AV1103" s="37">
        <v>0</v>
      </c>
      <c r="AW1103" s="37">
        <v>0</v>
      </c>
      <c r="AX1103" s="51">
        <f t="shared" si="284"/>
        <v>0</v>
      </c>
      <c r="AY1103" s="50">
        <f t="shared" si="285"/>
        <v>-622241.34</v>
      </c>
      <c r="AZ1103" s="50">
        <f t="shared" si="286"/>
        <v>0</v>
      </c>
      <c r="BA1103" s="50">
        <f t="shared" si="287"/>
        <v>0</v>
      </c>
      <c r="BB1103" s="36">
        <f t="shared" si="288"/>
        <v>0</v>
      </c>
      <c r="BC1103" s="38" t="s">
        <v>1466</v>
      </c>
      <c r="BD1103" s="38" t="s">
        <v>1466</v>
      </c>
      <c r="BE1103" s="38" t="s">
        <v>1547</v>
      </c>
      <c r="BF1103" s="38"/>
    </row>
    <row r="1104" spans="1:58" s="33" customFormat="1" x14ac:dyDescent="0.2">
      <c r="A1104" s="34">
        <v>177315</v>
      </c>
      <c r="B1104" s="35" t="s">
        <v>1514</v>
      </c>
      <c r="C1104" s="35">
        <v>-4696.45</v>
      </c>
      <c r="D1104" s="35">
        <v>0</v>
      </c>
      <c r="E1104" s="35">
        <v>0</v>
      </c>
      <c r="F1104" s="49">
        <f t="shared" si="273"/>
        <v>0</v>
      </c>
      <c r="G1104" s="35">
        <v>-4696.45</v>
      </c>
      <c r="H1104" s="35">
        <v>0</v>
      </c>
      <c r="I1104" s="35">
        <v>0</v>
      </c>
      <c r="J1104" s="49">
        <f t="shared" si="274"/>
        <v>0</v>
      </c>
      <c r="K1104" s="35">
        <v>-4696.45</v>
      </c>
      <c r="L1104" s="35">
        <v>0</v>
      </c>
      <c r="M1104" s="35">
        <v>0</v>
      </c>
      <c r="N1104" s="49">
        <f t="shared" si="275"/>
        <v>0</v>
      </c>
      <c r="O1104" s="35">
        <v>-4696.45</v>
      </c>
      <c r="P1104" s="35">
        <v>0</v>
      </c>
      <c r="Q1104" s="35">
        <v>0</v>
      </c>
      <c r="R1104" s="49">
        <f t="shared" si="276"/>
        <v>0</v>
      </c>
      <c r="S1104" s="35">
        <v>-4696.45</v>
      </c>
      <c r="T1104" s="35">
        <v>0</v>
      </c>
      <c r="U1104" s="35">
        <v>0</v>
      </c>
      <c r="V1104" s="49">
        <f t="shared" si="277"/>
        <v>0</v>
      </c>
      <c r="W1104" s="35">
        <v>-4696.45</v>
      </c>
      <c r="X1104" s="35">
        <v>0</v>
      </c>
      <c r="Y1104" s="35">
        <v>0</v>
      </c>
      <c r="Z1104" s="49">
        <f t="shared" si="278"/>
        <v>0</v>
      </c>
      <c r="AA1104" s="35">
        <v>-4696.45</v>
      </c>
      <c r="AB1104" s="35">
        <v>0</v>
      </c>
      <c r="AC1104" s="35">
        <v>0</v>
      </c>
      <c r="AD1104" s="49">
        <f t="shared" si="279"/>
        <v>0</v>
      </c>
      <c r="AE1104" s="35">
        <v>-4696.45</v>
      </c>
      <c r="AF1104" s="35">
        <v>0</v>
      </c>
      <c r="AG1104" s="35">
        <v>0</v>
      </c>
      <c r="AH1104" s="49">
        <f t="shared" si="280"/>
        <v>0</v>
      </c>
      <c r="AI1104" s="35">
        <v>-4696.45</v>
      </c>
      <c r="AJ1104" s="35">
        <v>0</v>
      </c>
      <c r="AK1104" s="35">
        <v>0</v>
      </c>
      <c r="AL1104" s="49">
        <f t="shared" si="281"/>
        <v>0</v>
      </c>
      <c r="AM1104" s="35">
        <v>-4696.45</v>
      </c>
      <c r="AN1104" s="35">
        <v>0</v>
      </c>
      <c r="AO1104" s="35">
        <v>0</v>
      </c>
      <c r="AP1104" s="49">
        <f t="shared" si="282"/>
        <v>0</v>
      </c>
      <c r="AQ1104" s="35">
        <v>-4696.45</v>
      </c>
      <c r="AR1104" s="37">
        <v>0</v>
      </c>
      <c r="AS1104" s="37">
        <v>0</v>
      </c>
      <c r="AT1104" s="51">
        <f t="shared" si="283"/>
        <v>0</v>
      </c>
      <c r="AU1104" s="35">
        <v>-4696.45</v>
      </c>
      <c r="AV1104" s="37">
        <v>0</v>
      </c>
      <c r="AW1104" s="37">
        <v>0</v>
      </c>
      <c r="AX1104" s="51">
        <f t="shared" si="284"/>
        <v>0</v>
      </c>
      <c r="AY1104" s="50">
        <f t="shared" si="285"/>
        <v>-32875.15</v>
      </c>
      <c r="AZ1104" s="50">
        <f t="shared" si="286"/>
        <v>0</v>
      </c>
      <c r="BA1104" s="50">
        <f t="shared" si="287"/>
        <v>0</v>
      </c>
      <c r="BB1104" s="36">
        <f t="shared" si="288"/>
        <v>0</v>
      </c>
      <c r="BC1104" s="38" t="s">
        <v>1466</v>
      </c>
      <c r="BD1104" s="38" t="s">
        <v>1466</v>
      </c>
      <c r="BE1104" s="38" t="s">
        <v>1547</v>
      </c>
      <c r="BF1104" s="38"/>
    </row>
    <row r="1105" spans="1:58" s="33" customFormat="1" x14ac:dyDescent="0.2">
      <c r="A1105" s="34">
        <v>178470</v>
      </c>
      <c r="B1105" s="35" t="s">
        <v>1517</v>
      </c>
      <c r="C1105" s="35">
        <v>156642.89000000001</v>
      </c>
      <c r="D1105" s="35">
        <v>309320</v>
      </c>
      <c r="E1105" s="35">
        <v>47</v>
      </c>
      <c r="F1105" s="49">
        <f t="shared" si="273"/>
        <v>15.192314431656539</v>
      </c>
      <c r="G1105" s="35">
        <v>59157.89</v>
      </c>
      <c r="H1105" s="35">
        <v>210660</v>
      </c>
      <c r="I1105" s="35">
        <v>33</v>
      </c>
      <c r="J1105" s="49">
        <f t="shared" si="274"/>
        <v>8.7054713282065901</v>
      </c>
      <c r="K1105" s="35">
        <v>-12402.11</v>
      </c>
      <c r="L1105" s="35">
        <v>333500</v>
      </c>
      <c r="M1105" s="35">
        <v>50</v>
      </c>
      <c r="N1105" s="49">
        <f t="shared" si="275"/>
        <v>-1.1156320839580212</v>
      </c>
      <c r="O1105" s="35">
        <v>-5802.12</v>
      </c>
      <c r="P1105" s="35">
        <v>429400</v>
      </c>
      <c r="Q1105" s="35">
        <v>65</v>
      </c>
      <c r="R1105" s="49">
        <f t="shared" si="276"/>
        <v>-0.41887685142058684</v>
      </c>
      <c r="S1105" s="35">
        <v>-6002.12</v>
      </c>
      <c r="T1105" s="35">
        <v>388000</v>
      </c>
      <c r="U1105" s="35">
        <v>60</v>
      </c>
      <c r="V1105" s="49">
        <f t="shared" si="277"/>
        <v>-0.47955082474226801</v>
      </c>
      <c r="W1105" s="35">
        <v>-11677.12</v>
      </c>
      <c r="X1105" s="35">
        <v>262850</v>
      </c>
      <c r="Y1105" s="35">
        <v>40</v>
      </c>
      <c r="Z1105" s="49">
        <f t="shared" si="278"/>
        <v>-1.3327509986684423</v>
      </c>
      <c r="AA1105" s="35">
        <v>-6602.12</v>
      </c>
      <c r="AB1105" s="35">
        <v>145000</v>
      </c>
      <c r="AC1105" s="35">
        <v>20</v>
      </c>
      <c r="AD1105" s="49">
        <f t="shared" si="279"/>
        <v>-1.4114877241379311</v>
      </c>
      <c r="AE1105" s="35">
        <v>55722.879999999997</v>
      </c>
      <c r="AF1105" s="35">
        <v>270450</v>
      </c>
      <c r="AG1105" s="35">
        <v>38</v>
      </c>
      <c r="AH1105" s="49">
        <f t="shared" si="280"/>
        <v>6.1811292290626731</v>
      </c>
      <c r="AI1105" s="35">
        <v>34777.879999999997</v>
      </c>
      <c r="AJ1105" s="35">
        <v>372600</v>
      </c>
      <c r="AK1105" s="35">
        <v>55</v>
      </c>
      <c r="AL1105" s="49">
        <f t="shared" si="281"/>
        <v>2.8934897477187329</v>
      </c>
      <c r="AM1105" s="35">
        <v>77457.88</v>
      </c>
      <c r="AN1105" s="35">
        <v>281000</v>
      </c>
      <c r="AO1105" s="35">
        <v>42</v>
      </c>
      <c r="AP1105" s="49">
        <f t="shared" si="282"/>
        <v>8.5451753736654812</v>
      </c>
      <c r="AQ1105" s="35">
        <v>-7702.13</v>
      </c>
      <c r="AR1105" s="37">
        <v>204500</v>
      </c>
      <c r="AS1105" s="37">
        <v>30.5</v>
      </c>
      <c r="AT1105" s="51">
        <f t="shared" si="283"/>
        <v>-1.1675600488997555</v>
      </c>
      <c r="AU1105" s="35">
        <v>-28301.53</v>
      </c>
      <c r="AV1105" s="37">
        <v>397050</v>
      </c>
      <c r="AW1105" s="37">
        <v>55</v>
      </c>
      <c r="AX1105" s="51">
        <f t="shared" si="284"/>
        <v>-2.2096648532930359</v>
      </c>
      <c r="AY1105" s="50">
        <f t="shared" si="285"/>
        <v>173315.19000000006</v>
      </c>
      <c r="AZ1105" s="50">
        <f t="shared" si="286"/>
        <v>2078730</v>
      </c>
      <c r="BA1105" s="50">
        <f t="shared" si="287"/>
        <v>535.5</v>
      </c>
      <c r="BB1105" s="36">
        <f t="shared" si="288"/>
        <v>2.5846410500642225</v>
      </c>
      <c r="BC1105" s="38" t="s">
        <v>1466</v>
      </c>
      <c r="BD1105" s="38" t="s">
        <v>1466</v>
      </c>
      <c r="BE1105" s="38" t="s">
        <v>1547</v>
      </c>
      <c r="BF1105" s="38"/>
    </row>
    <row r="1106" spans="1:58" s="33" customFormat="1" x14ac:dyDescent="0.2">
      <c r="A1106" s="34">
        <v>178669</v>
      </c>
      <c r="B1106" s="35" t="s">
        <v>1518</v>
      </c>
      <c r="C1106" s="35">
        <v>-1964.44</v>
      </c>
      <c r="D1106" s="35">
        <v>231290</v>
      </c>
      <c r="E1106" s="35">
        <v>35</v>
      </c>
      <c r="F1106" s="49">
        <f t="shared" si="273"/>
        <v>-0.25480219637684293</v>
      </c>
      <c r="G1106" s="35">
        <v>60104.3</v>
      </c>
      <c r="H1106" s="35">
        <v>191500</v>
      </c>
      <c r="I1106" s="35">
        <v>30</v>
      </c>
      <c r="J1106" s="49">
        <f t="shared" si="274"/>
        <v>9.7296778067885121</v>
      </c>
      <c r="K1106" s="35">
        <v>87016.79</v>
      </c>
      <c r="L1106" s="35">
        <v>561800</v>
      </c>
      <c r="M1106" s="35">
        <v>85</v>
      </c>
      <c r="N1106" s="49">
        <f t="shared" si="275"/>
        <v>4.6466779992880021</v>
      </c>
      <c r="O1106" s="35">
        <v>54724.39</v>
      </c>
      <c r="P1106" s="35">
        <v>658010</v>
      </c>
      <c r="Q1106" s="35">
        <v>99.5</v>
      </c>
      <c r="R1106" s="49">
        <f t="shared" si="276"/>
        <v>2.5781615628941807</v>
      </c>
      <c r="S1106" s="35">
        <v>-24527.26</v>
      </c>
      <c r="T1106" s="35">
        <v>515900</v>
      </c>
      <c r="U1106" s="35">
        <v>80</v>
      </c>
      <c r="V1106" s="49">
        <f t="shared" si="277"/>
        <v>-1.4738225625121149</v>
      </c>
      <c r="W1106" s="35">
        <v>126808.64</v>
      </c>
      <c r="X1106" s="35">
        <v>662070</v>
      </c>
      <c r="Y1106" s="35">
        <v>101</v>
      </c>
      <c r="Z1106" s="49">
        <f t="shared" si="278"/>
        <v>5.7460075218632474</v>
      </c>
      <c r="AA1106" s="35">
        <v>71117.990000000005</v>
      </c>
      <c r="AB1106" s="35">
        <v>546800</v>
      </c>
      <c r="AC1106" s="35">
        <v>80</v>
      </c>
      <c r="AD1106" s="49">
        <f t="shared" si="279"/>
        <v>4.0319270117044628</v>
      </c>
      <c r="AE1106" s="35">
        <v>-491.45</v>
      </c>
      <c r="AF1106" s="35">
        <v>280875</v>
      </c>
      <c r="AG1106" s="35">
        <v>40.25</v>
      </c>
      <c r="AH1106" s="49">
        <f t="shared" si="280"/>
        <v>-5.2491321762349802E-2</v>
      </c>
      <c r="AI1106" s="35">
        <v>-41441.11</v>
      </c>
      <c r="AJ1106" s="35">
        <v>497260</v>
      </c>
      <c r="AK1106" s="35">
        <v>72</v>
      </c>
      <c r="AL1106" s="49">
        <f t="shared" si="281"/>
        <v>-2.5835064352652539</v>
      </c>
      <c r="AM1106" s="35">
        <v>15166.38</v>
      </c>
      <c r="AN1106" s="35">
        <v>296120</v>
      </c>
      <c r="AO1106" s="35">
        <v>44</v>
      </c>
      <c r="AP1106" s="49">
        <f t="shared" si="282"/>
        <v>1.5877272051870863</v>
      </c>
      <c r="AQ1106" s="35">
        <v>587757.87</v>
      </c>
      <c r="AR1106" s="37">
        <v>2504980</v>
      </c>
      <c r="AS1106" s="37">
        <v>376</v>
      </c>
      <c r="AT1106" s="51">
        <f t="shared" si="283"/>
        <v>7.2737083609449966</v>
      </c>
      <c r="AU1106" s="35">
        <v>283200.44</v>
      </c>
      <c r="AV1106" s="37">
        <v>1677499</v>
      </c>
      <c r="AW1106" s="37">
        <v>238.3</v>
      </c>
      <c r="AX1106" s="51">
        <f t="shared" si="284"/>
        <v>5.2335134864461921</v>
      </c>
      <c r="AY1106" s="50">
        <f t="shared" si="285"/>
        <v>373280.41</v>
      </c>
      <c r="AZ1106" s="50">
        <f t="shared" si="286"/>
        <v>3367370</v>
      </c>
      <c r="BA1106" s="50">
        <f t="shared" si="287"/>
        <v>1281.05</v>
      </c>
      <c r="BB1106" s="36">
        <f t="shared" si="288"/>
        <v>3.4364185432548244</v>
      </c>
      <c r="BC1106" s="38" t="s">
        <v>1466</v>
      </c>
      <c r="BD1106" s="38" t="s">
        <v>1466</v>
      </c>
      <c r="BE1106" s="38" t="s">
        <v>1547</v>
      </c>
      <c r="BF1106" s="38"/>
    </row>
    <row r="1107" spans="1:58" s="33" customFormat="1" x14ac:dyDescent="0.2">
      <c r="A1107" s="34">
        <v>179973</v>
      </c>
      <c r="B1107" s="35" t="s">
        <v>1543</v>
      </c>
      <c r="C1107" s="35">
        <v>-40815.78</v>
      </c>
      <c r="D1107" s="35">
        <v>0</v>
      </c>
      <c r="E1107" s="35">
        <v>0</v>
      </c>
      <c r="F1107" s="49">
        <f t="shared" si="273"/>
        <v>0</v>
      </c>
      <c r="G1107" s="35">
        <v>-40815.78</v>
      </c>
      <c r="H1107" s="35">
        <v>0</v>
      </c>
      <c r="I1107" s="35">
        <v>0</v>
      </c>
      <c r="J1107" s="49">
        <f t="shared" si="274"/>
        <v>0</v>
      </c>
      <c r="K1107" s="35">
        <v>-40815.78</v>
      </c>
      <c r="L1107" s="35">
        <v>0</v>
      </c>
      <c r="M1107" s="35">
        <v>0</v>
      </c>
      <c r="N1107" s="49">
        <f t="shared" si="275"/>
        <v>0</v>
      </c>
      <c r="O1107" s="35">
        <v>-40815.78</v>
      </c>
      <c r="P1107" s="35">
        <v>0</v>
      </c>
      <c r="Q1107" s="35">
        <v>0</v>
      </c>
      <c r="R1107" s="49">
        <f t="shared" si="276"/>
        <v>0</v>
      </c>
      <c r="S1107" s="35">
        <v>-40815.78</v>
      </c>
      <c r="T1107" s="35">
        <v>0</v>
      </c>
      <c r="U1107" s="35">
        <v>0</v>
      </c>
      <c r="V1107" s="49">
        <f t="shared" si="277"/>
        <v>0</v>
      </c>
      <c r="W1107" s="35">
        <v>-40815.78</v>
      </c>
      <c r="X1107" s="35">
        <v>0</v>
      </c>
      <c r="Y1107" s="35">
        <v>0</v>
      </c>
      <c r="Z1107" s="49">
        <f t="shared" si="278"/>
        <v>0</v>
      </c>
      <c r="AA1107" s="35">
        <v>-40815.78</v>
      </c>
      <c r="AB1107" s="35">
        <v>0</v>
      </c>
      <c r="AC1107" s="35">
        <v>0</v>
      </c>
      <c r="AD1107" s="49">
        <f t="shared" si="279"/>
        <v>0</v>
      </c>
      <c r="AE1107" s="35">
        <v>-40815.78</v>
      </c>
      <c r="AF1107" s="35">
        <v>0</v>
      </c>
      <c r="AG1107" s="35">
        <v>0</v>
      </c>
      <c r="AH1107" s="49">
        <f t="shared" si="280"/>
        <v>0</v>
      </c>
      <c r="AI1107" s="35">
        <v>-40815.78</v>
      </c>
      <c r="AJ1107" s="35">
        <v>0</v>
      </c>
      <c r="AK1107" s="35">
        <v>0</v>
      </c>
      <c r="AL1107" s="49">
        <f t="shared" si="281"/>
        <v>0</v>
      </c>
      <c r="AM1107" s="35">
        <v>-40815.78</v>
      </c>
      <c r="AN1107" s="35">
        <v>0</v>
      </c>
      <c r="AO1107" s="35">
        <v>0</v>
      </c>
      <c r="AP1107" s="49">
        <f t="shared" si="282"/>
        <v>0</v>
      </c>
      <c r="AQ1107" s="35">
        <v>-40815.78</v>
      </c>
      <c r="AR1107" s="37">
        <v>0</v>
      </c>
      <c r="AS1107" s="37">
        <v>0</v>
      </c>
      <c r="AT1107" s="51">
        <f t="shared" si="283"/>
        <v>0</v>
      </c>
      <c r="AU1107" s="35">
        <v>0</v>
      </c>
      <c r="AV1107" s="37">
        <v>0</v>
      </c>
      <c r="AW1107" s="37">
        <v>0</v>
      </c>
      <c r="AX1107" s="51">
        <f t="shared" si="284"/>
        <v>0</v>
      </c>
      <c r="AY1107" s="50">
        <f t="shared" si="285"/>
        <v>-285710.45999999996</v>
      </c>
      <c r="AZ1107" s="50">
        <f t="shared" si="286"/>
        <v>0</v>
      </c>
      <c r="BA1107" s="50">
        <f t="shared" si="287"/>
        <v>0</v>
      </c>
      <c r="BB1107" s="36">
        <f t="shared" si="288"/>
        <v>0</v>
      </c>
      <c r="BC1107" s="38" t="s">
        <v>1466</v>
      </c>
      <c r="BD1107" s="38" t="s">
        <v>1466</v>
      </c>
      <c r="BE1107" s="38" t="s">
        <v>1547</v>
      </c>
      <c r="BF1107" s="38"/>
    </row>
    <row r="1108" spans="1:58" s="33" customFormat="1" x14ac:dyDescent="0.2">
      <c r="A1108" s="34">
        <v>201955</v>
      </c>
      <c r="B1108" s="35" t="s">
        <v>1521</v>
      </c>
      <c r="C1108" s="35">
        <v>-11522.02</v>
      </c>
      <c r="D1108" s="35">
        <v>0</v>
      </c>
      <c r="E1108" s="35">
        <v>0</v>
      </c>
      <c r="F1108" s="49">
        <f t="shared" si="273"/>
        <v>0</v>
      </c>
      <c r="G1108" s="35">
        <v>-1181.4000000000001</v>
      </c>
      <c r="H1108" s="35">
        <v>63200</v>
      </c>
      <c r="I1108" s="35">
        <v>10</v>
      </c>
      <c r="J1108" s="49">
        <f t="shared" si="274"/>
        <v>-0.57948417721518986</v>
      </c>
      <c r="K1108" s="35">
        <v>-1181.4000000000001</v>
      </c>
      <c r="L1108" s="35">
        <v>0</v>
      </c>
      <c r="M1108" s="35">
        <v>0</v>
      </c>
      <c r="N1108" s="49">
        <f t="shared" si="275"/>
        <v>0</v>
      </c>
      <c r="O1108" s="35">
        <v>-1181.4000000000001</v>
      </c>
      <c r="P1108" s="35">
        <v>0</v>
      </c>
      <c r="Q1108" s="35">
        <v>0</v>
      </c>
      <c r="R1108" s="49">
        <f t="shared" si="276"/>
        <v>0</v>
      </c>
      <c r="S1108" s="35">
        <v>-1728.28</v>
      </c>
      <c r="T1108" s="35">
        <v>0</v>
      </c>
      <c r="U1108" s="35">
        <v>0</v>
      </c>
      <c r="V1108" s="49">
        <f t="shared" si="277"/>
        <v>0</v>
      </c>
      <c r="W1108" s="35">
        <v>-1728.28</v>
      </c>
      <c r="X1108" s="35">
        <v>0</v>
      </c>
      <c r="Y1108" s="35">
        <v>0</v>
      </c>
      <c r="Z1108" s="49">
        <f t="shared" si="278"/>
        <v>0</v>
      </c>
      <c r="AA1108" s="35">
        <v>-228.28</v>
      </c>
      <c r="AB1108" s="35">
        <v>69500</v>
      </c>
      <c r="AC1108" s="35">
        <v>10</v>
      </c>
      <c r="AD1108" s="49">
        <f t="shared" si="279"/>
        <v>-0.10182273381294964</v>
      </c>
      <c r="AE1108" s="35">
        <v>-3001.72</v>
      </c>
      <c r="AF1108" s="35">
        <v>0</v>
      </c>
      <c r="AG1108" s="35">
        <v>0</v>
      </c>
      <c r="AH1108" s="49">
        <f t="shared" si="280"/>
        <v>0</v>
      </c>
      <c r="AI1108" s="35">
        <v>-3001.72</v>
      </c>
      <c r="AJ1108" s="35">
        <v>0</v>
      </c>
      <c r="AK1108" s="35">
        <v>0</v>
      </c>
      <c r="AL1108" s="49">
        <f t="shared" si="281"/>
        <v>0</v>
      </c>
      <c r="AM1108" s="35">
        <v>-3001.72</v>
      </c>
      <c r="AN1108" s="35">
        <v>0</v>
      </c>
      <c r="AO1108" s="35">
        <v>0</v>
      </c>
      <c r="AP1108" s="49">
        <f t="shared" si="282"/>
        <v>0</v>
      </c>
      <c r="AQ1108" s="35">
        <v>-3001.72</v>
      </c>
      <c r="AR1108" s="37">
        <v>0</v>
      </c>
      <c r="AS1108" s="37">
        <v>0</v>
      </c>
      <c r="AT1108" s="51">
        <f t="shared" si="283"/>
        <v>0</v>
      </c>
      <c r="AU1108" s="35">
        <v>-3001.72</v>
      </c>
      <c r="AV1108" s="37">
        <v>0</v>
      </c>
      <c r="AW1108" s="37">
        <v>0</v>
      </c>
      <c r="AX1108" s="51">
        <f t="shared" si="284"/>
        <v>0</v>
      </c>
      <c r="AY1108" s="50">
        <f t="shared" si="285"/>
        <v>-18751.059999999998</v>
      </c>
      <c r="AZ1108" s="50">
        <f t="shared" si="286"/>
        <v>132700</v>
      </c>
      <c r="BA1108" s="50">
        <f t="shared" si="287"/>
        <v>20</v>
      </c>
      <c r="BB1108" s="36">
        <f t="shared" si="288"/>
        <v>-4.3804284853051989</v>
      </c>
      <c r="BC1108" s="38" t="s">
        <v>1466</v>
      </c>
      <c r="BD1108" s="38" t="s">
        <v>1466</v>
      </c>
      <c r="BE1108" s="38" t="s">
        <v>1547</v>
      </c>
      <c r="BF1108" s="38"/>
    </row>
    <row r="1109" spans="1:58" s="33" customFormat="1" x14ac:dyDescent="0.2">
      <c r="A1109" s="34">
        <v>202053</v>
      </c>
      <c r="B1109" s="35" t="s">
        <v>1518</v>
      </c>
      <c r="C1109" s="35">
        <v>-18166.2</v>
      </c>
      <c r="D1109" s="35">
        <v>572600</v>
      </c>
      <c r="E1109" s="35">
        <v>85</v>
      </c>
      <c r="F1109" s="49">
        <f t="shared" si="273"/>
        <v>-0.95177436255675862</v>
      </c>
      <c r="G1109" s="35">
        <v>6283.82</v>
      </c>
      <c r="H1109" s="35">
        <v>598325</v>
      </c>
      <c r="I1109" s="35">
        <v>92.5</v>
      </c>
      <c r="J1109" s="49">
        <f t="shared" si="274"/>
        <v>0.32557292441398905</v>
      </c>
      <c r="K1109" s="35">
        <v>143695.26999999999</v>
      </c>
      <c r="L1109" s="35">
        <v>1033738</v>
      </c>
      <c r="M1109" s="35">
        <v>153</v>
      </c>
      <c r="N1109" s="49">
        <f t="shared" si="275"/>
        <v>4.1701650708399995</v>
      </c>
      <c r="O1109" s="35">
        <v>225335.7</v>
      </c>
      <c r="P1109" s="35">
        <v>1463021</v>
      </c>
      <c r="Q1109" s="35">
        <v>220.3</v>
      </c>
      <c r="R1109" s="49">
        <f t="shared" si="276"/>
        <v>4.7746455450741996</v>
      </c>
      <c r="S1109" s="35">
        <v>-10564.34</v>
      </c>
      <c r="T1109" s="35">
        <v>725153</v>
      </c>
      <c r="U1109" s="35">
        <v>111.4</v>
      </c>
      <c r="V1109" s="49">
        <f t="shared" si="277"/>
        <v>-0.45162129922926614</v>
      </c>
      <c r="W1109" s="35">
        <v>12957.69</v>
      </c>
      <c r="X1109" s="35">
        <v>792855</v>
      </c>
      <c r="Y1109" s="35">
        <v>121.5</v>
      </c>
      <c r="Z1109" s="49">
        <f t="shared" si="278"/>
        <v>0.49029229808729213</v>
      </c>
      <c r="AA1109" s="35">
        <v>-24854.31</v>
      </c>
      <c r="AB1109" s="35">
        <v>948127.5</v>
      </c>
      <c r="AC1109" s="35">
        <v>138.25</v>
      </c>
      <c r="AD1109" s="49">
        <f t="shared" si="279"/>
        <v>-0.81263712949998823</v>
      </c>
      <c r="AE1109" s="35">
        <v>-13705.76</v>
      </c>
      <c r="AF1109" s="35">
        <v>814455</v>
      </c>
      <c r="AG1109" s="35">
        <v>116.5</v>
      </c>
      <c r="AH1109" s="49">
        <f t="shared" si="280"/>
        <v>-0.50484409820063725</v>
      </c>
      <c r="AI1109" s="35">
        <v>99329.67</v>
      </c>
      <c r="AJ1109" s="35">
        <v>2054768.5</v>
      </c>
      <c r="AK1109" s="35">
        <v>300.05</v>
      </c>
      <c r="AL1109" s="49">
        <f t="shared" si="281"/>
        <v>1.4985725983243368</v>
      </c>
      <c r="AM1109" s="35">
        <v>267589.92</v>
      </c>
      <c r="AN1109" s="35">
        <v>1613532.5</v>
      </c>
      <c r="AO1109" s="35">
        <v>239.75</v>
      </c>
      <c r="AP1109" s="49">
        <f t="shared" si="282"/>
        <v>5.1410724729746686</v>
      </c>
      <c r="AQ1109" s="35">
        <v>108846.45</v>
      </c>
      <c r="AR1109" s="37">
        <v>1289075</v>
      </c>
      <c r="AS1109" s="37">
        <v>185</v>
      </c>
      <c r="AT1109" s="51">
        <f t="shared" si="283"/>
        <v>2.617566821170219</v>
      </c>
      <c r="AU1109" s="35">
        <v>-209400.83</v>
      </c>
      <c r="AV1109" s="37">
        <v>1065260</v>
      </c>
      <c r="AW1109" s="37">
        <v>153</v>
      </c>
      <c r="AX1109" s="51">
        <f t="shared" si="284"/>
        <v>-6.0937477517225833</v>
      </c>
      <c r="AY1109" s="50">
        <f t="shared" si="285"/>
        <v>334687.62999999995</v>
      </c>
      <c r="AZ1109" s="50">
        <f t="shared" si="286"/>
        <v>6133819.5</v>
      </c>
      <c r="BA1109" s="50">
        <f t="shared" si="287"/>
        <v>1916.2499999999998</v>
      </c>
      <c r="BB1109" s="36">
        <f t="shared" si="288"/>
        <v>1.6914936166608747</v>
      </c>
      <c r="BC1109" s="38" t="s">
        <v>1466</v>
      </c>
      <c r="BD1109" s="38" t="s">
        <v>1466</v>
      </c>
      <c r="BE1109" s="38" t="s">
        <v>1547</v>
      </c>
      <c r="BF1109" s="38"/>
    </row>
    <row r="1110" spans="1:58" s="33" customFormat="1" x14ac:dyDescent="0.2">
      <c r="A1110" s="34">
        <v>202580</v>
      </c>
      <c r="B1110" s="35" t="s">
        <v>1522</v>
      </c>
      <c r="C1110" s="35">
        <v>-5740.37</v>
      </c>
      <c r="D1110" s="35">
        <v>0</v>
      </c>
      <c r="E1110" s="35">
        <v>0</v>
      </c>
      <c r="F1110" s="49">
        <f t="shared" si="273"/>
        <v>0</v>
      </c>
      <c r="G1110" s="35">
        <v>-2115.37</v>
      </c>
      <c r="H1110" s="35">
        <v>127000</v>
      </c>
      <c r="I1110" s="35">
        <v>20</v>
      </c>
      <c r="J1110" s="49">
        <f t="shared" si="274"/>
        <v>-0.51635015748031488</v>
      </c>
      <c r="K1110" s="35">
        <v>-67327.87</v>
      </c>
      <c r="L1110" s="35">
        <v>66100</v>
      </c>
      <c r="M1110" s="35">
        <v>10</v>
      </c>
      <c r="N1110" s="49">
        <f t="shared" si="275"/>
        <v>-30.557278366111948</v>
      </c>
      <c r="O1110" s="35">
        <v>-1849.77</v>
      </c>
      <c r="P1110" s="35">
        <v>166650</v>
      </c>
      <c r="Q1110" s="35">
        <v>25</v>
      </c>
      <c r="R1110" s="49">
        <f t="shared" si="276"/>
        <v>-0.3440916291629163</v>
      </c>
      <c r="S1110" s="35">
        <v>-99142.06</v>
      </c>
      <c r="T1110" s="35">
        <v>163450</v>
      </c>
      <c r="U1110" s="35">
        <v>25</v>
      </c>
      <c r="V1110" s="49">
        <f t="shared" si="277"/>
        <v>-18.803327378403178</v>
      </c>
      <c r="W1110" s="35">
        <v>-108531.1</v>
      </c>
      <c r="X1110" s="35">
        <v>129400</v>
      </c>
      <c r="Y1110" s="35">
        <v>20</v>
      </c>
      <c r="Z1110" s="49">
        <f t="shared" si="278"/>
        <v>-25.161769706336944</v>
      </c>
      <c r="AA1110" s="35">
        <v>-92168.62</v>
      </c>
      <c r="AB1110" s="35">
        <v>17925</v>
      </c>
      <c r="AC1110" s="35">
        <v>2.5</v>
      </c>
      <c r="AD1110" s="49">
        <f t="shared" si="279"/>
        <v>-159.3990080892608</v>
      </c>
      <c r="AE1110" s="35">
        <v>-92676.44</v>
      </c>
      <c r="AF1110" s="35">
        <v>0</v>
      </c>
      <c r="AG1110" s="35">
        <v>0</v>
      </c>
      <c r="AH1110" s="49">
        <f t="shared" si="280"/>
        <v>0</v>
      </c>
      <c r="AI1110" s="35">
        <v>-95137.37</v>
      </c>
      <c r="AJ1110" s="35">
        <v>0</v>
      </c>
      <c r="AK1110" s="35">
        <v>0</v>
      </c>
      <c r="AL1110" s="49">
        <f t="shared" si="281"/>
        <v>0</v>
      </c>
      <c r="AM1110" s="35">
        <v>-95137.37</v>
      </c>
      <c r="AN1110" s="35">
        <v>0</v>
      </c>
      <c r="AO1110" s="35">
        <v>0</v>
      </c>
      <c r="AP1110" s="49">
        <f t="shared" si="282"/>
        <v>0</v>
      </c>
      <c r="AQ1110" s="35">
        <v>-95137.37</v>
      </c>
      <c r="AR1110" s="37">
        <v>0</v>
      </c>
      <c r="AS1110" s="37">
        <v>0</v>
      </c>
      <c r="AT1110" s="51">
        <f t="shared" si="283"/>
        <v>0</v>
      </c>
      <c r="AU1110" s="35">
        <v>-95137.37</v>
      </c>
      <c r="AV1110" s="37">
        <v>0</v>
      </c>
      <c r="AW1110" s="37">
        <v>0</v>
      </c>
      <c r="AX1110" s="51">
        <f t="shared" si="284"/>
        <v>0</v>
      </c>
      <c r="AY1110" s="50">
        <f t="shared" si="285"/>
        <v>-376875.16000000003</v>
      </c>
      <c r="AZ1110" s="50">
        <f t="shared" si="286"/>
        <v>670525</v>
      </c>
      <c r="BA1110" s="50">
        <f t="shared" si="287"/>
        <v>102.5</v>
      </c>
      <c r="BB1110" s="36">
        <f t="shared" si="288"/>
        <v>-17.423854382759778</v>
      </c>
      <c r="BC1110" s="38" t="s">
        <v>1466</v>
      </c>
      <c r="BD1110" s="38" t="s">
        <v>1466</v>
      </c>
      <c r="BE1110" s="38" t="s">
        <v>1547</v>
      </c>
      <c r="BF1110" s="38"/>
    </row>
    <row r="1111" spans="1:58" s="33" customFormat="1" x14ac:dyDescent="0.2">
      <c r="A1111" s="34">
        <v>202761</v>
      </c>
      <c r="B1111" s="35" t="s">
        <v>1523</v>
      </c>
      <c r="C1111" s="35">
        <v>-4895.03</v>
      </c>
      <c r="D1111" s="35">
        <v>283690</v>
      </c>
      <c r="E1111" s="35">
        <v>42</v>
      </c>
      <c r="F1111" s="49">
        <f t="shared" si="273"/>
        <v>-0.51764566956889557</v>
      </c>
      <c r="G1111" s="35">
        <v>-7890.03</v>
      </c>
      <c r="H1111" s="35">
        <v>453920</v>
      </c>
      <c r="I1111" s="35">
        <v>71</v>
      </c>
      <c r="J1111" s="49">
        <f t="shared" si="274"/>
        <v>-0.53884149189284458</v>
      </c>
      <c r="K1111" s="35">
        <v>-20515.03</v>
      </c>
      <c r="L1111" s="35">
        <v>528500</v>
      </c>
      <c r="M1111" s="35">
        <v>80</v>
      </c>
      <c r="N1111" s="49">
        <f t="shared" si="275"/>
        <v>-1.1645239356669819</v>
      </c>
      <c r="O1111" s="35">
        <v>-9925.08</v>
      </c>
      <c r="P1111" s="35">
        <v>581550</v>
      </c>
      <c r="Q1111" s="35">
        <v>85</v>
      </c>
      <c r="R1111" s="49">
        <f t="shared" si="276"/>
        <v>-0.52906453443384061</v>
      </c>
      <c r="S1111" s="35">
        <v>-10925.1</v>
      </c>
      <c r="T1111" s="35">
        <v>571250</v>
      </c>
      <c r="U1111" s="35">
        <v>85</v>
      </c>
      <c r="V1111" s="49">
        <f t="shared" si="277"/>
        <v>-0.59287194748358873</v>
      </c>
      <c r="W1111" s="35">
        <v>-35625.1</v>
      </c>
      <c r="X1111" s="35">
        <v>268250</v>
      </c>
      <c r="Y1111" s="35">
        <v>40</v>
      </c>
      <c r="Z1111" s="49">
        <f t="shared" si="278"/>
        <v>-3.9841677539608575</v>
      </c>
      <c r="AA1111" s="35">
        <v>57649.9</v>
      </c>
      <c r="AB1111" s="35">
        <v>409000</v>
      </c>
      <c r="AC1111" s="35">
        <v>60</v>
      </c>
      <c r="AD1111" s="49">
        <f t="shared" si="279"/>
        <v>4.3695523227383859</v>
      </c>
      <c r="AE1111" s="35">
        <v>-8775.1</v>
      </c>
      <c r="AF1111" s="35">
        <v>221000</v>
      </c>
      <c r="AG1111" s="35">
        <v>30</v>
      </c>
      <c r="AH1111" s="49">
        <f t="shared" si="280"/>
        <v>-1.1911900452488688</v>
      </c>
      <c r="AI1111" s="35">
        <v>-44600.11</v>
      </c>
      <c r="AJ1111" s="35">
        <v>495250</v>
      </c>
      <c r="AK1111" s="35">
        <v>70</v>
      </c>
      <c r="AL1111" s="49">
        <f t="shared" si="281"/>
        <v>-2.7917282382635031</v>
      </c>
      <c r="AM1111" s="35">
        <v>107499.89</v>
      </c>
      <c r="AN1111" s="35">
        <v>794350</v>
      </c>
      <c r="AO1111" s="35">
        <v>120</v>
      </c>
      <c r="AP1111" s="49">
        <f t="shared" si="282"/>
        <v>4.1952496884244974</v>
      </c>
      <c r="AQ1111" s="35">
        <v>-2775.11</v>
      </c>
      <c r="AR1111" s="37">
        <v>148500</v>
      </c>
      <c r="AS1111" s="37">
        <v>22.5</v>
      </c>
      <c r="AT1111" s="51">
        <f t="shared" si="283"/>
        <v>-0.57931589225589231</v>
      </c>
      <c r="AU1111" s="35">
        <v>-1457.62</v>
      </c>
      <c r="AV1111" s="37">
        <v>530800</v>
      </c>
      <c r="AW1111" s="37">
        <v>77.5</v>
      </c>
      <c r="AX1111" s="51">
        <f t="shared" si="284"/>
        <v>-8.5128522984174823E-2</v>
      </c>
      <c r="AY1111" s="50">
        <f t="shared" si="285"/>
        <v>-32125.469999999994</v>
      </c>
      <c r="AZ1111" s="50">
        <f t="shared" si="286"/>
        <v>3096160</v>
      </c>
      <c r="BA1111" s="50">
        <f t="shared" si="287"/>
        <v>783</v>
      </c>
      <c r="BB1111" s="36">
        <f t="shared" si="288"/>
        <v>-0.32165313485091207</v>
      </c>
      <c r="BC1111" s="38" t="s">
        <v>1466</v>
      </c>
      <c r="BD1111" s="38" t="s">
        <v>1466</v>
      </c>
      <c r="BE1111" s="38" t="s">
        <v>1547</v>
      </c>
      <c r="BF1111" s="38"/>
    </row>
    <row r="1112" spans="1:58" s="33" customFormat="1" x14ac:dyDescent="0.2">
      <c r="A1112" s="34">
        <v>203556</v>
      </c>
      <c r="B1112" s="35" t="s">
        <v>1524</v>
      </c>
      <c r="C1112" s="35">
        <v>230120.27</v>
      </c>
      <c r="D1112" s="35">
        <v>278455</v>
      </c>
      <c r="E1112" s="35">
        <v>42.5</v>
      </c>
      <c r="F1112" s="49">
        <f t="shared" si="273"/>
        <v>24.792544935447378</v>
      </c>
      <c r="G1112" s="35">
        <v>179620.27</v>
      </c>
      <c r="H1112" s="35">
        <v>0</v>
      </c>
      <c r="I1112" s="35">
        <v>0</v>
      </c>
      <c r="J1112" s="49">
        <f t="shared" si="274"/>
        <v>0</v>
      </c>
      <c r="K1112" s="35">
        <v>79620.27</v>
      </c>
      <c r="L1112" s="35">
        <v>0</v>
      </c>
      <c r="M1112" s="35">
        <v>0</v>
      </c>
      <c r="N1112" s="49">
        <f t="shared" si="275"/>
        <v>0</v>
      </c>
      <c r="O1112" s="35">
        <v>-0.73</v>
      </c>
      <c r="P1112" s="35">
        <v>0</v>
      </c>
      <c r="Q1112" s="35">
        <v>0</v>
      </c>
      <c r="R1112" s="49">
        <f t="shared" si="276"/>
        <v>0</v>
      </c>
      <c r="S1112" s="35">
        <v>-0.73</v>
      </c>
      <c r="T1112" s="35">
        <v>0</v>
      </c>
      <c r="U1112" s="35">
        <v>0</v>
      </c>
      <c r="V1112" s="49">
        <f t="shared" si="277"/>
        <v>0</v>
      </c>
      <c r="W1112" s="35">
        <v>-0.73</v>
      </c>
      <c r="X1112" s="35">
        <v>0</v>
      </c>
      <c r="Y1112" s="35">
        <v>0</v>
      </c>
      <c r="Z1112" s="49">
        <f t="shared" si="278"/>
        <v>0</v>
      </c>
      <c r="AA1112" s="35">
        <v>-0.73</v>
      </c>
      <c r="AB1112" s="35">
        <v>0</v>
      </c>
      <c r="AC1112" s="35">
        <v>0</v>
      </c>
      <c r="AD1112" s="49">
        <f t="shared" si="279"/>
        <v>0</v>
      </c>
      <c r="AE1112" s="35">
        <v>-0.73</v>
      </c>
      <c r="AF1112" s="35">
        <v>0</v>
      </c>
      <c r="AG1112" s="35">
        <v>0</v>
      </c>
      <c r="AH1112" s="49">
        <f t="shared" si="280"/>
        <v>0</v>
      </c>
      <c r="AI1112" s="35">
        <v>-0.73</v>
      </c>
      <c r="AJ1112" s="35">
        <v>0</v>
      </c>
      <c r="AK1112" s="35">
        <v>0</v>
      </c>
      <c r="AL1112" s="49">
        <f t="shared" si="281"/>
        <v>0</v>
      </c>
      <c r="AM1112" s="35">
        <v>-0.73</v>
      </c>
      <c r="AN1112" s="35">
        <v>0</v>
      </c>
      <c r="AO1112" s="35">
        <v>0</v>
      </c>
      <c r="AP1112" s="49">
        <f t="shared" si="282"/>
        <v>0</v>
      </c>
      <c r="AQ1112" s="35">
        <v>-0.73</v>
      </c>
      <c r="AR1112" s="37">
        <v>0</v>
      </c>
      <c r="AS1112" s="37">
        <v>0</v>
      </c>
      <c r="AT1112" s="51">
        <f t="shared" si="283"/>
        <v>0</v>
      </c>
      <c r="AU1112" s="35">
        <v>-0.73</v>
      </c>
      <c r="AV1112" s="37">
        <v>0</v>
      </c>
      <c r="AW1112" s="37">
        <v>0</v>
      </c>
      <c r="AX1112" s="51">
        <f t="shared" si="284"/>
        <v>0</v>
      </c>
      <c r="AY1112" s="50">
        <f t="shared" si="285"/>
        <v>489357.89000000007</v>
      </c>
      <c r="AZ1112" s="50">
        <f t="shared" si="286"/>
        <v>278455</v>
      </c>
      <c r="BA1112" s="50">
        <f t="shared" si="287"/>
        <v>42.5</v>
      </c>
      <c r="BB1112" s="36">
        <f t="shared" si="288"/>
        <v>54.479519455567335</v>
      </c>
      <c r="BC1112" s="38" t="s">
        <v>1466</v>
      </c>
      <c r="BD1112" s="38" t="s">
        <v>1466</v>
      </c>
      <c r="BE1112" s="38" t="s">
        <v>1547</v>
      </c>
      <c r="BF1112" s="38"/>
    </row>
    <row r="1113" spans="1:58" s="33" customFormat="1" x14ac:dyDescent="0.2">
      <c r="A1113" s="34">
        <v>203649</v>
      </c>
      <c r="B1113" s="35" t="s">
        <v>1525</v>
      </c>
      <c r="C1113" s="35">
        <v>-6051.14</v>
      </c>
      <c r="D1113" s="35">
        <v>360950</v>
      </c>
      <c r="E1113" s="35">
        <v>55</v>
      </c>
      <c r="F1113" s="49">
        <f t="shared" si="273"/>
        <v>-0.50293447845962047</v>
      </c>
      <c r="G1113" s="35">
        <v>-2706.13</v>
      </c>
      <c r="H1113" s="35">
        <v>163995</v>
      </c>
      <c r="I1113" s="35">
        <v>25.5</v>
      </c>
      <c r="J1113" s="49">
        <f t="shared" si="274"/>
        <v>-0.51154016890758869</v>
      </c>
      <c r="K1113" s="35">
        <v>27313.87</v>
      </c>
      <c r="L1113" s="35">
        <v>217075</v>
      </c>
      <c r="M1113" s="35">
        <v>32.5</v>
      </c>
      <c r="N1113" s="49">
        <f t="shared" si="275"/>
        <v>3.774806403316826</v>
      </c>
      <c r="O1113" s="35">
        <v>6751.37</v>
      </c>
      <c r="P1113" s="35">
        <v>243165</v>
      </c>
      <c r="Q1113" s="35">
        <v>36.5</v>
      </c>
      <c r="R1113" s="49">
        <f t="shared" si="276"/>
        <v>0.86070145785783314</v>
      </c>
      <c r="S1113" s="35">
        <v>13230.37</v>
      </c>
      <c r="T1113" s="35">
        <v>153045</v>
      </c>
      <c r="U1113" s="35">
        <v>23.5</v>
      </c>
      <c r="V1113" s="49">
        <f t="shared" si="277"/>
        <v>2.6798750040837662</v>
      </c>
      <c r="W1113" s="35">
        <v>38944.370000000003</v>
      </c>
      <c r="X1113" s="35">
        <v>162750</v>
      </c>
      <c r="Y1113" s="35">
        <v>25</v>
      </c>
      <c r="Z1113" s="49">
        <f t="shared" si="278"/>
        <v>7.1786857142857148</v>
      </c>
      <c r="AA1113" s="35">
        <v>14024.37</v>
      </c>
      <c r="AB1113" s="35">
        <v>134900</v>
      </c>
      <c r="AC1113" s="35">
        <v>20</v>
      </c>
      <c r="AD1113" s="49">
        <f t="shared" si="279"/>
        <v>3.2227981467753892</v>
      </c>
      <c r="AE1113" s="35">
        <v>12274.36</v>
      </c>
      <c r="AF1113" s="35">
        <v>122475</v>
      </c>
      <c r="AG1113" s="35">
        <v>17.5</v>
      </c>
      <c r="AH1113" s="49">
        <f t="shared" si="280"/>
        <v>3.0065793018983467</v>
      </c>
      <c r="AI1113" s="35">
        <v>-5150.6400000000003</v>
      </c>
      <c r="AJ1113" s="35">
        <v>118725</v>
      </c>
      <c r="AK1113" s="35">
        <v>17.5</v>
      </c>
      <c r="AL1113" s="49">
        <f t="shared" si="281"/>
        <v>-1.3448712571067594</v>
      </c>
      <c r="AM1113" s="35">
        <v>45449.36</v>
      </c>
      <c r="AN1113" s="35">
        <v>132400</v>
      </c>
      <c r="AO1113" s="35">
        <v>20</v>
      </c>
      <c r="AP1113" s="49">
        <f t="shared" si="282"/>
        <v>10.641466465256798</v>
      </c>
      <c r="AQ1113" s="35">
        <v>61899.360000000001</v>
      </c>
      <c r="AR1113" s="37">
        <v>134400</v>
      </c>
      <c r="AS1113" s="37">
        <v>20</v>
      </c>
      <c r="AT1113" s="51">
        <f t="shared" si="283"/>
        <v>14.277382142857144</v>
      </c>
      <c r="AU1113" s="35">
        <v>-6208.12</v>
      </c>
      <c r="AV1113" s="37">
        <v>153825</v>
      </c>
      <c r="AW1113" s="37">
        <v>22.5</v>
      </c>
      <c r="AX1113" s="51">
        <f t="shared" si="284"/>
        <v>-1.2511082073785145</v>
      </c>
      <c r="AY1113" s="50">
        <f t="shared" si="285"/>
        <v>91507.079999999987</v>
      </c>
      <c r="AZ1113" s="50">
        <f t="shared" si="286"/>
        <v>1435880</v>
      </c>
      <c r="BA1113" s="50">
        <f t="shared" si="287"/>
        <v>315.5</v>
      </c>
      <c r="BB1113" s="36">
        <f t="shared" si="288"/>
        <v>1.9755964843858815</v>
      </c>
      <c r="BC1113" s="38" t="s">
        <v>1466</v>
      </c>
      <c r="BD1113" s="38" t="s">
        <v>1466</v>
      </c>
      <c r="BE1113" s="38" t="s">
        <v>1547</v>
      </c>
      <c r="BF1113" s="38"/>
    </row>
    <row r="1114" spans="1:58" s="33" customFormat="1" x14ac:dyDescent="0.2">
      <c r="A1114" s="34">
        <v>204526</v>
      </c>
      <c r="B1114" s="35" t="s">
        <v>1528</v>
      </c>
      <c r="C1114" s="35">
        <v>14872.37</v>
      </c>
      <c r="D1114" s="35">
        <v>190545</v>
      </c>
      <c r="E1114" s="35">
        <v>28.5</v>
      </c>
      <c r="F1114" s="49">
        <f t="shared" si="273"/>
        <v>2.3415523891994017</v>
      </c>
      <c r="G1114" s="35">
        <v>-1902.63</v>
      </c>
      <c r="H1114" s="35">
        <v>75400</v>
      </c>
      <c r="I1114" s="35">
        <v>10</v>
      </c>
      <c r="J1114" s="49">
        <f t="shared" si="274"/>
        <v>-0.78224840848806365</v>
      </c>
      <c r="K1114" s="35">
        <v>66900.37</v>
      </c>
      <c r="L1114" s="35">
        <v>117925</v>
      </c>
      <c r="M1114" s="35">
        <v>17.5</v>
      </c>
      <c r="N1114" s="49">
        <f t="shared" si="275"/>
        <v>17.019386050455797</v>
      </c>
      <c r="O1114" s="35">
        <v>-1224.6300000000001</v>
      </c>
      <c r="P1114" s="35">
        <v>116825</v>
      </c>
      <c r="Q1114" s="35">
        <v>17.5</v>
      </c>
      <c r="R1114" s="49">
        <f t="shared" si="276"/>
        <v>-0.3249606676653114</v>
      </c>
      <c r="S1114" s="35">
        <v>-8024.63</v>
      </c>
      <c r="T1114" s="35">
        <v>0</v>
      </c>
      <c r="U1114" s="35">
        <v>0</v>
      </c>
      <c r="V1114" s="49">
        <f t="shared" si="277"/>
        <v>0</v>
      </c>
      <c r="W1114" s="35">
        <v>-8024.63</v>
      </c>
      <c r="X1114" s="35">
        <v>0</v>
      </c>
      <c r="Y1114" s="35">
        <v>0</v>
      </c>
      <c r="Z1114" s="49">
        <f t="shared" si="278"/>
        <v>0</v>
      </c>
      <c r="AA1114" s="35">
        <v>-8024.63</v>
      </c>
      <c r="AB1114" s="35">
        <v>0</v>
      </c>
      <c r="AC1114" s="35">
        <v>0</v>
      </c>
      <c r="AD1114" s="49">
        <f t="shared" si="279"/>
        <v>0</v>
      </c>
      <c r="AE1114" s="35">
        <v>-8024.63</v>
      </c>
      <c r="AF1114" s="35">
        <v>0</v>
      </c>
      <c r="AG1114" s="35">
        <v>0</v>
      </c>
      <c r="AH1114" s="49">
        <f t="shared" si="280"/>
        <v>0</v>
      </c>
      <c r="AI1114" s="35">
        <v>-8024.63</v>
      </c>
      <c r="AJ1114" s="35">
        <v>0</v>
      </c>
      <c r="AK1114" s="35">
        <v>0</v>
      </c>
      <c r="AL1114" s="49">
        <f t="shared" si="281"/>
        <v>0</v>
      </c>
      <c r="AM1114" s="35">
        <v>-8024.63</v>
      </c>
      <c r="AN1114" s="35">
        <v>0</v>
      </c>
      <c r="AO1114" s="35">
        <v>0</v>
      </c>
      <c r="AP1114" s="49">
        <f t="shared" si="282"/>
        <v>0</v>
      </c>
      <c r="AQ1114" s="35">
        <v>-8024.63</v>
      </c>
      <c r="AR1114" s="37">
        <v>0</v>
      </c>
      <c r="AS1114" s="37">
        <v>0</v>
      </c>
      <c r="AT1114" s="51">
        <f t="shared" si="283"/>
        <v>0</v>
      </c>
      <c r="AU1114" s="35">
        <v>-8024.63</v>
      </c>
      <c r="AV1114" s="37">
        <v>0</v>
      </c>
      <c r="AW1114" s="37">
        <v>0</v>
      </c>
      <c r="AX1114" s="51">
        <f t="shared" si="284"/>
        <v>0</v>
      </c>
      <c r="AY1114" s="50">
        <f t="shared" si="285"/>
        <v>54571.59</v>
      </c>
      <c r="AZ1114" s="50">
        <f t="shared" si="286"/>
        <v>500695</v>
      </c>
      <c r="BA1114" s="50">
        <f t="shared" si="287"/>
        <v>73.5</v>
      </c>
      <c r="BB1114" s="36">
        <f t="shared" si="288"/>
        <v>3.3787421284414663</v>
      </c>
      <c r="BC1114" s="38" t="s">
        <v>1466</v>
      </c>
      <c r="BD1114" s="38" t="s">
        <v>1466</v>
      </c>
      <c r="BE1114" s="38" t="s">
        <v>1547</v>
      </c>
      <c r="BF1114" s="38"/>
    </row>
    <row r="1115" spans="1:58" s="33" customFormat="1" x14ac:dyDescent="0.2">
      <c r="A1115" s="34">
        <v>205574</v>
      </c>
      <c r="B1115" s="35" t="s">
        <v>1545</v>
      </c>
      <c r="C1115" s="35">
        <v>-2200</v>
      </c>
      <c r="D1115" s="35">
        <v>0</v>
      </c>
      <c r="E1115" s="35">
        <v>0</v>
      </c>
      <c r="F1115" s="49">
        <f t="shared" si="273"/>
        <v>0</v>
      </c>
      <c r="G1115" s="35">
        <v>-2200</v>
      </c>
      <c r="H1115" s="35">
        <v>0</v>
      </c>
      <c r="I1115" s="35">
        <v>0</v>
      </c>
      <c r="J1115" s="49">
        <f t="shared" si="274"/>
        <v>0</v>
      </c>
      <c r="K1115" s="35">
        <v>-2200</v>
      </c>
      <c r="L1115" s="35">
        <v>0</v>
      </c>
      <c r="M1115" s="35">
        <v>0</v>
      </c>
      <c r="N1115" s="49">
        <f t="shared" si="275"/>
        <v>0</v>
      </c>
      <c r="O1115" s="35">
        <v>-2200</v>
      </c>
      <c r="P1115" s="35">
        <v>0</v>
      </c>
      <c r="Q1115" s="35">
        <v>0</v>
      </c>
      <c r="R1115" s="49">
        <f t="shared" si="276"/>
        <v>0</v>
      </c>
      <c r="S1115" s="35">
        <v>-2200</v>
      </c>
      <c r="T1115" s="35">
        <v>0</v>
      </c>
      <c r="U1115" s="35">
        <v>0</v>
      </c>
      <c r="V1115" s="49">
        <f t="shared" si="277"/>
        <v>0</v>
      </c>
      <c r="W1115" s="35">
        <v>-2200</v>
      </c>
      <c r="X1115" s="35">
        <v>0</v>
      </c>
      <c r="Y1115" s="35">
        <v>0</v>
      </c>
      <c r="Z1115" s="49">
        <f t="shared" si="278"/>
        <v>0</v>
      </c>
      <c r="AA1115" s="35">
        <v>-2200</v>
      </c>
      <c r="AB1115" s="35">
        <v>0</v>
      </c>
      <c r="AC1115" s="35">
        <v>0</v>
      </c>
      <c r="AD1115" s="49">
        <f t="shared" si="279"/>
        <v>0</v>
      </c>
      <c r="AE1115" s="35">
        <v>-2200</v>
      </c>
      <c r="AF1115" s="35">
        <v>0</v>
      </c>
      <c r="AG1115" s="35">
        <v>0</v>
      </c>
      <c r="AH1115" s="49">
        <f t="shared" si="280"/>
        <v>0</v>
      </c>
      <c r="AI1115" s="35">
        <v>-2200</v>
      </c>
      <c r="AJ1115" s="35">
        <v>0</v>
      </c>
      <c r="AK1115" s="35">
        <v>0</v>
      </c>
      <c r="AL1115" s="49">
        <f t="shared" si="281"/>
        <v>0</v>
      </c>
      <c r="AM1115" s="35">
        <v>-2200</v>
      </c>
      <c r="AN1115" s="35">
        <v>0</v>
      </c>
      <c r="AO1115" s="35">
        <v>0</v>
      </c>
      <c r="AP1115" s="49">
        <f t="shared" si="282"/>
        <v>0</v>
      </c>
      <c r="AQ1115" s="35">
        <v>-2200</v>
      </c>
      <c r="AR1115" s="37">
        <v>0</v>
      </c>
      <c r="AS1115" s="37">
        <v>0</v>
      </c>
      <c r="AT1115" s="51">
        <f t="shared" si="283"/>
        <v>0</v>
      </c>
      <c r="AU1115" s="35">
        <v>-2200</v>
      </c>
      <c r="AV1115" s="37">
        <v>0</v>
      </c>
      <c r="AW1115" s="37">
        <v>0</v>
      </c>
      <c r="AX1115" s="51">
        <f t="shared" si="284"/>
        <v>0</v>
      </c>
      <c r="AY1115" s="50">
        <f t="shared" si="285"/>
        <v>-15400</v>
      </c>
      <c r="AZ1115" s="50">
        <f t="shared" si="286"/>
        <v>0</v>
      </c>
      <c r="BA1115" s="50">
        <f t="shared" si="287"/>
        <v>0</v>
      </c>
      <c r="BB1115" s="36">
        <f t="shared" si="288"/>
        <v>0</v>
      </c>
      <c r="BC1115" s="38" t="s">
        <v>1466</v>
      </c>
      <c r="BD1115" s="38" t="s">
        <v>1466</v>
      </c>
      <c r="BE1115" s="38" t="s">
        <v>1547</v>
      </c>
      <c r="BF1115" s="38"/>
    </row>
    <row r="1116" spans="1:58" s="33" customFormat="1" x14ac:dyDescent="0.2">
      <c r="A1116" s="34">
        <v>205592</v>
      </c>
      <c r="B1116" s="35" t="s">
        <v>1529</v>
      </c>
      <c r="C1116" s="35">
        <v>328889.49</v>
      </c>
      <c r="D1116" s="35">
        <v>333450</v>
      </c>
      <c r="E1116" s="35">
        <v>50</v>
      </c>
      <c r="F1116" s="49">
        <f t="shared" si="273"/>
        <v>29.589697705802969</v>
      </c>
      <c r="G1116" s="35">
        <v>228889.49</v>
      </c>
      <c r="H1116" s="35">
        <v>0</v>
      </c>
      <c r="I1116" s="35">
        <v>0</v>
      </c>
      <c r="J1116" s="49">
        <f t="shared" si="274"/>
        <v>0</v>
      </c>
      <c r="K1116" s="35">
        <v>304320.74</v>
      </c>
      <c r="L1116" s="35">
        <v>312637.5</v>
      </c>
      <c r="M1116" s="35">
        <v>46.25</v>
      </c>
      <c r="N1116" s="49">
        <f t="shared" si="275"/>
        <v>29.201942185438405</v>
      </c>
      <c r="O1116" s="35">
        <v>304320.74</v>
      </c>
      <c r="P1116" s="35">
        <v>0</v>
      </c>
      <c r="Q1116" s="35">
        <v>0</v>
      </c>
      <c r="R1116" s="49">
        <f t="shared" si="276"/>
        <v>0</v>
      </c>
      <c r="S1116" s="35">
        <v>298420.74</v>
      </c>
      <c r="T1116" s="35">
        <v>0</v>
      </c>
      <c r="U1116" s="35">
        <v>0</v>
      </c>
      <c r="V1116" s="49">
        <f t="shared" si="277"/>
        <v>0</v>
      </c>
      <c r="W1116" s="35">
        <v>298420.74</v>
      </c>
      <c r="X1116" s="35">
        <v>0</v>
      </c>
      <c r="Y1116" s="35">
        <v>0</v>
      </c>
      <c r="Z1116" s="49">
        <f t="shared" si="278"/>
        <v>0</v>
      </c>
      <c r="AA1116" s="35">
        <v>198420.74</v>
      </c>
      <c r="AB1116" s="35">
        <v>0</v>
      </c>
      <c r="AC1116" s="35">
        <v>0</v>
      </c>
      <c r="AD1116" s="49">
        <f t="shared" si="279"/>
        <v>0</v>
      </c>
      <c r="AE1116" s="35">
        <v>198420.74</v>
      </c>
      <c r="AF1116" s="35">
        <v>0</v>
      </c>
      <c r="AG1116" s="35">
        <v>0</v>
      </c>
      <c r="AH1116" s="49">
        <f t="shared" si="280"/>
        <v>0</v>
      </c>
      <c r="AI1116" s="35">
        <v>198420.74</v>
      </c>
      <c r="AJ1116" s="35">
        <v>0</v>
      </c>
      <c r="AK1116" s="35">
        <v>0</v>
      </c>
      <c r="AL1116" s="49">
        <f t="shared" si="281"/>
        <v>0</v>
      </c>
      <c r="AM1116" s="35">
        <v>198420.74</v>
      </c>
      <c r="AN1116" s="35">
        <v>0</v>
      </c>
      <c r="AO1116" s="35">
        <v>0</v>
      </c>
      <c r="AP1116" s="49">
        <f t="shared" si="282"/>
        <v>0</v>
      </c>
      <c r="AQ1116" s="35">
        <v>198420.74</v>
      </c>
      <c r="AR1116" s="37">
        <v>0</v>
      </c>
      <c r="AS1116" s="37">
        <v>0</v>
      </c>
      <c r="AT1116" s="51">
        <f t="shared" si="283"/>
        <v>0</v>
      </c>
      <c r="AU1116" s="35">
        <v>-4055.01</v>
      </c>
      <c r="AV1116" s="37">
        <v>0</v>
      </c>
      <c r="AW1116" s="37">
        <v>0</v>
      </c>
      <c r="AX1116" s="51">
        <f t="shared" si="284"/>
        <v>0</v>
      </c>
      <c r="AY1116" s="50">
        <f t="shared" si="285"/>
        <v>1961682.68</v>
      </c>
      <c r="AZ1116" s="50">
        <f t="shared" si="286"/>
        <v>646087.5</v>
      </c>
      <c r="BA1116" s="50">
        <f t="shared" si="287"/>
        <v>96.25</v>
      </c>
      <c r="BB1116" s="36">
        <f t="shared" si="288"/>
        <v>94.123726399288017</v>
      </c>
      <c r="BC1116" s="38" t="s">
        <v>1466</v>
      </c>
      <c r="BD1116" s="38" t="s">
        <v>1466</v>
      </c>
      <c r="BE1116" s="38" t="s">
        <v>1547</v>
      </c>
      <c r="BF1116" s="38"/>
    </row>
    <row r="1117" spans="1:58" s="33" customFormat="1" x14ac:dyDescent="0.2">
      <c r="A1117" s="34">
        <v>205966</v>
      </c>
      <c r="B1117" s="35" t="s">
        <v>1532</v>
      </c>
      <c r="C1117" s="35">
        <v>-81954.81</v>
      </c>
      <c r="D1117" s="35">
        <v>189125</v>
      </c>
      <c r="E1117" s="35">
        <v>28.5</v>
      </c>
      <c r="F1117" s="49">
        <f t="shared" si="273"/>
        <v>-13.000102048909451</v>
      </c>
      <c r="G1117" s="35">
        <v>-243112.31</v>
      </c>
      <c r="H1117" s="35">
        <v>1599162.5</v>
      </c>
      <c r="I1117" s="35">
        <v>249.75</v>
      </c>
      <c r="J1117" s="49">
        <f t="shared" si="274"/>
        <v>-4.7127678456692168</v>
      </c>
      <c r="K1117" s="35">
        <v>-57586.06</v>
      </c>
      <c r="L1117" s="35">
        <v>333610</v>
      </c>
      <c r="M1117" s="35">
        <v>51</v>
      </c>
      <c r="N1117" s="49">
        <f t="shared" si="275"/>
        <v>-5.1784472887503368</v>
      </c>
      <c r="O1117" s="35">
        <v>-18156.03</v>
      </c>
      <c r="P1117" s="35">
        <v>743350</v>
      </c>
      <c r="Q1117" s="35">
        <v>113</v>
      </c>
      <c r="R1117" s="49">
        <f t="shared" si="276"/>
        <v>-0.757162749714132</v>
      </c>
      <c r="S1117" s="35">
        <v>-43596</v>
      </c>
      <c r="T1117" s="35">
        <v>337675</v>
      </c>
      <c r="U1117" s="35">
        <v>52.5</v>
      </c>
      <c r="V1117" s="49">
        <f t="shared" si="277"/>
        <v>-4.0022980676686162</v>
      </c>
      <c r="W1117" s="35">
        <v>-177891.05</v>
      </c>
      <c r="X1117" s="35">
        <v>697855</v>
      </c>
      <c r="Y1117" s="35">
        <v>108.5</v>
      </c>
      <c r="Z1117" s="49">
        <f t="shared" si="278"/>
        <v>-7.6473357645929312</v>
      </c>
      <c r="AA1117" s="35">
        <v>-35506.14</v>
      </c>
      <c r="AB1117" s="35">
        <v>739365</v>
      </c>
      <c r="AC1117" s="35">
        <v>110.5</v>
      </c>
      <c r="AD1117" s="49">
        <f t="shared" si="279"/>
        <v>-1.4886968412083341</v>
      </c>
      <c r="AE1117" s="35">
        <v>-99106.16</v>
      </c>
      <c r="AF1117" s="35">
        <v>683750</v>
      </c>
      <c r="AG1117" s="35">
        <v>100</v>
      </c>
      <c r="AH1117" s="49">
        <f t="shared" si="280"/>
        <v>-4.3483507129798902</v>
      </c>
      <c r="AI1117" s="35">
        <v>-106790.68</v>
      </c>
      <c r="AJ1117" s="35">
        <v>1124050</v>
      </c>
      <c r="AK1117" s="35">
        <v>165</v>
      </c>
      <c r="AL1117" s="49">
        <f t="shared" si="281"/>
        <v>-2.9451635425470393</v>
      </c>
      <c r="AM1117" s="35">
        <v>-75046.55</v>
      </c>
      <c r="AN1117" s="35">
        <v>1673150</v>
      </c>
      <c r="AO1117" s="35">
        <v>255</v>
      </c>
      <c r="AP1117" s="49">
        <f t="shared" si="282"/>
        <v>-1.3904569524549504</v>
      </c>
      <c r="AQ1117" s="35">
        <v>418073.42</v>
      </c>
      <c r="AR1117" s="37">
        <v>1885030</v>
      </c>
      <c r="AS1117" s="37">
        <v>281</v>
      </c>
      <c r="AT1117" s="51">
        <f t="shared" si="283"/>
        <v>6.8753685723834632</v>
      </c>
      <c r="AU1117" s="35">
        <v>-263551.38</v>
      </c>
      <c r="AV1117" s="37">
        <v>1997690</v>
      </c>
      <c r="AW1117" s="37">
        <v>290.5</v>
      </c>
      <c r="AX1117" s="51">
        <f t="shared" si="284"/>
        <v>-4.0897700744359735</v>
      </c>
      <c r="AY1117" s="50">
        <f t="shared" si="285"/>
        <v>-657802.4</v>
      </c>
      <c r="AZ1117" s="50">
        <f t="shared" si="286"/>
        <v>4640142.5</v>
      </c>
      <c r="BA1117" s="50">
        <f t="shared" si="287"/>
        <v>1805.25</v>
      </c>
      <c r="BB1117" s="36">
        <f t="shared" si="288"/>
        <v>-4.3946655517583775</v>
      </c>
      <c r="BC1117" s="38" t="s">
        <v>1466</v>
      </c>
      <c r="BD1117" s="38" t="s">
        <v>1466</v>
      </c>
      <c r="BE1117" s="38" t="s">
        <v>1547</v>
      </c>
      <c r="BF1117" s="38"/>
    </row>
    <row r="1118" spans="1:58" s="33" customFormat="1" x14ac:dyDescent="0.2">
      <c r="A1118" s="34">
        <v>205989</v>
      </c>
      <c r="B1118" s="35" t="s">
        <v>1621</v>
      </c>
      <c r="C1118" s="35">
        <v>-3008</v>
      </c>
      <c r="D1118" s="35">
        <v>357565</v>
      </c>
      <c r="E1118" s="35">
        <v>53.5</v>
      </c>
      <c r="F1118" s="49">
        <f t="shared" si="273"/>
        <v>-0.25237369429334527</v>
      </c>
      <c r="G1118" s="35">
        <v>-2145.5</v>
      </c>
      <c r="H1118" s="35">
        <v>94807.5</v>
      </c>
      <c r="I1118" s="35">
        <v>14.25</v>
      </c>
      <c r="J1118" s="49">
        <f t="shared" si="274"/>
        <v>-0.70153205178915168</v>
      </c>
      <c r="K1118" s="35">
        <v>140549.53</v>
      </c>
      <c r="L1118" s="35">
        <v>851542.5</v>
      </c>
      <c r="M1118" s="35">
        <v>127.25</v>
      </c>
      <c r="N1118" s="49">
        <f t="shared" si="275"/>
        <v>4.9515859748632627</v>
      </c>
      <c r="O1118" s="35">
        <v>100509.53</v>
      </c>
      <c r="P1118" s="35">
        <v>838065</v>
      </c>
      <c r="Q1118" s="35">
        <v>125</v>
      </c>
      <c r="R1118" s="49">
        <f t="shared" si="276"/>
        <v>3.7178445943930361</v>
      </c>
      <c r="S1118" s="35">
        <v>112726.97</v>
      </c>
      <c r="T1118" s="35">
        <v>742562.5</v>
      </c>
      <c r="U1118" s="35">
        <v>113.75</v>
      </c>
      <c r="V1118" s="49">
        <f t="shared" si="277"/>
        <v>4.7060497533877621</v>
      </c>
      <c r="W1118" s="35">
        <v>-92839.99</v>
      </c>
      <c r="X1118" s="35">
        <v>718370</v>
      </c>
      <c r="Y1118" s="35">
        <v>111</v>
      </c>
      <c r="Z1118" s="49">
        <f t="shared" si="278"/>
        <v>-3.8771102635132313</v>
      </c>
      <c r="AA1118" s="35">
        <v>254380.05</v>
      </c>
      <c r="AB1118" s="35">
        <v>890270</v>
      </c>
      <c r="AC1118" s="35">
        <v>131</v>
      </c>
      <c r="AD1118" s="49">
        <f t="shared" si="279"/>
        <v>8.8577415278511005</v>
      </c>
      <c r="AE1118" s="35">
        <v>-16219.98</v>
      </c>
      <c r="AF1118" s="35">
        <v>378600</v>
      </c>
      <c r="AG1118" s="35">
        <v>55</v>
      </c>
      <c r="AH1118" s="49">
        <f t="shared" si="280"/>
        <v>-1.2852599049128368</v>
      </c>
      <c r="AI1118" s="35">
        <v>-76652.02</v>
      </c>
      <c r="AJ1118" s="35">
        <v>755700</v>
      </c>
      <c r="AK1118" s="35">
        <v>110</v>
      </c>
      <c r="AL1118" s="49">
        <f t="shared" si="281"/>
        <v>-3.1443861585285169</v>
      </c>
      <c r="AM1118" s="35">
        <v>-26663.06</v>
      </c>
      <c r="AN1118" s="35">
        <v>703850</v>
      </c>
      <c r="AO1118" s="35">
        <v>105</v>
      </c>
      <c r="AP1118" s="49">
        <f t="shared" si="282"/>
        <v>-1.1743338211266605</v>
      </c>
      <c r="AQ1118" s="35">
        <v>165609.92000000001</v>
      </c>
      <c r="AR1118" s="37">
        <v>710350</v>
      </c>
      <c r="AS1118" s="37">
        <v>105</v>
      </c>
      <c r="AT1118" s="51">
        <f t="shared" si="283"/>
        <v>7.2272929119448168</v>
      </c>
      <c r="AU1118" s="35">
        <v>-152967.46</v>
      </c>
      <c r="AV1118" s="37">
        <v>1097849</v>
      </c>
      <c r="AW1118" s="37">
        <v>156.19999999999999</v>
      </c>
      <c r="AX1118" s="51">
        <f t="shared" si="284"/>
        <v>-4.319347433025853</v>
      </c>
      <c r="AY1118" s="50">
        <f t="shared" si="285"/>
        <v>510172.59</v>
      </c>
      <c r="AZ1118" s="50">
        <f t="shared" si="286"/>
        <v>4493182.5</v>
      </c>
      <c r="BA1118" s="50">
        <f t="shared" si="287"/>
        <v>1206.95</v>
      </c>
      <c r="BB1118" s="36">
        <f t="shared" si="288"/>
        <v>3.5198548667898533</v>
      </c>
      <c r="BC1118" s="38" t="s">
        <v>1466</v>
      </c>
      <c r="BD1118" s="38" t="s">
        <v>1466</v>
      </c>
      <c r="BE1118" s="38" t="s">
        <v>1547</v>
      </c>
      <c r="BF1118" s="38"/>
    </row>
    <row r="1119" spans="1:58" s="33" customFormat="1" x14ac:dyDescent="0.2">
      <c r="A1119" s="34">
        <v>206987</v>
      </c>
      <c r="B1119" s="35" t="s">
        <v>1622</v>
      </c>
      <c r="C1119" s="35">
        <v>66400</v>
      </c>
      <c r="D1119" s="35">
        <v>401840</v>
      </c>
      <c r="E1119" s="35">
        <v>60</v>
      </c>
      <c r="F1119" s="49">
        <f t="shared" si="273"/>
        <v>4.957196894286283</v>
      </c>
      <c r="G1119" s="35">
        <v>0</v>
      </c>
      <c r="H1119" s="35">
        <v>322000</v>
      </c>
      <c r="I1119" s="35">
        <v>50</v>
      </c>
      <c r="J1119" s="49">
        <f t="shared" si="274"/>
        <v>0</v>
      </c>
      <c r="K1119" s="35">
        <v>34200</v>
      </c>
      <c r="L1119" s="35">
        <v>463600</v>
      </c>
      <c r="M1119" s="35">
        <v>70</v>
      </c>
      <c r="N1119" s="49">
        <f t="shared" si="275"/>
        <v>2.2131147540983607</v>
      </c>
      <c r="O1119" s="35">
        <v>-51387.58</v>
      </c>
      <c r="P1119" s="35">
        <v>264000</v>
      </c>
      <c r="Q1119" s="35">
        <v>40</v>
      </c>
      <c r="R1119" s="49">
        <f t="shared" si="276"/>
        <v>-6.034147651515152</v>
      </c>
      <c r="S1119" s="35">
        <v>40250.410000000003</v>
      </c>
      <c r="T1119" s="35">
        <v>579500</v>
      </c>
      <c r="U1119" s="35">
        <v>90</v>
      </c>
      <c r="V1119" s="49">
        <f t="shared" si="277"/>
        <v>2.15317119930975</v>
      </c>
      <c r="W1119" s="35">
        <v>-27395.599999999999</v>
      </c>
      <c r="X1119" s="35">
        <v>172800</v>
      </c>
      <c r="Y1119" s="35">
        <v>27</v>
      </c>
      <c r="Z1119" s="49">
        <f t="shared" si="278"/>
        <v>-4.756180555555555</v>
      </c>
      <c r="AA1119" s="35">
        <v>-14289.6</v>
      </c>
      <c r="AB1119" s="35">
        <v>386200</v>
      </c>
      <c r="AC1119" s="35">
        <v>58</v>
      </c>
      <c r="AD1119" s="49">
        <f t="shared" si="279"/>
        <v>-1.1470160538581047</v>
      </c>
      <c r="AE1119" s="35">
        <v>-1199.5999999999999</v>
      </c>
      <c r="AF1119" s="35">
        <v>35850</v>
      </c>
      <c r="AG1119" s="35">
        <v>5</v>
      </c>
      <c r="AH1119" s="49">
        <f t="shared" si="280"/>
        <v>-1.0038493723849371</v>
      </c>
      <c r="AI1119" s="35">
        <v>-9024.6</v>
      </c>
      <c r="AJ1119" s="35">
        <v>68000</v>
      </c>
      <c r="AK1119" s="35">
        <v>10</v>
      </c>
      <c r="AL1119" s="49">
        <f t="shared" si="281"/>
        <v>-4.1141558823529412</v>
      </c>
      <c r="AM1119" s="35">
        <v>52937.9</v>
      </c>
      <c r="AN1119" s="35">
        <v>445125</v>
      </c>
      <c r="AO1119" s="35">
        <v>67.5</v>
      </c>
      <c r="AP1119" s="49">
        <f t="shared" si="282"/>
        <v>3.6867731536085371</v>
      </c>
      <c r="AQ1119" s="35">
        <v>-17859.59</v>
      </c>
      <c r="AR1119" s="37">
        <v>379735</v>
      </c>
      <c r="AS1119" s="37">
        <v>54.75</v>
      </c>
      <c r="AT1119" s="51">
        <f t="shared" si="283"/>
        <v>-1.4579833041463126</v>
      </c>
      <c r="AU1119" s="35">
        <v>-78333.34</v>
      </c>
      <c r="AV1119" s="37">
        <v>647600</v>
      </c>
      <c r="AW1119" s="37">
        <v>95</v>
      </c>
      <c r="AX1119" s="51">
        <f t="shared" si="284"/>
        <v>-3.7497429586164293</v>
      </c>
      <c r="AY1119" s="50">
        <f t="shared" si="285"/>
        <v>47777.630000000005</v>
      </c>
      <c r="AZ1119" s="50">
        <f t="shared" si="286"/>
        <v>2589940</v>
      </c>
      <c r="BA1119" s="50">
        <f t="shared" si="287"/>
        <v>627.25</v>
      </c>
      <c r="BB1119" s="36">
        <f t="shared" si="288"/>
        <v>0.57186905102048702</v>
      </c>
      <c r="BC1119" s="38" t="s">
        <v>1466</v>
      </c>
      <c r="BD1119" s="38" t="s">
        <v>1466</v>
      </c>
      <c r="BE1119" s="38" t="s">
        <v>1547</v>
      </c>
      <c r="BF1119" s="38"/>
    </row>
    <row r="1120" spans="1:58" s="33" customFormat="1" x14ac:dyDescent="0.2">
      <c r="A1120" s="34">
        <v>209049</v>
      </c>
      <c r="B1120" s="35" t="s">
        <v>1623</v>
      </c>
      <c r="C1120" s="35">
        <v>0</v>
      </c>
      <c r="D1120" s="35">
        <v>0</v>
      </c>
      <c r="E1120" s="35">
        <v>0</v>
      </c>
      <c r="F1120" s="49">
        <f t="shared" si="273"/>
        <v>0</v>
      </c>
      <c r="G1120" s="35">
        <v>0</v>
      </c>
      <c r="H1120" s="35">
        <v>0</v>
      </c>
      <c r="I1120" s="35">
        <v>0</v>
      </c>
      <c r="J1120" s="49">
        <f t="shared" si="274"/>
        <v>0</v>
      </c>
      <c r="K1120" s="35">
        <v>0</v>
      </c>
      <c r="L1120" s="35">
        <v>0</v>
      </c>
      <c r="M1120" s="35">
        <v>0</v>
      </c>
      <c r="N1120" s="49">
        <f t="shared" si="275"/>
        <v>0</v>
      </c>
      <c r="O1120" s="35">
        <v>0</v>
      </c>
      <c r="P1120" s="35">
        <v>0</v>
      </c>
      <c r="Q1120" s="35">
        <v>0</v>
      </c>
      <c r="R1120" s="49">
        <f t="shared" si="276"/>
        <v>0</v>
      </c>
      <c r="S1120" s="35">
        <v>-6400</v>
      </c>
      <c r="T1120" s="35">
        <v>642000</v>
      </c>
      <c r="U1120" s="35">
        <v>100</v>
      </c>
      <c r="V1120" s="49">
        <f t="shared" si="277"/>
        <v>-0.30903426791277261</v>
      </c>
      <c r="W1120" s="35">
        <v>26374.98</v>
      </c>
      <c r="X1120" s="35">
        <v>386750</v>
      </c>
      <c r="Y1120" s="35">
        <v>60</v>
      </c>
      <c r="Z1120" s="49">
        <f t="shared" si="278"/>
        <v>2.0458937297996123</v>
      </c>
      <c r="AA1120" s="35">
        <v>113524.98</v>
      </c>
      <c r="AB1120" s="35">
        <v>684000</v>
      </c>
      <c r="AC1120" s="35">
        <v>100</v>
      </c>
      <c r="AD1120" s="49">
        <f t="shared" si="279"/>
        <v>5.1451379824561405</v>
      </c>
      <c r="AE1120" s="35">
        <v>-15975.02</v>
      </c>
      <c r="AF1120" s="35">
        <v>387100</v>
      </c>
      <c r="AG1120" s="35">
        <v>56</v>
      </c>
      <c r="AH1120" s="49">
        <f t="shared" si="280"/>
        <v>-1.2380537328855592</v>
      </c>
      <c r="AI1120" s="35">
        <v>-35905.050000000003</v>
      </c>
      <c r="AJ1120" s="35">
        <v>548100</v>
      </c>
      <c r="AK1120" s="35">
        <v>80</v>
      </c>
      <c r="AL1120" s="49">
        <f t="shared" si="281"/>
        <v>-2.0307545155993436</v>
      </c>
      <c r="AM1120" s="35">
        <v>45729.96</v>
      </c>
      <c r="AN1120" s="35">
        <v>602250</v>
      </c>
      <c r="AO1120" s="35">
        <v>88.5</v>
      </c>
      <c r="AP1120" s="49">
        <f t="shared" si="282"/>
        <v>2.3538875217932755</v>
      </c>
      <c r="AQ1120" s="35">
        <v>-28300.01</v>
      </c>
      <c r="AR1120" s="37">
        <v>514000</v>
      </c>
      <c r="AS1120" s="37">
        <v>75.5</v>
      </c>
      <c r="AT1120" s="51">
        <f t="shared" si="283"/>
        <v>-1.7068099416342413</v>
      </c>
      <c r="AU1120" s="35">
        <v>-67740.009999999995</v>
      </c>
      <c r="AV1120" s="37">
        <v>495800</v>
      </c>
      <c r="AW1120" s="37">
        <v>73</v>
      </c>
      <c r="AX1120" s="51">
        <f t="shared" si="284"/>
        <v>-4.2354584711577248</v>
      </c>
      <c r="AY1120" s="50">
        <f t="shared" si="285"/>
        <v>133499.96</v>
      </c>
      <c r="AZ1120" s="50">
        <f t="shared" si="286"/>
        <v>1712750</v>
      </c>
      <c r="BA1120" s="50">
        <f t="shared" si="287"/>
        <v>633</v>
      </c>
      <c r="BB1120" s="36">
        <f t="shared" si="288"/>
        <v>2.4162888687782802</v>
      </c>
      <c r="BC1120" s="38" t="s">
        <v>1466</v>
      </c>
      <c r="BD1120" s="38" t="s">
        <v>1466</v>
      </c>
      <c r="BE1120" s="38" t="s">
        <v>1547</v>
      </c>
      <c r="BF1120" s="38"/>
    </row>
    <row r="1121" spans="1:58" s="33" customFormat="1" x14ac:dyDescent="0.2">
      <c r="A1121" s="34">
        <v>209139</v>
      </c>
      <c r="B1121" s="35" t="s">
        <v>1624</v>
      </c>
      <c r="C1121" s="35">
        <v>0</v>
      </c>
      <c r="D1121" s="35">
        <v>0</v>
      </c>
      <c r="E1121" s="35">
        <v>0</v>
      </c>
      <c r="F1121" s="49">
        <f t="shared" si="273"/>
        <v>0</v>
      </c>
      <c r="G1121" s="35">
        <v>0</v>
      </c>
      <c r="H1121" s="35">
        <v>0</v>
      </c>
      <c r="I1121" s="35">
        <v>0</v>
      </c>
      <c r="J1121" s="49">
        <f t="shared" si="274"/>
        <v>0</v>
      </c>
      <c r="K1121" s="35">
        <v>0</v>
      </c>
      <c r="L1121" s="35">
        <v>0</v>
      </c>
      <c r="M1121" s="35">
        <v>0</v>
      </c>
      <c r="N1121" s="49">
        <f t="shared" si="275"/>
        <v>0</v>
      </c>
      <c r="O1121" s="35">
        <v>0</v>
      </c>
      <c r="P1121" s="35">
        <v>0</v>
      </c>
      <c r="Q1121" s="35">
        <v>0</v>
      </c>
      <c r="R1121" s="49">
        <f t="shared" si="276"/>
        <v>0</v>
      </c>
      <c r="S1121" s="35">
        <v>-1001</v>
      </c>
      <c r="T1121" s="35">
        <v>65300</v>
      </c>
      <c r="U1121" s="35">
        <v>10</v>
      </c>
      <c r="V1121" s="49">
        <f t="shared" si="277"/>
        <v>-0.47520673813169984</v>
      </c>
      <c r="W1121" s="35">
        <v>-12451</v>
      </c>
      <c r="X1121" s="35">
        <v>326300</v>
      </c>
      <c r="Y1121" s="35">
        <v>50</v>
      </c>
      <c r="Z1121" s="49">
        <f t="shared" si="278"/>
        <v>-1.1447441005209931</v>
      </c>
      <c r="AA1121" s="35">
        <v>63298.99</v>
      </c>
      <c r="AB1121" s="35">
        <v>207000</v>
      </c>
      <c r="AC1121" s="35">
        <v>30</v>
      </c>
      <c r="AD1121" s="49">
        <f t="shared" si="279"/>
        <v>9.4795588888888886</v>
      </c>
      <c r="AE1121" s="35">
        <v>56198.99</v>
      </c>
      <c r="AF1121" s="35">
        <v>275000</v>
      </c>
      <c r="AG1121" s="35">
        <v>40</v>
      </c>
      <c r="AH1121" s="49">
        <f t="shared" si="280"/>
        <v>6.1307989090909096</v>
      </c>
      <c r="AI1121" s="35">
        <v>-24051.01</v>
      </c>
      <c r="AJ1121" s="35">
        <v>136300</v>
      </c>
      <c r="AK1121" s="35">
        <v>20</v>
      </c>
      <c r="AL1121" s="49">
        <f t="shared" si="281"/>
        <v>-5.470149009537784</v>
      </c>
      <c r="AM1121" s="35">
        <v>-25751.01</v>
      </c>
      <c r="AN1121" s="35">
        <v>0</v>
      </c>
      <c r="AO1121" s="35">
        <v>0</v>
      </c>
      <c r="AP1121" s="49">
        <f t="shared" si="282"/>
        <v>0</v>
      </c>
      <c r="AQ1121" s="35">
        <v>-25751.01</v>
      </c>
      <c r="AR1121" s="37">
        <v>0</v>
      </c>
      <c r="AS1121" s="37">
        <v>0</v>
      </c>
      <c r="AT1121" s="51">
        <f t="shared" si="283"/>
        <v>0</v>
      </c>
      <c r="AU1121" s="35">
        <v>-25751.01</v>
      </c>
      <c r="AV1121" s="37">
        <v>0</v>
      </c>
      <c r="AW1121" s="37">
        <v>0</v>
      </c>
      <c r="AX1121" s="51">
        <f t="shared" si="284"/>
        <v>0</v>
      </c>
      <c r="AY1121" s="50">
        <f t="shared" si="285"/>
        <v>49846.99</v>
      </c>
      <c r="AZ1121" s="50">
        <f t="shared" si="286"/>
        <v>598600</v>
      </c>
      <c r="BA1121" s="50">
        <f t="shared" si="287"/>
        <v>150</v>
      </c>
      <c r="BB1121" s="36">
        <f t="shared" si="288"/>
        <v>2.5814512028065488</v>
      </c>
      <c r="BC1121" s="38" t="s">
        <v>1466</v>
      </c>
      <c r="BD1121" s="38" t="s">
        <v>1466</v>
      </c>
      <c r="BE1121" s="38" t="s">
        <v>1547</v>
      </c>
      <c r="BF1121" s="38"/>
    </row>
    <row r="1122" spans="1:58" s="33" customFormat="1" x14ac:dyDescent="0.2">
      <c r="A1122" s="34">
        <v>209166</v>
      </c>
      <c r="B1122" s="35" t="s">
        <v>1625</v>
      </c>
      <c r="C1122" s="35">
        <v>0</v>
      </c>
      <c r="D1122" s="35">
        <v>0</v>
      </c>
      <c r="E1122" s="35">
        <v>0</v>
      </c>
      <c r="F1122" s="49">
        <f t="shared" si="273"/>
        <v>0</v>
      </c>
      <c r="G1122" s="35">
        <v>0</v>
      </c>
      <c r="H1122" s="35">
        <v>0</v>
      </c>
      <c r="I1122" s="35">
        <v>0</v>
      </c>
      <c r="J1122" s="49">
        <f t="shared" si="274"/>
        <v>0</v>
      </c>
      <c r="K1122" s="35">
        <v>0</v>
      </c>
      <c r="L1122" s="35">
        <v>0</v>
      </c>
      <c r="M1122" s="35">
        <v>0</v>
      </c>
      <c r="N1122" s="49">
        <f t="shared" si="275"/>
        <v>0</v>
      </c>
      <c r="O1122" s="35">
        <v>0</v>
      </c>
      <c r="P1122" s="35">
        <v>0</v>
      </c>
      <c r="Q1122" s="35">
        <v>0</v>
      </c>
      <c r="R1122" s="49">
        <f t="shared" si="276"/>
        <v>0</v>
      </c>
      <c r="S1122" s="35">
        <v>63100</v>
      </c>
      <c r="T1122" s="35">
        <v>128000</v>
      </c>
      <c r="U1122" s="35">
        <v>20</v>
      </c>
      <c r="V1122" s="49">
        <f t="shared" si="277"/>
        <v>15.282031249999999</v>
      </c>
      <c r="W1122" s="35">
        <v>56100</v>
      </c>
      <c r="X1122" s="35">
        <v>192000</v>
      </c>
      <c r="Y1122" s="35">
        <v>30</v>
      </c>
      <c r="Z1122" s="49">
        <f t="shared" si="278"/>
        <v>8.765625</v>
      </c>
      <c r="AA1122" s="35">
        <v>129600</v>
      </c>
      <c r="AB1122" s="35">
        <v>276000</v>
      </c>
      <c r="AC1122" s="35">
        <v>40</v>
      </c>
      <c r="AD1122" s="49">
        <f t="shared" si="279"/>
        <v>14.556521739130433</v>
      </c>
      <c r="AE1122" s="35">
        <v>146350</v>
      </c>
      <c r="AF1122" s="35">
        <v>207000</v>
      </c>
      <c r="AG1122" s="35">
        <v>30</v>
      </c>
      <c r="AH1122" s="49">
        <f t="shared" si="280"/>
        <v>21.210144927536231</v>
      </c>
      <c r="AI1122" s="35">
        <v>31350</v>
      </c>
      <c r="AJ1122" s="35">
        <v>68000</v>
      </c>
      <c r="AK1122" s="35">
        <v>10</v>
      </c>
      <c r="AL1122" s="49">
        <f t="shared" si="281"/>
        <v>14.291911764705883</v>
      </c>
      <c r="AM1122" s="35">
        <v>180049.98</v>
      </c>
      <c r="AN1122" s="35">
        <v>399600</v>
      </c>
      <c r="AO1122" s="35">
        <v>60</v>
      </c>
      <c r="AP1122" s="49">
        <f t="shared" si="282"/>
        <v>13.967841291291293</v>
      </c>
      <c r="AQ1122" s="35">
        <v>235849.98</v>
      </c>
      <c r="AR1122" s="37">
        <v>270000</v>
      </c>
      <c r="AS1122" s="37">
        <v>40</v>
      </c>
      <c r="AT1122" s="51">
        <f t="shared" si="283"/>
        <v>27.079071777777777</v>
      </c>
      <c r="AU1122" s="35">
        <v>73249.98</v>
      </c>
      <c r="AV1122" s="37">
        <v>269000</v>
      </c>
      <c r="AW1122" s="37">
        <v>40</v>
      </c>
      <c r="AX1122" s="51">
        <f t="shared" si="284"/>
        <v>8.4414475092936794</v>
      </c>
      <c r="AY1122" s="50">
        <f t="shared" si="285"/>
        <v>248800</v>
      </c>
      <c r="AZ1122" s="50">
        <f t="shared" si="286"/>
        <v>596000</v>
      </c>
      <c r="BA1122" s="50">
        <f t="shared" si="287"/>
        <v>270</v>
      </c>
      <c r="BB1122" s="36">
        <f t="shared" si="288"/>
        <v>12.940939597315438</v>
      </c>
      <c r="BC1122" s="38" t="s">
        <v>1466</v>
      </c>
      <c r="BD1122" s="38" t="s">
        <v>1466</v>
      </c>
      <c r="BE1122" s="38" t="s">
        <v>1547</v>
      </c>
      <c r="BF1122" s="38"/>
    </row>
    <row r="1123" spans="1:58" s="33" customFormat="1" x14ac:dyDescent="0.2">
      <c r="A1123" s="34">
        <v>209534</v>
      </c>
      <c r="B1123" s="35" t="s">
        <v>1626</v>
      </c>
      <c r="C1123" s="35">
        <v>0</v>
      </c>
      <c r="D1123" s="35">
        <v>0</v>
      </c>
      <c r="E1123" s="35">
        <v>0</v>
      </c>
      <c r="F1123" s="49">
        <f t="shared" si="273"/>
        <v>0</v>
      </c>
      <c r="G1123" s="35">
        <v>0</v>
      </c>
      <c r="H1123" s="35">
        <v>0</v>
      </c>
      <c r="I1123" s="35">
        <v>0</v>
      </c>
      <c r="J1123" s="49">
        <f t="shared" si="274"/>
        <v>0</v>
      </c>
      <c r="K1123" s="35">
        <v>0</v>
      </c>
      <c r="L1123" s="35">
        <v>0</v>
      </c>
      <c r="M1123" s="35">
        <v>0</v>
      </c>
      <c r="N1123" s="49">
        <f t="shared" si="275"/>
        <v>0</v>
      </c>
      <c r="O1123" s="35">
        <v>0</v>
      </c>
      <c r="P1123" s="35">
        <v>0</v>
      </c>
      <c r="Q1123" s="35">
        <v>0</v>
      </c>
      <c r="R1123" s="49">
        <f t="shared" si="276"/>
        <v>0</v>
      </c>
      <c r="S1123" s="35">
        <v>0</v>
      </c>
      <c r="T1123" s="35">
        <v>0</v>
      </c>
      <c r="U1123" s="35">
        <v>0</v>
      </c>
      <c r="V1123" s="49">
        <f t="shared" si="277"/>
        <v>0</v>
      </c>
      <c r="W1123" s="35">
        <v>190682.97</v>
      </c>
      <c r="X1123" s="35">
        <v>715725</v>
      </c>
      <c r="Y1123" s="35">
        <v>105</v>
      </c>
      <c r="Z1123" s="49">
        <f t="shared" si="278"/>
        <v>7.9925796919207794</v>
      </c>
      <c r="AA1123" s="35">
        <v>372484.97</v>
      </c>
      <c r="AB1123" s="35">
        <v>399900</v>
      </c>
      <c r="AC1123" s="35">
        <v>60</v>
      </c>
      <c r="AD1123" s="49">
        <f t="shared" si="279"/>
        <v>28.87480387596899</v>
      </c>
      <c r="AE1123" s="35">
        <v>331287.96999999997</v>
      </c>
      <c r="AF1123" s="35">
        <v>349800</v>
      </c>
      <c r="AG1123" s="35">
        <v>50</v>
      </c>
      <c r="AH1123" s="49">
        <f t="shared" si="280"/>
        <v>28.412347341337906</v>
      </c>
      <c r="AI1123" s="35">
        <v>313989.96999999997</v>
      </c>
      <c r="AJ1123" s="35">
        <v>215000</v>
      </c>
      <c r="AK1123" s="35">
        <v>30</v>
      </c>
      <c r="AL1123" s="49">
        <f t="shared" si="281"/>
        <v>45.272972418604652</v>
      </c>
      <c r="AM1123" s="35">
        <v>204293.98</v>
      </c>
      <c r="AN1123" s="35">
        <v>318100</v>
      </c>
      <c r="AO1123" s="35">
        <v>45</v>
      </c>
      <c r="AP1123" s="49">
        <f t="shared" si="282"/>
        <v>19.909190128890287</v>
      </c>
      <c r="AQ1123" s="35">
        <v>155846.98000000001</v>
      </c>
      <c r="AR1123" s="37">
        <v>275350</v>
      </c>
      <c r="AS1123" s="37">
        <v>40</v>
      </c>
      <c r="AT1123" s="51">
        <f t="shared" si="283"/>
        <v>17.545873905937899</v>
      </c>
      <c r="AU1123" s="35">
        <v>325097.98</v>
      </c>
      <c r="AV1123" s="37">
        <v>300100</v>
      </c>
      <c r="AW1123" s="37">
        <v>45</v>
      </c>
      <c r="AX1123" s="51">
        <f t="shared" si="284"/>
        <v>33.582263845384873</v>
      </c>
      <c r="AY1123" s="50">
        <f t="shared" si="285"/>
        <v>563167.93999999994</v>
      </c>
      <c r="AZ1123" s="50">
        <f t="shared" si="286"/>
        <v>1115625</v>
      </c>
      <c r="BA1123" s="50">
        <f t="shared" si="287"/>
        <v>375</v>
      </c>
      <c r="BB1123" s="36">
        <f t="shared" si="288"/>
        <v>15.648812226330529</v>
      </c>
      <c r="BC1123" s="38" t="s">
        <v>1466</v>
      </c>
      <c r="BD1123" s="38" t="s">
        <v>1466</v>
      </c>
      <c r="BE1123" s="38" t="s">
        <v>1547</v>
      </c>
      <c r="BF1123" s="38"/>
    </row>
    <row r="1124" spans="1:58" s="33" customFormat="1" x14ac:dyDescent="0.2">
      <c r="A1124" s="34">
        <v>209594</v>
      </c>
      <c r="B1124" s="35" t="s">
        <v>1627</v>
      </c>
      <c r="C1124" s="35">
        <v>0</v>
      </c>
      <c r="D1124" s="35">
        <v>0</v>
      </c>
      <c r="E1124" s="35">
        <v>0</v>
      </c>
      <c r="F1124" s="49">
        <f t="shared" si="273"/>
        <v>0</v>
      </c>
      <c r="G1124" s="35">
        <v>0</v>
      </c>
      <c r="H1124" s="35">
        <v>0</v>
      </c>
      <c r="I1124" s="35">
        <v>0</v>
      </c>
      <c r="J1124" s="49">
        <f t="shared" si="274"/>
        <v>0</v>
      </c>
      <c r="K1124" s="35">
        <v>0</v>
      </c>
      <c r="L1124" s="35">
        <v>0</v>
      </c>
      <c r="M1124" s="35">
        <v>0</v>
      </c>
      <c r="N1124" s="49">
        <f t="shared" si="275"/>
        <v>0</v>
      </c>
      <c r="O1124" s="35">
        <v>0</v>
      </c>
      <c r="P1124" s="35">
        <v>0</v>
      </c>
      <c r="Q1124" s="35">
        <v>0</v>
      </c>
      <c r="R1124" s="49">
        <f t="shared" si="276"/>
        <v>0</v>
      </c>
      <c r="S1124" s="35">
        <v>0</v>
      </c>
      <c r="T1124" s="35">
        <v>0</v>
      </c>
      <c r="U1124" s="35">
        <v>0</v>
      </c>
      <c r="V1124" s="49">
        <f t="shared" si="277"/>
        <v>0</v>
      </c>
      <c r="W1124" s="35">
        <v>-1300</v>
      </c>
      <c r="X1124" s="35">
        <v>66000</v>
      </c>
      <c r="Y1124" s="35">
        <v>10</v>
      </c>
      <c r="Z1124" s="49">
        <f t="shared" si="278"/>
        <v>-0.59090909090909094</v>
      </c>
      <c r="AA1124" s="35">
        <v>325400</v>
      </c>
      <c r="AB1124" s="35">
        <v>342000</v>
      </c>
      <c r="AC1124" s="35">
        <v>50</v>
      </c>
      <c r="AD1124" s="49">
        <f t="shared" si="279"/>
        <v>29.495321637426901</v>
      </c>
      <c r="AE1124" s="35">
        <v>-62400</v>
      </c>
      <c r="AF1124" s="35">
        <v>272000</v>
      </c>
      <c r="AG1124" s="35">
        <v>40</v>
      </c>
      <c r="AH1124" s="49">
        <f t="shared" si="280"/>
        <v>-6.882352941176471</v>
      </c>
      <c r="AI1124" s="35">
        <v>-5687.5</v>
      </c>
      <c r="AJ1124" s="35">
        <v>503650</v>
      </c>
      <c r="AK1124" s="35">
        <v>72.5</v>
      </c>
      <c r="AL1124" s="49">
        <f t="shared" si="281"/>
        <v>-0.35006949270326615</v>
      </c>
      <c r="AM1124" s="35">
        <v>311699.99</v>
      </c>
      <c r="AN1124" s="35">
        <v>947100</v>
      </c>
      <c r="AO1124" s="35">
        <v>142.5</v>
      </c>
      <c r="AP1124" s="49">
        <f t="shared" si="282"/>
        <v>10.202407021433851</v>
      </c>
      <c r="AQ1124" s="35">
        <v>278775.01</v>
      </c>
      <c r="AR1124" s="37">
        <v>470000</v>
      </c>
      <c r="AS1124" s="37">
        <v>70</v>
      </c>
      <c r="AT1124" s="51">
        <f t="shared" si="283"/>
        <v>18.387287893617021</v>
      </c>
      <c r="AU1124" s="35">
        <v>470003.76</v>
      </c>
      <c r="AV1124" s="37">
        <v>929800</v>
      </c>
      <c r="AW1124" s="37">
        <v>135</v>
      </c>
      <c r="AX1124" s="51">
        <f t="shared" si="284"/>
        <v>15.670161927296194</v>
      </c>
      <c r="AY1124" s="50">
        <f t="shared" si="285"/>
        <v>324100</v>
      </c>
      <c r="AZ1124" s="50">
        <f t="shared" si="286"/>
        <v>408000</v>
      </c>
      <c r="BA1124" s="50">
        <f t="shared" si="287"/>
        <v>520</v>
      </c>
      <c r="BB1124" s="36">
        <f t="shared" si="288"/>
        <v>24.625245098039215</v>
      </c>
      <c r="BC1124" s="38" t="s">
        <v>1466</v>
      </c>
      <c r="BD1124" s="38" t="s">
        <v>1466</v>
      </c>
      <c r="BE1124" s="38" t="s">
        <v>1547</v>
      </c>
      <c r="BF1124" s="38"/>
    </row>
    <row r="1125" spans="1:58" s="33" customFormat="1" x14ac:dyDescent="0.2">
      <c r="A1125" s="34">
        <v>210350</v>
      </c>
      <c r="B1125" s="35" t="s">
        <v>1628</v>
      </c>
      <c r="C1125" s="35">
        <v>0</v>
      </c>
      <c r="D1125" s="35">
        <v>0</v>
      </c>
      <c r="E1125" s="35">
        <v>0</v>
      </c>
      <c r="F1125" s="49">
        <f t="shared" si="273"/>
        <v>0</v>
      </c>
      <c r="G1125" s="35">
        <v>0</v>
      </c>
      <c r="H1125" s="35">
        <v>0</v>
      </c>
      <c r="I1125" s="35">
        <v>0</v>
      </c>
      <c r="J1125" s="49">
        <f t="shared" si="274"/>
        <v>0</v>
      </c>
      <c r="K1125" s="35">
        <v>0</v>
      </c>
      <c r="L1125" s="35">
        <v>0</v>
      </c>
      <c r="M1125" s="35">
        <v>0</v>
      </c>
      <c r="N1125" s="49">
        <f t="shared" si="275"/>
        <v>0</v>
      </c>
      <c r="O1125" s="35">
        <v>0</v>
      </c>
      <c r="P1125" s="35">
        <v>0</v>
      </c>
      <c r="Q1125" s="35">
        <v>0</v>
      </c>
      <c r="R1125" s="49">
        <f t="shared" si="276"/>
        <v>0</v>
      </c>
      <c r="S1125" s="35">
        <v>0</v>
      </c>
      <c r="T1125" s="35">
        <v>0</v>
      </c>
      <c r="U1125" s="35">
        <v>0</v>
      </c>
      <c r="V1125" s="49">
        <f t="shared" si="277"/>
        <v>0</v>
      </c>
      <c r="W1125" s="35">
        <v>0</v>
      </c>
      <c r="X1125" s="35">
        <v>0</v>
      </c>
      <c r="Y1125" s="35">
        <v>0</v>
      </c>
      <c r="Z1125" s="49">
        <f t="shared" si="278"/>
        <v>0</v>
      </c>
      <c r="AA1125" s="35">
        <v>0</v>
      </c>
      <c r="AB1125" s="35">
        <v>0</v>
      </c>
      <c r="AC1125" s="35">
        <v>0</v>
      </c>
      <c r="AD1125" s="49">
        <f t="shared" si="279"/>
        <v>0</v>
      </c>
      <c r="AE1125" s="35">
        <v>119672.5</v>
      </c>
      <c r="AF1125" s="35">
        <v>714095</v>
      </c>
      <c r="AG1125" s="35">
        <v>101</v>
      </c>
      <c r="AH1125" s="49">
        <f t="shared" si="280"/>
        <v>5.0275873658266752</v>
      </c>
      <c r="AI1125" s="35">
        <v>-837.99</v>
      </c>
      <c r="AJ1125" s="35">
        <v>525520</v>
      </c>
      <c r="AK1125" s="35">
        <v>76</v>
      </c>
      <c r="AL1125" s="49">
        <f t="shared" si="281"/>
        <v>-4.9432352717308572E-2</v>
      </c>
      <c r="AM1125" s="35">
        <v>-18293.009999999998</v>
      </c>
      <c r="AN1125" s="35">
        <v>444472.5</v>
      </c>
      <c r="AO1125" s="35">
        <v>66.75</v>
      </c>
      <c r="AP1125" s="49">
        <f t="shared" si="282"/>
        <v>-1.2758569090326173</v>
      </c>
      <c r="AQ1125" s="35">
        <v>109175.49</v>
      </c>
      <c r="AR1125" s="37">
        <v>269000</v>
      </c>
      <c r="AS1125" s="37">
        <v>40</v>
      </c>
      <c r="AT1125" s="51">
        <f t="shared" si="283"/>
        <v>12.581562044609665</v>
      </c>
      <c r="AU1125" s="35">
        <v>100380.47</v>
      </c>
      <c r="AV1125" s="37">
        <v>317650</v>
      </c>
      <c r="AW1125" s="37">
        <v>45</v>
      </c>
      <c r="AX1125" s="51">
        <f t="shared" si="284"/>
        <v>9.7962996064851264</v>
      </c>
      <c r="AY1125" s="50">
        <f t="shared" si="285"/>
        <v>0</v>
      </c>
      <c r="AZ1125" s="50">
        <f t="shared" si="286"/>
        <v>0</v>
      </c>
      <c r="BA1125" s="50">
        <f t="shared" si="287"/>
        <v>328.75</v>
      </c>
      <c r="BB1125" s="36">
        <f t="shared" si="288"/>
        <v>0</v>
      </c>
      <c r="BC1125" s="38" t="s">
        <v>1466</v>
      </c>
      <c r="BD1125" s="38" t="s">
        <v>1466</v>
      </c>
      <c r="BE1125" s="38" t="s">
        <v>1547</v>
      </c>
      <c r="BF1125" s="38"/>
    </row>
    <row r="1126" spans="1:58" s="33" customFormat="1" x14ac:dyDescent="0.2">
      <c r="A1126" s="34">
        <v>175840</v>
      </c>
      <c r="B1126" s="35" t="s">
        <v>1629</v>
      </c>
      <c r="C1126" s="35">
        <v>575696.29</v>
      </c>
      <c r="D1126" s="35">
        <v>0</v>
      </c>
      <c r="E1126" s="35">
        <v>0</v>
      </c>
      <c r="F1126" s="49">
        <f t="shared" si="273"/>
        <v>0</v>
      </c>
      <c r="G1126" s="35">
        <v>575696.29</v>
      </c>
      <c r="H1126" s="35">
        <v>0</v>
      </c>
      <c r="I1126" s="35">
        <v>0</v>
      </c>
      <c r="J1126" s="49">
        <f t="shared" si="274"/>
        <v>0</v>
      </c>
      <c r="K1126" s="35">
        <v>575696.29</v>
      </c>
      <c r="L1126" s="35">
        <v>0</v>
      </c>
      <c r="M1126" s="35">
        <v>0</v>
      </c>
      <c r="N1126" s="49">
        <f t="shared" si="275"/>
        <v>0</v>
      </c>
      <c r="O1126" s="35">
        <v>575696.29</v>
      </c>
      <c r="P1126" s="35">
        <v>0</v>
      </c>
      <c r="Q1126" s="35">
        <v>0</v>
      </c>
      <c r="R1126" s="49">
        <f t="shared" si="276"/>
        <v>0</v>
      </c>
      <c r="S1126" s="40">
        <v>0</v>
      </c>
      <c r="T1126" s="35">
        <v>0</v>
      </c>
      <c r="U1126" s="35">
        <v>0</v>
      </c>
      <c r="V1126" s="49">
        <f t="shared" si="277"/>
        <v>0</v>
      </c>
      <c r="W1126" s="40">
        <v>0</v>
      </c>
      <c r="X1126" s="35">
        <v>0</v>
      </c>
      <c r="Y1126" s="35">
        <v>0</v>
      </c>
      <c r="Z1126" s="49">
        <f t="shared" si="278"/>
        <v>0</v>
      </c>
      <c r="AA1126" s="40">
        <v>0</v>
      </c>
      <c r="AB1126" s="35">
        <v>0</v>
      </c>
      <c r="AC1126" s="35">
        <v>0</v>
      </c>
      <c r="AD1126" s="49">
        <f t="shared" si="279"/>
        <v>0</v>
      </c>
      <c r="AE1126" s="40">
        <v>0</v>
      </c>
      <c r="AF1126" s="35">
        <v>0</v>
      </c>
      <c r="AG1126" s="35">
        <v>0</v>
      </c>
      <c r="AH1126" s="49">
        <f t="shared" si="280"/>
        <v>0</v>
      </c>
      <c r="AI1126" s="40">
        <v>0</v>
      </c>
      <c r="AJ1126" s="35">
        <v>0</v>
      </c>
      <c r="AK1126" s="35">
        <v>0</v>
      </c>
      <c r="AL1126" s="49">
        <f t="shared" si="281"/>
        <v>0</v>
      </c>
      <c r="AM1126" s="35">
        <v>0</v>
      </c>
      <c r="AN1126" s="35">
        <v>0</v>
      </c>
      <c r="AO1126" s="35">
        <v>0</v>
      </c>
      <c r="AP1126" s="49">
        <f t="shared" si="282"/>
        <v>0</v>
      </c>
      <c r="AQ1126" s="35">
        <v>0</v>
      </c>
      <c r="AR1126" s="37">
        <v>0</v>
      </c>
      <c r="AS1126" s="37">
        <v>0</v>
      </c>
      <c r="AT1126" s="51">
        <f t="shared" si="283"/>
        <v>0</v>
      </c>
      <c r="AU1126" s="35">
        <v>0</v>
      </c>
      <c r="AV1126" s="37">
        <v>0</v>
      </c>
      <c r="AW1126" s="37">
        <v>0</v>
      </c>
      <c r="AX1126" s="51">
        <f t="shared" si="284"/>
        <v>0</v>
      </c>
      <c r="AY1126" s="50">
        <f t="shared" si="285"/>
        <v>2302785.16</v>
      </c>
      <c r="AZ1126" s="50">
        <f t="shared" si="286"/>
        <v>0</v>
      </c>
      <c r="BA1126" s="50">
        <f t="shared" si="287"/>
        <v>0</v>
      </c>
      <c r="BB1126" s="36">
        <f t="shared" si="288"/>
        <v>0</v>
      </c>
      <c r="BC1126" s="38" t="s">
        <v>1466</v>
      </c>
      <c r="BD1126" s="38" t="s">
        <v>1466</v>
      </c>
      <c r="BE1126" s="38" t="s">
        <v>1547</v>
      </c>
      <c r="BF1126" s="38"/>
    </row>
    <row r="1127" spans="1:58" s="33" customFormat="1" x14ac:dyDescent="0.2">
      <c r="A1127" s="34">
        <v>210719</v>
      </c>
      <c r="B1127" s="35" t="s">
        <v>1630</v>
      </c>
      <c r="C1127" s="35">
        <v>0</v>
      </c>
      <c r="D1127" s="35">
        <v>0</v>
      </c>
      <c r="E1127" s="35">
        <v>0</v>
      </c>
      <c r="F1127" s="49">
        <f t="shared" si="273"/>
        <v>0</v>
      </c>
      <c r="G1127" s="35">
        <v>0</v>
      </c>
      <c r="H1127" s="35">
        <v>0</v>
      </c>
      <c r="I1127" s="35">
        <v>0</v>
      </c>
      <c r="J1127" s="49">
        <f t="shared" si="274"/>
        <v>0</v>
      </c>
      <c r="K1127" s="35">
        <v>0</v>
      </c>
      <c r="L1127" s="35">
        <v>0</v>
      </c>
      <c r="M1127" s="35">
        <v>0</v>
      </c>
      <c r="N1127" s="49">
        <f t="shared" si="275"/>
        <v>0</v>
      </c>
      <c r="O1127" s="35">
        <v>0</v>
      </c>
      <c r="P1127" s="35">
        <v>0</v>
      </c>
      <c r="Q1127" s="35">
        <v>0</v>
      </c>
      <c r="R1127" s="49">
        <f t="shared" si="276"/>
        <v>0</v>
      </c>
      <c r="S1127" s="40">
        <v>0</v>
      </c>
      <c r="T1127" s="35">
        <v>0</v>
      </c>
      <c r="U1127" s="35">
        <v>0</v>
      </c>
      <c r="V1127" s="49">
        <f t="shared" si="277"/>
        <v>0</v>
      </c>
      <c r="W1127" s="40">
        <v>0</v>
      </c>
      <c r="X1127" s="35">
        <v>0</v>
      </c>
      <c r="Y1127" s="35">
        <v>0</v>
      </c>
      <c r="Z1127" s="49">
        <f t="shared" si="278"/>
        <v>0</v>
      </c>
      <c r="AA1127" s="40">
        <v>0</v>
      </c>
      <c r="AB1127" s="35">
        <v>0</v>
      </c>
      <c r="AC1127" s="35">
        <v>0</v>
      </c>
      <c r="AD1127" s="49">
        <f t="shared" si="279"/>
        <v>0</v>
      </c>
      <c r="AE1127" s="40">
        <v>0</v>
      </c>
      <c r="AF1127" s="35">
        <v>0</v>
      </c>
      <c r="AG1127" s="35">
        <v>0</v>
      </c>
      <c r="AH1127" s="49">
        <f t="shared" si="280"/>
        <v>0</v>
      </c>
      <c r="AI1127" s="40">
        <v>0</v>
      </c>
      <c r="AJ1127" s="35">
        <v>0</v>
      </c>
      <c r="AK1127" s="35">
        <v>0</v>
      </c>
      <c r="AL1127" s="49">
        <f t="shared" si="281"/>
        <v>0</v>
      </c>
      <c r="AM1127" s="35">
        <v>0</v>
      </c>
      <c r="AN1127" s="35">
        <v>0</v>
      </c>
      <c r="AO1127" s="35">
        <v>0</v>
      </c>
      <c r="AP1127" s="49">
        <f t="shared" si="282"/>
        <v>0</v>
      </c>
      <c r="AQ1127" s="35">
        <v>182900</v>
      </c>
      <c r="AR1127" s="37">
        <v>341930</v>
      </c>
      <c r="AS1127" s="37">
        <v>51</v>
      </c>
      <c r="AT1127" s="51">
        <f t="shared" si="283"/>
        <v>16.582048957388938</v>
      </c>
      <c r="AU1127" s="35">
        <v>39302.5</v>
      </c>
      <c r="AV1127" s="37">
        <v>70300</v>
      </c>
      <c r="AW1127" s="37">
        <v>10</v>
      </c>
      <c r="AX1127" s="51">
        <f t="shared" si="284"/>
        <v>17.331116642958751</v>
      </c>
      <c r="AY1127" s="50">
        <f t="shared" si="285"/>
        <v>0</v>
      </c>
      <c r="AZ1127" s="50">
        <f t="shared" si="286"/>
        <v>0</v>
      </c>
      <c r="BA1127" s="50">
        <f t="shared" si="287"/>
        <v>61</v>
      </c>
      <c r="BB1127" s="36">
        <f t="shared" si="288"/>
        <v>0</v>
      </c>
      <c r="BC1127" s="38" t="s">
        <v>1466</v>
      </c>
      <c r="BD1127" s="38" t="s">
        <v>1466</v>
      </c>
      <c r="BE1127" s="38" t="s">
        <v>1547</v>
      </c>
      <c r="BF1127" s="38"/>
    </row>
    <row r="1128" spans="1:58" s="33" customFormat="1" x14ac:dyDescent="0.2">
      <c r="A1128" s="47">
        <v>119042</v>
      </c>
      <c r="B1128" s="48" t="s">
        <v>1061</v>
      </c>
      <c r="C1128" s="48">
        <v>-107441.84</v>
      </c>
      <c r="D1128" s="48">
        <v>1394510</v>
      </c>
      <c r="E1128" s="48">
        <v>212</v>
      </c>
      <c r="F1128" s="49">
        <f t="shared" si="273"/>
        <v>-2.3113890900746501</v>
      </c>
      <c r="G1128" s="48">
        <v>-285361.84000000003</v>
      </c>
      <c r="H1128" s="48">
        <v>771850</v>
      </c>
      <c r="I1128" s="48">
        <v>122</v>
      </c>
      <c r="J1128" s="49">
        <f t="shared" si="274"/>
        <v>-11.461057252056747</v>
      </c>
      <c r="K1128" s="48">
        <v>-393396.88</v>
      </c>
      <c r="L1128" s="48">
        <v>1310030</v>
      </c>
      <c r="M1128" s="48">
        <v>199</v>
      </c>
      <c r="N1128" s="49">
        <f t="shared" si="275"/>
        <v>-9.0088825446745506</v>
      </c>
      <c r="O1128" s="48">
        <v>-192292.83</v>
      </c>
      <c r="P1128" s="48">
        <v>1654760</v>
      </c>
      <c r="Q1128" s="48">
        <v>252</v>
      </c>
      <c r="R1128" s="49">
        <f t="shared" si="276"/>
        <v>-3.6023820554038046</v>
      </c>
      <c r="S1128" s="48">
        <v>-158648.81</v>
      </c>
      <c r="T1128" s="48">
        <v>1690810</v>
      </c>
      <c r="U1128" s="48">
        <v>263</v>
      </c>
      <c r="V1128" s="49">
        <f t="shared" si="277"/>
        <v>-2.9087319746157165</v>
      </c>
      <c r="W1128" s="48">
        <v>-262249.77</v>
      </c>
      <c r="X1128" s="48">
        <v>1609950</v>
      </c>
      <c r="Y1128" s="48">
        <v>251</v>
      </c>
      <c r="Z1128" s="49">
        <f t="shared" si="278"/>
        <v>-4.886793440790087</v>
      </c>
      <c r="AA1128" s="48">
        <v>-652430.74</v>
      </c>
      <c r="AB1128" s="48">
        <v>1401570</v>
      </c>
      <c r="AC1128" s="48">
        <v>204</v>
      </c>
      <c r="AD1128" s="49">
        <f t="shared" si="279"/>
        <v>-14.430497898784933</v>
      </c>
      <c r="AE1128" s="48">
        <v>-83606.73</v>
      </c>
      <c r="AF1128" s="48">
        <v>1048925</v>
      </c>
      <c r="AG1128" s="48">
        <v>152.5</v>
      </c>
      <c r="AH1128" s="49">
        <f t="shared" si="280"/>
        <v>-2.3912118597611842</v>
      </c>
      <c r="AI1128" s="48">
        <v>-262136.75</v>
      </c>
      <c r="AJ1128" s="48">
        <v>1325700</v>
      </c>
      <c r="AK1128" s="48">
        <v>195.5</v>
      </c>
      <c r="AL1128" s="49">
        <f t="shared" si="281"/>
        <v>-6.1297723844006944</v>
      </c>
      <c r="AM1128" s="48">
        <v>-61212.76</v>
      </c>
      <c r="AN1128" s="48">
        <v>1320925</v>
      </c>
      <c r="AO1128" s="48">
        <v>195.5</v>
      </c>
      <c r="AP1128" s="49">
        <f t="shared" si="282"/>
        <v>-1.4365657096352935</v>
      </c>
      <c r="AQ1128" s="48">
        <v>-42543.72</v>
      </c>
      <c r="AR1128" s="50">
        <v>1289780</v>
      </c>
      <c r="AS1128" s="50">
        <v>194</v>
      </c>
      <c r="AT1128" s="51">
        <f t="shared" si="283"/>
        <v>-1.0225428522693794</v>
      </c>
      <c r="AU1128" s="48">
        <v>-540421.16</v>
      </c>
      <c r="AV1128" s="50">
        <v>1426575</v>
      </c>
      <c r="AW1128" s="50">
        <v>207.5</v>
      </c>
      <c r="AX1128" s="51">
        <f t="shared" si="284"/>
        <v>-11.74355078422095</v>
      </c>
      <c r="AY1128" s="50">
        <f t="shared" si="285"/>
        <v>-2051822.71</v>
      </c>
      <c r="AZ1128" s="50">
        <f t="shared" si="286"/>
        <v>9833480</v>
      </c>
      <c r="BA1128" s="50">
        <f t="shared" si="287"/>
        <v>2448</v>
      </c>
      <c r="BB1128" s="49">
        <v>-5.8043597446290134</v>
      </c>
      <c r="BC1128" s="52" t="s">
        <v>1059</v>
      </c>
      <c r="BD1128" s="52" t="s">
        <v>1059</v>
      </c>
      <c r="BE1128" s="52" t="s">
        <v>1060</v>
      </c>
      <c r="BF1128" s="38"/>
    </row>
    <row r="1129" spans="1:58" s="33" customFormat="1" x14ac:dyDescent="0.2">
      <c r="A1129" s="47">
        <v>119179</v>
      </c>
      <c r="B1129" s="48" t="s">
        <v>1062</v>
      </c>
      <c r="C1129" s="48">
        <v>-13570.35</v>
      </c>
      <c r="D1129" s="48">
        <v>699840</v>
      </c>
      <c r="E1129" s="48">
        <v>106</v>
      </c>
      <c r="F1129" s="49">
        <f t="shared" si="273"/>
        <v>-0.58171939300411524</v>
      </c>
      <c r="G1129" s="48">
        <v>-27327.35</v>
      </c>
      <c r="H1129" s="48">
        <v>449400</v>
      </c>
      <c r="I1129" s="48">
        <v>70</v>
      </c>
      <c r="J1129" s="49">
        <f t="shared" si="274"/>
        <v>-1.8850641967067201</v>
      </c>
      <c r="K1129" s="48">
        <v>-47946.35</v>
      </c>
      <c r="L1129" s="48">
        <v>994600</v>
      </c>
      <c r="M1129" s="48">
        <v>150</v>
      </c>
      <c r="N1129" s="49">
        <f t="shared" si="275"/>
        <v>-1.4461999798914136</v>
      </c>
      <c r="O1129" s="48">
        <v>-39503.370000000003</v>
      </c>
      <c r="P1129" s="48">
        <v>1247700</v>
      </c>
      <c r="Q1129" s="48">
        <v>190</v>
      </c>
      <c r="R1129" s="49">
        <f t="shared" si="276"/>
        <v>-0.9814895167107478</v>
      </c>
      <c r="S1129" s="48">
        <v>-122540.37</v>
      </c>
      <c r="T1129" s="48">
        <v>1351700</v>
      </c>
      <c r="U1129" s="48">
        <v>210</v>
      </c>
      <c r="V1129" s="49">
        <f t="shared" si="277"/>
        <v>-2.8103510172375525</v>
      </c>
      <c r="W1129" s="48">
        <v>-146732.37</v>
      </c>
      <c r="X1129" s="48">
        <v>1125600</v>
      </c>
      <c r="Y1129" s="48">
        <v>175</v>
      </c>
      <c r="Z1129" s="49">
        <f t="shared" si="278"/>
        <v>-3.9107774520255862</v>
      </c>
      <c r="AA1129" s="48">
        <v>-38279.360000000001</v>
      </c>
      <c r="AB1129" s="48">
        <v>1066500</v>
      </c>
      <c r="AC1129" s="48">
        <v>160</v>
      </c>
      <c r="AD1129" s="49">
        <f t="shared" si="279"/>
        <v>-1.112667754336615</v>
      </c>
      <c r="AE1129" s="48">
        <v>-38180.36</v>
      </c>
      <c r="AF1129" s="48">
        <v>701500</v>
      </c>
      <c r="AG1129" s="48">
        <v>100</v>
      </c>
      <c r="AH1129" s="49">
        <f t="shared" si="280"/>
        <v>-1.6328022808267999</v>
      </c>
      <c r="AI1129" s="48">
        <v>-140260.34</v>
      </c>
      <c r="AJ1129" s="48">
        <v>1165650</v>
      </c>
      <c r="AK1129" s="48">
        <v>170</v>
      </c>
      <c r="AL1129" s="49">
        <f t="shared" si="281"/>
        <v>-3.7301681808433065</v>
      </c>
      <c r="AM1129" s="48">
        <v>-39388.339999999997</v>
      </c>
      <c r="AN1129" s="48">
        <v>1029700</v>
      </c>
      <c r="AO1129" s="48">
        <v>155</v>
      </c>
      <c r="AP1129" s="49">
        <f t="shared" si="282"/>
        <v>-1.1858196950568125</v>
      </c>
      <c r="AQ1129" s="48">
        <v>281483.68</v>
      </c>
      <c r="AR1129" s="50">
        <v>916800</v>
      </c>
      <c r="AS1129" s="50">
        <v>134.5</v>
      </c>
      <c r="AT1129" s="51">
        <f t="shared" si="283"/>
        <v>9.5178818499127384</v>
      </c>
      <c r="AU1129" s="48">
        <v>-131545.82999999999</v>
      </c>
      <c r="AV1129" s="50">
        <v>624800</v>
      </c>
      <c r="AW1129" s="50">
        <v>90</v>
      </c>
      <c r="AX1129" s="51">
        <f t="shared" si="284"/>
        <v>-6.52676173175416</v>
      </c>
      <c r="AY1129" s="50">
        <f t="shared" si="285"/>
        <v>-435899.51999999996</v>
      </c>
      <c r="AZ1129" s="50">
        <f t="shared" si="286"/>
        <v>6935340</v>
      </c>
      <c r="BA1129" s="50">
        <f t="shared" si="287"/>
        <v>1710.5</v>
      </c>
      <c r="BB1129" s="49">
        <v>-1.3731141519229737</v>
      </c>
      <c r="BC1129" s="52" t="s">
        <v>1059</v>
      </c>
      <c r="BD1129" s="52" t="s">
        <v>1059</v>
      </c>
      <c r="BE1129" s="52" t="s">
        <v>1060</v>
      </c>
      <c r="BF1129" s="38"/>
    </row>
    <row r="1130" spans="1:58" s="33" customFormat="1" x14ac:dyDescent="0.2">
      <c r="A1130" s="47">
        <v>119182</v>
      </c>
      <c r="B1130" s="48" t="s">
        <v>1063</v>
      </c>
      <c r="C1130" s="48">
        <v>-1016.14</v>
      </c>
      <c r="D1130" s="48">
        <v>130800</v>
      </c>
      <c r="E1130" s="48">
        <v>20</v>
      </c>
      <c r="F1130" s="49">
        <f t="shared" si="273"/>
        <v>-0.23305963302752294</v>
      </c>
      <c r="G1130" s="48">
        <v>-3266.14</v>
      </c>
      <c r="H1130" s="48">
        <v>158000</v>
      </c>
      <c r="I1130" s="48">
        <v>25</v>
      </c>
      <c r="J1130" s="49">
        <f t="shared" si="274"/>
        <v>-0.64082493670886076</v>
      </c>
      <c r="K1130" s="48">
        <v>-12466.14</v>
      </c>
      <c r="L1130" s="48">
        <v>428400</v>
      </c>
      <c r="M1130" s="48">
        <v>65</v>
      </c>
      <c r="N1130" s="49">
        <f t="shared" si="275"/>
        <v>-0.87297899159663861</v>
      </c>
      <c r="O1130" s="48">
        <v>-6466.14</v>
      </c>
      <c r="P1130" s="48">
        <v>332000</v>
      </c>
      <c r="Q1130" s="48">
        <v>50</v>
      </c>
      <c r="R1130" s="49">
        <f t="shared" si="276"/>
        <v>-0.60376608433734946</v>
      </c>
      <c r="S1130" s="48">
        <v>-7266.14</v>
      </c>
      <c r="T1130" s="48">
        <v>448000</v>
      </c>
      <c r="U1130" s="48">
        <v>70</v>
      </c>
      <c r="V1130" s="49">
        <f t="shared" si="277"/>
        <v>-0.50279093750000003</v>
      </c>
      <c r="W1130" s="48">
        <v>-47691.14</v>
      </c>
      <c r="X1130" s="48">
        <v>231000</v>
      </c>
      <c r="Y1130" s="48">
        <v>35</v>
      </c>
      <c r="Z1130" s="49">
        <f t="shared" si="278"/>
        <v>-6.1936545454545451</v>
      </c>
      <c r="AA1130" s="48">
        <v>-31491.14</v>
      </c>
      <c r="AB1130" s="48">
        <v>717500</v>
      </c>
      <c r="AC1130" s="48">
        <v>105</v>
      </c>
      <c r="AD1130" s="49">
        <f t="shared" si="279"/>
        <v>-1.3605928083623693</v>
      </c>
      <c r="AE1130" s="48">
        <v>-10591.14</v>
      </c>
      <c r="AF1130" s="48">
        <v>238000</v>
      </c>
      <c r="AG1130" s="48">
        <v>35</v>
      </c>
      <c r="AH1130" s="49">
        <f t="shared" si="280"/>
        <v>-1.3350176470588235</v>
      </c>
      <c r="AI1130" s="48">
        <v>-46416.14</v>
      </c>
      <c r="AJ1130" s="48">
        <v>238000</v>
      </c>
      <c r="AK1130" s="48">
        <v>35</v>
      </c>
      <c r="AL1130" s="49">
        <f t="shared" si="281"/>
        <v>-6.0457997478991601</v>
      </c>
      <c r="AM1130" s="48">
        <v>-9866.14</v>
      </c>
      <c r="AN1130" s="48">
        <v>224000</v>
      </c>
      <c r="AO1130" s="48">
        <v>35</v>
      </c>
      <c r="AP1130" s="49">
        <f t="shared" si="282"/>
        <v>-1.3654033035714284</v>
      </c>
      <c r="AQ1130" s="48">
        <v>-27241.13</v>
      </c>
      <c r="AR1130" s="50">
        <v>493125</v>
      </c>
      <c r="AS1130" s="50">
        <v>72.5</v>
      </c>
      <c r="AT1130" s="51">
        <f t="shared" si="283"/>
        <v>-1.7124968922686947</v>
      </c>
      <c r="AU1130" s="48">
        <v>-48653.63</v>
      </c>
      <c r="AV1130" s="50">
        <v>241500</v>
      </c>
      <c r="AW1130" s="50">
        <v>35</v>
      </c>
      <c r="AX1130" s="51">
        <f t="shared" si="284"/>
        <v>-6.2453934989648028</v>
      </c>
      <c r="AY1130" s="50">
        <f t="shared" si="285"/>
        <v>-109662.98</v>
      </c>
      <c r="AZ1130" s="50">
        <f t="shared" si="286"/>
        <v>2445700</v>
      </c>
      <c r="BA1130" s="50">
        <f t="shared" si="287"/>
        <v>582.5</v>
      </c>
      <c r="BB1130" s="49">
        <v>-2.0166779741387644</v>
      </c>
      <c r="BC1130" s="52" t="s">
        <v>1059</v>
      </c>
      <c r="BD1130" s="52" t="s">
        <v>1059</v>
      </c>
      <c r="BE1130" s="52" t="s">
        <v>1060</v>
      </c>
      <c r="BF1130" s="38"/>
    </row>
    <row r="1131" spans="1:58" s="33" customFormat="1" x14ac:dyDescent="0.2">
      <c r="A1131" s="47">
        <v>119405</v>
      </c>
      <c r="B1131" s="48" t="s">
        <v>1068</v>
      </c>
      <c r="C1131" s="48">
        <v>208916.18</v>
      </c>
      <c r="D1131" s="48">
        <v>594800</v>
      </c>
      <c r="E1131" s="48">
        <v>90</v>
      </c>
      <c r="F1131" s="49">
        <f t="shared" si="273"/>
        <v>10.537130800268997</v>
      </c>
      <c r="G1131" s="48">
        <v>-21083.82</v>
      </c>
      <c r="H1131" s="48">
        <v>0</v>
      </c>
      <c r="I1131" s="48">
        <v>0</v>
      </c>
      <c r="J1131" s="49">
        <f t="shared" si="274"/>
        <v>0</v>
      </c>
      <c r="K1131" s="48">
        <v>-12933.67</v>
      </c>
      <c r="L1131" s="48">
        <v>448840</v>
      </c>
      <c r="M1131" s="48">
        <v>67</v>
      </c>
      <c r="N1131" s="49">
        <f t="shared" si="275"/>
        <v>-0.86447308617770247</v>
      </c>
      <c r="O1131" s="48">
        <v>-19541.490000000002</v>
      </c>
      <c r="P1131" s="48">
        <v>362500</v>
      </c>
      <c r="Q1131" s="48">
        <v>55</v>
      </c>
      <c r="R1131" s="49">
        <f t="shared" si="276"/>
        <v>-1.6711343172413793</v>
      </c>
      <c r="S1131" s="48">
        <v>-45080.58</v>
      </c>
      <c r="T1131" s="48">
        <v>128800</v>
      </c>
      <c r="U1131" s="48">
        <v>20</v>
      </c>
      <c r="V1131" s="49">
        <f t="shared" si="277"/>
        <v>-10.850139596273292</v>
      </c>
      <c r="W1131" s="48">
        <v>-53342.31</v>
      </c>
      <c r="X1131" s="48">
        <v>0</v>
      </c>
      <c r="Y1131" s="48">
        <v>0</v>
      </c>
      <c r="Z1131" s="49">
        <f t="shared" si="278"/>
        <v>0</v>
      </c>
      <c r="AA1131" s="48">
        <v>-342.31</v>
      </c>
      <c r="AB1131" s="48">
        <v>171000</v>
      </c>
      <c r="AC1131" s="48">
        <v>25</v>
      </c>
      <c r="AD1131" s="49">
        <f t="shared" si="279"/>
        <v>-6.2056198830409359E-2</v>
      </c>
      <c r="AE1131" s="48">
        <v>-797</v>
      </c>
      <c r="AF1131" s="48">
        <v>102600</v>
      </c>
      <c r="AG1131" s="48">
        <v>15</v>
      </c>
      <c r="AH1131" s="49">
        <f t="shared" si="280"/>
        <v>-0.23304093567251463</v>
      </c>
      <c r="AI1131" s="48">
        <v>-7168.89</v>
      </c>
      <c r="AJ1131" s="48">
        <v>136800</v>
      </c>
      <c r="AK1131" s="48">
        <v>20</v>
      </c>
      <c r="AL1131" s="49">
        <f t="shared" si="281"/>
        <v>-1.6245291666666668</v>
      </c>
      <c r="AM1131" s="48">
        <v>-8731.39</v>
      </c>
      <c r="AN1131" s="48">
        <v>0</v>
      </c>
      <c r="AO1131" s="48">
        <v>0</v>
      </c>
      <c r="AP1131" s="49">
        <f t="shared" si="282"/>
        <v>0</v>
      </c>
      <c r="AQ1131" s="48">
        <v>-9211.39</v>
      </c>
      <c r="AR1131" s="50">
        <v>119520</v>
      </c>
      <c r="AS1131" s="50">
        <v>18</v>
      </c>
      <c r="AT1131" s="51">
        <f t="shared" si="283"/>
        <v>-2.3891657463186076</v>
      </c>
      <c r="AU1131" s="48">
        <v>-22555.15</v>
      </c>
      <c r="AV1131" s="50">
        <v>0</v>
      </c>
      <c r="AW1131" s="50">
        <v>0</v>
      </c>
      <c r="AX1131" s="51">
        <f t="shared" si="284"/>
        <v>0</v>
      </c>
      <c r="AY1131" s="50">
        <f t="shared" si="285"/>
        <v>56591.999999999985</v>
      </c>
      <c r="AZ1131" s="50">
        <f t="shared" si="286"/>
        <v>1705940</v>
      </c>
      <c r="BA1131" s="50">
        <f t="shared" si="287"/>
        <v>310</v>
      </c>
      <c r="BB1131" s="49">
        <v>0.1220293772943442</v>
      </c>
      <c r="BC1131" s="52" t="s">
        <v>1059</v>
      </c>
      <c r="BD1131" s="52" t="s">
        <v>1059</v>
      </c>
      <c r="BE1131" s="52" t="s">
        <v>1060</v>
      </c>
      <c r="BF1131" s="38"/>
    </row>
    <row r="1132" spans="1:58" s="33" customFormat="1" x14ac:dyDescent="0.2">
      <c r="A1132" s="47">
        <v>140818</v>
      </c>
      <c r="B1132" s="48" t="s">
        <v>1069</v>
      </c>
      <c r="C1132" s="48">
        <v>118280.32000000001</v>
      </c>
      <c r="D1132" s="48">
        <v>372380</v>
      </c>
      <c r="E1132" s="48">
        <v>57</v>
      </c>
      <c r="F1132" s="49">
        <f t="shared" si="273"/>
        <v>9.5290015575487423</v>
      </c>
      <c r="G1132" s="48">
        <v>202670.32</v>
      </c>
      <c r="H1132" s="48">
        <v>342480</v>
      </c>
      <c r="I1132" s="48">
        <v>54</v>
      </c>
      <c r="J1132" s="49">
        <f t="shared" si="274"/>
        <v>18.3449542163046</v>
      </c>
      <c r="K1132" s="48">
        <v>52935.32</v>
      </c>
      <c r="L1132" s="48">
        <v>331600</v>
      </c>
      <c r="M1132" s="48">
        <v>50</v>
      </c>
      <c r="N1132" s="49">
        <f t="shared" si="275"/>
        <v>4.7890820265379972</v>
      </c>
      <c r="O1132" s="48">
        <v>-8664.68</v>
      </c>
      <c r="P1132" s="48">
        <v>393500</v>
      </c>
      <c r="Q1132" s="48">
        <v>60</v>
      </c>
      <c r="R1132" s="49">
        <f t="shared" si="276"/>
        <v>-0.6826050317662008</v>
      </c>
      <c r="S1132" s="48">
        <v>-41594.68</v>
      </c>
      <c r="T1132" s="48">
        <v>448000</v>
      </c>
      <c r="U1132" s="48">
        <v>70</v>
      </c>
      <c r="V1132" s="49">
        <f t="shared" si="277"/>
        <v>-2.8782033035714285</v>
      </c>
      <c r="W1132" s="48">
        <v>179305.32</v>
      </c>
      <c r="X1132" s="48">
        <v>451500</v>
      </c>
      <c r="Y1132" s="48">
        <v>70</v>
      </c>
      <c r="Z1132" s="49">
        <f t="shared" si="278"/>
        <v>11.913974750830565</v>
      </c>
      <c r="AA1132" s="48">
        <v>62355.32</v>
      </c>
      <c r="AB1132" s="48">
        <v>309000</v>
      </c>
      <c r="AC1132" s="48">
        <v>45</v>
      </c>
      <c r="AD1132" s="49">
        <f t="shared" si="279"/>
        <v>6.2557117152103556</v>
      </c>
      <c r="AE1132" s="48">
        <v>-20394.68</v>
      </c>
      <c r="AF1132" s="48">
        <v>350500</v>
      </c>
      <c r="AG1132" s="48">
        <v>50</v>
      </c>
      <c r="AH1132" s="49">
        <f t="shared" si="280"/>
        <v>-1.7456216833095577</v>
      </c>
      <c r="AI1132" s="48">
        <v>-42444.68</v>
      </c>
      <c r="AJ1132" s="48">
        <v>306900</v>
      </c>
      <c r="AK1132" s="48">
        <v>45</v>
      </c>
      <c r="AL1132" s="49">
        <f t="shared" si="281"/>
        <v>-4.2873414141414141</v>
      </c>
      <c r="AM1132" s="48">
        <v>-13562.18</v>
      </c>
      <c r="AN1132" s="48">
        <v>502200</v>
      </c>
      <c r="AO1132" s="48">
        <v>75.5</v>
      </c>
      <c r="AP1132" s="49">
        <f t="shared" si="282"/>
        <v>-0.83717160493827159</v>
      </c>
      <c r="AQ1132" s="48">
        <v>205562.82</v>
      </c>
      <c r="AR1132" s="50">
        <v>539250</v>
      </c>
      <c r="AS1132" s="50">
        <v>80</v>
      </c>
      <c r="AT1132" s="51">
        <f t="shared" si="283"/>
        <v>11.817241390820586</v>
      </c>
      <c r="AU1132" s="48">
        <v>-62960.93</v>
      </c>
      <c r="AV1132" s="50">
        <v>361250</v>
      </c>
      <c r="AW1132" s="50">
        <v>52</v>
      </c>
      <c r="AX1132" s="51">
        <f t="shared" si="284"/>
        <v>-5.4028756539792386</v>
      </c>
      <c r="AY1132" s="50">
        <f t="shared" si="285"/>
        <v>565287.24</v>
      </c>
      <c r="AZ1132" s="50">
        <f t="shared" si="286"/>
        <v>2648460</v>
      </c>
      <c r="BA1132" s="50">
        <f t="shared" si="287"/>
        <v>708.5</v>
      </c>
      <c r="BB1132" s="49">
        <v>4.1575588481404075</v>
      </c>
      <c r="BC1132" s="52" t="s">
        <v>1059</v>
      </c>
      <c r="BD1132" s="52" t="s">
        <v>1059</v>
      </c>
      <c r="BE1132" s="52" t="s">
        <v>1060</v>
      </c>
      <c r="BF1132" s="38"/>
    </row>
    <row r="1133" spans="1:58" s="33" customFormat="1" x14ac:dyDescent="0.2">
      <c r="A1133" s="47">
        <v>140827</v>
      </c>
      <c r="B1133" s="48" t="s">
        <v>1635</v>
      </c>
      <c r="C1133" s="48">
        <v>-92.99</v>
      </c>
      <c r="D1133" s="48">
        <v>0</v>
      </c>
      <c r="E1133" s="48">
        <v>0</v>
      </c>
      <c r="F1133" s="49">
        <f t="shared" si="273"/>
        <v>0</v>
      </c>
      <c r="G1133" s="48">
        <v>-92.99</v>
      </c>
      <c r="H1133" s="48">
        <v>0</v>
      </c>
      <c r="I1133" s="48">
        <v>0</v>
      </c>
      <c r="J1133" s="49">
        <f t="shared" si="274"/>
        <v>0</v>
      </c>
      <c r="K1133" s="48">
        <v>-92.99</v>
      </c>
      <c r="L1133" s="48">
        <v>0</v>
      </c>
      <c r="M1133" s="48">
        <v>0</v>
      </c>
      <c r="N1133" s="49">
        <f t="shared" si="275"/>
        <v>0</v>
      </c>
      <c r="O1133" s="48">
        <v>-92.99</v>
      </c>
      <c r="P1133" s="48">
        <v>0</v>
      </c>
      <c r="Q1133" s="48">
        <v>0</v>
      </c>
      <c r="R1133" s="49">
        <f t="shared" si="276"/>
        <v>0</v>
      </c>
      <c r="S1133" s="48">
        <v>-92.99</v>
      </c>
      <c r="T1133" s="48">
        <v>0</v>
      </c>
      <c r="U1133" s="48">
        <v>0</v>
      </c>
      <c r="V1133" s="49">
        <f t="shared" si="277"/>
        <v>0</v>
      </c>
      <c r="W1133" s="48">
        <v>-92.99</v>
      </c>
      <c r="X1133" s="48">
        <v>0</v>
      </c>
      <c r="Y1133" s="48">
        <v>0</v>
      </c>
      <c r="Z1133" s="49">
        <f t="shared" si="278"/>
        <v>0</v>
      </c>
      <c r="AA1133" s="48">
        <v>-92.99</v>
      </c>
      <c r="AB1133" s="48">
        <v>0</v>
      </c>
      <c r="AC1133" s="48">
        <v>0</v>
      </c>
      <c r="AD1133" s="49">
        <f t="shared" si="279"/>
        <v>0</v>
      </c>
      <c r="AE1133" s="48">
        <v>-92.99</v>
      </c>
      <c r="AF1133" s="48">
        <v>0</v>
      </c>
      <c r="AG1133" s="48">
        <v>0</v>
      </c>
      <c r="AH1133" s="49">
        <f t="shared" si="280"/>
        <v>0</v>
      </c>
      <c r="AI1133" s="48">
        <v>-92.99</v>
      </c>
      <c r="AJ1133" s="48">
        <v>0</v>
      </c>
      <c r="AK1133" s="48">
        <v>0</v>
      </c>
      <c r="AL1133" s="49">
        <f t="shared" si="281"/>
        <v>0</v>
      </c>
      <c r="AM1133" s="48">
        <v>-92.99</v>
      </c>
      <c r="AN1133" s="48">
        <v>0</v>
      </c>
      <c r="AO1133" s="48">
        <v>0</v>
      </c>
      <c r="AP1133" s="49">
        <f t="shared" si="282"/>
        <v>0</v>
      </c>
      <c r="AQ1133" s="48">
        <v>-92.99</v>
      </c>
      <c r="AR1133" s="50">
        <v>0</v>
      </c>
      <c r="AS1133" s="50">
        <v>0</v>
      </c>
      <c r="AT1133" s="51">
        <f t="shared" si="283"/>
        <v>0</v>
      </c>
      <c r="AU1133" s="48">
        <v>-92.99</v>
      </c>
      <c r="AV1133" s="50">
        <v>0</v>
      </c>
      <c r="AW1133" s="50">
        <v>0</v>
      </c>
      <c r="AX1133" s="51">
        <f t="shared" si="284"/>
        <v>0</v>
      </c>
      <c r="AY1133" s="50">
        <f t="shared" si="285"/>
        <v>-650.92999999999995</v>
      </c>
      <c r="AZ1133" s="50">
        <f t="shared" si="286"/>
        <v>0</v>
      </c>
      <c r="BA1133" s="50">
        <f t="shared" si="287"/>
        <v>0</v>
      </c>
      <c r="BB1133" s="49">
        <v>0</v>
      </c>
      <c r="BC1133" s="52" t="s">
        <v>1059</v>
      </c>
      <c r="BD1133" s="52" t="s">
        <v>1059</v>
      </c>
      <c r="BE1133" s="52" t="s">
        <v>1060</v>
      </c>
      <c r="BF1133" s="38"/>
    </row>
    <row r="1134" spans="1:58" s="33" customFormat="1" x14ac:dyDescent="0.2">
      <c r="A1134" s="47">
        <v>140829</v>
      </c>
      <c r="B1134" s="48" t="s">
        <v>1070</v>
      </c>
      <c r="C1134" s="48">
        <v>-80828</v>
      </c>
      <c r="D1134" s="48">
        <v>472775</v>
      </c>
      <c r="E1134" s="48">
        <v>72.5</v>
      </c>
      <c r="F1134" s="49">
        <f t="shared" si="273"/>
        <v>-5.1289514039447939</v>
      </c>
      <c r="G1134" s="48">
        <v>-58228</v>
      </c>
      <c r="H1134" s="48">
        <v>703950</v>
      </c>
      <c r="I1134" s="48">
        <v>110</v>
      </c>
      <c r="J1134" s="49">
        <f t="shared" si="274"/>
        <v>-2.5641991618722919</v>
      </c>
      <c r="K1134" s="48">
        <v>-80003</v>
      </c>
      <c r="L1134" s="48">
        <v>544455</v>
      </c>
      <c r="M1134" s="48">
        <v>79.5</v>
      </c>
      <c r="N1134" s="49">
        <f t="shared" si="275"/>
        <v>-4.4082431054908122</v>
      </c>
      <c r="O1134" s="48">
        <v>-16669</v>
      </c>
      <c r="P1134" s="48">
        <v>720850</v>
      </c>
      <c r="Q1134" s="48">
        <v>110</v>
      </c>
      <c r="R1134" s="49">
        <f t="shared" si="276"/>
        <v>-0.71684677810917663</v>
      </c>
      <c r="S1134" s="48">
        <v>-98349</v>
      </c>
      <c r="T1134" s="48">
        <v>224000</v>
      </c>
      <c r="U1134" s="48">
        <v>35</v>
      </c>
      <c r="V1134" s="49">
        <f t="shared" si="277"/>
        <v>-13.610799107142856</v>
      </c>
      <c r="W1134" s="48">
        <v>-111258.02</v>
      </c>
      <c r="X1134" s="48">
        <v>773750</v>
      </c>
      <c r="Y1134" s="48">
        <v>120</v>
      </c>
      <c r="Z1134" s="49">
        <f t="shared" si="278"/>
        <v>-4.3137196768982227</v>
      </c>
      <c r="AA1134" s="48">
        <v>-48765.02</v>
      </c>
      <c r="AB1134" s="48">
        <v>966000</v>
      </c>
      <c r="AC1134" s="48">
        <v>140</v>
      </c>
      <c r="AD1134" s="49">
        <f t="shared" si="279"/>
        <v>-1.5649230020703933</v>
      </c>
      <c r="AE1134" s="48">
        <v>-23833.040000000001</v>
      </c>
      <c r="AF1134" s="48">
        <v>547000</v>
      </c>
      <c r="AG1134" s="48">
        <v>80</v>
      </c>
      <c r="AH1134" s="49">
        <f t="shared" si="280"/>
        <v>-1.3071137111517368</v>
      </c>
      <c r="AI1134" s="48">
        <v>-109357.04</v>
      </c>
      <c r="AJ1134" s="48">
        <v>473900</v>
      </c>
      <c r="AK1134" s="48">
        <v>70</v>
      </c>
      <c r="AL1134" s="49">
        <f t="shared" si="281"/>
        <v>-7.1535518885840883</v>
      </c>
      <c r="AM1134" s="48">
        <v>211318.97</v>
      </c>
      <c r="AN1134" s="48">
        <v>933750</v>
      </c>
      <c r="AO1134" s="48">
        <v>140</v>
      </c>
      <c r="AP1134" s="49">
        <f t="shared" si="282"/>
        <v>7.0156766479250336</v>
      </c>
      <c r="AQ1134" s="48">
        <v>-6902.03</v>
      </c>
      <c r="AR1134" s="50">
        <v>231000</v>
      </c>
      <c r="AS1134" s="50">
        <v>35</v>
      </c>
      <c r="AT1134" s="51">
        <f t="shared" si="283"/>
        <v>-0.92624645021645013</v>
      </c>
      <c r="AU1134" s="48">
        <v>-128063.6</v>
      </c>
      <c r="AV1134" s="50">
        <v>955600</v>
      </c>
      <c r="AW1134" s="50">
        <v>139.5</v>
      </c>
      <c r="AX1134" s="51">
        <f t="shared" si="284"/>
        <v>-4.1544282126412728</v>
      </c>
      <c r="AY1134" s="50">
        <f t="shared" si="285"/>
        <v>-494100.04000000004</v>
      </c>
      <c r="AZ1134" s="50">
        <f t="shared" si="286"/>
        <v>4405780</v>
      </c>
      <c r="BA1134" s="50">
        <f t="shared" si="287"/>
        <v>1131.5</v>
      </c>
      <c r="BB1134" s="49">
        <v>-2.2630147461981731</v>
      </c>
      <c r="BC1134" s="52" t="s">
        <v>1059</v>
      </c>
      <c r="BD1134" s="52" t="s">
        <v>1059</v>
      </c>
      <c r="BE1134" s="52" t="s">
        <v>1060</v>
      </c>
      <c r="BF1134" s="38"/>
    </row>
    <row r="1135" spans="1:58" s="33" customFormat="1" x14ac:dyDescent="0.2">
      <c r="A1135" s="47">
        <v>140830</v>
      </c>
      <c r="B1135" s="48" t="s">
        <v>65</v>
      </c>
      <c r="C1135" s="48">
        <v>40681.089999999997</v>
      </c>
      <c r="D1135" s="48">
        <v>1685710</v>
      </c>
      <c r="E1135" s="48">
        <v>250</v>
      </c>
      <c r="F1135" s="49">
        <f t="shared" si="273"/>
        <v>0.72398734064578119</v>
      </c>
      <c r="G1135" s="48">
        <v>179337.09</v>
      </c>
      <c r="H1135" s="48">
        <v>1109500</v>
      </c>
      <c r="I1135" s="48">
        <v>175</v>
      </c>
      <c r="J1135" s="49">
        <f t="shared" si="274"/>
        <v>5.0107704281207752</v>
      </c>
      <c r="K1135" s="48">
        <v>222474.11</v>
      </c>
      <c r="L1135" s="48">
        <v>1378160</v>
      </c>
      <c r="M1135" s="48">
        <v>207</v>
      </c>
      <c r="N1135" s="49">
        <f t="shared" si="275"/>
        <v>4.8428508300922966</v>
      </c>
      <c r="O1135" s="48">
        <v>139242.14000000001</v>
      </c>
      <c r="P1135" s="48">
        <v>1472100</v>
      </c>
      <c r="Q1135" s="48">
        <v>223</v>
      </c>
      <c r="R1135" s="49">
        <f t="shared" si="276"/>
        <v>2.9322099993206989</v>
      </c>
      <c r="S1135" s="48">
        <v>225180.17</v>
      </c>
      <c r="T1135" s="48">
        <v>1484000</v>
      </c>
      <c r="U1135" s="48">
        <v>230</v>
      </c>
      <c r="V1135" s="49">
        <f t="shared" si="277"/>
        <v>4.7038984299191373</v>
      </c>
      <c r="W1135" s="48">
        <v>49341.7</v>
      </c>
      <c r="X1135" s="48">
        <v>1215125</v>
      </c>
      <c r="Y1135" s="48">
        <v>187.5</v>
      </c>
      <c r="Z1135" s="49">
        <f t="shared" si="278"/>
        <v>1.2181882522374241</v>
      </c>
      <c r="AA1135" s="48">
        <v>232885.72</v>
      </c>
      <c r="AB1135" s="48">
        <v>1907000</v>
      </c>
      <c r="AC1135" s="48">
        <v>275</v>
      </c>
      <c r="AD1135" s="49">
        <f t="shared" si="279"/>
        <v>3.7857668169900367</v>
      </c>
      <c r="AE1135" s="48">
        <v>-67704.78</v>
      </c>
      <c r="AF1135" s="48">
        <v>1463925</v>
      </c>
      <c r="AG1135" s="48">
        <v>210.5</v>
      </c>
      <c r="AH1135" s="49">
        <f t="shared" si="280"/>
        <v>-1.3874641118909781</v>
      </c>
      <c r="AI1135" s="48">
        <v>-133201.29999999999</v>
      </c>
      <c r="AJ1135" s="48">
        <v>1596850</v>
      </c>
      <c r="AK1135" s="48">
        <v>235</v>
      </c>
      <c r="AL1135" s="49">
        <f t="shared" si="281"/>
        <v>-2.585866111406832</v>
      </c>
      <c r="AM1135" s="48">
        <v>69802.679999999993</v>
      </c>
      <c r="AN1135" s="48">
        <v>1604375</v>
      </c>
      <c r="AO1135" s="48">
        <v>240</v>
      </c>
      <c r="AP1135" s="49">
        <f t="shared" si="282"/>
        <v>1.348738966887417</v>
      </c>
      <c r="AQ1135" s="48">
        <v>261133.7</v>
      </c>
      <c r="AR1135" s="50">
        <v>2074025</v>
      </c>
      <c r="AS1135" s="50">
        <v>302.5</v>
      </c>
      <c r="AT1135" s="51">
        <f t="shared" si="283"/>
        <v>3.9031085449789664</v>
      </c>
      <c r="AU1135" s="48">
        <v>319299.36</v>
      </c>
      <c r="AV1135" s="50">
        <v>2262225</v>
      </c>
      <c r="AW1135" s="50">
        <v>327.5</v>
      </c>
      <c r="AX1135" s="51">
        <f t="shared" si="284"/>
        <v>4.3754622816032889</v>
      </c>
      <c r="AY1135" s="50">
        <f t="shared" si="285"/>
        <v>1089142.02</v>
      </c>
      <c r="AZ1135" s="50">
        <f t="shared" si="286"/>
        <v>10251595</v>
      </c>
      <c r="BA1135" s="50">
        <f t="shared" si="287"/>
        <v>2863</v>
      </c>
      <c r="BB1135" s="49">
        <v>2.4771534028861479</v>
      </c>
      <c r="BC1135" s="52" t="s">
        <v>1059</v>
      </c>
      <c r="BD1135" s="52" t="s">
        <v>1059</v>
      </c>
      <c r="BE1135" s="52" t="s">
        <v>1060</v>
      </c>
      <c r="BF1135" s="38"/>
    </row>
    <row r="1136" spans="1:58" s="33" customFormat="1" x14ac:dyDescent="0.2">
      <c r="A1136" s="47">
        <v>140832</v>
      </c>
      <c r="B1136" s="48" t="s">
        <v>1095</v>
      </c>
      <c r="C1136" s="48">
        <v>-2.34</v>
      </c>
      <c r="D1136" s="48">
        <v>0</v>
      </c>
      <c r="E1136" s="48">
        <v>0</v>
      </c>
      <c r="F1136" s="49">
        <f t="shared" si="273"/>
        <v>0</v>
      </c>
      <c r="G1136" s="48">
        <v>-2.34</v>
      </c>
      <c r="H1136" s="48">
        <v>0</v>
      </c>
      <c r="I1136" s="48">
        <v>0</v>
      </c>
      <c r="J1136" s="49">
        <f t="shared" si="274"/>
        <v>0</v>
      </c>
      <c r="K1136" s="48">
        <v>-2.34</v>
      </c>
      <c r="L1136" s="48">
        <v>0</v>
      </c>
      <c r="M1136" s="48">
        <v>0</v>
      </c>
      <c r="N1136" s="49">
        <f t="shared" si="275"/>
        <v>0</v>
      </c>
      <c r="O1136" s="48">
        <v>-2.34</v>
      </c>
      <c r="P1136" s="48">
        <v>0</v>
      </c>
      <c r="Q1136" s="48">
        <v>0</v>
      </c>
      <c r="R1136" s="49">
        <f t="shared" si="276"/>
        <v>0</v>
      </c>
      <c r="S1136" s="48">
        <v>-2.34</v>
      </c>
      <c r="T1136" s="48">
        <v>0</v>
      </c>
      <c r="U1136" s="48">
        <v>0</v>
      </c>
      <c r="V1136" s="49">
        <f t="shared" si="277"/>
        <v>0</v>
      </c>
      <c r="W1136" s="48">
        <v>0</v>
      </c>
      <c r="X1136" s="48">
        <v>0</v>
      </c>
      <c r="Y1136" s="48">
        <v>0</v>
      </c>
      <c r="Z1136" s="49">
        <f t="shared" si="278"/>
        <v>0</v>
      </c>
      <c r="AA1136" s="48">
        <v>0</v>
      </c>
      <c r="AB1136" s="48">
        <v>0</v>
      </c>
      <c r="AC1136" s="48">
        <v>0</v>
      </c>
      <c r="AD1136" s="49">
        <f t="shared" si="279"/>
        <v>0</v>
      </c>
      <c r="AE1136" s="48">
        <v>0</v>
      </c>
      <c r="AF1136" s="48">
        <v>0</v>
      </c>
      <c r="AG1136" s="48">
        <v>0</v>
      </c>
      <c r="AH1136" s="49">
        <f t="shared" si="280"/>
        <v>0</v>
      </c>
      <c r="AI1136" s="48">
        <v>0</v>
      </c>
      <c r="AJ1136" s="48">
        <v>0</v>
      </c>
      <c r="AK1136" s="48">
        <v>0</v>
      </c>
      <c r="AL1136" s="49">
        <f t="shared" si="281"/>
        <v>0</v>
      </c>
      <c r="AM1136" s="48">
        <v>0</v>
      </c>
      <c r="AN1136" s="48">
        <v>0</v>
      </c>
      <c r="AO1136" s="48">
        <v>0</v>
      </c>
      <c r="AP1136" s="49">
        <f t="shared" si="282"/>
        <v>0</v>
      </c>
      <c r="AQ1136" s="48">
        <v>0</v>
      </c>
      <c r="AR1136" s="50">
        <v>0</v>
      </c>
      <c r="AS1136" s="50">
        <v>0</v>
      </c>
      <c r="AT1136" s="51">
        <f t="shared" si="283"/>
        <v>0</v>
      </c>
      <c r="AU1136" s="48">
        <v>0</v>
      </c>
      <c r="AV1136" s="50">
        <v>0</v>
      </c>
      <c r="AW1136" s="50">
        <v>0</v>
      </c>
      <c r="AX1136" s="51">
        <f t="shared" si="284"/>
        <v>0</v>
      </c>
      <c r="AY1136" s="50">
        <f t="shared" si="285"/>
        <v>-11.7</v>
      </c>
      <c r="AZ1136" s="50">
        <f t="shared" si="286"/>
        <v>0</v>
      </c>
      <c r="BA1136" s="50">
        <f t="shared" si="287"/>
        <v>0</v>
      </c>
      <c r="BB1136" s="49">
        <v>0</v>
      </c>
      <c r="BC1136" s="52" t="s">
        <v>1059</v>
      </c>
      <c r="BD1136" s="52" t="s">
        <v>1059</v>
      </c>
      <c r="BE1136" s="52" t="s">
        <v>1060</v>
      </c>
      <c r="BF1136" s="38"/>
    </row>
    <row r="1137" spans="1:58" s="33" customFormat="1" x14ac:dyDescent="0.2">
      <c r="A1137" s="47">
        <v>144278</v>
      </c>
      <c r="B1137" s="48" t="s">
        <v>1096</v>
      </c>
      <c r="C1137" s="48">
        <v>-23300.48</v>
      </c>
      <c r="D1137" s="48">
        <v>0</v>
      </c>
      <c r="E1137" s="48">
        <v>0</v>
      </c>
      <c r="F1137" s="49">
        <f t="shared" si="273"/>
        <v>0</v>
      </c>
      <c r="G1137" s="48">
        <v>-23300.48</v>
      </c>
      <c r="H1137" s="48">
        <v>0</v>
      </c>
      <c r="I1137" s="48">
        <v>0</v>
      </c>
      <c r="J1137" s="49">
        <f t="shared" si="274"/>
        <v>0</v>
      </c>
      <c r="K1137" s="48">
        <v>-23300.48</v>
      </c>
      <c r="L1137" s="48">
        <v>0</v>
      </c>
      <c r="M1137" s="48">
        <v>0</v>
      </c>
      <c r="N1137" s="49">
        <f t="shared" si="275"/>
        <v>0</v>
      </c>
      <c r="O1137" s="48">
        <v>-2600.48</v>
      </c>
      <c r="P1137" s="48">
        <v>100350</v>
      </c>
      <c r="Q1137" s="48">
        <v>15</v>
      </c>
      <c r="R1137" s="49">
        <f t="shared" si="276"/>
        <v>-0.80333712007972102</v>
      </c>
      <c r="S1137" s="48">
        <v>-8300.48</v>
      </c>
      <c r="T1137" s="48">
        <v>0</v>
      </c>
      <c r="U1137" s="48">
        <v>0</v>
      </c>
      <c r="V1137" s="49">
        <f t="shared" si="277"/>
        <v>0</v>
      </c>
      <c r="W1137" s="48">
        <v>-1900.48</v>
      </c>
      <c r="X1137" s="48">
        <v>6450</v>
      </c>
      <c r="Y1137" s="48">
        <v>1</v>
      </c>
      <c r="Z1137" s="49">
        <f t="shared" si="278"/>
        <v>-8.8394418604651168</v>
      </c>
      <c r="AA1137" s="48">
        <v>-2000.48</v>
      </c>
      <c r="AB1137" s="48">
        <v>0</v>
      </c>
      <c r="AC1137" s="48">
        <v>0</v>
      </c>
      <c r="AD1137" s="49">
        <f t="shared" si="279"/>
        <v>0</v>
      </c>
      <c r="AE1137" s="48">
        <v>-2000.48</v>
      </c>
      <c r="AF1137" s="48">
        <v>0</v>
      </c>
      <c r="AG1137" s="48">
        <v>0</v>
      </c>
      <c r="AH1137" s="49">
        <f t="shared" si="280"/>
        <v>0</v>
      </c>
      <c r="AI1137" s="48">
        <v>10779.52</v>
      </c>
      <c r="AJ1137" s="48">
        <v>13420</v>
      </c>
      <c r="AK1137" s="48">
        <v>2</v>
      </c>
      <c r="AL1137" s="49">
        <f t="shared" si="281"/>
        <v>24.900530551415798</v>
      </c>
      <c r="AM1137" s="48">
        <v>32639.52</v>
      </c>
      <c r="AN1137" s="48">
        <v>34250</v>
      </c>
      <c r="AO1137" s="48">
        <v>5</v>
      </c>
      <c r="AP1137" s="49">
        <f t="shared" si="282"/>
        <v>29.542339270072997</v>
      </c>
      <c r="AQ1137" s="48">
        <v>-1080.48</v>
      </c>
      <c r="AR1137" s="50">
        <v>46550</v>
      </c>
      <c r="AS1137" s="50">
        <v>7</v>
      </c>
      <c r="AT1137" s="51">
        <f t="shared" si="283"/>
        <v>-0.71954629430719663</v>
      </c>
      <c r="AU1137" s="48">
        <v>-1850.48</v>
      </c>
      <c r="AV1137" s="50">
        <v>0</v>
      </c>
      <c r="AW1137" s="50">
        <v>0</v>
      </c>
      <c r="AX1137" s="51">
        <f t="shared" si="284"/>
        <v>0</v>
      </c>
      <c r="AY1137" s="50">
        <f t="shared" si="285"/>
        <v>-84703.359999999986</v>
      </c>
      <c r="AZ1137" s="50">
        <f t="shared" si="286"/>
        <v>106800</v>
      </c>
      <c r="BA1137" s="50">
        <f t="shared" si="287"/>
        <v>30</v>
      </c>
      <c r="BB1137" s="49">
        <v>-7.1270946174509966</v>
      </c>
      <c r="BC1137" s="52" t="s">
        <v>1059</v>
      </c>
      <c r="BD1137" s="52" t="s">
        <v>1059</v>
      </c>
      <c r="BE1137" s="52" t="s">
        <v>1060</v>
      </c>
      <c r="BF1137" s="38"/>
    </row>
    <row r="1138" spans="1:58" s="33" customFormat="1" x14ac:dyDescent="0.2">
      <c r="A1138" s="47">
        <v>144848</v>
      </c>
      <c r="B1138" s="48" t="s">
        <v>1073</v>
      </c>
      <c r="C1138" s="48">
        <v>-22388.880000000001</v>
      </c>
      <c r="D1138" s="48">
        <v>733290</v>
      </c>
      <c r="E1138" s="48">
        <v>109</v>
      </c>
      <c r="F1138" s="49">
        <f t="shared" si="273"/>
        <v>-0.91596285235036623</v>
      </c>
      <c r="G1138" s="48">
        <v>-19088.88</v>
      </c>
      <c r="H1138" s="48">
        <v>356300</v>
      </c>
      <c r="I1138" s="48">
        <v>55</v>
      </c>
      <c r="J1138" s="49">
        <f t="shared" si="274"/>
        <v>-1.660834353073253</v>
      </c>
      <c r="K1138" s="48">
        <v>47148.62</v>
      </c>
      <c r="L1138" s="48">
        <v>352125</v>
      </c>
      <c r="M1138" s="48">
        <v>52.5</v>
      </c>
      <c r="N1138" s="49">
        <f t="shared" si="275"/>
        <v>4.0169218317358899</v>
      </c>
      <c r="O1138" s="48">
        <v>-6501.38</v>
      </c>
      <c r="P1138" s="48">
        <v>335100</v>
      </c>
      <c r="Q1138" s="48">
        <v>50</v>
      </c>
      <c r="R1138" s="49">
        <f t="shared" si="276"/>
        <v>-0.60144070426738283</v>
      </c>
      <c r="S1138" s="48">
        <v>-23841.38</v>
      </c>
      <c r="T1138" s="48">
        <v>65900</v>
      </c>
      <c r="U1138" s="48">
        <v>10</v>
      </c>
      <c r="V1138" s="49">
        <f t="shared" si="277"/>
        <v>-11.215216691957512</v>
      </c>
      <c r="W1138" s="48">
        <v>-6603.88</v>
      </c>
      <c r="X1138" s="48">
        <v>81125</v>
      </c>
      <c r="Y1138" s="48">
        <v>12.5</v>
      </c>
      <c r="Z1138" s="49">
        <f t="shared" si="278"/>
        <v>-2.4421127889060092</v>
      </c>
      <c r="AA1138" s="48">
        <v>-373.88</v>
      </c>
      <c r="AB1138" s="48">
        <v>13780</v>
      </c>
      <c r="AC1138" s="48">
        <v>2</v>
      </c>
      <c r="AD1138" s="49">
        <f t="shared" si="279"/>
        <v>-0.84109433962264157</v>
      </c>
      <c r="AE1138" s="48">
        <v>-3773.88</v>
      </c>
      <c r="AF1138" s="48">
        <v>71900</v>
      </c>
      <c r="AG1138" s="48">
        <v>10</v>
      </c>
      <c r="AH1138" s="49">
        <f t="shared" si="280"/>
        <v>-1.5746369958275384</v>
      </c>
      <c r="AI1138" s="48">
        <v>-9693.8799999999992</v>
      </c>
      <c r="AJ1138" s="48">
        <v>192920</v>
      </c>
      <c r="AK1138" s="48">
        <v>28</v>
      </c>
      <c r="AL1138" s="49">
        <f t="shared" si="281"/>
        <v>-1.5576937590711175</v>
      </c>
      <c r="AM1138" s="48">
        <v>-4293.88</v>
      </c>
      <c r="AN1138" s="48">
        <v>200700</v>
      </c>
      <c r="AO1138" s="48">
        <v>30</v>
      </c>
      <c r="AP1138" s="49">
        <f t="shared" si="282"/>
        <v>-0.66323009466865968</v>
      </c>
      <c r="AQ1138" s="48">
        <v>-8093.89</v>
      </c>
      <c r="AR1138" s="50">
        <v>204700</v>
      </c>
      <c r="AS1138" s="50">
        <v>30</v>
      </c>
      <c r="AT1138" s="51">
        <f t="shared" si="283"/>
        <v>-1.2257478749389352</v>
      </c>
      <c r="AU1138" s="48">
        <v>-26003.89</v>
      </c>
      <c r="AV1138" s="50">
        <v>66900</v>
      </c>
      <c r="AW1138" s="50">
        <v>10</v>
      </c>
      <c r="AX1138" s="51">
        <f t="shared" si="284"/>
        <v>-12.049635127055307</v>
      </c>
      <c r="AY1138" s="50">
        <f t="shared" si="285"/>
        <v>-31649.660000000003</v>
      </c>
      <c r="AZ1138" s="50">
        <f t="shared" si="286"/>
        <v>1937620</v>
      </c>
      <c r="BA1138" s="50">
        <f t="shared" si="287"/>
        <v>399</v>
      </c>
      <c r="BB1138" s="49">
        <v>-0.96786285022095586</v>
      </c>
      <c r="BC1138" s="52" t="s">
        <v>1059</v>
      </c>
      <c r="BD1138" s="52" t="s">
        <v>1059</v>
      </c>
      <c r="BE1138" s="52" t="s">
        <v>1060</v>
      </c>
      <c r="BF1138" s="38"/>
    </row>
    <row r="1139" spans="1:58" s="33" customFormat="1" x14ac:dyDescent="0.2">
      <c r="A1139" s="47">
        <v>149751</v>
      </c>
      <c r="B1139" s="48" t="s">
        <v>1074</v>
      </c>
      <c r="C1139" s="48">
        <v>-4275.1400000000003</v>
      </c>
      <c r="D1139" s="48">
        <v>492900</v>
      </c>
      <c r="E1139" s="48">
        <v>70</v>
      </c>
      <c r="F1139" s="49">
        <f t="shared" si="273"/>
        <v>-0.26020328667072429</v>
      </c>
      <c r="G1139" s="48">
        <v>-12375.14</v>
      </c>
      <c r="H1139" s="48">
        <v>448700</v>
      </c>
      <c r="I1139" s="48">
        <v>70</v>
      </c>
      <c r="J1139" s="49">
        <f t="shared" si="274"/>
        <v>-0.854979585469133</v>
      </c>
      <c r="K1139" s="48">
        <v>-17355.14</v>
      </c>
      <c r="L1139" s="48">
        <v>384560</v>
      </c>
      <c r="M1139" s="48">
        <v>58</v>
      </c>
      <c r="N1139" s="49">
        <f t="shared" si="275"/>
        <v>-1.3538958810068651</v>
      </c>
      <c r="O1139" s="48">
        <v>-6255.14</v>
      </c>
      <c r="P1139" s="48">
        <v>334000</v>
      </c>
      <c r="Q1139" s="48">
        <v>50</v>
      </c>
      <c r="R1139" s="49">
        <f t="shared" si="276"/>
        <v>-0.58056688622754493</v>
      </c>
      <c r="S1139" s="48">
        <v>-19355.14</v>
      </c>
      <c r="T1139" s="48">
        <v>232900</v>
      </c>
      <c r="U1139" s="48">
        <v>35</v>
      </c>
      <c r="V1139" s="49">
        <f t="shared" si="277"/>
        <v>-2.5762530699871187</v>
      </c>
      <c r="W1139" s="48">
        <v>-12805.14</v>
      </c>
      <c r="X1139" s="48">
        <v>225400</v>
      </c>
      <c r="Y1139" s="48">
        <v>35</v>
      </c>
      <c r="Z1139" s="49">
        <f t="shared" si="278"/>
        <v>-1.7043220940550132</v>
      </c>
      <c r="AA1139" s="48">
        <v>-22355.14</v>
      </c>
      <c r="AB1139" s="48">
        <v>548700</v>
      </c>
      <c r="AC1139" s="48">
        <v>80</v>
      </c>
      <c r="AD1139" s="49">
        <f t="shared" si="279"/>
        <v>-1.2630022598870057</v>
      </c>
      <c r="AE1139" s="48">
        <v>-24555.14</v>
      </c>
      <c r="AF1139" s="48">
        <v>494300</v>
      </c>
      <c r="AG1139" s="48">
        <v>70</v>
      </c>
      <c r="AH1139" s="49">
        <f t="shared" si="280"/>
        <v>-1.49029779486142</v>
      </c>
      <c r="AI1139" s="48">
        <v>-64680.15</v>
      </c>
      <c r="AJ1139" s="48">
        <v>807500</v>
      </c>
      <c r="AK1139" s="48">
        <v>115</v>
      </c>
      <c r="AL1139" s="49">
        <f t="shared" si="281"/>
        <v>-2.4830769659442726</v>
      </c>
      <c r="AM1139" s="48">
        <v>-27950.16</v>
      </c>
      <c r="AN1139" s="48">
        <v>834140</v>
      </c>
      <c r="AO1139" s="48">
        <v>121</v>
      </c>
      <c r="AP1139" s="49">
        <f t="shared" si="282"/>
        <v>-1.0387404512431966</v>
      </c>
      <c r="AQ1139" s="48">
        <v>-54285.17</v>
      </c>
      <c r="AR1139" s="50">
        <v>1025840</v>
      </c>
      <c r="AS1139" s="50">
        <v>141.5</v>
      </c>
      <c r="AT1139" s="51">
        <f t="shared" si="283"/>
        <v>-1.6404510157529439</v>
      </c>
      <c r="AU1139" s="48">
        <v>121090.26</v>
      </c>
      <c r="AV1139" s="50">
        <v>972100</v>
      </c>
      <c r="AW1139" s="50">
        <v>140</v>
      </c>
      <c r="AX1139" s="51">
        <f t="shared" si="284"/>
        <v>3.8615348832424643</v>
      </c>
      <c r="AY1139" s="50">
        <f t="shared" si="285"/>
        <v>-94775.98</v>
      </c>
      <c r="AZ1139" s="50">
        <f t="shared" si="286"/>
        <v>2667160</v>
      </c>
      <c r="BA1139" s="50">
        <f t="shared" si="287"/>
        <v>985.5</v>
      </c>
      <c r="BB1139" s="49">
        <v>-0.66164094609059776</v>
      </c>
      <c r="BC1139" s="52" t="s">
        <v>1059</v>
      </c>
      <c r="BD1139" s="52" t="s">
        <v>1059</v>
      </c>
      <c r="BE1139" s="52" t="s">
        <v>1060</v>
      </c>
      <c r="BF1139" s="38"/>
    </row>
    <row r="1140" spans="1:58" s="33" customFormat="1" x14ac:dyDescent="0.2">
      <c r="A1140" s="47">
        <v>174234</v>
      </c>
      <c r="B1140" s="48" t="s">
        <v>1636</v>
      </c>
      <c r="C1140" s="48">
        <v>0</v>
      </c>
      <c r="D1140" s="48">
        <v>0</v>
      </c>
      <c r="E1140" s="48">
        <v>0</v>
      </c>
      <c r="F1140" s="49">
        <f t="shared" si="273"/>
        <v>0</v>
      </c>
      <c r="G1140" s="48">
        <v>0</v>
      </c>
      <c r="H1140" s="48">
        <v>0</v>
      </c>
      <c r="I1140" s="48">
        <v>0</v>
      </c>
      <c r="J1140" s="49">
        <f t="shared" si="274"/>
        <v>0</v>
      </c>
      <c r="K1140" s="48">
        <v>0</v>
      </c>
      <c r="L1140" s="48">
        <v>0</v>
      </c>
      <c r="M1140" s="48">
        <v>0</v>
      </c>
      <c r="N1140" s="49">
        <f t="shared" si="275"/>
        <v>0</v>
      </c>
      <c r="O1140" s="48">
        <v>0</v>
      </c>
      <c r="P1140" s="48">
        <v>0</v>
      </c>
      <c r="Q1140" s="48">
        <v>0</v>
      </c>
      <c r="R1140" s="49">
        <f t="shared" si="276"/>
        <v>0</v>
      </c>
      <c r="S1140" s="48">
        <v>0</v>
      </c>
      <c r="T1140" s="48">
        <v>0</v>
      </c>
      <c r="U1140" s="48">
        <v>0</v>
      </c>
      <c r="V1140" s="49">
        <f t="shared" si="277"/>
        <v>0</v>
      </c>
      <c r="W1140" s="48">
        <v>0</v>
      </c>
      <c r="X1140" s="48">
        <v>0</v>
      </c>
      <c r="Y1140" s="48">
        <v>0</v>
      </c>
      <c r="Z1140" s="49">
        <f t="shared" si="278"/>
        <v>0</v>
      </c>
      <c r="AA1140" s="48">
        <v>0</v>
      </c>
      <c r="AB1140" s="48">
        <v>0</v>
      </c>
      <c r="AC1140" s="48">
        <v>0</v>
      </c>
      <c r="AD1140" s="49">
        <f t="shared" si="279"/>
        <v>0</v>
      </c>
      <c r="AE1140" s="48">
        <v>0</v>
      </c>
      <c r="AF1140" s="48">
        <v>0</v>
      </c>
      <c r="AG1140" s="48">
        <v>0</v>
      </c>
      <c r="AH1140" s="49">
        <f t="shared" si="280"/>
        <v>0</v>
      </c>
      <c r="AI1140" s="48">
        <v>0</v>
      </c>
      <c r="AJ1140" s="48">
        <v>0</v>
      </c>
      <c r="AK1140" s="48">
        <v>0</v>
      </c>
      <c r="AL1140" s="49">
        <f t="shared" si="281"/>
        <v>0</v>
      </c>
      <c r="AM1140" s="48">
        <v>0</v>
      </c>
      <c r="AN1140" s="48">
        <v>0</v>
      </c>
      <c r="AO1140" s="48">
        <v>0</v>
      </c>
      <c r="AP1140" s="49">
        <f t="shared" si="282"/>
        <v>0</v>
      </c>
      <c r="AQ1140" s="48">
        <v>0</v>
      </c>
      <c r="AR1140" s="50">
        <v>0</v>
      </c>
      <c r="AS1140" s="50">
        <v>0</v>
      </c>
      <c r="AT1140" s="51">
        <f t="shared" si="283"/>
        <v>0</v>
      </c>
      <c r="AU1140" s="48">
        <v>0</v>
      </c>
      <c r="AV1140" s="50">
        <v>0</v>
      </c>
      <c r="AW1140" s="50">
        <v>0</v>
      </c>
      <c r="AX1140" s="51">
        <f t="shared" si="284"/>
        <v>0</v>
      </c>
      <c r="AY1140" s="50">
        <f t="shared" si="285"/>
        <v>0</v>
      </c>
      <c r="AZ1140" s="50">
        <f t="shared" si="286"/>
        <v>0</v>
      </c>
      <c r="BA1140" s="50">
        <f t="shared" si="287"/>
        <v>0</v>
      </c>
      <c r="BB1140" s="49">
        <v>0</v>
      </c>
      <c r="BC1140" s="52" t="s">
        <v>1059</v>
      </c>
      <c r="BD1140" s="52" t="s">
        <v>1059</v>
      </c>
      <c r="BE1140" s="52" t="s">
        <v>1060</v>
      </c>
      <c r="BF1140" s="38"/>
    </row>
    <row r="1141" spans="1:58" s="33" customFormat="1" x14ac:dyDescent="0.2">
      <c r="A1141" s="47">
        <v>177739</v>
      </c>
      <c r="B1141" s="48" t="s">
        <v>1637</v>
      </c>
      <c r="C1141" s="48">
        <v>-8594.1</v>
      </c>
      <c r="D1141" s="48">
        <v>0</v>
      </c>
      <c r="E1141" s="48">
        <v>0</v>
      </c>
      <c r="F1141" s="49">
        <f t="shared" si="273"/>
        <v>0</v>
      </c>
      <c r="G1141" s="48">
        <v>-8594.1</v>
      </c>
      <c r="H1141" s="48">
        <v>0</v>
      </c>
      <c r="I1141" s="48">
        <v>0</v>
      </c>
      <c r="J1141" s="49">
        <f t="shared" si="274"/>
        <v>0</v>
      </c>
      <c r="K1141" s="48">
        <v>-8594.1</v>
      </c>
      <c r="L1141" s="48">
        <v>0</v>
      </c>
      <c r="M1141" s="48">
        <v>0</v>
      </c>
      <c r="N1141" s="49">
        <f t="shared" si="275"/>
        <v>0</v>
      </c>
      <c r="O1141" s="48">
        <v>-8594.1</v>
      </c>
      <c r="P1141" s="48">
        <v>0</v>
      </c>
      <c r="Q1141" s="48">
        <v>0</v>
      </c>
      <c r="R1141" s="49">
        <f t="shared" si="276"/>
        <v>0</v>
      </c>
      <c r="S1141" s="48">
        <v>-8594.1</v>
      </c>
      <c r="T1141" s="48">
        <v>0</v>
      </c>
      <c r="U1141" s="48">
        <v>0</v>
      </c>
      <c r="V1141" s="49">
        <f t="shared" si="277"/>
        <v>0</v>
      </c>
      <c r="W1141" s="48">
        <v>0</v>
      </c>
      <c r="X1141" s="48">
        <v>0</v>
      </c>
      <c r="Y1141" s="48">
        <v>0</v>
      </c>
      <c r="Z1141" s="49">
        <f t="shared" si="278"/>
        <v>0</v>
      </c>
      <c r="AA1141" s="48">
        <v>0</v>
      </c>
      <c r="AB1141" s="48">
        <v>0</v>
      </c>
      <c r="AC1141" s="48">
        <v>0</v>
      </c>
      <c r="AD1141" s="49">
        <f t="shared" si="279"/>
        <v>0</v>
      </c>
      <c r="AE1141" s="48">
        <v>0</v>
      </c>
      <c r="AF1141" s="48">
        <v>0</v>
      </c>
      <c r="AG1141" s="48">
        <v>0</v>
      </c>
      <c r="AH1141" s="49">
        <f t="shared" si="280"/>
        <v>0</v>
      </c>
      <c r="AI1141" s="48">
        <v>0</v>
      </c>
      <c r="AJ1141" s="48">
        <v>0</v>
      </c>
      <c r="AK1141" s="48">
        <v>0</v>
      </c>
      <c r="AL1141" s="49">
        <f t="shared" si="281"/>
        <v>0</v>
      </c>
      <c r="AM1141" s="48">
        <v>0</v>
      </c>
      <c r="AN1141" s="48">
        <v>0</v>
      </c>
      <c r="AO1141" s="48">
        <v>0</v>
      </c>
      <c r="AP1141" s="49">
        <f t="shared" si="282"/>
        <v>0</v>
      </c>
      <c r="AQ1141" s="48">
        <v>0</v>
      </c>
      <c r="AR1141" s="50">
        <v>0</v>
      </c>
      <c r="AS1141" s="50">
        <v>0</v>
      </c>
      <c r="AT1141" s="51">
        <f t="shared" si="283"/>
        <v>0</v>
      </c>
      <c r="AU1141" s="48">
        <v>0</v>
      </c>
      <c r="AV1141" s="50">
        <v>0</v>
      </c>
      <c r="AW1141" s="50">
        <v>0</v>
      </c>
      <c r="AX1141" s="51">
        <f t="shared" si="284"/>
        <v>0</v>
      </c>
      <c r="AY1141" s="50">
        <f t="shared" si="285"/>
        <v>-42970.5</v>
      </c>
      <c r="AZ1141" s="50">
        <f t="shared" si="286"/>
        <v>0</v>
      </c>
      <c r="BA1141" s="50">
        <f t="shared" si="287"/>
        <v>0</v>
      </c>
      <c r="BB1141" s="49">
        <v>0</v>
      </c>
      <c r="BC1141" s="52" t="s">
        <v>1059</v>
      </c>
      <c r="BD1141" s="52" t="s">
        <v>1059</v>
      </c>
      <c r="BE1141" s="52" t="s">
        <v>1060</v>
      </c>
      <c r="BF1141" s="38"/>
    </row>
    <row r="1142" spans="1:58" s="33" customFormat="1" x14ac:dyDescent="0.2">
      <c r="A1142" s="47">
        <v>179876</v>
      </c>
      <c r="B1142" s="48" t="s">
        <v>1092</v>
      </c>
      <c r="C1142" s="48">
        <v>-4597.5</v>
      </c>
      <c r="D1142" s="48">
        <v>0</v>
      </c>
      <c r="E1142" s="48">
        <v>0</v>
      </c>
      <c r="F1142" s="49">
        <f t="shared" si="273"/>
        <v>0</v>
      </c>
      <c r="G1142" s="48">
        <v>-4597.5</v>
      </c>
      <c r="H1142" s="48">
        <v>0</v>
      </c>
      <c r="I1142" s="48">
        <v>0</v>
      </c>
      <c r="J1142" s="49">
        <f t="shared" si="274"/>
        <v>0</v>
      </c>
      <c r="K1142" s="48">
        <v>-4597.5</v>
      </c>
      <c r="L1142" s="48">
        <v>0</v>
      </c>
      <c r="M1142" s="48">
        <v>0</v>
      </c>
      <c r="N1142" s="49">
        <f t="shared" si="275"/>
        <v>0</v>
      </c>
      <c r="O1142" s="48">
        <v>-4597.5</v>
      </c>
      <c r="P1142" s="48">
        <v>0</v>
      </c>
      <c r="Q1142" s="48">
        <v>0</v>
      </c>
      <c r="R1142" s="49">
        <f t="shared" si="276"/>
        <v>0</v>
      </c>
      <c r="S1142" s="48">
        <v>-4597.5</v>
      </c>
      <c r="T1142" s="48">
        <v>0</v>
      </c>
      <c r="U1142" s="48">
        <v>0</v>
      </c>
      <c r="V1142" s="49">
        <f t="shared" si="277"/>
        <v>0</v>
      </c>
      <c r="W1142" s="48">
        <v>-4597.5</v>
      </c>
      <c r="X1142" s="48">
        <v>0</v>
      </c>
      <c r="Y1142" s="48">
        <v>0</v>
      </c>
      <c r="Z1142" s="49">
        <f t="shared" si="278"/>
        <v>0</v>
      </c>
      <c r="AA1142" s="48">
        <v>-4597.5</v>
      </c>
      <c r="AB1142" s="48">
        <v>0</v>
      </c>
      <c r="AC1142" s="48">
        <v>0</v>
      </c>
      <c r="AD1142" s="49">
        <f t="shared" si="279"/>
        <v>0</v>
      </c>
      <c r="AE1142" s="48">
        <v>-4597.5</v>
      </c>
      <c r="AF1142" s="48">
        <v>0</v>
      </c>
      <c r="AG1142" s="48">
        <v>0</v>
      </c>
      <c r="AH1142" s="49">
        <f t="shared" si="280"/>
        <v>0</v>
      </c>
      <c r="AI1142" s="48">
        <v>-4597.5</v>
      </c>
      <c r="AJ1142" s="48">
        <v>0</v>
      </c>
      <c r="AK1142" s="48">
        <v>0</v>
      </c>
      <c r="AL1142" s="49">
        <f t="shared" si="281"/>
        <v>0</v>
      </c>
      <c r="AM1142" s="48">
        <v>-4597.5</v>
      </c>
      <c r="AN1142" s="48">
        <v>0</v>
      </c>
      <c r="AO1142" s="48">
        <v>0</v>
      </c>
      <c r="AP1142" s="49">
        <f t="shared" si="282"/>
        <v>0</v>
      </c>
      <c r="AQ1142" s="48">
        <v>-4597.5</v>
      </c>
      <c r="AR1142" s="50">
        <v>0</v>
      </c>
      <c r="AS1142" s="50">
        <v>0</v>
      </c>
      <c r="AT1142" s="51">
        <f t="shared" si="283"/>
        <v>0</v>
      </c>
      <c r="AU1142" s="48">
        <v>-4597.5</v>
      </c>
      <c r="AV1142" s="50">
        <v>0</v>
      </c>
      <c r="AW1142" s="50">
        <v>0</v>
      </c>
      <c r="AX1142" s="51">
        <f t="shared" si="284"/>
        <v>0</v>
      </c>
      <c r="AY1142" s="50">
        <f t="shared" si="285"/>
        <v>-32182.5</v>
      </c>
      <c r="AZ1142" s="50">
        <f t="shared" si="286"/>
        <v>0</v>
      </c>
      <c r="BA1142" s="50">
        <f t="shared" si="287"/>
        <v>0</v>
      </c>
      <c r="BB1142" s="49">
        <v>0</v>
      </c>
      <c r="BC1142" s="52" t="s">
        <v>1059</v>
      </c>
      <c r="BD1142" s="52" t="s">
        <v>1059</v>
      </c>
      <c r="BE1142" s="52" t="s">
        <v>1060</v>
      </c>
      <c r="BF1142" s="38"/>
    </row>
    <row r="1143" spans="1:58" s="33" customFormat="1" x14ac:dyDescent="0.2">
      <c r="A1143" s="47">
        <v>202265</v>
      </c>
      <c r="B1143" s="48" t="s">
        <v>1080</v>
      </c>
      <c r="C1143" s="48">
        <v>-21423.53</v>
      </c>
      <c r="D1143" s="48">
        <v>842580</v>
      </c>
      <c r="E1143" s="48">
        <v>126</v>
      </c>
      <c r="F1143" s="49">
        <f t="shared" si="273"/>
        <v>-0.7627832372000285</v>
      </c>
      <c r="G1143" s="48">
        <v>3307.44</v>
      </c>
      <c r="H1143" s="48">
        <v>1050375</v>
      </c>
      <c r="I1143" s="48">
        <v>162.5</v>
      </c>
      <c r="J1143" s="49">
        <f t="shared" si="274"/>
        <v>9.7613366654766165E-2</v>
      </c>
      <c r="K1143" s="48">
        <v>84726.96</v>
      </c>
      <c r="L1143" s="48">
        <v>1095292</v>
      </c>
      <c r="M1143" s="48">
        <v>163.4</v>
      </c>
      <c r="N1143" s="49">
        <f t="shared" si="275"/>
        <v>2.3206677306143022</v>
      </c>
      <c r="O1143" s="48">
        <v>97421.96</v>
      </c>
      <c r="P1143" s="48">
        <v>615625</v>
      </c>
      <c r="Q1143" s="48">
        <v>91.5</v>
      </c>
      <c r="R1143" s="49">
        <f t="shared" si="276"/>
        <v>4.9057149401015234</v>
      </c>
      <c r="S1143" s="48">
        <v>-40836.04</v>
      </c>
      <c r="T1143" s="48">
        <v>282415</v>
      </c>
      <c r="U1143" s="48">
        <v>43.5</v>
      </c>
      <c r="V1143" s="49">
        <f t="shared" si="277"/>
        <v>-4.4824716817449497</v>
      </c>
      <c r="W1143" s="48">
        <v>88856.960000000006</v>
      </c>
      <c r="X1143" s="48">
        <v>330550</v>
      </c>
      <c r="Y1143" s="48">
        <v>50</v>
      </c>
      <c r="Z1143" s="49">
        <f t="shared" si="278"/>
        <v>8.0644646800786575</v>
      </c>
      <c r="AA1143" s="48">
        <v>98709.96</v>
      </c>
      <c r="AB1143" s="48">
        <v>139470.5</v>
      </c>
      <c r="AC1143" s="48">
        <v>19.95</v>
      </c>
      <c r="AD1143" s="49">
        <f t="shared" si="279"/>
        <v>21.940186347650577</v>
      </c>
      <c r="AE1143" s="48">
        <v>227911.96</v>
      </c>
      <c r="AF1143" s="48">
        <v>346500</v>
      </c>
      <c r="AG1143" s="48">
        <v>50</v>
      </c>
      <c r="AH1143" s="49">
        <f t="shared" si="280"/>
        <v>19.732637229437227</v>
      </c>
      <c r="AI1143" s="48">
        <v>326250.96000000002</v>
      </c>
      <c r="AJ1143" s="48">
        <v>426108.5</v>
      </c>
      <c r="AK1143" s="48">
        <v>61.15</v>
      </c>
      <c r="AL1143" s="49">
        <f t="shared" si="281"/>
        <v>23.73522180383635</v>
      </c>
      <c r="AM1143" s="48">
        <v>393579.96</v>
      </c>
      <c r="AN1143" s="48">
        <v>376835</v>
      </c>
      <c r="AO1143" s="48">
        <v>51.5</v>
      </c>
      <c r="AP1143" s="49">
        <f t="shared" si="282"/>
        <v>32.377509413934483</v>
      </c>
      <c r="AQ1143" s="48">
        <v>339409.95</v>
      </c>
      <c r="AR1143" s="50">
        <v>250785</v>
      </c>
      <c r="AS1143" s="50">
        <v>36.5</v>
      </c>
      <c r="AT1143" s="51">
        <f t="shared" si="283"/>
        <v>41.955094802320716</v>
      </c>
      <c r="AU1143" s="48">
        <v>139962.45000000001</v>
      </c>
      <c r="AV1143" s="50">
        <v>350500</v>
      </c>
      <c r="AW1143" s="50">
        <v>50</v>
      </c>
      <c r="AX1143" s="51">
        <f t="shared" si="284"/>
        <v>12.378989871611985</v>
      </c>
      <c r="AY1143" s="50">
        <f t="shared" si="285"/>
        <v>310763.71000000002</v>
      </c>
      <c r="AZ1143" s="50">
        <f t="shared" si="286"/>
        <v>4356307.5</v>
      </c>
      <c r="BA1143" s="50">
        <f t="shared" si="287"/>
        <v>906</v>
      </c>
      <c r="BB1143" s="49">
        <v>8.821668758789043</v>
      </c>
      <c r="BC1143" s="52" t="s">
        <v>1059</v>
      </c>
      <c r="BD1143" s="52" t="s">
        <v>1059</v>
      </c>
      <c r="BE1143" s="52" t="s">
        <v>1060</v>
      </c>
      <c r="BF1143" s="38"/>
    </row>
    <row r="1144" spans="1:58" s="33" customFormat="1" x14ac:dyDescent="0.2">
      <c r="A1144" s="47">
        <v>204938</v>
      </c>
      <c r="B1144" s="48" t="s">
        <v>1082</v>
      </c>
      <c r="C1144" s="48">
        <v>-8975</v>
      </c>
      <c r="D1144" s="48">
        <v>350610</v>
      </c>
      <c r="E1144" s="48">
        <v>53</v>
      </c>
      <c r="F1144" s="49">
        <f t="shared" si="273"/>
        <v>-0.76794729186275346</v>
      </c>
      <c r="G1144" s="48">
        <v>-1825</v>
      </c>
      <c r="H1144" s="48">
        <v>95100</v>
      </c>
      <c r="I1144" s="48">
        <v>15</v>
      </c>
      <c r="J1144" s="49">
        <f t="shared" si="274"/>
        <v>-0.59490010515247116</v>
      </c>
      <c r="K1144" s="48">
        <v>86340</v>
      </c>
      <c r="L1144" s="48">
        <v>495400</v>
      </c>
      <c r="M1144" s="48">
        <v>75</v>
      </c>
      <c r="N1144" s="49">
        <f t="shared" si="275"/>
        <v>5.228502220427937</v>
      </c>
      <c r="O1144" s="48">
        <v>-9960</v>
      </c>
      <c r="P1144" s="48">
        <v>132800</v>
      </c>
      <c r="Q1144" s="48">
        <v>20</v>
      </c>
      <c r="R1144" s="49">
        <f t="shared" si="276"/>
        <v>-2.3249999999999997</v>
      </c>
      <c r="S1144" s="48">
        <v>-6460.01</v>
      </c>
      <c r="T1144" s="48">
        <v>368040</v>
      </c>
      <c r="U1144" s="48">
        <v>57</v>
      </c>
      <c r="V1144" s="49">
        <f t="shared" si="277"/>
        <v>-0.54412648081730253</v>
      </c>
      <c r="W1144" s="48">
        <v>-24565.01</v>
      </c>
      <c r="X1144" s="48">
        <v>128000</v>
      </c>
      <c r="Y1144" s="48">
        <v>20</v>
      </c>
      <c r="Z1144" s="49">
        <f t="shared" si="278"/>
        <v>-5.7574242187499989</v>
      </c>
      <c r="AA1144" s="48">
        <v>151159.99</v>
      </c>
      <c r="AB1144" s="48">
        <v>246500</v>
      </c>
      <c r="AC1144" s="48">
        <v>35</v>
      </c>
      <c r="AD1144" s="49">
        <f t="shared" si="279"/>
        <v>19.009978458417848</v>
      </c>
      <c r="AE1144" s="48">
        <v>-6115.01</v>
      </c>
      <c r="AF1144" s="48">
        <v>155625</v>
      </c>
      <c r="AG1144" s="48">
        <v>22.5</v>
      </c>
      <c r="AH1144" s="49">
        <f t="shared" si="280"/>
        <v>-1.178797108433735</v>
      </c>
      <c r="AI1144" s="48">
        <v>-24927.51</v>
      </c>
      <c r="AJ1144" s="48">
        <v>389650</v>
      </c>
      <c r="AK1144" s="48">
        <v>57.5</v>
      </c>
      <c r="AL1144" s="49">
        <f t="shared" si="281"/>
        <v>-1.9831972539458487</v>
      </c>
      <c r="AM1144" s="48">
        <v>-6677.51</v>
      </c>
      <c r="AN1144" s="48">
        <v>278937.5</v>
      </c>
      <c r="AO1144" s="48">
        <v>41.25</v>
      </c>
      <c r="AP1144" s="49">
        <f t="shared" si="282"/>
        <v>-0.7421117992381806</v>
      </c>
      <c r="AQ1144" s="48">
        <v>-17952.509999999998</v>
      </c>
      <c r="AR1144" s="50">
        <v>471100</v>
      </c>
      <c r="AS1144" s="50">
        <v>70</v>
      </c>
      <c r="AT1144" s="51">
        <f t="shared" si="283"/>
        <v>-1.1813368923795371</v>
      </c>
      <c r="AU1144" s="48">
        <v>-64195.63</v>
      </c>
      <c r="AV1144" s="50">
        <v>524800</v>
      </c>
      <c r="AW1144" s="50">
        <v>77</v>
      </c>
      <c r="AX1144" s="51">
        <f t="shared" si="284"/>
        <v>-3.792043692835366</v>
      </c>
      <c r="AY1144" s="50">
        <f t="shared" si="285"/>
        <v>185714.96999999997</v>
      </c>
      <c r="AZ1144" s="50">
        <f t="shared" si="286"/>
        <v>1816450</v>
      </c>
      <c r="BA1144" s="50">
        <f t="shared" si="287"/>
        <v>543.25</v>
      </c>
      <c r="BB1144" s="49">
        <v>0.56131327318037261</v>
      </c>
      <c r="BC1144" s="52" t="s">
        <v>1059</v>
      </c>
      <c r="BD1144" s="52" t="s">
        <v>1059</v>
      </c>
      <c r="BE1144" s="52" t="s">
        <v>1060</v>
      </c>
      <c r="BF1144" s="38"/>
    </row>
    <row r="1145" spans="1:58" s="33" customFormat="1" x14ac:dyDescent="0.2">
      <c r="A1145" s="47">
        <v>206627</v>
      </c>
      <c r="B1145" s="48" t="s">
        <v>1084</v>
      </c>
      <c r="C1145" s="48">
        <v>-6700</v>
      </c>
      <c r="D1145" s="48">
        <v>0</v>
      </c>
      <c r="E1145" s="48">
        <v>0</v>
      </c>
      <c r="F1145" s="49">
        <f t="shared" si="273"/>
        <v>0</v>
      </c>
      <c r="G1145" s="48">
        <v>-2444</v>
      </c>
      <c r="H1145" s="48">
        <v>29486</v>
      </c>
      <c r="I1145" s="48">
        <v>4.5999999999999996</v>
      </c>
      <c r="J1145" s="49">
        <f t="shared" si="274"/>
        <v>-2.5694906057111853</v>
      </c>
      <c r="K1145" s="48">
        <v>-750</v>
      </c>
      <c r="L1145" s="48">
        <v>100950</v>
      </c>
      <c r="M1145" s="48">
        <v>15</v>
      </c>
      <c r="N1145" s="49">
        <f t="shared" si="275"/>
        <v>-0.22288261515601784</v>
      </c>
      <c r="O1145" s="48">
        <v>-375</v>
      </c>
      <c r="P1145" s="48">
        <v>50475</v>
      </c>
      <c r="Q1145" s="48">
        <v>7.5</v>
      </c>
      <c r="R1145" s="49">
        <f t="shared" si="276"/>
        <v>-0.23031203566121841</v>
      </c>
      <c r="S1145" s="48">
        <v>-4400</v>
      </c>
      <c r="T1145" s="48">
        <v>0</v>
      </c>
      <c r="U1145" s="48">
        <v>0</v>
      </c>
      <c r="V1145" s="49">
        <f t="shared" si="277"/>
        <v>0</v>
      </c>
      <c r="W1145" s="48">
        <v>-6400</v>
      </c>
      <c r="X1145" s="48">
        <v>48675</v>
      </c>
      <c r="Y1145" s="48">
        <v>7.5</v>
      </c>
      <c r="Z1145" s="49">
        <f t="shared" si="278"/>
        <v>-3.9445300462249615</v>
      </c>
      <c r="AA1145" s="48">
        <v>-2150</v>
      </c>
      <c r="AB1145" s="48">
        <v>57520</v>
      </c>
      <c r="AC1145" s="48">
        <v>8</v>
      </c>
      <c r="AD1145" s="49">
        <f t="shared" si="279"/>
        <v>-1.1587273991655076</v>
      </c>
      <c r="AE1145" s="48">
        <v>-3010</v>
      </c>
      <c r="AF1145" s="48">
        <v>101855</v>
      </c>
      <c r="AG1145" s="48">
        <v>14.5</v>
      </c>
      <c r="AH1145" s="49">
        <f t="shared" si="280"/>
        <v>-0.88655441559079085</v>
      </c>
      <c r="AI1145" s="48">
        <v>-2600</v>
      </c>
      <c r="AJ1145" s="48">
        <v>48230</v>
      </c>
      <c r="AK1145" s="48">
        <v>7</v>
      </c>
      <c r="AL1145" s="49">
        <f t="shared" si="281"/>
        <v>-1.6711590296495957</v>
      </c>
      <c r="AM1145" s="48">
        <v>-1260</v>
      </c>
      <c r="AN1145" s="48">
        <v>47530</v>
      </c>
      <c r="AO1145" s="48">
        <v>7</v>
      </c>
      <c r="AP1145" s="49">
        <f t="shared" si="282"/>
        <v>-0.8217967599410898</v>
      </c>
      <c r="AQ1145" s="48">
        <v>14975</v>
      </c>
      <c r="AR1145" s="50">
        <v>66900</v>
      </c>
      <c r="AS1145" s="50">
        <v>10</v>
      </c>
      <c r="AT1145" s="51">
        <f t="shared" si="283"/>
        <v>6.9390881913303444</v>
      </c>
      <c r="AU1145" s="48">
        <v>-1950</v>
      </c>
      <c r="AV1145" s="50">
        <v>34450</v>
      </c>
      <c r="AW1145" s="50">
        <v>5</v>
      </c>
      <c r="AX1145" s="51">
        <f t="shared" si="284"/>
        <v>-1.7547169811320755</v>
      </c>
      <c r="AY1145" s="50">
        <f t="shared" si="285"/>
        <v>-23219</v>
      </c>
      <c r="AZ1145" s="50">
        <f t="shared" si="286"/>
        <v>287106</v>
      </c>
      <c r="BA1145" s="50">
        <f t="shared" si="287"/>
        <v>86.1</v>
      </c>
      <c r="BB1145" s="49">
        <v>-0.90259371304841907</v>
      </c>
      <c r="BC1145" s="52" t="s">
        <v>1059</v>
      </c>
      <c r="BD1145" s="52" t="s">
        <v>1059</v>
      </c>
      <c r="BE1145" s="52" t="s">
        <v>1060</v>
      </c>
      <c r="BF1145" s="38"/>
    </row>
    <row r="1146" spans="1:58" s="33" customFormat="1" x14ac:dyDescent="0.2">
      <c r="A1146" s="47">
        <v>207772</v>
      </c>
      <c r="B1146" s="48" t="s">
        <v>1086</v>
      </c>
      <c r="C1146" s="48">
        <v>-18700</v>
      </c>
      <c r="D1146" s="48">
        <v>0</v>
      </c>
      <c r="E1146" s="48">
        <v>0</v>
      </c>
      <c r="F1146" s="49">
        <f t="shared" si="273"/>
        <v>0</v>
      </c>
      <c r="G1146" s="48">
        <v>-18700</v>
      </c>
      <c r="H1146" s="48">
        <v>0</v>
      </c>
      <c r="I1146" s="48">
        <v>0</v>
      </c>
      <c r="J1146" s="49">
        <f t="shared" si="274"/>
        <v>0</v>
      </c>
      <c r="K1146" s="48">
        <v>-18700</v>
      </c>
      <c r="L1146" s="48">
        <v>0</v>
      </c>
      <c r="M1146" s="48">
        <v>0</v>
      </c>
      <c r="N1146" s="49">
        <f t="shared" si="275"/>
        <v>0</v>
      </c>
      <c r="O1146" s="48">
        <v>-18700</v>
      </c>
      <c r="P1146" s="48">
        <v>0</v>
      </c>
      <c r="Q1146" s="48">
        <v>0</v>
      </c>
      <c r="R1146" s="49">
        <f t="shared" si="276"/>
        <v>0</v>
      </c>
      <c r="S1146" s="48">
        <v>-18700</v>
      </c>
      <c r="T1146" s="48">
        <v>0</v>
      </c>
      <c r="U1146" s="48">
        <v>0</v>
      </c>
      <c r="V1146" s="49">
        <f t="shared" si="277"/>
        <v>0</v>
      </c>
      <c r="W1146" s="48">
        <v>-18700</v>
      </c>
      <c r="X1146" s="48">
        <v>0</v>
      </c>
      <c r="Y1146" s="48">
        <v>0</v>
      </c>
      <c r="Z1146" s="49">
        <f t="shared" si="278"/>
        <v>0</v>
      </c>
      <c r="AA1146" s="48">
        <v>-18700</v>
      </c>
      <c r="AB1146" s="48">
        <v>0</v>
      </c>
      <c r="AC1146" s="48">
        <v>0</v>
      </c>
      <c r="AD1146" s="49">
        <f t="shared" si="279"/>
        <v>0</v>
      </c>
      <c r="AE1146" s="48">
        <v>-18700</v>
      </c>
      <c r="AF1146" s="48">
        <v>0</v>
      </c>
      <c r="AG1146" s="48">
        <v>0</v>
      </c>
      <c r="AH1146" s="49">
        <f t="shared" si="280"/>
        <v>0</v>
      </c>
      <c r="AI1146" s="48">
        <v>-18700</v>
      </c>
      <c r="AJ1146" s="48">
        <v>0</v>
      </c>
      <c r="AK1146" s="48">
        <v>0</v>
      </c>
      <c r="AL1146" s="49">
        <f t="shared" si="281"/>
        <v>0</v>
      </c>
      <c r="AM1146" s="48">
        <v>-18700</v>
      </c>
      <c r="AN1146" s="48">
        <v>0</v>
      </c>
      <c r="AO1146" s="48">
        <v>0</v>
      </c>
      <c r="AP1146" s="49">
        <f t="shared" si="282"/>
        <v>0</v>
      </c>
      <c r="AQ1146" s="48">
        <v>-18700</v>
      </c>
      <c r="AR1146" s="50">
        <v>0</v>
      </c>
      <c r="AS1146" s="50">
        <v>0</v>
      </c>
      <c r="AT1146" s="51">
        <f t="shared" si="283"/>
        <v>0</v>
      </c>
      <c r="AU1146" s="48">
        <v>0</v>
      </c>
      <c r="AV1146" s="50">
        <v>0</v>
      </c>
      <c r="AW1146" s="50">
        <v>0</v>
      </c>
      <c r="AX1146" s="51">
        <f t="shared" si="284"/>
        <v>0</v>
      </c>
      <c r="AY1146" s="50">
        <f t="shared" si="285"/>
        <v>-130900</v>
      </c>
      <c r="AZ1146" s="50">
        <f t="shared" si="286"/>
        <v>0</v>
      </c>
      <c r="BA1146" s="50">
        <f t="shared" si="287"/>
        <v>0</v>
      </c>
      <c r="BB1146" s="49">
        <v>0</v>
      </c>
      <c r="BC1146" s="52" t="s">
        <v>1059</v>
      </c>
      <c r="BD1146" s="52" t="s">
        <v>1059</v>
      </c>
      <c r="BE1146" s="52" t="s">
        <v>1060</v>
      </c>
      <c r="BF1146" s="38"/>
    </row>
    <row r="1147" spans="1:58" s="33" customFormat="1" x14ac:dyDescent="0.2">
      <c r="A1147" s="47">
        <v>208074</v>
      </c>
      <c r="B1147" s="48" t="s">
        <v>1638</v>
      </c>
      <c r="C1147" s="48">
        <v>208050</v>
      </c>
      <c r="D1147" s="48">
        <v>1010600</v>
      </c>
      <c r="E1147" s="48">
        <v>155</v>
      </c>
      <c r="F1147" s="49">
        <f t="shared" si="273"/>
        <v>6.1760340391846436</v>
      </c>
      <c r="G1147" s="48">
        <v>-15050</v>
      </c>
      <c r="H1147" s="48">
        <v>445900</v>
      </c>
      <c r="I1147" s="48">
        <v>70</v>
      </c>
      <c r="J1147" s="49">
        <f t="shared" si="274"/>
        <v>-1.0463108320251178</v>
      </c>
      <c r="K1147" s="48">
        <v>-126913.99</v>
      </c>
      <c r="L1147" s="48">
        <v>2309210</v>
      </c>
      <c r="M1147" s="48">
        <v>351</v>
      </c>
      <c r="N1147" s="49">
        <f t="shared" si="275"/>
        <v>-1.6487975108370394</v>
      </c>
      <c r="O1147" s="48">
        <v>148167.04000000001</v>
      </c>
      <c r="P1147" s="48">
        <v>3079800</v>
      </c>
      <c r="Q1147" s="48">
        <v>465</v>
      </c>
      <c r="R1147" s="49">
        <f t="shared" si="276"/>
        <v>1.4913884797714139</v>
      </c>
      <c r="S1147" s="48">
        <v>337566.03</v>
      </c>
      <c r="T1147" s="48">
        <v>2648480</v>
      </c>
      <c r="U1147" s="48">
        <v>403</v>
      </c>
      <c r="V1147" s="49">
        <f t="shared" si="277"/>
        <v>3.9511519550836707</v>
      </c>
      <c r="W1147" s="48">
        <v>92793.97</v>
      </c>
      <c r="X1147" s="48">
        <v>2611800</v>
      </c>
      <c r="Y1147" s="48">
        <v>400</v>
      </c>
      <c r="Z1147" s="49">
        <f t="shared" si="278"/>
        <v>1.0658622788881231</v>
      </c>
      <c r="AA1147" s="48">
        <v>1094000.8700000001</v>
      </c>
      <c r="AB1147" s="48">
        <v>3347831</v>
      </c>
      <c r="AC1147" s="48">
        <v>484.9</v>
      </c>
      <c r="AD1147" s="49">
        <f t="shared" si="279"/>
        <v>10.130149033807264</v>
      </c>
      <c r="AE1147" s="48">
        <v>893113.98</v>
      </c>
      <c r="AF1147" s="48">
        <v>3432140</v>
      </c>
      <c r="AG1147" s="48">
        <v>492</v>
      </c>
      <c r="AH1147" s="49">
        <f t="shared" si="280"/>
        <v>7.8066219326717441</v>
      </c>
      <c r="AI1147" s="48">
        <v>1141762.3500000001</v>
      </c>
      <c r="AJ1147" s="48">
        <v>4130640</v>
      </c>
      <c r="AK1147" s="48">
        <v>601</v>
      </c>
      <c r="AL1147" s="49">
        <f t="shared" si="281"/>
        <v>8.5688011664052084</v>
      </c>
      <c r="AM1147" s="48">
        <v>971649.4</v>
      </c>
      <c r="AN1147" s="48">
        <v>3370601</v>
      </c>
      <c r="AO1147" s="48">
        <v>501.8</v>
      </c>
      <c r="AP1147" s="49">
        <f t="shared" si="282"/>
        <v>8.9364274798470671</v>
      </c>
      <c r="AQ1147" s="48">
        <v>508839.57</v>
      </c>
      <c r="AR1147" s="50">
        <v>3152277.5</v>
      </c>
      <c r="AS1147" s="50">
        <v>466.84999999999997</v>
      </c>
      <c r="AT1147" s="51">
        <f t="shared" si="283"/>
        <v>5.0040095359624903</v>
      </c>
      <c r="AU1147" s="48">
        <v>-218854.6</v>
      </c>
      <c r="AV1147" s="50">
        <v>4516672.5</v>
      </c>
      <c r="AW1147" s="50">
        <v>651.65</v>
      </c>
      <c r="AX1147" s="51">
        <f t="shared" si="284"/>
        <v>-1.5020997426756091</v>
      </c>
      <c r="AY1147" s="50">
        <f t="shared" si="285"/>
        <v>1738613.9200000002</v>
      </c>
      <c r="AZ1147" s="50">
        <f t="shared" si="286"/>
        <v>15453621</v>
      </c>
      <c r="BA1147" s="50">
        <f t="shared" si="287"/>
        <v>5042.2</v>
      </c>
      <c r="BB1147" s="49">
        <v>4.5833064135162056</v>
      </c>
      <c r="BC1147" s="52" t="s">
        <v>1059</v>
      </c>
      <c r="BD1147" s="52" t="s">
        <v>1059</v>
      </c>
      <c r="BE1147" s="52" t="s">
        <v>1060</v>
      </c>
      <c r="BF1147" s="38"/>
    </row>
    <row r="1148" spans="1:58" s="33" customFormat="1" x14ac:dyDescent="0.2">
      <c r="A1148" s="47">
        <v>209012</v>
      </c>
      <c r="B1148" s="48" t="s">
        <v>1639</v>
      </c>
      <c r="C1148" s="48">
        <v>0</v>
      </c>
      <c r="D1148" s="48">
        <v>0</v>
      </c>
      <c r="E1148" s="48">
        <v>0</v>
      </c>
      <c r="F1148" s="49">
        <f t="shared" si="273"/>
        <v>0</v>
      </c>
      <c r="G1148" s="48">
        <v>0</v>
      </c>
      <c r="H1148" s="48">
        <v>0</v>
      </c>
      <c r="I1148" s="48">
        <v>0</v>
      </c>
      <c r="J1148" s="49">
        <f t="shared" si="274"/>
        <v>0</v>
      </c>
      <c r="K1148" s="48">
        <v>0</v>
      </c>
      <c r="L1148" s="48">
        <v>0</v>
      </c>
      <c r="M1148" s="48">
        <v>0</v>
      </c>
      <c r="N1148" s="49">
        <f t="shared" si="275"/>
        <v>0</v>
      </c>
      <c r="O1148" s="48">
        <v>64609.37</v>
      </c>
      <c r="P1148" s="48">
        <v>65000</v>
      </c>
      <c r="Q1148" s="48">
        <v>10</v>
      </c>
      <c r="R1148" s="49">
        <f t="shared" si="276"/>
        <v>30.813699538461538</v>
      </c>
      <c r="S1148" s="48">
        <v>29945.31</v>
      </c>
      <c r="T1148" s="48">
        <v>32250</v>
      </c>
      <c r="U1148" s="48">
        <v>5</v>
      </c>
      <c r="V1148" s="49">
        <f t="shared" si="277"/>
        <v>28.784639069767444</v>
      </c>
      <c r="W1148" s="48">
        <v>158476.54</v>
      </c>
      <c r="X1148" s="48">
        <v>131500</v>
      </c>
      <c r="Y1148" s="48">
        <v>20</v>
      </c>
      <c r="Z1148" s="49">
        <f t="shared" si="278"/>
        <v>36.154343726235744</v>
      </c>
      <c r="AA1148" s="48">
        <v>-35.18</v>
      </c>
      <c r="AB1148" s="48">
        <v>185125</v>
      </c>
      <c r="AC1148" s="48">
        <v>27.5</v>
      </c>
      <c r="AD1148" s="49">
        <f t="shared" si="279"/>
        <v>-5.8910465901417962E-3</v>
      </c>
      <c r="AE1148" s="48">
        <v>73837.45</v>
      </c>
      <c r="AF1148" s="48">
        <v>78775</v>
      </c>
      <c r="AG1148" s="48">
        <v>11.5</v>
      </c>
      <c r="AH1148" s="49">
        <f t="shared" si="280"/>
        <v>28.119625515709295</v>
      </c>
      <c r="AI1148" s="48">
        <v>8060.1</v>
      </c>
      <c r="AJ1148" s="48">
        <v>67900</v>
      </c>
      <c r="AK1148" s="48">
        <v>10</v>
      </c>
      <c r="AL1148" s="49">
        <f t="shared" si="281"/>
        <v>3.6798689248895435</v>
      </c>
      <c r="AM1148" s="48">
        <v>62537.51</v>
      </c>
      <c r="AN1148" s="48">
        <v>55357.5</v>
      </c>
      <c r="AO1148" s="48">
        <v>8.35</v>
      </c>
      <c r="AP1148" s="49">
        <f t="shared" si="282"/>
        <v>35.020779659486067</v>
      </c>
      <c r="AQ1148" s="48">
        <v>32037.51</v>
      </c>
      <c r="AR1148" s="50">
        <v>66500</v>
      </c>
      <c r="AS1148" s="50">
        <v>10</v>
      </c>
      <c r="AT1148" s="51">
        <f t="shared" si="283"/>
        <v>14.934779097744361</v>
      </c>
      <c r="AU1148" s="48">
        <v>111439.12</v>
      </c>
      <c r="AV1148" s="50">
        <v>83282.5</v>
      </c>
      <c r="AW1148" s="50">
        <v>12.45</v>
      </c>
      <c r="AX1148" s="51">
        <f t="shared" si="284"/>
        <v>41.48065584006244</v>
      </c>
      <c r="AY1148" s="50">
        <f t="shared" si="285"/>
        <v>252996.04000000004</v>
      </c>
      <c r="AZ1148" s="50">
        <f t="shared" si="286"/>
        <v>413875</v>
      </c>
      <c r="BA1148" s="50">
        <f t="shared" si="287"/>
        <v>114.8</v>
      </c>
      <c r="BB1148" s="49">
        <v>21.899384385325654</v>
      </c>
      <c r="BC1148" s="52" t="s">
        <v>1059</v>
      </c>
      <c r="BD1148" s="52" t="s">
        <v>1059</v>
      </c>
      <c r="BE1148" s="52" t="s">
        <v>1060</v>
      </c>
      <c r="BF1148" s="38"/>
    </row>
    <row r="1149" spans="1:58" s="33" customFormat="1" x14ac:dyDescent="0.2">
      <c r="A1149" s="47">
        <v>209013</v>
      </c>
      <c r="B1149" s="48" t="s">
        <v>1640</v>
      </c>
      <c r="C1149" s="48">
        <v>0</v>
      </c>
      <c r="D1149" s="48">
        <v>0</v>
      </c>
      <c r="E1149" s="48">
        <v>0</v>
      </c>
      <c r="F1149" s="49">
        <f t="shared" si="273"/>
        <v>0</v>
      </c>
      <c r="G1149" s="48">
        <v>0</v>
      </c>
      <c r="H1149" s="48">
        <v>0</v>
      </c>
      <c r="I1149" s="48">
        <v>0</v>
      </c>
      <c r="J1149" s="49">
        <f t="shared" si="274"/>
        <v>0</v>
      </c>
      <c r="K1149" s="48">
        <v>0</v>
      </c>
      <c r="L1149" s="48">
        <v>0</v>
      </c>
      <c r="M1149" s="48">
        <v>0</v>
      </c>
      <c r="N1149" s="49">
        <f t="shared" si="275"/>
        <v>0</v>
      </c>
      <c r="O1149" s="48">
        <v>-1000</v>
      </c>
      <c r="P1149" s="48">
        <v>130000</v>
      </c>
      <c r="Q1149" s="48">
        <v>20</v>
      </c>
      <c r="R1149" s="49">
        <f t="shared" si="276"/>
        <v>-0.23846153846153845</v>
      </c>
      <c r="S1149" s="48">
        <v>-7850</v>
      </c>
      <c r="T1149" s="48">
        <v>192250</v>
      </c>
      <c r="U1149" s="48">
        <v>30</v>
      </c>
      <c r="V1149" s="49">
        <f t="shared" si="277"/>
        <v>-1.2657997399219765</v>
      </c>
      <c r="W1149" s="48">
        <v>21367.5</v>
      </c>
      <c r="X1149" s="48">
        <v>87575</v>
      </c>
      <c r="Y1149" s="48">
        <v>13.5</v>
      </c>
      <c r="Z1149" s="49">
        <f t="shared" si="278"/>
        <v>7.3197259491864122</v>
      </c>
      <c r="AA1149" s="48">
        <v>-7882.5</v>
      </c>
      <c r="AB1149" s="48">
        <v>236750</v>
      </c>
      <c r="AC1149" s="48">
        <v>35</v>
      </c>
      <c r="AD1149" s="49">
        <f t="shared" si="279"/>
        <v>-1.0321330517423442</v>
      </c>
      <c r="AE1149" s="48">
        <v>-10932.5</v>
      </c>
      <c r="AF1149" s="48">
        <v>0</v>
      </c>
      <c r="AG1149" s="48">
        <v>0</v>
      </c>
      <c r="AH1149" s="49">
        <f t="shared" si="280"/>
        <v>0</v>
      </c>
      <c r="AI1149" s="48">
        <v>19909.990000000002</v>
      </c>
      <c r="AJ1149" s="48">
        <v>261635</v>
      </c>
      <c r="AK1149" s="48">
        <v>38.5</v>
      </c>
      <c r="AL1149" s="49">
        <f t="shared" si="281"/>
        <v>2.3590486364591898</v>
      </c>
      <c r="AM1149" s="48">
        <v>-4310.0200000000004</v>
      </c>
      <c r="AN1149" s="48">
        <v>184625</v>
      </c>
      <c r="AO1149" s="48">
        <v>27.5</v>
      </c>
      <c r="AP1149" s="49">
        <f t="shared" si="282"/>
        <v>-0.72368649966147602</v>
      </c>
      <c r="AQ1149" s="48">
        <v>30774.97</v>
      </c>
      <c r="AR1149" s="50">
        <v>413950</v>
      </c>
      <c r="AS1149" s="50">
        <v>61</v>
      </c>
      <c r="AT1149" s="51">
        <f t="shared" si="283"/>
        <v>2.3046843096992391</v>
      </c>
      <c r="AU1149" s="48">
        <v>-36086.29</v>
      </c>
      <c r="AV1149" s="50">
        <v>377850</v>
      </c>
      <c r="AW1149" s="50">
        <v>55</v>
      </c>
      <c r="AX1149" s="51">
        <f t="shared" si="284"/>
        <v>-2.9606324996691811</v>
      </c>
      <c r="AY1149" s="50">
        <f t="shared" si="285"/>
        <v>4635</v>
      </c>
      <c r="AZ1149" s="50">
        <f t="shared" si="286"/>
        <v>646575</v>
      </c>
      <c r="BA1149" s="50">
        <f t="shared" si="287"/>
        <v>280.5</v>
      </c>
      <c r="BB1149" s="49">
        <v>6.5649661605562903E-2</v>
      </c>
      <c r="BC1149" s="52" t="s">
        <v>1059</v>
      </c>
      <c r="BD1149" s="52" t="s">
        <v>1059</v>
      </c>
      <c r="BE1149" s="52" t="s">
        <v>1060</v>
      </c>
      <c r="BF1149" s="38"/>
    </row>
    <row r="1150" spans="1:58" s="33" customFormat="1" x14ac:dyDescent="0.2">
      <c r="A1150" s="47">
        <v>210112</v>
      </c>
      <c r="B1150" s="48" t="s">
        <v>1641</v>
      </c>
      <c r="C1150" s="48">
        <v>0</v>
      </c>
      <c r="D1150" s="48">
        <v>0</v>
      </c>
      <c r="E1150" s="48">
        <v>0</v>
      </c>
      <c r="F1150" s="49">
        <f t="shared" si="273"/>
        <v>0</v>
      </c>
      <c r="G1150" s="48">
        <v>0</v>
      </c>
      <c r="H1150" s="48">
        <v>0</v>
      </c>
      <c r="I1150" s="48">
        <v>0</v>
      </c>
      <c r="J1150" s="49">
        <f t="shared" si="274"/>
        <v>0</v>
      </c>
      <c r="K1150" s="48">
        <v>0</v>
      </c>
      <c r="L1150" s="48">
        <v>0</v>
      </c>
      <c r="M1150" s="48">
        <v>0</v>
      </c>
      <c r="N1150" s="49">
        <f t="shared" si="275"/>
        <v>0</v>
      </c>
      <c r="O1150" s="48">
        <v>0</v>
      </c>
      <c r="P1150" s="48">
        <v>0</v>
      </c>
      <c r="Q1150" s="48">
        <v>0</v>
      </c>
      <c r="R1150" s="49">
        <f t="shared" si="276"/>
        <v>0</v>
      </c>
      <c r="S1150" s="48">
        <v>0</v>
      </c>
      <c r="T1150" s="48">
        <v>0</v>
      </c>
      <c r="U1150" s="48">
        <v>0</v>
      </c>
      <c r="V1150" s="49">
        <f t="shared" si="277"/>
        <v>0</v>
      </c>
      <c r="W1150" s="48">
        <v>0</v>
      </c>
      <c r="X1150" s="48">
        <v>0</v>
      </c>
      <c r="Y1150" s="48">
        <v>0</v>
      </c>
      <c r="Z1150" s="49">
        <f t="shared" si="278"/>
        <v>0</v>
      </c>
      <c r="AA1150" s="48">
        <v>147960</v>
      </c>
      <c r="AB1150" s="48">
        <v>152250</v>
      </c>
      <c r="AC1150" s="48">
        <v>21</v>
      </c>
      <c r="AD1150" s="49">
        <f t="shared" si="279"/>
        <v>30.126502463054187</v>
      </c>
      <c r="AE1150" s="48">
        <v>147960</v>
      </c>
      <c r="AF1150" s="48">
        <v>0</v>
      </c>
      <c r="AG1150" s="48">
        <v>0</v>
      </c>
      <c r="AH1150" s="49">
        <f t="shared" si="280"/>
        <v>0</v>
      </c>
      <c r="AI1150" s="48">
        <v>146280</v>
      </c>
      <c r="AJ1150" s="48">
        <v>0</v>
      </c>
      <c r="AK1150" s="48">
        <v>0</v>
      </c>
      <c r="AL1150" s="49">
        <f t="shared" si="281"/>
        <v>0</v>
      </c>
      <c r="AM1150" s="48">
        <v>100000</v>
      </c>
      <c r="AN1150" s="48">
        <v>0</v>
      </c>
      <c r="AO1150" s="48">
        <v>0</v>
      </c>
      <c r="AP1150" s="49">
        <f t="shared" si="282"/>
        <v>0</v>
      </c>
      <c r="AQ1150" s="48">
        <v>100000</v>
      </c>
      <c r="AR1150" s="50">
        <v>0</v>
      </c>
      <c r="AS1150" s="50">
        <v>0</v>
      </c>
      <c r="AT1150" s="51">
        <f t="shared" si="283"/>
        <v>0</v>
      </c>
      <c r="AU1150" s="48">
        <v>100481.25</v>
      </c>
      <c r="AV1150" s="50">
        <v>105750</v>
      </c>
      <c r="AW1150" s="50">
        <v>15</v>
      </c>
      <c r="AX1150" s="51">
        <f t="shared" si="284"/>
        <v>29.455496453900707</v>
      </c>
      <c r="AY1150" s="50">
        <f t="shared" si="285"/>
        <v>147960</v>
      </c>
      <c r="AZ1150" s="50">
        <f t="shared" si="286"/>
        <v>152250</v>
      </c>
      <c r="BA1150" s="50">
        <f t="shared" si="287"/>
        <v>36</v>
      </c>
      <c r="BB1150" s="49">
        <v>89.236894379844969</v>
      </c>
      <c r="BC1150" s="52" t="s">
        <v>1059</v>
      </c>
      <c r="BD1150" s="52" t="s">
        <v>1059</v>
      </c>
      <c r="BE1150" s="52" t="s">
        <v>1060</v>
      </c>
      <c r="BF1150" s="38"/>
    </row>
    <row r="1151" spans="1:58" s="33" customFormat="1" x14ac:dyDescent="0.2">
      <c r="A1151" s="47">
        <v>171784</v>
      </c>
      <c r="B1151" s="48" t="s">
        <v>721</v>
      </c>
      <c r="C1151" s="48">
        <v>-2764.31</v>
      </c>
      <c r="D1151" s="48">
        <v>0</v>
      </c>
      <c r="E1151" s="48">
        <v>0</v>
      </c>
      <c r="F1151" s="49">
        <f t="shared" si="273"/>
        <v>0</v>
      </c>
      <c r="G1151" s="48">
        <v>-2764.31</v>
      </c>
      <c r="H1151" s="48">
        <v>0</v>
      </c>
      <c r="I1151" s="48">
        <v>0</v>
      </c>
      <c r="J1151" s="49">
        <f t="shared" si="274"/>
        <v>0</v>
      </c>
      <c r="K1151" s="48">
        <v>-2764.31</v>
      </c>
      <c r="L1151" s="48">
        <v>0</v>
      </c>
      <c r="M1151" s="48">
        <v>0</v>
      </c>
      <c r="N1151" s="49">
        <f t="shared" si="275"/>
        <v>0</v>
      </c>
      <c r="O1151" s="48">
        <v>-2764.31</v>
      </c>
      <c r="P1151" s="48">
        <v>0</v>
      </c>
      <c r="Q1151" s="48">
        <v>0</v>
      </c>
      <c r="R1151" s="49">
        <f t="shared" si="276"/>
        <v>0</v>
      </c>
      <c r="S1151" s="48">
        <v>-2764.31</v>
      </c>
      <c r="T1151" s="48">
        <v>0</v>
      </c>
      <c r="U1151" s="48">
        <v>0</v>
      </c>
      <c r="V1151" s="49">
        <f t="shared" si="277"/>
        <v>0</v>
      </c>
      <c r="W1151" s="48">
        <v>-2764.31</v>
      </c>
      <c r="X1151" s="48">
        <v>0</v>
      </c>
      <c r="Y1151" s="48">
        <v>0</v>
      </c>
      <c r="Z1151" s="49">
        <f t="shared" si="278"/>
        <v>0</v>
      </c>
      <c r="AA1151" s="48">
        <v>-2764.31</v>
      </c>
      <c r="AB1151" s="48">
        <v>0</v>
      </c>
      <c r="AC1151" s="48">
        <v>0</v>
      </c>
      <c r="AD1151" s="49">
        <f t="shared" si="279"/>
        <v>0</v>
      </c>
      <c r="AE1151" s="48">
        <v>-2764.31</v>
      </c>
      <c r="AF1151" s="48">
        <v>0</v>
      </c>
      <c r="AG1151" s="48">
        <v>0</v>
      </c>
      <c r="AH1151" s="49">
        <f t="shared" si="280"/>
        <v>0</v>
      </c>
      <c r="AI1151" s="48">
        <v>0</v>
      </c>
      <c r="AJ1151" s="48">
        <v>0</v>
      </c>
      <c r="AK1151" s="48">
        <v>0</v>
      </c>
      <c r="AL1151" s="49">
        <f t="shared" si="281"/>
        <v>0</v>
      </c>
      <c r="AM1151" s="48">
        <v>0</v>
      </c>
      <c r="AN1151" s="48">
        <v>0</v>
      </c>
      <c r="AO1151" s="48">
        <v>0</v>
      </c>
      <c r="AP1151" s="49">
        <f t="shared" si="282"/>
        <v>0</v>
      </c>
      <c r="AQ1151" s="48">
        <v>0</v>
      </c>
      <c r="AR1151" s="50">
        <v>0</v>
      </c>
      <c r="AS1151" s="50">
        <v>0</v>
      </c>
      <c r="AT1151" s="51">
        <f t="shared" si="283"/>
        <v>0</v>
      </c>
      <c r="AU1151" s="48">
        <v>0</v>
      </c>
      <c r="AV1151" s="50">
        <v>0</v>
      </c>
      <c r="AW1151" s="50">
        <v>0</v>
      </c>
      <c r="AX1151" s="51">
        <f t="shared" si="284"/>
        <v>0</v>
      </c>
      <c r="AY1151" s="50">
        <f t="shared" si="285"/>
        <v>-19350.170000000002</v>
      </c>
      <c r="AZ1151" s="50">
        <f t="shared" si="286"/>
        <v>0</v>
      </c>
      <c r="BA1151" s="50">
        <f t="shared" si="287"/>
        <v>0</v>
      </c>
      <c r="BB1151" s="49">
        <v>0</v>
      </c>
      <c r="BC1151" s="52" t="s">
        <v>1059</v>
      </c>
      <c r="BD1151" s="52" t="s">
        <v>1059</v>
      </c>
      <c r="BE1151" s="52" t="s">
        <v>1060</v>
      </c>
      <c r="BF1151" s="38"/>
    </row>
    <row r="1152" spans="1:58" s="33" customFormat="1" x14ac:dyDescent="0.2">
      <c r="A1152" s="47">
        <v>178057</v>
      </c>
      <c r="B1152" s="48" t="s">
        <v>1642</v>
      </c>
      <c r="C1152" s="48">
        <v>-2903.78</v>
      </c>
      <c r="D1152" s="48">
        <v>0</v>
      </c>
      <c r="E1152" s="48">
        <v>0</v>
      </c>
      <c r="F1152" s="49">
        <f t="shared" si="273"/>
        <v>0</v>
      </c>
      <c r="G1152" s="48">
        <v>-2903.78</v>
      </c>
      <c r="H1152" s="48">
        <v>0</v>
      </c>
      <c r="I1152" s="48">
        <v>0</v>
      </c>
      <c r="J1152" s="49">
        <f t="shared" si="274"/>
        <v>0</v>
      </c>
      <c r="K1152" s="48">
        <v>-2903.78</v>
      </c>
      <c r="L1152" s="48">
        <v>0</v>
      </c>
      <c r="M1152" s="48">
        <v>0</v>
      </c>
      <c r="N1152" s="49">
        <f t="shared" si="275"/>
        <v>0</v>
      </c>
      <c r="O1152" s="48">
        <v>-2903.78</v>
      </c>
      <c r="P1152" s="48">
        <v>0</v>
      </c>
      <c r="Q1152" s="48">
        <v>0</v>
      </c>
      <c r="R1152" s="49">
        <f t="shared" si="276"/>
        <v>0</v>
      </c>
      <c r="S1152" s="48">
        <v>-2903.78</v>
      </c>
      <c r="T1152" s="48">
        <v>0</v>
      </c>
      <c r="U1152" s="48">
        <v>0</v>
      </c>
      <c r="V1152" s="49">
        <f t="shared" si="277"/>
        <v>0</v>
      </c>
      <c r="W1152" s="48">
        <v>-2903.78</v>
      </c>
      <c r="X1152" s="48">
        <v>0</v>
      </c>
      <c r="Y1152" s="48">
        <v>0</v>
      </c>
      <c r="Z1152" s="49">
        <f t="shared" si="278"/>
        <v>0</v>
      </c>
      <c r="AA1152" s="48">
        <v>-2903.78</v>
      </c>
      <c r="AB1152" s="48">
        <v>0</v>
      </c>
      <c r="AC1152" s="48">
        <v>0</v>
      </c>
      <c r="AD1152" s="49">
        <f t="shared" si="279"/>
        <v>0</v>
      </c>
      <c r="AE1152" s="48">
        <v>-2903.78</v>
      </c>
      <c r="AF1152" s="48">
        <v>0</v>
      </c>
      <c r="AG1152" s="48">
        <v>0</v>
      </c>
      <c r="AH1152" s="49">
        <f t="shared" si="280"/>
        <v>0</v>
      </c>
      <c r="AI1152" s="48">
        <v>0</v>
      </c>
      <c r="AJ1152" s="48">
        <v>0</v>
      </c>
      <c r="AK1152" s="48">
        <v>0</v>
      </c>
      <c r="AL1152" s="49">
        <f t="shared" si="281"/>
        <v>0</v>
      </c>
      <c r="AM1152" s="48">
        <v>0</v>
      </c>
      <c r="AN1152" s="48">
        <v>0</v>
      </c>
      <c r="AO1152" s="48">
        <v>0</v>
      </c>
      <c r="AP1152" s="49">
        <f t="shared" si="282"/>
        <v>0</v>
      </c>
      <c r="AQ1152" s="48">
        <v>0</v>
      </c>
      <c r="AR1152" s="50">
        <v>0</v>
      </c>
      <c r="AS1152" s="50">
        <v>0</v>
      </c>
      <c r="AT1152" s="51">
        <f t="shared" si="283"/>
        <v>0</v>
      </c>
      <c r="AU1152" s="48">
        <v>0</v>
      </c>
      <c r="AV1152" s="50">
        <v>0</v>
      </c>
      <c r="AW1152" s="50">
        <v>0</v>
      </c>
      <c r="AX1152" s="51">
        <f t="shared" si="284"/>
        <v>0</v>
      </c>
      <c r="AY1152" s="50">
        <f t="shared" si="285"/>
        <v>-20326.46</v>
      </c>
      <c r="AZ1152" s="50">
        <f t="shared" si="286"/>
        <v>0</v>
      </c>
      <c r="BA1152" s="50">
        <f t="shared" si="287"/>
        <v>0</v>
      </c>
      <c r="BB1152" s="49">
        <v>0</v>
      </c>
      <c r="BC1152" s="52" t="s">
        <v>1059</v>
      </c>
      <c r="BD1152" s="52" t="s">
        <v>1059</v>
      </c>
      <c r="BE1152" s="52" t="s">
        <v>1060</v>
      </c>
      <c r="BF1152" s="38"/>
    </row>
    <row r="1153" spans="1:58" s="33" customFormat="1" x14ac:dyDescent="0.2">
      <c r="A1153" s="53">
        <v>179689</v>
      </c>
      <c r="B1153" s="54" t="s">
        <v>1643</v>
      </c>
      <c r="C1153" s="48">
        <v>-899</v>
      </c>
      <c r="D1153" s="48">
        <v>0</v>
      </c>
      <c r="E1153" s="48">
        <v>0</v>
      </c>
      <c r="F1153" s="49">
        <f t="shared" si="273"/>
        <v>0</v>
      </c>
      <c r="G1153" s="48">
        <v>-899</v>
      </c>
      <c r="H1153" s="48">
        <v>0</v>
      </c>
      <c r="I1153" s="48">
        <v>0</v>
      </c>
      <c r="J1153" s="49">
        <f t="shared" si="274"/>
        <v>0</v>
      </c>
      <c r="K1153" s="48">
        <v>-899</v>
      </c>
      <c r="L1153" s="48">
        <v>0</v>
      </c>
      <c r="M1153" s="48">
        <v>0</v>
      </c>
      <c r="N1153" s="49">
        <f t="shared" si="275"/>
        <v>0</v>
      </c>
      <c r="O1153" s="48">
        <v>-899</v>
      </c>
      <c r="P1153" s="48">
        <v>0</v>
      </c>
      <c r="Q1153" s="48">
        <v>0</v>
      </c>
      <c r="R1153" s="49">
        <f t="shared" si="276"/>
        <v>0</v>
      </c>
      <c r="S1153" s="48">
        <v>-899</v>
      </c>
      <c r="T1153" s="48">
        <v>0</v>
      </c>
      <c r="U1153" s="48">
        <v>0</v>
      </c>
      <c r="V1153" s="49">
        <f t="shared" si="277"/>
        <v>0</v>
      </c>
      <c r="W1153" s="48">
        <v>0</v>
      </c>
      <c r="X1153" s="48">
        <v>0</v>
      </c>
      <c r="Y1153" s="48">
        <v>0</v>
      </c>
      <c r="Z1153" s="49">
        <f t="shared" si="278"/>
        <v>0</v>
      </c>
      <c r="AA1153" s="54">
        <v>0</v>
      </c>
      <c r="AB1153" s="48">
        <v>0</v>
      </c>
      <c r="AC1153" s="48">
        <v>0</v>
      </c>
      <c r="AD1153" s="49">
        <f t="shared" si="279"/>
        <v>0</v>
      </c>
      <c r="AE1153" s="54">
        <v>0</v>
      </c>
      <c r="AF1153" s="48">
        <v>0</v>
      </c>
      <c r="AG1153" s="48">
        <v>0</v>
      </c>
      <c r="AH1153" s="49">
        <f t="shared" si="280"/>
        <v>0</v>
      </c>
      <c r="AI1153" s="54">
        <v>0</v>
      </c>
      <c r="AJ1153" s="48">
        <v>0</v>
      </c>
      <c r="AK1153" s="48">
        <v>0</v>
      </c>
      <c r="AL1153" s="49">
        <f t="shared" si="281"/>
        <v>0</v>
      </c>
      <c r="AM1153" s="48">
        <v>0</v>
      </c>
      <c r="AN1153" s="48">
        <v>0</v>
      </c>
      <c r="AO1153" s="48">
        <v>0</v>
      </c>
      <c r="AP1153" s="49">
        <f t="shared" si="282"/>
        <v>0</v>
      </c>
      <c r="AQ1153" s="48">
        <v>0</v>
      </c>
      <c r="AR1153" s="50">
        <v>0</v>
      </c>
      <c r="AS1153" s="50">
        <v>0</v>
      </c>
      <c r="AT1153" s="51">
        <f t="shared" si="283"/>
        <v>0</v>
      </c>
      <c r="AU1153" s="48">
        <v>0</v>
      </c>
      <c r="AV1153" s="50">
        <v>0</v>
      </c>
      <c r="AW1153" s="50">
        <v>0</v>
      </c>
      <c r="AX1153" s="51">
        <f t="shared" si="284"/>
        <v>0</v>
      </c>
      <c r="AY1153" s="50">
        <f t="shared" si="285"/>
        <v>-4495</v>
      </c>
      <c r="AZ1153" s="50">
        <f t="shared" si="286"/>
        <v>0</v>
      </c>
      <c r="BA1153" s="50">
        <f t="shared" si="287"/>
        <v>0</v>
      </c>
      <c r="BB1153" s="49">
        <v>0</v>
      </c>
      <c r="BC1153" s="52" t="s">
        <v>1059</v>
      </c>
      <c r="BD1153" s="52" t="s">
        <v>1059</v>
      </c>
      <c r="BE1153" s="52" t="s">
        <v>1060</v>
      </c>
      <c r="BF1153" s="38"/>
    </row>
    <row r="1154" spans="1:58" s="33" customFormat="1" x14ac:dyDescent="0.2">
      <c r="A1154" s="47">
        <v>201561</v>
      </c>
      <c r="B1154" s="48" t="s">
        <v>1097</v>
      </c>
      <c r="C1154" s="48">
        <v>-18900</v>
      </c>
      <c r="D1154" s="48">
        <v>0</v>
      </c>
      <c r="E1154" s="48">
        <v>0</v>
      </c>
      <c r="F1154" s="49">
        <f t="shared" si="273"/>
        <v>0</v>
      </c>
      <c r="G1154" s="48">
        <v>-18900</v>
      </c>
      <c r="H1154" s="48">
        <v>0</v>
      </c>
      <c r="I1154" s="48">
        <v>0</v>
      </c>
      <c r="J1154" s="49">
        <f t="shared" si="274"/>
        <v>0</v>
      </c>
      <c r="K1154" s="48">
        <v>-18900</v>
      </c>
      <c r="L1154" s="48">
        <v>0</v>
      </c>
      <c r="M1154" s="48">
        <v>0</v>
      </c>
      <c r="N1154" s="49">
        <f t="shared" si="275"/>
        <v>0</v>
      </c>
      <c r="O1154" s="48">
        <v>-18900</v>
      </c>
      <c r="P1154" s="48">
        <v>0</v>
      </c>
      <c r="Q1154" s="48">
        <v>0</v>
      </c>
      <c r="R1154" s="49">
        <f t="shared" si="276"/>
        <v>0</v>
      </c>
      <c r="S1154" s="54">
        <v>0</v>
      </c>
      <c r="T1154" s="48">
        <v>0</v>
      </c>
      <c r="U1154" s="48">
        <v>0</v>
      </c>
      <c r="V1154" s="49">
        <f t="shared" si="277"/>
        <v>0</v>
      </c>
      <c r="W1154" s="54">
        <v>0</v>
      </c>
      <c r="X1154" s="48">
        <v>0</v>
      </c>
      <c r="Y1154" s="48">
        <v>0</v>
      </c>
      <c r="Z1154" s="49">
        <f t="shared" si="278"/>
        <v>0</v>
      </c>
      <c r="AA1154" s="54">
        <v>0</v>
      </c>
      <c r="AB1154" s="48">
        <v>0</v>
      </c>
      <c r="AC1154" s="48">
        <v>0</v>
      </c>
      <c r="AD1154" s="49">
        <f t="shared" si="279"/>
        <v>0</v>
      </c>
      <c r="AE1154" s="54">
        <v>0</v>
      </c>
      <c r="AF1154" s="48">
        <v>0</v>
      </c>
      <c r="AG1154" s="48">
        <v>0</v>
      </c>
      <c r="AH1154" s="49">
        <f t="shared" si="280"/>
        <v>0</v>
      </c>
      <c r="AI1154" s="54">
        <v>0</v>
      </c>
      <c r="AJ1154" s="48">
        <v>0</v>
      </c>
      <c r="AK1154" s="48">
        <v>0</v>
      </c>
      <c r="AL1154" s="49">
        <f t="shared" si="281"/>
        <v>0</v>
      </c>
      <c r="AM1154" s="48">
        <v>0</v>
      </c>
      <c r="AN1154" s="48">
        <v>0</v>
      </c>
      <c r="AO1154" s="48">
        <v>0</v>
      </c>
      <c r="AP1154" s="49">
        <f t="shared" si="282"/>
        <v>0</v>
      </c>
      <c r="AQ1154" s="48">
        <v>0</v>
      </c>
      <c r="AR1154" s="50">
        <v>0</v>
      </c>
      <c r="AS1154" s="50">
        <v>0</v>
      </c>
      <c r="AT1154" s="51">
        <f t="shared" si="283"/>
        <v>0</v>
      </c>
      <c r="AU1154" s="48">
        <v>0</v>
      </c>
      <c r="AV1154" s="50">
        <v>0</v>
      </c>
      <c r="AW1154" s="50">
        <v>0</v>
      </c>
      <c r="AX1154" s="51">
        <f t="shared" si="284"/>
        <v>0</v>
      </c>
      <c r="AY1154" s="50">
        <f t="shared" si="285"/>
        <v>-75600</v>
      </c>
      <c r="AZ1154" s="50">
        <f t="shared" si="286"/>
        <v>0</v>
      </c>
      <c r="BA1154" s="50">
        <f t="shared" si="287"/>
        <v>0</v>
      </c>
      <c r="BB1154" s="49">
        <v>0</v>
      </c>
      <c r="BC1154" s="52" t="s">
        <v>1059</v>
      </c>
      <c r="BD1154" s="52" t="s">
        <v>1059</v>
      </c>
      <c r="BE1154" s="52" t="s">
        <v>1060</v>
      </c>
      <c r="BF1154" s="38"/>
    </row>
    <row r="1155" spans="1:58" s="33" customFormat="1" x14ac:dyDescent="0.2">
      <c r="A1155" s="47">
        <v>206747</v>
      </c>
      <c r="B1155" s="48" t="s">
        <v>1100</v>
      </c>
      <c r="C1155" s="48">
        <v>-3230</v>
      </c>
      <c r="D1155" s="48">
        <v>0</v>
      </c>
      <c r="E1155" s="48">
        <v>0</v>
      </c>
      <c r="F1155" s="49">
        <f t="shared" ref="F1155:F1218" si="289">IFERROR(C1155/(D1155/30),0)</f>
        <v>0</v>
      </c>
      <c r="G1155" s="48">
        <v>-3230</v>
      </c>
      <c r="H1155" s="48">
        <v>0</v>
      </c>
      <c r="I1155" s="48">
        <v>0</v>
      </c>
      <c r="J1155" s="49">
        <f t="shared" ref="J1155:J1218" si="290">IFERROR(G1155/(H1155/31),0)</f>
        <v>0</v>
      </c>
      <c r="K1155" s="54">
        <v>0</v>
      </c>
      <c r="L1155" s="48">
        <v>0</v>
      </c>
      <c r="M1155" s="48">
        <v>0</v>
      </c>
      <c r="N1155" s="49">
        <f t="shared" ref="N1155:N1218" si="291">IFERROR(K1155/(L1155/30),0)</f>
        <v>0</v>
      </c>
      <c r="O1155" s="54">
        <v>0</v>
      </c>
      <c r="P1155" s="48">
        <v>0</v>
      </c>
      <c r="Q1155" s="48">
        <v>0</v>
      </c>
      <c r="R1155" s="49">
        <f t="shared" ref="R1155:R1218" si="292">IFERROR(O1155/(P1155/31),0)</f>
        <v>0</v>
      </c>
      <c r="S1155" s="54">
        <v>0</v>
      </c>
      <c r="T1155" s="48">
        <v>0</v>
      </c>
      <c r="U1155" s="48">
        <v>0</v>
      </c>
      <c r="V1155" s="49">
        <f t="shared" ref="V1155:V1218" si="293">IFERROR(S1155/(T1155/31),0)</f>
        <v>0</v>
      </c>
      <c r="W1155" s="54">
        <v>0</v>
      </c>
      <c r="X1155" s="48">
        <v>0</v>
      </c>
      <c r="Y1155" s="48">
        <v>0</v>
      </c>
      <c r="Z1155" s="49">
        <f t="shared" ref="Z1155:Z1218" si="294">IFERROR(W1155/(X1155/30),0)</f>
        <v>0</v>
      </c>
      <c r="AA1155" s="54">
        <v>0</v>
      </c>
      <c r="AB1155" s="48">
        <v>0</v>
      </c>
      <c r="AC1155" s="48">
        <v>0</v>
      </c>
      <c r="AD1155" s="49">
        <f t="shared" ref="AD1155:AD1218" si="295">IFERROR(AA1155/(AB1155/31),0)</f>
        <v>0</v>
      </c>
      <c r="AE1155" s="54">
        <v>0</v>
      </c>
      <c r="AF1155" s="48">
        <v>0</v>
      </c>
      <c r="AG1155" s="48">
        <v>0</v>
      </c>
      <c r="AH1155" s="49">
        <f t="shared" ref="AH1155:AH1218" si="296">IFERROR(AE1155/(AF1155/30),0)</f>
        <v>0</v>
      </c>
      <c r="AI1155" s="54">
        <v>0</v>
      </c>
      <c r="AJ1155" s="48">
        <v>0</v>
      </c>
      <c r="AK1155" s="48">
        <v>0</v>
      </c>
      <c r="AL1155" s="49">
        <f t="shared" ref="AL1155:AL1218" si="297">IFERROR(AI1155/(AJ1155/31),0)</f>
        <v>0</v>
      </c>
      <c r="AM1155" s="48">
        <v>0</v>
      </c>
      <c r="AN1155" s="48">
        <v>0</v>
      </c>
      <c r="AO1155" s="48">
        <v>0</v>
      </c>
      <c r="AP1155" s="49">
        <f t="shared" ref="AP1155:AP1218" si="298">IFERROR(AM1155/(AN1155/31),0)</f>
        <v>0</v>
      </c>
      <c r="AQ1155" s="48">
        <v>0</v>
      </c>
      <c r="AR1155" s="50">
        <v>0</v>
      </c>
      <c r="AS1155" s="50">
        <v>0</v>
      </c>
      <c r="AT1155" s="51">
        <f t="shared" ref="AT1155:AT1218" si="299">IFERROR(AQ1155/(AR1155/31),0)</f>
        <v>0</v>
      </c>
      <c r="AU1155" s="48">
        <v>0</v>
      </c>
      <c r="AV1155" s="50">
        <v>0</v>
      </c>
      <c r="AW1155" s="50">
        <v>0</v>
      </c>
      <c r="AX1155" s="51">
        <f t="shared" ref="AX1155:AX1218" si="300">IFERROR(AU1155/(AV1155/31),0)</f>
        <v>0</v>
      </c>
      <c r="AY1155" s="50">
        <f t="shared" si="285"/>
        <v>-6460</v>
      </c>
      <c r="AZ1155" s="50">
        <f t="shared" si="286"/>
        <v>0</v>
      </c>
      <c r="BA1155" s="50">
        <f t="shared" si="287"/>
        <v>0</v>
      </c>
      <c r="BB1155" s="49">
        <v>0</v>
      </c>
      <c r="BC1155" s="52" t="s">
        <v>1059</v>
      </c>
      <c r="BD1155" s="52" t="s">
        <v>1059</v>
      </c>
      <c r="BE1155" s="52" t="s">
        <v>1060</v>
      </c>
      <c r="BF1155" s="38"/>
    </row>
    <row r="1156" spans="1:58" s="33" customFormat="1" x14ac:dyDescent="0.2">
      <c r="A1156" s="47">
        <v>119029</v>
      </c>
      <c r="B1156" s="48" t="s">
        <v>1058</v>
      </c>
      <c r="C1156" s="48">
        <v>140638.16</v>
      </c>
      <c r="D1156" s="48">
        <v>3478610.5</v>
      </c>
      <c r="E1156" s="48">
        <v>524.35</v>
      </c>
      <c r="F1156" s="49">
        <f t="shared" si="289"/>
        <v>1.2128822125960925</v>
      </c>
      <c r="G1156" s="48">
        <v>-25438.84</v>
      </c>
      <c r="H1156" s="48">
        <v>2207255</v>
      </c>
      <c r="I1156" s="48">
        <v>345.5</v>
      </c>
      <c r="J1156" s="49">
        <f t="shared" si="290"/>
        <v>-0.35727817583378446</v>
      </c>
      <c r="K1156" s="48">
        <v>48396.45</v>
      </c>
      <c r="L1156" s="48">
        <v>3284360</v>
      </c>
      <c r="M1156" s="48">
        <v>500.5</v>
      </c>
      <c r="N1156" s="49">
        <f t="shared" si="291"/>
        <v>0.44206283720420414</v>
      </c>
      <c r="O1156" s="48">
        <v>176062.68</v>
      </c>
      <c r="P1156" s="48">
        <v>3340785</v>
      </c>
      <c r="Q1156" s="48">
        <v>510</v>
      </c>
      <c r="R1156" s="49">
        <f t="shared" si="292"/>
        <v>1.633730718977725</v>
      </c>
      <c r="S1156" s="48">
        <v>291942.69</v>
      </c>
      <c r="T1156" s="48">
        <v>2595170</v>
      </c>
      <c r="U1156" s="48">
        <v>403</v>
      </c>
      <c r="V1156" s="49">
        <f t="shared" si="293"/>
        <v>3.487333542696625</v>
      </c>
      <c r="W1156" s="48">
        <v>-216062.34</v>
      </c>
      <c r="X1156" s="48">
        <v>3470945</v>
      </c>
      <c r="Y1156" s="48">
        <v>540</v>
      </c>
      <c r="Z1156" s="49">
        <f t="shared" si="294"/>
        <v>-1.8674655461264871</v>
      </c>
      <c r="AA1156" s="48">
        <v>1464782.66</v>
      </c>
      <c r="AB1156" s="48">
        <v>3168510</v>
      </c>
      <c r="AC1156" s="48">
        <v>460.5</v>
      </c>
      <c r="AD1156" s="49">
        <f t="shared" si="295"/>
        <v>14.331109089130221</v>
      </c>
      <c r="AE1156" s="48">
        <v>178478.66</v>
      </c>
      <c r="AF1156" s="48">
        <v>436421</v>
      </c>
      <c r="AG1156" s="48">
        <v>63.9</v>
      </c>
      <c r="AH1156" s="49">
        <f t="shared" si="296"/>
        <v>12.26879503965208</v>
      </c>
      <c r="AI1156" s="48">
        <v>473555.64</v>
      </c>
      <c r="AJ1156" s="48">
        <v>3699064</v>
      </c>
      <c r="AK1156" s="48">
        <v>546.6</v>
      </c>
      <c r="AL1156" s="49">
        <f t="shared" si="297"/>
        <v>3.9686322918446399</v>
      </c>
      <c r="AM1156" s="48">
        <v>-60204.34</v>
      </c>
      <c r="AN1156" s="48">
        <v>2052435</v>
      </c>
      <c r="AO1156" s="48">
        <v>307</v>
      </c>
      <c r="AP1156" s="49">
        <f t="shared" si="298"/>
        <v>-0.90932698964888048</v>
      </c>
      <c r="AQ1156" s="48">
        <v>248240.67</v>
      </c>
      <c r="AR1156" s="50">
        <v>1926065</v>
      </c>
      <c r="AS1156" s="50">
        <v>287.5</v>
      </c>
      <c r="AT1156" s="51">
        <f t="shared" si="299"/>
        <v>3.9954314989369517</v>
      </c>
      <c r="AU1156" s="48">
        <v>-166079.01</v>
      </c>
      <c r="AV1156" s="50">
        <v>2535055</v>
      </c>
      <c r="AW1156" s="50">
        <v>366</v>
      </c>
      <c r="AX1156" s="51">
        <f t="shared" si="300"/>
        <v>-2.0309024104013522</v>
      </c>
      <c r="AY1156" s="50">
        <f t="shared" ref="AY1156:AY1219" si="301">C1156+G1156+K1156+O1156+S1156+W1156+AA1156</f>
        <v>1880321.46</v>
      </c>
      <c r="AZ1156" s="50">
        <f t="shared" ref="AZ1156:AZ1219" si="302">D1156+H1156+L1156+P1156+T1156+X1156+AB1156</f>
        <v>21545635.5</v>
      </c>
      <c r="BA1156" s="50">
        <f t="shared" ref="BA1156:BA1219" si="303">E1156+I1156+M1156+Q1156+U1156+Y1156+AC1156+AG1156+AK1156+AO1156+AS1156+AW1156</f>
        <v>4854.8500000000004</v>
      </c>
      <c r="BB1156" s="49">
        <v>2.4595279887197496</v>
      </c>
      <c r="BC1156" s="52" t="s">
        <v>1059</v>
      </c>
      <c r="BD1156" s="52" t="s">
        <v>1059</v>
      </c>
      <c r="BE1156" s="52" t="s">
        <v>1060</v>
      </c>
      <c r="BF1156" s="38"/>
    </row>
    <row r="1157" spans="1:58" s="33" customFormat="1" x14ac:dyDescent="0.2">
      <c r="A1157" s="47">
        <v>119208</v>
      </c>
      <c r="B1157" s="48" t="s">
        <v>1064</v>
      </c>
      <c r="C1157" s="48">
        <v>256946.16</v>
      </c>
      <c r="D1157" s="48">
        <v>10764488</v>
      </c>
      <c r="E1157" s="48">
        <v>1616.1</v>
      </c>
      <c r="F1157" s="49">
        <f t="shared" si="289"/>
        <v>0.71609395634980499</v>
      </c>
      <c r="G1157" s="48">
        <v>-277263.43</v>
      </c>
      <c r="H1157" s="48">
        <v>7919977.5</v>
      </c>
      <c r="I1157" s="48">
        <v>1235.75</v>
      </c>
      <c r="J1157" s="49">
        <f t="shared" si="290"/>
        <v>-1.0852513570903453</v>
      </c>
      <c r="K1157" s="48">
        <v>-452991.18</v>
      </c>
      <c r="L1157" s="48">
        <v>12267285</v>
      </c>
      <c r="M1157" s="48">
        <v>1839</v>
      </c>
      <c r="N1157" s="49">
        <f t="shared" si="291"/>
        <v>-1.1078030224291684</v>
      </c>
      <c r="O1157" s="48">
        <v>-130528.63</v>
      </c>
      <c r="P1157" s="48">
        <v>11835285</v>
      </c>
      <c r="Q1157" s="48">
        <v>1788.5</v>
      </c>
      <c r="R1157" s="49">
        <f t="shared" si="292"/>
        <v>-0.34189185389282983</v>
      </c>
      <c r="S1157" s="48">
        <v>-340333.68</v>
      </c>
      <c r="T1157" s="48">
        <v>8887965</v>
      </c>
      <c r="U1157" s="48">
        <v>1365</v>
      </c>
      <c r="V1157" s="49">
        <f t="shared" si="293"/>
        <v>-1.1870370866671953</v>
      </c>
      <c r="W1157" s="48">
        <v>-226114.82</v>
      </c>
      <c r="X1157" s="48">
        <v>8721902.5</v>
      </c>
      <c r="Y1157" s="48">
        <v>1342.75</v>
      </c>
      <c r="Z1157" s="49">
        <f t="shared" si="294"/>
        <v>-0.77774827223762255</v>
      </c>
      <c r="AA1157" s="48">
        <v>67154.2</v>
      </c>
      <c r="AB1157" s="48">
        <v>9771043</v>
      </c>
      <c r="AC1157" s="48">
        <v>1412.2</v>
      </c>
      <c r="AD1157" s="49">
        <f t="shared" si="295"/>
        <v>0.21305608828044251</v>
      </c>
      <c r="AE1157" s="48">
        <v>-642617.85</v>
      </c>
      <c r="AF1157" s="48">
        <v>9058784.5</v>
      </c>
      <c r="AG1157" s="48">
        <v>1295.55</v>
      </c>
      <c r="AH1157" s="49">
        <f t="shared" si="296"/>
        <v>-2.1281591917767773</v>
      </c>
      <c r="AI1157" s="48">
        <v>-725936.58</v>
      </c>
      <c r="AJ1157" s="48">
        <v>11787530</v>
      </c>
      <c r="AK1157" s="48">
        <v>1729.5</v>
      </c>
      <c r="AL1157" s="49">
        <f t="shared" si="297"/>
        <v>-1.909139063060709</v>
      </c>
      <c r="AM1157" s="48">
        <v>-44493.09</v>
      </c>
      <c r="AN1157" s="48">
        <v>8574214</v>
      </c>
      <c r="AO1157" s="48">
        <v>1272.0999999999999</v>
      </c>
      <c r="AP1157" s="49">
        <f t="shared" si="298"/>
        <v>-0.16086439993216869</v>
      </c>
      <c r="AQ1157" s="48">
        <v>-92382.11</v>
      </c>
      <c r="AR1157" s="50">
        <v>8316758.5</v>
      </c>
      <c r="AS1157" s="50">
        <v>1190.1500000000001</v>
      </c>
      <c r="AT1157" s="51">
        <f t="shared" si="299"/>
        <v>-0.34434634719764917</v>
      </c>
      <c r="AU1157" s="48">
        <v>-206793.54</v>
      </c>
      <c r="AV1157" s="50">
        <v>16823675</v>
      </c>
      <c r="AW1157" s="50">
        <v>2406</v>
      </c>
      <c r="AX1157" s="51">
        <f t="shared" si="300"/>
        <v>-0.38104633737872373</v>
      </c>
      <c r="AY1157" s="50">
        <f t="shared" si="301"/>
        <v>-1103131.3800000001</v>
      </c>
      <c r="AZ1157" s="50">
        <f t="shared" si="302"/>
        <v>70167946</v>
      </c>
      <c r="BA1157" s="50">
        <f t="shared" si="303"/>
        <v>18492.599999999999</v>
      </c>
      <c r="BB1157" s="49">
        <v>-0.69972544816956139</v>
      </c>
      <c r="BC1157" s="52" t="s">
        <v>1059</v>
      </c>
      <c r="BD1157" s="52" t="s">
        <v>1059</v>
      </c>
      <c r="BE1157" s="52" t="s">
        <v>1060</v>
      </c>
      <c r="BF1157" s="38"/>
    </row>
    <row r="1158" spans="1:58" s="33" customFormat="1" x14ac:dyDescent="0.2">
      <c r="A1158" s="47">
        <v>119221</v>
      </c>
      <c r="B1158" s="48" t="s">
        <v>1065</v>
      </c>
      <c r="C1158" s="48">
        <v>559298.29</v>
      </c>
      <c r="D1158" s="48">
        <v>702105</v>
      </c>
      <c r="E1158" s="48">
        <v>105.5</v>
      </c>
      <c r="F1158" s="49">
        <f t="shared" si="289"/>
        <v>23.898061828359008</v>
      </c>
      <c r="G1158" s="48">
        <v>292058.28999999998</v>
      </c>
      <c r="H1158" s="48">
        <v>185525</v>
      </c>
      <c r="I1158" s="48">
        <v>27.5</v>
      </c>
      <c r="J1158" s="49">
        <f t="shared" si="290"/>
        <v>48.801007896509901</v>
      </c>
      <c r="K1158" s="48">
        <v>355477.04</v>
      </c>
      <c r="L1158" s="48">
        <v>742972.5</v>
      </c>
      <c r="M1158" s="48">
        <v>110.75</v>
      </c>
      <c r="N1158" s="49">
        <f t="shared" si="291"/>
        <v>14.353574593945266</v>
      </c>
      <c r="O1158" s="48">
        <v>391834.55</v>
      </c>
      <c r="P1158" s="48">
        <v>1138272.5</v>
      </c>
      <c r="Q1158" s="48">
        <v>170.25</v>
      </c>
      <c r="R1158" s="49">
        <f t="shared" si="292"/>
        <v>10.67132083925422</v>
      </c>
      <c r="S1158" s="48">
        <v>626211.06999999995</v>
      </c>
      <c r="T1158" s="48">
        <v>1163325</v>
      </c>
      <c r="U1158" s="48">
        <v>177.5</v>
      </c>
      <c r="V1158" s="49">
        <f t="shared" si="293"/>
        <v>16.687119394838071</v>
      </c>
      <c r="W1158" s="48">
        <v>158029.82999999999</v>
      </c>
      <c r="X1158" s="48">
        <v>376420</v>
      </c>
      <c r="Y1158" s="48">
        <v>58</v>
      </c>
      <c r="Z1158" s="49">
        <f t="shared" si="294"/>
        <v>12.594694490197119</v>
      </c>
      <c r="AA1158" s="48">
        <v>731989.82</v>
      </c>
      <c r="AB1158" s="48">
        <v>1147855</v>
      </c>
      <c r="AC1158" s="48">
        <v>164.5</v>
      </c>
      <c r="AD1158" s="49">
        <f t="shared" si="295"/>
        <v>19.768772554024682</v>
      </c>
      <c r="AE1158" s="48">
        <v>981134.82</v>
      </c>
      <c r="AF1158" s="48">
        <v>695890</v>
      </c>
      <c r="AG1158" s="48">
        <v>101</v>
      </c>
      <c r="AH1158" s="49">
        <f t="shared" si="296"/>
        <v>42.296978832861512</v>
      </c>
      <c r="AI1158" s="48">
        <v>811762.82</v>
      </c>
      <c r="AJ1158" s="48">
        <v>694527</v>
      </c>
      <c r="AK1158" s="48">
        <v>101.3</v>
      </c>
      <c r="AL1158" s="49">
        <f t="shared" si="297"/>
        <v>36.232784931327359</v>
      </c>
      <c r="AM1158" s="48">
        <v>985880.82</v>
      </c>
      <c r="AN1158" s="48">
        <v>1294784</v>
      </c>
      <c r="AO1158" s="48">
        <v>190.6</v>
      </c>
      <c r="AP1158" s="49">
        <f t="shared" si="298"/>
        <v>23.604172912238642</v>
      </c>
      <c r="AQ1158" s="48">
        <v>1156059.82</v>
      </c>
      <c r="AR1158" s="50">
        <v>973294</v>
      </c>
      <c r="AS1158" s="50">
        <v>142.6</v>
      </c>
      <c r="AT1158" s="51">
        <f t="shared" si="299"/>
        <v>36.821201425263077</v>
      </c>
      <c r="AU1158" s="48">
        <v>1307106.56</v>
      </c>
      <c r="AV1158" s="50">
        <v>1471982</v>
      </c>
      <c r="AW1158" s="50">
        <v>211.8</v>
      </c>
      <c r="AX1158" s="51">
        <f t="shared" si="300"/>
        <v>27.527716616099926</v>
      </c>
      <c r="AY1158" s="50">
        <f t="shared" si="301"/>
        <v>3114898.89</v>
      </c>
      <c r="AZ1158" s="50">
        <f t="shared" si="302"/>
        <v>5456475</v>
      </c>
      <c r="BA1158" s="50">
        <f t="shared" si="303"/>
        <v>1561.2999999999997</v>
      </c>
      <c r="BB1158" s="49">
        <v>24.469947122646822</v>
      </c>
      <c r="BC1158" s="52" t="s">
        <v>1059</v>
      </c>
      <c r="BD1158" s="52" t="s">
        <v>1059</v>
      </c>
      <c r="BE1158" s="52" t="s">
        <v>1060</v>
      </c>
      <c r="BF1158" s="38"/>
    </row>
    <row r="1159" spans="1:58" s="33" customFormat="1" x14ac:dyDescent="0.2">
      <c r="A1159" s="47">
        <v>119222</v>
      </c>
      <c r="B1159" s="48" t="s">
        <v>1066</v>
      </c>
      <c r="C1159" s="48">
        <v>907248.67</v>
      </c>
      <c r="D1159" s="48">
        <v>791927.5</v>
      </c>
      <c r="E1159" s="48">
        <v>117.75</v>
      </c>
      <c r="F1159" s="49">
        <f t="shared" si="289"/>
        <v>34.368626042156642</v>
      </c>
      <c r="G1159" s="48">
        <v>1104113.67</v>
      </c>
      <c r="H1159" s="48">
        <v>1115140</v>
      </c>
      <c r="I1159" s="48">
        <v>174</v>
      </c>
      <c r="J1159" s="49">
        <f t="shared" si="290"/>
        <v>30.69347684595656</v>
      </c>
      <c r="K1159" s="48">
        <v>1963737.42</v>
      </c>
      <c r="L1159" s="48">
        <v>1487025</v>
      </c>
      <c r="M1159" s="48">
        <v>222.5</v>
      </c>
      <c r="N1159" s="49">
        <f t="shared" si="291"/>
        <v>39.617439249508244</v>
      </c>
      <c r="O1159" s="48">
        <v>2352852.4300000002</v>
      </c>
      <c r="P1159" s="48">
        <v>2031600</v>
      </c>
      <c r="Q1159" s="48">
        <v>305</v>
      </c>
      <c r="R1159" s="49">
        <f t="shared" si="292"/>
        <v>35.90196167060445</v>
      </c>
      <c r="S1159" s="48">
        <v>349034.43</v>
      </c>
      <c r="T1159" s="48">
        <v>429990</v>
      </c>
      <c r="U1159" s="48">
        <v>66</v>
      </c>
      <c r="V1159" s="49">
        <f t="shared" si="293"/>
        <v>25.163532477499476</v>
      </c>
      <c r="W1159" s="48">
        <v>1199914.96</v>
      </c>
      <c r="X1159" s="48">
        <v>1380230</v>
      </c>
      <c r="Y1159" s="48">
        <v>212</v>
      </c>
      <c r="Z1159" s="49">
        <f t="shared" si="294"/>
        <v>26.080761032581528</v>
      </c>
      <c r="AA1159" s="48">
        <v>2024702.45</v>
      </c>
      <c r="AB1159" s="48">
        <v>1390125</v>
      </c>
      <c r="AC1159" s="48">
        <v>202.5</v>
      </c>
      <c r="AD1159" s="49">
        <f t="shared" si="295"/>
        <v>45.151174139016277</v>
      </c>
      <c r="AE1159" s="48">
        <v>1945782.45</v>
      </c>
      <c r="AF1159" s="48">
        <v>1283420</v>
      </c>
      <c r="AG1159" s="48">
        <v>183</v>
      </c>
      <c r="AH1159" s="49">
        <f t="shared" si="296"/>
        <v>45.482751944024564</v>
      </c>
      <c r="AI1159" s="48">
        <v>1173986.47</v>
      </c>
      <c r="AJ1159" s="48">
        <v>1213475</v>
      </c>
      <c r="AK1159" s="48">
        <v>177.5</v>
      </c>
      <c r="AL1159" s="49">
        <f t="shared" si="297"/>
        <v>29.991207540328396</v>
      </c>
      <c r="AM1159" s="48">
        <v>1331347.98</v>
      </c>
      <c r="AN1159" s="48">
        <v>1136692.5</v>
      </c>
      <c r="AO1159" s="48">
        <v>168.25</v>
      </c>
      <c r="AP1159" s="49">
        <f t="shared" si="298"/>
        <v>36.308665166700756</v>
      </c>
      <c r="AQ1159" s="48">
        <v>745817.98</v>
      </c>
      <c r="AR1159" s="50">
        <v>340000</v>
      </c>
      <c r="AS1159" s="50">
        <v>50</v>
      </c>
      <c r="AT1159" s="51">
        <f t="shared" si="299"/>
        <v>68.001051117647052</v>
      </c>
      <c r="AU1159" s="48">
        <v>1476495.99</v>
      </c>
      <c r="AV1159" s="50">
        <v>1869973</v>
      </c>
      <c r="AW1159" s="50">
        <v>256.7</v>
      </c>
      <c r="AX1159" s="51">
        <f t="shared" si="300"/>
        <v>24.477024903568125</v>
      </c>
      <c r="AY1159" s="50">
        <f t="shared" si="301"/>
        <v>9901604.0299999993</v>
      </c>
      <c r="AZ1159" s="50">
        <f t="shared" si="302"/>
        <v>8626037.5</v>
      </c>
      <c r="BA1159" s="50">
        <f t="shared" si="303"/>
        <v>2135.1999999999998</v>
      </c>
      <c r="BB1159" s="49">
        <v>35.51073650422078</v>
      </c>
      <c r="BC1159" s="52" t="s">
        <v>1059</v>
      </c>
      <c r="BD1159" s="52" t="s">
        <v>1059</v>
      </c>
      <c r="BE1159" s="52" t="s">
        <v>1060</v>
      </c>
      <c r="BF1159" s="38"/>
    </row>
    <row r="1160" spans="1:58" s="33" customFormat="1" x14ac:dyDescent="0.2">
      <c r="A1160" s="47">
        <v>119230</v>
      </c>
      <c r="B1160" s="48" t="s">
        <v>1067</v>
      </c>
      <c r="C1160" s="48">
        <v>-878.99</v>
      </c>
      <c r="D1160" s="48">
        <v>74310</v>
      </c>
      <c r="E1160" s="48">
        <v>11</v>
      </c>
      <c r="F1160" s="49">
        <f t="shared" si="289"/>
        <v>-0.35486071861122326</v>
      </c>
      <c r="G1160" s="48">
        <v>-2928.99</v>
      </c>
      <c r="H1160" s="48">
        <v>64850</v>
      </c>
      <c r="I1160" s="48">
        <v>10</v>
      </c>
      <c r="J1160" s="49">
        <f t="shared" si="290"/>
        <v>-1.4001340015420198</v>
      </c>
      <c r="K1160" s="48">
        <v>-5053.99</v>
      </c>
      <c r="L1160" s="48">
        <v>33650</v>
      </c>
      <c r="M1160" s="48">
        <v>5</v>
      </c>
      <c r="N1160" s="49">
        <f t="shared" si="291"/>
        <v>-4.5057860326894499</v>
      </c>
      <c r="O1160" s="48">
        <v>-858.99</v>
      </c>
      <c r="P1160" s="48">
        <v>75257.5</v>
      </c>
      <c r="Q1160" s="48">
        <v>11.25</v>
      </c>
      <c r="R1160" s="49">
        <f t="shared" si="292"/>
        <v>-0.35383436866757467</v>
      </c>
      <c r="S1160" s="48">
        <v>-4781.49</v>
      </c>
      <c r="T1160" s="48">
        <v>69767.5</v>
      </c>
      <c r="U1160" s="48">
        <v>10.75</v>
      </c>
      <c r="V1160" s="49">
        <f t="shared" si="293"/>
        <v>-2.1245736195219838</v>
      </c>
      <c r="W1160" s="48">
        <v>29936.01</v>
      </c>
      <c r="X1160" s="48">
        <v>77880</v>
      </c>
      <c r="Y1160" s="48">
        <v>12</v>
      </c>
      <c r="Z1160" s="49">
        <f t="shared" si="294"/>
        <v>11.531590909090909</v>
      </c>
      <c r="AA1160" s="48">
        <v>-1198.99</v>
      </c>
      <c r="AB1160" s="48">
        <v>49952.5</v>
      </c>
      <c r="AC1160" s="48">
        <v>7.25</v>
      </c>
      <c r="AD1160" s="49">
        <f t="shared" si="295"/>
        <v>-0.74408067664281075</v>
      </c>
      <c r="AE1160" s="48">
        <v>-3426.49</v>
      </c>
      <c r="AF1160" s="48">
        <v>55120</v>
      </c>
      <c r="AG1160" s="48">
        <v>8</v>
      </c>
      <c r="AH1160" s="49">
        <f t="shared" si="296"/>
        <v>-1.8649256168359942</v>
      </c>
      <c r="AI1160" s="48">
        <v>-53786.49</v>
      </c>
      <c r="AJ1160" s="48">
        <v>72345</v>
      </c>
      <c r="AK1160" s="48">
        <v>10.5</v>
      </c>
      <c r="AL1160" s="49">
        <f t="shared" si="297"/>
        <v>-23.047635496578895</v>
      </c>
      <c r="AM1160" s="48">
        <v>-2466.4899999999998</v>
      </c>
      <c r="AN1160" s="48">
        <v>94460</v>
      </c>
      <c r="AO1160" s="48">
        <v>14</v>
      </c>
      <c r="AP1160" s="49">
        <f t="shared" si="298"/>
        <v>-0.80945574846495871</v>
      </c>
      <c r="AQ1160" s="48">
        <v>-1851.49</v>
      </c>
      <c r="AR1160" s="50">
        <v>70245</v>
      </c>
      <c r="AS1160" s="50">
        <v>10.5</v>
      </c>
      <c r="AT1160" s="51">
        <f t="shared" si="299"/>
        <v>-0.81708577122926895</v>
      </c>
      <c r="AU1160" s="48">
        <v>-4686.49</v>
      </c>
      <c r="AV1160" s="50">
        <v>82680</v>
      </c>
      <c r="AW1160" s="50">
        <v>12</v>
      </c>
      <c r="AX1160" s="51">
        <f t="shared" si="300"/>
        <v>-1.7571503386550555</v>
      </c>
      <c r="AY1160" s="50">
        <f t="shared" si="301"/>
        <v>14234.57</v>
      </c>
      <c r="AZ1160" s="50">
        <f t="shared" si="302"/>
        <v>445667.5</v>
      </c>
      <c r="BA1160" s="50">
        <f t="shared" si="303"/>
        <v>122.25</v>
      </c>
      <c r="BB1160" s="49">
        <v>-1.9639669842507927</v>
      </c>
      <c r="BC1160" s="52" t="s">
        <v>1059</v>
      </c>
      <c r="BD1160" s="52" t="s">
        <v>1059</v>
      </c>
      <c r="BE1160" s="52" t="s">
        <v>1060</v>
      </c>
      <c r="BF1160" s="38"/>
    </row>
    <row r="1161" spans="1:58" s="33" customFormat="1" x14ac:dyDescent="0.2">
      <c r="A1161" s="47">
        <v>141379</v>
      </c>
      <c r="B1161" s="48" t="s">
        <v>1071</v>
      </c>
      <c r="C1161" s="48">
        <v>-7295.46</v>
      </c>
      <c r="D1161" s="48">
        <v>0</v>
      </c>
      <c r="E1161" s="48">
        <v>0</v>
      </c>
      <c r="F1161" s="49">
        <f t="shared" si="289"/>
        <v>0</v>
      </c>
      <c r="G1161" s="48">
        <v>-976.72</v>
      </c>
      <c r="H1161" s="48">
        <v>65100</v>
      </c>
      <c r="I1161" s="48">
        <v>10</v>
      </c>
      <c r="J1161" s="49">
        <f t="shared" si="290"/>
        <v>-0.46510476190476191</v>
      </c>
      <c r="K1161" s="48">
        <v>-925.16</v>
      </c>
      <c r="L1161" s="48">
        <v>98550</v>
      </c>
      <c r="M1161" s="48">
        <v>15</v>
      </c>
      <c r="N1161" s="49">
        <f t="shared" si="291"/>
        <v>-0.2816316590563166</v>
      </c>
      <c r="O1161" s="48">
        <v>-1161.4100000000001</v>
      </c>
      <c r="P1161" s="48">
        <v>107120</v>
      </c>
      <c r="Q1161" s="48">
        <v>16</v>
      </c>
      <c r="R1161" s="49">
        <f t="shared" si="292"/>
        <v>-0.33610632935026141</v>
      </c>
      <c r="S1161" s="48">
        <v>-1360.79</v>
      </c>
      <c r="T1161" s="48">
        <v>58410</v>
      </c>
      <c r="U1161" s="48">
        <v>9</v>
      </c>
      <c r="V1161" s="49">
        <f t="shared" si="293"/>
        <v>-0.72221349084060948</v>
      </c>
      <c r="W1161" s="48">
        <v>-1542.04</v>
      </c>
      <c r="X1161" s="48">
        <v>32450</v>
      </c>
      <c r="Y1161" s="48">
        <v>5</v>
      </c>
      <c r="Z1161" s="49">
        <f t="shared" si="294"/>
        <v>-1.4256147919876732</v>
      </c>
      <c r="AA1161" s="48">
        <v>-1932.67</v>
      </c>
      <c r="AB1161" s="48">
        <v>0</v>
      </c>
      <c r="AC1161" s="48">
        <v>0</v>
      </c>
      <c r="AD1161" s="49">
        <f t="shared" si="295"/>
        <v>0</v>
      </c>
      <c r="AE1161" s="48">
        <v>-1932.67</v>
      </c>
      <c r="AF1161" s="48">
        <v>0</v>
      </c>
      <c r="AG1161" s="48">
        <v>0</v>
      </c>
      <c r="AH1161" s="49">
        <f t="shared" si="296"/>
        <v>0</v>
      </c>
      <c r="AI1161" s="48">
        <v>-2401.42</v>
      </c>
      <c r="AJ1161" s="48">
        <v>0</v>
      </c>
      <c r="AK1161" s="48">
        <v>0</v>
      </c>
      <c r="AL1161" s="49">
        <f t="shared" si="297"/>
        <v>0</v>
      </c>
      <c r="AM1161" s="48">
        <v>-2401.42</v>
      </c>
      <c r="AN1161" s="48">
        <v>0</v>
      </c>
      <c r="AO1161" s="48">
        <v>0</v>
      </c>
      <c r="AP1161" s="49">
        <f t="shared" si="298"/>
        <v>0</v>
      </c>
      <c r="AQ1161" s="48">
        <v>-2401.42</v>
      </c>
      <c r="AR1161" s="50">
        <v>0</v>
      </c>
      <c r="AS1161" s="50">
        <v>0</v>
      </c>
      <c r="AT1161" s="51">
        <f t="shared" si="299"/>
        <v>0</v>
      </c>
      <c r="AU1161" s="48">
        <v>0</v>
      </c>
      <c r="AV1161" s="50">
        <v>0</v>
      </c>
      <c r="AW1161" s="50">
        <v>0</v>
      </c>
      <c r="AX1161" s="51">
        <f t="shared" si="300"/>
        <v>0</v>
      </c>
      <c r="AY1161" s="50">
        <f t="shared" si="301"/>
        <v>-15194.250000000002</v>
      </c>
      <c r="AZ1161" s="50">
        <f t="shared" si="302"/>
        <v>361630</v>
      </c>
      <c r="BA1161" s="50">
        <f t="shared" si="303"/>
        <v>55</v>
      </c>
      <c r="BB1161" s="49">
        <v>-2.0857411719160468</v>
      </c>
      <c r="BC1161" s="52" t="s">
        <v>1059</v>
      </c>
      <c r="BD1161" s="52" t="s">
        <v>1059</v>
      </c>
      <c r="BE1161" s="52" t="s">
        <v>1060</v>
      </c>
      <c r="BF1161" s="38"/>
    </row>
    <row r="1162" spans="1:58" s="33" customFormat="1" x14ac:dyDescent="0.2">
      <c r="A1162" s="47">
        <v>144750</v>
      </c>
      <c r="B1162" s="48" t="s">
        <v>1072</v>
      </c>
      <c r="C1162" s="48">
        <v>63005.45</v>
      </c>
      <c r="D1162" s="48">
        <v>227490</v>
      </c>
      <c r="E1162" s="48">
        <v>34</v>
      </c>
      <c r="F1162" s="49">
        <f t="shared" si="289"/>
        <v>8.3087762099432947</v>
      </c>
      <c r="G1162" s="48">
        <v>-1332.06</v>
      </c>
      <c r="H1162" s="48">
        <v>64100</v>
      </c>
      <c r="I1162" s="48">
        <v>10</v>
      </c>
      <c r="J1162" s="49">
        <f t="shared" si="290"/>
        <v>-0.64420998439937605</v>
      </c>
      <c r="K1162" s="48">
        <v>-3480.03</v>
      </c>
      <c r="L1162" s="48">
        <v>139870</v>
      </c>
      <c r="M1162" s="48">
        <v>21</v>
      </c>
      <c r="N1162" s="49">
        <f t="shared" si="291"/>
        <v>-0.7464138128261959</v>
      </c>
      <c r="O1162" s="48">
        <v>99.72</v>
      </c>
      <c r="P1162" s="48">
        <v>202523.5</v>
      </c>
      <c r="Q1162" s="48">
        <v>28.95</v>
      </c>
      <c r="R1162" s="49">
        <f t="shared" si="292"/>
        <v>1.5264006399257369E-2</v>
      </c>
      <c r="S1162" s="48">
        <v>-5074.1499999999996</v>
      </c>
      <c r="T1162" s="48">
        <v>130800</v>
      </c>
      <c r="U1162" s="48">
        <v>20</v>
      </c>
      <c r="V1162" s="49">
        <f t="shared" si="293"/>
        <v>-1.2025890672782875</v>
      </c>
      <c r="W1162" s="48">
        <v>-7045.47</v>
      </c>
      <c r="X1162" s="48">
        <v>150025</v>
      </c>
      <c r="Y1162" s="48">
        <v>22.5</v>
      </c>
      <c r="Z1162" s="49">
        <f t="shared" si="294"/>
        <v>-1.4088591901349776</v>
      </c>
      <c r="AA1162" s="48">
        <v>0.08</v>
      </c>
      <c r="AB1162" s="48">
        <v>122075</v>
      </c>
      <c r="AC1162" s="48">
        <v>17.5</v>
      </c>
      <c r="AD1162" s="49">
        <f t="shared" si="295"/>
        <v>2.0315379889412246E-5</v>
      </c>
      <c r="AE1162" s="48">
        <v>-3748.38</v>
      </c>
      <c r="AF1162" s="48">
        <v>71650</v>
      </c>
      <c r="AG1162" s="48">
        <v>10</v>
      </c>
      <c r="AH1162" s="49">
        <f t="shared" si="296"/>
        <v>-1.5694542916957432</v>
      </c>
      <c r="AI1162" s="48">
        <v>-7644.97</v>
      </c>
      <c r="AJ1162" s="48">
        <v>151580</v>
      </c>
      <c r="AK1162" s="48">
        <v>22</v>
      </c>
      <c r="AL1162" s="49">
        <f t="shared" si="297"/>
        <v>-1.5634916875577252</v>
      </c>
      <c r="AM1162" s="48">
        <v>67277.34</v>
      </c>
      <c r="AN1162" s="48">
        <v>201270</v>
      </c>
      <c r="AO1162" s="48">
        <v>28</v>
      </c>
      <c r="AP1162" s="49">
        <f t="shared" si="298"/>
        <v>10.362187807422863</v>
      </c>
      <c r="AQ1162" s="48">
        <v>-219.55</v>
      </c>
      <c r="AR1162" s="50">
        <v>137800</v>
      </c>
      <c r="AS1162" s="50">
        <v>20</v>
      </c>
      <c r="AT1162" s="51">
        <f t="shared" si="299"/>
        <v>-4.9390783744557333E-2</v>
      </c>
      <c r="AU1162" s="48">
        <v>52325.71</v>
      </c>
      <c r="AV1162" s="50">
        <v>207700</v>
      </c>
      <c r="AW1162" s="50">
        <v>30</v>
      </c>
      <c r="AX1162" s="51">
        <f t="shared" si="300"/>
        <v>7.8098074626865674</v>
      </c>
      <c r="AY1162" s="50">
        <f t="shared" si="301"/>
        <v>46173.54</v>
      </c>
      <c r="AZ1162" s="50">
        <f t="shared" si="302"/>
        <v>1036883.5</v>
      </c>
      <c r="BA1162" s="50">
        <f t="shared" si="303"/>
        <v>263.95</v>
      </c>
      <c r="BB1162" s="49">
        <v>2.6449266873044115</v>
      </c>
      <c r="BC1162" s="52" t="s">
        <v>1059</v>
      </c>
      <c r="BD1162" s="52" t="s">
        <v>1059</v>
      </c>
      <c r="BE1162" s="52" t="s">
        <v>1060</v>
      </c>
      <c r="BF1162" s="38"/>
    </row>
    <row r="1163" spans="1:58" s="33" customFormat="1" x14ac:dyDescent="0.2">
      <c r="A1163" s="47">
        <v>170614</v>
      </c>
      <c r="B1163" s="48" t="s">
        <v>1075</v>
      </c>
      <c r="C1163" s="48">
        <v>26244.09</v>
      </c>
      <c r="D1163" s="48">
        <v>1418827.5</v>
      </c>
      <c r="E1163" s="48">
        <v>210.25</v>
      </c>
      <c r="F1163" s="49">
        <f t="shared" si="289"/>
        <v>0.55491079782425978</v>
      </c>
      <c r="G1163" s="48">
        <v>-23364.91</v>
      </c>
      <c r="H1163" s="48">
        <v>1094000</v>
      </c>
      <c r="I1163" s="48">
        <v>170</v>
      </c>
      <c r="J1163" s="49">
        <f t="shared" si="290"/>
        <v>-0.66207697440585012</v>
      </c>
      <c r="K1163" s="48">
        <v>-51041.17</v>
      </c>
      <c r="L1163" s="48">
        <v>1291000</v>
      </c>
      <c r="M1163" s="48">
        <v>195</v>
      </c>
      <c r="N1163" s="49">
        <f t="shared" si="291"/>
        <v>-1.1860845081332299</v>
      </c>
      <c r="O1163" s="48">
        <v>129098.83</v>
      </c>
      <c r="P1163" s="48">
        <v>1325150</v>
      </c>
      <c r="Q1163" s="48">
        <v>200</v>
      </c>
      <c r="R1163" s="49">
        <f t="shared" si="292"/>
        <v>3.0200835603516585</v>
      </c>
      <c r="S1163" s="48">
        <v>-206304.17</v>
      </c>
      <c r="T1163" s="48">
        <v>710700</v>
      </c>
      <c r="U1163" s="48">
        <v>110</v>
      </c>
      <c r="V1163" s="49">
        <f t="shared" si="293"/>
        <v>-8.9987748276347279</v>
      </c>
      <c r="W1163" s="48">
        <v>-53536.18</v>
      </c>
      <c r="X1163" s="48">
        <v>875250</v>
      </c>
      <c r="Y1163" s="48">
        <v>135</v>
      </c>
      <c r="Z1163" s="49">
        <f t="shared" si="294"/>
        <v>-1.8350018851756642</v>
      </c>
      <c r="AA1163" s="48">
        <v>249591.82</v>
      </c>
      <c r="AB1163" s="48">
        <v>1112300</v>
      </c>
      <c r="AC1163" s="48">
        <v>162</v>
      </c>
      <c r="AD1163" s="49">
        <f t="shared" si="295"/>
        <v>6.9561686775150582</v>
      </c>
      <c r="AE1163" s="48">
        <v>-39077.18</v>
      </c>
      <c r="AF1163" s="48">
        <v>820350</v>
      </c>
      <c r="AG1163" s="48">
        <v>118</v>
      </c>
      <c r="AH1163" s="49">
        <f t="shared" si="296"/>
        <v>-1.429042969464253</v>
      </c>
      <c r="AI1163" s="48">
        <v>-42325.18</v>
      </c>
      <c r="AJ1163" s="48">
        <v>714300</v>
      </c>
      <c r="AK1163" s="48">
        <v>105</v>
      </c>
      <c r="AL1163" s="49">
        <f t="shared" si="297"/>
        <v>-1.8368760744785106</v>
      </c>
      <c r="AM1163" s="48">
        <v>-25689.18</v>
      </c>
      <c r="AN1163" s="48">
        <v>662650</v>
      </c>
      <c r="AO1163" s="48">
        <v>100</v>
      </c>
      <c r="AP1163" s="49">
        <f t="shared" si="298"/>
        <v>-1.2017876405342187</v>
      </c>
      <c r="AQ1163" s="48">
        <v>54071.839999999997</v>
      </c>
      <c r="AR1163" s="50">
        <v>1007700</v>
      </c>
      <c r="AS1163" s="50">
        <v>150</v>
      </c>
      <c r="AT1163" s="51">
        <f t="shared" si="299"/>
        <v>1.6634187158876648</v>
      </c>
      <c r="AU1163" s="48">
        <v>-112717.21</v>
      </c>
      <c r="AV1163" s="50">
        <v>1629250</v>
      </c>
      <c r="AW1163" s="50">
        <v>235</v>
      </c>
      <c r="AX1163" s="51">
        <f t="shared" si="300"/>
        <v>-2.1446883596746971</v>
      </c>
      <c r="AY1163" s="50">
        <f t="shared" si="301"/>
        <v>70688.31</v>
      </c>
      <c r="AZ1163" s="50">
        <f t="shared" si="302"/>
        <v>7827227.5</v>
      </c>
      <c r="BA1163" s="50">
        <f t="shared" si="303"/>
        <v>1890.25</v>
      </c>
      <c r="BB1163" s="49">
        <v>-0.23271427840866124</v>
      </c>
      <c r="BC1163" s="52" t="s">
        <v>1059</v>
      </c>
      <c r="BD1163" s="52" t="s">
        <v>1059</v>
      </c>
      <c r="BE1163" s="52" t="s">
        <v>1060</v>
      </c>
      <c r="BF1163" s="38"/>
    </row>
    <row r="1164" spans="1:58" s="33" customFormat="1" x14ac:dyDescent="0.2">
      <c r="A1164" s="47">
        <v>170692</v>
      </c>
      <c r="B1164" s="48" t="s">
        <v>186</v>
      </c>
      <c r="C1164" s="48">
        <v>-23051.360000000001</v>
      </c>
      <c r="D1164" s="48">
        <v>1107350</v>
      </c>
      <c r="E1164" s="48">
        <v>156</v>
      </c>
      <c r="F1164" s="49">
        <f t="shared" si="289"/>
        <v>-0.62450065471621441</v>
      </c>
      <c r="G1164" s="48">
        <v>55687.1</v>
      </c>
      <c r="H1164" s="48">
        <v>1035015.5</v>
      </c>
      <c r="I1164" s="48">
        <v>151.15</v>
      </c>
      <c r="J1164" s="49">
        <f t="shared" si="290"/>
        <v>1.667897823752398</v>
      </c>
      <c r="K1164" s="48">
        <v>-67671.63</v>
      </c>
      <c r="L1164" s="48">
        <v>1237390</v>
      </c>
      <c r="M1164" s="48">
        <v>176</v>
      </c>
      <c r="N1164" s="49">
        <f t="shared" si="291"/>
        <v>-1.6406702009875624</v>
      </c>
      <c r="O1164" s="48">
        <v>-47078.61</v>
      </c>
      <c r="P1164" s="48">
        <v>1145450</v>
      </c>
      <c r="Q1164" s="48">
        <v>163</v>
      </c>
      <c r="R1164" s="49">
        <f t="shared" si="292"/>
        <v>-1.2741166441136671</v>
      </c>
      <c r="S1164" s="48">
        <v>-71390.600000000006</v>
      </c>
      <c r="T1164" s="48">
        <v>516817.5</v>
      </c>
      <c r="U1164" s="48">
        <v>74.150000000000006</v>
      </c>
      <c r="V1164" s="49">
        <f t="shared" si="293"/>
        <v>-4.2821858779936832</v>
      </c>
      <c r="W1164" s="48">
        <v>-130268.84</v>
      </c>
      <c r="X1164" s="48">
        <v>711150</v>
      </c>
      <c r="Y1164" s="48">
        <v>103</v>
      </c>
      <c r="Z1164" s="49">
        <f t="shared" si="294"/>
        <v>-5.4954161569289175</v>
      </c>
      <c r="AA1164" s="48">
        <v>237496.16</v>
      </c>
      <c r="AB1164" s="48">
        <v>745600</v>
      </c>
      <c r="AC1164" s="48">
        <v>101</v>
      </c>
      <c r="AD1164" s="49">
        <f t="shared" si="295"/>
        <v>9.8744379828326174</v>
      </c>
      <c r="AE1164" s="48">
        <v>-11423.84</v>
      </c>
      <c r="AF1164" s="48">
        <v>194022.5</v>
      </c>
      <c r="AG1164" s="48">
        <v>25.650000000000002</v>
      </c>
      <c r="AH1164" s="49">
        <f t="shared" si="296"/>
        <v>-1.7663683335695601</v>
      </c>
      <c r="AI1164" s="48">
        <v>5008.41</v>
      </c>
      <c r="AJ1164" s="48">
        <v>742270</v>
      </c>
      <c r="AK1164" s="48">
        <v>102</v>
      </c>
      <c r="AL1164" s="49">
        <f t="shared" si="297"/>
        <v>0.20917012677327654</v>
      </c>
      <c r="AM1164" s="48">
        <v>-37252.089999999997</v>
      </c>
      <c r="AN1164" s="48">
        <v>1082075</v>
      </c>
      <c r="AO1164" s="48">
        <v>154.5</v>
      </c>
      <c r="AP1164" s="49">
        <f t="shared" si="298"/>
        <v>-1.0672225030612479</v>
      </c>
      <c r="AQ1164" s="48">
        <v>69252.41</v>
      </c>
      <c r="AR1164" s="50">
        <v>769620</v>
      </c>
      <c r="AS1164" s="50">
        <v>104.2</v>
      </c>
      <c r="AT1164" s="51">
        <f t="shared" si="299"/>
        <v>2.7894606559081105</v>
      </c>
      <c r="AU1164" s="48">
        <v>-187517.95</v>
      </c>
      <c r="AV1164" s="50">
        <v>1487537.5</v>
      </c>
      <c r="AW1164" s="50">
        <v>201.75</v>
      </c>
      <c r="AX1164" s="51">
        <f t="shared" si="300"/>
        <v>-3.9078385923043961</v>
      </c>
      <c r="AY1164" s="50">
        <f t="shared" si="301"/>
        <v>-46277.78</v>
      </c>
      <c r="AZ1164" s="50">
        <f t="shared" si="302"/>
        <v>6498773</v>
      </c>
      <c r="BA1164" s="50">
        <f t="shared" si="303"/>
        <v>1512.3999999999999</v>
      </c>
      <c r="BB1164" s="49">
        <v>-0.59906789658129</v>
      </c>
      <c r="BC1164" s="52" t="s">
        <v>1059</v>
      </c>
      <c r="BD1164" s="52" t="s">
        <v>1059</v>
      </c>
      <c r="BE1164" s="52" t="s">
        <v>1060</v>
      </c>
      <c r="BF1164" s="38"/>
    </row>
    <row r="1165" spans="1:58" s="33" customFormat="1" x14ac:dyDescent="0.2">
      <c r="A1165" s="47">
        <v>170745</v>
      </c>
      <c r="B1165" s="48" t="s">
        <v>1089</v>
      </c>
      <c r="C1165" s="48">
        <v>-1830.17</v>
      </c>
      <c r="D1165" s="48">
        <v>229600</v>
      </c>
      <c r="E1165" s="48">
        <v>35</v>
      </c>
      <c r="F1165" s="49">
        <f t="shared" si="289"/>
        <v>-0.23913371080139376</v>
      </c>
      <c r="G1165" s="48">
        <v>-7380.17</v>
      </c>
      <c r="H1165" s="48">
        <v>226100</v>
      </c>
      <c r="I1165" s="48">
        <v>35</v>
      </c>
      <c r="J1165" s="49">
        <f t="shared" si="290"/>
        <v>-1.0118764705882353</v>
      </c>
      <c r="K1165" s="48">
        <v>-6775.17</v>
      </c>
      <c r="L1165" s="48">
        <v>167000</v>
      </c>
      <c r="M1165" s="48">
        <v>25</v>
      </c>
      <c r="N1165" s="49">
        <f t="shared" si="291"/>
        <v>-1.2170964071856287</v>
      </c>
      <c r="O1165" s="48">
        <v>56874.83</v>
      </c>
      <c r="P1165" s="48">
        <v>65900</v>
      </c>
      <c r="Q1165" s="48">
        <v>10</v>
      </c>
      <c r="R1165" s="49">
        <f t="shared" si="292"/>
        <v>26.754472382397569</v>
      </c>
      <c r="S1165" s="48">
        <v>-2025.17</v>
      </c>
      <c r="T1165" s="48">
        <v>0</v>
      </c>
      <c r="U1165" s="48">
        <v>0</v>
      </c>
      <c r="V1165" s="49">
        <f t="shared" si="293"/>
        <v>0</v>
      </c>
      <c r="W1165" s="48">
        <v>-2025.17</v>
      </c>
      <c r="X1165" s="48">
        <v>0</v>
      </c>
      <c r="Y1165" s="48">
        <v>0</v>
      </c>
      <c r="Z1165" s="49">
        <f t="shared" si="294"/>
        <v>0</v>
      </c>
      <c r="AA1165" s="48">
        <v>-2025.17</v>
      </c>
      <c r="AB1165" s="48">
        <v>0</v>
      </c>
      <c r="AC1165" s="48">
        <v>0</v>
      </c>
      <c r="AD1165" s="49">
        <f t="shared" si="295"/>
        <v>0</v>
      </c>
      <c r="AE1165" s="48">
        <v>-9800.17</v>
      </c>
      <c r="AF1165" s="48">
        <v>239400</v>
      </c>
      <c r="AG1165" s="48">
        <v>35</v>
      </c>
      <c r="AH1165" s="49">
        <f t="shared" si="296"/>
        <v>-1.2280914786967418</v>
      </c>
      <c r="AI1165" s="48">
        <v>-11200.17</v>
      </c>
      <c r="AJ1165" s="48">
        <v>239400</v>
      </c>
      <c r="AK1165" s="48">
        <v>35</v>
      </c>
      <c r="AL1165" s="49">
        <f t="shared" si="297"/>
        <v>-1.4503144110275688</v>
      </c>
      <c r="AM1165" s="48">
        <v>-8750.17</v>
      </c>
      <c r="AN1165" s="48">
        <v>225400</v>
      </c>
      <c r="AO1165" s="48">
        <v>35</v>
      </c>
      <c r="AP1165" s="49">
        <f t="shared" si="298"/>
        <v>-1.2034395297249334</v>
      </c>
      <c r="AQ1165" s="48">
        <v>-5400.17</v>
      </c>
      <c r="AR1165" s="50">
        <v>199800</v>
      </c>
      <c r="AS1165" s="50">
        <v>30</v>
      </c>
      <c r="AT1165" s="51">
        <f t="shared" si="299"/>
        <v>-0.8378642142142142</v>
      </c>
      <c r="AU1165" s="48">
        <v>-28950.17</v>
      </c>
      <c r="AV1165" s="50">
        <v>232400</v>
      </c>
      <c r="AW1165" s="50">
        <v>35</v>
      </c>
      <c r="AX1165" s="51">
        <f t="shared" si="300"/>
        <v>-3.861683605851979</v>
      </c>
      <c r="AY1165" s="50">
        <f t="shared" si="301"/>
        <v>34813.810000000005</v>
      </c>
      <c r="AZ1165" s="50">
        <f t="shared" si="302"/>
        <v>688600</v>
      </c>
      <c r="BA1165" s="50">
        <f t="shared" si="303"/>
        <v>275</v>
      </c>
      <c r="BB1165" s="49">
        <v>-0.49747848767123276</v>
      </c>
      <c r="BC1165" s="52" t="s">
        <v>1059</v>
      </c>
      <c r="BD1165" s="52" t="s">
        <v>1059</v>
      </c>
      <c r="BE1165" s="52" t="s">
        <v>1060</v>
      </c>
      <c r="BF1165" s="38"/>
    </row>
    <row r="1166" spans="1:58" s="33" customFormat="1" x14ac:dyDescent="0.2">
      <c r="A1166" s="47">
        <v>171063</v>
      </c>
      <c r="B1166" s="48" t="s">
        <v>1076</v>
      </c>
      <c r="C1166" s="48">
        <v>84132.99</v>
      </c>
      <c r="D1166" s="48">
        <v>218130</v>
      </c>
      <c r="E1166" s="48">
        <v>33</v>
      </c>
      <c r="F1166" s="49">
        <f t="shared" si="289"/>
        <v>11.571034245633339</v>
      </c>
      <c r="G1166" s="48">
        <v>-1484.39</v>
      </c>
      <c r="H1166" s="48">
        <v>103160</v>
      </c>
      <c r="I1166" s="48">
        <v>16</v>
      </c>
      <c r="J1166" s="49">
        <f t="shared" si="290"/>
        <v>-0.44606523846452117</v>
      </c>
      <c r="K1166" s="48">
        <v>-5562.89</v>
      </c>
      <c r="L1166" s="48">
        <v>245210</v>
      </c>
      <c r="M1166" s="48">
        <v>37</v>
      </c>
      <c r="N1166" s="49">
        <f t="shared" si="291"/>
        <v>-0.68058684392969293</v>
      </c>
      <c r="O1166" s="48">
        <v>-2624.93</v>
      </c>
      <c r="P1166" s="48">
        <v>186640</v>
      </c>
      <c r="Q1166" s="48">
        <v>28</v>
      </c>
      <c r="R1166" s="49">
        <f t="shared" si="292"/>
        <v>-0.43598815902271748</v>
      </c>
      <c r="S1166" s="48">
        <v>-8218.4699999999993</v>
      </c>
      <c r="T1166" s="48">
        <v>64900</v>
      </c>
      <c r="U1166" s="48">
        <v>10</v>
      </c>
      <c r="V1166" s="49">
        <f t="shared" si="293"/>
        <v>-3.9256174114021571</v>
      </c>
      <c r="W1166" s="48">
        <v>75355.009999999995</v>
      </c>
      <c r="X1166" s="48">
        <v>196700</v>
      </c>
      <c r="Y1166" s="48">
        <v>30</v>
      </c>
      <c r="Z1166" s="49">
        <f t="shared" si="294"/>
        <v>11.492884087442805</v>
      </c>
      <c r="AA1166" s="48">
        <v>-0.3</v>
      </c>
      <c r="AB1166" s="48">
        <v>125825</v>
      </c>
      <c r="AC1166" s="48">
        <v>17.5</v>
      </c>
      <c r="AD1166" s="49">
        <f t="shared" si="295"/>
        <v>-7.3912179614544002E-5</v>
      </c>
      <c r="AE1166" s="48">
        <v>-3691.71</v>
      </c>
      <c r="AF1166" s="48">
        <v>0</v>
      </c>
      <c r="AG1166" s="48">
        <v>0</v>
      </c>
      <c r="AH1166" s="49">
        <f t="shared" si="296"/>
        <v>0</v>
      </c>
      <c r="AI1166" s="48">
        <v>-7890.34</v>
      </c>
      <c r="AJ1166" s="48">
        <v>68900</v>
      </c>
      <c r="AK1166" s="48">
        <v>10</v>
      </c>
      <c r="AL1166" s="49">
        <f t="shared" si="297"/>
        <v>-3.5500804063860669</v>
      </c>
      <c r="AM1166" s="48">
        <v>79648.399999999994</v>
      </c>
      <c r="AN1166" s="48">
        <v>150580</v>
      </c>
      <c r="AO1166" s="48">
        <v>22</v>
      </c>
      <c r="AP1166" s="49">
        <f t="shared" si="298"/>
        <v>16.397266569265508</v>
      </c>
      <c r="AQ1166" s="48">
        <v>65416.02</v>
      </c>
      <c r="AR1166" s="50">
        <v>121220</v>
      </c>
      <c r="AS1166" s="50">
        <v>18</v>
      </c>
      <c r="AT1166" s="51">
        <f t="shared" si="299"/>
        <v>16.7290597261178</v>
      </c>
      <c r="AU1166" s="48">
        <v>51853.24</v>
      </c>
      <c r="AV1166" s="50">
        <v>209700</v>
      </c>
      <c r="AW1166" s="50">
        <v>30</v>
      </c>
      <c r="AX1166" s="51">
        <f t="shared" si="300"/>
        <v>7.6654765855984728</v>
      </c>
      <c r="AY1166" s="50">
        <f t="shared" si="301"/>
        <v>141597.02000000002</v>
      </c>
      <c r="AZ1166" s="50">
        <f t="shared" si="302"/>
        <v>1140565</v>
      </c>
      <c r="BA1166" s="50">
        <f t="shared" si="303"/>
        <v>251.5</v>
      </c>
      <c r="BB1166" s="49">
        <v>5.9935667089502154</v>
      </c>
      <c r="BC1166" s="52" t="s">
        <v>1059</v>
      </c>
      <c r="BD1166" s="52" t="s">
        <v>1059</v>
      </c>
      <c r="BE1166" s="52" t="s">
        <v>1060</v>
      </c>
      <c r="BF1166" s="38"/>
    </row>
    <row r="1167" spans="1:58" s="33" customFormat="1" x14ac:dyDescent="0.2">
      <c r="A1167" s="47">
        <v>171662</v>
      </c>
      <c r="B1167" s="48" t="s">
        <v>1077</v>
      </c>
      <c r="C1167" s="48">
        <v>441600.56</v>
      </c>
      <c r="D1167" s="48">
        <v>4050265.5</v>
      </c>
      <c r="E1167" s="48">
        <v>602.75</v>
      </c>
      <c r="F1167" s="49">
        <f t="shared" si="289"/>
        <v>3.2709008335379495</v>
      </c>
      <c r="G1167" s="48">
        <v>488342.07</v>
      </c>
      <c r="H1167" s="48">
        <v>2741975</v>
      </c>
      <c r="I1167" s="48">
        <v>423.5</v>
      </c>
      <c r="J1167" s="49">
        <f t="shared" si="290"/>
        <v>5.521058423216842</v>
      </c>
      <c r="K1167" s="48">
        <v>-299599.92</v>
      </c>
      <c r="L1167" s="48">
        <v>4044386.5</v>
      </c>
      <c r="M1167" s="48">
        <v>603.45000000000005</v>
      </c>
      <c r="N1167" s="49">
        <f t="shared" si="291"/>
        <v>-2.2223389381801169</v>
      </c>
      <c r="O1167" s="48">
        <v>1028488.66</v>
      </c>
      <c r="P1167" s="48">
        <v>3730522.5</v>
      </c>
      <c r="Q1167" s="48">
        <v>560.75</v>
      </c>
      <c r="R1167" s="49">
        <f t="shared" si="292"/>
        <v>8.546563774913567</v>
      </c>
      <c r="S1167" s="48">
        <v>154102.06</v>
      </c>
      <c r="T1167" s="48">
        <v>3027576</v>
      </c>
      <c r="U1167" s="48">
        <v>459.9</v>
      </c>
      <c r="V1167" s="49">
        <f t="shared" si="293"/>
        <v>1.577884043208164</v>
      </c>
      <c r="W1167" s="48">
        <v>264435.8</v>
      </c>
      <c r="X1167" s="48">
        <v>3540615</v>
      </c>
      <c r="Y1167" s="48">
        <v>543.5</v>
      </c>
      <c r="Z1167" s="49">
        <f t="shared" si="294"/>
        <v>2.2405921005249088</v>
      </c>
      <c r="AA1167" s="48">
        <v>613193.43000000005</v>
      </c>
      <c r="AB1167" s="48">
        <v>3094941</v>
      </c>
      <c r="AC1167" s="48">
        <v>443.9</v>
      </c>
      <c r="AD1167" s="49">
        <f t="shared" si="295"/>
        <v>6.1419575785128053</v>
      </c>
      <c r="AE1167" s="48">
        <v>429340.51</v>
      </c>
      <c r="AF1167" s="48">
        <v>2349186.5</v>
      </c>
      <c r="AG1167" s="48">
        <v>333.35</v>
      </c>
      <c r="AH1167" s="49">
        <f t="shared" si="296"/>
        <v>5.4828406769747744</v>
      </c>
      <c r="AI1167" s="48">
        <v>-28250.05</v>
      </c>
      <c r="AJ1167" s="48">
        <v>4160894.5</v>
      </c>
      <c r="AK1167" s="48">
        <v>606.15</v>
      </c>
      <c r="AL1167" s="49">
        <f t="shared" si="297"/>
        <v>-0.21047194299206576</v>
      </c>
      <c r="AM1167" s="48">
        <v>398503.95</v>
      </c>
      <c r="AN1167" s="48">
        <v>2842237.5</v>
      </c>
      <c r="AO1167" s="48">
        <v>421.25</v>
      </c>
      <c r="AP1167" s="49">
        <f t="shared" si="298"/>
        <v>4.3464427057907722</v>
      </c>
      <c r="AQ1167" s="48">
        <v>329389.42</v>
      </c>
      <c r="AR1167" s="50">
        <v>3628647.5</v>
      </c>
      <c r="AS1167" s="50">
        <v>530.25</v>
      </c>
      <c r="AT1167" s="51">
        <f t="shared" si="299"/>
        <v>2.8140159715155577</v>
      </c>
      <c r="AU1167" s="48">
        <v>31220.93</v>
      </c>
      <c r="AV1167" s="50">
        <v>5998190</v>
      </c>
      <c r="AW1167" s="50">
        <v>858.5</v>
      </c>
      <c r="AX1167" s="51">
        <f t="shared" si="300"/>
        <v>0.16135681430564888</v>
      </c>
      <c r="AY1167" s="50">
        <f t="shared" si="301"/>
        <v>2690562.66</v>
      </c>
      <c r="AZ1167" s="50">
        <f t="shared" si="302"/>
        <v>24230281.5</v>
      </c>
      <c r="BA1167" s="50">
        <f t="shared" si="303"/>
        <v>6387.25</v>
      </c>
      <c r="BB1167" s="49">
        <v>2.7626786398226084</v>
      </c>
      <c r="BC1167" s="52" t="s">
        <v>1059</v>
      </c>
      <c r="BD1167" s="52" t="s">
        <v>1059</v>
      </c>
      <c r="BE1167" s="52" t="s">
        <v>1060</v>
      </c>
      <c r="BF1167" s="38"/>
    </row>
    <row r="1168" spans="1:58" s="33" customFormat="1" x14ac:dyDescent="0.2">
      <c r="A1168" s="47">
        <v>174382</v>
      </c>
      <c r="B1168" s="48" t="s">
        <v>1078</v>
      </c>
      <c r="C1168" s="48">
        <v>-1900.91</v>
      </c>
      <c r="D1168" s="48">
        <v>295840</v>
      </c>
      <c r="E1168" s="48">
        <v>43</v>
      </c>
      <c r="F1168" s="49">
        <f t="shared" si="289"/>
        <v>-0.1927639940508383</v>
      </c>
      <c r="G1168" s="48">
        <v>159.09</v>
      </c>
      <c r="H1168" s="48">
        <v>6410</v>
      </c>
      <c r="I1168" s="48">
        <v>1</v>
      </c>
      <c r="J1168" s="49">
        <f t="shared" si="290"/>
        <v>0.76939001560062403</v>
      </c>
      <c r="K1168" s="48">
        <v>-7561.91</v>
      </c>
      <c r="L1168" s="48">
        <v>233800</v>
      </c>
      <c r="M1168" s="48">
        <v>35</v>
      </c>
      <c r="N1168" s="49">
        <f t="shared" si="291"/>
        <v>-0.97030496150556034</v>
      </c>
      <c r="O1168" s="48">
        <v>-8873.91</v>
      </c>
      <c r="P1168" s="48">
        <v>314560</v>
      </c>
      <c r="Q1168" s="48">
        <v>47</v>
      </c>
      <c r="R1168" s="49">
        <f t="shared" si="292"/>
        <v>-0.87452699008138346</v>
      </c>
      <c r="S1168" s="48">
        <v>207819.07</v>
      </c>
      <c r="T1168" s="48">
        <v>520200</v>
      </c>
      <c r="U1168" s="48">
        <v>80</v>
      </c>
      <c r="V1168" s="49">
        <f t="shared" si="293"/>
        <v>12.384450538254518</v>
      </c>
      <c r="W1168" s="48">
        <v>-771.93</v>
      </c>
      <c r="X1168" s="48">
        <v>375180</v>
      </c>
      <c r="Y1168" s="48">
        <v>57</v>
      </c>
      <c r="Z1168" s="49">
        <f t="shared" si="294"/>
        <v>-6.1724772109387489E-2</v>
      </c>
      <c r="AA1168" s="48">
        <v>112582.09</v>
      </c>
      <c r="AB1168" s="48">
        <v>469860</v>
      </c>
      <c r="AC1168" s="48">
        <v>69</v>
      </c>
      <c r="AD1168" s="49">
        <f t="shared" si="295"/>
        <v>7.4278397607798068</v>
      </c>
      <c r="AE1168" s="48">
        <v>428577.09</v>
      </c>
      <c r="AF1168" s="48">
        <v>334382.5</v>
      </c>
      <c r="AG1168" s="48">
        <v>46.75</v>
      </c>
      <c r="AH1168" s="49">
        <f t="shared" si="296"/>
        <v>38.450913848661337</v>
      </c>
      <c r="AI1168" s="48">
        <v>393160.84</v>
      </c>
      <c r="AJ1168" s="48">
        <v>439680</v>
      </c>
      <c r="AK1168" s="48">
        <v>64</v>
      </c>
      <c r="AL1168" s="49">
        <f t="shared" si="297"/>
        <v>27.720128366084424</v>
      </c>
      <c r="AM1168" s="48">
        <v>454430.85</v>
      </c>
      <c r="AN1168" s="48">
        <v>423715</v>
      </c>
      <c r="AO1168" s="48">
        <v>63.5</v>
      </c>
      <c r="AP1168" s="49">
        <f t="shared" si="298"/>
        <v>33.247244846181985</v>
      </c>
      <c r="AQ1168" s="48">
        <v>321848.84000000003</v>
      </c>
      <c r="AR1168" s="50">
        <v>258696</v>
      </c>
      <c r="AS1168" s="50">
        <v>38.4</v>
      </c>
      <c r="AT1168" s="51">
        <f t="shared" si="299"/>
        <v>38.567716702229646</v>
      </c>
      <c r="AU1168" s="48">
        <v>565326.09</v>
      </c>
      <c r="AV1168" s="50">
        <v>427585</v>
      </c>
      <c r="AW1168" s="50">
        <v>61.5</v>
      </c>
      <c r="AX1168" s="51">
        <f t="shared" si="300"/>
        <v>40.986257212016319</v>
      </c>
      <c r="AY1168" s="50">
        <f t="shared" si="301"/>
        <v>301451.58999999997</v>
      </c>
      <c r="AZ1168" s="50">
        <f t="shared" si="302"/>
        <v>2215850</v>
      </c>
      <c r="BA1168" s="50">
        <f t="shared" si="303"/>
        <v>606.15</v>
      </c>
      <c r="BB1168" s="49">
        <v>18.636673062337856</v>
      </c>
      <c r="BC1168" s="52" t="s">
        <v>1059</v>
      </c>
      <c r="BD1168" s="52" t="s">
        <v>1059</v>
      </c>
      <c r="BE1168" s="52" t="s">
        <v>1060</v>
      </c>
      <c r="BF1168" s="38"/>
    </row>
    <row r="1169" spans="1:58" s="33" customFormat="1" x14ac:dyDescent="0.2">
      <c r="A1169" s="47">
        <v>177261</v>
      </c>
      <c r="B1169" s="48" t="s">
        <v>1098</v>
      </c>
      <c r="C1169" s="48">
        <v>200022.05</v>
      </c>
      <c r="D1169" s="48">
        <v>0</v>
      </c>
      <c r="E1169" s="48">
        <v>0</v>
      </c>
      <c r="F1169" s="49">
        <f t="shared" si="289"/>
        <v>0</v>
      </c>
      <c r="G1169" s="48">
        <v>100022.05</v>
      </c>
      <c r="H1169" s="48">
        <v>0</v>
      </c>
      <c r="I1169" s="48">
        <v>0</v>
      </c>
      <c r="J1169" s="49">
        <f t="shared" si="290"/>
        <v>0</v>
      </c>
      <c r="K1169" s="48">
        <v>100022.05</v>
      </c>
      <c r="L1169" s="48">
        <v>0</v>
      </c>
      <c r="M1169" s="48">
        <v>0</v>
      </c>
      <c r="N1169" s="49">
        <f t="shared" si="291"/>
        <v>0</v>
      </c>
      <c r="O1169" s="48">
        <v>52962.05</v>
      </c>
      <c r="P1169" s="48">
        <v>53840</v>
      </c>
      <c r="Q1169" s="48">
        <v>8</v>
      </c>
      <c r="R1169" s="49">
        <f t="shared" si="292"/>
        <v>30.494493870728085</v>
      </c>
      <c r="S1169" s="48">
        <v>51362.05</v>
      </c>
      <c r="T1169" s="48">
        <v>0</v>
      </c>
      <c r="U1169" s="48">
        <v>0</v>
      </c>
      <c r="V1169" s="49">
        <f t="shared" si="293"/>
        <v>0</v>
      </c>
      <c r="W1169" s="48">
        <v>51362.05</v>
      </c>
      <c r="X1169" s="48">
        <v>0</v>
      </c>
      <c r="Y1169" s="48">
        <v>0</v>
      </c>
      <c r="Z1169" s="49">
        <f t="shared" si="294"/>
        <v>0</v>
      </c>
      <c r="AA1169" s="48">
        <v>51362.05</v>
      </c>
      <c r="AB1169" s="48">
        <v>0</v>
      </c>
      <c r="AC1169" s="48">
        <v>0</v>
      </c>
      <c r="AD1169" s="49">
        <f t="shared" si="295"/>
        <v>0</v>
      </c>
      <c r="AE1169" s="48">
        <v>-85987.25</v>
      </c>
      <c r="AF1169" s="48">
        <v>0</v>
      </c>
      <c r="AG1169" s="48">
        <v>0</v>
      </c>
      <c r="AH1169" s="49">
        <f t="shared" si="296"/>
        <v>0</v>
      </c>
      <c r="AI1169" s="48">
        <v>-85987.25</v>
      </c>
      <c r="AJ1169" s="48">
        <v>0</v>
      </c>
      <c r="AK1169" s="48">
        <v>0</v>
      </c>
      <c r="AL1169" s="49">
        <f t="shared" si="297"/>
        <v>0</v>
      </c>
      <c r="AM1169" s="48">
        <v>-85987.25</v>
      </c>
      <c r="AN1169" s="48">
        <v>0</v>
      </c>
      <c r="AO1169" s="48">
        <v>0</v>
      </c>
      <c r="AP1169" s="49">
        <f t="shared" si="298"/>
        <v>0</v>
      </c>
      <c r="AQ1169" s="48">
        <v>-85987.25</v>
      </c>
      <c r="AR1169" s="50">
        <v>0</v>
      </c>
      <c r="AS1169" s="50">
        <v>0</v>
      </c>
      <c r="AT1169" s="51">
        <f t="shared" si="299"/>
        <v>0</v>
      </c>
      <c r="AU1169" s="48">
        <v>-85987.25</v>
      </c>
      <c r="AV1169" s="50">
        <v>0</v>
      </c>
      <c r="AW1169" s="50">
        <v>0</v>
      </c>
      <c r="AX1169" s="51">
        <f t="shared" si="300"/>
        <v>0</v>
      </c>
      <c r="AY1169" s="50">
        <f t="shared" si="301"/>
        <v>607114.35</v>
      </c>
      <c r="AZ1169" s="50">
        <f t="shared" si="302"/>
        <v>53840</v>
      </c>
      <c r="BA1169" s="50">
        <f t="shared" si="303"/>
        <v>8</v>
      </c>
      <c r="BB1169" s="49">
        <v>102.0156222139673</v>
      </c>
      <c r="BC1169" s="52" t="s">
        <v>1059</v>
      </c>
      <c r="BD1169" s="52" t="s">
        <v>1059</v>
      </c>
      <c r="BE1169" s="52" t="s">
        <v>1060</v>
      </c>
      <c r="BF1169" s="38"/>
    </row>
    <row r="1170" spans="1:58" s="33" customFormat="1" x14ac:dyDescent="0.2">
      <c r="A1170" s="47">
        <v>178615</v>
      </c>
      <c r="B1170" s="48" t="s">
        <v>186</v>
      </c>
      <c r="C1170" s="48">
        <v>-52294.37</v>
      </c>
      <c r="D1170" s="48">
        <v>0</v>
      </c>
      <c r="E1170" s="48">
        <v>0</v>
      </c>
      <c r="F1170" s="49">
        <f t="shared" si="289"/>
        <v>0</v>
      </c>
      <c r="G1170" s="48">
        <v>-52294.37</v>
      </c>
      <c r="H1170" s="48">
        <v>0</v>
      </c>
      <c r="I1170" s="48">
        <v>0</v>
      </c>
      <c r="J1170" s="49">
        <f t="shared" si="290"/>
        <v>0</v>
      </c>
      <c r="K1170" s="48">
        <v>-52294.37</v>
      </c>
      <c r="L1170" s="48">
        <v>0</v>
      </c>
      <c r="M1170" s="48">
        <v>0</v>
      </c>
      <c r="N1170" s="49">
        <f t="shared" si="291"/>
        <v>0</v>
      </c>
      <c r="O1170" s="48">
        <v>-52294.37</v>
      </c>
      <c r="P1170" s="48">
        <v>0</v>
      </c>
      <c r="Q1170" s="48">
        <v>0</v>
      </c>
      <c r="R1170" s="49">
        <f t="shared" si="292"/>
        <v>0</v>
      </c>
      <c r="S1170" s="48">
        <v>-52294.37</v>
      </c>
      <c r="T1170" s="48">
        <v>0</v>
      </c>
      <c r="U1170" s="48">
        <v>0</v>
      </c>
      <c r="V1170" s="49">
        <f t="shared" si="293"/>
        <v>0</v>
      </c>
      <c r="W1170" s="48">
        <v>-52294.37</v>
      </c>
      <c r="X1170" s="48">
        <v>0</v>
      </c>
      <c r="Y1170" s="48">
        <v>0</v>
      </c>
      <c r="Z1170" s="49">
        <f t="shared" si="294"/>
        <v>0</v>
      </c>
      <c r="AA1170" s="48">
        <v>-52294.37</v>
      </c>
      <c r="AB1170" s="48">
        <v>0</v>
      </c>
      <c r="AC1170" s="48">
        <v>0</v>
      </c>
      <c r="AD1170" s="49">
        <f t="shared" si="295"/>
        <v>0</v>
      </c>
      <c r="AE1170" s="48">
        <v>-52294.37</v>
      </c>
      <c r="AF1170" s="48">
        <v>0</v>
      </c>
      <c r="AG1170" s="48">
        <v>0</v>
      </c>
      <c r="AH1170" s="49">
        <f t="shared" si="296"/>
        <v>0</v>
      </c>
      <c r="AI1170" s="48">
        <v>-52294.37</v>
      </c>
      <c r="AJ1170" s="48">
        <v>0</v>
      </c>
      <c r="AK1170" s="48">
        <v>0</v>
      </c>
      <c r="AL1170" s="49">
        <f t="shared" si="297"/>
        <v>0</v>
      </c>
      <c r="AM1170" s="48">
        <v>-52294.37</v>
      </c>
      <c r="AN1170" s="48">
        <v>0</v>
      </c>
      <c r="AO1170" s="48">
        <v>0</v>
      </c>
      <c r="AP1170" s="49">
        <f t="shared" si="298"/>
        <v>0</v>
      </c>
      <c r="AQ1170" s="48">
        <v>-52294.37</v>
      </c>
      <c r="AR1170" s="50">
        <v>0</v>
      </c>
      <c r="AS1170" s="50">
        <v>0</v>
      </c>
      <c r="AT1170" s="51">
        <f t="shared" si="299"/>
        <v>0</v>
      </c>
      <c r="AU1170" s="48">
        <v>-52294.37</v>
      </c>
      <c r="AV1170" s="50">
        <v>0</v>
      </c>
      <c r="AW1170" s="50">
        <v>0</v>
      </c>
      <c r="AX1170" s="51">
        <f t="shared" si="300"/>
        <v>0</v>
      </c>
      <c r="AY1170" s="50">
        <f t="shared" si="301"/>
        <v>-366060.59</v>
      </c>
      <c r="AZ1170" s="50">
        <f t="shared" si="302"/>
        <v>0</v>
      </c>
      <c r="BA1170" s="50">
        <f t="shared" si="303"/>
        <v>0</v>
      </c>
      <c r="BB1170" s="49">
        <v>0</v>
      </c>
      <c r="BC1170" s="52" t="s">
        <v>1059</v>
      </c>
      <c r="BD1170" s="52" t="s">
        <v>1059</v>
      </c>
      <c r="BE1170" s="52" t="s">
        <v>1060</v>
      </c>
      <c r="BF1170" s="38"/>
    </row>
    <row r="1171" spans="1:58" s="33" customFormat="1" x14ac:dyDescent="0.2">
      <c r="A1171" s="47">
        <v>178768</v>
      </c>
      <c r="B1171" s="48" t="s">
        <v>1079</v>
      </c>
      <c r="C1171" s="48">
        <v>-14394.84</v>
      </c>
      <c r="D1171" s="48">
        <v>677250</v>
      </c>
      <c r="E1171" s="48">
        <v>100</v>
      </c>
      <c r="F1171" s="49">
        <f t="shared" si="289"/>
        <v>-0.63764518272425252</v>
      </c>
      <c r="G1171" s="48">
        <v>-19381.82</v>
      </c>
      <c r="H1171" s="48">
        <v>741150</v>
      </c>
      <c r="I1171" s="48">
        <v>115</v>
      </c>
      <c r="J1171" s="49">
        <f t="shared" si="290"/>
        <v>-0.81068126560075549</v>
      </c>
      <c r="K1171" s="48">
        <v>-53387.81</v>
      </c>
      <c r="L1171" s="48">
        <v>1117930</v>
      </c>
      <c r="M1171" s="48">
        <v>170</v>
      </c>
      <c r="N1171" s="49">
        <f t="shared" si="291"/>
        <v>-1.4326785219110318</v>
      </c>
      <c r="O1171" s="48">
        <v>51835.69</v>
      </c>
      <c r="P1171" s="48">
        <v>863450</v>
      </c>
      <c r="Q1171" s="48">
        <v>130.5</v>
      </c>
      <c r="R1171" s="49">
        <f t="shared" si="292"/>
        <v>1.8610300422722799</v>
      </c>
      <c r="S1171" s="48">
        <v>-81351.31</v>
      </c>
      <c r="T1171" s="48">
        <v>249800</v>
      </c>
      <c r="U1171" s="48">
        <v>39</v>
      </c>
      <c r="V1171" s="49">
        <f t="shared" si="293"/>
        <v>-10.095638951160929</v>
      </c>
      <c r="W1171" s="48">
        <v>13027.2</v>
      </c>
      <c r="X1171" s="48">
        <v>858760</v>
      </c>
      <c r="Y1171" s="48">
        <v>128.80000000000001</v>
      </c>
      <c r="Z1171" s="49">
        <f t="shared" si="294"/>
        <v>0.45509339046998004</v>
      </c>
      <c r="AA1171" s="48">
        <v>55315.199999999997</v>
      </c>
      <c r="AB1171" s="48">
        <v>107250</v>
      </c>
      <c r="AC1171" s="48">
        <v>15</v>
      </c>
      <c r="AD1171" s="49">
        <f t="shared" si="295"/>
        <v>15.988542657342657</v>
      </c>
      <c r="AE1171" s="48">
        <v>9780.69</v>
      </c>
      <c r="AF1171" s="48">
        <v>721995</v>
      </c>
      <c r="AG1171" s="48">
        <v>103.2</v>
      </c>
      <c r="AH1171" s="49">
        <f t="shared" si="296"/>
        <v>0.4064026759188083</v>
      </c>
      <c r="AI1171" s="48">
        <v>27148.7</v>
      </c>
      <c r="AJ1171" s="48">
        <v>535450</v>
      </c>
      <c r="AK1171" s="48">
        <v>78</v>
      </c>
      <c r="AL1171" s="49">
        <f t="shared" si="297"/>
        <v>1.571780184891213</v>
      </c>
      <c r="AM1171" s="48">
        <v>157481.71</v>
      </c>
      <c r="AN1171" s="48">
        <v>717800</v>
      </c>
      <c r="AO1171" s="48">
        <v>105</v>
      </c>
      <c r="AP1171" s="49">
        <f t="shared" si="298"/>
        <v>6.8012440930621336</v>
      </c>
      <c r="AQ1171" s="48">
        <v>129493.71</v>
      </c>
      <c r="AR1171" s="50">
        <v>677750</v>
      </c>
      <c r="AS1171" s="50">
        <v>100</v>
      </c>
      <c r="AT1171" s="51">
        <f t="shared" si="299"/>
        <v>5.9229878421246775</v>
      </c>
      <c r="AU1171" s="48">
        <v>-6698.64</v>
      </c>
      <c r="AV1171" s="50">
        <v>1151150</v>
      </c>
      <c r="AW1171" s="50">
        <v>165</v>
      </c>
      <c r="AX1171" s="51">
        <f t="shared" si="300"/>
        <v>-0.18039164313946926</v>
      </c>
      <c r="AY1171" s="50">
        <f t="shared" si="301"/>
        <v>-48337.69</v>
      </c>
      <c r="AZ1171" s="50">
        <f t="shared" si="302"/>
        <v>4615590</v>
      </c>
      <c r="BA1171" s="50">
        <f t="shared" si="303"/>
        <v>1249.5</v>
      </c>
      <c r="BB1171" s="49">
        <v>0.98992698463787743</v>
      </c>
      <c r="BC1171" s="52" t="s">
        <v>1059</v>
      </c>
      <c r="BD1171" s="52" t="s">
        <v>1059</v>
      </c>
      <c r="BE1171" s="52" t="s">
        <v>1060</v>
      </c>
      <c r="BF1171" s="38"/>
    </row>
    <row r="1172" spans="1:58" s="33" customFormat="1" x14ac:dyDescent="0.2">
      <c r="A1172" s="47">
        <v>202713</v>
      </c>
      <c r="B1172" s="48" t="s">
        <v>1081</v>
      </c>
      <c r="C1172" s="48">
        <v>-1940.47</v>
      </c>
      <c r="D1172" s="48">
        <v>191680</v>
      </c>
      <c r="E1172" s="48">
        <v>28</v>
      </c>
      <c r="F1172" s="49">
        <f t="shared" si="289"/>
        <v>-0.3037046118530885</v>
      </c>
      <c r="G1172" s="48">
        <v>28419.52</v>
      </c>
      <c r="H1172" s="48">
        <v>333060</v>
      </c>
      <c r="I1172" s="48">
        <v>51</v>
      </c>
      <c r="J1172" s="49">
        <f t="shared" si="290"/>
        <v>2.6451844112171981</v>
      </c>
      <c r="K1172" s="48">
        <v>-6310.48</v>
      </c>
      <c r="L1172" s="48">
        <v>197170</v>
      </c>
      <c r="M1172" s="48">
        <v>29</v>
      </c>
      <c r="N1172" s="49">
        <f t="shared" si="291"/>
        <v>-0.96015823908302478</v>
      </c>
      <c r="O1172" s="48">
        <v>-23570.48</v>
      </c>
      <c r="P1172" s="48">
        <v>436805</v>
      </c>
      <c r="Q1172" s="48">
        <v>64.5</v>
      </c>
      <c r="R1172" s="49">
        <f t="shared" si="292"/>
        <v>-1.6727942216778653</v>
      </c>
      <c r="S1172" s="48">
        <v>-22370.48</v>
      </c>
      <c r="T1172" s="48">
        <v>393315</v>
      </c>
      <c r="U1172" s="48">
        <v>58.5</v>
      </c>
      <c r="V1172" s="49">
        <f t="shared" si="293"/>
        <v>-1.763179334630004</v>
      </c>
      <c r="W1172" s="48">
        <v>51334.52</v>
      </c>
      <c r="X1172" s="48">
        <v>340550</v>
      </c>
      <c r="Y1172" s="48">
        <v>50</v>
      </c>
      <c r="Z1172" s="49">
        <f t="shared" si="294"/>
        <v>4.5222011452062842</v>
      </c>
      <c r="AA1172" s="48">
        <v>105674.01</v>
      </c>
      <c r="AB1172" s="48">
        <v>270594.5</v>
      </c>
      <c r="AC1172" s="48">
        <v>35.549999999999997</v>
      </c>
      <c r="AD1172" s="49">
        <f t="shared" si="295"/>
        <v>12.106285641430256</v>
      </c>
      <c r="AE1172" s="48">
        <v>-8900.5</v>
      </c>
      <c r="AF1172" s="48">
        <v>209700</v>
      </c>
      <c r="AG1172" s="48">
        <v>30</v>
      </c>
      <c r="AH1172" s="49">
        <f t="shared" si="296"/>
        <v>-1.2733190271816881</v>
      </c>
      <c r="AI1172" s="48">
        <v>36849.75</v>
      </c>
      <c r="AJ1172" s="48">
        <v>353500</v>
      </c>
      <c r="AK1172" s="48">
        <v>50</v>
      </c>
      <c r="AL1172" s="49">
        <f t="shared" si="297"/>
        <v>3.2315198019801978</v>
      </c>
      <c r="AM1172" s="48">
        <v>-14210.25</v>
      </c>
      <c r="AN1172" s="48">
        <v>434575</v>
      </c>
      <c r="AO1172" s="48">
        <v>60</v>
      </c>
      <c r="AP1172" s="49">
        <f t="shared" si="298"/>
        <v>-1.0136748547431398</v>
      </c>
      <c r="AQ1172" s="48">
        <v>-18919.25</v>
      </c>
      <c r="AR1172" s="50">
        <v>487071</v>
      </c>
      <c r="AS1172" s="50">
        <v>69.900000000000006</v>
      </c>
      <c r="AT1172" s="51">
        <f t="shared" si="299"/>
        <v>-1.2041298907140849</v>
      </c>
      <c r="AU1172" s="48">
        <v>17563.75</v>
      </c>
      <c r="AV1172" s="50">
        <v>353250</v>
      </c>
      <c r="AW1172" s="50">
        <v>50</v>
      </c>
      <c r="AX1172" s="51">
        <f t="shared" si="300"/>
        <v>1.5413340410474168</v>
      </c>
      <c r="AY1172" s="50">
        <f t="shared" si="301"/>
        <v>131236.13999999998</v>
      </c>
      <c r="AZ1172" s="50">
        <f t="shared" si="302"/>
        <v>2163174.5</v>
      </c>
      <c r="BA1172" s="50">
        <f t="shared" si="303"/>
        <v>576.45000000000005</v>
      </c>
      <c r="BB1172" s="49">
        <v>1.1126987890471289</v>
      </c>
      <c r="BC1172" s="52" t="s">
        <v>1059</v>
      </c>
      <c r="BD1172" s="52" t="s">
        <v>1059</v>
      </c>
      <c r="BE1172" s="52" t="s">
        <v>1060</v>
      </c>
      <c r="BF1172" s="38"/>
    </row>
    <row r="1173" spans="1:58" s="33" customFormat="1" x14ac:dyDescent="0.2">
      <c r="A1173" s="47">
        <v>205599</v>
      </c>
      <c r="B1173" s="48" t="s">
        <v>1099</v>
      </c>
      <c r="C1173" s="48">
        <v>-23150</v>
      </c>
      <c r="D1173" s="48">
        <v>0</v>
      </c>
      <c r="E1173" s="48">
        <v>0</v>
      </c>
      <c r="F1173" s="49">
        <f t="shared" si="289"/>
        <v>0</v>
      </c>
      <c r="G1173" s="48">
        <v>-23150</v>
      </c>
      <c r="H1173" s="48">
        <v>0</v>
      </c>
      <c r="I1173" s="48">
        <v>0</v>
      </c>
      <c r="J1173" s="49">
        <f t="shared" si="290"/>
        <v>0</v>
      </c>
      <c r="K1173" s="48">
        <v>-23150</v>
      </c>
      <c r="L1173" s="48">
        <v>0</v>
      </c>
      <c r="M1173" s="48">
        <v>0</v>
      </c>
      <c r="N1173" s="49">
        <f t="shared" si="291"/>
        <v>0</v>
      </c>
      <c r="O1173" s="48">
        <v>-23150</v>
      </c>
      <c r="P1173" s="48">
        <v>0</v>
      </c>
      <c r="Q1173" s="48">
        <v>0</v>
      </c>
      <c r="R1173" s="49">
        <f t="shared" si="292"/>
        <v>0</v>
      </c>
      <c r="S1173" s="48">
        <v>-23150</v>
      </c>
      <c r="T1173" s="48">
        <v>0</v>
      </c>
      <c r="U1173" s="48">
        <v>0</v>
      </c>
      <c r="V1173" s="49">
        <f t="shared" si="293"/>
        <v>0</v>
      </c>
      <c r="W1173" s="48">
        <v>-23150</v>
      </c>
      <c r="X1173" s="48">
        <v>0</v>
      </c>
      <c r="Y1173" s="48">
        <v>0</v>
      </c>
      <c r="Z1173" s="49">
        <f t="shared" si="294"/>
        <v>0</v>
      </c>
      <c r="AA1173" s="48">
        <v>-23150</v>
      </c>
      <c r="AB1173" s="48">
        <v>0</v>
      </c>
      <c r="AC1173" s="48">
        <v>0</v>
      </c>
      <c r="AD1173" s="49">
        <f t="shared" si="295"/>
        <v>0</v>
      </c>
      <c r="AE1173" s="48">
        <v>-23150</v>
      </c>
      <c r="AF1173" s="48">
        <v>0</v>
      </c>
      <c r="AG1173" s="48">
        <v>0</v>
      </c>
      <c r="AH1173" s="49">
        <f t="shared" si="296"/>
        <v>0</v>
      </c>
      <c r="AI1173" s="48">
        <v>-23150</v>
      </c>
      <c r="AJ1173" s="48">
        <v>0</v>
      </c>
      <c r="AK1173" s="48">
        <v>0</v>
      </c>
      <c r="AL1173" s="49">
        <f t="shared" si="297"/>
        <v>0</v>
      </c>
      <c r="AM1173" s="48">
        <v>-23150</v>
      </c>
      <c r="AN1173" s="48">
        <v>0</v>
      </c>
      <c r="AO1173" s="48">
        <v>0</v>
      </c>
      <c r="AP1173" s="49">
        <f t="shared" si="298"/>
        <v>0</v>
      </c>
      <c r="AQ1173" s="48">
        <v>-23150</v>
      </c>
      <c r="AR1173" s="50">
        <v>0</v>
      </c>
      <c r="AS1173" s="50">
        <v>0</v>
      </c>
      <c r="AT1173" s="51">
        <f t="shared" si="299"/>
        <v>0</v>
      </c>
      <c r="AU1173" s="48">
        <v>-23150</v>
      </c>
      <c r="AV1173" s="50">
        <v>0</v>
      </c>
      <c r="AW1173" s="50">
        <v>0</v>
      </c>
      <c r="AX1173" s="51">
        <f t="shared" si="300"/>
        <v>0</v>
      </c>
      <c r="AY1173" s="50">
        <f t="shared" si="301"/>
        <v>-162050</v>
      </c>
      <c r="AZ1173" s="50">
        <f t="shared" si="302"/>
        <v>0</v>
      </c>
      <c r="BA1173" s="50">
        <f t="shared" si="303"/>
        <v>0</v>
      </c>
      <c r="BB1173" s="49">
        <v>0</v>
      </c>
      <c r="BC1173" s="52" t="s">
        <v>1059</v>
      </c>
      <c r="BD1173" s="52" t="s">
        <v>1059</v>
      </c>
      <c r="BE1173" s="52" t="s">
        <v>1060</v>
      </c>
      <c r="BF1173" s="38"/>
    </row>
    <row r="1174" spans="1:58" s="33" customFormat="1" x14ac:dyDescent="0.2">
      <c r="A1174" s="47">
        <v>205686</v>
      </c>
      <c r="B1174" s="48" t="s">
        <v>1083</v>
      </c>
      <c r="C1174" s="48">
        <v>-11569</v>
      </c>
      <c r="D1174" s="48">
        <v>262180</v>
      </c>
      <c r="E1174" s="48">
        <v>38</v>
      </c>
      <c r="F1174" s="49">
        <f t="shared" si="289"/>
        <v>-1.3237851857502478</v>
      </c>
      <c r="G1174" s="48">
        <v>13302</v>
      </c>
      <c r="H1174" s="48">
        <v>393911.5</v>
      </c>
      <c r="I1174" s="48">
        <v>60.15</v>
      </c>
      <c r="J1174" s="49">
        <f t="shared" si="290"/>
        <v>1.0468392011911305</v>
      </c>
      <c r="K1174" s="48">
        <v>99638.76</v>
      </c>
      <c r="L1174" s="48">
        <v>363040</v>
      </c>
      <c r="M1174" s="48">
        <v>53</v>
      </c>
      <c r="N1174" s="49">
        <f t="shared" si="291"/>
        <v>8.2337009695901262</v>
      </c>
      <c r="O1174" s="48">
        <v>-5056.24</v>
      </c>
      <c r="P1174" s="48">
        <v>269735</v>
      </c>
      <c r="Q1174" s="48">
        <v>39.5</v>
      </c>
      <c r="R1174" s="49">
        <f t="shared" si="292"/>
        <v>-0.58110159971824193</v>
      </c>
      <c r="S1174" s="48">
        <v>-28589.96</v>
      </c>
      <c r="T1174" s="48">
        <v>504667.5</v>
      </c>
      <c r="U1174" s="48">
        <v>75.75</v>
      </c>
      <c r="V1174" s="49">
        <f t="shared" si="293"/>
        <v>-1.7561835465925584</v>
      </c>
      <c r="W1174" s="48">
        <v>48948.78</v>
      </c>
      <c r="X1174" s="48">
        <v>440075</v>
      </c>
      <c r="Y1174" s="48">
        <v>67.5</v>
      </c>
      <c r="Z1174" s="49">
        <f t="shared" si="294"/>
        <v>3.3368480372663751</v>
      </c>
      <c r="AA1174" s="48">
        <v>-21642.21</v>
      </c>
      <c r="AB1174" s="48">
        <v>486952</v>
      </c>
      <c r="AC1174" s="48">
        <v>70.8</v>
      </c>
      <c r="AD1174" s="49">
        <f t="shared" si="295"/>
        <v>-1.3777713409124512</v>
      </c>
      <c r="AE1174" s="48">
        <v>129542.78</v>
      </c>
      <c r="AF1174" s="48">
        <v>350945</v>
      </c>
      <c r="AG1174" s="48">
        <v>50.5</v>
      </c>
      <c r="AH1174" s="49">
        <f t="shared" si="296"/>
        <v>11.073767684394991</v>
      </c>
      <c r="AI1174" s="48">
        <v>-16818.22</v>
      </c>
      <c r="AJ1174" s="48">
        <v>138905</v>
      </c>
      <c r="AK1174" s="48">
        <v>19.5</v>
      </c>
      <c r="AL1174" s="49">
        <f t="shared" si="297"/>
        <v>-3.7533913106079697</v>
      </c>
      <c r="AM1174" s="48">
        <v>62506.76</v>
      </c>
      <c r="AN1174" s="48">
        <v>435205</v>
      </c>
      <c r="AO1174" s="48">
        <v>64.5</v>
      </c>
      <c r="AP1174" s="49">
        <f t="shared" si="298"/>
        <v>4.4524064751094317</v>
      </c>
      <c r="AQ1174" s="48">
        <v>-3133.24</v>
      </c>
      <c r="AR1174" s="50">
        <v>38950</v>
      </c>
      <c r="AS1174" s="50">
        <v>5</v>
      </c>
      <c r="AT1174" s="51">
        <f t="shared" si="299"/>
        <v>-2.4937211810012836</v>
      </c>
      <c r="AU1174" s="48">
        <v>104058.45</v>
      </c>
      <c r="AV1174" s="50">
        <v>270465</v>
      </c>
      <c r="AW1174" s="50">
        <v>38.5</v>
      </c>
      <c r="AX1174" s="51">
        <f t="shared" si="300"/>
        <v>11.926910875714047</v>
      </c>
      <c r="AY1174" s="50">
        <f t="shared" si="301"/>
        <v>95032.13</v>
      </c>
      <c r="AZ1174" s="50">
        <f t="shared" si="302"/>
        <v>2720561</v>
      </c>
      <c r="BA1174" s="50">
        <f t="shared" si="303"/>
        <v>582.70000000000005</v>
      </c>
      <c r="BB1174" s="49">
        <v>2.9094205481575242</v>
      </c>
      <c r="BC1174" s="52" t="s">
        <v>1059</v>
      </c>
      <c r="BD1174" s="52" t="s">
        <v>1059</v>
      </c>
      <c r="BE1174" s="52" t="s">
        <v>1060</v>
      </c>
      <c r="BF1174" s="38"/>
    </row>
    <row r="1175" spans="1:58" s="33" customFormat="1" x14ac:dyDescent="0.2">
      <c r="A1175" s="47">
        <v>207720</v>
      </c>
      <c r="B1175" s="48" t="s">
        <v>1085</v>
      </c>
      <c r="C1175" s="48">
        <v>-16975</v>
      </c>
      <c r="D1175" s="48">
        <v>333855</v>
      </c>
      <c r="E1175" s="48">
        <v>48.5</v>
      </c>
      <c r="F1175" s="49">
        <f t="shared" si="289"/>
        <v>-1.5253628072067216</v>
      </c>
      <c r="G1175" s="48">
        <v>37200</v>
      </c>
      <c r="H1175" s="48">
        <v>334275</v>
      </c>
      <c r="I1175" s="48">
        <v>52.5</v>
      </c>
      <c r="J1175" s="49">
        <f t="shared" si="290"/>
        <v>3.4498541619923717</v>
      </c>
      <c r="K1175" s="48">
        <v>223242.5</v>
      </c>
      <c r="L1175" s="48">
        <v>250275</v>
      </c>
      <c r="M1175" s="48">
        <v>37.5</v>
      </c>
      <c r="N1175" s="49">
        <f t="shared" si="291"/>
        <v>26.759664369193885</v>
      </c>
      <c r="O1175" s="48">
        <v>168917.5</v>
      </c>
      <c r="P1175" s="48">
        <v>253805</v>
      </c>
      <c r="Q1175" s="48">
        <v>37.5</v>
      </c>
      <c r="R1175" s="49">
        <f t="shared" si="292"/>
        <v>20.631754693563956</v>
      </c>
      <c r="S1175" s="48">
        <v>154839.5</v>
      </c>
      <c r="T1175" s="48">
        <v>161000</v>
      </c>
      <c r="U1175" s="48">
        <v>25</v>
      </c>
      <c r="V1175" s="49">
        <f t="shared" si="293"/>
        <v>29.813816770186332</v>
      </c>
      <c r="W1175" s="48">
        <v>494752</v>
      </c>
      <c r="X1175" s="48">
        <v>357700</v>
      </c>
      <c r="Y1175" s="48">
        <v>55</v>
      </c>
      <c r="Z1175" s="49">
        <f t="shared" si="294"/>
        <v>41.494436678781099</v>
      </c>
      <c r="AA1175" s="48">
        <v>486252</v>
      </c>
      <c r="AB1175" s="48">
        <v>252160</v>
      </c>
      <c r="AC1175" s="48">
        <v>39</v>
      </c>
      <c r="AD1175" s="49">
        <f t="shared" si="295"/>
        <v>59.778759517766495</v>
      </c>
      <c r="AE1175" s="48">
        <v>0</v>
      </c>
      <c r="AF1175" s="48">
        <v>0</v>
      </c>
      <c r="AG1175" s="48">
        <v>0</v>
      </c>
      <c r="AH1175" s="49">
        <f t="shared" si="296"/>
        <v>0</v>
      </c>
      <c r="AI1175" s="48">
        <v>218270</v>
      </c>
      <c r="AJ1175" s="48">
        <v>239400</v>
      </c>
      <c r="AK1175" s="48">
        <v>35</v>
      </c>
      <c r="AL1175" s="49">
        <f t="shared" si="297"/>
        <v>28.263868003341685</v>
      </c>
      <c r="AM1175" s="48">
        <v>225050</v>
      </c>
      <c r="AN1175" s="48">
        <v>235900</v>
      </c>
      <c r="AO1175" s="48">
        <v>35</v>
      </c>
      <c r="AP1175" s="49">
        <f t="shared" si="298"/>
        <v>29.574183976261125</v>
      </c>
      <c r="AQ1175" s="48">
        <v>228550</v>
      </c>
      <c r="AR1175" s="50">
        <v>232400</v>
      </c>
      <c r="AS1175" s="50">
        <v>35</v>
      </c>
      <c r="AT1175" s="51">
        <f t="shared" si="299"/>
        <v>30.486445783132531</v>
      </c>
      <c r="AU1175" s="48">
        <v>296825</v>
      </c>
      <c r="AV1175" s="50">
        <v>375700</v>
      </c>
      <c r="AW1175" s="50">
        <v>55</v>
      </c>
      <c r="AX1175" s="51">
        <f t="shared" si="300"/>
        <v>24.491815278147456</v>
      </c>
      <c r="AY1175" s="50">
        <f t="shared" si="301"/>
        <v>1548228.5</v>
      </c>
      <c r="AZ1175" s="50">
        <f t="shared" si="302"/>
        <v>1943070</v>
      </c>
      <c r="BA1175" s="50">
        <f t="shared" si="303"/>
        <v>455</v>
      </c>
      <c r="BB1175" s="49">
        <v>25.780737459812919</v>
      </c>
      <c r="BC1175" s="52" t="s">
        <v>1059</v>
      </c>
      <c r="BD1175" s="52" t="s">
        <v>1059</v>
      </c>
      <c r="BE1175" s="52" t="s">
        <v>1060</v>
      </c>
      <c r="BF1175" s="38"/>
    </row>
    <row r="1176" spans="1:58" s="33" customFormat="1" x14ac:dyDescent="0.2">
      <c r="A1176" s="47">
        <v>207773</v>
      </c>
      <c r="B1176" s="48" t="s">
        <v>1087</v>
      </c>
      <c r="C1176" s="48">
        <v>48900</v>
      </c>
      <c r="D1176" s="48">
        <v>266600</v>
      </c>
      <c r="E1176" s="48">
        <v>40</v>
      </c>
      <c r="F1176" s="49">
        <f t="shared" si="289"/>
        <v>5.5026256564141036</v>
      </c>
      <c r="G1176" s="48">
        <v>66980.009999999995</v>
      </c>
      <c r="H1176" s="48">
        <v>328910</v>
      </c>
      <c r="I1176" s="48">
        <v>51</v>
      </c>
      <c r="J1176" s="49">
        <f t="shared" si="290"/>
        <v>6.3129132893496696</v>
      </c>
      <c r="K1176" s="48">
        <v>40584.01</v>
      </c>
      <c r="L1176" s="48">
        <v>402000</v>
      </c>
      <c r="M1176" s="48">
        <v>60</v>
      </c>
      <c r="N1176" s="49">
        <f t="shared" si="291"/>
        <v>3.0286574626865672</v>
      </c>
      <c r="O1176" s="48">
        <v>-2749.99</v>
      </c>
      <c r="P1176" s="48">
        <v>244630</v>
      </c>
      <c r="Q1176" s="48">
        <v>36</v>
      </c>
      <c r="R1176" s="49">
        <f t="shared" si="292"/>
        <v>-0.34848420062952212</v>
      </c>
      <c r="S1176" s="48">
        <v>10380.01</v>
      </c>
      <c r="T1176" s="48">
        <v>326500</v>
      </c>
      <c r="U1176" s="48">
        <v>50</v>
      </c>
      <c r="V1176" s="49">
        <f t="shared" si="293"/>
        <v>0.9855445941807045</v>
      </c>
      <c r="W1176" s="48">
        <v>-11249.99</v>
      </c>
      <c r="X1176" s="48">
        <v>77880</v>
      </c>
      <c r="Y1176" s="48">
        <v>12</v>
      </c>
      <c r="Z1176" s="49">
        <f t="shared" si="294"/>
        <v>-4.3335862865947608</v>
      </c>
      <c r="AA1176" s="48">
        <v>-1519.99</v>
      </c>
      <c r="AB1176" s="48">
        <v>55120</v>
      </c>
      <c r="AC1176" s="48">
        <v>8</v>
      </c>
      <c r="AD1176" s="49">
        <f t="shared" si="295"/>
        <v>-0.85485649492017424</v>
      </c>
      <c r="AE1176" s="48">
        <v>-3099.99</v>
      </c>
      <c r="AF1176" s="48">
        <v>71900</v>
      </c>
      <c r="AG1176" s="48">
        <v>10</v>
      </c>
      <c r="AH1176" s="49">
        <f t="shared" si="296"/>
        <v>-1.2934589707927677</v>
      </c>
      <c r="AI1176" s="48">
        <v>-6639.99</v>
      </c>
      <c r="AJ1176" s="48">
        <v>137800</v>
      </c>
      <c r="AK1176" s="48">
        <v>20</v>
      </c>
      <c r="AL1176" s="49">
        <f t="shared" si="297"/>
        <v>-1.4937568214804064</v>
      </c>
      <c r="AM1176" s="48">
        <v>-2699.99</v>
      </c>
      <c r="AN1176" s="48">
        <v>64900</v>
      </c>
      <c r="AO1176" s="48">
        <v>10</v>
      </c>
      <c r="AP1176" s="49">
        <f t="shared" si="298"/>
        <v>-1.2896716486902926</v>
      </c>
      <c r="AQ1176" s="48">
        <v>-4999.99</v>
      </c>
      <c r="AR1176" s="50">
        <v>70900</v>
      </c>
      <c r="AS1176" s="50">
        <v>10</v>
      </c>
      <c r="AT1176" s="51">
        <f t="shared" si="299"/>
        <v>-2.1861733427362484</v>
      </c>
      <c r="AU1176" s="48">
        <v>-17679.990000000002</v>
      </c>
      <c r="AV1176" s="50">
        <v>0</v>
      </c>
      <c r="AW1176" s="50">
        <v>0</v>
      </c>
      <c r="AX1176" s="51">
        <f t="shared" si="300"/>
        <v>0</v>
      </c>
      <c r="AY1176" s="50">
        <f t="shared" si="301"/>
        <v>151324.06000000003</v>
      </c>
      <c r="AZ1176" s="50">
        <f t="shared" si="302"/>
        <v>1701640</v>
      </c>
      <c r="BA1176" s="50">
        <f t="shared" si="303"/>
        <v>307</v>
      </c>
      <c r="BB1176" s="49">
        <v>1.759687862090527</v>
      </c>
      <c r="BC1176" s="52" t="s">
        <v>1059</v>
      </c>
      <c r="BD1176" s="52" t="s">
        <v>1059</v>
      </c>
      <c r="BE1176" s="52" t="s">
        <v>1060</v>
      </c>
      <c r="BF1176" s="38"/>
    </row>
    <row r="1177" spans="1:58" s="33" customFormat="1" x14ac:dyDescent="0.2">
      <c r="A1177" s="47">
        <v>209009</v>
      </c>
      <c r="B1177" s="48" t="s">
        <v>1644</v>
      </c>
      <c r="C1177" s="48">
        <v>0</v>
      </c>
      <c r="D1177" s="48">
        <v>0</v>
      </c>
      <c r="E1177" s="48">
        <v>0</v>
      </c>
      <c r="F1177" s="49">
        <f t="shared" si="289"/>
        <v>0</v>
      </c>
      <c r="G1177" s="48">
        <v>0</v>
      </c>
      <c r="H1177" s="48">
        <v>0</v>
      </c>
      <c r="I1177" s="48">
        <v>0</v>
      </c>
      <c r="J1177" s="49">
        <f t="shared" si="290"/>
        <v>0</v>
      </c>
      <c r="K1177" s="48">
        <v>0</v>
      </c>
      <c r="L1177" s="48">
        <v>0</v>
      </c>
      <c r="M1177" s="48">
        <v>0</v>
      </c>
      <c r="N1177" s="49">
        <f t="shared" si="291"/>
        <v>0</v>
      </c>
      <c r="O1177" s="48">
        <v>0</v>
      </c>
      <c r="P1177" s="48">
        <v>0</v>
      </c>
      <c r="Q1177" s="48">
        <v>0</v>
      </c>
      <c r="R1177" s="49">
        <f t="shared" si="292"/>
        <v>0</v>
      </c>
      <c r="S1177" s="48">
        <v>0</v>
      </c>
      <c r="T1177" s="48">
        <v>0</v>
      </c>
      <c r="U1177" s="48">
        <v>0</v>
      </c>
      <c r="V1177" s="49">
        <f t="shared" si="293"/>
        <v>0</v>
      </c>
      <c r="W1177" s="48">
        <v>0</v>
      </c>
      <c r="X1177" s="48">
        <v>0</v>
      </c>
      <c r="Y1177" s="48">
        <v>0</v>
      </c>
      <c r="Z1177" s="49">
        <f t="shared" si="294"/>
        <v>0</v>
      </c>
      <c r="AA1177" s="48">
        <v>0</v>
      </c>
      <c r="AB1177" s="48">
        <v>0</v>
      </c>
      <c r="AC1177" s="48">
        <v>0</v>
      </c>
      <c r="AD1177" s="49">
        <f t="shared" si="295"/>
        <v>0</v>
      </c>
      <c r="AE1177" s="48">
        <v>-3000</v>
      </c>
      <c r="AF1177" s="48">
        <v>71900</v>
      </c>
      <c r="AG1177" s="48">
        <v>10</v>
      </c>
      <c r="AH1177" s="49">
        <f t="shared" si="296"/>
        <v>-1.251738525730181</v>
      </c>
      <c r="AI1177" s="48">
        <v>-4000</v>
      </c>
      <c r="AJ1177" s="48">
        <v>0</v>
      </c>
      <c r="AK1177" s="48">
        <v>0</v>
      </c>
      <c r="AL1177" s="49">
        <f t="shared" si="297"/>
        <v>0</v>
      </c>
      <c r="AM1177" s="48">
        <v>-1400</v>
      </c>
      <c r="AN1177" s="48">
        <v>64900</v>
      </c>
      <c r="AO1177" s="48">
        <v>10</v>
      </c>
      <c r="AP1177" s="49">
        <f t="shared" si="298"/>
        <v>-0.66872110939907548</v>
      </c>
      <c r="AQ1177" s="48">
        <v>-5700</v>
      </c>
      <c r="AR1177" s="50">
        <v>70900</v>
      </c>
      <c r="AS1177" s="50">
        <v>10</v>
      </c>
      <c r="AT1177" s="51">
        <f t="shared" si="299"/>
        <v>-2.4922425952045133</v>
      </c>
      <c r="AU1177" s="48">
        <v>53218.74</v>
      </c>
      <c r="AV1177" s="50">
        <v>278600</v>
      </c>
      <c r="AW1177" s="50">
        <v>40</v>
      </c>
      <c r="AX1177" s="51">
        <f t="shared" si="300"/>
        <v>5.9216832017228995</v>
      </c>
      <c r="AY1177" s="50">
        <f t="shared" si="301"/>
        <v>0</v>
      </c>
      <c r="AZ1177" s="50">
        <f t="shared" si="302"/>
        <v>0</v>
      </c>
      <c r="BA1177" s="50">
        <f t="shared" si="303"/>
        <v>70</v>
      </c>
      <c r="BB1177" s="49">
        <v>2.4936889574336827</v>
      </c>
      <c r="BC1177" s="52" t="s">
        <v>1059</v>
      </c>
      <c r="BD1177" s="52" t="s">
        <v>1059</v>
      </c>
      <c r="BE1177" s="52" t="s">
        <v>1060</v>
      </c>
      <c r="BF1177" s="38"/>
    </row>
    <row r="1178" spans="1:58" s="33" customFormat="1" x14ac:dyDescent="0.2">
      <c r="A1178" s="47">
        <v>179947</v>
      </c>
      <c r="B1178" s="48" t="s">
        <v>1093</v>
      </c>
      <c r="C1178" s="48">
        <v>-2739.59</v>
      </c>
      <c r="D1178" s="48">
        <v>0</v>
      </c>
      <c r="E1178" s="48">
        <v>0</v>
      </c>
      <c r="F1178" s="49">
        <f t="shared" si="289"/>
        <v>0</v>
      </c>
      <c r="G1178" s="48">
        <v>-2739.59</v>
      </c>
      <c r="H1178" s="48">
        <v>0</v>
      </c>
      <c r="I1178" s="48">
        <v>0</v>
      </c>
      <c r="J1178" s="49">
        <f t="shared" si="290"/>
        <v>0</v>
      </c>
      <c r="K1178" s="48">
        <v>-2739.59</v>
      </c>
      <c r="L1178" s="48">
        <v>0</v>
      </c>
      <c r="M1178" s="48">
        <v>0</v>
      </c>
      <c r="N1178" s="49">
        <f t="shared" si="291"/>
        <v>0</v>
      </c>
      <c r="O1178" s="48">
        <v>-2739.59</v>
      </c>
      <c r="P1178" s="48">
        <v>0</v>
      </c>
      <c r="Q1178" s="48">
        <v>0</v>
      </c>
      <c r="R1178" s="49">
        <f t="shared" si="292"/>
        <v>0</v>
      </c>
      <c r="S1178" s="48">
        <v>-2739.59</v>
      </c>
      <c r="T1178" s="48">
        <v>0</v>
      </c>
      <c r="U1178" s="48">
        <v>0</v>
      </c>
      <c r="V1178" s="49">
        <f t="shared" si="293"/>
        <v>0</v>
      </c>
      <c r="W1178" s="48">
        <v>-2739.59</v>
      </c>
      <c r="X1178" s="48">
        <v>0</v>
      </c>
      <c r="Y1178" s="48">
        <v>0</v>
      </c>
      <c r="Z1178" s="49">
        <f t="shared" si="294"/>
        <v>0</v>
      </c>
      <c r="AA1178" s="48">
        <v>-2739.59</v>
      </c>
      <c r="AB1178" s="48">
        <v>0</v>
      </c>
      <c r="AC1178" s="48">
        <v>0</v>
      </c>
      <c r="AD1178" s="49">
        <f t="shared" si="295"/>
        <v>0</v>
      </c>
      <c r="AE1178" s="48">
        <v>-2739.59</v>
      </c>
      <c r="AF1178" s="48">
        <v>0</v>
      </c>
      <c r="AG1178" s="48">
        <v>0</v>
      </c>
      <c r="AH1178" s="49">
        <f t="shared" si="296"/>
        <v>0</v>
      </c>
      <c r="AI1178" s="48">
        <v>0</v>
      </c>
      <c r="AJ1178" s="48">
        <v>0</v>
      </c>
      <c r="AK1178" s="48">
        <v>0</v>
      </c>
      <c r="AL1178" s="49">
        <f t="shared" si="297"/>
        <v>0</v>
      </c>
      <c r="AM1178" s="48">
        <v>0</v>
      </c>
      <c r="AN1178" s="48">
        <v>0</v>
      </c>
      <c r="AO1178" s="48">
        <v>0</v>
      </c>
      <c r="AP1178" s="49">
        <f t="shared" si="298"/>
        <v>0</v>
      </c>
      <c r="AQ1178" s="48">
        <v>0</v>
      </c>
      <c r="AR1178" s="50">
        <v>0</v>
      </c>
      <c r="AS1178" s="50">
        <v>0</v>
      </c>
      <c r="AT1178" s="51">
        <f t="shared" si="299"/>
        <v>0</v>
      </c>
      <c r="AU1178" s="48">
        <v>0</v>
      </c>
      <c r="AV1178" s="50">
        <v>0</v>
      </c>
      <c r="AW1178" s="50">
        <v>0</v>
      </c>
      <c r="AX1178" s="51">
        <f t="shared" si="300"/>
        <v>0</v>
      </c>
      <c r="AY1178" s="50">
        <f t="shared" si="301"/>
        <v>-19177.13</v>
      </c>
      <c r="AZ1178" s="50">
        <f t="shared" si="302"/>
        <v>0</v>
      </c>
      <c r="BA1178" s="50">
        <f t="shared" si="303"/>
        <v>0</v>
      </c>
      <c r="BB1178" s="49">
        <v>0</v>
      </c>
      <c r="BC1178" s="52" t="s">
        <v>1059</v>
      </c>
      <c r="BD1178" s="52" t="s">
        <v>1059</v>
      </c>
      <c r="BE1178" s="52" t="s">
        <v>1060</v>
      </c>
      <c r="BF1178" s="38"/>
    </row>
    <row r="1179" spans="1:58" s="33" customFormat="1" x14ac:dyDescent="0.2">
      <c r="A1179" s="47">
        <v>170615</v>
      </c>
      <c r="B1179" s="48" t="s">
        <v>1088</v>
      </c>
      <c r="C1179" s="48">
        <v>-6899.38</v>
      </c>
      <c r="D1179" s="48">
        <v>0</v>
      </c>
      <c r="E1179" s="48">
        <v>0</v>
      </c>
      <c r="F1179" s="49">
        <f t="shared" si="289"/>
        <v>0</v>
      </c>
      <c r="G1179" s="48">
        <v>-6899.38</v>
      </c>
      <c r="H1179" s="48">
        <v>0</v>
      </c>
      <c r="I1179" s="48">
        <v>0</v>
      </c>
      <c r="J1179" s="49">
        <f t="shared" si="290"/>
        <v>0</v>
      </c>
      <c r="K1179" s="48">
        <v>-6899.38</v>
      </c>
      <c r="L1179" s="48">
        <v>0</v>
      </c>
      <c r="M1179" s="48">
        <v>0</v>
      </c>
      <c r="N1179" s="49">
        <f t="shared" si="291"/>
        <v>0</v>
      </c>
      <c r="O1179" s="48">
        <v>-6899.38</v>
      </c>
      <c r="P1179" s="48">
        <v>0</v>
      </c>
      <c r="Q1179" s="48">
        <v>0</v>
      </c>
      <c r="R1179" s="49">
        <f t="shared" si="292"/>
        <v>0</v>
      </c>
      <c r="S1179" s="48">
        <v>-6899.38</v>
      </c>
      <c r="T1179" s="48">
        <v>0</v>
      </c>
      <c r="U1179" s="48">
        <v>0</v>
      </c>
      <c r="V1179" s="49">
        <f t="shared" si="293"/>
        <v>0</v>
      </c>
      <c r="W1179" s="48">
        <v>-6899.38</v>
      </c>
      <c r="X1179" s="48">
        <v>0</v>
      </c>
      <c r="Y1179" s="48">
        <v>0</v>
      </c>
      <c r="Z1179" s="49">
        <f t="shared" si="294"/>
        <v>0</v>
      </c>
      <c r="AA1179" s="48">
        <v>-6899.38</v>
      </c>
      <c r="AB1179" s="48">
        <v>0</v>
      </c>
      <c r="AC1179" s="48">
        <v>0</v>
      </c>
      <c r="AD1179" s="49">
        <f t="shared" si="295"/>
        <v>0</v>
      </c>
      <c r="AE1179" s="54">
        <v>0</v>
      </c>
      <c r="AF1179" s="48">
        <v>0</v>
      </c>
      <c r="AG1179" s="48">
        <v>0</v>
      </c>
      <c r="AH1179" s="49">
        <f t="shared" si="296"/>
        <v>0</v>
      </c>
      <c r="AI1179" s="54">
        <v>0</v>
      </c>
      <c r="AJ1179" s="48">
        <v>0</v>
      </c>
      <c r="AK1179" s="48">
        <v>0</v>
      </c>
      <c r="AL1179" s="49">
        <f t="shared" si="297"/>
        <v>0</v>
      </c>
      <c r="AM1179" s="48">
        <v>0</v>
      </c>
      <c r="AN1179" s="48">
        <v>0</v>
      </c>
      <c r="AO1179" s="48">
        <v>0</v>
      </c>
      <c r="AP1179" s="49">
        <f t="shared" si="298"/>
        <v>0</v>
      </c>
      <c r="AQ1179" s="48">
        <v>0</v>
      </c>
      <c r="AR1179" s="50">
        <v>0</v>
      </c>
      <c r="AS1179" s="50">
        <v>0</v>
      </c>
      <c r="AT1179" s="51">
        <f t="shared" si="299"/>
        <v>0</v>
      </c>
      <c r="AU1179" s="48">
        <v>0</v>
      </c>
      <c r="AV1179" s="50">
        <v>0</v>
      </c>
      <c r="AW1179" s="50">
        <v>0</v>
      </c>
      <c r="AX1179" s="51">
        <f t="shared" si="300"/>
        <v>0</v>
      </c>
      <c r="AY1179" s="50">
        <f t="shared" si="301"/>
        <v>-48295.659999999996</v>
      </c>
      <c r="AZ1179" s="50">
        <f t="shared" si="302"/>
        <v>0</v>
      </c>
      <c r="BA1179" s="50">
        <f t="shared" si="303"/>
        <v>0</v>
      </c>
      <c r="BB1179" s="49">
        <v>0</v>
      </c>
      <c r="BC1179" s="52" t="s">
        <v>1059</v>
      </c>
      <c r="BD1179" s="52" t="s">
        <v>1059</v>
      </c>
      <c r="BE1179" s="52" t="s">
        <v>1060</v>
      </c>
      <c r="BF1179" s="38"/>
    </row>
    <row r="1180" spans="1:58" s="33" customFormat="1" x14ac:dyDescent="0.2">
      <c r="A1180" s="47">
        <v>172140</v>
      </c>
      <c r="B1180" s="48" t="s">
        <v>1645</v>
      </c>
      <c r="C1180" s="48">
        <v>-43606.55</v>
      </c>
      <c r="D1180" s="48">
        <v>0</v>
      </c>
      <c r="E1180" s="48">
        <v>0</v>
      </c>
      <c r="F1180" s="49">
        <f t="shared" si="289"/>
        <v>0</v>
      </c>
      <c r="G1180" s="48">
        <v>-43606.55</v>
      </c>
      <c r="H1180" s="48">
        <v>0</v>
      </c>
      <c r="I1180" s="48">
        <v>0</v>
      </c>
      <c r="J1180" s="49">
        <f t="shared" si="290"/>
        <v>0</v>
      </c>
      <c r="K1180" s="48">
        <v>-43606.55</v>
      </c>
      <c r="L1180" s="48">
        <v>0</v>
      </c>
      <c r="M1180" s="48">
        <v>0</v>
      </c>
      <c r="N1180" s="49">
        <f t="shared" si="291"/>
        <v>0</v>
      </c>
      <c r="O1180" s="48">
        <v>-43606.55</v>
      </c>
      <c r="P1180" s="48">
        <v>0</v>
      </c>
      <c r="Q1180" s="48">
        <v>0</v>
      </c>
      <c r="R1180" s="49">
        <f t="shared" si="292"/>
        <v>0</v>
      </c>
      <c r="S1180" s="48">
        <v>-43606.55</v>
      </c>
      <c r="T1180" s="48">
        <v>0</v>
      </c>
      <c r="U1180" s="48">
        <v>0</v>
      </c>
      <c r="V1180" s="49">
        <f t="shared" si="293"/>
        <v>0</v>
      </c>
      <c r="W1180" s="48">
        <v>-43606.55</v>
      </c>
      <c r="X1180" s="48">
        <v>0</v>
      </c>
      <c r="Y1180" s="48">
        <v>0</v>
      </c>
      <c r="Z1180" s="49">
        <f t="shared" si="294"/>
        <v>0</v>
      </c>
      <c r="AA1180" s="48">
        <v>-43606.55</v>
      </c>
      <c r="AB1180" s="48">
        <v>0</v>
      </c>
      <c r="AC1180" s="48">
        <v>0</v>
      </c>
      <c r="AD1180" s="49">
        <f t="shared" si="295"/>
        <v>0</v>
      </c>
      <c r="AE1180" s="54">
        <v>0</v>
      </c>
      <c r="AF1180" s="48">
        <v>0</v>
      </c>
      <c r="AG1180" s="48">
        <v>0</v>
      </c>
      <c r="AH1180" s="49">
        <f t="shared" si="296"/>
        <v>0</v>
      </c>
      <c r="AI1180" s="54">
        <v>0</v>
      </c>
      <c r="AJ1180" s="48">
        <v>0</v>
      </c>
      <c r="AK1180" s="48">
        <v>0</v>
      </c>
      <c r="AL1180" s="49">
        <f t="shared" si="297"/>
        <v>0</v>
      </c>
      <c r="AM1180" s="48">
        <v>0</v>
      </c>
      <c r="AN1180" s="48">
        <v>0</v>
      </c>
      <c r="AO1180" s="48">
        <v>0</v>
      </c>
      <c r="AP1180" s="49">
        <f t="shared" si="298"/>
        <v>0</v>
      </c>
      <c r="AQ1180" s="48">
        <v>0</v>
      </c>
      <c r="AR1180" s="50">
        <v>0</v>
      </c>
      <c r="AS1180" s="50">
        <v>0</v>
      </c>
      <c r="AT1180" s="51">
        <f t="shared" si="299"/>
        <v>0</v>
      </c>
      <c r="AU1180" s="48">
        <v>0</v>
      </c>
      <c r="AV1180" s="50">
        <v>0</v>
      </c>
      <c r="AW1180" s="50">
        <v>0</v>
      </c>
      <c r="AX1180" s="51">
        <f t="shared" si="300"/>
        <v>0</v>
      </c>
      <c r="AY1180" s="50">
        <f t="shared" si="301"/>
        <v>-305245.84999999998</v>
      </c>
      <c r="AZ1180" s="50">
        <f t="shared" si="302"/>
        <v>0</v>
      </c>
      <c r="BA1180" s="50">
        <f t="shared" si="303"/>
        <v>0</v>
      </c>
      <c r="BB1180" s="49">
        <v>0</v>
      </c>
      <c r="BC1180" s="52" t="s">
        <v>1059</v>
      </c>
      <c r="BD1180" s="52" t="s">
        <v>1059</v>
      </c>
      <c r="BE1180" s="52" t="s">
        <v>1060</v>
      </c>
      <c r="BF1180" s="38"/>
    </row>
    <row r="1181" spans="1:58" s="33" customFormat="1" x14ac:dyDescent="0.2">
      <c r="A1181" s="47">
        <v>179999</v>
      </c>
      <c r="B1181" s="48" t="s">
        <v>1094</v>
      </c>
      <c r="C1181" s="48">
        <v>-1149.8900000000001</v>
      </c>
      <c r="D1181" s="48">
        <v>0</v>
      </c>
      <c r="E1181" s="48">
        <v>0</v>
      </c>
      <c r="F1181" s="49">
        <f t="shared" si="289"/>
        <v>0</v>
      </c>
      <c r="G1181" s="48">
        <v>-1149.8900000000001</v>
      </c>
      <c r="H1181" s="48">
        <v>0</v>
      </c>
      <c r="I1181" s="48">
        <v>0</v>
      </c>
      <c r="J1181" s="49">
        <f t="shared" si="290"/>
        <v>0</v>
      </c>
      <c r="K1181" s="48">
        <v>-1149.8900000000001</v>
      </c>
      <c r="L1181" s="48">
        <v>0</v>
      </c>
      <c r="M1181" s="48">
        <v>0</v>
      </c>
      <c r="N1181" s="49">
        <f t="shared" si="291"/>
        <v>0</v>
      </c>
      <c r="O1181" s="48">
        <v>-1149.8900000000001</v>
      </c>
      <c r="P1181" s="48">
        <v>0</v>
      </c>
      <c r="Q1181" s="48">
        <v>0</v>
      </c>
      <c r="R1181" s="49">
        <f t="shared" si="292"/>
        <v>0</v>
      </c>
      <c r="S1181" s="48">
        <v>-1149.8900000000001</v>
      </c>
      <c r="T1181" s="48">
        <v>0</v>
      </c>
      <c r="U1181" s="48">
        <v>0</v>
      </c>
      <c r="V1181" s="49">
        <f t="shared" si="293"/>
        <v>0</v>
      </c>
      <c r="W1181" s="48">
        <v>-1149.8900000000001</v>
      </c>
      <c r="X1181" s="48">
        <v>0</v>
      </c>
      <c r="Y1181" s="48">
        <v>0</v>
      </c>
      <c r="Z1181" s="49">
        <f t="shared" si="294"/>
        <v>0</v>
      </c>
      <c r="AA1181" s="48">
        <v>-1149.8900000000001</v>
      </c>
      <c r="AB1181" s="48">
        <v>0</v>
      </c>
      <c r="AC1181" s="48">
        <v>0</v>
      </c>
      <c r="AD1181" s="49">
        <f t="shared" si="295"/>
        <v>0</v>
      </c>
      <c r="AE1181" s="54">
        <v>0</v>
      </c>
      <c r="AF1181" s="48">
        <v>0</v>
      </c>
      <c r="AG1181" s="48">
        <v>0</v>
      </c>
      <c r="AH1181" s="49">
        <f t="shared" si="296"/>
        <v>0</v>
      </c>
      <c r="AI1181" s="54">
        <v>0</v>
      </c>
      <c r="AJ1181" s="48">
        <v>0</v>
      </c>
      <c r="AK1181" s="48">
        <v>0</v>
      </c>
      <c r="AL1181" s="49">
        <f t="shared" si="297"/>
        <v>0</v>
      </c>
      <c r="AM1181" s="48">
        <v>0</v>
      </c>
      <c r="AN1181" s="48">
        <v>0</v>
      </c>
      <c r="AO1181" s="48">
        <v>0</v>
      </c>
      <c r="AP1181" s="49">
        <f t="shared" si="298"/>
        <v>0</v>
      </c>
      <c r="AQ1181" s="48">
        <v>0</v>
      </c>
      <c r="AR1181" s="50">
        <v>0</v>
      </c>
      <c r="AS1181" s="50">
        <v>0</v>
      </c>
      <c r="AT1181" s="51">
        <f t="shared" si="299"/>
        <v>0</v>
      </c>
      <c r="AU1181" s="48">
        <v>0</v>
      </c>
      <c r="AV1181" s="50">
        <v>0</v>
      </c>
      <c r="AW1181" s="50">
        <v>0</v>
      </c>
      <c r="AX1181" s="51">
        <f t="shared" si="300"/>
        <v>0</v>
      </c>
      <c r="AY1181" s="50">
        <f t="shared" si="301"/>
        <v>-8049.2300000000014</v>
      </c>
      <c r="AZ1181" s="50">
        <f t="shared" si="302"/>
        <v>0</v>
      </c>
      <c r="BA1181" s="50">
        <f t="shared" si="303"/>
        <v>0</v>
      </c>
      <c r="BB1181" s="49">
        <v>0</v>
      </c>
      <c r="BC1181" s="52" t="s">
        <v>1059</v>
      </c>
      <c r="BD1181" s="52" t="s">
        <v>1059</v>
      </c>
      <c r="BE1181" s="52" t="s">
        <v>1060</v>
      </c>
      <c r="BF1181" s="38"/>
    </row>
    <row r="1182" spans="1:58" s="33" customFormat="1" x14ac:dyDescent="0.2">
      <c r="A1182" s="47">
        <v>211399</v>
      </c>
      <c r="B1182" s="48" t="s">
        <v>1635</v>
      </c>
      <c r="C1182" s="48">
        <v>0</v>
      </c>
      <c r="D1182" s="48">
        <v>0</v>
      </c>
      <c r="E1182" s="48">
        <v>0</v>
      </c>
      <c r="F1182" s="49">
        <f t="shared" si="289"/>
        <v>0</v>
      </c>
      <c r="G1182" s="48">
        <v>0</v>
      </c>
      <c r="H1182" s="48">
        <v>0</v>
      </c>
      <c r="I1182" s="48">
        <v>0</v>
      </c>
      <c r="J1182" s="49">
        <f t="shared" si="290"/>
        <v>0</v>
      </c>
      <c r="K1182" s="48">
        <v>0</v>
      </c>
      <c r="L1182" s="48">
        <v>0</v>
      </c>
      <c r="M1182" s="48">
        <v>0</v>
      </c>
      <c r="N1182" s="49">
        <f t="shared" si="291"/>
        <v>0</v>
      </c>
      <c r="O1182" s="48">
        <v>0</v>
      </c>
      <c r="P1182" s="48">
        <v>0</v>
      </c>
      <c r="Q1182" s="48">
        <v>0</v>
      </c>
      <c r="R1182" s="49">
        <f t="shared" si="292"/>
        <v>0</v>
      </c>
      <c r="S1182" s="54">
        <v>0</v>
      </c>
      <c r="T1182" s="48">
        <v>0</v>
      </c>
      <c r="U1182" s="48">
        <v>0</v>
      </c>
      <c r="V1182" s="49">
        <f t="shared" si="293"/>
        <v>0</v>
      </c>
      <c r="W1182" s="54">
        <v>0</v>
      </c>
      <c r="X1182" s="48">
        <v>0</v>
      </c>
      <c r="Y1182" s="48">
        <v>0</v>
      </c>
      <c r="Z1182" s="49">
        <f t="shared" si="294"/>
        <v>0</v>
      </c>
      <c r="AA1182" s="54">
        <v>0</v>
      </c>
      <c r="AB1182" s="48">
        <v>0</v>
      </c>
      <c r="AC1182" s="48">
        <v>0</v>
      </c>
      <c r="AD1182" s="49">
        <f t="shared" si="295"/>
        <v>0</v>
      </c>
      <c r="AE1182" s="54">
        <v>0</v>
      </c>
      <c r="AF1182" s="48">
        <v>0</v>
      </c>
      <c r="AG1182" s="48">
        <v>0</v>
      </c>
      <c r="AH1182" s="49">
        <f t="shared" si="296"/>
        <v>0</v>
      </c>
      <c r="AI1182" s="54">
        <v>0</v>
      </c>
      <c r="AJ1182" s="48">
        <v>0</v>
      </c>
      <c r="AK1182" s="48">
        <v>0</v>
      </c>
      <c r="AL1182" s="49">
        <f t="shared" si="297"/>
        <v>0</v>
      </c>
      <c r="AM1182" s="48">
        <v>0</v>
      </c>
      <c r="AN1182" s="48">
        <v>0</v>
      </c>
      <c r="AO1182" s="48">
        <v>0</v>
      </c>
      <c r="AP1182" s="49">
        <f t="shared" si="298"/>
        <v>0</v>
      </c>
      <c r="AQ1182" s="48">
        <v>95300</v>
      </c>
      <c r="AR1182" s="50">
        <v>165450</v>
      </c>
      <c r="AS1182" s="50">
        <v>25</v>
      </c>
      <c r="AT1182" s="51">
        <f t="shared" si="299"/>
        <v>17.856149894227865</v>
      </c>
      <c r="AU1182" s="48">
        <v>-3700</v>
      </c>
      <c r="AV1182" s="50">
        <v>100500</v>
      </c>
      <c r="AW1182" s="50">
        <v>15</v>
      </c>
      <c r="AX1182" s="51">
        <f t="shared" si="300"/>
        <v>-1.1412935323383084</v>
      </c>
      <c r="AY1182" s="50">
        <f t="shared" si="301"/>
        <v>0</v>
      </c>
      <c r="AZ1182" s="50">
        <f t="shared" si="302"/>
        <v>0</v>
      </c>
      <c r="BA1182" s="50">
        <f t="shared" si="303"/>
        <v>40</v>
      </c>
      <c r="BB1182" s="49">
        <v>10.67719496145892</v>
      </c>
      <c r="BC1182" s="52" t="s">
        <v>1059</v>
      </c>
      <c r="BD1182" s="52" t="s">
        <v>1059</v>
      </c>
      <c r="BE1182" s="52" t="s">
        <v>1060</v>
      </c>
      <c r="BF1182" s="38"/>
    </row>
    <row r="1183" spans="1:58" s="33" customFormat="1" x14ac:dyDescent="0.2">
      <c r="A1183" s="47">
        <v>119034</v>
      </c>
      <c r="B1183" s="48" t="s">
        <v>1101</v>
      </c>
      <c r="C1183" s="48">
        <v>357149.11</v>
      </c>
      <c r="D1183" s="48">
        <v>2735660</v>
      </c>
      <c r="E1183" s="48">
        <v>406.5</v>
      </c>
      <c r="F1183" s="49">
        <f t="shared" si="289"/>
        <v>3.9165953736940993</v>
      </c>
      <c r="G1183" s="48">
        <v>-57866.9</v>
      </c>
      <c r="H1183" s="48">
        <v>2258530</v>
      </c>
      <c r="I1183" s="48">
        <v>350.5</v>
      </c>
      <c r="J1183" s="49">
        <f t="shared" si="290"/>
        <v>-0.79426613770904075</v>
      </c>
      <c r="K1183" s="48">
        <v>239464.1</v>
      </c>
      <c r="L1183" s="48">
        <v>2634345</v>
      </c>
      <c r="M1183" s="48">
        <v>389.5</v>
      </c>
      <c r="N1183" s="49">
        <f t="shared" si="291"/>
        <v>2.7270243646902741</v>
      </c>
      <c r="O1183" s="48">
        <v>-99392.89</v>
      </c>
      <c r="P1183" s="48">
        <v>2660770</v>
      </c>
      <c r="Q1183" s="48">
        <v>401</v>
      </c>
      <c r="R1183" s="49">
        <f t="shared" si="292"/>
        <v>-1.1580029803402774</v>
      </c>
      <c r="S1183" s="48">
        <v>14714.61</v>
      </c>
      <c r="T1183" s="48">
        <v>1329833.5</v>
      </c>
      <c r="U1183" s="48">
        <v>201.55</v>
      </c>
      <c r="V1183" s="49">
        <f t="shared" si="293"/>
        <v>0.34301505414023636</v>
      </c>
      <c r="W1183" s="48">
        <v>-109840.16</v>
      </c>
      <c r="X1183" s="48">
        <v>1405545</v>
      </c>
      <c r="Y1183" s="48">
        <v>215.5</v>
      </c>
      <c r="Z1183" s="49">
        <f t="shared" si="294"/>
        <v>-2.3444320886204286</v>
      </c>
      <c r="AA1183" s="48">
        <v>-62450.67</v>
      </c>
      <c r="AB1183" s="48">
        <v>1233698</v>
      </c>
      <c r="AC1183" s="48">
        <v>177.9</v>
      </c>
      <c r="AD1183" s="49">
        <f t="shared" si="295"/>
        <v>-1.5692420430283585</v>
      </c>
      <c r="AE1183" s="48">
        <v>47925.85</v>
      </c>
      <c r="AF1183" s="48">
        <v>1314665</v>
      </c>
      <c r="AG1183" s="48">
        <v>189.5</v>
      </c>
      <c r="AH1183" s="49">
        <f t="shared" si="296"/>
        <v>1.0936440081693817</v>
      </c>
      <c r="AI1183" s="48">
        <v>-220291.15</v>
      </c>
      <c r="AJ1183" s="48">
        <v>2887260</v>
      </c>
      <c r="AK1183" s="48">
        <v>421</v>
      </c>
      <c r="AL1183" s="49">
        <f t="shared" si="297"/>
        <v>-2.3652271184444769</v>
      </c>
      <c r="AM1183" s="48">
        <v>177731.85</v>
      </c>
      <c r="AN1183" s="48">
        <v>2045395</v>
      </c>
      <c r="AO1183" s="48">
        <v>301</v>
      </c>
      <c r="AP1183" s="49">
        <f t="shared" si="298"/>
        <v>2.6937033433639956</v>
      </c>
      <c r="AQ1183" s="48">
        <v>-92508.14</v>
      </c>
      <c r="AR1183" s="50">
        <v>1864900</v>
      </c>
      <c r="AS1183" s="50">
        <v>275</v>
      </c>
      <c r="AT1183" s="51">
        <f t="shared" si="299"/>
        <v>-1.5377512681645129</v>
      </c>
      <c r="AU1183" s="48">
        <v>-529127.79</v>
      </c>
      <c r="AV1183" s="50">
        <v>3765675</v>
      </c>
      <c r="AW1183" s="50">
        <v>507.5</v>
      </c>
      <c r="AX1183" s="51">
        <f t="shared" si="300"/>
        <v>-4.3559153378876303</v>
      </c>
      <c r="AY1183" s="50">
        <f t="shared" si="301"/>
        <v>281777.1999999999</v>
      </c>
      <c r="AZ1183" s="50">
        <f t="shared" si="302"/>
        <v>14258381.5</v>
      </c>
      <c r="BA1183" s="50">
        <f t="shared" si="303"/>
        <v>3836.45</v>
      </c>
      <c r="BB1183" s="49">
        <v>-0.39673813444696321</v>
      </c>
      <c r="BC1183" s="52" t="s">
        <v>1102</v>
      </c>
      <c r="BD1183" s="52" t="s">
        <v>1059</v>
      </c>
      <c r="BE1183" s="52" t="s">
        <v>1060</v>
      </c>
      <c r="BF1183" s="38"/>
    </row>
    <row r="1184" spans="1:58" s="33" customFormat="1" x14ac:dyDescent="0.2">
      <c r="A1184" s="47">
        <v>141177</v>
      </c>
      <c r="B1184" s="48" t="s">
        <v>1103</v>
      </c>
      <c r="C1184" s="48">
        <v>-14172.19</v>
      </c>
      <c r="D1184" s="48">
        <v>344840</v>
      </c>
      <c r="E1184" s="48">
        <v>51</v>
      </c>
      <c r="F1184" s="49">
        <f t="shared" si="289"/>
        <v>-1.2329361442988054</v>
      </c>
      <c r="G1184" s="48">
        <v>525787.80000000005</v>
      </c>
      <c r="H1184" s="48">
        <v>561040</v>
      </c>
      <c r="I1184" s="48">
        <v>86</v>
      </c>
      <c r="J1184" s="49">
        <f t="shared" si="290"/>
        <v>29.052156352488236</v>
      </c>
      <c r="K1184" s="48">
        <v>62169.05</v>
      </c>
      <c r="L1184" s="48">
        <v>931733.5</v>
      </c>
      <c r="M1184" s="48">
        <v>135.35</v>
      </c>
      <c r="N1184" s="49">
        <f t="shared" si="291"/>
        <v>2.0017220589363807</v>
      </c>
      <c r="O1184" s="48">
        <v>-5115.45</v>
      </c>
      <c r="P1184" s="48">
        <v>370380</v>
      </c>
      <c r="Q1184" s="48">
        <v>53</v>
      </c>
      <c r="R1184" s="49">
        <f t="shared" si="292"/>
        <v>-0.42815203304714072</v>
      </c>
      <c r="S1184" s="48">
        <v>-5395.46</v>
      </c>
      <c r="T1184" s="48">
        <v>347870</v>
      </c>
      <c r="U1184" s="48">
        <v>51</v>
      </c>
      <c r="V1184" s="49">
        <f t="shared" si="293"/>
        <v>-0.48080967027912724</v>
      </c>
      <c r="W1184" s="48">
        <v>64929.55</v>
      </c>
      <c r="X1184" s="48">
        <v>196630</v>
      </c>
      <c r="Y1184" s="48">
        <v>29</v>
      </c>
      <c r="Z1184" s="49">
        <f t="shared" si="294"/>
        <v>9.9063545745817034</v>
      </c>
      <c r="AA1184" s="48">
        <v>-7390.45</v>
      </c>
      <c r="AB1184" s="48">
        <v>227240</v>
      </c>
      <c r="AC1184" s="48">
        <v>32</v>
      </c>
      <c r="AD1184" s="49">
        <f t="shared" si="295"/>
        <v>-1.0082025611688084</v>
      </c>
      <c r="AE1184" s="48">
        <v>-12960.45</v>
      </c>
      <c r="AF1184" s="48">
        <v>260700</v>
      </c>
      <c r="AG1184" s="48">
        <v>35</v>
      </c>
      <c r="AH1184" s="49">
        <f t="shared" si="296"/>
        <v>-1.4914211737629459</v>
      </c>
      <c r="AI1184" s="48">
        <v>-32355.45</v>
      </c>
      <c r="AJ1184" s="48">
        <v>501400</v>
      </c>
      <c r="AK1184" s="48">
        <v>70</v>
      </c>
      <c r="AL1184" s="49">
        <f t="shared" si="297"/>
        <v>-2.0004366773035502</v>
      </c>
      <c r="AM1184" s="48">
        <v>-48835.44</v>
      </c>
      <c r="AN1184" s="48">
        <v>1212720</v>
      </c>
      <c r="AO1184" s="48">
        <v>171</v>
      </c>
      <c r="AP1184" s="49">
        <f t="shared" si="298"/>
        <v>-1.2483496932515339</v>
      </c>
      <c r="AQ1184" s="48">
        <v>86916.56</v>
      </c>
      <c r="AR1184" s="50">
        <v>363920</v>
      </c>
      <c r="AS1184" s="50">
        <v>51</v>
      </c>
      <c r="AT1184" s="51">
        <f t="shared" si="299"/>
        <v>7.4038617278522745</v>
      </c>
      <c r="AU1184" s="48">
        <v>196056.56</v>
      </c>
      <c r="AV1184" s="50">
        <v>263200</v>
      </c>
      <c r="AW1184" s="50">
        <v>35</v>
      </c>
      <c r="AX1184" s="51">
        <f t="shared" si="300"/>
        <v>23.091768085106384</v>
      </c>
      <c r="AY1184" s="50">
        <f t="shared" si="301"/>
        <v>620812.85000000021</v>
      </c>
      <c r="AZ1184" s="50">
        <f t="shared" si="302"/>
        <v>2979733.5</v>
      </c>
      <c r="BA1184" s="50">
        <f t="shared" si="303"/>
        <v>799.35</v>
      </c>
      <c r="BB1184" s="49">
        <v>4.4966215831148153</v>
      </c>
      <c r="BC1184" s="52" t="s">
        <v>1102</v>
      </c>
      <c r="BD1184" s="52" t="s">
        <v>1059</v>
      </c>
      <c r="BE1184" s="52" t="s">
        <v>1060</v>
      </c>
      <c r="BF1184" s="38"/>
    </row>
    <row r="1185" spans="1:58" s="33" customFormat="1" x14ac:dyDescent="0.2">
      <c r="A1185" s="47">
        <v>141674</v>
      </c>
      <c r="B1185" s="48" t="s">
        <v>1646</v>
      </c>
      <c r="C1185" s="48">
        <v>746868.06</v>
      </c>
      <c r="D1185" s="48">
        <v>1191933.5</v>
      </c>
      <c r="E1185" s="48">
        <v>175.14999999999998</v>
      </c>
      <c r="F1185" s="49">
        <f t="shared" si="289"/>
        <v>18.798063650363044</v>
      </c>
      <c r="G1185" s="48">
        <v>546604.06999999995</v>
      </c>
      <c r="H1185" s="48">
        <v>1027595.5</v>
      </c>
      <c r="I1185" s="48">
        <v>156.65</v>
      </c>
      <c r="J1185" s="49">
        <f t="shared" si="290"/>
        <v>16.48968506576761</v>
      </c>
      <c r="K1185" s="48">
        <v>749026.08</v>
      </c>
      <c r="L1185" s="48">
        <v>1256893</v>
      </c>
      <c r="M1185" s="48">
        <v>184.6</v>
      </c>
      <c r="N1185" s="49">
        <f t="shared" si="291"/>
        <v>17.878039260302984</v>
      </c>
      <c r="O1185" s="48">
        <v>795007.07</v>
      </c>
      <c r="P1185" s="48">
        <v>1236624</v>
      </c>
      <c r="Q1185" s="48">
        <v>183.7</v>
      </c>
      <c r="R1185" s="49">
        <f t="shared" si="292"/>
        <v>19.929436247396136</v>
      </c>
      <c r="S1185" s="48">
        <v>544451.06999999995</v>
      </c>
      <c r="T1185" s="48">
        <v>437399</v>
      </c>
      <c r="U1185" s="48">
        <v>67.7</v>
      </c>
      <c r="V1185" s="49">
        <f t="shared" si="293"/>
        <v>38.587155366153098</v>
      </c>
      <c r="W1185" s="48">
        <v>656276.31999999995</v>
      </c>
      <c r="X1185" s="48">
        <v>1147352.5</v>
      </c>
      <c r="Y1185" s="48">
        <v>173.75</v>
      </c>
      <c r="Z1185" s="49">
        <f t="shared" si="294"/>
        <v>17.159756570016622</v>
      </c>
      <c r="AA1185" s="48">
        <v>983826.3</v>
      </c>
      <c r="AB1185" s="48">
        <v>1497540</v>
      </c>
      <c r="AC1185" s="48">
        <v>210</v>
      </c>
      <c r="AD1185" s="49">
        <f t="shared" si="295"/>
        <v>20.365810128610924</v>
      </c>
      <c r="AE1185" s="48">
        <v>852100.3</v>
      </c>
      <c r="AF1185" s="48">
        <v>718495</v>
      </c>
      <c r="AG1185" s="48">
        <v>103.5</v>
      </c>
      <c r="AH1185" s="49">
        <f t="shared" si="296"/>
        <v>35.578548215366844</v>
      </c>
      <c r="AI1185" s="48">
        <v>828254.05</v>
      </c>
      <c r="AJ1185" s="48">
        <v>1053767.5</v>
      </c>
      <c r="AK1185" s="48">
        <v>150.25</v>
      </c>
      <c r="AL1185" s="49">
        <f t="shared" si="297"/>
        <v>24.365788041479739</v>
      </c>
      <c r="AM1185" s="48">
        <v>801486.05</v>
      </c>
      <c r="AN1185" s="48">
        <v>1236680</v>
      </c>
      <c r="AO1185" s="48">
        <v>170.4</v>
      </c>
      <c r="AP1185" s="49">
        <f t="shared" si="298"/>
        <v>20.090943129993207</v>
      </c>
      <c r="AQ1185" s="48">
        <v>768565.05</v>
      </c>
      <c r="AR1185" s="50">
        <v>1294950</v>
      </c>
      <c r="AS1185" s="50">
        <v>185</v>
      </c>
      <c r="AT1185" s="51">
        <f t="shared" si="299"/>
        <v>18.39879265608711</v>
      </c>
      <c r="AU1185" s="48">
        <v>810985.65</v>
      </c>
      <c r="AV1185" s="50">
        <v>2279830</v>
      </c>
      <c r="AW1185" s="50">
        <v>319</v>
      </c>
      <c r="AX1185" s="51">
        <f t="shared" si="300"/>
        <v>11.027381493356961</v>
      </c>
      <c r="AY1185" s="50">
        <f t="shared" si="301"/>
        <v>5022058.97</v>
      </c>
      <c r="AZ1185" s="50">
        <f t="shared" si="302"/>
        <v>7795337.5</v>
      </c>
      <c r="BA1185" s="50">
        <f t="shared" si="303"/>
        <v>2079.6999999999998</v>
      </c>
      <c r="BB1185" s="49">
        <v>19.583126586160706</v>
      </c>
      <c r="BC1185" s="52" t="s">
        <v>1102</v>
      </c>
      <c r="BD1185" s="52" t="s">
        <v>1059</v>
      </c>
      <c r="BE1185" s="52" t="s">
        <v>1060</v>
      </c>
      <c r="BF1185" s="38"/>
    </row>
    <row r="1186" spans="1:58" s="33" customFormat="1" x14ac:dyDescent="0.2">
      <c r="A1186" s="47">
        <v>142021</v>
      </c>
      <c r="B1186" s="48" t="s">
        <v>88</v>
      </c>
      <c r="C1186" s="48">
        <v>426359.85</v>
      </c>
      <c r="D1186" s="48">
        <v>476640</v>
      </c>
      <c r="E1186" s="48">
        <v>71</v>
      </c>
      <c r="F1186" s="49">
        <f t="shared" si="289"/>
        <v>26.835337990936555</v>
      </c>
      <c r="G1186" s="48">
        <v>509439.86</v>
      </c>
      <c r="H1186" s="48">
        <v>552740</v>
      </c>
      <c r="I1186" s="48">
        <v>86</v>
      </c>
      <c r="J1186" s="49">
        <f t="shared" si="290"/>
        <v>28.571544776929475</v>
      </c>
      <c r="K1186" s="48">
        <v>512979.86</v>
      </c>
      <c r="L1186" s="48">
        <v>430700</v>
      </c>
      <c r="M1186" s="48">
        <v>65</v>
      </c>
      <c r="N1186" s="49">
        <f t="shared" si="291"/>
        <v>35.731125609472954</v>
      </c>
      <c r="O1186" s="48">
        <v>500899.86</v>
      </c>
      <c r="P1186" s="48">
        <v>477520</v>
      </c>
      <c r="Q1186" s="48">
        <v>72</v>
      </c>
      <c r="R1186" s="49">
        <f t="shared" si="292"/>
        <v>32.517791212933489</v>
      </c>
      <c r="S1186" s="48">
        <v>245099.86</v>
      </c>
      <c r="T1186" s="48">
        <v>131400</v>
      </c>
      <c r="U1186" s="48">
        <v>20</v>
      </c>
      <c r="V1186" s="49">
        <f t="shared" si="293"/>
        <v>57.824167884322669</v>
      </c>
      <c r="W1186" s="48">
        <v>632539.86</v>
      </c>
      <c r="X1186" s="48">
        <v>718200</v>
      </c>
      <c r="Y1186" s="48">
        <v>110</v>
      </c>
      <c r="Z1186" s="49">
        <f t="shared" si="294"/>
        <v>26.421882205513786</v>
      </c>
      <c r="AA1186" s="48">
        <v>518729.86</v>
      </c>
      <c r="AB1186" s="48">
        <v>357170</v>
      </c>
      <c r="AC1186" s="48">
        <v>51</v>
      </c>
      <c r="AD1186" s="49">
        <f t="shared" si="295"/>
        <v>45.02233015090853</v>
      </c>
      <c r="AE1186" s="48">
        <v>537979.86</v>
      </c>
      <c r="AF1186" s="48">
        <v>249200</v>
      </c>
      <c r="AG1186" s="48">
        <v>35</v>
      </c>
      <c r="AH1186" s="49">
        <f t="shared" si="296"/>
        <v>64.764830658105936</v>
      </c>
      <c r="AI1186" s="48">
        <v>380459.86</v>
      </c>
      <c r="AJ1186" s="48">
        <v>477400</v>
      </c>
      <c r="AK1186" s="48">
        <v>70</v>
      </c>
      <c r="AL1186" s="49">
        <f t="shared" si="297"/>
        <v>24.705185714285712</v>
      </c>
      <c r="AM1186" s="48">
        <v>391359.86</v>
      </c>
      <c r="AN1186" s="48">
        <v>235200</v>
      </c>
      <c r="AO1186" s="48">
        <v>35</v>
      </c>
      <c r="AP1186" s="49">
        <f t="shared" si="298"/>
        <v>51.582294472789116</v>
      </c>
      <c r="AQ1186" s="48">
        <v>-52889.71</v>
      </c>
      <c r="AR1186" s="50">
        <v>0</v>
      </c>
      <c r="AS1186" s="50">
        <v>0</v>
      </c>
      <c r="AT1186" s="51">
        <f t="shared" si="299"/>
        <v>0</v>
      </c>
      <c r="AU1186" s="48">
        <v>-52889.71</v>
      </c>
      <c r="AV1186" s="50">
        <v>0</v>
      </c>
      <c r="AW1186" s="50">
        <v>0</v>
      </c>
      <c r="AX1186" s="51">
        <f t="shared" si="300"/>
        <v>0</v>
      </c>
      <c r="AY1186" s="50">
        <f t="shared" si="301"/>
        <v>3346049.0099999993</v>
      </c>
      <c r="AZ1186" s="50">
        <f t="shared" si="302"/>
        <v>3144370</v>
      </c>
      <c r="BA1186" s="50">
        <f t="shared" si="303"/>
        <v>615</v>
      </c>
      <c r="BB1186" s="49">
        <v>34.351267548591508</v>
      </c>
      <c r="BC1186" s="52" t="s">
        <v>1102</v>
      </c>
      <c r="BD1186" s="52" t="s">
        <v>1059</v>
      </c>
      <c r="BE1186" s="52" t="s">
        <v>1060</v>
      </c>
      <c r="BF1186" s="38"/>
    </row>
    <row r="1187" spans="1:58" s="33" customFormat="1" x14ac:dyDescent="0.2">
      <c r="A1187" s="47">
        <v>142204</v>
      </c>
      <c r="B1187" s="48" t="s">
        <v>1105</v>
      </c>
      <c r="C1187" s="48">
        <v>336658.18</v>
      </c>
      <c r="D1187" s="48">
        <v>69405</v>
      </c>
      <c r="E1187" s="48">
        <v>9.5</v>
      </c>
      <c r="F1187" s="49">
        <f t="shared" si="289"/>
        <v>145.51898854549384</v>
      </c>
      <c r="G1187" s="48">
        <v>-22341.82</v>
      </c>
      <c r="H1187" s="48">
        <v>448800</v>
      </c>
      <c r="I1187" s="48">
        <v>70</v>
      </c>
      <c r="J1187" s="49">
        <f t="shared" si="290"/>
        <v>-1.5432184046345809</v>
      </c>
      <c r="K1187" s="48">
        <v>202015.68</v>
      </c>
      <c r="L1187" s="48">
        <v>1032630</v>
      </c>
      <c r="M1187" s="48">
        <v>152</v>
      </c>
      <c r="N1187" s="49">
        <f t="shared" si="291"/>
        <v>5.8689660381743698</v>
      </c>
      <c r="O1187" s="48">
        <v>366690.68</v>
      </c>
      <c r="P1187" s="48">
        <v>278670</v>
      </c>
      <c r="Q1187" s="48">
        <v>42</v>
      </c>
      <c r="R1187" s="49">
        <f t="shared" si="292"/>
        <v>40.791657085441557</v>
      </c>
      <c r="S1187" s="48">
        <v>262440.68</v>
      </c>
      <c r="T1187" s="48">
        <v>353520</v>
      </c>
      <c r="U1187" s="48">
        <v>51</v>
      </c>
      <c r="V1187" s="49">
        <f t="shared" si="293"/>
        <v>23.013297918081012</v>
      </c>
      <c r="W1187" s="48">
        <v>103040.68</v>
      </c>
      <c r="X1187" s="48">
        <v>118390</v>
      </c>
      <c r="Y1187" s="48">
        <v>17</v>
      </c>
      <c r="Z1187" s="49">
        <f t="shared" si="294"/>
        <v>26.110485682912405</v>
      </c>
      <c r="AA1187" s="48">
        <v>350440.67</v>
      </c>
      <c r="AB1187" s="48">
        <v>373100</v>
      </c>
      <c r="AC1187" s="48">
        <v>55</v>
      </c>
      <c r="AD1187" s="49">
        <f t="shared" si="295"/>
        <v>29.117289654248189</v>
      </c>
      <c r="AE1187" s="48">
        <v>276720.67</v>
      </c>
      <c r="AF1187" s="48">
        <v>547770</v>
      </c>
      <c r="AG1187" s="48">
        <v>76</v>
      </c>
      <c r="AH1187" s="49">
        <f t="shared" si="296"/>
        <v>15.155302590503313</v>
      </c>
      <c r="AI1187" s="48">
        <v>347523.17</v>
      </c>
      <c r="AJ1187" s="48">
        <v>85875</v>
      </c>
      <c r="AK1187" s="48">
        <v>12.5</v>
      </c>
      <c r="AL1187" s="49">
        <f t="shared" si="297"/>
        <v>125.45232337700146</v>
      </c>
      <c r="AM1187" s="48">
        <v>-3456.83</v>
      </c>
      <c r="AN1187" s="48">
        <v>119320</v>
      </c>
      <c r="AO1187" s="48">
        <v>16</v>
      </c>
      <c r="AP1187" s="49">
        <f t="shared" si="298"/>
        <v>-0.89810367080120679</v>
      </c>
      <c r="AQ1187" s="48">
        <v>57083.17</v>
      </c>
      <c r="AR1187" s="50">
        <v>263930</v>
      </c>
      <c r="AS1187" s="50">
        <v>39</v>
      </c>
      <c r="AT1187" s="51">
        <f t="shared" si="299"/>
        <v>6.7047257606183459</v>
      </c>
      <c r="AU1187" s="48">
        <v>-48981.82</v>
      </c>
      <c r="AV1187" s="50">
        <v>373600</v>
      </c>
      <c r="AW1187" s="50">
        <v>55</v>
      </c>
      <c r="AX1187" s="51">
        <f t="shared" si="300"/>
        <v>-4.0643373126338327</v>
      </c>
      <c r="AY1187" s="50">
        <f t="shared" si="301"/>
        <v>1598944.7499999998</v>
      </c>
      <c r="AZ1187" s="50">
        <f t="shared" si="302"/>
        <v>2674515</v>
      </c>
      <c r="BA1187" s="50">
        <f t="shared" si="303"/>
        <v>595</v>
      </c>
      <c r="BB1187" s="49">
        <v>16.989583398318825</v>
      </c>
      <c r="BC1187" s="52" t="s">
        <v>1102</v>
      </c>
      <c r="BD1187" s="52" t="s">
        <v>1059</v>
      </c>
      <c r="BE1187" s="52" t="s">
        <v>1060</v>
      </c>
      <c r="BF1187" s="38"/>
    </row>
    <row r="1188" spans="1:58" s="33" customFormat="1" x14ac:dyDescent="0.2">
      <c r="A1188" s="47">
        <v>142353</v>
      </c>
      <c r="B1188" s="48" t="s">
        <v>1106</v>
      </c>
      <c r="C1188" s="48">
        <v>-14160.74</v>
      </c>
      <c r="D1188" s="48">
        <v>495790</v>
      </c>
      <c r="E1188" s="48">
        <v>71</v>
      </c>
      <c r="F1188" s="49">
        <f t="shared" si="289"/>
        <v>-0.85685915407733115</v>
      </c>
      <c r="G1188" s="48">
        <v>-22400.74</v>
      </c>
      <c r="H1188" s="48">
        <v>473800</v>
      </c>
      <c r="I1188" s="48">
        <v>70</v>
      </c>
      <c r="J1188" s="49">
        <f t="shared" si="290"/>
        <v>-1.4656457154917688</v>
      </c>
      <c r="K1188" s="48">
        <v>-26490.74</v>
      </c>
      <c r="L1188" s="48">
        <v>490600</v>
      </c>
      <c r="M1188" s="48">
        <v>70</v>
      </c>
      <c r="N1188" s="49">
        <f t="shared" si="291"/>
        <v>-1.6198984916428862</v>
      </c>
      <c r="O1188" s="48">
        <v>-14955.74</v>
      </c>
      <c r="P1188" s="48">
        <v>317930</v>
      </c>
      <c r="Q1188" s="48">
        <v>44</v>
      </c>
      <c r="R1188" s="49">
        <f t="shared" si="292"/>
        <v>-1.4582704997955525</v>
      </c>
      <c r="S1188" s="48">
        <v>-19105.740000000002</v>
      </c>
      <c r="T1188" s="48">
        <v>405660</v>
      </c>
      <c r="U1188" s="48">
        <v>58</v>
      </c>
      <c r="V1188" s="49">
        <f t="shared" si="293"/>
        <v>-1.4600353498003256</v>
      </c>
      <c r="W1188" s="48">
        <v>-57634.34</v>
      </c>
      <c r="X1188" s="48">
        <v>290640</v>
      </c>
      <c r="Y1188" s="48">
        <v>42</v>
      </c>
      <c r="Z1188" s="49">
        <f t="shared" si="294"/>
        <v>-5.9490441783649874</v>
      </c>
      <c r="AA1188" s="48">
        <v>-4834.34</v>
      </c>
      <c r="AB1188" s="48">
        <v>109800</v>
      </c>
      <c r="AC1188" s="48">
        <v>15</v>
      </c>
      <c r="AD1188" s="49">
        <f t="shared" si="295"/>
        <v>-1.3648865209471768</v>
      </c>
      <c r="AE1188" s="48">
        <v>-17319.34</v>
      </c>
      <c r="AF1188" s="48">
        <v>266700</v>
      </c>
      <c r="AG1188" s="48">
        <v>35</v>
      </c>
      <c r="AH1188" s="49">
        <f t="shared" si="296"/>
        <v>-1.9481822272215974</v>
      </c>
      <c r="AI1188" s="48">
        <v>-42003.34</v>
      </c>
      <c r="AJ1188" s="48">
        <v>548550</v>
      </c>
      <c r="AK1188" s="48">
        <v>75</v>
      </c>
      <c r="AL1188" s="49">
        <f t="shared" si="297"/>
        <v>-2.3737189681888613</v>
      </c>
      <c r="AM1188" s="48">
        <v>-66677.350000000006</v>
      </c>
      <c r="AN1188" s="48">
        <v>1573700</v>
      </c>
      <c r="AO1188" s="48">
        <v>220</v>
      </c>
      <c r="AP1188" s="49">
        <f t="shared" si="298"/>
        <v>-1.3134637160831164</v>
      </c>
      <c r="AQ1188" s="48">
        <v>-83448.350000000006</v>
      </c>
      <c r="AR1188" s="50">
        <v>687250</v>
      </c>
      <c r="AS1188" s="50">
        <v>95</v>
      </c>
      <c r="AT1188" s="51">
        <f t="shared" si="299"/>
        <v>-3.764130738450346</v>
      </c>
      <c r="AU1188" s="48">
        <v>-144416.98000000001</v>
      </c>
      <c r="AV1188" s="50">
        <v>2015850</v>
      </c>
      <c r="AW1188" s="50">
        <v>275</v>
      </c>
      <c r="AX1188" s="51">
        <f t="shared" si="300"/>
        <v>-2.220862851898703</v>
      </c>
      <c r="AY1188" s="50">
        <f t="shared" si="301"/>
        <v>-159582.38</v>
      </c>
      <c r="AZ1188" s="50">
        <f t="shared" si="302"/>
        <v>2584220</v>
      </c>
      <c r="BA1188" s="50">
        <f t="shared" si="303"/>
        <v>1070</v>
      </c>
      <c r="BB1188" s="49">
        <v>-2.0735174687706399</v>
      </c>
      <c r="BC1188" s="52" t="s">
        <v>1102</v>
      </c>
      <c r="BD1188" s="52" t="s">
        <v>1059</v>
      </c>
      <c r="BE1188" s="52" t="s">
        <v>1060</v>
      </c>
      <c r="BF1188" s="38"/>
    </row>
    <row r="1189" spans="1:58" s="33" customFormat="1" x14ac:dyDescent="0.2">
      <c r="A1189" s="47">
        <v>170013</v>
      </c>
      <c r="B1189" s="48" t="s">
        <v>1107</v>
      </c>
      <c r="C1189" s="48">
        <v>-46007.55</v>
      </c>
      <c r="D1189" s="48">
        <v>1399175</v>
      </c>
      <c r="E1189" s="48">
        <v>207.5</v>
      </c>
      <c r="F1189" s="49">
        <f t="shared" si="289"/>
        <v>-0.98645737666839395</v>
      </c>
      <c r="G1189" s="48">
        <v>-125724.56</v>
      </c>
      <c r="H1189" s="48">
        <v>1426300</v>
      </c>
      <c r="I1189" s="48">
        <v>220</v>
      </c>
      <c r="J1189" s="49">
        <f t="shared" si="290"/>
        <v>-2.7325677346981698</v>
      </c>
      <c r="K1189" s="48">
        <v>-102936.59</v>
      </c>
      <c r="L1189" s="48">
        <v>1736175</v>
      </c>
      <c r="M1189" s="48">
        <v>257.5</v>
      </c>
      <c r="N1189" s="49">
        <f t="shared" si="291"/>
        <v>-1.7786788198194305</v>
      </c>
      <c r="O1189" s="48">
        <v>-79111.59</v>
      </c>
      <c r="P1189" s="48">
        <v>2384347.5</v>
      </c>
      <c r="Q1189" s="48">
        <v>345.25</v>
      </c>
      <c r="R1189" s="49">
        <f t="shared" si="292"/>
        <v>-1.0285662178017256</v>
      </c>
      <c r="S1189" s="48">
        <v>-80584.59</v>
      </c>
      <c r="T1189" s="48">
        <v>675470</v>
      </c>
      <c r="U1189" s="48">
        <v>101</v>
      </c>
      <c r="V1189" s="49">
        <f t="shared" si="293"/>
        <v>-3.6983467659555567</v>
      </c>
      <c r="W1189" s="48">
        <v>-112200.83</v>
      </c>
      <c r="X1189" s="48">
        <v>745970</v>
      </c>
      <c r="Y1189" s="48">
        <v>111</v>
      </c>
      <c r="Z1189" s="49">
        <f t="shared" si="294"/>
        <v>-4.5122791801278872</v>
      </c>
      <c r="AA1189" s="48">
        <v>216354.16</v>
      </c>
      <c r="AB1189" s="48">
        <v>804550</v>
      </c>
      <c r="AC1189" s="48">
        <v>115</v>
      </c>
      <c r="AD1189" s="49">
        <f t="shared" si="295"/>
        <v>8.3363109315766568</v>
      </c>
      <c r="AE1189" s="48">
        <v>-18309.84</v>
      </c>
      <c r="AF1189" s="48">
        <v>482965</v>
      </c>
      <c r="AG1189" s="48">
        <v>69.5</v>
      </c>
      <c r="AH1189" s="49">
        <f t="shared" si="296"/>
        <v>-1.1373395587671984</v>
      </c>
      <c r="AI1189" s="48">
        <v>-73519.33</v>
      </c>
      <c r="AJ1189" s="48">
        <v>612560</v>
      </c>
      <c r="AK1189" s="48">
        <v>88</v>
      </c>
      <c r="AL1189" s="49">
        <f t="shared" si="297"/>
        <v>-3.7206138663967612</v>
      </c>
      <c r="AM1189" s="48">
        <v>-34270.35</v>
      </c>
      <c r="AN1189" s="48">
        <v>1086000</v>
      </c>
      <c r="AO1189" s="48">
        <v>160</v>
      </c>
      <c r="AP1189" s="49">
        <f t="shared" si="298"/>
        <v>-0.97825124309392264</v>
      </c>
      <c r="AQ1189" s="48">
        <v>-71347.38</v>
      </c>
      <c r="AR1189" s="50">
        <v>1445075</v>
      </c>
      <c r="AS1189" s="50">
        <v>207.5</v>
      </c>
      <c r="AT1189" s="51">
        <f t="shared" si="299"/>
        <v>-1.5305563932667856</v>
      </c>
      <c r="AU1189" s="48">
        <v>-239781.42</v>
      </c>
      <c r="AV1189" s="50">
        <v>1583460</v>
      </c>
      <c r="AW1189" s="50">
        <v>218</v>
      </c>
      <c r="AX1189" s="51">
        <f t="shared" si="300"/>
        <v>-4.6942922587245661</v>
      </c>
      <c r="AY1189" s="50">
        <f t="shared" si="301"/>
        <v>-330211.54999999981</v>
      </c>
      <c r="AZ1189" s="50">
        <f t="shared" si="302"/>
        <v>9171987.5</v>
      </c>
      <c r="BA1189" s="50">
        <f t="shared" si="303"/>
        <v>2100.25</v>
      </c>
      <c r="BB1189" s="49">
        <v>-1.6541897786111468</v>
      </c>
      <c r="BC1189" s="52" t="s">
        <v>1102</v>
      </c>
      <c r="BD1189" s="52" t="s">
        <v>1059</v>
      </c>
      <c r="BE1189" s="52" t="s">
        <v>1060</v>
      </c>
      <c r="BF1189" s="38"/>
    </row>
    <row r="1190" spans="1:58" s="33" customFormat="1" x14ac:dyDescent="0.2">
      <c r="A1190" s="47">
        <v>170115</v>
      </c>
      <c r="B1190" s="48" t="s">
        <v>175</v>
      </c>
      <c r="C1190" s="48">
        <v>-15468.43</v>
      </c>
      <c r="D1190" s="48">
        <v>1016850</v>
      </c>
      <c r="E1190" s="48">
        <v>145</v>
      </c>
      <c r="F1190" s="49">
        <f t="shared" si="289"/>
        <v>-0.45636318041009</v>
      </c>
      <c r="G1190" s="48">
        <v>-135895.43</v>
      </c>
      <c r="H1190" s="48">
        <v>1247720</v>
      </c>
      <c r="I1190" s="48">
        <v>183</v>
      </c>
      <c r="J1190" s="49">
        <f t="shared" si="290"/>
        <v>-3.3763651540409705</v>
      </c>
      <c r="K1190" s="48">
        <v>-77996.41</v>
      </c>
      <c r="L1190" s="48">
        <v>1266450</v>
      </c>
      <c r="M1190" s="48">
        <v>180</v>
      </c>
      <c r="N1190" s="49">
        <f t="shared" si="291"/>
        <v>-1.8475994314817008</v>
      </c>
      <c r="O1190" s="48">
        <v>-25542.400000000001</v>
      </c>
      <c r="P1190" s="48">
        <v>1090010</v>
      </c>
      <c r="Q1190" s="48">
        <v>153</v>
      </c>
      <c r="R1190" s="49">
        <f t="shared" si="292"/>
        <v>-0.72642856487555174</v>
      </c>
      <c r="S1190" s="48">
        <v>-11530.42</v>
      </c>
      <c r="T1190" s="48">
        <v>1041120</v>
      </c>
      <c r="U1190" s="48">
        <v>151</v>
      </c>
      <c r="V1190" s="49">
        <f t="shared" si="293"/>
        <v>-0.34332547641001998</v>
      </c>
      <c r="W1190" s="48">
        <v>15562.57</v>
      </c>
      <c r="X1190" s="48">
        <v>678070</v>
      </c>
      <c r="Y1190" s="48">
        <v>101</v>
      </c>
      <c r="Z1190" s="49">
        <f t="shared" si="294"/>
        <v>0.68853820402023391</v>
      </c>
      <c r="AA1190" s="48">
        <v>-34208.42</v>
      </c>
      <c r="AB1190" s="48">
        <v>758270</v>
      </c>
      <c r="AC1190" s="48">
        <v>106</v>
      </c>
      <c r="AD1190" s="49">
        <f t="shared" si="295"/>
        <v>-1.3985269363155604</v>
      </c>
      <c r="AE1190" s="48">
        <v>344331.58</v>
      </c>
      <c r="AF1190" s="48">
        <v>1011170</v>
      </c>
      <c r="AG1190" s="48">
        <v>136</v>
      </c>
      <c r="AH1190" s="49">
        <f t="shared" si="296"/>
        <v>10.215836506225463</v>
      </c>
      <c r="AI1190" s="48">
        <v>-55813.43</v>
      </c>
      <c r="AJ1190" s="48">
        <v>800450</v>
      </c>
      <c r="AK1190" s="48">
        <v>111</v>
      </c>
      <c r="AL1190" s="49">
        <f t="shared" si="297"/>
        <v>-2.1615545380723344</v>
      </c>
      <c r="AM1190" s="48">
        <v>-62343.43</v>
      </c>
      <c r="AN1190" s="48">
        <v>1493700</v>
      </c>
      <c r="AO1190" s="48">
        <v>210</v>
      </c>
      <c r="AP1190" s="49">
        <f t="shared" si="298"/>
        <v>-1.2938651201713867</v>
      </c>
      <c r="AQ1190" s="48">
        <v>-43471.41</v>
      </c>
      <c r="AR1190" s="50">
        <v>1845500</v>
      </c>
      <c r="AS1190" s="50">
        <v>260</v>
      </c>
      <c r="AT1190" s="51">
        <f t="shared" si="299"/>
        <v>-0.73021604443240318</v>
      </c>
      <c r="AU1190" s="48">
        <v>-89796.479999999996</v>
      </c>
      <c r="AV1190" s="50">
        <v>1393620</v>
      </c>
      <c r="AW1190" s="50">
        <v>191</v>
      </c>
      <c r="AX1190" s="51">
        <f t="shared" si="300"/>
        <v>-1.9974533086494166</v>
      </c>
      <c r="AY1190" s="50">
        <f t="shared" si="301"/>
        <v>-285078.93999999994</v>
      </c>
      <c r="AZ1190" s="50">
        <f t="shared" si="302"/>
        <v>7098490</v>
      </c>
      <c r="BA1190" s="50">
        <f t="shared" si="303"/>
        <v>1927</v>
      </c>
      <c r="BB1190" s="49">
        <v>-0.43666099657478252</v>
      </c>
      <c r="BC1190" s="52" t="s">
        <v>1102</v>
      </c>
      <c r="BD1190" s="52" t="s">
        <v>1059</v>
      </c>
      <c r="BE1190" s="52" t="s">
        <v>1060</v>
      </c>
      <c r="BF1190" s="38"/>
    </row>
    <row r="1191" spans="1:58" s="33" customFormat="1" x14ac:dyDescent="0.2">
      <c r="A1191" s="47">
        <v>170325</v>
      </c>
      <c r="B1191" s="48" t="s">
        <v>1108</v>
      </c>
      <c r="C1191" s="48">
        <v>200786.33</v>
      </c>
      <c r="D1191" s="48">
        <v>588400</v>
      </c>
      <c r="E1191" s="48">
        <v>85</v>
      </c>
      <c r="F1191" s="49">
        <f t="shared" si="289"/>
        <v>10.237236403806934</v>
      </c>
      <c r="G1191" s="48">
        <v>-56211.67</v>
      </c>
      <c r="H1191" s="48">
        <v>1506800</v>
      </c>
      <c r="I1191" s="48">
        <v>220</v>
      </c>
      <c r="J1191" s="49">
        <f t="shared" si="290"/>
        <v>-1.1564652044066897</v>
      </c>
      <c r="K1191" s="48">
        <v>33311.370000000003</v>
      </c>
      <c r="L1191" s="48">
        <v>2003010</v>
      </c>
      <c r="M1191" s="48">
        <v>286</v>
      </c>
      <c r="N1191" s="49">
        <f t="shared" si="291"/>
        <v>0.4989196758877889</v>
      </c>
      <c r="O1191" s="48">
        <v>155738.32999999999</v>
      </c>
      <c r="P1191" s="48">
        <v>1405830</v>
      </c>
      <c r="Q1191" s="48">
        <v>200</v>
      </c>
      <c r="R1191" s="49">
        <f t="shared" si="292"/>
        <v>3.4341906418272479</v>
      </c>
      <c r="S1191" s="48">
        <v>-3104.66</v>
      </c>
      <c r="T1191" s="48">
        <v>270080</v>
      </c>
      <c r="U1191" s="48">
        <v>39</v>
      </c>
      <c r="V1191" s="49">
        <f t="shared" si="293"/>
        <v>-0.35635537618483409</v>
      </c>
      <c r="W1191" s="48">
        <v>120018.33</v>
      </c>
      <c r="X1191" s="48">
        <v>670840</v>
      </c>
      <c r="Y1191" s="48">
        <v>97</v>
      </c>
      <c r="Z1191" s="49">
        <f t="shared" si="294"/>
        <v>5.3672260151451914</v>
      </c>
      <c r="AA1191" s="48">
        <v>499668.33</v>
      </c>
      <c r="AB1191" s="48">
        <v>659300</v>
      </c>
      <c r="AC1191" s="48">
        <v>90</v>
      </c>
      <c r="AD1191" s="49">
        <f t="shared" si="295"/>
        <v>23.494188123767632</v>
      </c>
      <c r="AE1191" s="48">
        <v>540073.32999999996</v>
      </c>
      <c r="AF1191" s="48">
        <v>425405</v>
      </c>
      <c r="AG1191" s="48">
        <v>56.5</v>
      </c>
      <c r="AH1191" s="49">
        <f t="shared" si="296"/>
        <v>38.086529072295811</v>
      </c>
      <c r="AI1191" s="48">
        <v>870487.34</v>
      </c>
      <c r="AJ1191" s="48">
        <v>1565825</v>
      </c>
      <c r="AK1191" s="48">
        <v>217.5</v>
      </c>
      <c r="AL1191" s="49">
        <f t="shared" si="297"/>
        <v>17.23379530918206</v>
      </c>
      <c r="AM1191" s="48">
        <v>576021.35</v>
      </c>
      <c r="AN1191" s="48">
        <v>598410</v>
      </c>
      <c r="AO1191" s="48">
        <v>83</v>
      </c>
      <c r="AP1191" s="49">
        <f t="shared" si="298"/>
        <v>29.840179559165122</v>
      </c>
      <c r="AQ1191" s="48">
        <v>906341.36</v>
      </c>
      <c r="AR1191" s="50">
        <v>1791420</v>
      </c>
      <c r="AS1191" s="50">
        <v>251</v>
      </c>
      <c r="AT1191" s="51">
        <f t="shared" si="299"/>
        <v>15.683972580411071</v>
      </c>
      <c r="AU1191" s="48">
        <v>767478.49</v>
      </c>
      <c r="AV1191" s="50">
        <v>1873100</v>
      </c>
      <c r="AW1191" s="50">
        <v>255</v>
      </c>
      <c r="AX1191" s="51">
        <f t="shared" si="300"/>
        <v>12.701848908227003</v>
      </c>
      <c r="AY1191" s="50">
        <f t="shared" si="301"/>
        <v>950206.3600000001</v>
      </c>
      <c r="AZ1191" s="50">
        <f t="shared" si="302"/>
        <v>7104260</v>
      </c>
      <c r="BA1191" s="50">
        <f t="shared" si="303"/>
        <v>1880</v>
      </c>
      <c r="BB1191" s="49">
        <v>10.699532963479212</v>
      </c>
      <c r="BC1191" s="52" t="s">
        <v>1102</v>
      </c>
      <c r="BD1191" s="52" t="s">
        <v>1059</v>
      </c>
      <c r="BE1191" s="52" t="s">
        <v>1060</v>
      </c>
      <c r="BF1191" s="38"/>
    </row>
    <row r="1192" spans="1:58" s="33" customFormat="1" x14ac:dyDescent="0.2">
      <c r="A1192" s="47">
        <v>170550</v>
      </c>
      <c r="B1192" s="48" t="s">
        <v>179</v>
      </c>
      <c r="C1192" s="48">
        <v>70923.740000000005</v>
      </c>
      <c r="D1192" s="48">
        <v>1067240</v>
      </c>
      <c r="E1192" s="48">
        <v>151</v>
      </c>
      <c r="F1192" s="49">
        <f t="shared" si="289"/>
        <v>1.9936585960046478</v>
      </c>
      <c r="G1192" s="48">
        <v>233972.76</v>
      </c>
      <c r="H1192" s="48">
        <v>2195890</v>
      </c>
      <c r="I1192" s="48">
        <v>341</v>
      </c>
      <c r="J1192" s="49">
        <f t="shared" si="290"/>
        <v>3.3030596068109062</v>
      </c>
      <c r="K1192" s="48">
        <v>236962.78</v>
      </c>
      <c r="L1192" s="48">
        <v>3421245</v>
      </c>
      <c r="M1192" s="48">
        <v>501</v>
      </c>
      <c r="N1192" s="49">
        <f t="shared" si="291"/>
        <v>2.0778644616214272</v>
      </c>
      <c r="O1192" s="48">
        <v>41132.28</v>
      </c>
      <c r="P1192" s="48">
        <v>1442525</v>
      </c>
      <c r="Q1192" s="48">
        <v>210.5</v>
      </c>
      <c r="R1192" s="49">
        <f t="shared" si="292"/>
        <v>0.88393662501516435</v>
      </c>
      <c r="S1192" s="48">
        <v>59650.52</v>
      </c>
      <c r="T1192" s="48">
        <v>1928987.5</v>
      </c>
      <c r="U1192" s="48">
        <v>281.25</v>
      </c>
      <c r="V1192" s="49">
        <f t="shared" si="293"/>
        <v>0.95862006363441954</v>
      </c>
      <c r="W1192" s="48">
        <v>29188.75</v>
      </c>
      <c r="X1192" s="48">
        <v>1261500</v>
      </c>
      <c r="Y1192" s="48">
        <v>190</v>
      </c>
      <c r="Z1192" s="49">
        <f t="shared" si="294"/>
        <v>0.69414387633769326</v>
      </c>
      <c r="AA1192" s="48">
        <v>-24158.25</v>
      </c>
      <c r="AB1192" s="48">
        <v>658020</v>
      </c>
      <c r="AC1192" s="48">
        <v>93.5</v>
      </c>
      <c r="AD1192" s="49">
        <f t="shared" si="295"/>
        <v>-1.1381200419440138</v>
      </c>
      <c r="AE1192" s="48">
        <v>173760.75</v>
      </c>
      <c r="AF1192" s="48">
        <v>1270750</v>
      </c>
      <c r="AG1192" s="48">
        <v>182.5</v>
      </c>
      <c r="AH1192" s="49">
        <f t="shared" si="296"/>
        <v>4.1021621089907532</v>
      </c>
      <c r="AI1192" s="48">
        <v>-161165.25</v>
      </c>
      <c r="AJ1192" s="48">
        <v>2019200</v>
      </c>
      <c r="AK1192" s="48">
        <v>295</v>
      </c>
      <c r="AL1192" s="49">
        <f t="shared" si="297"/>
        <v>-2.4743080180269414</v>
      </c>
      <c r="AM1192" s="48">
        <v>192703.76</v>
      </c>
      <c r="AN1192" s="48">
        <v>1703500</v>
      </c>
      <c r="AO1192" s="48">
        <v>251</v>
      </c>
      <c r="AP1192" s="49">
        <f t="shared" si="298"/>
        <v>3.5067898796595247</v>
      </c>
      <c r="AQ1192" s="48">
        <v>87810.79</v>
      </c>
      <c r="AR1192" s="50">
        <v>2757770</v>
      </c>
      <c r="AS1192" s="50">
        <v>401</v>
      </c>
      <c r="AT1192" s="51">
        <f t="shared" si="299"/>
        <v>0.98707814284730044</v>
      </c>
      <c r="AU1192" s="48">
        <v>358243.72</v>
      </c>
      <c r="AV1192" s="50">
        <v>2849958</v>
      </c>
      <c r="AW1192" s="50">
        <v>402.9</v>
      </c>
      <c r="AX1192" s="51">
        <f t="shared" si="300"/>
        <v>3.896743502886709</v>
      </c>
      <c r="AY1192" s="50">
        <f t="shared" si="301"/>
        <v>647672.58000000007</v>
      </c>
      <c r="AZ1192" s="50">
        <f t="shared" si="302"/>
        <v>11975407.5</v>
      </c>
      <c r="BA1192" s="50">
        <f t="shared" si="303"/>
        <v>3300.65</v>
      </c>
      <c r="BB1192" s="49">
        <v>1.7836982855534111</v>
      </c>
      <c r="BC1192" s="52" t="s">
        <v>1102</v>
      </c>
      <c r="BD1192" s="52" t="s">
        <v>1059</v>
      </c>
      <c r="BE1192" s="52" t="s">
        <v>1060</v>
      </c>
      <c r="BF1192" s="38"/>
    </row>
    <row r="1193" spans="1:58" s="33" customFormat="1" x14ac:dyDescent="0.2">
      <c r="A1193" s="47">
        <v>179909</v>
      </c>
      <c r="B1193" s="48" t="s">
        <v>1117</v>
      </c>
      <c r="C1193" s="48">
        <v>-6420</v>
      </c>
      <c r="D1193" s="48">
        <v>0</v>
      </c>
      <c r="E1193" s="48">
        <v>0</v>
      </c>
      <c r="F1193" s="49">
        <f t="shared" si="289"/>
        <v>0</v>
      </c>
      <c r="G1193" s="48">
        <v>-6420</v>
      </c>
      <c r="H1193" s="48">
        <v>0</v>
      </c>
      <c r="I1193" s="48">
        <v>0</v>
      </c>
      <c r="J1193" s="49">
        <f t="shared" si="290"/>
        <v>0</v>
      </c>
      <c r="K1193" s="48">
        <v>-6420</v>
      </c>
      <c r="L1193" s="48">
        <v>0</v>
      </c>
      <c r="M1193" s="48">
        <v>0</v>
      </c>
      <c r="N1193" s="49">
        <f t="shared" si="291"/>
        <v>0</v>
      </c>
      <c r="O1193" s="48">
        <v>-6420</v>
      </c>
      <c r="P1193" s="48">
        <v>0</v>
      </c>
      <c r="Q1193" s="48">
        <v>0</v>
      </c>
      <c r="R1193" s="49">
        <f t="shared" si="292"/>
        <v>0</v>
      </c>
      <c r="S1193" s="48">
        <v>-6420</v>
      </c>
      <c r="T1193" s="48">
        <v>0</v>
      </c>
      <c r="U1193" s="48">
        <v>0</v>
      </c>
      <c r="V1193" s="49">
        <f t="shared" si="293"/>
        <v>0</v>
      </c>
      <c r="W1193" s="48">
        <v>-6420</v>
      </c>
      <c r="X1193" s="48">
        <v>0</v>
      </c>
      <c r="Y1193" s="48">
        <v>0</v>
      </c>
      <c r="Z1193" s="49">
        <f t="shared" si="294"/>
        <v>0</v>
      </c>
      <c r="AA1193" s="48">
        <v>-6420</v>
      </c>
      <c r="AB1193" s="48">
        <v>0</v>
      </c>
      <c r="AC1193" s="48">
        <v>0</v>
      </c>
      <c r="AD1193" s="49">
        <f t="shared" si="295"/>
        <v>0</v>
      </c>
      <c r="AE1193" s="48">
        <v>-6420</v>
      </c>
      <c r="AF1193" s="48">
        <v>0</v>
      </c>
      <c r="AG1193" s="48">
        <v>0</v>
      </c>
      <c r="AH1193" s="49">
        <f t="shared" si="296"/>
        <v>0</v>
      </c>
      <c r="AI1193" s="48">
        <v>-6420</v>
      </c>
      <c r="AJ1193" s="48">
        <v>0</v>
      </c>
      <c r="AK1193" s="48">
        <v>0</v>
      </c>
      <c r="AL1193" s="49">
        <f t="shared" si="297"/>
        <v>0</v>
      </c>
      <c r="AM1193" s="48">
        <v>-6420</v>
      </c>
      <c r="AN1193" s="48">
        <v>0</v>
      </c>
      <c r="AO1193" s="48">
        <v>0</v>
      </c>
      <c r="AP1193" s="49">
        <f t="shared" si="298"/>
        <v>0</v>
      </c>
      <c r="AQ1193" s="48">
        <v>-6420</v>
      </c>
      <c r="AR1193" s="50">
        <v>0</v>
      </c>
      <c r="AS1193" s="50">
        <v>0</v>
      </c>
      <c r="AT1193" s="51">
        <f t="shared" si="299"/>
        <v>0</v>
      </c>
      <c r="AU1193" s="48">
        <v>-6420</v>
      </c>
      <c r="AV1193" s="50">
        <v>0</v>
      </c>
      <c r="AW1193" s="50">
        <v>0</v>
      </c>
      <c r="AX1193" s="51">
        <f t="shared" si="300"/>
        <v>0</v>
      </c>
      <c r="AY1193" s="50">
        <f t="shared" si="301"/>
        <v>-44940</v>
      </c>
      <c r="AZ1193" s="50">
        <f t="shared" si="302"/>
        <v>0</v>
      </c>
      <c r="BA1193" s="50">
        <f t="shared" si="303"/>
        <v>0</v>
      </c>
      <c r="BB1193" s="49">
        <v>0</v>
      </c>
      <c r="BC1193" s="52" t="s">
        <v>1102</v>
      </c>
      <c r="BD1193" s="52" t="s">
        <v>1059</v>
      </c>
      <c r="BE1193" s="52" t="s">
        <v>1060</v>
      </c>
      <c r="BF1193" s="38"/>
    </row>
    <row r="1194" spans="1:58" s="33" customFormat="1" x14ac:dyDescent="0.2">
      <c r="A1194" s="47">
        <v>201090</v>
      </c>
      <c r="B1194" s="48" t="s">
        <v>1109</v>
      </c>
      <c r="C1194" s="48">
        <v>429647.15</v>
      </c>
      <c r="D1194" s="48">
        <v>339340</v>
      </c>
      <c r="E1194" s="48">
        <v>51</v>
      </c>
      <c r="F1194" s="49">
        <f t="shared" si="289"/>
        <v>37.983775859020454</v>
      </c>
      <c r="G1194" s="48">
        <v>229097.15</v>
      </c>
      <c r="H1194" s="48">
        <v>517450</v>
      </c>
      <c r="I1194" s="48">
        <v>80</v>
      </c>
      <c r="J1194" s="49">
        <f t="shared" si="290"/>
        <v>13.725020098560249</v>
      </c>
      <c r="K1194" s="48">
        <v>244787.15</v>
      </c>
      <c r="L1194" s="48">
        <v>248540</v>
      </c>
      <c r="M1194" s="48">
        <v>37</v>
      </c>
      <c r="N1194" s="49">
        <f t="shared" si="291"/>
        <v>29.54701255331134</v>
      </c>
      <c r="O1194" s="48">
        <v>254037.15</v>
      </c>
      <c r="P1194" s="48">
        <v>163000</v>
      </c>
      <c r="Q1194" s="48">
        <v>25</v>
      </c>
      <c r="R1194" s="49">
        <f t="shared" si="292"/>
        <v>48.313813803680979</v>
      </c>
      <c r="S1194" s="48">
        <v>151037.15</v>
      </c>
      <c r="T1194" s="48">
        <v>160500</v>
      </c>
      <c r="U1194" s="48">
        <v>25</v>
      </c>
      <c r="V1194" s="49">
        <f t="shared" si="293"/>
        <v>29.172284423676015</v>
      </c>
      <c r="W1194" s="48">
        <v>236562.15</v>
      </c>
      <c r="X1194" s="48">
        <v>96300</v>
      </c>
      <c r="Y1194" s="48">
        <v>15</v>
      </c>
      <c r="Z1194" s="49">
        <f t="shared" si="294"/>
        <v>73.695373831775697</v>
      </c>
      <c r="AA1194" s="48">
        <v>-37.85</v>
      </c>
      <c r="AB1194" s="48">
        <v>0</v>
      </c>
      <c r="AC1194" s="48">
        <v>0</v>
      </c>
      <c r="AD1194" s="49">
        <f t="shared" si="295"/>
        <v>0</v>
      </c>
      <c r="AE1194" s="48">
        <v>333972.15000000002</v>
      </c>
      <c r="AF1194" s="48">
        <v>501520</v>
      </c>
      <c r="AG1194" s="48">
        <v>71</v>
      </c>
      <c r="AH1194" s="49">
        <f t="shared" si="296"/>
        <v>19.977597104801408</v>
      </c>
      <c r="AI1194" s="48">
        <v>328402.15000000002</v>
      </c>
      <c r="AJ1194" s="48">
        <v>240200</v>
      </c>
      <c r="AK1194" s="48">
        <v>35</v>
      </c>
      <c r="AL1194" s="49">
        <f t="shared" si="297"/>
        <v>42.383291631973357</v>
      </c>
      <c r="AM1194" s="48">
        <v>-7222.85</v>
      </c>
      <c r="AN1194" s="48">
        <v>271520</v>
      </c>
      <c r="AO1194" s="48">
        <v>41</v>
      </c>
      <c r="AP1194" s="49">
        <f t="shared" si="298"/>
        <v>-0.82464772392457286</v>
      </c>
      <c r="AQ1194" s="48">
        <v>-15152.85</v>
      </c>
      <c r="AR1194" s="50">
        <v>351250</v>
      </c>
      <c r="AS1194" s="50">
        <v>50</v>
      </c>
      <c r="AT1194" s="51">
        <f t="shared" si="299"/>
        <v>-1.3373333807829182</v>
      </c>
      <c r="AU1194" s="48">
        <v>-41868.93</v>
      </c>
      <c r="AV1194" s="50">
        <v>896745</v>
      </c>
      <c r="AW1194" s="50">
        <v>128.5</v>
      </c>
      <c r="AX1194" s="51">
        <f t="shared" si="300"/>
        <v>-1.447386748741281</v>
      </c>
      <c r="AY1194" s="50">
        <f t="shared" si="301"/>
        <v>1545130.0499999998</v>
      </c>
      <c r="AZ1194" s="50">
        <f t="shared" si="302"/>
        <v>1525130</v>
      </c>
      <c r="BA1194" s="50">
        <f t="shared" si="303"/>
        <v>558.5</v>
      </c>
      <c r="BB1194" s="49">
        <v>17.547450211482509</v>
      </c>
      <c r="BC1194" s="52" t="s">
        <v>1102</v>
      </c>
      <c r="BD1194" s="52" t="s">
        <v>1059</v>
      </c>
      <c r="BE1194" s="52" t="s">
        <v>1060</v>
      </c>
      <c r="BF1194" s="38"/>
    </row>
    <row r="1195" spans="1:58" s="33" customFormat="1" x14ac:dyDescent="0.2">
      <c r="A1195" s="47">
        <v>201117</v>
      </c>
      <c r="B1195" s="48" t="s">
        <v>1110</v>
      </c>
      <c r="C1195" s="48">
        <v>479107.25</v>
      </c>
      <c r="D1195" s="48">
        <v>520570</v>
      </c>
      <c r="E1195" s="48">
        <v>73.5</v>
      </c>
      <c r="F1195" s="49">
        <f t="shared" si="289"/>
        <v>27.61053748775381</v>
      </c>
      <c r="G1195" s="48">
        <v>236093.75</v>
      </c>
      <c r="H1195" s="48">
        <v>629896.5</v>
      </c>
      <c r="I1195" s="48">
        <v>91.85</v>
      </c>
      <c r="J1195" s="49">
        <f t="shared" si="290"/>
        <v>11.619220379856056</v>
      </c>
      <c r="K1195" s="48">
        <v>276114.99</v>
      </c>
      <c r="L1195" s="48">
        <v>668649</v>
      </c>
      <c r="M1195" s="48">
        <v>96.8</v>
      </c>
      <c r="N1195" s="49">
        <f t="shared" si="291"/>
        <v>12.388337827470018</v>
      </c>
      <c r="O1195" s="48">
        <v>465739.02</v>
      </c>
      <c r="P1195" s="48">
        <v>1284274.5</v>
      </c>
      <c r="Q1195" s="48">
        <v>175.25</v>
      </c>
      <c r="R1195" s="49">
        <f t="shared" si="292"/>
        <v>11.242074509771859</v>
      </c>
      <c r="S1195" s="48">
        <v>86836.01</v>
      </c>
      <c r="T1195" s="48">
        <v>820914</v>
      </c>
      <c r="U1195" s="48">
        <v>111.99999999999999</v>
      </c>
      <c r="V1195" s="49">
        <f t="shared" si="293"/>
        <v>3.279169693780347</v>
      </c>
      <c r="W1195" s="48">
        <v>324963.78999999998</v>
      </c>
      <c r="X1195" s="48">
        <v>1131465</v>
      </c>
      <c r="Y1195" s="48">
        <v>155.1</v>
      </c>
      <c r="Z1195" s="49">
        <f t="shared" si="294"/>
        <v>8.6161867136853552</v>
      </c>
      <c r="AA1195" s="48">
        <v>531487.29</v>
      </c>
      <c r="AB1195" s="48">
        <v>1343685</v>
      </c>
      <c r="AC1195" s="48">
        <v>175.5</v>
      </c>
      <c r="AD1195" s="49">
        <f t="shared" si="295"/>
        <v>12.261881311468089</v>
      </c>
      <c r="AE1195" s="48">
        <v>484170.29</v>
      </c>
      <c r="AF1195" s="48">
        <v>588325</v>
      </c>
      <c r="AG1195" s="48">
        <v>80.3</v>
      </c>
      <c r="AH1195" s="49">
        <f t="shared" si="296"/>
        <v>24.688919729741215</v>
      </c>
      <c r="AI1195" s="48">
        <v>347751.29</v>
      </c>
      <c r="AJ1195" s="48">
        <v>526420</v>
      </c>
      <c r="AK1195" s="48">
        <v>71</v>
      </c>
      <c r="AL1195" s="49">
        <f t="shared" si="297"/>
        <v>20.478496238744729</v>
      </c>
      <c r="AM1195" s="48">
        <v>517320.78</v>
      </c>
      <c r="AN1195" s="48">
        <v>1120775</v>
      </c>
      <c r="AO1195" s="48">
        <v>151.5</v>
      </c>
      <c r="AP1195" s="49">
        <f t="shared" si="298"/>
        <v>14.308798982846692</v>
      </c>
      <c r="AQ1195" s="48">
        <v>334.78</v>
      </c>
      <c r="AR1195" s="50">
        <v>1307219.5</v>
      </c>
      <c r="AS1195" s="50">
        <v>175.35</v>
      </c>
      <c r="AT1195" s="51">
        <f t="shared" si="299"/>
        <v>7.939125755085508E-3</v>
      </c>
      <c r="AU1195" s="48">
        <v>240133.72</v>
      </c>
      <c r="AV1195" s="50">
        <v>1473060</v>
      </c>
      <c r="AW1195" s="50">
        <v>193</v>
      </c>
      <c r="AX1195" s="51">
        <f t="shared" si="300"/>
        <v>5.0535248530270325</v>
      </c>
      <c r="AY1195" s="50">
        <f t="shared" si="301"/>
        <v>2400342.1</v>
      </c>
      <c r="AZ1195" s="50">
        <f t="shared" si="302"/>
        <v>6399454</v>
      </c>
      <c r="BA1195" s="50">
        <f t="shared" si="303"/>
        <v>1551.1499999999999</v>
      </c>
      <c r="BB1195" s="49">
        <v>10.835645635026852</v>
      </c>
      <c r="BC1195" s="52" t="s">
        <v>1102</v>
      </c>
      <c r="BD1195" s="52" t="s">
        <v>1059</v>
      </c>
      <c r="BE1195" s="52" t="s">
        <v>1060</v>
      </c>
      <c r="BF1195" s="38"/>
    </row>
    <row r="1196" spans="1:58" s="33" customFormat="1" x14ac:dyDescent="0.2">
      <c r="A1196" s="47">
        <v>202288</v>
      </c>
      <c r="B1196" s="48" t="s">
        <v>1111</v>
      </c>
      <c r="C1196" s="48">
        <v>476316.8</v>
      </c>
      <c r="D1196" s="48">
        <v>727647.5</v>
      </c>
      <c r="E1196" s="48">
        <v>107.75</v>
      </c>
      <c r="F1196" s="49">
        <f t="shared" si="289"/>
        <v>19.637948319756475</v>
      </c>
      <c r="G1196" s="48">
        <v>380526.8</v>
      </c>
      <c r="H1196" s="48">
        <v>637600</v>
      </c>
      <c r="I1196" s="48">
        <v>100</v>
      </c>
      <c r="J1196" s="49">
        <f t="shared" si="290"/>
        <v>18.501146173149309</v>
      </c>
      <c r="K1196" s="48">
        <v>319960.53000000003</v>
      </c>
      <c r="L1196" s="48">
        <v>735600</v>
      </c>
      <c r="M1196" s="48">
        <v>110</v>
      </c>
      <c r="N1196" s="49">
        <f t="shared" si="291"/>
        <v>13.048961256117456</v>
      </c>
      <c r="O1196" s="48">
        <v>546200.52</v>
      </c>
      <c r="P1196" s="48">
        <v>733650</v>
      </c>
      <c r="Q1196" s="48">
        <v>110</v>
      </c>
      <c r="R1196" s="49">
        <f t="shared" si="292"/>
        <v>23.079419505213657</v>
      </c>
      <c r="S1196" s="48">
        <v>339550.53</v>
      </c>
      <c r="T1196" s="48">
        <v>328220</v>
      </c>
      <c r="U1196" s="48">
        <v>51</v>
      </c>
      <c r="V1196" s="49">
        <f t="shared" si="293"/>
        <v>32.070155474986294</v>
      </c>
      <c r="W1196" s="48">
        <v>264893.05</v>
      </c>
      <c r="X1196" s="48">
        <v>368905</v>
      </c>
      <c r="Y1196" s="48">
        <v>56.5</v>
      </c>
      <c r="Z1196" s="49">
        <f t="shared" si="294"/>
        <v>21.541566256895404</v>
      </c>
      <c r="AA1196" s="48">
        <v>431393.05</v>
      </c>
      <c r="AB1196" s="48">
        <v>549440</v>
      </c>
      <c r="AC1196" s="48">
        <v>82</v>
      </c>
      <c r="AD1196" s="49">
        <f t="shared" si="295"/>
        <v>24.339663202533487</v>
      </c>
      <c r="AE1196" s="48">
        <v>411898.05</v>
      </c>
      <c r="AF1196" s="48">
        <v>297095</v>
      </c>
      <c r="AG1196" s="48">
        <v>43.5</v>
      </c>
      <c r="AH1196" s="49">
        <f t="shared" si="296"/>
        <v>41.592559618977099</v>
      </c>
      <c r="AI1196" s="48">
        <v>271235.55</v>
      </c>
      <c r="AJ1196" s="48">
        <v>238700</v>
      </c>
      <c r="AK1196" s="48">
        <v>35</v>
      </c>
      <c r="AL1196" s="49">
        <f t="shared" si="297"/>
        <v>35.225396103896102</v>
      </c>
      <c r="AM1196" s="48">
        <v>336675.54</v>
      </c>
      <c r="AN1196" s="48">
        <v>490850</v>
      </c>
      <c r="AO1196" s="48">
        <v>70</v>
      </c>
      <c r="AP1196" s="49">
        <f t="shared" si="298"/>
        <v>21.2629963125191</v>
      </c>
      <c r="AQ1196" s="48">
        <v>343100.54</v>
      </c>
      <c r="AR1196" s="50">
        <v>416875</v>
      </c>
      <c r="AS1196" s="50">
        <v>62.5</v>
      </c>
      <c r="AT1196" s="51">
        <f t="shared" si="299"/>
        <v>25.513923214392804</v>
      </c>
      <c r="AU1196" s="48">
        <v>217286.15</v>
      </c>
      <c r="AV1196" s="50">
        <v>513967</v>
      </c>
      <c r="AW1196" s="50">
        <v>73.099999999999994</v>
      </c>
      <c r="AX1196" s="51">
        <f t="shared" si="300"/>
        <v>13.105648125268742</v>
      </c>
      <c r="AY1196" s="50">
        <f t="shared" si="301"/>
        <v>2758841.28</v>
      </c>
      <c r="AZ1196" s="50">
        <f t="shared" si="302"/>
        <v>4081062.5</v>
      </c>
      <c r="BA1196" s="50">
        <f t="shared" si="303"/>
        <v>901.35</v>
      </c>
      <c r="BB1196" s="49">
        <v>22.27524182918431</v>
      </c>
      <c r="BC1196" s="52" t="s">
        <v>1102</v>
      </c>
      <c r="BD1196" s="52" t="s">
        <v>1059</v>
      </c>
      <c r="BE1196" s="52" t="s">
        <v>1060</v>
      </c>
      <c r="BF1196" s="38"/>
    </row>
    <row r="1197" spans="1:58" s="33" customFormat="1" x14ac:dyDescent="0.2">
      <c r="A1197" s="47">
        <v>202289</v>
      </c>
      <c r="B1197" s="48" t="s">
        <v>1112</v>
      </c>
      <c r="C1197" s="48">
        <v>-7890.61</v>
      </c>
      <c r="D1197" s="48">
        <v>0</v>
      </c>
      <c r="E1197" s="48">
        <v>0</v>
      </c>
      <c r="F1197" s="49">
        <f t="shared" si="289"/>
        <v>0</v>
      </c>
      <c r="G1197" s="48">
        <v>-7890.61</v>
      </c>
      <c r="H1197" s="48">
        <v>0</v>
      </c>
      <c r="I1197" s="48">
        <v>0</v>
      </c>
      <c r="J1197" s="49">
        <f t="shared" si="290"/>
        <v>0</v>
      </c>
      <c r="K1197" s="48">
        <v>-1280.6099999999999</v>
      </c>
      <c r="L1197" s="48">
        <v>57510</v>
      </c>
      <c r="M1197" s="48">
        <v>9</v>
      </c>
      <c r="N1197" s="49">
        <f t="shared" si="291"/>
        <v>-0.66802816901408446</v>
      </c>
      <c r="O1197" s="48">
        <v>-1910.61</v>
      </c>
      <c r="P1197" s="48">
        <v>0</v>
      </c>
      <c r="Q1197" s="48">
        <v>0</v>
      </c>
      <c r="R1197" s="49">
        <f t="shared" si="292"/>
        <v>0</v>
      </c>
      <c r="S1197" s="48">
        <v>-1910.61</v>
      </c>
      <c r="T1197" s="48">
        <v>0</v>
      </c>
      <c r="U1197" s="48">
        <v>0</v>
      </c>
      <c r="V1197" s="49">
        <f t="shared" si="293"/>
        <v>0</v>
      </c>
      <c r="W1197" s="48">
        <v>-1910.61</v>
      </c>
      <c r="X1197" s="48">
        <v>0</v>
      </c>
      <c r="Y1197" s="48">
        <v>0</v>
      </c>
      <c r="Z1197" s="49">
        <f t="shared" si="294"/>
        <v>0</v>
      </c>
      <c r="AA1197" s="48">
        <v>54879.39</v>
      </c>
      <c r="AB1197" s="48">
        <v>58230</v>
      </c>
      <c r="AC1197" s="48">
        <v>9</v>
      </c>
      <c r="AD1197" s="49">
        <f t="shared" si="295"/>
        <v>29.21623029366306</v>
      </c>
      <c r="AE1197" s="48">
        <v>54879.39</v>
      </c>
      <c r="AF1197" s="48">
        <v>0</v>
      </c>
      <c r="AG1197" s="48">
        <v>0</v>
      </c>
      <c r="AH1197" s="49">
        <f t="shared" si="296"/>
        <v>0</v>
      </c>
      <c r="AI1197" s="48">
        <v>65800.39</v>
      </c>
      <c r="AJ1197" s="48">
        <v>68700</v>
      </c>
      <c r="AK1197" s="48">
        <v>10</v>
      </c>
      <c r="AL1197" s="49">
        <f t="shared" si="297"/>
        <v>29.691587918486174</v>
      </c>
      <c r="AM1197" s="48">
        <v>-3339.61</v>
      </c>
      <c r="AN1197" s="48">
        <v>109220</v>
      </c>
      <c r="AO1197" s="48">
        <v>16</v>
      </c>
      <c r="AP1197" s="49">
        <f t="shared" si="298"/>
        <v>-0.94788417872184594</v>
      </c>
      <c r="AQ1197" s="48">
        <v>-4939.6099999999997</v>
      </c>
      <c r="AR1197" s="50">
        <v>0</v>
      </c>
      <c r="AS1197" s="50">
        <v>0</v>
      </c>
      <c r="AT1197" s="51">
        <f t="shared" si="299"/>
        <v>0</v>
      </c>
      <c r="AU1197" s="48">
        <v>-4939.6099999999997</v>
      </c>
      <c r="AV1197" s="50">
        <v>0</v>
      </c>
      <c r="AW1197" s="50">
        <v>0</v>
      </c>
      <c r="AX1197" s="51">
        <f t="shared" si="300"/>
        <v>0</v>
      </c>
      <c r="AY1197" s="50">
        <f t="shared" si="301"/>
        <v>32085.73</v>
      </c>
      <c r="AZ1197" s="50">
        <f t="shared" si="302"/>
        <v>115740</v>
      </c>
      <c r="BA1197" s="50">
        <f t="shared" si="303"/>
        <v>44</v>
      </c>
      <c r="BB1197" s="49">
        <v>14.731141728529598</v>
      </c>
      <c r="BC1197" s="52" t="s">
        <v>1102</v>
      </c>
      <c r="BD1197" s="52" t="s">
        <v>1059</v>
      </c>
      <c r="BE1197" s="52" t="s">
        <v>1060</v>
      </c>
      <c r="BF1197" s="38"/>
    </row>
    <row r="1198" spans="1:58" s="33" customFormat="1" x14ac:dyDescent="0.2">
      <c r="A1198" s="47">
        <v>202740</v>
      </c>
      <c r="B1198" s="48" t="s">
        <v>1113</v>
      </c>
      <c r="C1198" s="48">
        <v>97572.9</v>
      </c>
      <c r="D1198" s="48">
        <v>326240</v>
      </c>
      <c r="E1198" s="48">
        <v>46</v>
      </c>
      <c r="F1198" s="49">
        <f t="shared" si="289"/>
        <v>8.9724957086807251</v>
      </c>
      <c r="G1198" s="48">
        <v>-19395.86</v>
      </c>
      <c r="H1198" s="48">
        <v>686750</v>
      </c>
      <c r="I1198" s="48">
        <v>102.5</v>
      </c>
      <c r="J1198" s="49">
        <f t="shared" si="290"/>
        <v>-0.8755320859119039</v>
      </c>
      <c r="K1198" s="48">
        <v>197947.92</v>
      </c>
      <c r="L1198" s="48">
        <v>1297250</v>
      </c>
      <c r="M1198" s="48">
        <v>186</v>
      </c>
      <c r="N1198" s="49">
        <f t="shared" si="291"/>
        <v>4.5777125457698986</v>
      </c>
      <c r="O1198" s="48">
        <v>-2622.99</v>
      </c>
      <c r="P1198" s="48">
        <v>318115</v>
      </c>
      <c r="Q1198" s="48">
        <v>46.5</v>
      </c>
      <c r="R1198" s="49">
        <f t="shared" si="292"/>
        <v>-0.25560784621913457</v>
      </c>
      <c r="S1198" s="48">
        <v>184291.83</v>
      </c>
      <c r="T1198" s="48">
        <v>233450</v>
      </c>
      <c r="U1198" s="48">
        <v>35</v>
      </c>
      <c r="V1198" s="49">
        <f t="shared" si="293"/>
        <v>24.47224986078389</v>
      </c>
      <c r="W1198" s="48">
        <v>-6854.66</v>
      </c>
      <c r="X1198" s="48">
        <v>0</v>
      </c>
      <c r="Y1198" s="48">
        <v>0</v>
      </c>
      <c r="Z1198" s="49">
        <f t="shared" si="294"/>
        <v>0</v>
      </c>
      <c r="AA1198" s="48">
        <v>-6854.66</v>
      </c>
      <c r="AB1198" s="48">
        <v>0</v>
      </c>
      <c r="AC1198" s="48">
        <v>0</v>
      </c>
      <c r="AD1198" s="49">
        <f t="shared" si="295"/>
        <v>0</v>
      </c>
      <c r="AE1198" s="48">
        <v>-6854.66</v>
      </c>
      <c r="AF1198" s="48">
        <v>0</v>
      </c>
      <c r="AG1198" s="48">
        <v>0</v>
      </c>
      <c r="AH1198" s="49">
        <f t="shared" si="296"/>
        <v>0</v>
      </c>
      <c r="AI1198" s="48">
        <v>-6854.66</v>
      </c>
      <c r="AJ1198" s="48">
        <v>0</v>
      </c>
      <c r="AK1198" s="48">
        <v>0</v>
      </c>
      <c r="AL1198" s="49">
        <f t="shared" si="297"/>
        <v>0</v>
      </c>
      <c r="AM1198" s="48">
        <v>-6854.66</v>
      </c>
      <c r="AN1198" s="48">
        <v>0</v>
      </c>
      <c r="AO1198" s="48">
        <v>0</v>
      </c>
      <c r="AP1198" s="49">
        <f t="shared" si="298"/>
        <v>0</v>
      </c>
      <c r="AQ1198" s="48">
        <v>-6854.66</v>
      </c>
      <c r="AR1198" s="50">
        <v>0</v>
      </c>
      <c r="AS1198" s="50">
        <v>0</v>
      </c>
      <c r="AT1198" s="51">
        <f t="shared" si="299"/>
        <v>0</v>
      </c>
      <c r="AU1198" s="48">
        <v>-6854.66</v>
      </c>
      <c r="AV1198" s="50">
        <v>0</v>
      </c>
      <c r="AW1198" s="50">
        <v>0</v>
      </c>
      <c r="AX1198" s="51">
        <f t="shared" si="300"/>
        <v>0</v>
      </c>
      <c r="AY1198" s="50">
        <f t="shared" si="301"/>
        <v>444084.4800000001</v>
      </c>
      <c r="AZ1198" s="50">
        <f t="shared" si="302"/>
        <v>2861805</v>
      </c>
      <c r="BA1198" s="50">
        <f t="shared" si="303"/>
        <v>416</v>
      </c>
      <c r="BB1198" s="49">
        <v>4.4392076259563478</v>
      </c>
      <c r="BC1198" s="52" t="s">
        <v>1102</v>
      </c>
      <c r="BD1198" s="52" t="s">
        <v>1059</v>
      </c>
      <c r="BE1198" s="52" t="s">
        <v>1060</v>
      </c>
      <c r="BF1198" s="38"/>
    </row>
    <row r="1199" spans="1:58" s="33" customFormat="1" x14ac:dyDescent="0.2">
      <c r="A1199" s="47">
        <v>207192</v>
      </c>
      <c r="B1199" s="48" t="s">
        <v>1114</v>
      </c>
      <c r="C1199" s="48">
        <v>3870.01</v>
      </c>
      <c r="D1199" s="48">
        <v>151870</v>
      </c>
      <c r="E1199" s="48">
        <v>23</v>
      </c>
      <c r="F1199" s="49">
        <f t="shared" si="289"/>
        <v>0.76447158754197675</v>
      </c>
      <c r="G1199" s="48">
        <v>-3999.99</v>
      </c>
      <c r="H1199" s="48">
        <v>127800</v>
      </c>
      <c r="I1199" s="48">
        <v>20</v>
      </c>
      <c r="J1199" s="49">
        <f t="shared" si="290"/>
        <v>-0.97026361502347402</v>
      </c>
      <c r="K1199" s="48">
        <v>-8884.99</v>
      </c>
      <c r="L1199" s="48">
        <v>249620</v>
      </c>
      <c r="M1199" s="48">
        <v>38</v>
      </c>
      <c r="N1199" s="49">
        <f t="shared" si="291"/>
        <v>-1.0678218892716931</v>
      </c>
      <c r="O1199" s="48">
        <v>-1984.99</v>
      </c>
      <c r="P1199" s="48">
        <v>147620</v>
      </c>
      <c r="Q1199" s="48">
        <v>22</v>
      </c>
      <c r="R1199" s="49">
        <f t="shared" si="292"/>
        <v>-0.41684521067606017</v>
      </c>
      <c r="S1199" s="48">
        <v>-7564.99</v>
      </c>
      <c r="T1199" s="48">
        <v>77640</v>
      </c>
      <c r="U1199" s="48">
        <v>12</v>
      </c>
      <c r="V1199" s="49">
        <f t="shared" si="293"/>
        <v>-3.0205395414734673</v>
      </c>
      <c r="W1199" s="48">
        <v>10845.01</v>
      </c>
      <c r="X1199" s="48">
        <v>92230</v>
      </c>
      <c r="Y1199" s="48">
        <v>14</v>
      </c>
      <c r="Z1199" s="49">
        <f t="shared" si="294"/>
        <v>3.5275973110701506</v>
      </c>
      <c r="AA1199" s="48">
        <v>66305.009999999995</v>
      </c>
      <c r="AB1199" s="48">
        <v>140400</v>
      </c>
      <c r="AC1199" s="48">
        <v>20</v>
      </c>
      <c r="AD1199" s="49">
        <f t="shared" si="295"/>
        <v>14.639995085470085</v>
      </c>
      <c r="AE1199" s="48">
        <v>128405.01</v>
      </c>
      <c r="AF1199" s="48">
        <v>137400</v>
      </c>
      <c r="AG1199" s="48">
        <v>20</v>
      </c>
      <c r="AH1199" s="49">
        <f t="shared" si="296"/>
        <v>28.036028384279476</v>
      </c>
      <c r="AI1199" s="48">
        <v>-5904.99</v>
      </c>
      <c r="AJ1199" s="48">
        <v>6650</v>
      </c>
      <c r="AK1199" s="48">
        <v>1</v>
      </c>
      <c r="AL1199" s="49">
        <f t="shared" si="297"/>
        <v>-27.527021052631575</v>
      </c>
      <c r="AM1199" s="48">
        <v>73195.009999999995</v>
      </c>
      <c r="AN1199" s="48">
        <v>82440</v>
      </c>
      <c r="AO1199" s="48">
        <v>12</v>
      </c>
      <c r="AP1199" s="49">
        <f t="shared" si="298"/>
        <v>27.523596676370691</v>
      </c>
      <c r="AQ1199" s="48">
        <v>-2524.9899999999998</v>
      </c>
      <c r="AR1199" s="50">
        <v>80040</v>
      </c>
      <c r="AS1199" s="50">
        <v>12</v>
      </c>
      <c r="AT1199" s="51">
        <f t="shared" si="299"/>
        <v>-0.97794465267366304</v>
      </c>
      <c r="AU1199" s="48">
        <v>77006.25</v>
      </c>
      <c r="AV1199" s="50">
        <v>253585</v>
      </c>
      <c r="AW1199" s="50">
        <v>35.5</v>
      </c>
      <c r="AX1199" s="51">
        <f t="shared" si="300"/>
        <v>9.4137813750813333</v>
      </c>
      <c r="AY1199" s="50">
        <f t="shared" si="301"/>
        <v>58585.07</v>
      </c>
      <c r="AZ1199" s="50">
        <f t="shared" si="302"/>
        <v>987180</v>
      </c>
      <c r="BA1199" s="50">
        <f t="shared" si="303"/>
        <v>229.5</v>
      </c>
      <c r="BB1199" s="49">
        <v>6.5867220924258136</v>
      </c>
      <c r="BC1199" s="52" t="s">
        <v>1102</v>
      </c>
      <c r="BD1199" s="52" t="s">
        <v>1059</v>
      </c>
      <c r="BE1199" s="52" t="s">
        <v>1060</v>
      </c>
      <c r="BF1199" s="38"/>
    </row>
    <row r="1200" spans="1:58" s="33" customFormat="1" x14ac:dyDescent="0.2">
      <c r="A1200" s="47">
        <v>207197</v>
      </c>
      <c r="B1200" s="48" t="s">
        <v>1115</v>
      </c>
      <c r="C1200" s="48">
        <v>-1460</v>
      </c>
      <c r="D1200" s="48">
        <v>124215</v>
      </c>
      <c r="E1200" s="48">
        <v>18.5</v>
      </c>
      <c r="F1200" s="49">
        <f t="shared" si="289"/>
        <v>-0.35261441854848447</v>
      </c>
      <c r="G1200" s="48">
        <v>-3235</v>
      </c>
      <c r="H1200" s="48">
        <v>126800</v>
      </c>
      <c r="I1200" s="48">
        <v>20</v>
      </c>
      <c r="J1200" s="49">
        <f t="shared" si="290"/>
        <v>-0.79089116719242902</v>
      </c>
      <c r="K1200" s="48">
        <v>7777.5</v>
      </c>
      <c r="L1200" s="48">
        <v>144820</v>
      </c>
      <c r="M1200" s="48">
        <v>22</v>
      </c>
      <c r="N1200" s="49">
        <f t="shared" si="291"/>
        <v>1.6111379643695622</v>
      </c>
      <c r="O1200" s="48">
        <v>-1262.5</v>
      </c>
      <c r="P1200" s="48">
        <v>93940</v>
      </c>
      <c r="Q1200" s="48">
        <v>14</v>
      </c>
      <c r="R1200" s="49">
        <f t="shared" si="292"/>
        <v>-0.41662231211411538</v>
      </c>
      <c r="S1200" s="48">
        <v>-5442.5</v>
      </c>
      <c r="T1200" s="48">
        <v>0</v>
      </c>
      <c r="U1200" s="48">
        <v>0</v>
      </c>
      <c r="V1200" s="49">
        <f t="shared" si="293"/>
        <v>0</v>
      </c>
      <c r="W1200" s="48">
        <v>-6142.5</v>
      </c>
      <c r="X1200" s="48">
        <v>65700</v>
      </c>
      <c r="Y1200" s="48">
        <v>10</v>
      </c>
      <c r="Z1200" s="49">
        <f t="shared" si="294"/>
        <v>-2.8047945205479454</v>
      </c>
      <c r="AA1200" s="48">
        <v>104517.5</v>
      </c>
      <c r="AB1200" s="48">
        <v>114720</v>
      </c>
      <c r="AC1200" s="48">
        <v>16</v>
      </c>
      <c r="AD1200" s="49">
        <f t="shared" si="295"/>
        <v>28.243048291492329</v>
      </c>
      <c r="AE1200" s="48">
        <v>104517.5</v>
      </c>
      <c r="AF1200" s="48">
        <v>0</v>
      </c>
      <c r="AG1200" s="48">
        <v>0</v>
      </c>
      <c r="AH1200" s="49">
        <f t="shared" si="296"/>
        <v>0</v>
      </c>
      <c r="AI1200" s="48">
        <v>-2.5</v>
      </c>
      <c r="AJ1200" s="48">
        <v>0</v>
      </c>
      <c r="AK1200" s="48">
        <v>0</v>
      </c>
      <c r="AL1200" s="49">
        <f t="shared" si="297"/>
        <v>0</v>
      </c>
      <c r="AM1200" s="48">
        <v>-2552.5</v>
      </c>
      <c r="AN1200" s="48">
        <v>96300</v>
      </c>
      <c r="AO1200" s="48">
        <v>15</v>
      </c>
      <c r="AP1200" s="49">
        <f t="shared" si="298"/>
        <v>-0.8216770508826583</v>
      </c>
      <c r="AQ1200" s="48">
        <v>-6332.5</v>
      </c>
      <c r="AR1200" s="50">
        <v>109920</v>
      </c>
      <c r="AS1200" s="50">
        <v>16</v>
      </c>
      <c r="AT1200" s="51">
        <f t="shared" si="299"/>
        <v>-1.785912481804949</v>
      </c>
      <c r="AU1200" s="48">
        <v>-10642.5</v>
      </c>
      <c r="AV1200" s="50">
        <v>173000</v>
      </c>
      <c r="AW1200" s="50">
        <v>25</v>
      </c>
      <c r="AX1200" s="51">
        <f t="shared" si="300"/>
        <v>-1.9070375722543351</v>
      </c>
      <c r="AY1200" s="50">
        <f t="shared" si="301"/>
        <v>94752.5</v>
      </c>
      <c r="AZ1200" s="50">
        <f t="shared" si="302"/>
        <v>670195</v>
      </c>
      <c r="BA1200" s="50">
        <f t="shared" si="303"/>
        <v>156.5</v>
      </c>
      <c r="BB1200" s="49">
        <v>5.3095677115345223</v>
      </c>
      <c r="BC1200" s="52" t="s">
        <v>1102</v>
      </c>
      <c r="BD1200" s="52" t="s">
        <v>1059</v>
      </c>
      <c r="BE1200" s="52" t="s">
        <v>1060</v>
      </c>
      <c r="BF1200" s="38"/>
    </row>
    <row r="1201" spans="1:58" s="33" customFormat="1" x14ac:dyDescent="0.2">
      <c r="A1201" s="47">
        <v>207979</v>
      </c>
      <c r="B1201" s="48" t="s">
        <v>1647</v>
      </c>
      <c r="C1201" s="48">
        <v>1930</v>
      </c>
      <c r="D1201" s="48">
        <v>219890</v>
      </c>
      <c r="E1201" s="48">
        <v>33.5</v>
      </c>
      <c r="F1201" s="49">
        <f t="shared" si="289"/>
        <v>0.26331347491927781</v>
      </c>
      <c r="G1201" s="48">
        <v>-7920</v>
      </c>
      <c r="H1201" s="48">
        <v>225400</v>
      </c>
      <c r="I1201" s="48">
        <v>35</v>
      </c>
      <c r="J1201" s="49">
        <f t="shared" si="290"/>
        <v>-1.0892635314995562</v>
      </c>
      <c r="K1201" s="48">
        <v>23847.51</v>
      </c>
      <c r="L1201" s="48">
        <v>349360</v>
      </c>
      <c r="M1201" s="48">
        <v>52</v>
      </c>
      <c r="N1201" s="49">
        <f t="shared" si="291"/>
        <v>2.0478168651247994</v>
      </c>
      <c r="O1201" s="48">
        <v>111647.51</v>
      </c>
      <c r="P1201" s="48">
        <v>130400</v>
      </c>
      <c r="Q1201" s="48">
        <v>20</v>
      </c>
      <c r="R1201" s="49">
        <f t="shared" si="292"/>
        <v>26.541969401840493</v>
      </c>
      <c r="S1201" s="48">
        <v>54237.51</v>
      </c>
      <c r="T1201" s="48">
        <v>64700</v>
      </c>
      <c r="U1201" s="48">
        <v>10</v>
      </c>
      <c r="V1201" s="49">
        <f t="shared" si="293"/>
        <v>25.987060432766619</v>
      </c>
      <c r="W1201" s="48">
        <v>1187.51</v>
      </c>
      <c r="X1201" s="48">
        <v>32850</v>
      </c>
      <c r="Y1201" s="48">
        <v>5</v>
      </c>
      <c r="Z1201" s="49">
        <f t="shared" si="294"/>
        <v>1.0844840182648401</v>
      </c>
      <c r="AA1201" s="48">
        <v>-812.49</v>
      </c>
      <c r="AB1201" s="48">
        <v>0</v>
      </c>
      <c r="AC1201" s="48">
        <v>0</v>
      </c>
      <c r="AD1201" s="49">
        <f t="shared" si="295"/>
        <v>0</v>
      </c>
      <c r="AE1201" s="48">
        <v>-4002.49</v>
      </c>
      <c r="AF1201" s="48">
        <v>109920</v>
      </c>
      <c r="AG1201" s="48">
        <v>16</v>
      </c>
      <c r="AH1201" s="49">
        <f t="shared" si="296"/>
        <v>-1.0923826419213973</v>
      </c>
      <c r="AI1201" s="48">
        <v>-14102.49</v>
      </c>
      <c r="AJ1201" s="48">
        <v>246320</v>
      </c>
      <c r="AK1201" s="48">
        <v>36</v>
      </c>
      <c r="AL1201" s="49">
        <f t="shared" si="297"/>
        <v>-1.7748343212081845</v>
      </c>
      <c r="AM1201" s="48">
        <v>59477.5</v>
      </c>
      <c r="AN1201" s="48">
        <v>305420</v>
      </c>
      <c r="AO1201" s="48">
        <v>46</v>
      </c>
      <c r="AP1201" s="49">
        <f t="shared" si="298"/>
        <v>6.0369409337960844</v>
      </c>
      <c r="AQ1201" s="48">
        <v>-3042.5</v>
      </c>
      <c r="AR1201" s="50">
        <v>0</v>
      </c>
      <c r="AS1201" s="50">
        <v>0</v>
      </c>
      <c r="AT1201" s="51">
        <f t="shared" si="299"/>
        <v>0</v>
      </c>
      <c r="AU1201" s="48">
        <v>109508.25</v>
      </c>
      <c r="AV1201" s="50">
        <v>360240</v>
      </c>
      <c r="AW1201" s="50">
        <v>52</v>
      </c>
      <c r="AX1201" s="51">
        <f t="shared" si="300"/>
        <v>9.4235946868754166</v>
      </c>
      <c r="AY1201" s="50">
        <f t="shared" si="301"/>
        <v>184117.55000000002</v>
      </c>
      <c r="AZ1201" s="50">
        <f t="shared" si="302"/>
        <v>1022600</v>
      </c>
      <c r="BA1201" s="50">
        <f t="shared" si="303"/>
        <v>305.5</v>
      </c>
      <c r="BB1201" s="49">
        <v>5.033323756419664</v>
      </c>
      <c r="BC1201" s="52" t="s">
        <v>1102</v>
      </c>
      <c r="BD1201" s="52" t="s">
        <v>1059</v>
      </c>
      <c r="BE1201" s="52" t="s">
        <v>1060</v>
      </c>
      <c r="BF1201" s="38"/>
    </row>
    <row r="1202" spans="1:58" s="33" customFormat="1" x14ac:dyDescent="0.2">
      <c r="A1202" s="47">
        <v>209002</v>
      </c>
      <c r="B1202" s="48" t="s">
        <v>1648</v>
      </c>
      <c r="C1202" s="48">
        <v>0</v>
      </c>
      <c r="D1202" s="48">
        <v>0</v>
      </c>
      <c r="E1202" s="48">
        <v>0</v>
      </c>
      <c r="F1202" s="49">
        <f t="shared" si="289"/>
        <v>0</v>
      </c>
      <c r="G1202" s="48">
        <v>0</v>
      </c>
      <c r="H1202" s="48">
        <v>0</v>
      </c>
      <c r="I1202" s="48">
        <v>0</v>
      </c>
      <c r="J1202" s="49">
        <f t="shared" si="290"/>
        <v>0</v>
      </c>
      <c r="K1202" s="48">
        <v>0</v>
      </c>
      <c r="L1202" s="48">
        <v>0</v>
      </c>
      <c r="M1202" s="48">
        <v>0</v>
      </c>
      <c r="N1202" s="49">
        <f t="shared" si="291"/>
        <v>0</v>
      </c>
      <c r="O1202" s="48">
        <v>-9517</v>
      </c>
      <c r="P1202" s="48">
        <v>530500</v>
      </c>
      <c r="Q1202" s="48">
        <v>80</v>
      </c>
      <c r="R1202" s="49">
        <f t="shared" si="292"/>
        <v>-0.55613006597549486</v>
      </c>
      <c r="S1202" s="48">
        <v>162208</v>
      </c>
      <c r="T1202" s="48">
        <v>695475</v>
      </c>
      <c r="U1202" s="48">
        <v>101.5</v>
      </c>
      <c r="V1202" s="49">
        <f t="shared" si="293"/>
        <v>7.2302354505913229</v>
      </c>
      <c r="W1202" s="48">
        <v>203010.48</v>
      </c>
      <c r="X1202" s="48">
        <v>976000</v>
      </c>
      <c r="Y1202" s="48">
        <v>151</v>
      </c>
      <c r="Z1202" s="49">
        <f t="shared" si="294"/>
        <v>6.2400762295081975</v>
      </c>
      <c r="AA1202" s="48">
        <v>353928.49</v>
      </c>
      <c r="AB1202" s="48">
        <v>882050</v>
      </c>
      <c r="AC1202" s="48">
        <v>124</v>
      </c>
      <c r="AD1202" s="49">
        <f t="shared" si="295"/>
        <v>12.43895832435803</v>
      </c>
      <c r="AE1202" s="48">
        <v>31782.49</v>
      </c>
      <c r="AF1202" s="48">
        <v>205805</v>
      </c>
      <c r="AG1202" s="48">
        <v>26.5</v>
      </c>
      <c r="AH1202" s="49">
        <f t="shared" si="296"/>
        <v>4.6329034765919195</v>
      </c>
      <c r="AI1202" s="48">
        <v>203262.5</v>
      </c>
      <c r="AJ1202" s="48">
        <v>1475217.5</v>
      </c>
      <c r="AK1202" s="48">
        <v>211.25</v>
      </c>
      <c r="AL1202" s="49">
        <f t="shared" si="297"/>
        <v>4.2713277872584889</v>
      </c>
      <c r="AM1202" s="48">
        <v>-33046.51</v>
      </c>
      <c r="AN1202" s="48">
        <v>576815</v>
      </c>
      <c r="AO1202" s="48">
        <v>79.5</v>
      </c>
      <c r="AP1202" s="49">
        <f t="shared" si="298"/>
        <v>-1.7760318472993943</v>
      </c>
      <c r="AQ1202" s="48">
        <v>222897.49</v>
      </c>
      <c r="AR1202" s="50">
        <v>911600</v>
      </c>
      <c r="AS1202" s="50">
        <v>130</v>
      </c>
      <c r="AT1202" s="51">
        <f t="shared" si="299"/>
        <v>7.5798839293549793</v>
      </c>
      <c r="AU1202" s="48">
        <v>81696.429999999993</v>
      </c>
      <c r="AV1202" s="50">
        <v>2245517.5</v>
      </c>
      <c r="AW1202" s="50">
        <v>310.75</v>
      </c>
      <c r="AX1202" s="51">
        <f t="shared" si="300"/>
        <v>1.1278421700120349</v>
      </c>
      <c r="AY1202" s="50">
        <f t="shared" si="301"/>
        <v>709629.97</v>
      </c>
      <c r="AZ1202" s="50">
        <f t="shared" si="302"/>
        <v>3084025</v>
      </c>
      <c r="BA1202" s="50">
        <f t="shared" si="303"/>
        <v>1214.5</v>
      </c>
      <c r="BB1202" s="49">
        <v>4.4361668659062614</v>
      </c>
      <c r="BC1202" s="52" t="s">
        <v>1102</v>
      </c>
      <c r="BD1202" s="52" t="s">
        <v>1059</v>
      </c>
      <c r="BE1202" s="52" t="s">
        <v>1060</v>
      </c>
      <c r="BF1202" s="38"/>
    </row>
    <row r="1203" spans="1:58" s="33" customFormat="1" x14ac:dyDescent="0.2">
      <c r="A1203" s="47">
        <v>209514</v>
      </c>
      <c r="B1203" s="48" t="s">
        <v>1649</v>
      </c>
      <c r="C1203" s="48">
        <v>0</v>
      </c>
      <c r="D1203" s="48">
        <v>0</v>
      </c>
      <c r="E1203" s="48">
        <v>0</v>
      </c>
      <c r="F1203" s="49">
        <f t="shared" si="289"/>
        <v>0</v>
      </c>
      <c r="G1203" s="48">
        <v>0</v>
      </c>
      <c r="H1203" s="48">
        <v>0</v>
      </c>
      <c r="I1203" s="48">
        <v>0</v>
      </c>
      <c r="J1203" s="49">
        <f t="shared" si="290"/>
        <v>0</v>
      </c>
      <c r="K1203" s="48">
        <v>0</v>
      </c>
      <c r="L1203" s="48">
        <v>0</v>
      </c>
      <c r="M1203" s="48">
        <v>0</v>
      </c>
      <c r="N1203" s="49">
        <f t="shared" si="291"/>
        <v>0</v>
      </c>
      <c r="O1203" s="48">
        <v>0</v>
      </c>
      <c r="P1203" s="48">
        <v>0</v>
      </c>
      <c r="Q1203" s="48">
        <v>0</v>
      </c>
      <c r="R1203" s="49">
        <f t="shared" si="292"/>
        <v>0</v>
      </c>
      <c r="S1203" s="48">
        <v>-995</v>
      </c>
      <c r="T1203" s="48">
        <v>104935</v>
      </c>
      <c r="U1203" s="48">
        <v>15.5</v>
      </c>
      <c r="V1203" s="49">
        <f t="shared" si="293"/>
        <v>-0.29394387001477107</v>
      </c>
      <c r="W1203" s="48">
        <v>207802.5</v>
      </c>
      <c r="X1203" s="48">
        <v>701600</v>
      </c>
      <c r="Y1203" s="48">
        <v>105</v>
      </c>
      <c r="Z1203" s="49">
        <f t="shared" si="294"/>
        <v>8.885511687571265</v>
      </c>
      <c r="AA1203" s="48">
        <v>-147.5</v>
      </c>
      <c r="AB1203" s="48">
        <v>0</v>
      </c>
      <c r="AC1203" s="48">
        <v>0</v>
      </c>
      <c r="AD1203" s="49">
        <f t="shared" si="295"/>
        <v>0</v>
      </c>
      <c r="AE1203" s="48">
        <v>327122.5</v>
      </c>
      <c r="AF1203" s="48">
        <v>343550</v>
      </c>
      <c r="AG1203" s="48">
        <v>45</v>
      </c>
      <c r="AH1203" s="49">
        <f t="shared" si="296"/>
        <v>28.565492650269249</v>
      </c>
      <c r="AI1203" s="48">
        <v>377547.5</v>
      </c>
      <c r="AJ1203" s="48">
        <v>505350</v>
      </c>
      <c r="AK1203" s="48">
        <v>70</v>
      </c>
      <c r="AL1203" s="49">
        <f t="shared" si="297"/>
        <v>23.160131591965964</v>
      </c>
      <c r="AM1203" s="48">
        <v>284557.51</v>
      </c>
      <c r="AN1203" s="48">
        <v>554510</v>
      </c>
      <c r="AO1203" s="48">
        <v>78</v>
      </c>
      <c r="AP1203" s="49">
        <f t="shared" si="298"/>
        <v>15.908248381453898</v>
      </c>
      <c r="AQ1203" s="48">
        <v>245937.51</v>
      </c>
      <c r="AR1203" s="50">
        <v>65880</v>
      </c>
      <c r="AS1203" s="50">
        <v>9</v>
      </c>
      <c r="AT1203" s="51">
        <f t="shared" si="299"/>
        <v>115.72651502732242</v>
      </c>
      <c r="AU1203" s="48">
        <v>81871.25</v>
      </c>
      <c r="AV1203" s="50">
        <v>427250</v>
      </c>
      <c r="AW1203" s="50">
        <v>60</v>
      </c>
      <c r="AX1203" s="51">
        <f t="shared" si="300"/>
        <v>5.9403364540667054</v>
      </c>
      <c r="AY1203" s="50">
        <f t="shared" si="301"/>
        <v>206660</v>
      </c>
      <c r="AZ1203" s="50">
        <f t="shared" si="302"/>
        <v>806535</v>
      </c>
      <c r="BA1203" s="50">
        <f t="shared" si="303"/>
        <v>382.5</v>
      </c>
      <c r="BB1203" s="49">
        <v>17.474389119798747</v>
      </c>
      <c r="BC1203" s="52" t="s">
        <v>1102</v>
      </c>
      <c r="BD1203" s="52" t="s">
        <v>1059</v>
      </c>
      <c r="BE1203" s="52" t="s">
        <v>1060</v>
      </c>
      <c r="BF1203" s="38"/>
    </row>
    <row r="1204" spans="1:58" s="33" customFormat="1" x14ac:dyDescent="0.2">
      <c r="A1204" s="47">
        <v>209563</v>
      </c>
      <c r="B1204" s="48" t="s">
        <v>1288</v>
      </c>
      <c r="C1204" s="48">
        <v>0</v>
      </c>
      <c r="D1204" s="48">
        <v>0</v>
      </c>
      <c r="E1204" s="48">
        <v>0</v>
      </c>
      <c r="F1204" s="49">
        <f t="shared" si="289"/>
        <v>0</v>
      </c>
      <c r="G1204" s="48">
        <v>0</v>
      </c>
      <c r="H1204" s="48">
        <v>0</v>
      </c>
      <c r="I1204" s="48">
        <v>0</v>
      </c>
      <c r="J1204" s="49">
        <f t="shared" si="290"/>
        <v>0</v>
      </c>
      <c r="K1204" s="48">
        <v>0</v>
      </c>
      <c r="L1204" s="48">
        <v>0</v>
      </c>
      <c r="M1204" s="48">
        <v>0</v>
      </c>
      <c r="N1204" s="49">
        <f t="shared" si="291"/>
        <v>0</v>
      </c>
      <c r="O1204" s="48">
        <v>0</v>
      </c>
      <c r="P1204" s="48">
        <v>0</v>
      </c>
      <c r="Q1204" s="48">
        <v>0</v>
      </c>
      <c r="R1204" s="49">
        <f t="shared" si="292"/>
        <v>0</v>
      </c>
      <c r="S1204" s="48">
        <v>0</v>
      </c>
      <c r="T1204" s="48">
        <v>0</v>
      </c>
      <c r="U1204" s="48">
        <v>0</v>
      </c>
      <c r="V1204" s="49">
        <f t="shared" si="293"/>
        <v>0</v>
      </c>
      <c r="W1204" s="48">
        <v>166837.25</v>
      </c>
      <c r="X1204" s="48">
        <v>727477.5</v>
      </c>
      <c r="Y1204" s="48">
        <v>103.55</v>
      </c>
      <c r="Z1204" s="49">
        <f t="shared" si="294"/>
        <v>6.8800993845170471</v>
      </c>
      <c r="AA1204" s="48">
        <v>-22436.79</v>
      </c>
      <c r="AB1204" s="48">
        <v>1031347</v>
      </c>
      <c r="AC1204" s="48">
        <v>151</v>
      </c>
      <c r="AD1204" s="49">
        <f t="shared" si="295"/>
        <v>-0.67440007097514221</v>
      </c>
      <c r="AE1204" s="48">
        <v>59633.22</v>
      </c>
      <c r="AF1204" s="48">
        <v>532329</v>
      </c>
      <c r="AG1204" s="48">
        <v>74.2</v>
      </c>
      <c r="AH1204" s="49">
        <f t="shared" si="296"/>
        <v>3.3606972379862832</v>
      </c>
      <c r="AI1204" s="48">
        <v>-49793.01</v>
      </c>
      <c r="AJ1204" s="48">
        <v>712600.5</v>
      </c>
      <c r="AK1204" s="48">
        <v>101.15</v>
      </c>
      <c r="AL1204" s="49">
        <f t="shared" si="297"/>
        <v>-2.1661271778507034</v>
      </c>
      <c r="AM1204" s="48">
        <v>-6868.01</v>
      </c>
      <c r="AN1204" s="48">
        <v>259250</v>
      </c>
      <c r="AO1204" s="48">
        <v>35</v>
      </c>
      <c r="AP1204" s="49">
        <f t="shared" si="298"/>
        <v>-0.82124709739633572</v>
      </c>
      <c r="AQ1204" s="48">
        <v>38116.980000000003</v>
      </c>
      <c r="AR1204" s="50">
        <v>730445</v>
      </c>
      <c r="AS1204" s="50">
        <v>103.5</v>
      </c>
      <c r="AT1204" s="51">
        <f t="shared" si="299"/>
        <v>1.6176801538787999</v>
      </c>
      <c r="AU1204" s="48">
        <v>261995.63</v>
      </c>
      <c r="AV1204" s="50">
        <v>1107920</v>
      </c>
      <c r="AW1204" s="50">
        <v>156</v>
      </c>
      <c r="AX1204" s="51">
        <f t="shared" si="300"/>
        <v>7.3307319391291799</v>
      </c>
      <c r="AY1204" s="50">
        <f t="shared" si="301"/>
        <v>144400.46</v>
      </c>
      <c r="AZ1204" s="50">
        <f t="shared" si="302"/>
        <v>1758824.5</v>
      </c>
      <c r="BA1204" s="50">
        <f t="shared" si="303"/>
        <v>724.4</v>
      </c>
      <c r="BB1204" s="49">
        <v>2.7192785642442256</v>
      </c>
      <c r="BC1204" s="52" t="s">
        <v>1102</v>
      </c>
      <c r="BD1204" s="52" t="s">
        <v>1059</v>
      </c>
      <c r="BE1204" s="52" t="s">
        <v>1060</v>
      </c>
      <c r="BF1204" s="38"/>
    </row>
    <row r="1205" spans="1:58" s="33" customFormat="1" x14ac:dyDescent="0.2">
      <c r="A1205" s="47">
        <v>170859</v>
      </c>
      <c r="B1205" s="48" t="s">
        <v>1650</v>
      </c>
      <c r="C1205" s="48">
        <v>-14151.37</v>
      </c>
      <c r="D1205" s="48">
        <v>0</v>
      </c>
      <c r="E1205" s="48">
        <v>0</v>
      </c>
      <c r="F1205" s="49">
        <f t="shared" si="289"/>
        <v>0</v>
      </c>
      <c r="G1205" s="48">
        <v>-14151.37</v>
      </c>
      <c r="H1205" s="48">
        <v>0</v>
      </c>
      <c r="I1205" s="48">
        <v>0</v>
      </c>
      <c r="J1205" s="49">
        <f t="shared" si="290"/>
        <v>0</v>
      </c>
      <c r="K1205" s="48">
        <v>-14151.37</v>
      </c>
      <c r="L1205" s="48">
        <v>0</v>
      </c>
      <c r="M1205" s="48">
        <v>0</v>
      </c>
      <c r="N1205" s="49">
        <f t="shared" si="291"/>
        <v>0</v>
      </c>
      <c r="O1205" s="48">
        <v>-14151.37</v>
      </c>
      <c r="P1205" s="48">
        <v>0</v>
      </c>
      <c r="Q1205" s="48">
        <v>0</v>
      </c>
      <c r="R1205" s="49">
        <f t="shared" si="292"/>
        <v>0</v>
      </c>
      <c r="S1205" s="48">
        <v>-14151.37</v>
      </c>
      <c r="T1205" s="48">
        <v>0</v>
      </c>
      <c r="U1205" s="48">
        <v>0</v>
      </c>
      <c r="V1205" s="49">
        <f t="shared" si="293"/>
        <v>0</v>
      </c>
      <c r="W1205" s="48">
        <v>-14151.37</v>
      </c>
      <c r="X1205" s="48">
        <v>0</v>
      </c>
      <c r="Y1205" s="48">
        <v>0</v>
      </c>
      <c r="Z1205" s="49">
        <f t="shared" si="294"/>
        <v>0</v>
      </c>
      <c r="AA1205" s="48">
        <v>-14151.37</v>
      </c>
      <c r="AB1205" s="48">
        <v>0</v>
      </c>
      <c r="AC1205" s="48">
        <v>0</v>
      </c>
      <c r="AD1205" s="49">
        <f t="shared" si="295"/>
        <v>0</v>
      </c>
      <c r="AE1205" s="48">
        <v>-14151.37</v>
      </c>
      <c r="AF1205" s="48">
        <v>0</v>
      </c>
      <c r="AG1205" s="48">
        <v>0</v>
      </c>
      <c r="AH1205" s="49">
        <f t="shared" si="296"/>
        <v>0</v>
      </c>
      <c r="AI1205" s="54">
        <v>0</v>
      </c>
      <c r="AJ1205" s="48">
        <v>0</v>
      </c>
      <c r="AK1205" s="48">
        <v>0</v>
      </c>
      <c r="AL1205" s="49">
        <f t="shared" si="297"/>
        <v>0</v>
      </c>
      <c r="AM1205" s="48">
        <v>0</v>
      </c>
      <c r="AN1205" s="48">
        <v>0</v>
      </c>
      <c r="AO1205" s="48">
        <v>0</v>
      </c>
      <c r="AP1205" s="49">
        <f t="shared" si="298"/>
        <v>0</v>
      </c>
      <c r="AQ1205" s="48">
        <v>0</v>
      </c>
      <c r="AR1205" s="50">
        <v>0</v>
      </c>
      <c r="AS1205" s="50">
        <v>0</v>
      </c>
      <c r="AT1205" s="51">
        <f t="shared" si="299"/>
        <v>0</v>
      </c>
      <c r="AU1205" s="48">
        <v>0</v>
      </c>
      <c r="AV1205" s="50">
        <v>0</v>
      </c>
      <c r="AW1205" s="50">
        <v>0</v>
      </c>
      <c r="AX1205" s="51">
        <f t="shared" si="300"/>
        <v>0</v>
      </c>
      <c r="AY1205" s="50">
        <f t="shared" si="301"/>
        <v>-99059.59</v>
      </c>
      <c r="AZ1205" s="50">
        <f t="shared" si="302"/>
        <v>0</v>
      </c>
      <c r="BA1205" s="50">
        <f t="shared" si="303"/>
        <v>0</v>
      </c>
      <c r="BB1205" s="49">
        <v>0</v>
      </c>
      <c r="BC1205" s="52" t="s">
        <v>1102</v>
      </c>
      <c r="BD1205" s="52" t="s">
        <v>1059</v>
      </c>
      <c r="BE1205" s="52" t="s">
        <v>1060</v>
      </c>
      <c r="BF1205" s="38"/>
    </row>
    <row r="1206" spans="1:58" s="33" customFormat="1" x14ac:dyDescent="0.2">
      <c r="A1206" s="47">
        <v>170141</v>
      </c>
      <c r="B1206" s="48" t="s">
        <v>1651</v>
      </c>
      <c r="C1206" s="48">
        <v>-373507.72</v>
      </c>
      <c r="D1206" s="48">
        <v>0</v>
      </c>
      <c r="E1206" s="48">
        <v>0</v>
      </c>
      <c r="F1206" s="49">
        <f t="shared" si="289"/>
        <v>0</v>
      </c>
      <c r="G1206" s="48">
        <v>-373507.72</v>
      </c>
      <c r="H1206" s="48">
        <v>0</v>
      </c>
      <c r="I1206" s="48">
        <v>0</v>
      </c>
      <c r="J1206" s="49">
        <f t="shared" si="290"/>
        <v>0</v>
      </c>
      <c r="K1206" s="48">
        <v>-373507.72</v>
      </c>
      <c r="L1206" s="48">
        <v>0</v>
      </c>
      <c r="M1206" s="48">
        <v>0</v>
      </c>
      <c r="N1206" s="49">
        <f t="shared" si="291"/>
        <v>0</v>
      </c>
      <c r="O1206" s="48">
        <v>-373507.72</v>
      </c>
      <c r="P1206" s="48">
        <v>0</v>
      </c>
      <c r="Q1206" s="48">
        <v>0</v>
      </c>
      <c r="R1206" s="49">
        <f t="shared" si="292"/>
        <v>0</v>
      </c>
      <c r="S1206" s="54">
        <v>0</v>
      </c>
      <c r="T1206" s="48">
        <v>0</v>
      </c>
      <c r="U1206" s="48">
        <v>0</v>
      </c>
      <c r="V1206" s="49">
        <f t="shared" si="293"/>
        <v>0</v>
      </c>
      <c r="W1206" s="54">
        <v>0</v>
      </c>
      <c r="X1206" s="48">
        <v>0</v>
      </c>
      <c r="Y1206" s="48">
        <v>0</v>
      </c>
      <c r="Z1206" s="49">
        <f t="shared" si="294"/>
        <v>0</v>
      </c>
      <c r="AA1206" s="54">
        <v>0</v>
      </c>
      <c r="AB1206" s="48">
        <v>0</v>
      </c>
      <c r="AC1206" s="48">
        <v>0</v>
      </c>
      <c r="AD1206" s="49">
        <f t="shared" si="295"/>
        <v>0</v>
      </c>
      <c r="AE1206" s="54">
        <v>0</v>
      </c>
      <c r="AF1206" s="48">
        <v>0</v>
      </c>
      <c r="AG1206" s="48">
        <v>0</v>
      </c>
      <c r="AH1206" s="49">
        <f t="shared" si="296"/>
        <v>0</v>
      </c>
      <c r="AI1206" s="54">
        <v>0</v>
      </c>
      <c r="AJ1206" s="48">
        <v>0</v>
      </c>
      <c r="AK1206" s="48">
        <v>0</v>
      </c>
      <c r="AL1206" s="49">
        <f t="shared" si="297"/>
        <v>0</v>
      </c>
      <c r="AM1206" s="48">
        <v>0</v>
      </c>
      <c r="AN1206" s="48">
        <v>0</v>
      </c>
      <c r="AO1206" s="48">
        <v>0</v>
      </c>
      <c r="AP1206" s="49">
        <f t="shared" si="298"/>
        <v>0</v>
      </c>
      <c r="AQ1206" s="48">
        <v>0</v>
      </c>
      <c r="AR1206" s="50">
        <v>0</v>
      </c>
      <c r="AS1206" s="50">
        <v>0</v>
      </c>
      <c r="AT1206" s="51">
        <f t="shared" si="299"/>
        <v>0</v>
      </c>
      <c r="AU1206" s="48">
        <v>0</v>
      </c>
      <c r="AV1206" s="50">
        <v>0</v>
      </c>
      <c r="AW1206" s="50">
        <v>0</v>
      </c>
      <c r="AX1206" s="51">
        <f t="shared" si="300"/>
        <v>0</v>
      </c>
      <c r="AY1206" s="50">
        <f t="shared" si="301"/>
        <v>-1494030.88</v>
      </c>
      <c r="AZ1206" s="50">
        <f t="shared" si="302"/>
        <v>0</v>
      </c>
      <c r="BA1206" s="50">
        <f t="shared" si="303"/>
        <v>0</v>
      </c>
      <c r="BB1206" s="49">
        <v>0</v>
      </c>
      <c r="BC1206" s="52" t="s">
        <v>1102</v>
      </c>
      <c r="BD1206" s="52" t="s">
        <v>1059</v>
      </c>
      <c r="BE1206" s="52" t="s">
        <v>1060</v>
      </c>
      <c r="BF1206" s="38"/>
    </row>
    <row r="1207" spans="1:58" s="33" customFormat="1" x14ac:dyDescent="0.2">
      <c r="A1207" s="47">
        <v>211664</v>
      </c>
      <c r="B1207" s="48" t="s">
        <v>1652</v>
      </c>
      <c r="C1207" s="48">
        <v>0</v>
      </c>
      <c r="D1207" s="48">
        <v>0</v>
      </c>
      <c r="E1207" s="48">
        <v>0</v>
      </c>
      <c r="F1207" s="49">
        <f t="shared" si="289"/>
        <v>0</v>
      </c>
      <c r="G1207" s="48">
        <v>0</v>
      </c>
      <c r="H1207" s="48">
        <v>0</v>
      </c>
      <c r="I1207" s="48">
        <v>0</v>
      </c>
      <c r="J1207" s="49">
        <f t="shared" si="290"/>
        <v>0</v>
      </c>
      <c r="K1207" s="48">
        <v>0</v>
      </c>
      <c r="L1207" s="48">
        <v>0</v>
      </c>
      <c r="M1207" s="48">
        <v>0</v>
      </c>
      <c r="N1207" s="49">
        <f t="shared" si="291"/>
        <v>0</v>
      </c>
      <c r="O1207" s="48">
        <v>0</v>
      </c>
      <c r="P1207" s="48">
        <v>0</v>
      </c>
      <c r="Q1207" s="48">
        <v>0</v>
      </c>
      <c r="R1207" s="49">
        <f t="shared" si="292"/>
        <v>0</v>
      </c>
      <c r="S1207" s="54">
        <v>0</v>
      </c>
      <c r="T1207" s="48">
        <v>0</v>
      </c>
      <c r="U1207" s="48">
        <v>0</v>
      </c>
      <c r="V1207" s="49">
        <f t="shared" si="293"/>
        <v>0</v>
      </c>
      <c r="W1207" s="54">
        <v>0</v>
      </c>
      <c r="X1207" s="48">
        <v>0</v>
      </c>
      <c r="Y1207" s="48">
        <v>0</v>
      </c>
      <c r="Z1207" s="49">
        <f t="shared" si="294"/>
        <v>0</v>
      </c>
      <c r="AA1207" s="54">
        <v>0</v>
      </c>
      <c r="AB1207" s="48">
        <v>0</v>
      </c>
      <c r="AC1207" s="48">
        <v>0</v>
      </c>
      <c r="AD1207" s="49">
        <f t="shared" si="295"/>
        <v>0</v>
      </c>
      <c r="AE1207" s="54">
        <v>0</v>
      </c>
      <c r="AF1207" s="48">
        <v>0</v>
      </c>
      <c r="AG1207" s="48">
        <v>0</v>
      </c>
      <c r="AH1207" s="49">
        <f t="shared" si="296"/>
        <v>0</v>
      </c>
      <c r="AI1207" s="54">
        <v>0</v>
      </c>
      <c r="AJ1207" s="48">
        <v>0</v>
      </c>
      <c r="AK1207" s="48">
        <v>0</v>
      </c>
      <c r="AL1207" s="49">
        <f t="shared" si="297"/>
        <v>0</v>
      </c>
      <c r="AM1207" s="48">
        <v>0</v>
      </c>
      <c r="AN1207" s="48">
        <v>0</v>
      </c>
      <c r="AO1207" s="48">
        <v>0</v>
      </c>
      <c r="AP1207" s="49">
        <f t="shared" si="298"/>
        <v>0</v>
      </c>
      <c r="AQ1207" s="48">
        <v>65700</v>
      </c>
      <c r="AR1207" s="50">
        <v>66700</v>
      </c>
      <c r="AS1207" s="50">
        <v>10</v>
      </c>
      <c r="AT1207" s="51">
        <f t="shared" si="299"/>
        <v>30.535232383808097</v>
      </c>
      <c r="AU1207" s="48">
        <v>-15650</v>
      </c>
      <c r="AV1207" s="50">
        <v>301400</v>
      </c>
      <c r="AW1207" s="50">
        <v>45</v>
      </c>
      <c r="AX1207" s="51">
        <f t="shared" si="300"/>
        <v>-1.6096549435965495</v>
      </c>
      <c r="AY1207" s="50">
        <f t="shared" si="301"/>
        <v>0</v>
      </c>
      <c r="AZ1207" s="50">
        <f t="shared" si="302"/>
        <v>0</v>
      </c>
      <c r="BA1207" s="50">
        <f t="shared" si="303"/>
        <v>55</v>
      </c>
      <c r="BB1207" s="49">
        <v>4.2150230915512088</v>
      </c>
      <c r="BC1207" s="52" t="s">
        <v>1102</v>
      </c>
      <c r="BD1207" s="52" t="s">
        <v>1059</v>
      </c>
      <c r="BE1207" s="52" t="s">
        <v>1060</v>
      </c>
      <c r="BF1207" s="38"/>
    </row>
    <row r="1208" spans="1:58" s="33" customFormat="1" x14ac:dyDescent="0.2">
      <c r="A1208" s="47">
        <v>171957</v>
      </c>
      <c r="B1208" s="48" t="s">
        <v>1121</v>
      </c>
      <c r="C1208" s="48">
        <v>64699.55</v>
      </c>
      <c r="D1208" s="48">
        <v>0</v>
      </c>
      <c r="E1208" s="48">
        <v>0</v>
      </c>
      <c r="F1208" s="49">
        <f t="shared" si="289"/>
        <v>0</v>
      </c>
      <c r="G1208" s="48">
        <v>64699.55</v>
      </c>
      <c r="H1208" s="48">
        <v>0</v>
      </c>
      <c r="I1208" s="48">
        <v>0</v>
      </c>
      <c r="J1208" s="49">
        <f t="shared" si="290"/>
        <v>0</v>
      </c>
      <c r="K1208" s="48">
        <v>-0.45</v>
      </c>
      <c r="L1208" s="48">
        <v>0</v>
      </c>
      <c r="M1208" s="48">
        <v>0</v>
      </c>
      <c r="N1208" s="49">
        <f t="shared" si="291"/>
        <v>0</v>
      </c>
      <c r="O1208" s="48">
        <v>146224.54</v>
      </c>
      <c r="P1208" s="48">
        <v>147475</v>
      </c>
      <c r="Q1208" s="48">
        <v>22.5</v>
      </c>
      <c r="R1208" s="49">
        <f t="shared" si="292"/>
        <v>30.737146906255301</v>
      </c>
      <c r="S1208" s="48">
        <v>142724.54</v>
      </c>
      <c r="T1208" s="48">
        <v>0</v>
      </c>
      <c r="U1208" s="48">
        <v>0</v>
      </c>
      <c r="V1208" s="49">
        <f t="shared" si="293"/>
        <v>0</v>
      </c>
      <c r="W1208" s="48">
        <v>142724.54</v>
      </c>
      <c r="X1208" s="48">
        <v>0</v>
      </c>
      <c r="Y1208" s="48">
        <v>0</v>
      </c>
      <c r="Z1208" s="49">
        <f t="shared" si="294"/>
        <v>0</v>
      </c>
      <c r="AA1208" s="48">
        <v>-0.46</v>
      </c>
      <c r="AB1208" s="48">
        <v>0</v>
      </c>
      <c r="AC1208" s="48">
        <v>0</v>
      </c>
      <c r="AD1208" s="49">
        <f t="shared" si="295"/>
        <v>0</v>
      </c>
      <c r="AE1208" s="48">
        <v>-0.46</v>
      </c>
      <c r="AF1208" s="48">
        <v>0</v>
      </c>
      <c r="AG1208" s="48">
        <v>0</v>
      </c>
      <c r="AH1208" s="49">
        <f t="shared" si="296"/>
        <v>0</v>
      </c>
      <c r="AI1208" s="48">
        <v>-0.46</v>
      </c>
      <c r="AJ1208" s="48">
        <v>0</v>
      </c>
      <c r="AK1208" s="48">
        <v>0</v>
      </c>
      <c r="AL1208" s="49">
        <f t="shared" si="297"/>
        <v>0</v>
      </c>
      <c r="AM1208" s="48">
        <v>-0.46</v>
      </c>
      <c r="AN1208" s="48">
        <v>0</v>
      </c>
      <c r="AO1208" s="48">
        <v>0</v>
      </c>
      <c r="AP1208" s="49">
        <f t="shared" si="298"/>
        <v>0</v>
      </c>
      <c r="AQ1208" s="48">
        <v>-0.46</v>
      </c>
      <c r="AR1208" s="50">
        <v>0</v>
      </c>
      <c r="AS1208" s="50">
        <v>0</v>
      </c>
      <c r="AT1208" s="51">
        <f t="shared" si="299"/>
        <v>0</v>
      </c>
      <c r="AU1208" s="48">
        <v>-0.46</v>
      </c>
      <c r="AV1208" s="50">
        <v>0</v>
      </c>
      <c r="AW1208" s="50">
        <v>0</v>
      </c>
      <c r="AX1208" s="51">
        <f t="shared" si="300"/>
        <v>0</v>
      </c>
      <c r="AY1208" s="50">
        <f t="shared" si="301"/>
        <v>561071.81000000006</v>
      </c>
      <c r="AZ1208" s="50">
        <f t="shared" si="302"/>
        <v>147475</v>
      </c>
      <c r="BA1208" s="50">
        <f t="shared" si="303"/>
        <v>22.5</v>
      </c>
      <c r="BB1208" s="49">
        <v>117.93968340396682</v>
      </c>
      <c r="BC1208" s="52" t="s">
        <v>1119</v>
      </c>
      <c r="BD1208" s="52" t="s">
        <v>1120</v>
      </c>
      <c r="BE1208" s="52" t="s">
        <v>1060</v>
      </c>
      <c r="BF1208" s="38"/>
    </row>
    <row r="1209" spans="1:58" s="33" customFormat="1" x14ac:dyDescent="0.2">
      <c r="A1209" s="47">
        <v>173298</v>
      </c>
      <c r="B1209" s="48" t="s">
        <v>1653</v>
      </c>
      <c r="C1209" s="48">
        <v>725969.46</v>
      </c>
      <c r="D1209" s="48">
        <v>784773.5</v>
      </c>
      <c r="E1209" s="48">
        <v>120.45</v>
      </c>
      <c r="F1209" s="49">
        <f t="shared" si="289"/>
        <v>27.752063238628725</v>
      </c>
      <c r="G1209" s="48">
        <v>809469.46</v>
      </c>
      <c r="H1209" s="48">
        <v>1123750</v>
      </c>
      <c r="I1209" s="48">
        <v>175</v>
      </c>
      <c r="J1209" s="49">
        <f t="shared" si="290"/>
        <v>22.330192</v>
      </c>
      <c r="K1209" s="48">
        <v>789714.21</v>
      </c>
      <c r="L1209" s="48">
        <v>1291600</v>
      </c>
      <c r="M1209" s="48">
        <v>200</v>
      </c>
      <c r="N1209" s="49">
        <f t="shared" si="291"/>
        <v>18.342696113347785</v>
      </c>
      <c r="O1209" s="48">
        <v>777010.71</v>
      </c>
      <c r="P1209" s="48">
        <v>1631347.5</v>
      </c>
      <c r="Q1209" s="48">
        <v>249.25</v>
      </c>
      <c r="R1209" s="49">
        <f t="shared" si="292"/>
        <v>14.765298018968981</v>
      </c>
      <c r="S1209" s="48">
        <v>928452.2</v>
      </c>
      <c r="T1209" s="48">
        <v>1087900</v>
      </c>
      <c r="U1209" s="48">
        <v>170</v>
      </c>
      <c r="V1209" s="49">
        <f t="shared" si="293"/>
        <v>26.45649250850262</v>
      </c>
      <c r="W1209" s="48">
        <v>811421.98</v>
      </c>
      <c r="X1209" s="48">
        <v>1094980</v>
      </c>
      <c r="Y1209" s="48">
        <v>174</v>
      </c>
      <c r="Z1209" s="49">
        <f t="shared" si="294"/>
        <v>22.231145226396826</v>
      </c>
      <c r="AA1209" s="48">
        <v>869185.96</v>
      </c>
      <c r="AB1209" s="48">
        <v>1624450</v>
      </c>
      <c r="AC1209" s="48">
        <v>235</v>
      </c>
      <c r="AD1209" s="49">
        <f t="shared" si="295"/>
        <v>16.587007762627351</v>
      </c>
      <c r="AE1209" s="48">
        <v>863229.95</v>
      </c>
      <c r="AF1209" s="48">
        <v>825965</v>
      </c>
      <c r="AG1209" s="48">
        <v>124.5</v>
      </c>
      <c r="AH1209" s="49">
        <f t="shared" si="296"/>
        <v>31.353505899160371</v>
      </c>
      <c r="AI1209" s="48">
        <v>755521.52</v>
      </c>
      <c r="AJ1209" s="48">
        <v>1283828</v>
      </c>
      <c r="AK1209" s="48">
        <v>194.4</v>
      </c>
      <c r="AL1209" s="49">
        <f t="shared" si="297"/>
        <v>18.243228158289117</v>
      </c>
      <c r="AM1209" s="48">
        <v>813970.5</v>
      </c>
      <c r="AN1209" s="48">
        <v>1506145</v>
      </c>
      <c r="AO1209" s="48">
        <v>233.5</v>
      </c>
      <c r="AP1209" s="49">
        <f t="shared" si="298"/>
        <v>16.753423807136762</v>
      </c>
      <c r="AQ1209" s="48">
        <v>876919.5</v>
      </c>
      <c r="AR1209" s="50">
        <v>1162600</v>
      </c>
      <c r="AS1209" s="50">
        <v>180</v>
      </c>
      <c r="AT1209" s="51">
        <f t="shared" si="299"/>
        <v>23.382508601410631</v>
      </c>
      <c r="AU1209" s="48">
        <v>893534.26</v>
      </c>
      <c r="AV1209" s="50">
        <v>1093053.5</v>
      </c>
      <c r="AW1209" s="50">
        <v>158.55000000000001</v>
      </c>
      <c r="AX1209" s="51">
        <f t="shared" si="300"/>
        <v>25.341451319628913</v>
      </c>
      <c r="AY1209" s="50">
        <f t="shared" si="301"/>
        <v>5711223.9799999995</v>
      </c>
      <c r="AZ1209" s="50">
        <f t="shared" si="302"/>
        <v>8638801</v>
      </c>
      <c r="BA1209" s="50">
        <f t="shared" si="303"/>
        <v>2214.6500000000005</v>
      </c>
      <c r="BB1209" s="49">
        <v>21.181121807008321</v>
      </c>
      <c r="BC1209" s="52" t="s">
        <v>1119</v>
      </c>
      <c r="BD1209" s="52" t="s">
        <v>1120</v>
      </c>
      <c r="BE1209" s="52" t="s">
        <v>1060</v>
      </c>
      <c r="BF1209" s="38"/>
    </row>
    <row r="1210" spans="1:58" s="33" customFormat="1" x14ac:dyDescent="0.2">
      <c r="A1210" s="47">
        <v>173611</v>
      </c>
      <c r="B1210" s="48" t="s">
        <v>1124</v>
      </c>
      <c r="C1210" s="48">
        <v>285707.36</v>
      </c>
      <c r="D1210" s="48">
        <v>459300</v>
      </c>
      <c r="E1210" s="48">
        <v>70</v>
      </c>
      <c r="F1210" s="49">
        <f t="shared" si="289"/>
        <v>18.661486610058784</v>
      </c>
      <c r="G1210" s="48">
        <v>348407.36</v>
      </c>
      <c r="H1210" s="48">
        <v>63700</v>
      </c>
      <c r="I1210" s="48">
        <v>10</v>
      </c>
      <c r="J1210" s="49">
        <f t="shared" si="290"/>
        <v>169.55460219780218</v>
      </c>
      <c r="K1210" s="48">
        <v>395632.35</v>
      </c>
      <c r="L1210" s="48">
        <v>414600</v>
      </c>
      <c r="M1210" s="48">
        <v>65</v>
      </c>
      <c r="N1210" s="49">
        <f t="shared" si="291"/>
        <v>28.627521707670041</v>
      </c>
      <c r="O1210" s="48">
        <v>295294.34999999998</v>
      </c>
      <c r="P1210" s="48">
        <v>265800</v>
      </c>
      <c r="Q1210" s="48">
        <v>40</v>
      </c>
      <c r="R1210" s="49">
        <f t="shared" si="292"/>
        <v>34.439897855530475</v>
      </c>
      <c r="S1210" s="48">
        <v>288494.34999999998</v>
      </c>
      <c r="T1210" s="48">
        <v>0</v>
      </c>
      <c r="U1210" s="48">
        <v>0</v>
      </c>
      <c r="V1210" s="49">
        <f t="shared" si="293"/>
        <v>0</v>
      </c>
      <c r="W1210" s="48">
        <v>34784.35</v>
      </c>
      <c r="X1210" s="48">
        <v>267300</v>
      </c>
      <c r="Y1210" s="48">
        <v>40</v>
      </c>
      <c r="Z1210" s="49">
        <f t="shared" si="294"/>
        <v>3.9039674523007855</v>
      </c>
      <c r="AA1210" s="48">
        <v>-3997.65</v>
      </c>
      <c r="AB1210" s="48">
        <v>133400</v>
      </c>
      <c r="AC1210" s="48">
        <v>20</v>
      </c>
      <c r="AD1210" s="49">
        <f t="shared" si="295"/>
        <v>-0.92898913043478271</v>
      </c>
      <c r="AE1210" s="48">
        <v>192818.35</v>
      </c>
      <c r="AF1210" s="48">
        <v>276300</v>
      </c>
      <c r="AG1210" s="48">
        <v>40</v>
      </c>
      <c r="AH1210" s="49">
        <f t="shared" si="296"/>
        <v>20.935760043431053</v>
      </c>
      <c r="AI1210" s="48">
        <v>235768.35</v>
      </c>
      <c r="AJ1210" s="48">
        <v>268300</v>
      </c>
      <c r="AK1210" s="48">
        <v>40</v>
      </c>
      <c r="AL1210" s="49">
        <f t="shared" si="297"/>
        <v>27.241218225866572</v>
      </c>
      <c r="AM1210" s="48">
        <v>-4731.1499999999996</v>
      </c>
      <c r="AN1210" s="48">
        <v>123786.5</v>
      </c>
      <c r="AO1210" s="48">
        <v>19.45</v>
      </c>
      <c r="AP1210" s="49">
        <f t="shared" si="298"/>
        <v>-1.1848275054226429</v>
      </c>
      <c r="AQ1210" s="48">
        <v>51314.85</v>
      </c>
      <c r="AR1210" s="50">
        <v>259800</v>
      </c>
      <c r="AS1210" s="50">
        <v>40</v>
      </c>
      <c r="AT1210" s="51">
        <f t="shared" si="299"/>
        <v>6.1230190531177833</v>
      </c>
      <c r="AU1210" s="48">
        <v>33946.6</v>
      </c>
      <c r="AV1210" s="50">
        <v>201600</v>
      </c>
      <c r="AW1210" s="50">
        <v>30</v>
      </c>
      <c r="AX1210" s="51">
        <f t="shared" si="300"/>
        <v>5.2199632936507934</v>
      </c>
      <c r="AY1210" s="50">
        <f t="shared" si="301"/>
        <v>1644322.4700000002</v>
      </c>
      <c r="AZ1210" s="50">
        <f t="shared" si="302"/>
        <v>1604100</v>
      </c>
      <c r="BA1210" s="50">
        <f t="shared" si="303"/>
        <v>414.45</v>
      </c>
      <c r="BB1210" s="49">
        <v>24.418213254281046</v>
      </c>
      <c r="BC1210" s="52" t="s">
        <v>1119</v>
      </c>
      <c r="BD1210" s="52" t="s">
        <v>1120</v>
      </c>
      <c r="BE1210" s="52" t="s">
        <v>1060</v>
      </c>
      <c r="BF1210" s="38"/>
    </row>
    <row r="1211" spans="1:58" s="33" customFormat="1" x14ac:dyDescent="0.2">
      <c r="A1211" s="47">
        <v>173781</v>
      </c>
      <c r="B1211" s="48" t="s">
        <v>1139</v>
      </c>
      <c r="C1211" s="48">
        <v>-22431.88</v>
      </c>
      <c r="D1211" s="48">
        <v>0</v>
      </c>
      <c r="E1211" s="48">
        <v>0</v>
      </c>
      <c r="F1211" s="49">
        <f t="shared" si="289"/>
        <v>0</v>
      </c>
      <c r="G1211" s="48">
        <v>-22431.88</v>
      </c>
      <c r="H1211" s="48">
        <v>0</v>
      </c>
      <c r="I1211" s="48">
        <v>0</v>
      </c>
      <c r="J1211" s="49">
        <f t="shared" si="290"/>
        <v>0</v>
      </c>
      <c r="K1211" s="48">
        <v>-22431.88</v>
      </c>
      <c r="L1211" s="48">
        <v>0</v>
      </c>
      <c r="M1211" s="48">
        <v>0</v>
      </c>
      <c r="N1211" s="49">
        <f t="shared" si="291"/>
        <v>0</v>
      </c>
      <c r="O1211" s="48">
        <v>-22431.88</v>
      </c>
      <c r="P1211" s="48">
        <v>0</v>
      </c>
      <c r="Q1211" s="48">
        <v>0</v>
      </c>
      <c r="R1211" s="49">
        <f t="shared" si="292"/>
        <v>0</v>
      </c>
      <c r="S1211" s="48">
        <v>-22431.88</v>
      </c>
      <c r="T1211" s="48">
        <v>0</v>
      </c>
      <c r="U1211" s="48">
        <v>0</v>
      </c>
      <c r="V1211" s="49">
        <f t="shared" si="293"/>
        <v>0</v>
      </c>
      <c r="W1211" s="48">
        <v>-22431.88</v>
      </c>
      <c r="X1211" s="48">
        <v>0</v>
      </c>
      <c r="Y1211" s="48">
        <v>0</v>
      </c>
      <c r="Z1211" s="49">
        <f t="shared" si="294"/>
        <v>0</v>
      </c>
      <c r="AA1211" s="48">
        <v>-22431.88</v>
      </c>
      <c r="AB1211" s="48">
        <v>0</v>
      </c>
      <c r="AC1211" s="48">
        <v>0</v>
      </c>
      <c r="AD1211" s="49">
        <f t="shared" si="295"/>
        <v>0</v>
      </c>
      <c r="AE1211" s="48">
        <v>-22431.88</v>
      </c>
      <c r="AF1211" s="48">
        <v>0</v>
      </c>
      <c r="AG1211" s="48">
        <v>0</v>
      </c>
      <c r="AH1211" s="49">
        <f t="shared" si="296"/>
        <v>0</v>
      </c>
      <c r="AI1211" s="48">
        <v>-22431.88</v>
      </c>
      <c r="AJ1211" s="48">
        <v>0</v>
      </c>
      <c r="AK1211" s="48">
        <v>0</v>
      </c>
      <c r="AL1211" s="49">
        <f t="shared" si="297"/>
        <v>0</v>
      </c>
      <c r="AM1211" s="48">
        <v>-22431.88</v>
      </c>
      <c r="AN1211" s="48">
        <v>0</v>
      </c>
      <c r="AO1211" s="48">
        <v>0</v>
      </c>
      <c r="AP1211" s="49">
        <f t="shared" si="298"/>
        <v>0</v>
      </c>
      <c r="AQ1211" s="48">
        <v>-22431.88</v>
      </c>
      <c r="AR1211" s="50">
        <v>0</v>
      </c>
      <c r="AS1211" s="50">
        <v>0</v>
      </c>
      <c r="AT1211" s="51">
        <f t="shared" si="299"/>
        <v>0</v>
      </c>
      <c r="AU1211" s="48">
        <v>-22431.88</v>
      </c>
      <c r="AV1211" s="50">
        <v>0</v>
      </c>
      <c r="AW1211" s="50">
        <v>0</v>
      </c>
      <c r="AX1211" s="51">
        <f t="shared" si="300"/>
        <v>0</v>
      </c>
      <c r="AY1211" s="50">
        <f t="shared" si="301"/>
        <v>-157023.16</v>
      </c>
      <c r="AZ1211" s="50">
        <f t="shared" si="302"/>
        <v>0</v>
      </c>
      <c r="BA1211" s="50">
        <f t="shared" si="303"/>
        <v>0</v>
      </c>
      <c r="BB1211" s="49">
        <v>0</v>
      </c>
      <c r="BC1211" s="52" t="s">
        <v>1119</v>
      </c>
      <c r="BD1211" s="52" t="s">
        <v>1120</v>
      </c>
      <c r="BE1211" s="52" t="s">
        <v>1060</v>
      </c>
      <c r="BF1211" s="38"/>
    </row>
    <row r="1212" spans="1:58" s="33" customFormat="1" x14ac:dyDescent="0.2">
      <c r="A1212" s="47">
        <v>173865</v>
      </c>
      <c r="B1212" s="48" t="s">
        <v>1125</v>
      </c>
      <c r="C1212" s="48">
        <v>929108.35</v>
      </c>
      <c r="D1212" s="48">
        <v>1326125</v>
      </c>
      <c r="E1212" s="48">
        <v>197.5</v>
      </c>
      <c r="F1212" s="49">
        <f t="shared" si="289"/>
        <v>21.018569516448299</v>
      </c>
      <c r="G1212" s="48">
        <v>868677.34</v>
      </c>
      <c r="H1212" s="48">
        <v>889300</v>
      </c>
      <c r="I1212" s="48">
        <v>140</v>
      </c>
      <c r="J1212" s="49">
        <f t="shared" si="290"/>
        <v>30.281117215787695</v>
      </c>
      <c r="K1212" s="48">
        <v>899252.39</v>
      </c>
      <c r="L1212" s="48">
        <v>1276975</v>
      </c>
      <c r="M1212" s="48">
        <v>198.5</v>
      </c>
      <c r="N1212" s="49">
        <f t="shared" si="291"/>
        <v>21.126154936470957</v>
      </c>
      <c r="O1212" s="48">
        <v>954526.37</v>
      </c>
      <c r="P1212" s="48">
        <v>1644550</v>
      </c>
      <c r="Q1212" s="48">
        <v>256</v>
      </c>
      <c r="R1212" s="49">
        <f t="shared" si="292"/>
        <v>17.992957021677661</v>
      </c>
      <c r="S1212" s="48">
        <v>892255.39</v>
      </c>
      <c r="T1212" s="48">
        <v>593900</v>
      </c>
      <c r="U1212" s="48">
        <v>95</v>
      </c>
      <c r="V1212" s="49">
        <f t="shared" si="293"/>
        <v>46.573357619127798</v>
      </c>
      <c r="W1212" s="48">
        <v>437025.39</v>
      </c>
      <c r="X1212" s="48">
        <v>224700</v>
      </c>
      <c r="Y1212" s="48">
        <v>35</v>
      </c>
      <c r="Z1212" s="49">
        <f t="shared" si="294"/>
        <v>58.347849132176236</v>
      </c>
      <c r="AA1212" s="48">
        <v>713646.41</v>
      </c>
      <c r="AB1212" s="48">
        <v>979090</v>
      </c>
      <c r="AC1212" s="48">
        <v>147</v>
      </c>
      <c r="AD1212" s="49">
        <f t="shared" si="295"/>
        <v>22.595510841699948</v>
      </c>
      <c r="AE1212" s="48">
        <v>769486.38</v>
      </c>
      <c r="AF1212" s="48">
        <v>708100</v>
      </c>
      <c r="AG1212" s="48">
        <v>105</v>
      </c>
      <c r="AH1212" s="49">
        <f t="shared" si="296"/>
        <v>32.600750458974723</v>
      </c>
      <c r="AI1212" s="48">
        <v>645707.87</v>
      </c>
      <c r="AJ1212" s="48">
        <v>925333</v>
      </c>
      <c r="AK1212" s="48">
        <v>141.9</v>
      </c>
      <c r="AL1212" s="49">
        <f t="shared" si="297"/>
        <v>21.632151852360177</v>
      </c>
      <c r="AM1212" s="48">
        <v>649257.87</v>
      </c>
      <c r="AN1212" s="48">
        <v>1364950</v>
      </c>
      <c r="AO1212" s="48">
        <v>210</v>
      </c>
      <c r="AP1212" s="49">
        <f t="shared" si="298"/>
        <v>14.745590658998497</v>
      </c>
      <c r="AQ1212" s="48">
        <v>649404.85</v>
      </c>
      <c r="AR1212" s="50">
        <v>2070925</v>
      </c>
      <c r="AS1212" s="50">
        <v>317.5</v>
      </c>
      <c r="AT1212" s="51">
        <f t="shared" si="299"/>
        <v>9.7210426983111411</v>
      </c>
      <c r="AU1212" s="48">
        <v>427373.81</v>
      </c>
      <c r="AV1212" s="50">
        <v>1778668</v>
      </c>
      <c r="AW1212" s="50">
        <v>269.89999999999998</v>
      </c>
      <c r="AX1212" s="51">
        <f t="shared" si="300"/>
        <v>7.4486009249618252</v>
      </c>
      <c r="AY1212" s="50">
        <f t="shared" si="301"/>
        <v>5694491.6399999997</v>
      </c>
      <c r="AZ1212" s="50">
        <f t="shared" si="302"/>
        <v>6934640</v>
      </c>
      <c r="BA1212" s="50">
        <f t="shared" si="303"/>
        <v>2113.3000000000002</v>
      </c>
      <c r="BB1212" s="49">
        <v>19.873396677379681</v>
      </c>
      <c r="BC1212" s="52" t="s">
        <v>1119</v>
      </c>
      <c r="BD1212" s="52" t="s">
        <v>1120</v>
      </c>
      <c r="BE1212" s="52" t="s">
        <v>1060</v>
      </c>
      <c r="BF1212" s="38"/>
    </row>
    <row r="1213" spans="1:58" s="33" customFormat="1" x14ac:dyDescent="0.2">
      <c r="A1213" s="47">
        <v>176362</v>
      </c>
      <c r="B1213" s="48" t="s">
        <v>1654</v>
      </c>
      <c r="C1213" s="48">
        <v>0</v>
      </c>
      <c r="D1213" s="48">
        <v>0</v>
      </c>
      <c r="E1213" s="48">
        <v>0</v>
      </c>
      <c r="F1213" s="49">
        <f t="shared" si="289"/>
        <v>0</v>
      </c>
      <c r="G1213" s="48">
        <v>0</v>
      </c>
      <c r="H1213" s="48">
        <v>0</v>
      </c>
      <c r="I1213" s="48">
        <v>0</v>
      </c>
      <c r="J1213" s="49">
        <f t="shared" si="290"/>
        <v>0</v>
      </c>
      <c r="K1213" s="48">
        <v>-900</v>
      </c>
      <c r="L1213" s="48">
        <v>65100</v>
      </c>
      <c r="M1213" s="48">
        <v>10</v>
      </c>
      <c r="N1213" s="49">
        <f t="shared" si="291"/>
        <v>-0.41474654377880182</v>
      </c>
      <c r="O1213" s="48">
        <v>-1600</v>
      </c>
      <c r="P1213" s="48">
        <v>0</v>
      </c>
      <c r="Q1213" s="48">
        <v>0</v>
      </c>
      <c r="R1213" s="49">
        <f t="shared" si="292"/>
        <v>0</v>
      </c>
      <c r="S1213" s="48">
        <v>-1600</v>
      </c>
      <c r="T1213" s="48">
        <v>0</v>
      </c>
      <c r="U1213" s="48">
        <v>0</v>
      </c>
      <c r="V1213" s="49">
        <f t="shared" si="293"/>
        <v>0</v>
      </c>
      <c r="W1213" s="48">
        <v>-1600</v>
      </c>
      <c r="X1213" s="48">
        <v>0</v>
      </c>
      <c r="Y1213" s="48">
        <v>0</v>
      </c>
      <c r="Z1213" s="49">
        <f t="shared" si="294"/>
        <v>0</v>
      </c>
      <c r="AA1213" s="48">
        <v>-1600</v>
      </c>
      <c r="AB1213" s="48">
        <v>0</v>
      </c>
      <c r="AC1213" s="48">
        <v>0</v>
      </c>
      <c r="AD1213" s="49">
        <f t="shared" si="295"/>
        <v>0</v>
      </c>
      <c r="AE1213" s="48">
        <v>-1600</v>
      </c>
      <c r="AF1213" s="48">
        <v>0</v>
      </c>
      <c r="AG1213" s="48">
        <v>0</v>
      </c>
      <c r="AH1213" s="49">
        <f t="shared" si="296"/>
        <v>0</v>
      </c>
      <c r="AI1213" s="48">
        <v>-1600</v>
      </c>
      <c r="AJ1213" s="48">
        <v>0</v>
      </c>
      <c r="AK1213" s="48">
        <v>0</v>
      </c>
      <c r="AL1213" s="49">
        <f t="shared" si="297"/>
        <v>0</v>
      </c>
      <c r="AM1213" s="48">
        <v>-1600</v>
      </c>
      <c r="AN1213" s="48">
        <v>0</v>
      </c>
      <c r="AO1213" s="48">
        <v>0</v>
      </c>
      <c r="AP1213" s="49">
        <f t="shared" si="298"/>
        <v>0</v>
      </c>
      <c r="AQ1213" s="48">
        <v>-1600</v>
      </c>
      <c r="AR1213" s="50">
        <v>0</v>
      </c>
      <c r="AS1213" s="50">
        <v>0</v>
      </c>
      <c r="AT1213" s="51">
        <f t="shared" si="299"/>
        <v>0</v>
      </c>
      <c r="AU1213" s="48">
        <v>-1600</v>
      </c>
      <c r="AV1213" s="50">
        <v>0</v>
      </c>
      <c r="AW1213" s="50">
        <v>0</v>
      </c>
      <c r="AX1213" s="51">
        <f t="shared" si="300"/>
        <v>0</v>
      </c>
      <c r="AY1213" s="50">
        <f t="shared" si="301"/>
        <v>-7300</v>
      </c>
      <c r="AZ1213" s="50">
        <f t="shared" si="302"/>
        <v>65100</v>
      </c>
      <c r="BA1213" s="50">
        <f t="shared" si="303"/>
        <v>10</v>
      </c>
      <c r="BB1213" s="49">
        <v>-7.2857142857142856</v>
      </c>
      <c r="BC1213" s="52" t="s">
        <v>1119</v>
      </c>
      <c r="BD1213" s="52" t="s">
        <v>1120</v>
      </c>
      <c r="BE1213" s="52" t="s">
        <v>1060</v>
      </c>
      <c r="BF1213" s="38"/>
    </row>
    <row r="1214" spans="1:58" s="33" customFormat="1" x14ac:dyDescent="0.2">
      <c r="A1214" s="47">
        <v>176844</v>
      </c>
      <c r="B1214" s="48" t="s">
        <v>1127</v>
      </c>
      <c r="C1214" s="48">
        <v>305471.71999999997</v>
      </c>
      <c r="D1214" s="48">
        <v>0</v>
      </c>
      <c r="E1214" s="48">
        <v>0</v>
      </c>
      <c r="F1214" s="49">
        <f t="shared" si="289"/>
        <v>0</v>
      </c>
      <c r="G1214" s="48">
        <v>107005.72</v>
      </c>
      <c r="H1214" s="48">
        <v>313500</v>
      </c>
      <c r="I1214" s="48">
        <v>50</v>
      </c>
      <c r="J1214" s="49">
        <f t="shared" si="290"/>
        <v>10.581107878787879</v>
      </c>
      <c r="K1214" s="48">
        <v>301615.71999999997</v>
      </c>
      <c r="L1214" s="48">
        <v>896000</v>
      </c>
      <c r="M1214" s="48">
        <v>140</v>
      </c>
      <c r="N1214" s="49">
        <f t="shared" si="291"/>
        <v>10.098740624999998</v>
      </c>
      <c r="O1214" s="48">
        <v>653335.72</v>
      </c>
      <c r="P1214" s="48">
        <v>984060</v>
      </c>
      <c r="Q1214" s="48">
        <v>154</v>
      </c>
      <c r="R1214" s="49">
        <f t="shared" si="292"/>
        <v>20.58147604820844</v>
      </c>
      <c r="S1214" s="48">
        <v>669835.72</v>
      </c>
      <c r="T1214" s="48">
        <v>261240</v>
      </c>
      <c r="U1214" s="48">
        <v>42</v>
      </c>
      <c r="V1214" s="49">
        <f t="shared" si="293"/>
        <v>79.485941356606943</v>
      </c>
      <c r="W1214" s="48">
        <v>512160.72</v>
      </c>
      <c r="X1214" s="48">
        <v>616340</v>
      </c>
      <c r="Y1214" s="48">
        <v>97</v>
      </c>
      <c r="Z1214" s="49">
        <f t="shared" si="294"/>
        <v>24.929132621604957</v>
      </c>
      <c r="AA1214" s="48">
        <v>390940.71</v>
      </c>
      <c r="AB1214" s="48">
        <v>394640</v>
      </c>
      <c r="AC1214" s="48">
        <v>62</v>
      </c>
      <c r="AD1214" s="49">
        <f t="shared" si="295"/>
        <v>30.709411134198259</v>
      </c>
      <c r="AE1214" s="48">
        <v>715980.7</v>
      </c>
      <c r="AF1214" s="48">
        <v>761040</v>
      </c>
      <c r="AG1214" s="48">
        <v>112</v>
      </c>
      <c r="AH1214" s="49">
        <f t="shared" si="296"/>
        <v>28.223774046042255</v>
      </c>
      <c r="AI1214" s="48">
        <v>415590.7</v>
      </c>
      <c r="AJ1214" s="48">
        <v>228200</v>
      </c>
      <c r="AK1214" s="48">
        <v>35</v>
      </c>
      <c r="AL1214" s="49">
        <f t="shared" si="297"/>
        <v>56.4562300613497</v>
      </c>
      <c r="AM1214" s="48">
        <v>502580.7</v>
      </c>
      <c r="AN1214" s="48">
        <v>794400</v>
      </c>
      <c r="AO1214" s="48">
        <v>125</v>
      </c>
      <c r="AP1214" s="49">
        <f t="shared" si="298"/>
        <v>19.612288141993961</v>
      </c>
      <c r="AQ1214" s="48">
        <v>616765.69999999995</v>
      </c>
      <c r="AR1214" s="50">
        <v>544520</v>
      </c>
      <c r="AS1214" s="50">
        <v>83.5</v>
      </c>
      <c r="AT1214" s="51">
        <f t="shared" si="299"/>
        <v>35.113010908690221</v>
      </c>
      <c r="AU1214" s="48">
        <v>322243.20000000001</v>
      </c>
      <c r="AV1214" s="50">
        <v>340000</v>
      </c>
      <c r="AW1214" s="50">
        <v>50</v>
      </c>
      <c r="AX1214" s="51">
        <f t="shared" si="300"/>
        <v>29.380997647058823</v>
      </c>
      <c r="AY1214" s="50">
        <f t="shared" si="301"/>
        <v>2940366.03</v>
      </c>
      <c r="AZ1214" s="50">
        <f t="shared" si="302"/>
        <v>3465780</v>
      </c>
      <c r="BA1214" s="50">
        <f t="shared" si="303"/>
        <v>950.5</v>
      </c>
      <c r="BB1214" s="49">
        <v>27.864527192962438</v>
      </c>
      <c r="BC1214" s="52" t="s">
        <v>1119</v>
      </c>
      <c r="BD1214" s="52" t="s">
        <v>1120</v>
      </c>
      <c r="BE1214" s="52" t="s">
        <v>1060</v>
      </c>
      <c r="BF1214" s="38"/>
    </row>
    <row r="1215" spans="1:58" s="33" customFormat="1" x14ac:dyDescent="0.2">
      <c r="A1215" s="47">
        <v>177354</v>
      </c>
      <c r="B1215" s="48" t="s">
        <v>1128</v>
      </c>
      <c r="C1215" s="48">
        <v>160958.95000000001</v>
      </c>
      <c r="D1215" s="48">
        <v>0</v>
      </c>
      <c r="E1215" s="48">
        <v>0</v>
      </c>
      <c r="F1215" s="49">
        <f t="shared" si="289"/>
        <v>0</v>
      </c>
      <c r="G1215" s="48">
        <v>122658.95</v>
      </c>
      <c r="H1215" s="48">
        <v>125400</v>
      </c>
      <c r="I1215" s="48">
        <v>20</v>
      </c>
      <c r="J1215" s="49">
        <f t="shared" si="290"/>
        <v>30.322387958532694</v>
      </c>
      <c r="K1215" s="48">
        <v>315608.95</v>
      </c>
      <c r="L1215" s="48">
        <v>327500</v>
      </c>
      <c r="M1215" s="48">
        <v>50</v>
      </c>
      <c r="N1215" s="49">
        <f t="shared" si="291"/>
        <v>28.910743511450384</v>
      </c>
      <c r="O1215" s="48">
        <v>412058.95</v>
      </c>
      <c r="P1215" s="48">
        <v>97650</v>
      </c>
      <c r="Q1215" s="48">
        <v>15</v>
      </c>
      <c r="R1215" s="49">
        <f t="shared" si="292"/>
        <v>130.81236507936509</v>
      </c>
      <c r="S1215" s="48">
        <v>303858.95</v>
      </c>
      <c r="T1215" s="48">
        <v>0</v>
      </c>
      <c r="U1215" s="48">
        <v>0</v>
      </c>
      <c r="V1215" s="49">
        <f t="shared" si="293"/>
        <v>0</v>
      </c>
      <c r="W1215" s="48">
        <v>-141.05000000000001</v>
      </c>
      <c r="X1215" s="48">
        <v>0</v>
      </c>
      <c r="Y1215" s="48">
        <v>0</v>
      </c>
      <c r="Z1215" s="49">
        <f t="shared" si="294"/>
        <v>0</v>
      </c>
      <c r="AA1215" s="48">
        <v>-141.05000000000001</v>
      </c>
      <c r="AB1215" s="48">
        <v>0</v>
      </c>
      <c r="AC1215" s="48">
        <v>0</v>
      </c>
      <c r="AD1215" s="49">
        <f t="shared" si="295"/>
        <v>0</v>
      </c>
      <c r="AE1215" s="48">
        <v>-141.05000000000001</v>
      </c>
      <c r="AF1215" s="48">
        <v>0</v>
      </c>
      <c r="AG1215" s="48">
        <v>0</v>
      </c>
      <c r="AH1215" s="49">
        <f t="shared" si="296"/>
        <v>0</v>
      </c>
      <c r="AI1215" s="48">
        <v>-141.05000000000001</v>
      </c>
      <c r="AJ1215" s="48">
        <v>0</v>
      </c>
      <c r="AK1215" s="48">
        <v>0</v>
      </c>
      <c r="AL1215" s="49">
        <f t="shared" si="297"/>
        <v>0</v>
      </c>
      <c r="AM1215" s="48">
        <v>-141.05000000000001</v>
      </c>
      <c r="AN1215" s="48">
        <v>0</v>
      </c>
      <c r="AO1215" s="48">
        <v>0</v>
      </c>
      <c r="AP1215" s="49">
        <f t="shared" si="298"/>
        <v>0</v>
      </c>
      <c r="AQ1215" s="48">
        <v>0</v>
      </c>
      <c r="AR1215" s="50">
        <v>0</v>
      </c>
      <c r="AS1215" s="50">
        <v>0</v>
      </c>
      <c r="AT1215" s="51">
        <f t="shared" si="299"/>
        <v>0</v>
      </c>
      <c r="AU1215" s="48">
        <v>0</v>
      </c>
      <c r="AV1215" s="50">
        <v>0</v>
      </c>
      <c r="AW1215" s="50">
        <v>0</v>
      </c>
      <c r="AX1215" s="51">
        <f t="shared" si="300"/>
        <v>0</v>
      </c>
      <c r="AY1215" s="50">
        <f t="shared" si="301"/>
        <v>1314862.6499999999</v>
      </c>
      <c r="AZ1215" s="50">
        <f t="shared" si="302"/>
        <v>550550</v>
      </c>
      <c r="BA1215" s="50">
        <f t="shared" si="303"/>
        <v>85</v>
      </c>
      <c r="BB1215" s="49">
        <v>74.012577422577422</v>
      </c>
      <c r="BC1215" s="52" t="s">
        <v>1119</v>
      </c>
      <c r="BD1215" s="52" t="s">
        <v>1120</v>
      </c>
      <c r="BE1215" s="52" t="s">
        <v>1060</v>
      </c>
      <c r="BF1215" s="38"/>
    </row>
    <row r="1216" spans="1:58" s="33" customFormat="1" x14ac:dyDescent="0.2">
      <c r="A1216" s="47">
        <v>177380</v>
      </c>
      <c r="B1216" s="48" t="s">
        <v>1129</v>
      </c>
      <c r="C1216" s="48">
        <v>454291.38</v>
      </c>
      <c r="D1216" s="48">
        <v>463900</v>
      </c>
      <c r="E1216" s="48">
        <v>70</v>
      </c>
      <c r="F1216" s="49">
        <f t="shared" si="289"/>
        <v>29.378619098943737</v>
      </c>
      <c r="G1216" s="48">
        <v>435852.38</v>
      </c>
      <c r="H1216" s="48">
        <v>147400</v>
      </c>
      <c r="I1216" s="48">
        <v>20</v>
      </c>
      <c r="J1216" s="49">
        <f t="shared" si="290"/>
        <v>91.665018860244231</v>
      </c>
      <c r="K1216" s="48">
        <v>726216.38</v>
      </c>
      <c r="L1216" s="48">
        <v>962460</v>
      </c>
      <c r="M1216" s="48">
        <v>146</v>
      </c>
      <c r="N1216" s="49">
        <f t="shared" si="291"/>
        <v>22.63625646780126</v>
      </c>
      <c r="O1216" s="48">
        <v>495596.38</v>
      </c>
      <c r="P1216" s="48">
        <v>70070</v>
      </c>
      <c r="Q1216" s="48">
        <v>11</v>
      </c>
      <c r="R1216" s="49">
        <f t="shared" si="292"/>
        <v>219.25913771942342</v>
      </c>
      <c r="S1216" s="48">
        <v>275236.38</v>
      </c>
      <c r="T1216" s="48">
        <v>0</v>
      </c>
      <c r="U1216" s="48">
        <v>0</v>
      </c>
      <c r="V1216" s="49">
        <f t="shared" si="293"/>
        <v>0</v>
      </c>
      <c r="W1216" s="48">
        <v>375851.38</v>
      </c>
      <c r="X1216" s="48">
        <v>408640</v>
      </c>
      <c r="Y1216" s="48">
        <v>62</v>
      </c>
      <c r="Z1216" s="49">
        <f t="shared" si="294"/>
        <v>27.592847983555206</v>
      </c>
      <c r="AA1216" s="48">
        <v>153991.38</v>
      </c>
      <c r="AB1216" s="48">
        <v>90855</v>
      </c>
      <c r="AC1216" s="48">
        <v>11.5</v>
      </c>
      <c r="AD1216" s="49">
        <f t="shared" si="295"/>
        <v>52.542323262341093</v>
      </c>
      <c r="AE1216" s="48">
        <v>433291.38</v>
      </c>
      <c r="AF1216" s="48">
        <v>290640</v>
      </c>
      <c r="AG1216" s="48">
        <v>42</v>
      </c>
      <c r="AH1216" s="49">
        <f t="shared" si="296"/>
        <v>44.72454376548307</v>
      </c>
      <c r="AI1216" s="48">
        <v>281794.38</v>
      </c>
      <c r="AJ1216" s="48">
        <v>0</v>
      </c>
      <c r="AK1216" s="48">
        <v>0</v>
      </c>
      <c r="AL1216" s="49">
        <f t="shared" si="297"/>
        <v>0</v>
      </c>
      <c r="AM1216" s="48">
        <v>259002.38</v>
      </c>
      <c r="AN1216" s="48">
        <v>273840</v>
      </c>
      <c r="AO1216" s="48">
        <v>42</v>
      </c>
      <c r="AP1216" s="49">
        <f t="shared" si="298"/>
        <v>29.320310327198364</v>
      </c>
      <c r="AQ1216" s="48">
        <v>438960.38</v>
      </c>
      <c r="AR1216" s="50">
        <v>574980</v>
      </c>
      <c r="AS1216" s="50">
        <v>86.5</v>
      </c>
      <c r="AT1216" s="51">
        <f t="shared" si="299"/>
        <v>23.666513235242967</v>
      </c>
      <c r="AU1216" s="48">
        <v>421332.88</v>
      </c>
      <c r="AV1216" s="50">
        <v>282240</v>
      </c>
      <c r="AW1216" s="50">
        <v>42</v>
      </c>
      <c r="AX1216" s="51">
        <f t="shared" si="300"/>
        <v>46.277350056689343</v>
      </c>
      <c r="AY1216" s="50">
        <f t="shared" si="301"/>
        <v>2917035.6599999997</v>
      </c>
      <c r="AZ1216" s="50">
        <f t="shared" si="302"/>
        <v>2143325</v>
      </c>
      <c r="BA1216" s="50">
        <f t="shared" si="303"/>
        <v>533</v>
      </c>
      <c r="BB1216" s="49">
        <v>41.316380350768924</v>
      </c>
      <c r="BC1216" s="52" t="s">
        <v>1119</v>
      </c>
      <c r="BD1216" s="52" t="s">
        <v>1120</v>
      </c>
      <c r="BE1216" s="52" t="s">
        <v>1060</v>
      </c>
      <c r="BF1216" s="38"/>
    </row>
    <row r="1217" spans="1:58" s="33" customFormat="1" x14ac:dyDescent="0.2">
      <c r="A1217" s="47">
        <v>177425</v>
      </c>
      <c r="B1217" s="48" t="s">
        <v>1130</v>
      </c>
      <c r="C1217" s="48">
        <v>947896.87</v>
      </c>
      <c r="D1217" s="48">
        <v>1010100</v>
      </c>
      <c r="E1217" s="48">
        <v>155</v>
      </c>
      <c r="F1217" s="49">
        <f t="shared" si="289"/>
        <v>28.152565191565191</v>
      </c>
      <c r="G1217" s="48">
        <v>803276.86</v>
      </c>
      <c r="H1217" s="48">
        <v>616340</v>
      </c>
      <c r="I1217" s="48">
        <v>97</v>
      </c>
      <c r="J1217" s="49">
        <f t="shared" si="290"/>
        <v>40.402347178505373</v>
      </c>
      <c r="K1217" s="48">
        <v>1020131.87</v>
      </c>
      <c r="L1217" s="48">
        <v>758900</v>
      </c>
      <c r="M1217" s="48">
        <v>117</v>
      </c>
      <c r="N1217" s="49">
        <f t="shared" si="291"/>
        <v>40.326730926340751</v>
      </c>
      <c r="O1217" s="48">
        <v>720781.87</v>
      </c>
      <c r="P1217" s="48">
        <v>816350</v>
      </c>
      <c r="Q1217" s="48">
        <v>125</v>
      </c>
      <c r="R1217" s="49">
        <f t="shared" si="292"/>
        <v>27.370904599742758</v>
      </c>
      <c r="S1217" s="48">
        <v>373820.88</v>
      </c>
      <c r="T1217" s="48">
        <v>221100</v>
      </c>
      <c r="U1217" s="48">
        <v>30</v>
      </c>
      <c r="V1217" s="49">
        <f t="shared" si="293"/>
        <v>52.412696879240166</v>
      </c>
      <c r="W1217" s="48">
        <v>349135.88</v>
      </c>
      <c r="X1217" s="48">
        <v>269640</v>
      </c>
      <c r="Y1217" s="48">
        <v>42</v>
      </c>
      <c r="Z1217" s="49">
        <f t="shared" si="294"/>
        <v>38.844668446817977</v>
      </c>
      <c r="AA1217" s="48">
        <v>278592.87</v>
      </c>
      <c r="AB1217" s="48">
        <v>560252.5</v>
      </c>
      <c r="AC1217" s="48">
        <v>83.75</v>
      </c>
      <c r="AD1217" s="49">
        <f t="shared" si="295"/>
        <v>15.415154720416242</v>
      </c>
      <c r="AE1217" s="48">
        <v>568350.36</v>
      </c>
      <c r="AF1217" s="48">
        <v>520837.5</v>
      </c>
      <c r="AG1217" s="48">
        <v>76.25</v>
      </c>
      <c r="AH1217" s="49">
        <f t="shared" si="296"/>
        <v>32.73671884224926</v>
      </c>
      <c r="AI1217" s="48">
        <v>501820.37</v>
      </c>
      <c r="AJ1217" s="48">
        <v>922140</v>
      </c>
      <c r="AK1217" s="48">
        <v>142</v>
      </c>
      <c r="AL1217" s="49">
        <f t="shared" si="297"/>
        <v>16.869923731754398</v>
      </c>
      <c r="AM1217" s="48">
        <v>-42234.64</v>
      </c>
      <c r="AN1217" s="48">
        <v>1025000</v>
      </c>
      <c r="AO1217" s="48">
        <v>160</v>
      </c>
      <c r="AP1217" s="49">
        <f t="shared" si="298"/>
        <v>-1.2773403317073171</v>
      </c>
      <c r="AQ1217" s="48">
        <v>35458.370000000003</v>
      </c>
      <c r="AR1217" s="50">
        <v>894280</v>
      </c>
      <c r="AS1217" s="50">
        <v>139</v>
      </c>
      <c r="AT1217" s="51">
        <f t="shared" si="299"/>
        <v>1.2291558236793847</v>
      </c>
      <c r="AU1217" s="48">
        <v>402457.87</v>
      </c>
      <c r="AV1217" s="50">
        <v>761470</v>
      </c>
      <c r="AW1217" s="50">
        <v>118.5</v>
      </c>
      <c r="AX1217" s="51">
        <f t="shared" si="300"/>
        <v>16.384353907573509</v>
      </c>
      <c r="AY1217" s="50">
        <f t="shared" si="301"/>
        <v>4493637.1000000006</v>
      </c>
      <c r="AZ1217" s="50">
        <f t="shared" si="302"/>
        <v>4252682.5</v>
      </c>
      <c r="BA1217" s="50">
        <f t="shared" si="303"/>
        <v>1285.5</v>
      </c>
      <c r="BB1217" s="49">
        <v>22.055292461806438</v>
      </c>
      <c r="BC1217" s="52" t="s">
        <v>1119</v>
      </c>
      <c r="BD1217" s="52" t="s">
        <v>1120</v>
      </c>
      <c r="BE1217" s="52" t="s">
        <v>1060</v>
      </c>
      <c r="BF1217" s="38"/>
    </row>
    <row r="1218" spans="1:58" s="33" customFormat="1" x14ac:dyDescent="0.2">
      <c r="A1218" s="47">
        <v>178136</v>
      </c>
      <c r="B1218" s="48" t="s">
        <v>1140</v>
      </c>
      <c r="C1218" s="48">
        <v>160999.62</v>
      </c>
      <c r="D1218" s="48">
        <v>263000</v>
      </c>
      <c r="E1218" s="48">
        <v>40</v>
      </c>
      <c r="F1218" s="49">
        <f t="shared" si="289"/>
        <v>18.364975665399239</v>
      </c>
      <c r="G1218" s="48">
        <v>185599.62</v>
      </c>
      <c r="H1218" s="48">
        <v>127400</v>
      </c>
      <c r="I1218" s="48">
        <v>20</v>
      </c>
      <c r="J1218" s="49">
        <f t="shared" si="290"/>
        <v>45.161602982731551</v>
      </c>
      <c r="K1218" s="48">
        <v>82899.62</v>
      </c>
      <c r="L1218" s="48">
        <v>0</v>
      </c>
      <c r="M1218" s="48">
        <v>0</v>
      </c>
      <c r="N1218" s="49">
        <f t="shared" si="291"/>
        <v>0</v>
      </c>
      <c r="O1218" s="48">
        <v>22899.62</v>
      </c>
      <c r="P1218" s="48">
        <v>0</v>
      </c>
      <c r="Q1218" s="48">
        <v>0</v>
      </c>
      <c r="R1218" s="49">
        <f t="shared" si="292"/>
        <v>0</v>
      </c>
      <c r="S1218" s="48">
        <v>64599.62</v>
      </c>
      <c r="T1218" s="48">
        <v>62700</v>
      </c>
      <c r="U1218" s="48">
        <v>10</v>
      </c>
      <c r="V1218" s="49">
        <f t="shared" si="293"/>
        <v>31.939206060606065</v>
      </c>
      <c r="W1218" s="48">
        <v>63399.62</v>
      </c>
      <c r="X1218" s="48">
        <v>0</v>
      </c>
      <c r="Y1218" s="48">
        <v>0</v>
      </c>
      <c r="Z1218" s="49">
        <f t="shared" si="294"/>
        <v>0</v>
      </c>
      <c r="AA1218" s="48">
        <v>63399.62</v>
      </c>
      <c r="AB1218" s="48">
        <v>0</v>
      </c>
      <c r="AC1218" s="48">
        <v>0</v>
      </c>
      <c r="AD1218" s="49">
        <f t="shared" si="295"/>
        <v>0</v>
      </c>
      <c r="AE1218" s="48">
        <v>63399.62</v>
      </c>
      <c r="AF1218" s="48">
        <v>0</v>
      </c>
      <c r="AG1218" s="48">
        <v>0</v>
      </c>
      <c r="AH1218" s="49">
        <f t="shared" si="296"/>
        <v>0</v>
      </c>
      <c r="AI1218" s="48">
        <v>-0.38</v>
      </c>
      <c r="AJ1218" s="48">
        <v>0</v>
      </c>
      <c r="AK1218" s="48">
        <v>0</v>
      </c>
      <c r="AL1218" s="49">
        <f t="shared" si="297"/>
        <v>0</v>
      </c>
      <c r="AM1218" s="48">
        <v>-0.38</v>
      </c>
      <c r="AN1218" s="48">
        <v>0</v>
      </c>
      <c r="AO1218" s="48">
        <v>0</v>
      </c>
      <c r="AP1218" s="49">
        <f t="shared" si="298"/>
        <v>0</v>
      </c>
      <c r="AQ1218" s="48">
        <v>-0.38</v>
      </c>
      <c r="AR1218" s="50">
        <v>0</v>
      </c>
      <c r="AS1218" s="50">
        <v>0</v>
      </c>
      <c r="AT1218" s="51">
        <f t="shared" si="299"/>
        <v>0</v>
      </c>
      <c r="AU1218" s="48">
        <v>-0.38</v>
      </c>
      <c r="AV1218" s="50">
        <v>0</v>
      </c>
      <c r="AW1218" s="50">
        <v>0</v>
      </c>
      <c r="AX1218" s="51">
        <f t="shared" si="300"/>
        <v>0</v>
      </c>
      <c r="AY1218" s="50">
        <f t="shared" si="301"/>
        <v>643797.34</v>
      </c>
      <c r="AZ1218" s="50">
        <f t="shared" si="302"/>
        <v>453100</v>
      </c>
      <c r="BA1218" s="50">
        <f t="shared" si="303"/>
        <v>70</v>
      </c>
      <c r="BB1218" s="49">
        <v>48.384592010593686</v>
      </c>
      <c r="BC1218" s="52" t="s">
        <v>1119</v>
      </c>
      <c r="BD1218" s="52" t="s">
        <v>1120</v>
      </c>
      <c r="BE1218" s="52" t="s">
        <v>1060</v>
      </c>
      <c r="BF1218" s="38"/>
    </row>
    <row r="1219" spans="1:58" s="33" customFormat="1" x14ac:dyDescent="0.2">
      <c r="A1219" s="47">
        <v>179163</v>
      </c>
      <c r="B1219" s="48" t="s">
        <v>1131</v>
      </c>
      <c r="C1219" s="48">
        <v>660856.49</v>
      </c>
      <c r="D1219" s="48">
        <v>523100</v>
      </c>
      <c r="E1219" s="48">
        <v>80</v>
      </c>
      <c r="F1219" s="49">
        <f t="shared" ref="F1219:F1282" si="304">IFERROR(C1219/(D1219/30),0)</f>
        <v>37.900391320971131</v>
      </c>
      <c r="G1219" s="48">
        <v>361156.49</v>
      </c>
      <c r="H1219" s="48">
        <v>0</v>
      </c>
      <c r="I1219" s="48">
        <v>0</v>
      </c>
      <c r="J1219" s="49">
        <f t="shared" ref="J1219:J1282" si="305">IFERROR(G1219/(H1219/31),0)</f>
        <v>0</v>
      </c>
      <c r="K1219" s="48">
        <v>678166.49</v>
      </c>
      <c r="L1219" s="48">
        <v>711200</v>
      </c>
      <c r="M1219" s="48">
        <v>112</v>
      </c>
      <c r="N1219" s="49">
        <f t="shared" ref="N1219:N1282" si="306">IFERROR(K1219/(L1219/30),0)</f>
        <v>28.606572975253091</v>
      </c>
      <c r="O1219" s="48">
        <v>756931.49</v>
      </c>
      <c r="P1219" s="48">
        <v>799286</v>
      </c>
      <c r="Q1219" s="48">
        <v>122.6</v>
      </c>
      <c r="R1219" s="49">
        <f t="shared" ref="R1219:R1282" si="307">IFERROR(O1219/(P1219/31),0)</f>
        <v>29.357296624737579</v>
      </c>
      <c r="S1219" s="48">
        <v>740131.49</v>
      </c>
      <c r="T1219" s="48">
        <v>0</v>
      </c>
      <c r="U1219" s="48">
        <v>0</v>
      </c>
      <c r="V1219" s="49">
        <f t="shared" ref="V1219:V1282" si="308">IFERROR(S1219/(T1219/31),0)</f>
        <v>0</v>
      </c>
      <c r="W1219" s="48">
        <v>346946.99</v>
      </c>
      <c r="X1219" s="48">
        <v>387395</v>
      </c>
      <c r="Y1219" s="48">
        <v>58.5</v>
      </c>
      <c r="Z1219" s="49">
        <f t="shared" ref="Z1219:Z1282" si="309">IFERROR(W1219/(X1219/30),0)</f>
        <v>26.867692406974793</v>
      </c>
      <c r="AA1219" s="48">
        <v>346946.99</v>
      </c>
      <c r="AB1219" s="48">
        <v>0</v>
      </c>
      <c r="AC1219" s="48">
        <v>0</v>
      </c>
      <c r="AD1219" s="49">
        <f t="shared" ref="AD1219:AD1282" si="310">IFERROR(AA1219/(AB1219/31),0)</f>
        <v>0</v>
      </c>
      <c r="AE1219" s="48">
        <v>329556.99</v>
      </c>
      <c r="AF1219" s="48">
        <v>350540</v>
      </c>
      <c r="AG1219" s="48">
        <v>52</v>
      </c>
      <c r="AH1219" s="49">
        <f t="shared" ref="AH1219:AH1282" si="311">IFERROR(AE1219/(AF1219/30),0)</f>
        <v>28.204226907057684</v>
      </c>
      <c r="AI1219" s="48">
        <v>267726.99</v>
      </c>
      <c r="AJ1219" s="48">
        <v>273840</v>
      </c>
      <c r="AK1219" s="48">
        <v>42</v>
      </c>
      <c r="AL1219" s="49">
        <f t="shared" ref="AL1219:AL1282" si="312">IFERROR(AI1219/(AJ1219/31),0)</f>
        <v>30.307977979842242</v>
      </c>
      <c r="AM1219" s="48">
        <v>606776.99</v>
      </c>
      <c r="AN1219" s="48">
        <v>663600</v>
      </c>
      <c r="AO1219" s="48">
        <v>105</v>
      </c>
      <c r="AP1219" s="49">
        <f t="shared" ref="AP1219:AP1282" si="313">IFERROR(AM1219/(AN1219/31),0)</f>
        <v>28.345519424352016</v>
      </c>
      <c r="AQ1219" s="48">
        <v>475897</v>
      </c>
      <c r="AR1219" s="50">
        <v>611380</v>
      </c>
      <c r="AS1219" s="50">
        <v>94</v>
      </c>
      <c r="AT1219" s="51">
        <f t="shared" ref="AT1219:AT1282" si="314">IFERROR(AQ1219/(AR1219/31),0)</f>
        <v>24.13033955968465</v>
      </c>
      <c r="AU1219" s="48">
        <v>541108</v>
      </c>
      <c r="AV1219" s="50">
        <v>273840</v>
      </c>
      <c r="AW1219" s="50">
        <v>42</v>
      </c>
      <c r="AX1219" s="51">
        <f t="shared" ref="AX1219:AX1282" si="315">IFERROR(AU1219/(AV1219/31),0)</f>
        <v>61.256018112766576</v>
      </c>
      <c r="AY1219" s="50">
        <f t="shared" si="301"/>
        <v>3891136.4300000006</v>
      </c>
      <c r="AZ1219" s="50">
        <f t="shared" si="302"/>
        <v>2420981</v>
      </c>
      <c r="BA1219" s="50">
        <f t="shared" si="303"/>
        <v>708.1</v>
      </c>
      <c r="BB1219" s="49">
        <v>41.243101741093803</v>
      </c>
      <c r="BC1219" s="52" t="s">
        <v>1119</v>
      </c>
      <c r="BD1219" s="52" t="s">
        <v>1120</v>
      </c>
      <c r="BE1219" s="52" t="s">
        <v>1060</v>
      </c>
      <c r="BF1219" s="38"/>
    </row>
    <row r="1220" spans="1:58" s="33" customFormat="1" x14ac:dyDescent="0.2">
      <c r="A1220" s="47">
        <v>179387</v>
      </c>
      <c r="B1220" s="48" t="s">
        <v>1132</v>
      </c>
      <c r="C1220" s="48">
        <v>44665.01</v>
      </c>
      <c r="D1220" s="48">
        <v>0</v>
      </c>
      <c r="E1220" s="48">
        <v>0</v>
      </c>
      <c r="F1220" s="49">
        <f t="shared" si="304"/>
        <v>0</v>
      </c>
      <c r="G1220" s="48">
        <v>509845.01</v>
      </c>
      <c r="H1220" s="48">
        <v>526680</v>
      </c>
      <c r="I1220" s="48">
        <v>84</v>
      </c>
      <c r="J1220" s="49">
        <f t="shared" si="305"/>
        <v>30.009104788486372</v>
      </c>
      <c r="K1220" s="48">
        <v>174815.01</v>
      </c>
      <c r="L1220" s="48">
        <v>70100</v>
      </c>
      <c r="M1220" s="48">
        <v>10</v>
      </c>
      <c r="N1220" s="49">
        <f t="shared" si="306"/>
        <v>74.813841654778898</v>
      </c>
      <c r="O1220" s="48">
        <v>0.01</v>
      </c>
      <c r="P1220" s="48">
        <v>0</v>
      </c>
      <c r="Q1220" s="48">
        <v>0</v>
      </c>
      <c r="R1220" s="49">
        <f t="shared" si="307"/>
        <v>0</v>
      </c>
      <c r="S1220" s="48">
        <v>124000.01</v>
      </c>
      <c r="T1220" s="48">
        <v>125400</v>
      </c>
      <c r="U1220" s="48">
        <v>20</v>
      </c>
      <c r="V1220" s="49">
        <f t="shared" si="308"/>
        <v>30.653909968102074</v>
      </c>
      <c r="W1220" s="48">
        <v>185100.01</v>
      </c>
      <c r="X1220" s="48">
        <v>64700</v>
      </c>
      <c r="Y1220" s="48">
        <v>10</v>
      </c>
      <c r="Z1220" s="49">
        <f t="shared" si="309"/>
        <v>85.826897990726437</v>
      </c>
      <c r="AA1220" s="48">
        <v>185100.01</v>
      </c>
      <c r="AB1220" s="48">
        <v>0</v>
      </c>
      <c r="AC1220" s="48">
        <v>0</v>
      </c>
      <c r="AD1220" s="49">
        <f t="shared" si="310"/>
        <v>0</v>
      </c>
      <c r="AE1220" s="48">
        <v>361200.02</v>
      </c>
      <c r="AF1220" s="48">
        <v>379940</v>
      </c>
      <c r="AG1220" s="48">
        <v>57</v>
      </c>
      <c r="AH1220" s="49">
        <f t="shared" si="311"/>
        <v>28.520294256987949</v>
      </c>
      <c r="AI1220" s="48">
        <v>358000.02</v>
      </c>
      <c r="AJ1220" s="48">
        <v>0</v>
      </c>
      <c r="AK1220" s="48">
        <v>0</v>
      </c>
      <c r="AL1220" s="49">
        <f t="shared" si="312"/>
        <v>0</v>
      </c>
      <c r="AM1220" s="48">
        <v>259400.02</v>
      </c>
      <c r="AN1220" s="48">
        <v>273840</v>
      </c>
      <c r="AO1220" s="48">
        <v>42</v>
      </c>
      <c r="AP1220" s="49">
        <f t="shared" si="313"/>
        <v>29.365325080338881</v>
      </c>
      <c r="AQ1220" s="48">
        <v>465900.02</v>
      </c>
      <c r="AR1220" s="50">
        <v>320000</v>
      </c>
      <c r="AS1220" s="50">
        <v>50</v>
      </c>
      <c r="AT1220" s="51">
        <f t="shared" si="314"/>
        <v>45.134064437500001</v>
      </c>
      <c r="AU1220" s="48">
        <v>283840.02</v>
      </c>
      <c r="AV1220" s="50">
        <v>0</v>
      </c>
      <c r="AW1220" s="50">
        <v>0</v>
      </c>
      <c r="AX1220" s="51">
        <f t="shared" si="315"/>
        <v>0</v>
      </c>
      <c r="AY1220" s="50">
        <f t="shared" ref="AY1220:AY1283" si="316">C1220+G1220+K1220+O1220+S1220+W1220+AA1220</f>
        <v>1223525.07</v>
      </c>
      <c r="AZ1220" s="50">
        <f t="shared" ref="AZ1220:AZ1283" si="317">D1220+H1220+L1220+P1220+T1220+X1220+AB1220</f>
        <v>786880</v>
      </c>
      <c r="BA1220" s="50">
        <f t="shared" ref="BA1220:BA1283" si="318">E1220+I1220+M1220+Q1220+U1220+Y1220+AC1220+AG1220+AK1220+AO1220+AS1220+AW1220</f>
        <v>273</v>
      </c>
      <c r="BB1220" s="49">
        <v>51.973589602762601</v>
      </c>
      <c r="BC1220" s="52" t="s">
        <v>1119</v>
      </c>
      <c r="BD1220" s="52" t="s">
        <v>1120</v>
      </c>
      <c r="BE1220" s="52" t="s">
        <v>1060</v>
      </c>
      <c r="BF1220" s="38"/>
    </row>
    <row r="1221" spans="1:58" s="33" customFormat="1" x14ac:dyDescent="0.2">
      <c r="A1221" s="47">
        <v>201654</v>
      </c>
      <c r="B1221" s="48" t="s">
        <v>1133</v>
      </c>
      <c r="C1221" s="48">
        <v>601818.38</v>
      </c>
      <c r="D1221" s="48">
        <v>468655</v>
      </c>
      <c r="E1221" s="48">
        <v>71.5</v>
      </c>
      <c r="F1221" s="49">
        <f t="shared" si="304"/>
        <v>38.524183887934619</v>
      </c>
      <c r="G1221" s="48">
        <v>771418.38</v>
      </c>
      <c r="H1221" s="48">
        <v>666675</v>
      </c>
      <c r="I1221" s="48">
        <v>102.5</v>
      </c>
      <c r="J1221" s="49">
        <f t="shared" si="305"/>
        <v>35.870506288671393</v>
      </c>
      <c r="K1221" s="48">
        <v>549098.37</v>
      </c>
      <c r="L1221" s="48">
        <v>842120</v>
      </c>
      <c r="M1221" s="48">
        <v>117</v>
      </c>
      <c r="N1221" s="49">
        <f t="shared" si="306"/>
        <v>19.561287108725598</v>
      </c>
      <c r="O1221" s="48">
        <v>748778.35</v>
      </c>
      <c r="P1221" s="48">
        <v>778227</v>
      </c>
      <c r="Q1221" s="48">
        <v>111.1</v>
      </c>
      <c r="R1221" s="49">
        <f t="shared" si="307"/>
        <v>29.826938476819745</v>
      </c>
      <c r="S1221" s="48">
        <v>719526.35</v>
      </c>
      <c r="T1221" s="48">
        <v>0</v>
      </c>
      <c r="U1221" s="48">
        <v>0</v>
      </c>
      <c r="V1221" s="49">
        <f t="shared" si="308"/>
        <v>0</v>
      </c>
      <c r="W1221" s="48">
        <v>687114.35</v>
      </c>
      <c r="X1221" s="48">
        <v>0</v>
      </c>
      <c r="Y1221" s="48">
        <v>0</v>
      </c>
      <c r="Z1221" s="49">
        <f t="shared" si="309"/>
        <v>0</v>
      </c>
      <c r="AA1221" s="48">
        <v>667577.35</v>
      </c>
      <c r="AB1221" s="48">
        <v>692825</v>
      </c>
      <c r="AC1221" s="48">
        <v>97.5</v>
      </c>
      <c r="AD1221" s="49">
        <f t="shared" si="310"/>
        <v>29.8703104680114</v>
      </c>
      <c r="AE1221" s="48">
        <v>667577.35</v>
      </c>
      <c r="AF1221" s="48">
        <v>0</v>
      </c>
      <c r="AG1221" s="48">
        <v>0</v>
      </c>
      <c r="AH1221" s="49">
        <f t="shared" si="311"/>
        <v>0</v>
      </c>
      <c r="AI1221" s="48">
        <v>393080.85</v>
      </c>
      <c r="AJ1221" s="48">
        <v>0</v>
      </c>
      <c r="AK1221" s="48">
        <v>0</v>
      </c>
      <c r="AL1221" s="49">
        <f t="shared" si="312"/>
        <v>0</v>
      </c>
      <c r="AM1221" s="48">
        <v>243230.85</v>
      </c>
      <c r="AN1221" s="48">
        <v>0</v>
      </c>
      <c r="AO1221" s="48">
        <v>0</v>
      </c>
      <c r="AP1221" s="49">
        <f t="shared" si="313"/>
        <v>0</v>
      </c>
      <c r="AQ1221" s="48">
        <v>243.85</v>
      </c>
      <c r="AR1221" s="50">
        <v>0</v>
      </c>
      <c r="AS1221" s="50">
        <v>0</v>
      </c>
      <c r="AT1221" s="51">
        <f t="shared" si="314"/>
        <v>0</v>
      </c>
      <c r="AU1221" s="48">
        <v>-255.15</v>
      </c>
      <c r="AV1221" s="50">
        <v>0</v>
      </c>
      <c r="AW1221" s="50">
        <v>0</v>
      </c>
      <c r="AX1221" s="51">
        <f t="shared" si="315"/>
        <v>0</v>
      </c>
      <c r="AY1221" s="50">
        <f t="shared" si="316"/>
        <v>4745331.53</v>
      </c>
      <c r="AZ1221" s="50">
        <f t="shared" si="317"/>
        <v>3448502</v>
      </c>
      <c r="BA1221" s="50">
        <f t="shared" si="318"/>
        <v>499.6</v>
      </c>
      <c r="BB1221" s="49">
        <v>54.378825263839182</v>
      </c>
      <c r="BC1221" s="52" t="s">
        <v>1119</v>
      </c>
      <c r="BD1221" s="52" t="s">
        <v>1120</v>
      </c>
      <c r="BE1221" s="52" t="s">
        <v>1060</v>
      </c>
      <c r="BF1221" s="38"/>
    </row>
    <row r="1222" spans="1:58" s="33" customFormat="1" x14ac:dyDescent="0.2">
      <c r="A1222" s="47">
        <v>201841</v>
      </c>
      <c r="B1222" s="48" t="s">
        <v>1141</v>
      </c>
      <c r="C1222" s="48">
        <v>461350.7</v>
      </c>
      <c r="D1222" s="48">
        <v>540775</v>
      </c>
      <c r="E1222" s="48">
        <v>77.5</v>
      </c>
      <c r="F1222" s="49">
        <f t="shared" si="304"/>
        <v>25.593862512135363</v>
      </c>
      <c r="G1222" s="48">
        <v>461350.7</v>
      </c>
      <c r="H1222" s="48">
        <v>0</v>
      </c>
      <c r="I1222" s="48">
        <v>0</v>
      </c>
      <c r="J1222" s="49">
        <f t="shared" si="305"/>
        <v>0</v>
      </c>
      <c r="K1222" s="48">
        <v>357863.2</v>
      </c>
      <c r="L1222" s="48">
        <v>0</v>
      </c>
      <c r="M1222" s="48">
        <v>0</v>
      </c>
      <c r="N1222" s="49">
        <f t="shared" si="306"/>
        <v>0</v>
      </c>
      <c r="O1222" s="48">
        <v>225763.20000000001</v>
      </c>
      <c r="P1222" s="48">
        <v>74700</v>
      </c>
      <c r="Q1222" s="48">
        <v>10</v>
      </c>
      <c r="R1222" s="49">
        <f t="shared" si="307"/>
        <v>93.690216867469886</v>
      </c>
      <c r="S1222" s="48">
        <v>224563.20000000001</v>
      </c>
      <c r="T1222" s="48">
        <v>0</v>
      </c>
      <c r="U1222" s="48">
        <v>0</v>
      </c>
      <c r="V1222" s="49">
        <f t="shared" si="308"/>
        <v>0</v>
      </c>
      <c r="W1222" s="48">
        <v>292563.20000000001</v>
      </c>
      <c r="X1222" s="48">
        <v>299400</v>
      </c>
      <c r="Y1222" s="48">
        <v>45</v>
      </c>
      <c r="Z1222" s="49">
        <f t="shared" si="309"/>
        <v>29.314949899799601</v>
      </c>
      <c r="AA1222" s="48">
        <v>292563.20000000001</v>
      </c>
      <c r="AB1222" s="48">
        <v>0</v>
      </c>
      <c r="AC1222" s="48">
        <v>0</v>
      </c>
      <c r="AD1222" s="49">
        <f t="shared" si="310"/>
        <v>0</v>
      </c>
      <c r="AE1222" s="48">
        <v>142563.20000000001</v>
      </c>
      <c r="AF1222" s="48">
        <v>0</v>
      </c>
      <c r="AG1222" s="48">
        <v>0</v>
      </c>
      <c r="AH1222" s="49">
        <f t="shared" si="311"/>
        <v>0</v>
      </c>
      <c r="AI1222" s="48">
        <v>-13836.8</v>
      </c>
      <c r="AJ1222" s="48">
        <v>0</v>
      </c>
      <c r="AK1222" s="48">
        <v>0</v>
      </c>
      <c r="AL1222" s="49">
        <f t="shared" si="312"/>
        <v>0</v>
      </c>
      <c r="AM1222" s="48">
        <v>197983.2</v>
      </c>
      <c r="AN1222" s="48">
        <v>218280</v>
      </c>
      <c r="AO1222" s="48">
        <v>34</v>
      </c>
      <c r="AP1222" s="49">
        <f t="shared" si="313"/>
        <v>28.117460142935681</v>
      </c>
      <c r="AQ1222" s="48">
        <v>197983.2</v>
      </c>
      <c r="AR1222" s="50">
        <v>0</v>
      </c>
      <c r="AS1222" s="50">
        <v>0</v>
      </c>
      <c r="AT1222" s="51">
        <f t="shared" si="314"/>
        <v>0</v>
      </c>
      <c r="AU1222" s="48">
        <v>147974.20000000001</v>
      </c>
      <c r="AV1222" s="50">
        <v>0</v>
      </c>
      <c r="AW1222" s="50">
        <v>0</v>
      </c>
      <c r="AX1222" s="51">
        <f t="shared" si="315"/>
        <v>0</v>
      </c>
      <c r="AY1222" s="50">
        <f t="shared" si="316"/>
        <v>2316017.4</v>
      </c>
      <c r="AZ1222" s="50">
        <f t="shared" si="317"/>
        <v>914875</v>
      </c>
      <c r="BA1222" s="50">
        <f t="shared" si="318"/>
        <v>166.5</v>
      </c>
      <c r="BB1222" s="49">
        <v>81.762174106808004</v>
      </c>
      <c r="BC1222" s="52" t="s">
        <v>1119</v>
      </c>
      <c r="BD1222" s="52" t="s">
        <v>1120</v>
      </c>
      <c r="BE1222" s="52" t="s">
        <v>1060</v>
      </c>
      <c r="BF1222" s="38"/>
    </row>
    <row r="1223" spans="1:58" s="33" customFormat="1" x14ac:dyDescent="0.2">
      <c r="A1223" s="47">
        <v>202268</v>
      </c>
      <c r="B1223" s="48" t="s">
        <v>1134</v>
      </c>
      <c r="C1223" s="48">
        <v>241742.6</v>
      </c>
      <c r="D1223" s="48">
        <v>336540</v>
      </c>
      <c r="E1223" s="48">
        <v>52</v>
      </c>
      <c r="F1223" s="49">
        <f t="shared" si="304"/>
        <v>21.549527545016936</v>
      </c>
      <c r="G1223" s="48">
        <v>352242.6</v>
      </c>
      <c r="H1223" s="48">
        <v>631250</v>
      </c>
      <c r="I1223" s="48">
        <v>100</v>
      </c>
      <c r="J1223" s="49">
        <f t="shared" si="305"/>
        <v>17.298250455445544</v>
      </c>
      <c r="K1223" s="48">
        <v>309227.59999999998</v>
      </c>
      <c r="L1223" s="48">
        <v>220130</v>
      </c>
      <c r="M1223" s="48">
        <v>33</v>
      </c>
      <c r="N1223" s="49">
        <f t="shared" si="306"/>
        <v>42.142497615045649</v>
      </c>
      <c r="O1223" s="48">
        <v>353207.6</v>
      </c>
      <c r="P1223" s="48">
        <v>711410</v>
      </c>
      <c r="Q1223" s="48">
        <v>106</v>
      </c>
      <c r="R1223" s="49">
        <f t="shared" si="307"/>
        <v>15.391174709379962</v>
      </c>
      <c r="S1223" s="48">
        <v>327437.59999999998</v>
      </c>
      <c r="T1223" s="48">
        <v>0</v>
      </c>
      <c r="U1223" s="48">
        <v>0</v>
      </c>
      <c r="V1223" s="49">
        <f t="shared" si="308"/>
        <v>0</v>
      </c>
      <c r="W1223" s="48">
        <v>301067.59999999998</v>
      </c>
      <c r="X1223" s="48">
        <v>0</v>
      </c>
      <c r="Y1223" s="48">
        <v>0</v>
      </c>
      <c r="Z1223" s="49">
        <f t="shared" si="309"/>
        <v>0</v>
      </c>
      <c r="AA1223" s="48">
        <v>301067.59999999998</v>
      </c>
      <c r="AB1223" s="48">
        <v>0</v>
      </c>
      <c r="AC1223" s="48">
        <v>0</v>
      </c>
      <c r="AD1223" s="49">
        <f t="shared" si="310"/>
        <v>0</v>
      </c>
      <c r="AE1223" s="48">
        <v>301067.59999999998</v>
      </c>
      <c r="AF1223" s="48">
        <v>0</v>
      </c>
      <c r="AG1223" s="48">
        <v>0</v>
      </c>
      <c r="AH1223" s="49">
        <f t="shared" si="311"/>
        <v>0</v>
      </c>
      <c r="AI1223" s="48">
        <v>-5042.3999999999996</v>
      </c>
      <c r="AJ1223" s="48">
        <v>88205</v>
      </c>
      <c r="AK1223" s="48">
        <v>11.5</v>
      </c>
      <c r="AL1223" s="49">
        <f t="shared" si="312"/>
        <v>-1.7721716455983219</v>
      </c>
      <c r="AM1223" s="48">
        <v>-5847.4</v>
      </c>
      <c r="AN1223" s="48">
        <v>0</v>
      </c>
      <c r="AO1223" s="48">
        <v>0</v>
      </c>
      <c r="AP1223" s="49">
        <f t="shared" si="313"/>
        <v>0</v>
      </c>
      <c r="AQ1223" s="48">
        <v>-5847.4</v>
      </c>
      <c r="AR1223" s="50">
        <v>0</v>
      </c>
      <c r="AS1223" s="50">
        <v>0</v>
      </c>
      <c r="AT1223" s="51">
        <f t="shared" si="314"/>
        <v>0</v>
      </c>
      <c r="AU1223" s="48">
        <v>-17947.400000000001</v>
      </c>
      <c r="AV1223" s="50">
        <v>0</v>
      </c>
      <c r="AW1223" s="50">
        <v>0</v>
      </c>
      <c r="AX1223" s="51">
        <f t="shared" si="315"/>
        <v>0</v>
      </c>
      <c r="AY1223" s="50">
        <f t="shared" si="316"/>
        <v>2185993.2000000002</v>
      </c>
      <c r="AZ1223" s="50">
        <f t="shared" si="317"/>
        <v>1899330</v>
      </c>
      <c r="BA1223" s="50">
        <f t="shared" si="318"/>
        <v>302.5</v>
      </c>
      <c r="BB1223" s="49">
        <v>38.250225631246757</v>
      </c>
      <c r="BC1223" s="52" t="s">
        <v>1119</v>
      </c>
      <c r="BD1223" s="52" t="s">
        <v>1120</v>
      </c>
      <c r="BE1223" s="52" t="s">
        <v>1060</v>
      </c>
      <c r="BF1223" s="38"/>
    </row>
    <row r="1224" spans="1:58" s="33" customFormat="1" x14ac:dyDescent="0.2">
      <c r="A1224" s="47">
        <v>202812</v>
      </c>
      <c r="B1224" s="48" t="s">
        <v>1655</v>
      </c>
      <c r="C1224" s="48">
        <v>387759.15</v>
      </c>
      <c r="D1224" s="48">
        <v>472140</v>
      </c>
      <c r="E1224" s="48">
        <v>72</v>
      </c>
      <c r="F1224" s="49">
        <f t="shared" si="304"/>
        <v>24.638400686237134</v>
      </c>
      <c r="G1224" s="48">
        <v>433102.98</v>
      </c>
      <c r="H1224" s="48">
        <v>250232.5</v>
      </c>
      <c r="I1224" s="48">
        <v>39.75</v>
      </c>
      <c r="J1224" s="49">
        <f t="shared" si="305"/>
        <v>53.654870490443884</v>
      </c>
      <c r="K1224" s="48">
        <v>229174.27</v>
      </c>
      <c r="L1224" s="48">
        <v>0</v>
      </c>
      <c r="M1224" s="48">
        <v>0</v>
      </c>
      <c r="N1224" s="49">
        <f t="shared" si="306"/>
        <v>0</v>
      </c>
      <c r="O1224" s="48">
        <v>324221.13</v>
      </c>
      <c r="P1224" s="48">
        <v>329500</v>
      </c>
      <c r="Q1224" s="48">
        <v>50</v>
      </c>
      <c r="R1224" s="49">
        <f t="shared" si="307"/>
        <v>30.503353657056145</v>
      </c>
      <c r="S1224" s="48">
        <v>570943.75</v>
      </c>
      <c r="T1224" s="48">
        <v>255375</v>
      </c>
      <c r="U1224" s="48">
        <v>37.5</v>
      </c>
      <c r="V1224" s="49">
        <f t="shared" si="308"/>
        <v>69.306926089084683</v>
      </c>
      <c r="W1224" s="48">
        <v>261383.22</v>
      </c>
      <c r="X1224" s="48">
        <v>0</v>
      </c>
      <c r="Y1224" s="48">
        <v>0</v>
      </c>
      <c r="Z1224" s="49">
        <f t="shared" si="309"/>
        <v>0</v>
      </c>
      <c r="AA1224" s="48">
        <v>301283.21999999997</v>
      </c>
      <c r="AB1224" s="48">
        <v>301400</v>
      </c>
      <c r="AC1224" s="48">
        <v>45</v>
      </c>
      <c r="AD1224" s="49">
        <f t="shared" si="310"/>
        <v>30.987988785666886</v>
      </c>
      <c r="AE1224" s="48">
        <v>293158.2</v>
      </c>
      <c r="AF1224" s="48">
        <v>0</v>
      </c>
      <c r="AG1224" s="48">
        <v>0</v>
      </c>
      <c r="AH1224" s="49">
        <f t="shared" si="311"/>
        <v>0</v>
      </c>
      <c r="AI1224" s="48">
        <v>-41.8</v>
      </c>
      <c r="AJ1224" s="48">
        <v>0</v>
      </c>
      <c r="AK1224" s="48">
        <v>0</v>
      </c>
      <c r="AL1224" s="49">
        <f t="shared" si="312"/>
        <v>0</v>
      </c>
      <c r="AM1224" s="48">
        <v>-41.8</v>
      </c>
      <c r="AN1224" s="48">
        <v>0</v>
      </c>
      <c r="AO1224" s="48">
        <v>0</v>
      </c>
      <c r="AP1224" s="49">
        <f t="shared" si="313"/>
        <v>0</v>
      </c>
      <c r="AQ1224" s="48">
        <v>-41.8</v>
      </c>
      <c r="AR1224" s="50">
        <v>0</v>
      </c>
      <c r="AS1224" s="50">
        <v>0</v>
      </c>
      <c r="AT1224" s="51">
        <f t="shared" si="314"/>
        <v>0</v>
      </c>
      <c r="AU1224" s="48">
        <v>-41.8</v>
      </c>
      <c r="AV1224" s="50">
        <v>0</v>
      </c>
      <c r="AW1224" s="50">
        <v>0</v>
      </c>
      <c r="AX1224" s="51">
        <f t="shared" si="315"/>
        <v>0</v>
      </c>
      <c r="AY1224" s="50">
        <f t="shared" si="316"/>
        <v>2507867.7199999997</v>
      </c>
      <c r="AZ1224" s="50">
        <f t="shared" si="317"/>
        <v>1608647.5</v>
      </c>
      <c r="BA1224" s="50">
        <f t="shared" si="318"/>
        <v>244.25</v>
      </c>
      <c r="BB1224" s="49">
        <v>53.974920123892915</v>
      </c>
      <c r="BC1224" s="52" t="s">
        <v>1119</v>
      </c>
      <c r="BD1224" s="52" t="s">
        <v>1120</v>
      </c>
      <c r="BE1224" s="52" t="s">
        <v>1060</v>
      </c>
      <c r="BF1224" s="38"/>
    </row>
    <row r="1225" spans="1:58" s="33" customFormat="1" x14ac:dyDescent="0.2">
      <c r="A1225" s="47">
        <v>202980</v>
      </c>
      <c r="B1225" s="48" t="s">
        <v>1136</v>
      </c>
      <c r="C1225" s="48">
        <v>-13827.97</v>
      </c>
      <c r="D1225" s="48">
        <v>951440</v>
      </c>
      <c r="E1225" s="48">
        <v>147</v>
      </c>
      <c r="F1225" s="49">
        <f t="shared" si="304"/>
        <v>-0.43601183469267635</v>
      </c>
      <c r="G1225" s="48">
        <v>-40256.97</v>
      </c>
      <c r="H1225" s="48">
        <v>1004920</v>
      </c>
      <c r="I1225" s="48">
        <v>161</v>
      </c>
      <c r="J1225" s="49">
        <f t="shared" si="305"/>
        <v>-1.2418561378020141</v>
      </c>
      <c r="K1225" s="48">
        <v>-74843.460000000006</v>
      </c>
      <c r="L1225" s="48">
        <v>1245870</v>
      </c>
      <c r="M1225" s="48">
        <v>196.5</v>
      </c>
      <c r="N1225" s="49">
        <f t="shared" si="306"/>
        <v>-1.8021975005417903</v>
      </c>
      <c r="O1225" s="48">
        <v>226907.54</v>
      </c>
      <c r="P1225" s="48">
        <v>1381800</v>
      </c>
      <c r="Q1225" s="48">
        <v>216</v>
      </c>
      <c r="R1225" s="49">
        <f t="shared" si="307"/>
        <v>5.0905585034013603</v>
      </c>
      <c r="S1225" s="48">
        <v>-746.46</v>
      </c>
      <c r="T1225" s="48">
        <v>125400</v>
      </c>
      <c r="U1225" s="48">
        <v>20</v>
      </c>
      <c r="V1225" s="49">
        <f t="shared" si="308"/>
        <v>-0.18453157894736844</v>
      </c>
      <c r="W1225" s="48">
        <v>-63770.21</v>
      </c>
      <c r="X1225" s="48">
        <v>386326.5</v>
      </c>
      <c r="Y1225" s="48">
        <v>61.95</v>
      </c>
      <c r="Z1225" s="49">
        <f t="shared" si="309"/>
        <v>-4.952045225994075</v>
      </c>
      <c r="AA1225" s="48">
        <v>-32121.21</v>
      </c>
      <c r="AB1225" s="48">
        <v>802480</v>
      </c>
      <c r="AC1225" s="48">
        <v>119</v>
      </c>
      <c r="AD1225" s="49">
        <f t="shared" si="310"/>
        <v>-1.2408502517196689</v>
      </c>
      <c r="AE1225" s="48">
        <v>-11776.21</v>
      </c>
      <c r="AF1225" s="48">
        <v>228200</v>
      </c>
      <c r="AG1225" s="48">
        <v>35</v>
      </c>
      <c r="AH1225" s="49">
        <f t="shared" si="311"/>
        <v>-1.5481432953549517</v>
      </c>
      <c r="AI1225" s="48">
        <v>-39952.21</v>
      </c>
      <c r="AJ1225" s="48">
        <v>539280</v>
      </c>
      <c r="AK1225" s="48">
        <v>84</v>
      </c>
      <c r="AL1225" s="49">
        <f t="shared" si="312"/>
        <v>-2.2966149495623793</v>
      </c>
      <c r="AM1225" s="48">
        <v>-19572.22</v>
      </c>
      <c r="AN1225" s="48">
        <v>487920</v>
      </c>
      <c r="AO1225" s="48">
        <v>76</v>
      </c>
      <c r="AP1225" s="49">
        <f t="shared" si="313"/>
        <v>-1.2435211100180357</v>
      </c>
      <c r="AQ1225" s="48">
        <v>-35432.22</v>
      </c>
      <c r="AR1225" s="50">
        <v>808920</v>
      </c>
      <c r="AS1225" s="50">
        <v>126</v>
      </c>
      <c r="AT1225" s="51">
        <f t="shared" si="314"/>
        <v>-1.357858403797656</v>
      </c>
      <c r="AU1225" s="48">
        <v>-135329.22</v>
      </c>
      <c r="AV1225" s="50">
        <v>818160</v>
      </c>
      <c r="AW1225" s="50">
        <v>125.5</v>
      </c>
      <c r="AX1225" s="51">
        <f t="shared" si="315"/>
        <v>-5.1276105162804342</v>
      </c>
      <c r="AY1225" s="50">
        <f t="shared" si="316"/>
        <v>1341.2599999999948</v>
      </c>
      <c r="AZ1225" s="50">
        <f t="shared" si="317"/>
        <v>5898236.5</v>
      </c>
      <c r="BA1225" s="50">
        <f t="shared" si="318"/>
        <v>1367.95</v>
      </c>
      <c r="BB1225" s="49">
        <v>-0.84985609317872857</v>
      </c>
      <c r="BC1225" s="52" t="s">
        <v>1119</v>
      </c>
      <c r="BD1225" s="52" t="s">
        <v>1120</v>
      </c>
      <c r="BE1225" s="52" t="s">
        <v>1060</v>
      </c>
      <c r="BF1225" s="38"/>
    </row>
    <row r="1226" spans="1:58" s="33" customFormat="1" x14ac:dyDescent="0.2">
      <c r="A1226" s="47">
        <v>204304</v>
      </c>
      <c r="B1226" s="48" t="s">
        <v>1656</v>
      </c>
      <c r="C1226" s="48">
        <v>427450.42</v>
      </c>
      <c r="D1226" s="48">
        <v>596107.5</v>
      </c>
      <c r="E1226" s="48">
        <v>90.25</v>
      </c>
      <c r="F1226" s="49">
        <f t="shared" si="304"/>
        <v>21.512080623041985</v>
      </c>
      <c r="G1226" s="48">
        <v>581000.4</v>
      </c>
      <c r="H1226" s="48">
        <v>1457100</v>
      </c>
      <c r="I1226" s="48">
        <v>230</v>
      </c>
      <c r="J1226" s="49">
        <f t="shared" si="305"/>
        <v>12.360862260654725</v>
      </c>
      <c r="K1226" s="48">
        <v>662764.02</v>
      </c>
      <c r="L1226" s="48">
        <v>1972100</v>
      </c>
      <c r="M1226" s="48">
        <v>302</v>
      </c>
      <c r="N1226" s="49">
        <f t="shared" si="306"/>
        <v>10.082105674154453</v>
      </c>
      <c r="O1226" s="48">
        <v>640329.04</v>
      </c>
      <c r="P1226" s="48">
        <v>1699609</v>
      </c>
      <c r="Q1226" s="48">
        <v>262.89999999999998</v>
      </c>
      <c r="R1226" s="49">
        <f t="shared" si="307"/>
        <v>11.679274609630804</v>
      </c>
      <c r="S1226" s="48">
        <v>583009</v>
      </c>
      <c r="T1226" s="48">
        <v>899800</v>
      </c>
      <c r="U1226" s="48">
        <v>140</v>
      </c>
      <c r="V1226" s="49">
        <f t="shared" si="308"/>
        <v>20.085884641031342</v>
      </c>
      <c r="W1226" s="48">
        <v>541550.52</v>
      </c>
      <c r="X1226" s="48">
        <v>978080</v>
      </c>
      <c r="Y1226" s="48">
        <v>154</v>
      </c>
      <c r="Z1226" s="49">
        <f t="shared" si="309"/>
        <v>16.610620399149354</v>
      </c>
      <c r="AA1226" s="48">
        <v>804850.52</v>
      </c>
      <c r="AB1226" s="48">
        <v>751700</v>
      </c>
      <c r="AC1226" s="48">
        <v>110</v>
      </c>
      <c r="AD1226" s="49">
        <f t="shared" si="310"/>
        <v>33.191919808434214</v>
      </c>
      <c r="AE1226" s="48">
        <v>745350.56</v>
      </c>
      <c r="AF1226" s="48">
        <v>569450</v>
      </c>
      <c r="AG1226" s="48">
        <v>85</v>
      </c>
      <c r="AH1226" s="49">
        <f t="shared" si="311"/>
        <v>39.266865923259289</v>
      </c>
      <c r="AI1226" s="48">
        <v>646101.61</v>
      </c>
      <c r="AJ1226" s="48">
        <v>731308</v>
      </c>
      <c r="AK1226" s="48">
        <v>112.4</v>
      </c>
      <c r="AL1226" s="49">
        <f t="shared" si="312"/>
        <v>27.388118152679855</v>
      </c>
      <c r="AM1226" s="48">
        <v>525051.61</v>
      </c>
      <c r="AN1226" s="48">
        <v>619060</v>
      </c>
      <c r="AO1226" s="48">
        <v>98</v>
      </c>
      <c r="AP1226" s="49">
        <f t="shared" si="313"/>
        <v>26.292443236519887</v>
      </c>
      <c r="AQ1226" s="48">
        <v>480145.64</v>
      </c>
      <c r="AR1226" s="50">
        <v>1155041.5</v>
      </c>
      <c r="AS1226" s="50">
        <v>177.45</v>
      </c>
      <c r="AT1226" s="51">
        <f t="shared" si="314"/>
        <v>12.886562811812389</v>
      </c>
      <c r="AU1226" s="48">
        <v>397181.19</v>
      </c>
      <c r="AV1226" s="50">
        <v>1173250</v>
      </c>
      <c r="AW1226" s="50">
        <v>175</v>
      </c>
      <c r="AX1226" s="51">
        <f t="shared" si="315"/>
        <v>10.494452921372257</v>
      </c>
      <c r="AY1226" s="50">
        <f t="shared" si="316"/>
        <v>4240953.92</v>
      </c>
      <c r="AZ1226" s="50">
        <f t="shared" si="317"/>
        <v>8354496.5</v>
      </c>
      <c r="BA1226" s="50">
        <f t="shared" si="318"/>
        <v>1937.0000000000002</v>
      </c>
      <c r="BB1226" s="49">
        <v>17.304224255681724</v>
      </c>
      <c r="BC1226" s="52" t="s">
        <v>1119</v>
      </c>
      <c r="BD1226" s="52" t="s">
        <v>1120</v>
      </c>
      <c r="BE1226" s="52" t="s">
        <v>1060</v>
      </c>
      <c r="BF1226" s="38"/>
    </row>
    <row r="1227" spans="1:58" s="33" customFormat="1" x14ac:dyDescent="0.2">
      <c r="A1227" s="47">
        <v>207229</v>
      </c>
      <c r="B1227" s="48" t="s">
        <v>1138</v>
      </c>
      <c r="C1227" s="48">
        <v>273925</v>
      </c>
      <c r="D1227" s="48">
        <v>277120</v>
      </c>
      <c r="E1227" s="48">
        <v>41</v>
      </c>
      <c r="F1227" s="49">
        <f t="shared" si="304"/>
        <v>29.654120958429559</v>
      </c>
      <c r="G1227" s="48">
        <v>232380</v>
      </c>
      <c r="H1227" s="48">
        <v>237192.5</v>
      </c>
      <c r="I1227" s="48">
        <v>37.75</v>
      </c>
      <c r="J1227" s="49">
        <f t="shared" si="305"/>
        <v>30.37102775172065</v>
      </c>
      <c r="K1227" s="48">
        <v>-29681.24</v>
      </c>
      <c r="L1227" s="48">
        <v>720100</v>
      </c>
      <c r="M1227" s="48">
        <v>110</v>
      </c>
      <c r="N1227" s="49">
        <f t="shared" si="306"/>
        <v>-1.2365465907512847</v>
      </c>
      <c r="O1227" s="48">
        <v>238198.76</v>
      </c>
      <c r="P1227" s="48">
        <v>280030</v>
      </c>
      <c r="Q1227" s="48">
        <v>43</v>
      </c>
      <c r="R1227" s="49">
        <f t="shared" si="307"/>
        <v>26.369180302110486</v>
      </c>
      <c r="S1227" s="48">
        <v>140348.76</v>
      </c>
      <c r="T1227" s="48">
        <v>162250</v>
      </c>
      <c r="U1227" s="48">
        <v>25</v>
      </c>
      <c r="V1227" s="49">
        <f t="shared" si="308"/>
        <v>26.815479568567028</v>
      </c>
      <c r="W1227" s="48">
        <v>130788.76</v>
      </c>
      <c r="X1227" s="48">
        <v>0</v>
      </c>
      <c r="Y1227" s="48">
        <v>0</v>
      </c>
      <c r="Z1227" s="49">
        <f t="shared" si="309"/>
        <v>0</v>
      </c>
      <c r="AA1227" s="48">
        <v>342388.78</v>
      </c>
      <c r="AB1227" s="48">
        <v>358350</v>
      </c>
      <c r="AC1227" s="48">
        <v>55</v>
      </c>
      <c r="AD1227" s="49">
        <f t="shared" si="310"/>
        <v>29.619233096135066</v>
      </c>
      <c r="AE1227" s="48">
        <v>342388.78</v>
      </c>
      <c r="AF1227" s="48">
        <v>0</v>
      </c>
      <c r="AG1227" s="48">
        <v>0</v>
      </c>
      <c r="AH1227" s="49">
        <f t="shared" si="311"/>
        <v>0</v>
      </c>
      <c r="AI1227" s="48">
        <v>-27781.47</v>
      </c>
      <c r="AJ1227" s="48">
        <v>398542.5</v>
      </c>
      <c r="AK1227" s="48">
        <v>60.25</v>
      </c>
      <c r="AL1227" s="49">
        <f t="shared" si="312"/>
        <v>-2.160937842262745</v>
      </c>
      <c r="AM1227" s="48">
        <v>-8350.4599999999991</v>
      </c>
      <c r="AN1227" s="48">
        <v>279650</v>
      </c>
      <c r="AO1227" s="48">
        <v>45</v>
      </c>
      <c r="AP1227" s="49">
        <f t="shared" si="313"/>
        <v>-0.92567230466654749</v>
      </c>
      <c r="AQ1227" s="48">
        <v>-20840.46</v>
      </c>
      <c r="AR1227" s="50">
        <v>323350</v>
      </c>
      <c r="AS1227" s="50">
        <v>50</v>
      </c>
      <c r="AT1227" s="51">
        <f t="shared" si="314"/>
        <v>-1.9980029689191279</v>
      </c>
      <c r="AU1227" s="48">
        <v>-55995.46</v>
      </c>
      <c r="AV1227" s="50">
        <v>403640</v>
      </c>
      <c r="AW1227" s="50">
        <v>62</v>
      </c>
      <c r="AX1227" s="51">
        <f t="shared" si="315"/>
        <v>-4.30051347735606</v>
      </c>
      <c r="AY1227" s="50">
        <f t="shared" si="316"/>
        <v>1328348.82</v>
      </c>
      <c r="AZ1227" s="50">
        <f t="shared" si="317"/>
        <v>2035042.5</v>
      </c>
      <c r="BA1227" s="50">
        <f t="shared" si="318"/>
        <v>529</v>
      </c>
      <c r="BB1227" s="49">
        <v>14.037123225951794</v>
      </c>
      <c r="BC1227" s="52" t="s">
        <v>1119</v>
      </c>
      <c r="BD1227" s="52" t="s">
        <v>1120</v>
      </c>
      <c r="BE1227" s="52" t="s">
        <v>1060</v>
      </c>
      <c r="BF1227" s="38"/>
    </row>
    <row r="1228" spans="1:58" s="33" customFormat="1" x14ac:dyDescent="0.2">
      <c r="A1228" s="47">
        <v>207895</v>
      </c>
      <c r="B1228" s="48" t="s">
        <v>1657</v>
      </c>
      <c r="C1228" s="48">
        <v>-119455</v>
      </c>
      <c r="D1228" s="48">
        <v>4467930</v>
      </c>
      <c r="E1228" s="48">
        <v>694</v>
      </c>
      <c r="F1228" s="49">
        <f t="shared" si="304"/>
        <v>-0.80208284373300387</v>
      </c>
      <c r="G1228" s="48">
        <v>-42517.01</v>
      </c>
      <c r="H1228" s="48">
        <v>4782499</v>
      </c>
      <c r="I1228" s="48">
        <v>753.2</v>
      </c>
      <c r="J1228" s="49">
        <f t="shared" si="305"/>
        <v>-0.27559384957529526</v>
      </c>
      <c r="K1228" s="48">
        <v>-174709.02</v>
      </c>
      <c r="L1228" s="48">
        <v>4519705</v>
      </c>
      <c r="M1228" s="48">
        <v>700</v>
      </c>
      <c r="N1228" s="49">
        <f t="shared" si="306"/>
        <v>-1.1596488266380216</v>
      </c>
      <c r="O1228" s="48">
        <v>66474.91</v>
      </c>
      <c r="P1228" s="48">
        <v>3499670</v>
      </c>
      <c r="Q1228" s="48">
        <v>531</v>
      </c>
      <c r="R1228" s="49">
        <f t="shared" si="307"/>
        <v>0.5888332928533262</v>
      </c>
      <c r="S1228" s="48">
        <v>742165.92</v>
      </c>
      <c r="T1228" s="48">
        <v>2563975</v>
      </c>
      <c r="U1228" s="48">
        <v>400.5</v>
      </c>
      <c r="V1228" s="49">
        <f t="shared" si="308"/>
        <v>8.9732323911114573</v>
      </c>
      <c r="W1228" s="48">
        <v>725195.15</v>
      </c>
      <c r="X1228" s="48">
        <v>2520497.5</v>
      </c>
      <c r="Y1228" s="48">
        <v>394.25</v>
      </c>
      <c r="Z1228" s="49">
        <f t="shared" si="309"/>
        <v>8.6315715449033377</v>
      </c>
      <c r="AA1228" s="48">
        <v>939252.15</v>
      </c>
      <c r="AB1228" s="48">
        <v>1465482.5</v>
      </c>
      <c r="AC1228" s="48">
        <v>212.25</v>
      </c>
      <c r="AD1228" s="49">
        <f t="shared" si="310"/>
        <v>19.868416477167074</v>
      </c>
      <c r="AE1228" s="48">
        <v>1010375.15</v>
      </c>
      <c r="AF1228" s="48">
        <v>1161000</v>
      </c>
      <c r="AG1228" s="48">
        <v>175</v>
      </c>
      <c r="AH1228" s="49">
        <f t="shared" si="311"/>
        <v>26.107885012919898</v>
      </c>
      <c r="AI1228" s="48">
        <v>869123.69</v>
      </c>
      <c r="AJ1228" s="48">
        <v>1671772.5</v>
      </c>
      <c r="AK1228" s="48">
        <v>254.75</v>
      </c>
      <c r="AL1228" s="49">
        <f t="shared" si="312"/>
        <v>16.116328262368231</v>
      </c>
      <c r="AM1228" s="48">
        <v>1073567.18</v>
      </c>
      <c r="AN1228" s="48">
        <v>2215578</v>
      </c>
      <c r="AO1228" s="48">
        <v>342.4</v>
      </c>
      <c r="AP1228" s="49">
        <f t="shared" si="313"/>
        <v>15.021173969050061</v>
      </c>
      <c r="AQ1228" s="48">
        <v>888208.65</v>
      </c>
      <c r="AR1228" s="50">
        <v>3063292.5</v>
      </c>
      <c r="AS1228" s="50">
        <v>467.75</v>
      </c>
      <c r="AT1228" s="51">
        <f t="shared" si="314"/>
        <v>8.9885207338182695</v>
      </c>
      <c r="AU1228" s="48">
        <v>683253.47</v>
      </c>
      <c r="AV1228" s="50">
        <v>4472700</v>
      </c>
      <c r="AW1228" s="50">
        <v>667.5</v>
      </c>
      <c r="AX1228" s="51">
        <f t="shared" si="315"/>
        <v>4.735586462315827</v>
      </c>
      <c r="AY1228" s="50">
        <f t="shared" si="316"/>
        <v>2136407.1</v>
      </c>
      <c r="AZ1228" s="50">
        <f t="shared" si="317"/>
        <v>23819759</v>
      </c>
      <c r="BA1228" s="50">
        <f t="shared" si="318"/>
        <v>5592.5999999999995</v>
      </c>
      <c r="BB1228" s="49">
        <v>5.6721353115646149</v>
      </c>
      <c r="BC1228" s="52" t="s">
        <v>1119</v>
      </c>
      <c r="BD1228" s="52" t="s">
        <v>1120</v>
      </c>
      <c r="BE1228" s="52" t="s">
        <v>1060</v>
      </c>
      <c r="BF1228" s="38"/>
    </row>
    <row r="1229" spans="1:58" s="33" customFormat="1" x14ac:dyDescent="0.2">
      <c r="A1229" s="47">
        <v>208284</v>
      </c>
      <c r="B1229" s="48" t="s">
        <v>1658</v>
      </c>
      <c r="C1229" s="48">
        <v>0</v>
      </c>
      <c r="D1229" s="48">
        <v>0</v>
      </c>
      <c r="E1229" s="48">
        <v>0</v>
      </c>
      <c r="F1229" s="49">
        <f t="shared" si="304"/>
        <v>0</v>
      </c>
      <c r="G1229" s="48">
        <v>251290</v>
      </c>
      <c r="H1229" s="48">
        <v>357905</v>
      </c>
      <c r="I1229" s="48">
        <v>56.5</v>
      </c>
      <c r="J1229" s="49">
        <f t="shared" si="305"/>
        <v>21.765524370992303</v>
      </c>
      <c r="K1229" s="48">
        <v>214377.5</v>
      </c>
      <c r="L1229" s="48">
        <v>655610</v>
      </c>
      <c r="M1229" s="48">
        <v>101</v>
      </c>
      <c r="N1229" s="49">
        <f t="shared" si="306"/>
        <v>9.8096810603865094</v>
      </c>
      <c r="O1229" s="48">
        <v>408950</v>
      </c>
      <c r="P1229" s="48">
        <v>405825</v>
      </c>
      <c r="Q1229" s="48">
        <v>62</v>
      </c>
      <c r="R1229" s="49">
        <f t="shared" si="307"/>
        <v>31.238711267171812</v>
      </c>
      <c r="S1229" s="48">
        <v>228690</v>
      </c>
      <c r="T1229" s="48">
        <v>250800</v>
      </c>
      <c r="U1229" s="48">
        <v>40</v>
      </c>
      <c r="V1229" s="49">
        <f t="shared" si="308"/>
        <v>28.267105263157895</v>
      </c>
      <c r="W1229" s="48">
        <v>198182.51</v>
      </c>
      <c r="X1229" s="48">
        <v>137705</v>
      </c>
      <c r="Y1229" s="48">
        <v>21.5</v>
      </c>
      <c r="Z1229" s="49">
        <f t="shared" si="309"/>
        <v>43.175449693184703</v>
      </c>
      <c r="AA1229" s="48">
        <v>407899.5</v>
      </c>
      <c r="AB1229" s="48">
        <v>658990</v>
      </c>
      <c r="AC1229" s="48">
        <v>92</v>
      </c>
      <c r="AD1229" s="49">
        <f t="shared" si="310"/>
        <v>19.188279791802607</v>
      </c>
      <c r="AE1229" s="48">
        <v>311199.5</v>
      </c>
      <c r="AF1229" s="48">
        <v>135400</v>
      </c>
      <c r="AG1229" s="48">
        <v>20</v>
      </c>
      <c r="AH1229" s="49">
        <f t="shared" si="311"/>
        <v>68.951144756277699</v>
      </c>
      <c r="AI1229" s="48">
        <v>35979.5</v>
      </c>
      <c r="AJ1229" s="48">
        <v>0</v>
      </c>
      <c r="AK1229" s="48">
        <v>0</v>
      </c>
      <c r="AL1229" s="49">
        <f t="shared" si="312"/>
        <v>0</v>
      </c>
      <c r="AM1229" s="48">
        <v>229497.5</v>
      </c>
      <c r="AN1229" s="48">
        <v>347028.5</v>
      </c>
      <c r="AO1229" s="48">
        <v>53.550000000000004</v>
      </c>
      <c r="AP1229" s="49">
        <f t="shared" si="313"/>
        <v>20.500974703806751</v>
      </c>
      <c r="AQ1229" s="48">
        <v>309847.49</v>
      </c>
      <c r="AR1229" s="50">
        <v>323435</v>
      </c>
      <c r="AS1229" s="50">
        <v>50.5</v>
      </c>
      <c r="AT1229" s="51">
        <f t="shared" si="314"/>
        <v>29.697689458469245</v>
      </c>
      <c r="AU1229" s="48">
        <v>-29099.26</v>
      </c>
      <c r="AV1229" s="50">
        <v>54145</v>
      </c>
      <c r="AW1229" s="50">
        <v>8.5</v>
      </c>
      <c r="AX1229" s="51">
        <f t="shared" si="315"/>
        <v>-16.660394496260043</v>
      </c>
      <c r="AY1229" s="50">
        <f t="shared" si="316"/>
        <v>1709389.51</v>
      </c>
      <c r="AZ1229" s="50">
        <f t="shared" si="317"/>
        <v>2466835</v>
      </c>
      <c r="BA1229" s="50">
        <f t="shared" si="318"/>
        <v>505.55</v>
      </c>
      <c r="BB1229" s="49">
        <v>23.917939464239904</v>
      </c>
      <c r="BC1229" s="52" t="s">
        <v>1119</v>
      </c>
      <c r="BD1229" s="52" t="s">
        <v>1120</v>
      </c>
      <c r="BE1229" s="52" t="s">
        <v>1060</v>
      </c>
      <c r="BF1229" s="38"/>
    </row>
    <row r="1230" spans="1:58" s="33" customFormat="1" x14ac:dyDescent="0.2">
      <c r="A1230" s="47">
        <v>209954</v>
      </c>
      <c r="B1230" s="48" t="s">
        <v>1659</v>
      </c>
      <c r="C1230" s="48">
        <v>0</v>
      </c>
      <c r="D1230" s="48">
        <v>0</v>
      </c>
      <c r="E1230" s="48">
        <v>0</v>
      </c>
      <c r="F1230" s="49">
        <f t="shared" si="304"/>
        <v>0</v>
      </c>
      <c r="G1230" s="48">
        <v>0</v>
      </c>
      <c r="H1230" s="48">
        <v>0</v>
      </c>
      <c r="I1230" s="48">
        <v>0</v>
      </c>
      <c r="J1230" s="49">
        <f t="shared" si="305"/>
        <v>0</v>
      </c>
      <c r="K1230" s="48">
        <v>0</v>
      </c>
      <c r="L1230" s="48">
        <v>0</v>
      </c>
      <c r="M1230" s="48">
        <v>0</v>
      </c>
      <c r="N1230" s="49">
        <f t="shared" si="306"/>
        <v>0</v>
      </c>
      <c r="O1230" s="48">
        <v>0</v>
      </c>
      <c r="P1230" s="48">
        <v>0</v>
      </c>
      <c r="Q1230" s="48">
        <v>0</v>
      </c>
      <c r="R1230" s="49">
        <f t="shared" si="307"/>
        <v>0</v>
      </c>
      <c r="S1230" s="48">
        <v>0</v>
      </c>
      <c r="T1230" s="48">
        <v>0</v>
      </c>
      <c r="U1230" s="48">
        <v>0</v>
      </c>
      <c r="V1230" s="49">
        <f t="shared" si="308"/>
        <v>0</v>
      </c>
      <c r="W1230" s="48">
        <v>0</v>
      </c>
      <c r="X1230" s="48">
        <v>0</v>
      </c>
      <c r="Y1230" s="48">
        <v>0</v>
      </c>
      <c r="Z1230" s="49">
        <f t="shared" si="309"/>
        <v>0</v>
      </c>
      <c r="AA1230" s="48">
        <v>246459.98</v>
      </c>
      <c r="AB1230" s="48">
        <v>2077580</v>
      </c>
      <c r="AC1230" s="48">
        <v>304</v>
      </c>
      <c r="AD1230" s="49">
        <f t="shared" si="310"/>
        <v>3.6774802318081621</v>
      </c>
      <c r="AE1230" s="48">
        <v>222509.98</v>
      </c>
      <c r="AF1230" s="48">
        <v>0</v>
      </c>
      <c r="AG1230" s="48">
        <v>0</v>
      </c>
      <c r="AH1230" s="49">
        <f t="shared" si="311"/>
        <v>0</v>
      </c>
      <c r="AI1230" s="48">
        <v>-31360.02</v>
      </c>
      <c r="AJ1230" s="48">
        <v>26280</v>
      </c>
      <c r="AK1230" s="48">
        <v>4</v>
      </c>
      <c r="AL1230" s="49">
        <f t="shared" si="312"/>
        <v>-36.992413242009135</v>
      </c>
      <c r="AM1230" s="48">
        <v>48560</v>
      </c>
      <c r="AN1230" s="48">
        <v>1382480</v>
      </c>
      <c r="AO1230" s="48">
        <v>219</v>
      </c>
      <c r="AP1230" s="49">
        <f t="shared" si="313"/>
        <v>1.0888837451536368</v>
      </c>
      <c r="AQ1230" s="48">
        <v>-32630</v>
      </c>
      <c r="AR1230" s="50">
        <v>713590</v>
      </c>
      <c r="AS1230" s="50">
        <v>112</v>
      </c>
      <c r="AT1230" s="51">
        <f t="shared" si="314"/>
        <v>-1.4175226670777337</v>
      </c>
      <c r="AU1230" s="48">
        <v>-182907.08</v>
      </c>
      <c r="AV1230" s="50">
        <v>1810470</v>
      </c>
      <c r="AW1230" s="50">
        <v>276</v>
      </c>
      <c r="AX1230" s="51">
        <f t="shared" si="315"/>
        <v>-3.1318494534568369</v>
      </c>
      <c r="AY1230" s="50">
        <f t="shared" si="316"/>
        <v>246459.98</v>
      </c>
      <c r="AZ1230" s="50">
        <f t="shared" si="317"/>
        <v>2077580</v>
      </c>
      <c r="BA1230" s="50">
        <f t="shared" si="318"/>
        <v>915</v>
      </c>
      <c r="BB1230" s="49">
        <v>1.3958503028084652</v>
      </c>
      <c r="BC1230" s="52" t="s">
        <v>1119</v>
      </c>
      <c r="BD1230" s="52" t="s">
        <v>1120</v>
      </c>
      <c r="BE1230" s="52" t="s">
        <v>1060</v>
      </c>
      <c r="BF1230" s="38"/>
    </row>
    <row r="1231" spans="1:58" s="33" customFormat="1" x14ac:dyDescent="0.2">
      <c r="A1231" s="47">
        <v>209957</v>
      </c>
      <c r="B1231" s="48" t="s">
        <v>1660</v>
      </c>
      <c r="C1231" s="48">
        <v>0</v>
      </c>
      <c r="D1231" s="48">
        <v>0</v>
      </c>
      <c r="E1231" s="48">
        <v>0</v>
      </c>
      <c r="F1231" s="49">
        <f t="shared" si="304"/>
        <v>0</v>
      </c>
      <c r="G1231" s="48">
        <v>0</v>
      </c>
      <c r="H1231" s="48">
        <v>0</v>
      </c>
      <c r="I1231" s="48">
        <v>0</v>
      </c>
      <c r="J1231" s="49">
        <f t="shared" si="305"/>
        <v>0</v>
      </c>
      <c r="K1231" s="48">
        <v>0</v>
      </c>
      <c r="L1231" s="48">
        <v>0</v>
      </c>
      <c r="M1231" s="48">
        <v>0</v>
      </c>
      <c r="N1231" s="49">
        <f t="shared" si="306"/>
        <v>0</v>
      </c>
      <c r="O1231" s="48">
        <v>0</v>
      </c>
      <c r="P1231" s="48">
        <v>0</v>
      </c>
      <c r="Q1231" s="48">
        <v>0</v>
      </c>
      <c r="R1231" s="49">
        <f t="shared" si="307"/>
        <v>0</v>
      </c>
      <c r="S1231" s="48">
        <v>0</v>
      </c>
      <c r="T1231" s="48">
        <v>0</v>
      </c>
      <c r="U1231" s="48">
        <v>0</v>
      </c>
      <c r="V1231" s="49">
        <f t="shared" si="308"/>
        <v>0</v>
      </c>
      <c r="W1231" s="48">
        <v>255780</v>
      </c>
      <c r="X1231" s="48">
        <v>261240</v>
      </c>
      <c r="Y1231" s="48">
        <v>42</v>
      </c>
      <c r="Z1231" s="49">
        <f t="shared" si="309"/>
        <v>29.372990353697748</v>
      </c>
      <c r="AA1231" s="48">
        <v>-54820</v>
      </c>
      <c r="AB1231" s="48">
        <v>1093710</v>
      </c>
      <c r="AC1231" s="48">
        <v>161</v>
      </c>
      <c r="AD1231" s="49">
        <f t="shared" si="310"/>
        <v>-1.5538122537052783</v>
      </c>
      <c r="AE1231" s="48">
        <v>-16420</v>
      </c>
      <c r="AF1231" s="48">
        <v>383000</v>
      </c>
      <c r="AG1231" s="48">
        <v>55</v>
      </c>
      <c r="AH1231" s="49">
        <f t="shared" si="311"/>
        <v>-1.2861618798955614</v>
      </c>
      <c r="AI1231" s="48">
        <v>168275</v>
      </c>
      <c r="AJ1231" s="48">
        <v>219100</v>
      </c>
      <c r="AK1231" s="48">
        <v>35</v>
      </c>
      <c r="AL1231" s="49">
        <f t="shared" si="312"/>
        <v>23.808877225011411</v>
      </c>
      <c r="AM1231" s="48">
        <v>-11925</v>
      </c>
      <c r="AN1231" s="48">
        <v>214200</v>
      </c>
      <c r="AO1231" s="48">
        <v>35</v>
      </c>
      <c r="AP1231" s="49">
        <f t="shared" si="313"/>
        <v>-1.7258403361344536</v>
      </c>
      <c r="AQ1231" s="48">
        <v>-22905</v>
      </c>
      <c r="AR1231" s="50">
        <v>453650</v>
      </c>
      <c r="AS1231" s="50">
        <v>70</v>
      </c>
      <c r="AT1231" s="51">
        <f t="shared" si="314"/>
        <v>-1.5652044527719609</v>
      </c>
      <c r="AU1231" s="48">
        <v>172660.92</v>
      </c>
      <c r="AV1231" s="50">
        <v>477510</v>
      </c>
      <c r="AW1231" s="50">
        <v>73</v>
      </c>
      <c r="AX1231" s="51">
        <f t="shared" si="315"/>
        <v>11.209165294967645</v>
      </c>
      <c r="AY1231" s="50">
        <f t="shared" si="316"/>
        <v>200960</v>
      </c>
      <c r="AZ1231" s="50">
        <f t="shared" si="317"/>
        <v>1354950</v>
      </c>
      <c r="BA1231" s="50">
        <f t="shared" si="318"/>
        <v>471</v>
      </c>
      <c r="BB1231" s="49">
        <v>4.9026477867206468</v>
      </c>
      <c r="BC1231" s="52" t="s">
        <v>1119</v>
      </c>
      <c r="BD1231" s="52" t="s">
        <v>1120</v>
      </c>
      <c r="BE1231" s="52" t="s">
        <v>1060</v>
      </c>
      <c r="BF1231" s="38"/>
    </row>
    <row r="1232" spans="1:58" s="33" customFormat="1" x14ac:dyDescent="0.2">
      <c r="A1232" s="47">
        <v>210168</v>
      </c>
      <c r="B1232" s="48" t="s">
        <v>1187</v>
      </c>
      <c r="C1232" s="48">
        <v>0</v>
      </c>
      <c r="D1232" s="48">
        <v>0</v>
      </c>
      <c r="E1232" s="48">
        <v>0</v>
      </c>
      <c r="F1232" s="49">
        <f t="shared" si="304"/>
        <v>0</v>
      </c>
      <c r="G1232" s="48">
        <v>0</v>
      </c>
      <c r="H1232" s="48">
        <v>0</v>
      </c>
      <c r="I1232" s="48">
        <v>0</v>
      </c>
      <c r="J1232" s="49">
        <f t="shared" si="305"/>
        <v>0</v>
      </c>
      <c r="K1232" s="48">
        <v>0</v>
      </c>
      <c r="L1232" s="48">
        <v>0</v>
      </c>
      <c r="M1232" s="48">
        <v>0</v>
      </c>
      <c r="N1232" s="49">
        <f t="shared" si="306"/>
        <v>0</v>
      </c>
      <c r="O1232" s="48">
        <v>0</v>
      </c>
      <c r="P1232" s="48">
        <v>0</v>
      </c>
      <c r="Q1232" s="48">
        <v>0</v>
      </c>
      <c r="R1232" s="49">
        <f t="shared" si="307"/>
        <v>0</v>
      </c>
      <c r="S1232" s="48">
        <v>0</v>
      </c>
      <c r="T1232" s="48">
        <v>0</v>
      </c>
      <c r="U1232" s="48">
        <v>0</v>
      </c>
      <c r="V1232" s="49">
        <f t="shared" si="308"/>
        <v>0</v>
      </c>
      <c r="W1232" s="48">
        <v>0</v>
      </c>
      <c r="X1232" s="48">
        <v>0</v>
      </c>
      <c r="Y1232" s="48">
        <v>0</v>
      </c>
      <c r="Z1232" s="49">
        <f t="shared" si="309"/>
        <v>0</v>
      </c>
      <c r="AA1232" s="48">
        <v>0</v>
      </c>
      <c r="AB1232" s="48">
        <v>0</v>
      </c>
      <c r="AC1232" s="48">
        <v>0</v>
      </c>
      <c r="AD1232" s="49">
        <f t="shared" si="310"/>
        <v>0</v>
      </c>
      <c r="AE1232" s="48">
        <v>0</v>
      </c>
      <c r="AF1232" s="48">
        <v>0</v>
      </c>
      <c r="AG1232" s="48">
        <v>0</v>
      </c>
      <c r="AH1232" s="49">
        <f t="shared" si="311"/>
        <v>0</v>
      </c>
      <c r="AI1232" s="48">
        <v>-11900</v>
      </c>
      <c r="AJ1232" s="48">
        <v>228200</v>
      </c>
      <c r="AK1232" s="48">
        <v>35</v>
      </c>
      <c r="AL1232" s="49">
        <f t="shared" si="312"/>
        <v>-1.6165644171779141</v>
      </c>
      <c r="AM1232" s="48">
        <v>-23700</v>
      </c>
      <c r="AN1232" s="48">
        <v>621890</v>
      </c>
      <c r="AO1232" s="48">
        <v>97</v>
      </c>
      <c r="AP1232" s="49">
        <f t="shared" si="313"/>
        <v>-1.1813986396308027</v>
      </c>
      <c r="AQ1232" s="48">
        <v>-28030</v>
      </c>
      <c r="AR1232" s="50">
        <v>557340</v>
      </c>
      <c r="AS1232" s="50">
        <v>87</v>
      </c>
      <c r="AT1232" s="51">
        <f t="shared" si="314"/>
        <v>-1.5590662791114938</v>
      </c>
      <c r="AU1232" s="48">
        <v>-80140</v>
      </c>
      <c r="AV1232" s="50">
        <v>681100</v>
      </c>
      <c r="AW1232" s="50">
        <v>105</v>
      </c>
      <c r="AX1232" s="51">
        <f t="shared" si="315"/>
        <v>-3.6475407429158713</v>
      </c>
      <c r="AY1232" s="50">
        <f t="shared" si="316"/>
        <v>0</v>
      </c>
      <c r="AZ1232" s="50">
        <f t="shared" si="317"/>
        <v>0</v>
      </c>
      <c r="BA1232" s="50">
        <f t="shared" si="318"/>
        <v>324</v>
      </c>
      <c r="BB1232" s="49">
        <v>-2.1339746137235278</v>
      </c>
      <c r="BC1232" s="52" t="s">
        <v>1119</v>
      </c>
      <c r="BD1232" s="52" t="s">
        <v>1120</v>
      </c>
      <c r="BE1232" s="52" t="s">
        <v>1060</v>
      </c>
      <c r="BF1232" s="38"/>
    </row>
    <row r="1233" spans="1:58" s="33" customFormat="1" x14ac:dyDescent="0.2">
      <c r="A1233" s="47">
        <v>211072</v>
      </c>
      <c r="B1233" s="48" t="s">
        <v>1661</v>
      </c>
      <c r="C1233" s="48">
        <v>0</v>
      </c>
      <c r="D1233" s="48">
        <v>0</v>
      </c>
      <c r="E1233" s="48">
        <v>0</v>
      </c>
      <c r="F1233" s="49">
        <f t="shared" si="304"/>
        <v>0</v>
      </c>
      <c r="G1233" s="48">
        <v>0</v>
      </c>
      <c r="H1233" s="48">
        <v>0</v>
      </c>
      <c r="I1233" s="48">
        <v>0</v>
      </c>
      <c r="J1233" s="49">
        <f t="shared" si="305"/>
        <v>0</v>
      </c>
      <c r="K1233" s="48">
        <v>0</v>
      </c>
      <c r="L1233" s="48">
        <v>0</v>
      </c>
      <c r="M1233" s="48">
        <v>0</v>
      </c>
      <c r="N1233" s="49">
        <f t="shared" si="306"/>
        <v>0</v>
      </c>
      <c r="O1233" s="48">
        <v>0</v>
      </c>
      <c r="P1233" s="48">
        <v>0</v>
      </c>
      <c r="Q1233" s="48">
        <v>0</v>
      </c>
      <c r="R1233" s="49">
        <f t="shared" si="307"/>
        <v>0</v>
      </c>
      <c r="S1233" s="48">
        <v>0</v>
      </c>
      <c r="T1233" s="48">
        <v>0</v>
      </c>
      <c r="U1233" s="48">
        <v>0</v>
      </c>
      <c r="V1233" s="49">
        <f t="shared" si="308"/>
        <v>0</v>
      </c>
      <c r="W1233" s="48">
        <v>0</v>
      </c>
      <c r="X1233" s="48">
        <v>0</v>
      </c>
      <c r="Y1233" s="48">
        <v>0</v>
      </c>
      <c r="Z1233" s="49">
        <f t="shared" si="309"/>
        <v>0</v>
      </c>
      <c r="AA1233" s="48">
        <v>0</v>
      </c>
      <c r="AB1233" s="48">
        <v>0</v>
      </c>
      <c r="AC1233" s="48">
        <v>0</v>
      </c>
      <c r="AD1233" s="49">
        <f t="shared" si="310"/>
        <v>0</v>
      </c>
      <c r="AE1233" s="48">
        <v>0</v>
      </c>
      <c r="AF1233" s="48">
        <v>0</v>
      </c>
      <c r="AG1233" s="48">
        <v>0</v>
      </c>
      <c r="AH1233" s="49">
        <f t="shared" si="311"/>
        <v>0</v>
      </c>
      <c r="AI1233" s="48">
        <v>0</v>
      </c>
      <c r="AJ1233" s="48">
        <v>0</v>
      </c>
      <c r="AK1233" s="48">
        <v>0</v>
      </c>
      <c r="AL1233" s="49">
        <f t="shared" si="312"/>
        <v>0</v>
      </c>
      <c r="AM1233" s="48">
        <v>-14500</v>
      </c>
      <c r="AN1233" s="48">
        <v>518100</v>
      </c>
      <c r="AO1233" s="48">
        <v>80</v>
      </c>
      <c r="AP1233" s="49">
        <f t="shared" si="313"/>
        <v>-0.86759312873962557</v>
      </c>
      <c r="AQ1233" s="48">
        <v>-24750.01</v>
      </c>
      <c r="AR1233" s="50">
        <v>465120</v>
      </c>
      <c r="AS1233" s="50">
        <v>71</v>
      </c>
      <c r="AT1233" s="51">
        <f t="shared" si="314"/>
        <v>-1.6495749699002407</v>
      </c>
      <c r="AU1233" s="48">
        <v>185790.92</v>
      </c>
      <c r="AV1233" s="50">
        <v>526600</v>
      </c>
      <c r="AW1233" s="50">
        <v>80</v>
      </c>
      <c r="AX1233" s="51">
        <f t="shared" si="315"/>
        <v>10.937179111279908</v>
      </c>
      <c r="AY1233" s="50">
        <f t="shared" si="316"/>
        <v>0</v>
      </c>
      <c r="AZ1233" s="50">
        <f t="shared" si="317"/>
        <v>0</v>
      </c>
      <c r="BA1233" s="50">
        <f t="shared" si="318"/>
        <v>231</v>
      </c>
      <c r="BB1233" s="49">
        <v>3.0088144348332921</v>
      </c>
      <c r="BC1233" s="52" t="s">
        <v>1119</v>
      </c>
      <c r="BD1233" s="52" t="s">
        <v>1120</v>
      </c>
      <c r="BE1233" s="52" t="s">
        <v>1060</v>
      </c>
      <c r="BF1233" s="38"/>
    </row>
    <row r="1234" spans="1:58" s="33" customFormat="1" x14ac:dyDescent="0.2">
      <c r="A1234" s="47">
        <v>210060</v>
      </c>
      <c r="B1234" s="48" t="s">
        <v>1662</v>
      </c>
      <c r="C1234" s="48">
        <v>0</v>
      </c>
      <c r="D1234" s="48">
        <v>0</v>
      </c>
      <c r="E1234" s="48">
        <v>0</v>
      </c>
      <c r="F1234" s="49">
        <f t="shared" si="304"/>
        <v>0</v>
      </c>
      <c r="G1234" s="48">
        <v>0</v>
      </c>
      <c r="H1234" s="48">
        <v>0</v>
      </c>
      <c r="I1234" s="48">
        <v>0</v>
      </c>
      <c r="J1234" s="49">
        <f t="shared" si="305"/>
        <v>0</v>
      </c>
      <c r="K1234" s="48">
        <v>0</v>
      </c>
      <c r="L1234" s="48">
        <v>0</v>
      </c>
      <c r="M1234" s="48">
        <v>0</v>
      </c>
      <c r="N1234" s="49">
        <f t="shared" si="306"/>
        <v>0</v>
      </c>
      <c r="O1234" s="48">
        <v>0</v>
      </c>
      <c r="P1234" s="48">
        <v>0</v>
      </c>
      <c r="Q1234" s="48">
        <v>0</v>
      </c>
      <c r="R1234" s="49">
        <f t="shared" si="307"/>
        <v>0</v>
      </c>
      <c r="S1234" s="48">
        <v>0</v>
      </c>
      <c r="T1234" s="48">
        <v>0</v>
      </c>
      <c r="U1234" s="48">
        <v>0</v>
      </c>
      <c r="V1234" s="49">
        <f t="shared" si="308"/>
        <v>0</v>
      </c>
      <c r="W1234" s="48">
        <v>0</v>
      </c>
      <c r="X1234" s="48">
        <v>0</v>
      </c>
      <c r="Y1234" s="48">
        <v>0</v>
      </c>
      <c r="Z1234" s="49">
        <f t="shared" si="309"/>
        <v>0</v>
      </c>
      <c r="AA1234" s="48">
        <v>-9240</v>
      </c>
      <c r="AB1234" s="48">
        <v>269640</v>
      </c>
      <c r="AC1234" s="48">
        <v>42</v>
      </c>
      <c r="AD1234" s="49">
        <f t="shared" si="310"/>
        <v>-1.0623052959501558</v>
      </c>
      <c r="AE1234" s="48">
        <v>61135</v>
      </c>
      <c r="AF1234" s="48">
        <v>73950</v>
      </c>
      <c r="AG1234" s="48">
        <v>10</v>
      </c>
      <c r="AH1234" s="49">
        <f t="shared" si="311"/>
        <v>24.801217038539555</v>
      </c>
      <c r="AI1234" s="48">
        <v>61135</v>
      </c>
      <c r="AJ1234" s="48">
        <v>0</v>
      </c>
      <c r="AK1234" s="48">
        <v>0</v>
      </c>
      <c r="AL1234" s="49">
        <f t="shared" si="312"/>
        <v>0</v>
      </c>
      <c r="AM1234" s="48">
        <v>0</v>
      </c>
      <c r="AN1234" s="48">
        <v>0</v>
      </c>
      <c r="AO1234" s="48">
        <v>0</v>
      </c>
      <c r="AP1234" s="49">
        <f t="shared" si="313"/>
        <v>0</v>
      </c>
      <c r="AQ1234" s="48">
        <v>0</v>
      </c>
      <c r="AR1234" s="50">
        <v>0</v>
      </c>
      <c r="AS1234" s="50">
        <v>0</v>
      </c>
      <c r="AT1234" s="51">
        <f t="shared" si="314"/>
        <v>0</v>
      </c>
      <c r="AU1234" s="48">
        <v>0</v>
      </c>
      <c r="AV1234" s="50">
        <v>0</v>
      </c>
      <c r="AW1234" s="50">
        <v>0</v>
      </c>
      <c r="AX1234" s="51">
        <f t="shared" si="315"/>
        <v>0</v>
      </c>
      <c r="AY1234" s="50">
        <f t="shared" si="316"/>
        <v>-9240</v>
      </c>
      <c r="AZ1234" s="50">
        <f t="shared" si="317"/>
        <v>269640</v>
      </c>
      <c r="BA1234" s="50">
        <f t="shared" si="318"/>
        <v>52</v>
      </c>
      <c r="BB1234" s="49">
        <v>10.197997613434616</v>
      </c>
      <c r="BC1234" s="52" t="s">
        <v>1119</v>
      </c>
      <c r="BD1234" s="52" t="s">
        <v>1120</v>
      </c>
      <c r="BE1234" s="52" t="s">
        <v>1060</v>
      </c>
      <c r="BF1234" s="38"/>
    </row>
    <row r="1235" spans="1:58" s="33" customFormat="1" x14ac:dyDescent="0.2">
      <c r="A1235" s="47">
        <v>172764</v>
      </c>
      <c r="B1235" s="48" t="s">
        <v>1122</v>
      </c>
      <c r="C1235" s="48">
        <v>-39221.269999999997</v>
      </c>
      <c r="D1235" s="48">
        <v>0</v>
      </c>
      <c r="E1235" s="48">
        <v>0</v>
      </c>
      <c r="F1235" s="49">
        <f t="shared" si="304"/>
        <v>0</v>
      </c>
      <c r="G1235" s="48">
        <v>-39221.269999999997</v>
      </c>
      <c r="H1235" s="48">
        <v>0</v>
      </c>
      <c r="I1235" s="48">
        <v>0</v>
      </c>
      <c r="J1235" s="49">
        <f t="shared" si="305"/>
        <v>0</v>
      </c>
      <c r="K1235" s="48">
        <v>-39221.269999999997</v>
      </c>
      <c r="L1235" s="48">
        <v>0</v>
      </c>
      <c r="M1235" s="48">
        <v>0</v>
      </c>
      <c r="N1235" s="49">
        <f t="shared" si="306"/>
        <v>0</v>
      </c>
      <c r="O1235" s="48">
        <v>-39221.269999999997</v>
      </c>
      <c r="P1235" s="48">
        <v>0</v>
      </c>
      <c r="Q1235" s="48">
        <v>0</v>
      </c>
      <c r="R1235" s="49">
        <f t="shared" si="307"/>
        <v>0</v>
      </c>
      <c r="S1235" s="48">
        <v>-39221.269999999997</v>
      </c>
      <c r="T1235" s="48">
        <v>0</v>
      </c>
      <c r="U1235" s="48">
        <v>0</v>
      </c>
      <c r="V1235" s="49">
        <f t="shared" si="308"/>
        <v>0</v>
      </c>
      <c r="W1235" s="48">
        <v>-39221.269999999997</v>
      </c>
      <c r="X1235" s="48">
        <v>0</v>
      </c>
      <c r="Y1235" s="48">
        <v>0</v>
      </c>
      <c r="Z1235" s="49">
        <f t="shared" si="309"/>
        <v>0</v>
      </c>
      <c r="AA1235" s="48">
        <v>-39221.269999999997</v>
      </c>
      <c r="AB1235" s="48">
        <v>0</v>
      </c>
      <c r="AC1235" s="48">
        <v>0</v>
      </c>
      <c r="AD1235" s="49">
        <f t="shared" si="310"/>
        <v>0</v>
      </c>
      <c r="AE1235" s="54">
        <v>0</v>
      </c>
      <c r="AF1235" s="48">
        <v>0</v>
      </c>
      <c r="AG1235" s="48">
        <v>0</v>
      </c>
      <c r="AH1235" s="49">
        <f t="shared" si="311"/>
        <v>0</v>
      </c>
      <c r="AI1235" s="54">
        <v>0</v>
      </c>
      <c r="AJ1235" s="48">
        <v>0</v>
      </c>
      <c r="AK1235" s="48">
        <v>0</v>
      </c>
      <c r="AL1235" s="49">
        <f t="shared" si="312"/>
        <v>0</v>
      </c>
      <c r="AM1235" s="48">
        <v>0</v>
      </c>
      <c r="AN1235" s="48">
        <v>0</v>
      </c>
      <c r="AO1235" s="48">
        <v>0</v>
      </c>
      <c r="AP1235" s="49">
        <f t="shared" si="313"/>
        <v>0</v>
      </c>
      <c r="AQ1235" s="48">
        <v>0</v>
      </c>
      <c r="AR1235" s="50">
        <v>0</v>
      </c>
      <c r="AS1235" s="50">
        <v>0</v>
      </c>
      <c r="AT1235" s="51">
        <f t="shared" si="314"/>
        <v>0</v>
      </c>
      <c r="AU1235" s="48">
        <v>0</v>
      </c>
      <c r="AV1235" s="50">
        <v>0</v>
      </c>
      <c r="AW1235" s="50">
        <v>0</v>
      </c>
      <c r="AX1235" s="51">
        <f t="shared" si="315"/>
        <v>0</v>
      </c>
      <c r="AY1235" s="50">
        <f t="shared" si="316"/>
        <v>-274548.88999999996</v>
      </c>
      <c r="AZ1235" s="50">
        <f t="shared" si="317"/>
        <v>0</v>
      </c>
      <c r="BA1235" s="50">
        <f t="shared" si="318"/>
        <v>0</v>
      </c>
      <c r="BB1235" s="49">
        <v>0</v>
      </c>
      <c r="BC1235" s="52" t="s">
        <v>1119</v>
      </c>
      <c r="BD1235" s="52" t="s">
        <v>1120</v>
      </c>
      <c r="BE1235" s="52" t="s">
        <v>1060</v>
      </c>
      <c r="BF1235" s="38"/>
    </row>
    <row r="1236" spans="1:58" s="33" customFormat="1" x14ac:dyDescent="0.2">
      <c r="A1236" s="53">
        <v>142932</v>
      </c>
      <c r="B1236" s="54" t="s">
        <v>1663</v>
      </c>
      <c r="C1236" s="48">
        <v>-3622.68</v>
      </c>
      <c r="D1236" s="48">
        <v>0</v>
      </c>
      <c r="E1236" s="48">
        <v>0</v>
      </c>
      <c r="F1236" s="49">
        <f t="shared" si="304"/>
        <v>0</v>
      </c>
      <c r="G1236" s="48">
        <v>-3622.68</v>
      </c>
      <c r="H1236" s="48">
        <v>0</v>
      </c>
      <c r="I1236" s="48">
        <v>0</v>
      </c>
      <c r="J1236" s="49">
        <f t="shared" si="305"/>
        <v>0</v>
      </c>
      <c r="K1236" s="48">
        <v>-3622.68</v>
      </c>
      <c r="L1236" s="48">
        <v>0</v>
      </c>
      <c r="M1236" s="48">
        <v>0</v>
      </c>
      <c r="N1236" s="49">
        <f t="shared" si="306"/>
        <v>0</v>
      </c>
      <c r="O1236" s="48">
        <v>-3622.68</v>
      </c>
      <c r="P1236" s="48">
        <v>0</v>
      </c>
      <c r="Q1236" s="48">
        <v>0</v>
      </c>
      <c r="R1236" s="49">
        <f t="shared" si="307"/>
        <v>0</v>
      </c>
      <c r="S1236" s="48">
        <v>-3622.68</v>
      </c>
      <c r="T1236" s="48">
        <v>0</v>
      </c>
      <c r="U1236" s="48">
        <v>0</v>
      </c>
      <c r="V1236" s="49">
        <f t="shared" si="308"/>
        <v>0</v>
      </c>
      <c r="W1236" s="48">
        <v>0</v>
      </c>
      <c r="X1236" s="48">
        <v>0</v>
      </c>
      <c r="Y1236" s="48">
        <v>0</v>
      </c>
      <c r="Z1236" s="49">
        <f t="shared" si="309"/>
        <v>0</v>
      </c>
      <c r="AA1236" s="54">
        <v>0</v>
      </c>
      <c r="AB1236" s="48">
        <v>0</v>
      </c>
      <c r="AC1236" s="48">
        <v>0</v>
      </c>
      <c r="AD1236" s="49">
        <f t="shared" si="310"/>
        <v>0</v>
      </c>
      <c r="AE1236" s="54">
        <v>0</v>
      </c>
      <c r="AF1236" s="48">
        <v>0</v>
      </c>
      <c r="AG1236" s="48">
        <v>0</v>
      </c>
      <c r="AH1236" s="49">
        <f t="shared" si="311"/>
        <v>0</v>
      </c>
      <c r="AI1236" s="54">
        <v>0</v>
      </c>
      <c r="AJ1236" s="48">
        <v>0</v>
      </c>
      <c r="AK1236" s="48">
        <v>0</v>
      </c>
      <c r="AL1236" s="49">
        <f t="shared" si="312"/>
        <v>0</v>
      </c>
      <c r="AM1236" s="48">
        <v>0</v>
      </c>
      <c r="AN1236" s="48">
        <v>0</v>
      </c>
      <c r="AO1236" s="48">
        <v>0</v>
      </c>
      <c r="AP1236" s="49">
        <f t="shared" si="313"/>
        <v>0</v>
      </c>
      <c r="AQ1236" s="48">
        <v>0</v>
      </c>
      <c r="AR1236" s="50">
        <v>0</v>
      </c>
      <c r="AS1236" s="50">
        <v>0</v>
      </c>
      <c r="AT1236" s="51">
        <f t="shared" si="314"/>
        <v>0</v>
      </c>
      <c r="AU1236" s="48">
        <v>0</v>
      </c>
      <c r="AV1236" s="50">
        <v>0</v>
      </c>
      <c r="AW1236" s="50">
        <v>0</v>
      </c>
      <c r="AX1236" s="51">
        <f t="shared" si="315"/>
        <v>0</v>
      </c>
      <c r="AY1236" s="50">
        <f t="shared" si="316"/>
        <v>-18113.399999999998</v>
      </c>
      <c r="AZ1236" s="50">
        <f t="shared" si="317"/>
        <v>0</v>
      </c>
      <c r="BA1236" s="50">
        <f t="shared" si="318"/>
        <v>0</v>
      </c>
      <c r="BB1236" s="49">
        <v>0</v>
      </c>
      <c r="BC1236" s="52" t="s">
        <v>1119</v>
      </c>
      <c r="BD1236" s="52" t="s">
        <v>1120</v>
      </c>
      <c r="BE1236" s="52" t="s">
        <v>1060</v>
      </c>
      <c r="BF1236" s="38"/>
    </row>
    <row r="1237" spans="1:58" s="33" customFormat="1" x14ac:dyDescent="0.2">
      <c r="A1237" s="53">
        <v>170903</v>
      </c>
      <c r="B1237" s="54" t="s">
        <v>1664</v>
      </c>
      <c r="C1237" s="48">
        <v>-14552</v>
      </c>
      <c r="D1237" s="48">
        <v>0</v>
      </c>
      <c r="E1237" s="48">
        <v>0</v>
      </c>
      <c r="F1237" s="49">
        <f t="shared" si="304"/>
        <v>0</v>
      </c>
      <c r="G1237" s="48">
        <v>-14552</v>
      </c>
      <c r="H1237" s="48">
        <v>0</v>
      </c>
      <c r="I1237" s="48">
        <v>0</v>
      </c>
      <c r="J1237" s="49">
        <f t="shared" si="305"/>
        <v>0</v>
      </c>
      <c r="K1237" s="48">
        <v>-14552</v>
      </c>
      <c r="L1237" s="48">
        <v>0</v>
      </c>
      <c r="M1237" s="48">
        <v>0</v>
      </c>
      <c r="N1237" s="49">
        <f t="shared" si="306"/>
        <v>0</v>
      </c>
      <c r="O1237" s="48">
        <v>-14552</v>
      </c>
      <c r="P1237" s="48">
        <v>0</v>
      </c>
      <c r="Q1237" s="48">
        <v>0</v>
      </c>
      <c r="R1237" s="49">
        <f t="shared" si="307"/>
        <v>0</v>
      </c>
      <c r="S1237" s="48">
        <v>-14552</v>
      </c>
      <c r="T1237" s="48">
        <v>0</v>
      </c>
      <c r="U1237" s="48">
        <v>0</v>
      </c>
      <c r="V1237" s="49">
        <f t="shared" si="308"/>
        <v>0</v>
      </c>
      <c r="W1237" s="48">
        <v>0</v>
      </c>
      <c r="X1237" s="48">
        <v>0</v>
      </c>
      <c r="Y1237" s="48">
        <v>0</v>
      </c>
      <c r="Z1237" s="49">
        <f t="shared" si="309"/>
        <v>0</v>
      </c>
      <c r="AA1237" s="54">
        <v>0</v>
      </c>
      <c r="AB1237" s="48">
        <v>0</v>
      </c>
      <c r="AC1237" s="48">
        <v>0</v>
      </c>
      <c r="AD1237" s="49">
        <f t="shared" si="310"/>
        <v>0</v>
      </c>
      <c r="AE1237" s="54">
        <v>0</v>
      </c>
      <c r="AF1237" s="48">
        <v>0</v>
      </c>
      <c r="AG1237" s="48">
        <v>0</v>
      </c>
      <c r="AH1237" s="49">
        <f t="shared" si="311"/>
        <v>0</v>
      </c>
      <c r="AI1237" s="54">
        <v>0</v>
      </c>
      <c r="AJ1237" s="48">
        <v>0</v>
      </c>
      <c r="AK1237" s="48">
        <v>0</v>
      </c>
      <c r="AL1237" s="49">
        <f t="shared" si="312"/>
        <v>0</v>
      </c>
      <c r="AM1237" s="48">
        <v>0</v>
      </c>
      <c r="AN1237" s="48">
        <v>0</v>
      </c>
      <c r="AO1237" s="48">
        <v>0</v>
      </c>
      <c r="AP1237" s="49">
        <f t="shared" si="313"/>
        <v>0</v>
      </c>
      <c r="AQ1237" s="48">
        <v>0</v>
      </c>
      <c r="AR1237" s="50">
        <v>0</v>
      </c>
      <c r="AS1237" s="50">
        <v>0</v>
      </c>
      <c r="AT1237" s="51">
        <f t="shared" si="314"/>
        <v>0</v>
      </c>
      <c r="AU1237" s="48">
        <v>0</v>
      </c>
      <c r="AV1237" s="50">
        <v>0</v>
      </c>
      <c r="AW1237" s="50">
        <v>0</v>
      </c>
      <c r="AX1237" s="51">
        <f t="shared" si="315"/>
        <v>0</v>
      </c>
      <c r="AY1237" s="50">
        <f t="shared" si="316"/>
        <v>-72760</v>
      </c>
      <c r="AZ1237" s="50">
        <f t="shared" si="317"/>
        <v>0</v>
      </c>
      <c r="BA1237" s="50">
        <f t="shared" si="318"/>
        <v>0</v>
      </c>
      <c r="BB1237" s="49">
        <v>0</v>
      </c>
      <c r="BC1237" s="52" t="s">
        <v>1119</v>
      </c>
      <c r="BD1237" s="52" t="s">
        <v>1120</v>
      </c>
      <c r="BE1237" s="52" t="s">
        <v>1060</v>
      </c>
      <c r="BF1237" s="38"/>
    </row>
    <row r="1238" spans="1:58" s="33" customFormat="1" x14ac:dyDescent="0.2">
      <c r="A1238" s="53">
        <v>171604</v>
      </c>
      <c r="B1238" s="54" t="s">
        <v>1118</v>
      </c>
      <c r="C1238" s="48">
        <v>255299.36</v>
      </c>
      <c r="D1238" s="48">
        <v>0</v>
      </c>
      <c r="E1238" s="48">
        <v>0</v>
      </c>
      <c r="F1238" s="49">
        <f t="shared" si="304"/>
        <v>0</v>
      </c>
      <c r="G1238" s="48">
        <v>255299.36</v>
      </c>
      <c r="H1238" s="48">
        <v>0</v>
      </c>
      <c r="I1238" s="48">
        <v>0</v>
      </c>
      <c r="J1238" s="49">
        <f t="shared" si="305"/>
        <v>0</v>
      </c>
      <c r="K1238" s="48">
        <v>155299.35999999999</v>
      </c>
      <c r="L1238" s="48">
        <v>0</v>
      </c>
      <c r="M1238" s="48">
        <v>0</v>
      </c>
      <c r="N1238" s="49">
        <f t="shared" si="306"/>
        <v>0</v>
      </c>
      <c r="O1238" s="48">
        <v>0.36</v>
      </c>
      <c r="P1238" s="48">
        <v>0</v>
      </c>
      <c r="Q1238" s="48">
        <v>0</v>
      </c>
      <c r="R1238" s="49">
        <f t="shared" si="307"/>
        <v>0</v>
      </c>
      <c r="S1238" s="48">
        <v>0.36</v>
      </c>
      <c r="T1238" s="48">
        <v>0</v>
      </c>
      <c r="U1238" s="48">
        <v>0</v>
      </c>
      <c r="V1238" s="49">
        <f t="shared" si="308"/>
        <v>0</v>
      </c>
      <c r="W1238" s="48">
        <v>0.36</v>
      </c>
      <c r="X1238" s="48">
        <v>0</v>
      </c>
      <c r="Y1238" s="48">
        <v>0</v>
      </c>
      <c r="Z1238" s="49">
        <f t="shared" si="309"/>
        <v>0</v>
      </c>
      <c r="AA1238" s="54">
        <v>0</v>
      </c>
      <c r="AB1238" s="48">
        <v>0</v>
      </c>
      <c r="AC1238" s="48">
        <v>0</v>
      </c>
      <c r="AD1238" s="49">
        <f t="shared" si="310"/>
        <v>0</v>
      </c>
      <c r="AE1238" s="54">
        <v>0</v>
      </c>
      <c r="AF1238" s="48">
        <v>0</v>
      </c>
      <c r="AG1238" s="48">
        <v>0</v>
      </c>
      <c r="AH1238" s="49">
        <f t="shared" si="311"/>
        <v>0</v>
      </c>
      <c r="AI1238" s="54">
        <v>0</v>
      </c>
      <c r="AJ1238" s="48">
        <v>0</v>
      </c>
      <c r="AK1238" s="48">
        <v>0</v>
      </c>
      <c r="AL1238" s="49">
        <f t="shared" si="312"/>
        <v>0</v>
      </c>
      <c r="AM1238" s="48">
        <v>0</v>
      </c>
      <c r="AN1238" s="48">
        <v>0</v>
      </c>
      <c r="AO1238" s="48">
        <v>0</v>
      </c>
      <c r="AP1238" s="49">
        <f t="shared" si="313"/>
        <v>0</v>
      </c>
      <c r="AQ1238" s="48">
        <v>0</v>
      </c>
      <c r="AR1238" s="50">
        <v>0</v>
      </c>
      <c r="AS1238" s="50">
        <v>0</v>
      </c>
      <c r="AT1238" s="51">
        <f t="shared" si="314"/>
        <v>0</v>
      </c>
      <c r="AU1238" s="48">
        <v>0</v>
      </c>
      <c r="AV1238" s="50">
        <v>0</v>
      </c>
      <c r="AW1238" s="50">
        <v>0</v>
      </c>
      <c r="AX1238" s="51">
        <f t="shared" si="315"/>
        <v>0</v>
      </c>
      <c r="AY1238" s="50">
        <f t="shared" si="316"/>
        <v>665899.15999999992</v>
      </c>
      <c r="AZ1238" s="50">
        <f t="shared" si="317"/>
        <v>0</v>
      </c>
      <c r="BA1238" s="50">
        <f t="shared" si="318"/>
        <v>0</v>
      </c>
      <c r="BB1238" s="49">
        <v>0</v>
      </c>
      <c r="BC1238" s="52" t="s">
        <v>1119</v>
      </c>
      <c r="BD1238" s="52" t="s">
        <v>1120</v>
      </c>
      <c r="BE1238" s="52" t="s">
        <v>1060</v>
      </c>
      <c r="BF1238" s="38"/>
    </row>
    <row r="1239" spans="1:58" s="33" customFormat="1" x14ac:dyDescent="0.2">
      <c r="A1239" s="47">
        <v>140821</v>
      </c>
      <c r="B1239" s="48" t="s">
        <v>1142</v>
      </c>
      <c r="C1239" s="48">
        <v>-828.84</v>
      </c>
      <c r="D1239" s="48">
        <v>61275</v>
      </c>
      <c r="E1239" s="48">
        <v>9.5</v>
      </c>
      <c r="F1239" s="49">
        <f t="shared" si="304"/>
        <v>-0.40579681762545899</v>
      </c>
      <c r="G1239" s="48">
        <v>-14278.84</v>
      </c>
      <c r="H1239" s="48">
        <v>313350</v>
      </c>
      <c r="I1239" s="48">
        <v>50</v>
      </c>
      <c r="J1239" s="49">
        <f t="shared" si="305"/>
        <v>-1.4126186053933301</v>
      </c>
      <c r="K1239" s="48">
        <v>-10581.34</v>
      </c>
      <c r="L1239" s="48">
        <v>31850</v>
      </c>
      <c r="M1239" s="48">
        <v>5</v>
      </c>
      <c r="N1239" s="49">
        <f t="shared" si="306"/>
        <v>-9.9667252747252739</v>
      </c>
      <c r="O1239" s="48">
        <v>-10331.34</v>
      </c>
      <c r="P1239" s="48">
        <v>194050</v>
      </c>
      <c r="Q1239" s="48">
        <v>30</v>
      </c>
      <c r="R1239" s="49">
        <f t="shared" si="307"/>
        <v>-1.6504588508116464</v>
      </c>
      <c r="S1239" s="48">
        <v>-3206.34</v>
      </c>
      <c r="T1239" s="48">
        <v>233780</v>
      </c>
      <c r="U1239" s="48">
        <v>37</v>
      </c>
      <c r="V1239" s="49">
        <f t="shared" si="308"/>
        <v>-0.42517127213619643</v>
      </c>
      <c r="W1239" s="48">
        <v>-13686.34</v>
      </c>
      <c r="X1239" s="48">
        <v>158500</v>
      </c>
      <c r="Y1239" s="48">
        <v>25</v>
      </c>
      <c r="Z1239" s="49">
        <f t="shared" si="309"/>
        <v>-2.5904744479495272</v>
      </c>
      <c r="AA1239" s="48">
        <v>-8486.34</v>
      </c>
      <c r="AB1239" s="48">
        <v>222900</v>
      </c>
      <c r="AC1239" s="48">
        <v>35</v>
      </c>
      <c r="AD1239" s="49">
        <f t="shared" si="310"/>
        <v>-1.1802446837146703</v>
      </c>
      <c r="AE1239" s="48">
        <v>-11686.34</v>
      </c>
      <c r="AF1239" s="48">
        <v>0</v>
      </c>
      <c r="AG1239" s="48">
        <v>0</v>
      </c>
      <c r="AH1239" s="49">
        <f t="shared" si="311"/>
        <v>0</v>
      </c>
      <c r="AI1239" s="48">
        <v>-35143.839999999997</v>
      </c>
      <c r="AJ1239" s="48">
        <v>428895</v>
      </c>
      <c r="AK1239" s="48">
        <v>65.5</v>
      </c>
      <c r="AL1239" s="49">
        <f t="shared" si="312"/>
        <v>-2.5401532776087383</v>
      </c>
      <c r="AM1239" s="48">
        <v>-141693.84</v>
      </c>
      <c r="AN1239" s="48">
        <v>0</v>
      </c>
      <c r="AO1239" s="48">
        <v>0</v>
      </c>
      <c r="AP1239" s="49">
        <f t="shared" si="313"/>
        <v>0</v>
      </c>
      <c r="AQ1239" s="48">
        <v>-55493.85</v>
      </c>
      <c r="AR1239" s="50">
        <v>358700</v>
      </c>
      <c r="AS1239" s="50">
        <v>55</v>
      </c>
      <c r="AT1239" s="51">
        <f t="shared" si="314"/>
        <v>-4.7959558126568167</v>
      </c>
      <c r="AU1239" s="48">
        <v>-47686.35</v>
      </c>
      <c r="AV1239" s="50">
        <v>364800</v>
      </c>
      <c r="AW1239" s="50">
        <v>55</v>
      </c>
      <c r="AX1239" s="51">
        <f t="shared" si="315"/>
        <v>-4.0522939967105263</v>
      </c>
      <c r="AY1239" s="50">
        <f t="shared" si="316"/>
        <v>-61399.37999999999</v>
      </c>
      <c r="AZ1239" s="50">
        <f t="shared" si="317"/>
        <v>1215705</v>
      </c>
      <c r="BA1239" s="50">
        <f t="shared" si="318"/>
        <v>367</v>
      </c>
      <c r="BB1239" s="49">
        <v>-4.6223603732950451</v>
      </c>
      <c r="BC1239" s="52" t="s">
        <v>1143</v>
      </c>
      <c r="BD1239" s="52" t="s">
        <v>1120</v>
      </c>
      <c r="BE1239" s="52" t="s">
        <v>1060</v>
      </c>
      <c r="BF1239" s="38"/>
    </row>
    <row r="1240" spans="1:58" s="33" customFormat="1" x14ac:dyDescent="0.2">
      <c r="A1240" s="47">
        <v>140913</v>
      </c>
      <c r="B1240" s="48" t="s">
        <v>1665</v>
      </c>
      <c r="C1240" s="48">
        <v>-33374.03</v>
      </c>
      <c r="D1240" s="48">
        <v>0</v>
      </c>
      <c r="E1240" s="48">
        <v>0</v>
      </c>
      <c r="F1240" s="49">
        <f t="shared" si="304"/>
        <v>0</v>
      </c>
      <c r="G1240" s="48">
        <v>-33374.03</v>
      </c>
      <c r="H1240" s="48">
        <v>0</v>
      </c>
      <c r="I1240" s="48">
        <v>0</v>
      </c>
      <c r="J1240" s="49">
        <f t="shared" si="305"/>
        <v>0</v>
      </c>
      <c r="K1240" s="48">
        <v>-33374.03</v>
      </c>
      <c r="L1240" s="48">
        <v>0</v>
      </c>
      <c r="M1240" s="48">
        <v>0</v>
      </c>
      <c r="N1240" s="49">
        <f t="shared" si="306"/>
        <v>0</v>
      </c>
      <c r="O1240" s="48">
        <v>-33374.03</v>
      </c>
      <c r="P1240" s="48">
        <v>0</v>
      </c>
      <c r="Q1240" s="48">
        <v>0</v>
      </c>
      <c r="R1240" s="49">
        <f t="shared" si="307"/>
        <v>0</v>
      </c>
      <c r="S1240" s="48">
        <v>-33374.03</v>
      </c>
      <c r="T1240" s="48">
        <v>0</v>
      </c>
      <c r="U1240" s="48">
        <v>0</v>
      </c>
      <c r="V1240" s="49">
        <f t="shared" si="308"/>
        <v>0</v>
      </c>
      <c r="W1240" s="48">
        <v>-33374.03</v>
      </c>
      <c r="X1240" s="48">
        <v>0</v>
      </c>
      <c r="Y1240" s="48">
        <v>0</v>
      </c>
      <c r="Z1240" s="49">
        <f t="shared" si="309"/>
        <v>0</v>
      </c>
      <c r="AA1240" s="48">
        <v>-33374.03</v>
      </c>
      <c r="AB1240" s="48">
        <v>0</v>
      </c>
      <c r="AC1240" s="48">
        <v>0</v>
      </c>
      <c r="AD1240" s="49">
        <f t="shared" si="310"/>
        <v>0</v>
      </c>
      <c r="AE1240" s="48">
        <v>-33374.03</v>
      </c>
      <c r="AF1240" s="48">
        <v>0</v>
      </c>
      <c r="AG1240" s="48">
        <v>0</v>
      </c>
      <c r="AH1240" s="49">
        <f t="shared" si="311"/>
        <v>0</v>
      </c>
      <c r="AI1240" s="48">
        <v>-33374.03</v>
      </c>
      <c r="AJ1240" s="48">
        <v>0</v>
      </c>
      <c r="AK1240" s="48">
        <v>0</v>
      </c>
      <c r="AL1240" s="49">
        <f t="shared" si="312"/>
        <v>0</v>
      </c>
      <c r="AM1240" s="48">
        <v>-33374.03</v>
      </c>
      <c r="AN1240" s="48">
        <v>0</v>
      </c>
      <c r="AO1240" s="48">
        <v>0</v>
      </c>
      <c r="AP1240" s="49">
        <f t="shared" si="313"/>
        <v>0</v>
      </c>
      <c r="AQ1240" s="48">
        <v>-33374.03</v>
      </c>
      <c r="AR1240" s="50">
        <v>0</v>
      </c>
      <c r="AS1240" s="50">
        <v>0</v>
      </c>
      <c r="AT1240" s="51">
        <f t="shared" si="314"/>
        <v>0</v>
      </c>
      <c r="AU1240" s="48">
        <v>-33374.03</v>
      </c>
      <c r="AV1240" s="50">
        <v>0</v>
      </c>
      <c r="AW1240" s="50">
        <v>0</v>
      </c>
      <c r="AX1240" s="51">
        <f t="shared" si="315"/>
        <v>0</v>
      </c>
      <c r="AY1240" s="50">
        <f t="shared" si="316"/>
        <v>-233618.21</v>
      </c>
      <c r="AZ1240" s="50">
        <f t="shared" si="317"/>
        <v>0</v>
      </c>
      <c r="BA1240" s="50">
        <f t="shared" si="318"/>
        <v>0</v>
      </c>
      <c r="BB1240" s="49">
        <v>0</v>
      </c>
      <c r="BC1240" s="52" t="s">
        <v>1143</v>
      </c>
      <c r="BD1240" s="52" t="s">
        <v>1120</v>
      </c>
      <c r="BE1240" s="52" t="s">
        <v>1060</v>
      </c>
      <c r="BF1240" s="38"/>
    </row>
    <row r="1241" spans="1:58" s="33" customFormat="1" x14ac:dyDescent="0.2">
      <c r="A1241" s="47">
        <v>143113</v>
      </c>
      <c r="B1241" s="48" t="s">
        <v>1145</v>
      </c>
      <c r="C1241" s="48">
        <v>268783.40999999997</v>
      </c>
      <c r="D1241" s="48">
        <v>874840</v>
      </c>
      <c r="E1241" s="48">
        <v>134</v>
      </c>
      <c r="F1241" s="49">
        <f t="shared" si="304"/>
        <v>9.2171166156097115</v>
      </c>
      <c r="G1241" s="48">
        <v>193109.4</v>
      </c>
      <c r="H1241" s="48">
        <v>1193180</v>
      </c>
      <c r="I1241" s="48">
        <v>187</v>
      </c>
      <c r="J1241" s="49">
        <f t="shared" si="305"/>
        <v>5.0171737709314597</v>
      </c>
      <c r="K1241" s="48">
        <v>-55535.59</v>
      </c>
      <c r="L1241" s="48">
        <v>996400</v>
      </c>
      <c r="M1241" s="48">
        <v>154</v>
      </c>
      <c r="N1241" s="49">
        <f t="shared" si="306"/>
        <v>-1.6720872139702929</v>
      </c>
      <c r="O1241" s="48">
        <v>139190.41</v>
      </c>
      <c r="P1241" s="48">
        <v>1150620</v>
      </c>
      <c r="Q1241" s="48">
        <v>178</v>
      </c>
      <c r="R1241" s="49">
        <f t="shared" si="307"/>
        <v>3.7500675375015211</v>
      </c>
      <c r="S1241" s="48">
        <v>164214.43</v>
      </c>
      <c r="T1241" s="48">
        <v>1518910</v>
      </c>
      <c r="U1241" s="48">
        <v>239</v>
      </c>
      <c r="V1241" s="49">
        <f t="shared" si="308"/>
        <v>3.3515134734776915</v>
      </c>
      <c r="W1241" s="48">
        <v>204335.46</v>
      </c>
      <c r="X1241" s="48">
        <v>1377450</v>
      </c>
      <c r="Y1241" s="48">
        <v>215</v>
      </c>
      <c r="Z1241" s="49">
        <f t="shared" si="309"/>
        <v>4.4502985952303167</v>
      </c>
      <c r="AA1241" s="48">
        <v>318291.46000000002</v>
      </c>
      <c r="AB1241" s="48">
        <v>1698990</v>
      </c>
      <c r="AC1241" s="48">
        <v>251</v>
      </c>
      <c r="AD1241" s="49">
        <f t="shared" si="310"/>
        <v>5.8075887792158873</v>
      </c>
      <c r="AE1241" s="48">
        <v>950803.48</v>
      </c>
      <c r="AF1241" s="48">
        <v>1393915</v>
      </c>
      <c r="AG1241" s="48">
        <v>208.5</v>
      </c>
      <c r="AH1241" s="49">
        <f t="shared" si="311"/>
        <v>20.463302568664517</v>
      </c>
      <c r="AI1241" s="48">
        <v>300401.48</v>
      </c>
      <c r="AJ1241" s="48">
        <v>1159035</v>
      </c>
      <c r="AK1241" s="48">
        <v>174.5</v>
      </c>
      <c r="AL1241" s="49">
        <f t="shared" si="312"/>
        <v>8.0346545876526587</v>
      </c>
      <c r="AM1241" s="48">
        <v>622570.43000000005</v>
      </c>
      <c r="AN1241" s="48">
        <v>1598210</v>
      </c>
      <c r="AO1241" s="48">
        <v>249</v>
      </c>
      <c r="AP1241" s="49">
        <f t="shared" si="313"/>
        <v>12.075811895808435</v>
      </c>
      <c r="AQ1241" s="48">
        <v>704414.43</v>
      </c>
      <c r="AR1241" s="50">
        <v>1677295</v>
      </c>
      <c r="AS1241" s="50">
        <v>253</v>
      </c>
      <c r="AT1241" s="51">
        <f t="shared" si="314"/>
        <v>13.019085688564028</v>
      </c>
      <c r="AU1241" s="48">
        <v>243606.42</v>
      </c>
      <c r="AV1241" s="50">
        <v>1892090</v>
      </c>
      <c r="AW1241" s="50">
        <v>286</v>
      </c>
      <c r="AX1241" s="51">
        <f t="shared" si="315"/>
        <v>3.9912472556802268</v>
      </c>
      <c r="AY1241" s="50">
        <f t="shared" si="316"/>
        <v>1232388.98</v>
      </c>
      <c r="AZ1241" s="50">
        <f t="shared" si="317"/>
        <v>8810390</v>
      </c>
      <c r="BA1241" s="50">
        <f t="shared" si="318"/>
        <v>2529</v>
      </c>
      <c r="BB1241" s="49">
        <v>7.602700138860869</v>
      </c>
      <c r="BC1241" s="52" t="s">
        <v>1143</v>
      </c>
      <c r="BD1241" s="52" t="s">
        <v>1120</v>
      </c>
      <c r="BE1241" s="52" t="s">
        <v>1060</v>
      </c>
      <c r="BF1241" s="38"/>
    </row>
    <row r="1242" spans="1:58" s="33" customFormat="1" x14ac:dyDescent="0.2">
      <c r="A1242" s="47">
        <v>143114</v>
      </c>
      <c r="B1242" s="48" t="s">
        <v>1146</v>
      </c>
      <c r="C1242" s="48">
        <v>986676.9</v>
      </c>
      <c r="D1242" s="48">
        <v>1396850</v>
      </c>
      <c r="E1242" s="48">
        <v>204</v>
      </c>
      <c r="F1242" s="49">
        <f t="shared" si="304"/>
        <v>21.190755628736085</v>
      </c>
      <c r="G1242" s="48">
        <v>358461.9</v>
      </c>
      <c r="H1242" s="48">
        <v>627250</v>
      </c>
      <c r="I1242" s="48">
        <v>100</v>
      </c>
      <c r="J1242" s="49">
        <f t="shared" si="305"/>
        <v>17.715932881626149</v>
      </c>
      <c r="K1242" s="48">
        <v>74396.649999999994</v>
      </c>
      <c r="L1242" s="48">
        <v>1601393.5</v>
      </c>
      <c r="M1242" s="48">
        <v>236.45</v>
      </c>
      <c r="N1242" s="49">
        <f t="shared" si="306"/>
        <v>1.393723341577195</v>
      </c>
      <c r="O1242" s="48">
        <v>-27937.37</v>
      </c>
      <c r="P1242" s="48">
        <v>1233692.5</v>
      </c>
      <c r="Q1242" s="48">
        <v>190.25</v>
      </c>
      <c r="R1242" s="49">
        <f t="shared" si="307"/>
        <v>-0.70200513499109385</v>
      </c>
      <c r="S1242" s="48">
        <v>-33490.870000000003</v>
      </c>
      <c r="T1242" s="48">
        <v>1049015</v>
      </c>
      <c r="U1242" s="48">
        <v>163.5</v>
      </c>
      <c r="V1242" s="49">
        <f t="shared" si="308"/>
        <v>-0.98970650562670703</v>
      </c>
      <c r="W1242" s="48">
        <v>153949.1</v>
      </c>
      <c r="X1242" s="48">
        <v>1185400</v>
      </c>
      <c r="Y1242" s="48">
        <v>185</v>
      </c>
      <c r="Z1242" s="49">
        <f t="shared" si="309"/>
        <v>3.8961304201113549</v>
      </c>
      <c r="AA1242" s="48">
        <v>405330.11</v>
      </c>
      <c r="AB1242" s="48">
        <v>1314354</v>
      </c>
      <c r="AC1242" s="48">
        <v>189.6</v>
      </c>
      <c r="AD1242" s="49">
        <f t="shared" si="310"/>
        <v>9.5600069768114224</v>
      </c>
      <c r="AE1242" s="48">
        <v>803803.05</v>
      </c>
      <c r="AF1242" s="48">
        <v>1068200</v>
      </c>
      <c r="AG1242" s="48">
        <v>155</v>
      </c>
      <c r="AH1242" s="49">
        <f t="shared" si="311"/>
        <v>22.57450992323535</v>
      </c>
      <c r="AI1242" s="48">
        <v>635550.51</v>
      </c>
      <c r="AJ1242" s="48">
        <v>2085383</v>
      </c>
      <c r="AK1242" s="48">
        <v>315.2</v>
      </c>
      <c r="AL1242" s="49">
        <f t="shared" si="312"/>
        <v>9.4476965670095137</v>
      </c>
      <c r="AM1242" s="48">
        <v>574236.52</v>
      </c>
      <c r="AN1242" s="48">
        <v>1537068.5</v>
      </c>
      <c r="AO1242" s="48">
        <v>235.65</v>
      </c>
      <c r="AP1242" s="49">
        <f t="shared" si="313"/>
        <v>11.581352503157797</v>
      </c>
      <c r="AQ1242" s="48">
        <v>688563.5</v>
      </c>
      <c r="AR1242" s="50">
        <v>1793944</v>
      </c>
      <c r="AS1242" s="50">
        <v>267.10000000000002</v>
      </c>
      <c r="AT1242" s="51">
        <f t="shared" si="314"/>
        <v>11.898625876838965</v>
      </c>
      <c r="AU1242" s="48">
        <v>400316.12</v>
      </c>
      <c r="AV1242" s="50">
        <v>2670417</v>
      </c>
      <c r="AW1242" s="50">
        <v>392.8</v>
      </c>
      <c r="AX1242" s="51">
        <f t="shared" si="315"/>
        <v>4.6471392745028206</v>
      </c>
      <c r="AY1242" s="50">
        <f t="shared" si="316"/>
        <v>1917386.42</v>
      </c>
      <c r="AZ1242" s="50">
        <f t="shared" si="317"/>
        <v>8407955</v>
      </c>
      <c r="BA1242" s="50">
        <f t="shared" si="318"/>
        <v>2634.55</v>
      </c>
      <c r="BB1242" s="49">
        <v>8.8604354429284236</v>
      </c>
      <c r="BC1242" s="52" t="s">
        <v>1143</v>
      </c>
      <c r="BD1242" s="52" t="s">
        <v>1120</v>
      </c>
      <c r="BE1242" s="52" t="s">
        <v>1060</v>
      </c>
      <c r="BF1242" s="38"/>
    </row>
    <row r="1243" spans="1:58" s="33" customFormat="1" x14ac:dyDescent="0.2">
      <c r="A1243" s="47">
        <v>143148</v>
      </c>
      <c r="B1243" s="48" t="s">
        <v>1147</v>
      </c>
      <c r="C1243" s="48">
        <v>764439.47</v>
      </c>
      <c r="D1243" s="48">
        <v>721920</v>
      </c>
      <c r="E1243" s="48">
        <v>107.4</v>
      </c>
      <c r="F1243" s="49">
        <f t="shared" si="304"/>
        <v>31.766932762632976</v>
      </c>
      <c r="G1243" s="48">
        <v>818359.48</v>
      </c>
      <c r="H1243" s="48">
        <v>981825</v>
      </c>
      <c r="I1243" s="48">
        <v>152.5</v>
      </c>
      <c r="J1243" s="49">
        <f t="shared" si="305"/>
        <v>25.838763404883764</v>
      </c>
      <c r="K1243" s="48">
        <v>705580.99</v>
      </c>
      <c r="L1243" s="48">
        <v>1274990</v>
      </c>
      <c r="M1243" s="48">
        <v>192</v>
      </c>
      <c r="N1243" s="49">
        <f t="shared" si="306"/>
        <v>16.602035859104777</v>
      </c>
      <c r="O1243" s="48">
        <v>934829.99</v>
      </c>
      <c r="P1243" s="48">
        <v>1235950</v>
      </c>
      <c r="Q1243" s="48">
        <v>190</v>
      </c>
      <c r="R1243" s="49">
        <f t="shared" si="307"/>
        <v>23.447331760993571</v>
      </c>
      <c r="S1243" s="48">
        <v>503809.99</v>
      </c>
      <c r="T1243" s="48">
        <v>324950</v>
      </c>
      <c r="U1243" s="48">
        <v>50</v>
      </c>
      <c r="V1243" s="49">
        <f t="shared" si="308"/>
        <v>48.063116448684411</v>
      </c>
      <c r="W1243" s="48">
        <v>542110</v>
      </c>
      <c r="X1243" s="48">
        <v>516780</v>
      </c>
      <c r="Y1243" s="48">
        <v>82</v>
      </c>
      <c r="Z1243" s="49">
        <f t="shared" si="309"/>
        <v>31.470451642865434</v>
      </c>
      <c r="AA1243" s="48">
        <v>1070860</v>
      </c>
      <c r="AB1243" s="48">
        <v>1533330</v>
      </c>
      <c r="AC1243" s="48">
        <v>217</v>
      </c>
      <c r="AD1243" s="49">
        <f t="shared" si="310"/>
        <v>21.650042717484169</v>
      </c>
      <c r="AE1243" s="48">
        <v>721005</v>
      </c>
      <c r="AF1243" s="48">
        <v>382220</v>
      </c>
      <c r="AG1243" s="48">
        <v>58</v>
      </c>
      <c r="AH1243" s="49">
        <f t="shared" si="311"/>
        <v>56.590837737428707</v>
      </c>
      <c r="AI1243" s="48">
        <v>471588.75</v>
      </c>
      <c r="AJ1243" s="48">
        <v>746527.5</v>
      </c>
      <c r="AK1243" s="48">
        <v>114.75</v>
      </c>
      <c r="AL1243" s="49">
        <f t="shared" si="312"/>
        <v>19.583004309955093</v>
      </c>
      <c r="AM1243" s="48">
        <v>801038.75</v>
      </c>
      <c r="AN1243" s="48">
        <v>1288750</v>
      </c>
      <c r="AO1243" s="48">
        <v>200</v>
      </c>
      <c r="AP1243" s="49">
        <f t="shared" si="313"/>
        <v>19.268439379243453</v>
      </c>
      <c r="AQ1243" s="48">
        <v>642350.26</v>
      </c>
      <c r="AR1243" s="50">
        <v>1200584.5</v>
      </c>
      <c r="AS1243" s="50">
        <v>183.55</v>
      </c>
      <c r="AT1243" s="51">
        <f t="shared" si="314"/>
        <v>16.585969633957461</v>
      </c>
      <c r="AU1243" s="48">
        <v>608467.56000000006</v>
      </c>
      <c r="AV1243" s="50">
        <v>2108178</v>
      </c>
      <c r="AW1243" s="50">
        <v>313.2</v>
      </c>
      <c r="AX1243" s="51">
        <f t="shared" si="315"/>
        <v>8.9472968411585754</v>
      </c>
      <c r="AY1243" s="50">
        <f t="shared" si="316"/>
        <v>5339989.92</v>
      </c>
      <c r="AZ1243" s="50">
        <f t="shared" si="317"/>
        <v>6589745</v>
      </c>
      <c r="BA1243" s="50">
        <f t="shared" si="318"/>
        <v>1860.4</v>
      </c>
      <c r="BB1243" s="49">
        <v>21.607465037566971</v>
      </c>
      <c r="BC1243" s="52" t="s">
        <v>1143</v>
      </c>
      <c r="BD1243" s="52" t="s">
        <v>1120</v>
      </c>
      <c r="BE1243" s="52" t="s">
        <v>1060</v>
      </c>
      <c r="BF1243" s="38"/>
    </row>
    <row r="1244" spans="1:58" s="33" customFormat="1" x14ac:dyDescent="0.2">
      <c r="A1244" s="47">
        <v>172193</v>
      </c>
      <c r="B1244" s="48" t="s">
        <v>1148</v>
      </c>
      <c r="C1244" s="48">
        <v>113988.95</v>
      </c>
      <c r="D1244" s="48">
        <v>692075</v>
      </c>
      <c r="E1244" s="48">
        <v>102.5</v>
      </c>
      <c r="F1244" s="49">
        <f t="shared" si="304"/>
        <v>4.9411819528230314</v>
      </c>
      <c r="G1244" s="48">
        <v>80076.95</v>
      </c>
      <c r="H1244" s="48">
        <v>636500</v>
      </c>
      <c r="I1244" s="48">
        <v>100</v>
      </c>
      <c r="J1244" s="49">
        <f t="shared" si="305"/>
        <v>3.9000556952081697</v>
      </c>
      <c r="K1244" s="48">
        <v>-21997.55</v>
      </c>
      <c r="L1244" s="48">
        <v>417900</v>
      </c>
      <c r="M1244" s="48">
        <v>65</v>
      </c>
      <c r="N1244" s="49">
        <f t="shared" si="306"/>
        <v>-1.5791493180186646</v>
      </c>
      <c r="O1244" s="48">
        <v>-40707.550000000003</v>
      </c>
      <c r="P1244" s="48">
        <v>645230</v>
      </c>
      <c r="Q1244" s="48">
        <v>100</v>
      </c>
      <c r="R1244" s="49">
        <f t="shared" si="307"/>
        <v>-1.9557894859197498</v>
      </c>
      <c r="S1244" s="48">
        <v>100264.45</v>
      </c>
      <c r="T1244" s="48">
        <v>338150</v>
      </c>
      <c r="U1244" s="48">
        <v>50</v>
      </c>
      <c r="V1244" s="49">
        <f t="shared" si="308"/>
        <v>9.1917727339937887</v>
      </c>
      <c r="W1244" s="48">
        <v>161272.45000000001</v>
      </c>
      <c r="X1244" s="48">
        <v>355200</v>
      </c>
      <c r="Y1244" s="48">
        <v>55</v>
      </c>
      <c r="Z1244" s="49">
        <f t="shared" si="309"/>
        <v>13.620983952702703</v>
      </c>
      <c r="AA1244" s="48">
        <v>215687.46</v>
      </c>
      <c r="AB1244" s="48">
        <v>601900</v>
      </c>
      <c r="AC1244" s="48">
        <v>85</v>
      </c>
      <c r="AD1244" s="49">
        <f t="shared" si="310"/>
        <v>11.108674630337266</v>
      </c>
      <c r="AE1244" s="48">
        <v>-2634.54</v>
      </c>
      <c r="AF1244" s="48">
        <v>69900</v>
      </c>
      <c r="AG1244" s="48">
        <v>10</v>
      </c>
      <c r="AH1244" s="49">
        <f t="shared" si="311"/>
        <v>-1.1307038626609442</v>
      </c>
      <c r="AI1244" s="48">
        <v>101575.46</v>
      </c>
      <c r="AJ1244" s="48">
        <v>712439</v>
      </c>
      <c r="AK1244" s="48">
        <v>106</v>
      </c>
      <c r="AL1244" s="49">
        <f t="shared" si="312"/>
        <v>4.4198019198836676</v>
      </c>
      <c r="AM1244" s="48">
        <v>-23766.05</v>
      </c>
      <c r="AN1244" s="48">
        <v>429100</v>
      </c>
      <c r="AO1244" s="48">
        <v>65</v>
      </c>
      <c r="AP1244" s="49">
        <f t="shared" si="313"/>
        <v>-1.7169600326264274</v>
      </c>
      <c r="AQ1244" s="48">
        <v>-43596.05</v>
      </c>
      <c r="AR1244" s="50">
        <v>320500</v>
      </c>
      <c r="AS1244" s="50">
        <v>50</v>
      </c>
      <c r="AT1244" s="51">
        <f t="shared" si="314"/>
        <v>-4.2167786271450867</v>
      </c>
      <c r="AU1244" s="48">
        <v>-92159.94</v>
      </c>
      <c r="AV1244" s="50">
        <v>1010700</v>
      </c>
      <c r="AW1244" s="50">
        <v>150</v>
      </c>
      <c r="AX1244" s="51">
        <f t="shared" si="315"/>
        <v>-2.8267123181953102</v>
      </c>
      <c r="AY1244" s="50">
        <f t="shared" si="316"/>
        <v>608585.16</v>
      </c>
      <c r="AZ1244" s="50">
        <f t="shared" si="317"/>
        <v>3686955</v>
      </c>
      <c r="BA1244" s="50">
        <f t="shared" si="318"/>
        <v>938.5</v>
      </c>
      <c r="BB1244" s="49">
        <v>2.7270035960609942</v>
      </c>
      <c r="BC1244" s="52" t="s">
        <v>1143</v>
      </c>
      <c r="BD1244" s="52" t="s">
        <v>1120</v>
      </c>
      <c r="BE1244" s="52" t="s">
        <v>1060</v>
      </c>
      <c r="BF1244" s="38"/>
    </row>
    <row r="1245" spans="1:58" s="33" customFormat="1" x14ac:dyDescent="0.2">
      <c r="A1245" s="47">
        <v>173749</v>
      </c>
      <c r="B1245" s="48" t="s">
        <v>1149</v>
      </c>
      <c r="C1245" s="48">
        <v>-1176.01</v>
      </c>
      <c r="D1245" s="48">
        <v>172885</v>
      </c>
      <c r="E1245" s="48">
        <v>26</v>
      </c>
      <c r="F1245" s="49">
        <f t="shared" si="304"/>
        <v>-0.2040680220956127</v>
      </c>
      <c r="G1245" s="48">
        <v>-16648.009999999998</v>
      </c>
      <c r="H1245" s="48">
        <v>641270</v>
      </c>
      <c r="I1245" s="48">
        <v>100</v>
      </c>
      <c r="J1245" s="49">
        <f t="shared" si="305"/>
        <v>-0.80479097727946103</v>
      </c>
      <c r="K1245" s="48">
        <v>61375.51</v>
      </c>
      <c r="L1245" s="48">
        <v>1013330</v>
      </c>
      <c r="M1245" s="48">
        <v>150.5</v>
      </c>
      <c r="N1245" s="49">
        <f t="shared" si="306"/>
        <v>1.8170441021187571</v>
      </c>
      <c r="O1245" s="48">
        <v>176368.52</v>
      </c>
      <c r="P1245" s="48">
        <v>656290</v>
      </c>
      <c r="Q1245" s="48">
        <v>100.5</v>
      </c>
      <c r="R1245" s="49">
        <f t="shared" si="307"/>
        <v>8.330805162352009</v>
      </c>
      <c r="S1245" s="48">
        <v>383134.01</v>
      </c>
      <c r="T1245" s="48">
        <v>634250</v>
      </c>
      <c r="U1245" s="48">
        <v>100</v>
      </c>
      <c r="V1245" s="49">
        <f t="shared" si="308"/>
        <v>18.726297690185259</v>
      </c>
      <c r="W1245" s="48">
        <v>342906.47</v>
      </c>
      <c r="X1245" s="48">
        <v>62900</v>
      </c>
      <c r="Y1245" s="48">
        <v>10</v>
      </c>
      <c r="Z1245" s="49">
        <f t="shared" si="309"/>
        <v>163.54839586645468</v>
      </c>
      <c r="AA1245" s="48">
        <v>658141.47</v>
      </c>
      <c r="AB1245" s="48">
        <v>732884.5</v>
      </c>
      <c r="AC1245" s="48">
        <v>100.55</v>
      </c>
      <c r="AD1245" s="49">
        <f t="shared" si="310"/>
        <v>27.838473279213847</v>
      </c>
      <c r="AE1245" s="48">
        <v>285691.46999999997</v>
      </c>
      <c r="AF1245" s="48">
        <v>80900</v>
      </c>
      <c r="AG1245" s="48">
        <v>10</v>
      </c>
      <c r="AH1245" s="49">
        <f t="shared" si="311"/>
        <v>105.94244870210136</v>
      </c>
      <c r="AI1245" s="48">
        <v>98724.46</v>
      </c>
      <c r="AJ1245" s="48">
        <v>692904.5</v>
      </c>
      <c r="AK1245" s="48">
        <v>103.15</v>
      </c>
      <c r="AL1245" s="49">
        <f t="shared" si="312"/>
        <v>4.4168543572743433</v>
      </c>
      <c r="AM1245" s="48">
        <v>431822.95</v>
      </c>
      <c r="AN1245" s="48">
        <v>879534</v>
      </c>
      <c r="AO1245" s="48">
        <v>136.6</v>
      </c>
      <c r="AP1245" s="49">
        <f t="shared" si="313"/>
        <v>15.220004513753874</v>
      </c>
      <c r="AQ1245" s="48">
        <v>839857.96</v>
      </c>
      <c r="AR1245" s="50">
        <v>1026935</v>
      </c>
      <c r="AS1245" s="50">
        <v>151.5</v>
      </c>
      <c r="AT1245" s="51">
        <f t="shared" si="314"/>
        <v>25.35272121409826</v>
      </c>
      <c r="AU1245" s="48">
        <v>552723.57999999996</v>
      </c>
      <c r="AV1245" s="50">
        <v>689070</v>
      </c>
      <c r="AW1245" s="50">
        <v>103</v>
      </c>
      <c r="AX1245" s="51">
        <f t="shared" si="315"/>
        <v>24.866023742145206</v>
      </c>
      <c r="AY1245" s="50">
        <f t="shared" si="316"/>
        <v>1604101.96</v>
      </c>
      <c r="AZ1245" s="50">
        <f t="shared" si="317"/>
        <v>3913809.5</v>
      </c>
      <c r="BA1245" s="50">
        <f t="shared" si="318"/>
        <v>1091.8</v>
      </c>
      <c r="BB1245" s="49">
        <v>16.229316311218508</v>
      </c>
      <c r="BC1245" s="52" t="s">
        <v>1143</v>
      </c>
      <c r="BD1245" s="52" t="s">
        <v>1120</v>
      </c>
      <c r="BE1245" s="52" t="s">
        <v>1060</v>
      </c>
      <c r="BF1245" s="38"/>
    </row>
    <row r="1246" spans="1:58" s="33" customFormat="1" x14ac:dyDescent="0.2">
      <c r="A1246" s="47">
        <v>175159</v>
      </c>
      <c r="B1246" s="48" t="s">
        <v>1666</v>
      </c>
      <c r="C1246" s="48">
        <v>0</v>
      </c>
      <c r="D1246" s="48">
        <v>0</v>
      </c>
      <c r="E1246" s="48">
        <v>0</v>
      </c>
      <c r="F1246" s="49">
        <f t="shared" si="304"/>
        <v>0</v>
      </c>
      <c r="G1246" s="48">
        <v>0</v>
      </c>
      <c r="H1246" s="48">
        <v>0</v>
      </c>
      <c r="I1246" s="48">
        <v>0</v>
      </c>
      <c r="J1246" s="49">
        <f t="shared" si="305"/>
        <v>0</v>
      </c>
      <c r="K1246" s="48">
        <v>0</v>
      </c>
      <c r="L1246" s="48">
        <v>0</v>
      </c>
      <c r="M1246" s="48">
        <v>0</v>
      </c>
      <c r="N1246" s="49">
        <f t="shared" si="306"/>
        <v>0</v>
      </c>
      <c r="O1246" s="48">
        <v>0</v>
      </c>
      <c r="P1246" s="48">
        <v>0</v>
      </c>
      <c r="Q1246" s="48">
        <v>0</v>
      </c>
      <c r="R1246" s="49">
        <f t="shared" si="307"/>
        <v>0</v>
      </c>
      <c r="S1246" s="48">
        <v>0</v>
      </c>
      <c r="T1246" s="48">
        <v>0</v>
      </c>
      <c r="U1246" s="48">
        <v>0</v>
      </c>
      <c r="V1246" s="49">
        <f t="shared" si="308"/>
        <v>0</v>
      </c>
      <c r="W1246" s="48">
        <v>0</v>
      </c>
      <c r="X1246" s="48">
        <v>0</v>
      </c>
      <c r="Y1246" s="48">
        <v>0</v>
      </c>
      <c r="Z1246" s="49">
        <f t="shared" si="309"/>
        <v>0</v>
      </c>
      <c r="AA1246" s="48">
        <v>0</v>
      </c>
      <c r="AB1246" s="48">
        <v>0</v>
      </c>
      <c r="AC1246" s="48">
        <v>0</v>
      </c>
      <c r="AD1246" s="49">
        <f t="shared" si="310"/>
        <v>0</v>
      </c>
      <c r="AE1246" s="48">
        <v>0</v>
      </c>
      <c r="AF1246" s="48">
        <v>0</v>
      </c>
      <c r="AG1246" s="48">
        <v>0</v>
      </c>
      <c r="AH1246" s="49">
        <f t="shared" si="311"/>
        <v>0</v>
      </c>
      <c r="AI1246" s="48">
        <v>0</v>
      </c>
      <c r="AJ1246" s="48">
        <v>0</v>
      </c>
      <c r="AK1246" s="48">
        <v>0</v>
      </c>
      <c r="AL1246" s="49">
        <f t="shared" si="312"/>
        <v>0</v>
      </c>
      <c r="AM1246" s="48">
        <v>0</v>
      </c>
      <c r="AN1246" s="48">
        <v>0</v>
      </c>
      <c r="AO1246" s="48">
        <v>0</v>
      </c>
      <c r="AP1246" s="49">
        <f t="shared" si="313"/>
        <v>0</v>
      </c>
      <c r="AQ1246" s="48">
        <v>0</v>
      </c>
      <c r="AR1246" s="50">
        <v>0</v>
      </c>
      <c r="AS1246" s="50">
        <v>0</v>
      </c>
      <c r="AT1246" s="51">
        <f t="shared" si="314"/>
        <v>0</v>
      </c>
      <c r="AU1246" s="48">
        <v>0</v>
      </c>
      <c r="AV1246" s="50">
        <v>0</v>
      </c>
      <c r="AW1246" s="50">
        <v>0</v>
      </c>
      <c r="AX1246" s="51">
        <f t="shared" si="315"/>
        <v>0</v>
      </c>
      <c r="AY1246" s="50">
        <f t="shared" si="316"/>
        <v>0</v>
      </c>
      <c r="AZ1246" s="50">
        <f t="shared" si="317"/>
        <v>0</v>
      </c>
      <c r="BA1246" s="50">
        <f t="shared" si="318"/>
        <v>0</v>
      </c>
      <c r="BB1246" s="49">
        <v>0</v>
      </c>
      <c r="BC1246" s="52" t="s">
        <v>1143</v>
      </c>
      <c r="BD1246" s="52" t="s">
        <v>1120</v>
      </c>
      <c r="BE1246" s="52" t="s">
        <v>1060</v>
      </c>
      <c r="BF1246" s="38"/>
    </row>
    <row r="1247" spans="1:58" s="33" customFormat="1" x14ac:dyDescent="0.2">
      <c r="A1247" s="47">
        <v>176325</v>
      </c>
      <c r="B1247" s="48" t="s">
        <v>302</v>
      </c>
      <c r="C1247" s="48">
        <v>89709.51</v>
      </c>
      <c r="D1247" s="48">
        <v>202700</v>
      </c>
      <c r="E1247" s="48">
        <v>30</v>
      </c>
      <c r="F1247" s="49">
        <f t="shared" si="304"/>
        <v>13.277184509126787</v>
      </c>
      <c r="G1247" s="48">
        <v>100384.51</v>
      </c>
      <c r="H1247" s="48">
        <v>123225</v>
      </c>
      <c r="I1247" s="48">
        <v>19.5</v>
      </c>
      <c r="J1247" s="49">
        <f t="shared" si="305"/>
        <v>25.253964779874213</v>
      </c>
      <c r="K1247" s="48">
        <v>120157.01</v>
      </c>
      <c r="L1247" s="48">
        <v>193850</v>
      </c>
      <c r="M1247" s="48">
        <v>30</v>
      </c>
      <c r="N1247" s="49">
        <f t="shared" si="306"/>
        <v>18.595358782563835</v>
      </c>
      <c r="O1247" s="48">
        <v>144817.01</v>
      </c>
      <c r="P1247" s="48">
        <v>197500</v>
      </c>
      <c r="Q1247" s="48">
        <v>30</v>
      </c>
      <c r="R1247" s="49">
        <f t="shared" si="307"/>
        <v>22.730771189873419</v>
      </c>
      <c r="S1247" s="48">
        <v>115672.01</v>
      </c>
      <c r="T1247" s="48">
        <v>67695</v>
      </c>
      <c r="U1247" s="48">
        <v>10.5</v>
      </c>
      <c r="V1247" s="49">
        <f t="shared" si="308"/>
        <v>52.970415983455204</v>
      </c>
      <c r="W1247" s="48">
        <v>89419.51</v>
      </c>
      <c r="X1247" s="48">
        <v>131200</v>
      </c>
      <c r="Y1247" s="48">
        <v>20</v>
      </c>
      <c r="Z1247" s="49">
        <f t="shared" si="309"/>
        <v>20.446534298780488</v>
      </c>
      <c r="AA1247" s="48">
        <v>105848.51</v>
      </c>
      <c r="AB1247" s="48">
        <v>143615</v>
      </c>
      <c r="AC1247" s="48">
        <v>20</v>
      </c>
      <c r="AD1247" s="49">
        <f t="shared" si="310"/>
        <v>22.847918462556137</v>
      </c>
      <c r="AE1247" s="48">
        <v>127798.51</v>
      </c>
      <c r="AF1247" s="48">
        <v>134000</v>
      </c>
      <c r="AG1247" s="48">
        <v>20</v>
      </c>
      <c r="AH1247" s="49">
        <f t="shared" si="311"/>
        <v>28.611606716417906</v>
      </c>
      <c r="AI1247" s="48">
        <v>177468.51</v>
      </c>
      <c r="AJ1247" s="48">
        <v>346000</v>
      </c>
      <c r="AK1247" s="48">
        <v>50</v>
      </c>
      <c r="AL1247" s="49">
        <f t="shared" si="312"/>
        <v>15.900357832369941</v>
      </c>
      <c r="AM1247" s="48">
        <v>233002.51</v>
      </c>
      <c r="AN1247" s="48">
        <v>319010</v>
      </c>
      <c r="AO1247" s="48">
        <v>49.3</v>
      </c>
      <c r="AP1247" s="49">
        <f t="shared" si="313"/>
        <v>22.64216736152472</v>
      </c>
      <c r="AQ1247" s="48">
        <v>186962.51</v>
      </c>
      <c r="AR1247" s="50">
        <v>127800</v>
      </c>
      <c r="AS1247" s="50">
        <v>20</v>
      </c>
      <c r="AT1247" s="51">
        <f t="shared" si="314"/>
        <v>45.350843583724568</v>
      </c>
      <c r="AU1247" s="48">
        <v>141559.51</v>
      </c>
      <c r="AV1247" s="50">
        <v>263600</v>
      </c>
      <c r="AW1247" s="50">
        <v>40</v>
      </c>
      <c r="AX1247" s="51">
        <f t="shared" si="315"/>
        <v>16.647742071320181</v>
      </c>
      <c r="AY1247" s="50">
        <f t="shared" si="316"/>
        <v>766008.07</v>
      </c>
      <c r="AZ1247" s="50">
        <f t="shared" si="317"/>
        <v>1059785</v>
      </c>
      <c r="BA1247" s="50">
        <f t="shared" si="318"/>
        <v>339.3</v>
      </c>
      <c r="BB1247" s="49">
        <v>22.494400805263542</v>
      </c>
      <c r="BC1247" s="52" t="s">
        <v>1143</v>
      </c>
      <c r="BD1247" s="52" t="s">
        <v>1120</v>
      </c>
      <c r="BE1247" s="52" t="s">
        <v>1060</v>
      </c>
      <c r="BF1247" s="38"/>
    </row>
    <row r="1248" spans="1:58" s="33" customFormat="1" x14ac:dyDescent="0.2">
      <c r="A1248" s="47">
        <v>176378</v>
      </c>
      <c r="B1248" s="48" t="s">
        <v>1150</v>
      </c>
      <c r="C1248" s="48">
        <v>-80337.86</v>
      </c>
      <c r="D1248" s="48">
        <v>0</v>
      </c>
      <c r="E1248" s="48">
        <v>0</v>
      </c>
      <c r="F1248" s="49">
        <f t="shared" si="304"/>
        <v>0</v>
      </c>
      <c r="G1248" s="48">
        <v>-80337.86</v>
      </c>
      <c r="H1248" s="48">
        <v>0</v>
      </c>
      <c r="I1248" s="48">
        <v>0</v>
      </c>
      <c r="J1248" s="49">
        <f t="shared" si="305"/>
        <v>0</v>
      </c>
      <c r="K1248" s="48">
        <v>-80337.86</v>
      </c>
      <c r="L1248" s="48">
        <v>0</v>
      </c>
      <c r="M1248" s="48">
        <v>0</v>
      </c>
      <c r="N1248" s="49">
        <f t="shared" si="306"/>
        <v>0</v>
      </c>
      <c r="O1248" s="48">
        <v>-80337.86</v>
      </c>
      <c r="P1248" s="48">
        <v>0</v>
      </c>
      <c r="Q1248" s="48">
        <v>0</v>
      </c>
      <c r="R1248" s="49">
        <f t="shared" si="307"/>
        <v>0</v>
      </c>
      <c r="S1248" s="48">
        <v>-80337.86</v>
      </c>
      <c r="T1248" s="48">
        <v>0</v>
      </c>
      <c r="U1248" s="48">
        <v>0</v>
      </c>
      <c r="V1248" s="49">
        <f t="shared" si="308"/>
        <v>0</v>
      </c>
      <c r="W1248" s="48">
        <v>-151521.88</v>
      </c>
      <c r="X1248" s="48">
        <v>0</v>
      </c>
      <c r="Y1248" s="48">
        <v>0</v>
      </c>
      <c r="Z1248" s="49">
        <f t="shared" si="309"/>
        <v>0</v>
      </c>
      <c r="AA1248" s="48">
        <v>-151521.88</v>
      </c>
      <c r="AB1248" s="48">
        <v>0</v>
      </c>
      <c r="AC1248" s="48">
        <v>0</v>
      </c>
      <c r="AD1248" s="49">
        <f t="shared" si="310"/>
        <v>0</v>
      </c>
      <c r="AE1248" s="48">
        <v>-151521.88</v>
      </c>
      <c r="AF1248" s="48">
        <v>0</v>
      </c>
      <c r="AG1248" s="48">
        <v>0</v>
      </c>
      <c r="AH1248" s="49">
        <f t="shared" si="311"/>
        <v>0</v>
      </c>
      <c r="AI1248" s="48">
        <v>-151521.88</v>
      </c>
      <c r="AJ1248" s="48">
        <v>0</v>
      </c>
      <c r="AK1248" s="48">
        <v>0</v>
      </c>
      <c r="AL1248" s="49">
        <f t="shared" si="312"/>
        <v>0</v>
      </c>
      <c r="AM1248" s="48">
        <v>-151521.88</v>
      </c>
      <c r="AN1248" s="48">
        <v>0</v>
      </c>
      <c r="AO1248" s="48">
        <v>0</v>
      </c>
      <c r="AP1248" s="49">
        <f t="shared" si="313"/>
        <v>0</v>
      </c>
      <c r="AQ1248" s="48">
        <v>0</v>
      </c>
      <c r="AR1248" s="50">
        <v>0</v>
      </c>
      <c r="AS1248" s="50">
        <v>0</v>
      </c>
      <c r="AT1248" s="51">
        <f t="shared" si="314"/>
        <v>0</v>
      </c>
      <c r="AU1248" s="48">
        <v>0</v>
      </c>
      <c r="AV1248" s="50">
        <v>0</v>
      </c>
      <c r="AW1248" s="50">
        <v>0</v>
      </c>
      <c r="AX1248" s="51">
        <f t="shared" si="315"/>
        <v>0</v>
      </c>
      <c r="AY1248" s="50">
        <f t="shared" si="316"/>
        <v>-704733.05999999994</v>
      </c>
      <c r="AZ1248" s="50">
        <f t="shared" si="317"/>
        <v>0</v>
      </c>
      <c r="BA1248" s="50">
        <f t="shared" si="318"/>
        <v>0</v>
      </c>
      <c r="BB1248" s="49">
        <v>0</v>
      </c>
      <c r="BC1248" s="52" t="s">
        <v>1143</v>
      </c>
      <c r="BD1248" s="52" t="s">
        <v>1120</v>
      </c>
      <c r="BE1248" s="52" t="s">
        <v>1060</v>
      </c>
      <c r="BF1248" s="38"/>
    </row>
    <row r="1249" spans="1:58" s="33" customFormat="1" x14ac:dyDescent="0.2">
      <c r="A1249" s="47">
        <v>176960</v>
      </c>
      <c r="B1249" s="48" t="s">
        <v>1151</v>
      </c>
      <c r="C1249" s="48">
        <v>-1409.6</v>
      </c>
      <c r="D1249" s="48">
        <v>78100</v>
      </c>
      <c r="E1249" s="48">
        <v>10</v>
      </c>
      <c r="F1249" s="49">
        <f t="shared" si="304"/>
        <v>-0.54145966709346982</v>
      </c>
      <c r="G1249" s="48">
        <v>58200.4</v>
      </c>
      <c r="H1249" s="48">
        <v>439550</v>
      </c>
      <c r="I1249" s="48">
        <v>65</v>
      </c>
      <c r="J1249" s="49">
        <f t="shared" si="305"/>
        <v>4.1046806961665334</v>
      </c>
      <c r="K1249" s="48">
        <v>-8524.6</v>
      </c>
      <c r="L1249" s="48">
        <v>203700</v>
      </c>
      <c r="M1249" s="48">
        <v>30</v>
      </c>
      <c r="N1249" s="49">
        <f t="shared" si="306"/>
        <v>-1.2554639175257734</v>
      </c>
      <c r="O1249" s="48">
        <v>-2510.6</v>
      </c>
      <c r="P1249" s="48">
        <v>147760</v>
      </c>
      <c r="Q1249" s="48">
        <v>22</v>
      </c>
      <c r="R1249" s="49">
        <f t="shared" si="307"/>
        <v>-0.52672306442880346</v>
      </c>
      <c r="S1249" s="48">
        <v>-6399.6</v>
      </c>
      <c r="T1249" s="48">
        <v>65650</v>
      </c>
      <c r="U1249" s="48">
        <v>10</v>
      </c>
      <c r="V1249" s="49">
        <f t="shared" si="308"/>
        <v>-3.0218979436405182</v>
      </c>
      <c r="W1249" s="48">
        <v>34515.4</v>
      </c>
      <c r="X1249" s="48">
        <v>334680</v>
      </c>
      <c r="Y1249" s="48">
        <v>52</v>
      </c>
      <c r="Z1249" s="49">
        <f t="shared" si="309"/>
        <v>3.0938866977411261</v>
      </c>
      <c r="AA1249" s="48">
        <v>-1574.6</v>
      </c>
      <c r="AB1249" s="48">
        <v>54175</v>
      </c>
      <c r="AC1249" s="48">
        <v>7.5</v>
      </c>
      <c r="AD1249" s="49">
        <f t="shared" si="310"/>
        <v>-0.9010170742962621</v>
      </c>
      <c r="AE1249" s="48">
        <v>-2174.6</v>
      </c>
      <c r="AF1249" s="48">
        <v>0</v>
      </c>
      <c r="AG1249" s="48">
        <v>0</v>
      </c>
      <c r="AH1249" s="49">
        <f t="shared" si="311"/>
        <v>0</v>
      </c>
      <c r="AI1249" s="48">
        <v>44190.39</v>
      </c>
      <c r="AJ1249" s="48">
        <v>345615</v>
      </c>
      <c r="AK1249" s="48">
        <v>50.5</v>
      </c>
      <c r="AL1249" s="49">
        <f t="shared" si="312"/>
        <v>3.9636650318996569</v>
      </c>
      <c r="AM1249" s="48">
        <v>-19399.62</v>
      </c>
      <c r="AN1249" s="48">
        <v>302800</v>
      </c>
      <c r="AO1249" s="48">
        <v>45</v>
      </c>
      <c r="AP1249" s="49">
        <f t="shared" si="313"/>
        <v>-1.9860905548216643</v>
      </c>
      <c r="AQ1249" s="48">
        <v>-23899.62</v>
      </c>
      <c r="AR1249" s="50">
        <v>0</v>
      </c>
      <c r="AS1249" s="50">
        <v>0</v>
      </c>
      <c r="AT1249" s="51">
        <f t="shared" si="314"/>
        <v>0</v>
      </c>
      <c r="AU1249" s="48">
        <v>-33529.620000000003</v>
      </c>
      <c r="AV1249" s="50">
        <v>303800</v>
      </c>
      <c r="AW1249" s="50">
        <v>45</v>
      </c>
      <c r="AX1249" s="51">
        <f t="shared" si="315"/>
        <v>-3.4213897959183677</v>
      </c>
      <c r="AY1249" s="50">
        <f t="shared" si="316"/>
        <v>72296.800000000003</v>
      </c>
      <c r="AZ1249" s="50">
        <f t="shared" si="317"/>
        <v>1323615</v>
      </c>
      <c r="BA1249" s="50">
        <f t="shared" si="318"/>
        <v>337</v>
      </c>
      <c r="BB1249" s="49">
        <v>0.51058103197514759</v>
      </c>
      <c r="BC1249" s="52" t="s">
        <v>1143</v>
      </c>
      <c r="BD1249" s="52" t="s">
        <v>1120</v>
      </c>
      <c r="BE1249" s="52" t="s">
        <v>1060</v>
      </c>
      <c r="BF1249" s="38"/>
    </row>
    <row r="1250" spans="1:58" s="33" customFormat="1" x14ac:dyDescent="0.2">
      <c r="A1250" s="47">
        <v>179024</v>
      </c>
      <c r="B1250" s="48" t="s">
        <v>1162</v>
      </c>
      <c r="C1250" s="48">
        <v>-44.76</v>
      </c>
      <c r="D1250" s="48">
        <v>0</v>
      </c>
      <c r="E1250" s="48">
        <v>0</v>
      </c>
      <c r="F1250" s="49">
        <f t="shared" si="304"/>
        <v>0</v>
      </c>
      <c r="G1250" s="48">
        <v>-44.76</v>
      </c>
      <c r="H1250" s="48">
        <v>0</v>
      </c>
      <c r="I1250" s="48">
        <v>0</v>
      </c>
      <c r="J1250" s="49">
        <f t="shared" si="305"/>
        <v>0</v>
      </c>
      <c r="K1250" s="48">
        <v>-44.76</v>
      </c>
      <c r="L1250" s="48">
        <v>0</v>
      </c>
      <c r="M1250" s="48">
        <v>0</v>
      </c>
      <c r="N1250" s="49">
        <f t="shared" si="306"/>
        <v>0</v>
      </c>
      <c r="O1250" s="48">
        <v>-44.76</v>
      </c>
      <c r="P1250" s="48">
        <v>0</v>
      </c>
      <c r="Q1250" s="48">
        <v>0</v>
      </c>
      <c r="R1250" s="49">
        <f t="shared" si="307"/>
        <v>0</v>
      </c>
      <c r="S1250" s="48">
        <v>-44.76</v>
      </c>
      <c r="T1250" s="48">
        <v>0</v>
      </c>
      <c r="U1250" s="48">
        <v>0</v>
      </c>
      <c r="V1250" s="49">
        <f t="shared" si="308"/>
        <v>0</v>
      </c>
      <c r="W1250" s="48">
        <v>-44.76</v>
      </c>
      <c r="X1250" s="48">
        <v>0</v>
      </c>
      <c r="Y1250" s="48">
        <v>0</v>
      </c>
      <c r="Z1250" s="49">
        <f t="shared" si="309"/>
        <v>0</v>
      </c>
      <c r="AA1250" s="48">
        <v>-44.76</v>
      </c>
      <c r="AB1250" s="48">
        <v>0</v>
      </c>
      <c r="AC1250" s="48">
        <v>0</v>
      </c>
      <c r="AD1250" s="49">
        <f t="shared" si="310"/>
        <v>0</v>
      </c>
      <c r="AE1250" s="48">
        <v>-44.76</v>
      </c>
      <c r="AF1250" s="48">
        <v>0</v>
      </c>
      <c r="AG1250" s="48">
        <v>0</v>
      </c>
      <c r="AH1250" s="49">
        <f t="shared" si="311"/>
        <v>0</v>
      </c>
      <c r="AI1250" s="48">
        <v>-44.76</v>
      </c>
      <c r="AJ1250" s="48">
        <v>0</v>
      </c>
      <c r="AK1250" s="48">
        <v>0</v>
      </c>
      <c r="AL1250" s="49">
        <f t="shared" si="312"/>
        <v>0</v>
      </c>
      <c r="AM1250" s="48">
        <v>-44.76</v>
      </c>
      <c r="AN1250" s="48">
        <v>0</v>
      </c>
      <c r="AO1250" s="48">
        <v>0</v>
      </c>
      <c r="AP1250" s="49">
        <f t="shared" si="313"/>
        <v>0</v>
      </c>
      <c r="AQ1250" s="48">
        <v>-44.76</v>
      </c>
      <c r="AR1250" s="50">
        <v>0</v>
      </c>
      <c r="AS1250" s="50">
        <v>0</v>
      </c>
      <c r="AT1250" s="51">
        <f t="shared" si="314"/>
        <v>0</v>
      </c>
      <c r="AU1250" s="48">
        <v>-44.76</v>
      </c>
      <c r="AV1250" s="50">
        <v>0</v>
      </c>
      <c r="AW1250" s="50">
        <v>0</v>
      </c>
      <c r="AX1250" s="51">
        <f t="shared" si="315"/>
        <v>0</v>
      </c>
      <c r="AY1250" s="50">
        <f t="shared" si="316"/>
        <v>-313.32</v>
      </c>
      <c r="AZ1250" s="50">
        <f t="shared" si="317"/>
        <v>0</v>
      </c>
      <c r="BA1250" s="50">
        <f t="shared" si="318"/>
        <v>0</v>
      </c>
      <c r="BB1250" s="49">
        <v>0</v>
      </c>
      <c r="BC1250" s="52" t="s">
        <v>1143</v>
      </c>
      <c r="BD1250" s="52" t="s">
        <v>1120</v>
      </c>
      <c r="BE1250" s="52" t="s">
        <v>1060</v>
      </c>
      <c r="BF1250" s="38"/>
    </row>
    <row r="1251" spans="1:58" s="33" customFormat="1" x14ac:dyDescent="0.2">
      <c r="A1251" s="47">
        <v>179031</v>
      </c>
      <c r="B1251" s="48" t="s">
        <v>1152</v>
      </c>
      <c r="C1251" s="48">
        <v>210590.49</v>
      </c>
      <c r="D1251" s="48">
        <v>258650</v>
      </c>
      <c r="E1251" s="48">
        <v>40</v>
      </c>
      <c r="F1251" s="49">
        <f t="shared" si="304"/>
        <v>24.425728590759714</v>
      </c>
      <c r="G1251" s="48">
        <v>61952.98</v>
      </c>
      <c r="H1251" s="48">
        <v>62900</v>
      </c>
      <c r="I1251" s="48">
        <v>10</v>
      </c>
      <c r="J1251" s="49">
        <f t="shared" si="305"/>
        <v>30.53326518282989</v>
      </c>
      <c r="K1251" s="48">
        <v>51029.15</v>
      </c>
      <c r="L1251" s="48">
        <v>204875</v>
      </c>
      <c r="M1251" s="48">
        <v>30</v>
      </c>
      <c r="N1251" s="49">
        <f t="shared" si="306"/>
        <v>7.4722367297132397</v>
      </c>
      <c r="O1251" s="48">
        <v>-822.11</v>
      </c>
      <c r="P1251" s="48">
        <v>133930</v>
      </c>
      <c r="Q1251" s="48">
        <v>20</v>
      </c>
      <c r="R1251" s="49">
        <f t="shared" si="307"/>
        <v>-0.19028903158366312</v>
      </c>
      <c r="S1251" s="48">
        <v>121391.92</v>
      </c>
      <c r="T1251" s="48">
        <v>128175</v>
      </c>
      <c r="U1251" s="48">
        <v>20</v>
      </c>
      <c r="V1251" s="49">
        <f t="shared" si="308"/>
        <v>29.359465730446651</v>
      </c>
      <c r="W1251" s="48">
        <v>119516.92</v>
      </c>
      <c r="X1251" s="48">
        <v>0</v>
      </c>
      <c r="Y1251" s="48">
        <v>0</v>
      </c>
      <c r="Z1251" s="49">
        <f t="shared" si="309"/>
        <v>0</v>
      </c>
      <c r="AA1251" s="48">
        <v>119516.92</v>
      </c>
      <c r="AB1251" s="48">
        <v>0</v>
      </c>
      <c r="AC1251" s="48">
        <v>0</v>
      </c>
      <c r="AD1251" s="49">
        <f t="shared" si="310"/>
        <v>0</v>
      </c>
      <c r="AE1251" s="48">
        <v>119516.92</v>
      </c>
      <c r="AF1251" s="48">
        <v>0</v>
      </c>
      <c r="AG1251" s="48">
        <v>0</v>
      </c>
      <c r="AH1251" s="49">
        <f t="shared" si="311"/>
        <v>0</v>
      </c>
      <c r="AI1251" s="48">
        <v>119516.92</v>
      </c>
      <c r="AJ1251" s="48">
        <v>0</v>
      </c>
      <c r="AK1251" s="48">
        <v>0</v>
      </c>
      <c r="AL1251" s="49">
        <f t="shared" si="312"/>
        <v>0</v>
      </c>
      <c r="AM1251" s="48">
        <v>119516.92</v>
      </c>
      <c r="AN1251" s="48">
        <v>0</v>
      </c>
      <c r="AO1251" s="48">
        <v>0</v>
      </c>
      <c r="AP1251" s="49">
        <f t="shared" si="313"/>
        <v>0</v>
      </c>
      <c r="AQ1251" s="48">
        <v>0</v>
      </c>
      <c r="AR1251" s="50">
        <v>0</v>
      </c>
      <c r="AS1251" s="50">
        <v>0</v>
      </c>
      <c r="AT1251" s="51">
        <f t="shared" si="314"/>
        <v>0</v>
      </c>
      <c r="AU1251" s="48">
        <v>0</v>
      </c>
      <c r="AV1251" s="50">
        <v>0</v>
      </c>
      <c r="AW1251" s="50">
        <v>0</v>
      </c>
      <c r="AX1251" s="51">
        <f t="shared" si="315"/>
        <v>0</v>
      </c>
      <c r="AY1251" s="50">
        <f t="shared" si="316"/>
        <v>683176.27</v>
      </c>
      <c r="AZ1251" s="50">
        <f t="shared" si="317"/>
        <v>788530</v>
      </c>
      <c r="BA1251" s="50">
        <f t="shared" si="318"/>
        <v>120</v>
      </c>
      <c r="BB1251" s="49">
        <v>40.954101847742002</v>
      </c>
      <c r="BC1251" s="52" t="s">
        <v>1143</v>
      </c>
      <c r="BD1251" s="52" t="s">
        <v>1120</v>
      </c>
      <c r="BE1251" s="52" t="s">
        <v>1060</v>
      </c>
      <c r="BF1251" s="38"/>
    </row>
    <row r="1252" spans="1:58" s="33" customFormat="1" x14ac:dyDescent="0.2">
      <c r="A1252" s="47">
        <v>179891</v>
      </c>
      <c r="B1252" s="48" t="s">
        <v>1153</v>
      </c>
      <c r="C1252" s="48">
        <v>364757.51</v>
      </c>
      <c r="D1252" s="48">
        <v>937810</v>
      </c>
      <c r="E1252" s="48">
        <v>141</v>
      </c>
      <c r="F1252" s="49">
        <f t="shared" si="304"/>
        <v>11.668381975026925</v>
      </c>
      <c r="G1252" s="48">
        <v>-43910.51</v>
      </c>
      <c r="H1252" s="48">
        <v>1017000</v>
      </c>
      <c r="I1252" s="48">
        <v>155</v>
      </c>
      <c r="J1252" s="49">
        <f t="shared" si="305"/>
        <v>-1.3384717895771878</v>
      </c>
      <c r="K1252" s="48">
        <v>598033.47</v>
      </c>
      <c r="L1252" s="48">
        <v>1908840</v>
      </c>
      <c r="M1252" s="48">
        <v>282</v>
      </c>
      <c r="N1252" s="49">
        <f t="shared" si="306"/>
        <v>9.398904098824417</v>
      </c>
      <c r="O1252" s="48">
        <v>438565.47</v>
      </c>
      <c r="P1252" s="48">
        <v>1313380</v>
      </c>
      <c r="Q1252" s="48">
        <v>197</v>
      </c>
      <c r="R1252" s="49">
        <f t="shared" si="307"/>
        <v>10.351558246661286</v>
      </c>
      <c r="S1252" s="48">
        <v>530414.46</v>
      </c>
      <c r="T1252" s="48">
        <v>658500</v>
      </c>
      <c r="U1252" s="48">
        <v>100</v>
      </c>
      <c r="V1252" s="49">
        <f t="shared" si="308"/>
        <v>24.97015681093394</v>
      </c>
      <c r="W1252" s="48">
        <v>240569.46</v>
      </c>
      <c r="X1252" s="48">
        <v>649050</v>
      </c>
      <c r="Y1252" s="48">
        <v>100</v>
      </c>
      <c r="Z1252" s="49">
        <f t="shared" si="309"/>
        <v>11.11945736075803</v>
      </c>
      <c r="AA1252" s="48">
        <v>639794.46</v>
      </c>
      <c r="AB1252" s="48">
        <v>1187200</v>
      </c>
      <c r="AC1252" s="48">
        <v>173.5</v>
      </c>
      <c r="AD1252" s="49">
        <f t="shared" si="310"/>
        <v>16.706223264824796</v>
      </c>
      <c r="AE1252" s="48">
        <v>425844.46</v>
      </c>
      <c r="AF1252" s="48">
        <v>457800</v>
      </c>
      <c r="AG1252" s="48">
        <v>70</v>
      </c>
      <c r="AH1252" s="49">
        <f t="shared" si="311"/>
        <v>27.905927916120579</v>
      </c>
      <c r="AI1252" s="48">
        <v>619191.94999999995</v>
      </c>
      <c r="AJ1252" s="48">
        <v>1997660</v>
      </c>
      <c r="AK1252" s="48">
        <v>300.5</v>
      </c>
      <c r="AL1252" s="49">
        <f t="shared" si="312"/>
        <v>9.6087174243865316</v>
      </c>
      <c r="AM1252" s="48">
        <v>592940.96</v>
      </c>
      <c r="AN1252" s="48">
        <v>717950</v>
      </c>
      <c r="AO1252" s="48">
        <v>105</v>
      </c>
      <c r="AP1252" s="49">
        <f t="shared" si="313"/>
        <v>25.60229787589665</v>
      </c>
      <c r="AQ1252" s="48">
        <v>716720.96</v>
      </c>
      <c r="AR1252" s="50">
        <v>1676650</v>
      </c>
      <c r="AS1252" s="50">
        <v>250</v>
      </c>
      <c r="AT1252" s="51">
        <f t="shared" si="314"/>
        <v>13.25163257686458</v>
      </c>
      <c r="AU1252" s="48">
        <v>564848.68000000005</v>
      </c>
      <c r="AV1252" s="50">
        <v>2202320</v>
      </c>
      <c r="AW1252" s="50">
        <v>318</v>
      </c>
      <c r="AX1252" s="51">
        <f t="shared" si="315"/>
        <v>7.9508468705728514</v>
      </c>
      <c r="AY1252" s="50">
        <f t="shared" si="316"/>
        <v>2768224.32</v>
      </c>
      <c r="AZ1252" s="50">
        <f t="shared" si="317"/>
        <v>7671780</v>
      </c>
      <c r="BA1252" s="50">
        <f t="shared" si="318"/>
        <v>2192</v>
      </c>
      <c r="BB1252" s="49">
        <v>11.974938552012473</v>
      </c>
      <c r="BC1252" s="52" t="s">
        <v>1143</v>
      </c>
      <c r="BD1252" s="52" t="s">
        <v>1120</v>
      </c>
      <c r="BE1252" s="52" t="s">
        <v>1060</v>
      </c>
      <c r="BF1252" s="38"/>
    </row>
    <row r="1253" spans="1:58" s="33" customFormat="1" x14ac:dyDescent="0.2">
      <c r="A1253" s="47">
        <v>202204</v>
      </c>
      <c r="B1253" s="48" t="s">
        <v>1154</v>
      </c>
      <c r="C1253" s="48">
        <v>53800.88</v>
      </c>
      <c r="D1253" s="48">
        <v>641500</v>
      </c>
      <c r="E1253" s="48">
        <v>100</v>
      </c>
      <c r="F1253" s="49">
        <f t="shared" si="304"/>
        <v>2.5160193296960252</v>
      </c>
      <c r="G1253" s="48">
        <v>-7596.12</v>
      </c>
      <c r="H1253" s="48">
        <v>0</v>
      </c>
      <c r="I1253" s="48">
        <v>0</v>
      </c>
      <c r="J1253" s="49">
        <f t="shared" si="305"/>
        <v>0</v>
      </c>
      <c r="K1253" s="48">
        <v>123558.37</v>
      </c>
      <c r="L1253" s="48">
        <v>990265</v>
      </c>
      <c r="M1253" s="48">
        <v>150.5</v>
      </c>
      <c r="N1253" s="49">
        <f t="shared" si="306"/>
        <v>3.7431910650179492</v>
      </c>
      <c r="O1253" s="48">
        <v>125229.37</v>
      </c>
      <c r="P1253" s="48">
        <v>851215</v>
      </c>
      <c r="Q1253" s="48">
        <v>126.5</v>
      </c>
      <c r="R1253" s="49">
        <f t="shared" si="307"/>
        <v>4.5606697132921763</v>
      </c>
      <c r="S1253" s="48">
        <v>-37753.629999999997</v>
      </c>
      <c r="T1253" s="48">
        <v>73900</v>
      </c>
      <c r="U1253" s="48">
        <v>10</v>
      </c>
      <c r="V1253" s="49">
        <f t="shared" si="308"/>
        <v>-15.83711136671177</v>
      </c>
      <c r="W1253" s="48">
        <v>481482.63</v>
      </c>
      <c r="X1253" s="48">
        <v>791735.5</v>
      </c>
      <c r="Y1253" s="48">
        <v>124.95</v>
      </c>
      <c r="Z1253" s="49">
        <f t="shared" si="309"/>
        <v>18.244071283907314</v>
      </c>
      <c r="AA1253" s="48">
        <v>-30356.38</v>
      </c>
      <c r="AB1253" s="48">
        <v>773580</v>
      </c>
      <c r="AC1253" s="48">
        <v>117</v>
      </c>
      <c r="AD1253" s="49">
        <f t="shared" si="310"/>
        <v>-1.2164841128260813</v>
      </c>
      <c r="AE1253" s="48">
        <v>-2877.38</v>
      </c>
      <c r="AF1253" s="48">
        <v>69900</v>
      </c>
      <c r="AG1253" s="48">
        <v>10</v>
      </c>
      <c r="AH1253" s="49">
        <f t="shared" si="311"/>
        <v>-1.2349270386266096</v>
      </c>
      <c r="AI1253" s="48">
        <v>-50695.39</v>
      </c>
      <c r="AJ1253" s="48">
        <v>697830</v>
      </c>
      <c r="AK1253" s="48">
        <v>100</v>
      </c>
      <c r="AL1253" s="49">
        <f t="shared" si="312"/>
        <v>-2.2520629522949718</v>
      </c>
      <c r="AM1253" s="48">
        <v>-47242.37</v>
      </c>
      <c r="AN1253" s="48">
        <v>976240</v>
      </c>
      <c r="AO1253" s="48">
        <v>151</v>
      </c>
      <c r="AP1253" s="49">
        <f t="shared" si="313"/>
        <v>-1.5001572051954437</v>
      </c>
      <c r="AQ1253" s="48">
        <v>-46833.35</v>
      </c>
      <c r="AR1253" s="50">
        <v>1004000</v>
      </c>
      <c r="AS1253" s="50">
        <v>150</v>
      </c>
      <c r="AT1253" s="51">
        <f t="shared" si="314"/>
        <v>-1.4460496513944223</v>
      </c>
      <c r="AU1253" s="48">
        <v>-70434.42</v>
      </c>
      <c r="AV1253" s="50">
        <v>1246866.5</v>
      </c>
      <c r="AW1253" s="50">
        <v>186.35</v>
      </c>
      <c r="AX1253" s="51">
        <f t="shared" si="315"/>
        <v>-1.7511634324925724</v>
      </c>
      <c r="AY1253" s="50">
        <f t="shared" si="316"/>
        <v>708365.12</v>
      </c>
      <c r="AZ1253" s="50">
        <f t="shared" si="317"/>
        <v>4122195.5</v>
      </c>
      <c r="BA1253" s="50">
        <f t="shared" si="318"/>
        <v>1226.3</v>
      </c>
      <c r="BB1253" s="49">
        <v>1.872451471178135</v>
      </c>
      <c r="BC1253" s="52" t="s">
        <v>1143</v>
      </c>
      <c r="BD1253" s="52" t="s">
        <v>1120</v>
      </c>
      <c r="BE1253" s="52" t="s">
        <v>1060</v>
      </c>
      <c r="BF1253" s="38"/>
    </row>
    <row r="1254" spans="1:58" s="33" customFormat="1" x14ac:dyDescent="0.2">
      <c r="A1254" s="47">
        <v>202427</v>
      </c>
      <c r="B1254" s="48" t="s">
        <v>1155</v>
      </c>
      <c r="C1254" s="48">
        <v>205165.1</v>
      </c>
      <c r="D1254" s="48">
        <v>442925</v>
      </c>
      <c r="E1254" s="48">
        <v>61</v>
      </c>
      <c r="F1254" s="49">
        <f t="shared" si="304"/>
        <v>13.896151718688266</v>
      </c>
      <c r="G1254" s="48">
        <v>355278.1</v>
      </c>
      <c r="H1254" s="48">
        <v>634200</v>
      </c>
      <c r="I1254" s="48">
        <v>100</v>
      </c>
      <c r="J1254" s="49">
        <f t="shared" si="305"/>
        <v>17.366163828445284</v>
      </c>
      <c r="K1254" s="48">
        <v>216278.1</v>
      </c>
      <c r="L1254" s="48">
        <v>731650</v>
      </c>
      <c r="M1254" s="48">
        <v>110</v>
      </c>
      <c r="N1254" s="49">
        <f t="shared" si="306"/>
        <v>8.868096767580127</v>
      </c>
      <c r="O1254" s="48">
        <v>257213.09</v>
      </c>
      <c r="P1254" s="48">
        <v>770200</v>
      </c>
      <c r="Q1254" s="48">
        <v>115</v>
      </c>
      <c r="R1254" s="49">
        <f t="shared" si="307"/>
        <v>10.35264319657232</v>
      </c>
      <c r="S1254" s="48">
        <v>187145.08</v>
      </c>
      <c r="T1254" s="48">
        <v>770275</v>
      </c>
      <c r="U1254" s="48">
        <v>120</v>
      </c>
      <c r="V1254" s="49">
        <f t="shared" si="308"/>
        <v>7.5317224108273013</v>
      </c>
      <c r="W1254" s="48">
        <v>112895.6</v>
      </c>
      <c r="X1254" s="48">
        <v>633270</v>
      </c>
      <c r="Y1254" s="48">
        <v>100.5</v>
      </c>
      <c r="Z1254" s="49">
        <f t="shared" si="309"/>
        <v>5.3482211379032645</v>
      </c>
      <c r="AA1254" s="48">
        <v>289785.59999999998</v>
      </c>
      <c r="AB1254" s="48">
        <v>368000</v>
      </c>
      <c r="AC1254" s="48">
        <v>50</v>
      </c>
      <c r="AD1254" s="49">
        <f t="shared" si="310"/>
        <v>24.411286956521739</v>
      </c>
      <c r="AE1254" s="48">
        <v>236786.6</v>
      </c>
      <c r="AF1254" s="48">
        <v>525450</v>
      </c>
      <c r="AG1254" s="48">
        <v>80</v>
      </c>
      <c r="AH1254" s="49">
        <f t="shared" si="311"/>
        <v>13.519075078504139</v>
      </c>
      <c r="AI1254" s="48">
        <v>266386.11</v>
      </c>
      <c r="AJ1254" s="48">
        <v>819455</v>
      </c>
      <c r="AK1254" s="48">
        <v>120.5</v>
      </c>
      <c r="AL1254" s="49">
        <f t="shared" si="312"/>
        <v>10.07739218138885</v>
      </c>
      <c r="AM1254" s="48">
        <v>268622.09999999998</v>
      </c>
      <c r="AN1254" s="48">
        <v>755255</v>
      </c>
      <c r="AO1254" s="48">
        <v>114.5</v>
      </c>
      <c r="AP1254" s="49">
        <f t="shared" si="313"/>
        <v>11.025792745496553</v>
      </c>
      <c r="AQ1254" s="48">
        <v>410306.11</v>
      </c>
      <c r="AR1254" s="50">
        <v>683900</v>
      </c>
      <c r="AS1254" s="50">
        <v>105</v>
      </c>
      <c r="AT1254" s="51">
        <f t="shared" si="314"/>
        <v>18.598463825120632</v>
      </c>
      <c r="AU1254" s="48">
        <v>180338.61</v>
      </c>
      <c r="AV1254" s="50">
        <v>835200</v>
      </c>
      <c r="AW1254" s="50">
        <v>125</v>
      </c>
      <c r="AX1254" s="51">
        <f t="shared" si="315"/>
        <v>6.6936026221264369</v>
      </c>
      <c r="AY1254" s="50">
        <f t="shared" si="316"/>
        <v>1623760.67</v>
      </c>
      <c r="AZ1254" s="50">
        <f t="shared" si="317"/>
        <v>4350520</v>
      </c>
      <c r="BA1254" s="50">
        <f t="shared" si="318"/>
        <v>1201.5</v>
      </c>
      <c r="BB1254" s="49">
        <v>11.615402959680191</v>
      </c>
      <c r="BC1254" s="52" t="s">
        <v>1143</v>
      </c>
      <c r="BD1254" s="52" t="s">
        <v>1120</v>
      </c>
      <c r="BE1254" s="52" t="s">
        <v>1060</v>
      </c>
      <c r="BF1254" s="38"/>
    </row>
    <row r="1255" spans="1:58" s="33" customFormat="1" x14ac:dyDescent="0.2">
      <c r="A1255" s="47">
        <v>202428</v>
      </c>
      <c r="B1255" s="48" t="s">
        <v>1667</v>
      </c>
      <c r="C1255" s="48">
        <v>247340.2</v>
      </c>
      <c r="D1255" s="48">
        <v>688200</v>
      </c>
      <c r="E1255" s="48">
        <v>100.5</v>
      </c>
      <c r="F1255" s="49">
        <f t="shared" si="304"/>
        <v>10.782048823016565</v>
      </c>
      <c r="G1255" s="48">
        <v>-11488.29</v>
      </c>
      <c r="H1255" s="48">
        <v>402550</v>
      </c>
      <c r="I1255" s="48">
        <v>61</v>
      </c>
      <c r="J1255" s="49">
        <f t="shared" si="305"/>
        <v>-0.88470249658427524</v>
      </c>
      <c r="K1255" s="48">
        <v>-16071.8</v>
      </c>
      <c r="L1255" s="48">
        <v>1555890</v>
      </c>
      <c r="M1255" s="48">
        <v>238</v>
      </c>
      <c r="N1255" s="49">
        <f t="shared" si="306"/>
        <v>-0.30988951661107145</v>
      </c>
      <c r="O1255" s="48">
        <v>134902.72</v>
      </c>
      <c r="P1255" s="48">
        <v>900955</v>
      </c>
      <c r="Q1255" s="48">
        <v>135</v>
      </c>
      <c r="R1255" s="49">
        <f t="shared" si="307"/>
        <v>4.6417238596822257</v>
      </c>
      <c r="S1255" s="48">
        <v>42615.74</v>
      </c>
      <c r="T1255" s="48">
        <v>1042940</v>
      </c>
      <c r="U1255" s="48">
        <v>160</v>
      </c>
      <c r="V1255" s="49">
        <f t="shared" si="308"/>
        <v>1.2666960131934721</v>
      </c>
      <c r="W1255" s="48">
        <v>48109.25</v>
      </c>
      <c r="X1255" s="48">
        <v>1021955</v>
      </c>
      <c r="Y1255" s="48">
        <v>156</v>
      </c>
      <c r="Z1255" s="49">
        <f t="shared" si="309"/>
        <v>1.4122710882573108</v>
      </c>
      <c r="AA1255" s="48">
        <v>-18704.25</v>
      </c>
      <c r="AB1255" s="48">
        <v>485354</v>
      </c>
      <c r="AC1255" s="48">
        <v>70.599999999999994</v>
      </c>
      <c r="AD1255" s="49">
        <f t="shared" si="310"/>
        <v>-1.1946574046984264</v>
      </c>
      <c r="AE1255" s="48">
        <v>-37343.26</v>
      </c>
      <c r="AF1255" s="48">
        <v>733130</v>
      </c>
      <c r="AG1255" s="48">
        <v>107</v>
      </c>
      <c r="AH1255" s="49">
        <f t="shared" si="311"/>
        <v>-1.5281025193349065</v>
      </c>
      <c r="AI1255" s="48">
        <v>-76698.25</v>
      </c>
      <c r="AJ1255" s="48">
        <v>981620</v>
      </c>
      <c r="AK1255" s="48">
        <v>150</v>
      </c>
      <c r="AL1255" s="49">
        <f t="shared" si="312"/>
        <v>-2.4221651453719364</v>
      </c>
      <c r="AM1255" s="48">
        <v>19865.759999999998</v>
      </c>
      <c r="AN1255" s="48">
        <v>1040140</v>
      </c>
      <c r="AO1255" s="48">
        <v>161</v>
      </c>
      <c r="AP1255" s="49">
        <f t="shared" si="313"/>
        <v>0.59207275943622961</v>
      </c>
      <c r="AQ1255" s="48">
        <v>96824.78</v>
      </c>
      <c r="AR1255" s="50">
        <v>624200</v>
      </c>
      <c r="AS1255" s="50">
        <v>90.5</v>
      </c>
      <c r="AT1255" s="51">
        <f t="shared" si="314"/>
        <v>4.808664178148029</v>
      </c>
      <c r="AU1255" s="48">
        <v>-138510.22</v>
      </c>
      <c r="AV1255" s="50">
        <v>796555</v>
      </c>
      <c r="AW1255" s="50">
        <v>119.5</v>
      </c>
      <c r="AX1255" s="51">
        <f t="shared" si="315"/>
        <v>-5.3904837958458609</v>
      </c>
      <c r="AY1255" s="50">
        <f t="shared" si="316"/>
        <v>426703.57</v>
      </c>
      <c r="AZ1255" s="50">
        <f t="shared" si="317"/>
        <v>6097844</v>
      </c>
      <c r="BA1255" s="50">
        <f t="shared" si="318"/>
        <v>1549.1</v>
      </c>
      <c r="BB1255" s="49">
        <v>0.87760971759448037</v>
      </c>
      <c r="BC1255" s="52" t="s">
        <v>1143</v>
      </c>
      <c r="BD1255" s="52" t="s">
        <v>1120</v>
      </c>
      <c r="BE1255" s="52" t="s">
        <v>1060</v>
      </c>
      <c r="BF1255" s="38"/>
    </row>
    <row r="1256" spans="1:58" s="33" customFormat="1" x14ac:dyDescent="0.2">
      <c r="A1256" s="47">
        <v>204300</v>
      </c>
      <c r="B1256" s="48" t="s">
        <v>1158</v>
      </c>
      <c r="C1256" s="48">
        <v>178834.82</v>
      </c>
      <c r="D1256" s="48">
        <v>732580</v>
      </c>
      <c r="E1256" s="48">
        <v>111.6</v>
      </c>
      <c r="F1256" s="49">
        <f t="shared" si="304"/>
        <v>7.3234931338556883</v>
      </c>
      <c r="G1256" s="48">
        <v>405984.82</v>
      </c>
      <c r="H1256" s="48">
        <v>680300</v>
      </c>
      <c r="I1256" s="48">
        <v>100</v>
      </c>
      <c r="J1256" s="49">
        <f t="shared" si="305"/>
        <v>18.499969748640307</v>
      </c>
      <c r="K1256" s="48">
        <v>183724.07</v>
      </c>
      <c r="L1256" s="48">
        <v>339394.5</v>
      </c>
      <c r="M1256" s="48">
        <v>50.050000000000004</v>
      </c>
      <c r="N1256" s="49">
        <f t="shared" si="306"/>
        <v>16.239868648431251</v>
      </c>
      <c r="O1256" s="48">
        <v>133681.54999999999</v>
      </c>
      <c r="P1256" s="48">
        <v>696045</v>
      </c>
      <c r="Q1256" s="48">
        <v>105.5</v>
      </c>
      <c r="R1256" s="49">
        <f t="shared" si="307"/>
        <v>5.9538220230013854</v>
      </c>
      <c r="S1256" s="48">
        <v>377261.55</v>
      </c>
      <c r="T1256" s="48">
        <v>657700</v>
      </c>
      <c r="U1256" s="48">
        <v>100</v>
      </c>
      <c r="V1256" s="49">
        <f t="shared" si="308"/>
        <v>17.781827656986469</v>
      </c>
      <c r="W1256" s="48">
        <v>353676.55</v>
      </c>
      <c r="X1256" s="48">
        <v>322020</v>
      </c>
      <c r="Y1256" s="48">
        <v>50.5</v>
      </c>
      <c r="Z1256" s="49">
        <f t="shared" si="309"/>
        <v>32.949184833240167</v>
      </c>
      <c r="AA1256" s="48">
        <v>199999.55</v>
      </c>
      <c r="AB1256" s="48">
        <v>0</v>
      </c>
      <c r="AC1256" s="48">
        <v>0</v>
      </c>
      <c r="AD1256" s="49">
        <f t="shared" si="310"/>
        <v>0</v>
      </c>
      <c r="AE1256" s="48">
        <v>99999.55</v>
      </c>
      <c r="AF1256" s="48">
        <v>0</v>
      </c>
      <c r="AG1256" s="48">
        <v>0</v>
      </c>
      <c r="AH1256" s="49">
        <f t="shared" si="311"/>
        <v>0</v>
      </c>
      <c r="AI1256" s="48">
        <v>-8200.4500000000007</v>
      </c>
      <c r="AJ1256" s="48">
        <v>0</v>
      </c>
      <c r="AK1256" s="48">
        <v>0</v>
      </c>
      <c r="AL1256" s="49">
        <f t="shared" si="312"/>
        <v>0</v>
      </c>
      <c r="AM1256" s="48">
        <v>-8200.4500000000007</v>
      </c>
      <c r="AN1256" s="48">
        <v>0</v>
      </c>
      <c r="AO1256" s="48">
        <v>0</v>
      </c>
      <c r="AP1256" s="49">
        <f t="shared" si="313"/>
        <v>0</v>
      </c>
      <c r="AQ1256" s="48">
        <v>-8200.4500000000007</v>
      </c>
      <c r="AR1256" s="50">
        <v>0</v>
      </c>
      <c r="AS1256" s="50">
        <v>0</v>
      </c>
      <c r="AT1256" s="51">
        <f t="shared" si="314"/>
        <v>0</v>
      </c>
      <c r="AU1256" s="48">
        <v>-8200.4500000000007</v>
      </c>
      <c r="AV1256" s="50">
        <v>0</v>
      </c>
      <c r="AW1256" s="50">
        <v>0</v>
      </c>
      <c r="AX1256" s="51">
        <f t="shared" si="315"/>
        <v>0</v>
      </c>
      <c r="AY1256" s="50">
        <f t="shared" si="316"/>
        <v>1833162.9100000001</v>
      </c>
      <c r="AZ1256" s="50">
        <f t="shared" si="317"/>
        <v>3428039.5</v>
      </c>
      <c r="BA1256" s="50">
        <f t="shared" si="318"/>
        <v>517.65</v>
      </c>
      <c r="BB1256" s="49">
        <v>17.185093829869817</v>
      </c>
      <c r="BC1256" s="52" t="s">
        <v>1143</v>
      </c>
      <c r="BD1256" s="52" t="s">
        <v>1120</v>
      </c>
      <c r="BE1256" s="52" t="s">
        <v>1060</v>
      </c>
      <c r="BF1256" s="38"/>
    </row>
    <row r="1257" spans="1:58" s="33" customFormat="1" x14ac:dyDescent="0.2">
      <c r="A1257" s="47">
        <v>206047</v>
      </c>
      <c r="B1257" s="48" t="s">
        <v>332</v>
      </c>
      <c r="C1257" s="48">
        <v>-1398.93</v>
      </c>
      <c r="D1257" s="48">
        <v>78100</v>
      </c>
      <c r="E1257" s="48">
        <v>10</v>
      </c>
      <c r="F1257" s="49">
        <f t="shared" si="304"/>
        <v>-0.53736107554417412</v>
      </c>
      <c r="G1257" s="48">
        <v>-4210.49</v>
      </c>
      <c r="H1257" s="48">
        <v>190050</v>
      </c>
      <c r="I1257" s="48">
        <v>29</v>
      </c>
      <c r="J1257" s="49">
        <f t="shared" si="305"/>
        <v>-0.68679394896079971</v>
      </c>
      <c r="K1257" s="48">
        <v>76499.92</v>
      </c>
      <c r="L1257" s="48">
        <v>212237.5</v>
      </c>
      <c r="M1257" s="48">
        <v>31.25</v>
      </c>
      <c r="N1257" s="49">
        <f t="shared" si="306"/>
        <v>10.813346369044114</v>
      </c>
      <c r="O1257" s="48">
        <v>-2950.64</v>
      </c>
      <c r="P1257" s="48">
        <v>97200</v>
      </c>
      <c r="Q1257" s="48">
        <v>15</v>
      </c>
      <c r="R1257" s="49">
        <f t="shared" si="307"/>
        <v>-0.94104773662551433</v>
      </c>
      <c r="S1257" s="48">
        <v>12854.44</v>
      </c>
      <c r="T1257" s="48">
        <v>335575</v>
      </c>
      <c r="U1257" s="48">
        <v>50</v>
      </c>
      <c r="V1257" s="49">
        <f t="shared" si="308"/>
        <v>1.1874771362586605</v>
      </c>
      <c r="W1257" s="48">
        <v>-14508.12</v>
      </c>
      <c r="X1257" s="48">
        <v>82270</v>
      </c>
      <c r="Y1257" s="48">
        <v>13</v>
      </c>
      <c r="Z1257" s="49">
        <f t="shared" si="309"/>
        <v>-5.2904290749969611</v>
      </c>
      <c r="AA1257" s="48">
        <v>-1562.12</v>
      </c>
      <c r="AB1257" s="48">
        <v>24337.5</v>
      </c>
      <c r="AC1257" s="48">
        <v>3.75</v>
      </c>
      <c r="AD1257" s="49">
        <f t="shared" si="310"/>
        <v>-1.9897573703133022</v>
      </c>
      <c r="AE1257" s="48">
        <v>-1937.12</v>
      </c>
      <c r="AF1257" s="48">
        <v>0</v>
      </c>
      <c r="AG1257" s="48">
        <v>0</v>
      </c>
      <c r="AH1257" s="49">
        <f t="shared" si="311"/>
        <v>0</v>
      </c>
      <c r="AI1257" s="48">
        <v>-4497.12</v>
      </c>
      <c r="AJ1257" s="48">
        <v>0</v>
      </c>
      <c r="AK1257" s="48">
        <v>0</v>
      </c>
      <c r="AL1257" s="49">
        <f t="shared" si="312"/>
        <v>0</v>
      </c>
      <c r="AM1257" s="48">
        <v>-4497.12</v>
      </c>
      <c r="AN1257" s="48">
        <v>0</v>
      </c>
      <c r="AO1257" s="48">
        <v>0</v>
      </c>
      <c r="AP1257" s="49">
        <f t="shared" si="313"/>
        <v>0</v>
      </c>
      <c r="AQ1257" s="48">
        <v>-4497.12</v>
      </c>
      <c r="AR1257" s="50">
        <v>0</v>
      </c>
      <c r="AS1257" s="50">
        <v>0</v>
      </c>
      <c r="AT1257" s="51">
        <f t="shared" si="314"/>
        <v>0</v>
      </c>
      <c r="AU1257" s="48">
        <v>-4497.12</v>
      </c>
      <c r="AV1257" s="50">
        <v>0</v>
      </c>
      <c r="AW1257" s="50">
        <v>0</v>
      </c>
      <c r="AX1257" s="51">
        <f t="shared" si="315"/>
        <v>0</v>
      </c>
      <c r="AY1257" s="50">
        <f t="shared" si="316"/>
        <v>64724.060000000005</v>
      </c>
      <c r="AZ1257" s="50">
        <f t="shared" si="317"/>
        <v>1019770</v>
      </c>
      <c r="BA1257" s="50">
        <f t="shared" si="318"/>
        <v>152</v>
      </c>
      <c r="BB1257" s="49">
        <v>1.3618289025956831</v>
      </c>
      <c r="BC1257" s="52" t="s">
        <v>1143</v>
      </c>
      <c r="BD1257" s="52" t="s">
        <v>1120</v>
      </c>
      <c r="BE1257" s="52" t="s">
        <v>1060</v>
      </c>
      <c r="BF1257" s="38"/>
    </row>
    <row r="1258" spans="1:58" s="33" customFormat="1" x14ac:dyDescent="0.2">
      <c r="A1258" s="47">
        <v>206433</v>
      </c>
      <c r="B1258" s="48" t="s">
        <v>1159</v>
      </c>
      <c r="C1258" s="48">
        <v>-4200.24</v>
      </c>
      <c r="D1258" s="48">
        <v>328700</v>
      </c>
      <c r="E1258" s="48">
        <v>48.5</v>
      </c>
      <c r="F1258" s="49">
        <f t="shared" si="304"/>
        <v>-0.38335016732582905</v>
      </c>
      <c r="G1258" s="48">
        <v>-12870.24</v>
      </c>
      <c r="H1258" s="48">
        <v>414200</v>
      </c>
      <c r="I1258" s="48">
        <v>66</v>
      </c>
      <c r="J1258" s="49">
        <f t="shared" si="305"/>
        <v>-0.9632482858522452</v>
      </c>
      <c r="K1258" s="48">
        <v>-19867.740000000002</v>
      </c>
      <c r="L1258" s="48">
        <v>414470</v>
      </c>
      <c r="M1258" s="48">
        <v>64</v>
      </c>
      <c r="N1258" s="49">
        <f t="shared" si="306"/>
        <v>-1.4380587256013706</v>
      </c>
      <c r="O1258" s="48">
        <v>-7659.75</v>
      </c>
      <c r="P1258" s="48">
        <v>422760</v>
      </c>
      <c r="Q1258" s="48">
        <v>64</v>
      </c>
      <c r="R1258" s="49">
        <f t="shared" si="307"/>
        <v>-0.56167151575361907</v>
      </c>
      <c r="S1258" s="48">
        <v>-2649.75</v>
      </c>
      <c r="T1258" s="48">
        <v>179800</v>
      </c>
      <c r="U1258" s="48">
        <v>27.5</v>
      </c>
      <c r="V1258" s="49">
        <f t="shared" si="308"/>
        <v>-0.45685344827586205</v>
      </c>
      <c r="W1258" s="48">
        <v>-12642.25</v>
      </c>
      <c r="X1258" s="48">
        <v>105350</v>
      </c>
      <c r="Y1258" s="48">
        <v>15</v>
      </c>
      <c r="Z1258" s="49">
        <f t="shared" si="309"/>
        <v>-3.6000711912672045</v>
      </c>
      <c r="AA1258" s="48">
        <v>61539.75</v>
      </c>
      <c r="AB1258" s="48">
        <v>326000</v>
      </c>
      <c r="AC1258" s="48">
        <v>50</v>
      </c>
      <c r="AD1258" s="49">
        <f t="shared" si="310"/>
        <v>5.8519394171779142</v>
      </c>
      <c r="AE1258" s="48">
        <v>-6100.25</v>
      </c>
      <c r="AF1258" s="48">
        <v>138550</v>
      </c>
      <c r="AG1258" s="48">
        <v>20</v>
      </c>
      <c r="AH1258" s="49">
        <f t="shared" si="311"/>
        <v>-1.3208769397329485</v>
      </c>
      <c r="AI1258" s="48">
        <v>-30330.25</v>
      </c>
      <c r="AJ1258" s="48">
        <v>380220</v>
      </c>
      <c r="AK1258" s="48">
        <v>58</v>
      </c>
      <c r="AL1258" s="49">
        <f t="shared" si="312"/>
        <v>-2.4728782020935247</v>
      </c>
      <c r="AM1258" s="48">
        <v>-20808.259999999998</v>
      </c>
      <c r="AN1258" s="48">
        <v>494508</v>
      </c>
      <c r="AO1258" s="48">
        <v>75</v>
      </c>
      <c r="AP1258" s="49">
        <f t="shared" si="313"/>
        <v>-1.3044400899479887</v>
      </c>
      <c r="AQ1258" s="48">
        <v>-19175.259999999998</v>
      </c>
      <c r="AR1258" s="50">
        <v>415575</v>
      </c>
      <c r="AS1258" s="50">
        <v>62.5</v>
      </c>
      <c r="AT1258" s="51">
        <f t="shared" si="314"/>
        <v>-1.4303869578295132</v>
      </c>
      <c r="AU1258" s="48">
        <v>201695.67</v>
      </c>
      <c r="AV1258" s="50">
        <v>406190</v>
      </c>
      <c r="AW1258" s="50">
        <v>61</v>
      </c>
      <c r="AX1258" s="51">
        <f t="shared" si="315"/>
        <v>15.393204584061648</v>
      </c>
      <c r="AY1258" s="50">
        <f t="shared" si="316"/>
        <v>1649.7799999999988</v>
      </c>
      <c r="AZ1258" s="50">
        <f t="shared" si="317"/>
        <v>2191280</v>
      </c>
      <c r="BA1258" s="50">
        <f t="shared" si="318"/>
        <v>611.5</v>
      </c>
      <c r="BB1258" s="49">
        <v>0.97728729910640566</v>
      </c>
      <c r="BC1258" s="52" t="s">
        <v>1143</v>
      </c>
      <c r="BD1258" s="52" t="s">
        <v>1120</v>
      </c>
      <c r="BE1258" s="52" t="s">
        <v>1060</v>
      </c>
      <c r="BF1258" s="38"/>
    </row>
    <row r="1259" spans="1:58" s="33" customFormat="1" x14ac:dyDescent="0.2">
      <c r="A1259" s="47">
        <v>206711</v>
      </c>
      <c r="B1259" s="48" t="s">
        <v>1160</v>
      </c>
      <c r="C1259" s="48">
        <v>-3145</v>
      </c>
      <c r="D1259" s="48">
        <v>141650</v>
      </c>
      <c r="E1259" s="48">
        <v>20</v>
      </c>
      <c r="F1259" s="49">
        <f t="shared" si="304"/>
        <v>-0.66607836216025407</v>
      </c>
      <c r="G1259" s="48">
        <v>-1785</v>
      </c>
      <c r="H1259" s="48">
        <v>69500</v>
      </c>
      <c r="I1259" s="48">
        <v>10</v>
      </c>
      <c r="J1259" s="49">
        <f t="shared" si="305"/>
        <v>-0.79618705035971216</v>
      </c>
      <c r="K1259" s="48">
        <v>23000</v>
      </c>
      <c r="L1259" s="48">
        <v>332850</v>
      </c>
      <c r="M1259" s="48">
        <v>50</v>
      </c>
      <c r="N1259" s="49">
        <f t="shared" si="306"/>
        <v>2.0730058584948177</v>
      </c>
      <c r="O1259" s="48">
        <v>-1400</v>
      </c>
      <c r="P1259" s="48">
        <v>110950</v>
      </c>
      <c r="Q1259" s="48">
        <v>17.5</v>
      </c>
      <c r="R1259" s="49">
        <f t="shared" si="307"/>
        <v>-0.39116719242902209</v>
      </c>
      <c r="S1259" s="48">
        <v>-11425</v>
      </c>
      <c r="T1259" s="48">
        <v>103100</v>
      </c>
      <c r="U1259" s="48">
        <v>15</v>
      </c>
      <c r="V1259" s="49">
        <f t="shared" si="308"/>
        <v>-3.4352570320077591</v>
      </c>
      <c r="W1259" s="48">
        <v>15725</v>
      </c>
      <c r="X1259" s="48">
        <v>31450</v>
      </c>
      <c r="Y1259" s="48">
        <v>5</v>
      </c>
      <c r="Z1259" s="49">
        <f t="shared" si="309"/>
        <v>15.000000000000002</v>
      </c>
      <c r="AA1259" s="48">
        <v>-6140</v>
      </c>
      <c r="AB1259" s="48">
        <v>166450</v>
      </c>
      <c r="AC1259" s="48">
        <v>25</v>
      </c>
      <c r="AD1259" s="49">
        <f t="shared" si="310"/>
        <v>-1.1435265845599281</v>
      </c>
      <c r="AE1259" s="48">
        <v>-3240</v>
      </c>
      <c r="AF1259" s="48">
        <v>65900</v>
      </c>
      <c r="AG1259" s="48">
        <v>10</v>
      </c>
      <c r="AH1259" s="49">
        <f t="shared" si="311"/>
        <v>-1.4749620637329288</v>
      </c>
      <c r="AI1259" s="48">
        <v>-18187.5</v>
      </c>
      <c r="AJ1259" s="48">
        <v>259375</v>
      </c>
      <c r="AK1259" s="48">
        <v>37.5</v>
      </c>
      <c r="AL1259" s="49">
        <f t="shared" si="312"/>
        <v>-2.173734939759036</v>
      </c>
      <c r="AM1259" s="48">
        <v>-9877.5</v>
      </c>
      <c r="AN1259" s="48">
        <v>138057.5</v>
      </c>
      <c r="AO1259" s="48">
        <v>20.25</v>
      </c>
      <c r="AP1259" s="49">
        <f t="shared" si="313"/>
        <v>-2.2179345562537347</v>
      </c>
      <c r="AQ1259" s="48">
        <v>-11902.5</v>
      </c>
      <c r="AR1259" s="50">
        <v>0</v>
      </c>
      <c r="AS1259" s="50">
        <v>0</v>
      </c>
      <c r="AT1259" s="51">
        <f t="shared" si="314"/>
        <v>0</v>
      </c>
      <c r="AU1259" s="48">
        <v>-11902.5</v>
      </c>
      <c r="AV1259" s="50">
        <v>0</v>
      </c>
      <c r="AW1259" s="50">
        <v>0</v>
      </c>
      <c r="AX1259" s="51">
        <f t="shared" si="315"/>
        <v>0</v>
      </c>
      <c r="AY1259" s="50">
        <f t="shared" si="316"/>
        <v>14830</v>
      </c>
      <c r="AZ1259" s="50">
        <f t="shared" si="317"/>
        <v>955950</v>
      </c>
      <c r="BA1259" s="50">
        <f t="shared" si="318"/>
        <v>210.25</v>
      </c>
      <c r="BB1259" s="49">
        <v>-0.87979665781829908</v>
      </c>
      <c r="BC1259" s="52" t="s">
        <v>1143</v>
      </c>
      <c r="BD1259" s="52" t="s">
        <v>1120</v>
      </c>
      <c r="BE1259" s="52" t="s">
        <v>1060</v>
      </c>
      <c r="BF1259" s="38"/>
    </row>
    <row r="1260" spans="1:58" s="33" customFormat="1" x14ac:dyDescent="0.2">
      <c r="A1260" s="47">
        <v>207227</v>
      </c>
      <c r="B1260" s="48" t="s">
        <v>1161</v>
      </c>
      <c r="C1260" s="48">
        <v>145650</v>
      </c>
      <c r="D1260" s="48">
        <v>281800</v>
      </c>
      <c r="E1260" s="48">
        <v>41</v>
      </c>
      <c r="F1260" s="49">
        <f t="shared" si="304"/>
        <v>15.50567778566359</v>
      </c>
      <c r="G1260" s="48">
        <v>-7350</v>
      </c>
      <c r="H1260" s="48">
        <v>206500</v>
      </c>
      <c r="I1260" s="48">
        <v>30</v>
      </c>
      <c r="J1260" s="49">
        <f t="shared" si="305"/>
        <v>-1.1033898305084746</v>
      </c>
      <c r="K1260" s="48">
        <v>-15995.01</v>
      </c>
      <c r="L1260" s="48">
        <v>402200</v>
      </c>
      <c r="M1260" s="48">
        <v>60</v>
      </c>
      <c r="N1260" s="49">
        <f t="shared" si="306"/>
        <v>-1.1930638985579314</v>
      </c>
      <c r="O1260" s="48">
        <v>-11450.02</v>
      </c>
      <c r="P1260" s="48">
        <v>535360</v>
      </c>
      <c r="Q1260" s="48">
        <v>79</v>
      </c>
      <c r="R1260" s="49">
        <f t="shared" si="307"/>
        <v>-0.66301296323968928</v>
      </c>
      <c r="S1260" s="48">
        <v>-16505.02</v>
      </c>
      <c r="T1260" s="48">
        <v>174600</v>
      </c>
      <c r="U1260" s="48">
        <v>27.5</v>
      </c>
      <c r="V1260" s="49">
        <f t="shared" si="308"/>
        <v>-2.9304445589919821</v>
      </c>
      <c r="W1260" s="48">
        <v>-16545.02</v>
      </c>
      <c r="X1260" s="48">
        <v>284565</v>
      </c>
      <c r="Y1260" s="48">
        <v>43.5</v>
      </c>
      <c r="Z1260" s="49">
        <f t="shared" si="309"/>
        <v>-1.7442433187496706</v>
      </c>
      <c r="AA1260" s="48">
        <v>28299.98</v>
      </c>
      <c r="AB1260" s="48">
        <v>348600</v>
      </c>
      <c r="AC1260" s="48">
        <v>50</v>
      </c>
      <c r="AD1260" s="49">
        <f t="shared" si="310"/>
        <v>2.5166362019506594</v>
      </c>
      <c r="AE1260" s="48">
        <v>-11270.03</v>
      </c>
      <c r="AF1260" s="48">
        <v>206200</v>
      </c>
      <c r="AG1260" s="48">
        <v>30</v>
      </c>
      <c r="AH1260" s="49">
        <f t="shared" si="311"/>
        <v>-1.6396745877788557</v>
      </c>
      <c r="AI1260" s="48">
        <v>34511.96</v>
      </c>
      <c r="AJ1260" s="48">
        <v>698575.5</v>
      </c>
      <c r="AK1260" s="48">
        <v>104.45</v>
      </c>
      <c r="AL1260" s="49">
        <f t="shared" si="312"/>
        <v>1.5315034094382065</v>
      </c>
      <c r="AM1260" s="48">
        <v>136681.96</v>
      </c>
      <c r="AN1260" s="48">
        <v>431990</v>
      </c>
      <c r="AO1260" s="48">
        <v>63</v>
      </c>
      <c r="AP1260" s="49">
        <f t="shared" si="313"/>
        <v>9.8084232505382065</v>
      </c>
      <c r="AQ1260" s="48">
        <v>352146.96</v>
      </c>
      <c r="AR1260" s="50">
        <v>551550</v>
      </c>
      <c r="AS1260" s="50">
        <v>80</v>
      </c>
      <c r="AT1260" s="51">
        <f t="shared" si="314"/>
        <v>19.792504324177322</v>
      </c>
      <c r="AU1260" s="48">
        <v>146716.46</v>
      </c>
      <c r="AV1260" s="50">
        <v>510730</v>
      </c>
      <c r="AW1260" s="50">
        <v>72</v>
      </c>
      <c r="AX1260" s="51">
        <f t="shared" si="315"/>
        <v>8.9053125134611246</v>
      </c>
      <c r="AY1260" s="50">
        <f t="shared" si="316"/>
        <v>106104.90999999999</v>
      </c>
      <c r="AZ1260" s="50">
        <f t="shared" si="317"/>
        <v>2233625</v>
      </c>
      <c r="BA1260" s="50">
        <f t="shared" si="318"/>
        <v>680.45</v>
      </c>
      <c r="BB1260" s="49">
        <v>5.1183564253058798</v>
      </c>
      <c r="BC1260" s="52" t="s">
        <v>1143</v>
      </c>
      <c r="BD1260" s="52" t="s">
        <v>1120</v>
      </c>
      <c r="BE1260" s="52" t="s">
        <v>1060</v>
      </c>
      <c r="BF1260" s="38"/>
    </row>
    <row r="1261" spans="1:58" s="33" customFormat="1" x14ac:dyDescent="0.2">
      <c r="A1261" s="47">
        <v>207977</v>
      </c>
      <c r="B1261" s="48" t="s">
        <v>1150</v>
      </c>
      <c r="C1261" s="48">
        <v>451015</v>
      </c>
      <c r="D1261" s="48">
        <v>1407637.5</v>
      </c>
      <c r="E1261" s="48">
        <v>205.25</v>
      </c>
      <c r="F1261" s="49">
        <f t="shared" si="304"/>
        <v>9.6121693262647518</v>
      </c>
      <c r="G1261" s="48">
        <v>-156555.01999999999</v>
      </c>
      <c r="H1261" s="48">
        <v>1450420</v>
      </c>
      <c r="I1261" s="48">
        <v>228</v>
      </c>
      <c r="J1261" s="49">
        <f t="shared" si="305"/>
        <v>-3.3460691523834472</v>
      </c>
      <c r="K1261" s="48">
        <v>254100.04</v>
      </c>
      <c r="L1261" s="48">
        <v>2382692.5</v>
      </c>
      <c r="M1261" s="48">
        <v>367.25</v>
      </c>
      <c r="N1261" s="49">
        <f t="shared" si="306"/>
        <v>3.199322279312165</v>
      </c>
      <c r="O1261" s="48">
        <v>68971.55</v>
      </c>
      <c r="P1261" s="48">
        <v>1742826.5</v>
      </c>
      <c r="Q1261" s="48">
        <v>262.85000000000002</v>
      </c>
      <c r="R1261" s="49">
        <f t="shared" si="307"/>
        <v>1.2268106148259739</v>
      </c>
      <c r="S1261" s="48">
        <v>344215.56</v>
      </c>
      <c r="T1261" s="48">
        <v>1360540</v>
      </c>
      <c r="U1261" s="48">
        <v>206</v>
      </c>
      <c r="V1261" s="49">
        <f t="shared" si="308"/>
        <v>7.8429758478251275</v>
      </c>
      <c r="W1261" s="48">
        <v>1043021.62</v>
      </c>
      <c r="X1261" s="48">
        <v>1642849.5</v>
      </c>
      <c r="Y1261" s="48">
        <v>259.05</v>
      </c>
      <c r="Z1261" s="49">
        <f t="shared" si="309"/>
        <v>19.046570364479521</v>
      </c>
      <c r="AA1261" s="48">
        <v>1157272.67</v>
      </c>
      <c r="AB1261" s="48">
        <v>1845421.5</v>
      </c>
      <c r="AC1261" s="48">
        <v>267.85000000000002</v>
      </c>
      <c r="AD1261" s="49">
        <f t="shared" si="310"/>
        <v>19.440248620708058</v>
      </c>
      <c r="AE1261" s="48">
        <v>1061555.73</v>
      </c>
      <c r="AF1261" s="48">
        <v>1384721</v>
      </c>
      <c r="AG1261" s="48">
        <v>206.9</v>
      </c>
      <c r="AH1261" s="49">
        <f t="shared" si="311"/>
        <v>22.998619866384637</v>
      </c>
      <c r="AI1261" s="48">
        <v>1084703.05</v>
      </c>
      <c r="AJ1261" s="48">
        <v>2572932.5</v>
      </c>
      <c r="AK1261" s="48">
        <v>381.25</v>
      </c>
      <c r="AL1261" s="49">
        <f t="shared" si="312"/>
        <v>13.069054298937107</v>
      </c>
      <c r="AM1261" s="48">
        <v>1498363.52</v>
      </c>
      <c r="AN1261" s="48">
        <v>2676575</v>
      </c>
      <c r="AO1261" s="48">
        <v>421</v>
      </c>
      <c r="AP1261" s="49">
        <f t="shared" si="313"/>
        <v>17.353994982393544</v>
      </c>
      <c r="AQ1261" s="48">
        <v>1472541.62</v>
      </c>
      <c r="AR1261" s="50">
        <v>3325647.5</v>
      </c>
      <c r="AS1261" s="50">
        <v>502.75</v>
      </c>
      <c r="AT1261" s="51">
        <f t="shared" si="314"/>
        <v>13.726286450984357</v>
      </c>
      <c r="AU1261" s="48">
        <v>1020594.38</v>
      </c>
      <c r="AV1261" s="50">
        <v>4217003</v>
      </c>
      <c r="AW1261" s="50">
        <v>615.20000000000005</v>
      </c>
      <c r="AX1261" s="51">
        <f t="shared" si="315"/>
        <v>7.5025855518717917</v>
      </c>
      <c r="AY1261" s="50">
        <f t="shared" si="316"/>
        <v>3162041.42</v>
      </c>
      <c r="AZ1261" s="50">
        <f t="shared" si="317"/>
        <v>11832387.5</v>
      </c>
      <c r="BA1261" s="50">
        <f t="shared" si="318"/>
        <v>3923.3500000000004</v>
      </c>
      <c r="BB1261" s="49">
        <v>11.084272265809572</v>
      </c>
      <c r="BC1261" s="52" t="s">
        <v>1143</v>
      </c>
      <c r="BD1261" s="52" t="s">
        <v>1120</v>
      </c>
      <c r="BE1261" s="52" t="s">
        <v>1060</v>
      </c>
      <c r="BF1261" s="38"/>
    </row>
    <row r="1262" spans="1:58" s="33" customFormat="1" x14ac:dyDescent="0.2">
      <c r="A1262" s="47">
        <v>208157</v>
      </c>
      <c r="B1262" s="48" t="s">
        <v>1668</v>
      </c>
      <c r="C1262" s="48">
        <v>-390.63</v>
      </c>
      <c r="D1262" s="48">
        <v>64500</v>
      </c>
      <c r="E1262" s="48">
        <v>10</v>
      </c>
      <c r="F1262" s="49">
        <f t="shared" si="304"/>
        <v>-0.18168837209302324</v>
      </c>
      <c r="G1262" s="48">
        <v>56556.6</v>
      </c>
      <c r="H1262" s="48">
        <v>651700</v>
      </c>
      <c r="I1262" s="48">
        <v>100</v>
      </c>
      <c r="J1262" s="49">
        <f t="shared" si="305"/>
        <v>2.6902786558232314</v>
      </c>
      <c r="K1262" s="48">
        <v>257817.57</v>
      </c>
      <c r="L1262" s="48">
        <v>786850</v>
      </c>
      <c r="M1262" s="48">
        <v>115</v>
      </c>
      <c r="N1262" s="49">
        <f t="shared" si="306"/>
        <v>9.829735146470103</v>
      </c>
      <c r="O1262" s="48">
        <v>235251.95</v>
      </c>
      <c r="P1262" s="48">
        <v>467450</v>
      </c>
      <c r="Q1262" s="48">
        <v>70</v>
      </c>
      <c r="R1262" s="49">
        <f t="shared" si="307"/>
        <v>15.601263129746497</v>
      </c>
      <c r="S1262" s="48">
        <v>272013.61</v>
      </c>
      <c r="T1262" s="48">
        <v>334750</v>
      </c>
      <c r="U1262" s="48">
        <v>50</v>
      </c>
      <c r="V1262" s="49">
        <f t="shared" si="308"/>
        <v>25.190207348767736</v>
      </c>
      <c r="W1262" s="48">
        <v>206004.24</v>
      </c>
      <c r="X1262" s="48">
        <v>249850</v>
      </c>
      <c r="Y1262" s="48">
        <v>40</v>
      </c>
      <c r="Z1262" s="49">
        <f t="shared" si="309"/>
        <v>24.735350010006002</v>
      </c>
      <c r="AA1262" s="48">
        <v>90004.24</v>
      </c>
      <c r="AB1262" s="48">
        <v>0</v>
      </c>
      <c r="AC1262" s="48">
        <v>0</v>
      </c>
      <c r="AD1262" s="49">
        <f t="shared" si="310"/>
        <v>0</v>
      </c>
      <c r="AE1262" s="48">
        <v>255104.24</v>
      </c>
      <c r="AF1262" s="48">
        <v>490100</v>
      </c>
      <c r="AG1262" s="48">
        <v>65</v>
      </c>
      <c r="AH1262" s="49">
        <f t="shared" si="311"/>
        <v>15.615440114262395</v>
      </c>
      <c r="AI1262" s="48">
        <v>245535.43</v>
      </c>
      <c r="AJ1262" s="48">
        <v>228900</v>
      </c>
      <c r="AK1262" s="48">
        <v>35</v>
      </c>
      <c r="AL1262" s="49">
        <f t="shared" si="312"/>
        <v>33.252941590214064</v>
      </c>
      <c r="AM1262" s="48">
        <v>307985.43</v>
      </c>
      <c r="AN1262" s="48">
        <v>373700</v>
      </c>
      <c r="AO1262" s="48">
        <v>55</v>
      </c>
      <c r="AP1262" s="49">
        <f t="shared" si="313"/>
        <v>25.548697698688787</v>
      </c>
      <c r="AQ1262" s="48">
        <v>207730.43</v>
      </c>
      <c r="AR1262" s="50">
        <v>685750</v>
      </c>
      <c r="AS1262" s="50">
        <v>100</v>
      </c>
      <c r="AT1262" s="51">
        <f t="shared" si="314"/>
        <v>9.3906574261757196</v>
      </c>
      <c r="AU1262" s="48">
        <v>-24694.57</v>
      </c>
      <c r="AV1262" s="50">
        <v>297200</v>
      </c>
      <c r="AW1262" s="50">
        <v>40</v>
      </c>
      <c r="AX1262" s="51">
        <f t="shared" si="315"/>
        <v>-2.575813156123822</v>
      </c>
      <c r="AY1262" s="50">
        <f t="shared" si="316"/>
        <v>1117257.58</v>
      </c>
      <c r="AZ1262" s="50">
        <f t="shared" si="317"/>
        <v>2555100</v>
      </c>
      <c r="BA1262" s="50">
        <f t="shared" si="318"/>
        <v>680</v>
      </c>
      <c r="BB1262" s="49">
        <v>14.117902011553204</v>
      </c>
      <c r="BC1262" s="52" t="s">
        <v>1143</v>
      </c>
      <c r="BD1262" s="52" t="s">
        <v>1120</v>
      </c>
      <c r="BE1262" s="52" t="s">
        <v>1060</v>
      </c>
      <c r="BF1262" s="38"/>
    </row>
    <row r="1263" spans="1:58" s="33" customFormat="1" x14ac:dyDescent="0.2">
      <c r="A1263" s="47">
        <v>209890</v>
      </c>
      <c r="B1263" s="48" t="s">
        <v>1669</v>
      </c>
      <c r="C1263" s="48">
        <v>0</v>
      </c>
      <c r="D1263" s="48">
        <v>0</v>
      </c>
      <c r="E1263" s="48">
        <v>0</v>
      </c>
      <c r="F1263" s="49">
        <f t="shared" si="304"/>
        <v>0</v>
      </c>
      <c r="G1263" s="48">
        <v>0</v>
      </c>
      <c r="H1263" s="48">
        <v>0</v>
      </c>
      <c r="I1263" s="48">
        <v>0</v>
      </c>
      <c r="J1263" s="49">
        <f t="shared" si="305"/>
        <v>0</v>
      </c>
      <c r="K1263" s="48">
        <v>0</v>
      </c>
      <c r="L1263" s="48">
        <v>0</v>
      </c>
      <c r="M1263" s="48">
        <v>0</v>
      </c>
      <c r="N1263" s="49">
        <f t="shared" si="306"/>
        <v>0</v>
      </c>
      <c r="O1263" s="48">
        <v>0</v>
      </c>
      <c r="P1263" s="48">
        <v>0</v>
      </c>
      <c r="Q1263" s="48">
        <v>0</v>
      </c>
      <c r="R1263" s="49">
        <f t="shared" si="307"/>
        <v>0</v>
      </c>
      <c r="S1263" s="48">
        <v>0</v>
      </c>
      <c r="T1263" s="48">
        <v>0</v>
      </c>
      <c r="U1263" s="48">
        <v>0</v>
      </c>
      <c r="V1263" s="49">
        <f t="shared" si="308"/>
        <v>0</v>
      </c>
      <c r="W1263" s="48">
        <v>-1750</v>
      </c>
      <c r="X1263" s="48">
        <v>218400</v>
      </c>
      <c r="Y1263" s="48">
        <v>35</v>
      </c>
      <c r="Z1263" s="49">
        <f t="shared" si="309"/>
        <v>-0.24038461538461539</v>
      </c>
      <c r="AA1263" s="48">
        <v>296650</v>
      </c>
      <c r="AB1263" s="48">
        <v>308300</v>
      </c>
      <c r="AC1263" s="48">
        <v>45</v>
      </c>
      <c r="AD1263" s="49">
        <f t="shared" si="310"/>
        <v>29.828576062277001</v>
      </c>
      <c r="AE1263" s="48">
        <v>309900</v>
      </c>
      <c r="AF1263" s="48">
        <v>328000</v>
      </c>
      <c r="AG1263" s="48">
        <v>50</v>
      </c>
      <c r="AH1263" s="49">
        <f t="shared" si="311"/>
        <v>28.344512195121951</v>
      </c>
      <c r="AI1263" s="48">
        <v>475667.5</v>
      </c>
      <c r="AJ1263" s="48">
        <v>400630</v>
      </c>
      <c r="AK1263" s="48">
        <v>59.5</v>
      </c>
      <c r="AL1263" s="49">
        <f t="shared" si="312"/>
        <v>36.806261388313402</v>
      </c>
      <c r="AM1263" s="48">
        <v>411899.5</v>
      </c>
      <c r="AN1263" s="48">
        <v>426600</v>
      </c>
      <c r="AO1263" s="48">
        <v>65</v>
      </c>
      <c r="AP1263" s="49">
        <f t="shared" si="313"/>
        <v>29.931749882794186</v>
      </c>
      <c r="AQ1263" s="48">
        <v>156699.5</v>
      </c>
      <c r="AR1263" s="50">
        <v>127800</v>
      </c>
      <c r="AS1263" s="50">
        <v>20</v>
      </c>
      <c r="AT1263" s="51">
        <f t="shared" si="314"/>
        <v>38.010050860719872</v>
      </c>
      <c r="AU1263" s="48">
        <v>-30705.5</v>
      </c>
      <c r="AV1263" s="50">
        <v>258600</v>
      </c>
      <c r="AW1263" s="50">
        <v>40</v>
      </c>
      <c r="AX1263" s="51">
        <f t="shared" si="315"/>
        <v>-3.6808604021655067</v>
      </c>
      <c r="AY1263" s="50">
        <f t="shared" si="316"/>
        <v>294900</v>
      </c>
      <c r="AZ1263" s="50">
        <f t="shared" si="317"/>
        <v>526700</v>
      </c>
      <c r="BA1263" s="50">
        <f t="shared" si="318"/>
        <v>314.5</v>
      </c>
      <c r="BB1263" s="49">
        <v>24.255892918441447</v>
      </c>
      <c r="BC1263" s="52" t="s">
        <v>1143</v>
      </c>
      <c r="BD1263" s="52" t="s">
        <v>1120</v>
      </c>
      <c r="BE1263" s="52" t="s">
        <v>1060</v>
      </c>
      <c r="BF1263" s="38"/>
    </row>
    <row r="1264" spans="1:58" s="33" customFormat="1" x14ac:dyDescent="0.2">
      <c r="A1264" s="47">
        <v>210538</v>
      </c>
      <c r="B1264" s="48" t="s">
        <v>1670</v>
      </c>
      <c r="C1264" s="48">
        <v>0</v>
      </c>
      <c r="D1264" s="48">
        <v>0</v>
      </c>
      <c r="E1264" s="48">
        <v>0</v>
      </c>
      <c r="F1264" s="49">
        <f t="shared" si="304"/>
        <v>0</v>
      </c>
      <c r="G1264" s="48">
        <v>0</v>
      </c>
      <c r="H1264" s="48">
        <v>0</v>
      </c>
      <c r="I1264" s="48">
        <v>0</v>
      </c>
      <c r="J1264" s="49">
        <f t="shared" si="305"/>
        <v>0</v>
      </c>
      <c r="K1264" s="48">
        <v>0</v>
      </c>
      <c r="L1264" s="48">
        <v>0</v>
      </c>
      <c r="M1264" s="48">
        <v>0</v>
      </c>
      <c r="N1264" s="49">
        <f t="shared" si="306"/>
        <v>0</v>
      </c>
      <c r="O1264" s="48">
        <v>0</v>
      </c>
      <c r="P1264" s="48">
        <v>0</v>
      </c>
      <c r="Q1264" s="48">
        <v>0</v>
      </c>
      <c r="R1264" s="49">
        <f t="shared" si="307"/>
        <v>0</v>
      </c>
      <c r="S1264" s="48">
        <v>0</v>
      </c>
      <c r="T1264" s="48">
        <v>0</v>
      </c>
      <c r="U1264" s="48">
        <v>0</v>
      </c>
      <c r="V1264" s="49">
        <f t="shared" si="308"/>
        <v>0</v>
      </c>
      <c r="W1264" s="48">
        <v>0</v>
      </c>
      <c r="X1264" s="48">
        <v>0</v>
      </c>
      <c r="Y1264" s="48">
        <v>0</v>
      </c>
      <c r="Z1264" s="49">
        <f t="shared" si="309"/>
        <v>0</v>
      </c>
      <c r="AA1264" s="48">
        <v>0</v>
      </c>
      <c r="AB1264" s="48">
        <v>0</v>
      </c>
      <c r="AC1264" s="48">
        <v>0</v>
      </c>
      <c r="AD1264" s="49">
        <f t="shared" si="310"/>
        <v>0</v>
      </c>
      <c r="AE1264" s="48">
        <v>0</v>
      </c>
      <c r="AF1264" s="48">
        <v>0</v>
      </c>
      <c r="AG1264" s="48">
        <v>0</v>
      </c>
      <c r="AH1264" s="49">
        <f t="shared" si="311"/>
        <v>0</v>
      </c>
      <c r="AI1264" s="48">
        <v>-44976.24</v>
      </c>
      <c r="AJ1264" s="48">
        <v>700187.5</v>
      </c>
      <c r="AK1264" s="48">
        <v>100.75</v>
      </c>
      <c r="AL1264" s="49">
        <f t="shared" si="312"/>
        <v>-1.9912715379808978</v>
      </c>
      <c r="AM1264" s="48">
        <v>36788.76</v>
      </c>
      <c r="AN1264" s="48">
        <v>625860</v>
      </c>
      <c r="AO1264" s="48">
        <v>96.5</v>
      </c>
      <c r="AP1264" s="49">
        <f t="shared" si="313"/>
        <v>1.8222151279838943</v>
      </c>
      <c r="AQ1264" s="48">
        <v>18929.75</v>
      </c>
      <c r="AR1264" s="50">
        <v>702946.5</v>
      </c>
      <c r="AS1264" s="50">
        <v>104.35</v>
      </c>
      <c r="AT1264" s="51">
        <f t="shared" si="314"/>
        <v>0.83480357324490551</v>
      </c>
      <c r="AU1264" s="48">
        <v>118122.5</v>
      </c>
      <c r="AV1264" s="50">
        <v>681100</v>
      </c>
      <c r="AW1264" s="50">
        <v>100</v>
      </c>
      <c r="AX1264" s="51">
        <f t="shared" si="315"/>
        <v>5.37629936866833</v>
      </c>
      <c r="AY1264" s="50">
        <f t="shared" si="316"/>
        <v>0</v>
      </c>
      <c r="AZ1264" s="50">
        <f t="shared" si="317"/>
        <v>0</v>
      </c>
      <c r="BA1264" s="50">
        <f t="shared" si="318"/>
        <v>401.6</v>
      </c>
      <c r="BB1264" s="49">
        <v>1.4740477156880905</v>
      </c>
      <c r="BC1264" s="52" t="s">
        <v>1143</v>
      </c>
      <c r="BD1264" s="52" t="s">
        <v>1120</v>
      </c>
      <c r="BE1264" s="52" t="s">
        <v>1060</v>
      </c>
      <c r="BF1264" s="38"/>
    </row>
    <row r="1265" spans="1:58" s="33" customFormat="1" x14ac:dyDescent="0.2">
      <c r="A1265" s="47">
        <v>210543</v>
      </c>
      <c r="B1265" s="48" t="s">
        <v>1671</v>
      </c>
      <c r="C1265" s="48">
        <v>0</v>
      </c>
      <c r="D1265" s="48">
        <v>0</v>
      </c>
      <c r="E1265" s="48">
        <v>0</v>
      </c>
      <c r="F1265" s="49">
        <f t="shared" si="304"/>
        <v>0</v>
      </c>
      <c r="G1265" s="48">
        <v>0</v>
      </c>
      <c r="H1265" s="48">
        <v>0</v>
      </c>
      <c r="I1265" s="48">
        <v>0</v>
      </c>
      <c r="J1265" s="49">
        <f t="shared" si="305"/>
        <v>0</v>
      </c>
      <c r="K1265" s="48">
        <v>0</v>
      </c>
      <c r="L1265" s="48">
        <v>0</v>
      </c>
      <c r="M1265" s="48">
        <v>0</v>
      </c>
      <c r="N1265" s="49">
        <f t="shared" si="306"/>
        <v>0</v>
      </c>
      <c r="O1265" s="48">
        <v>0</v>
      </c>
      <c r="P1265" s="48">
        <v>0</v>
      </c>
      <c r="Q1265" s="48">
        <v>0</v>
      </c>
      <c r="R1265" s="49">
        <f t="shared" si="307"/>
        <v>0</v>
      </c>
      <c r="S1265" s="48">
        <v>0</v>
      </c>
      <c r="T1265" s="48">
        <v>0</v>
      </c>
      <c r="U1265" s="48">
        <v>0</v>
      </c>
      <c r="V1265" s="49">
        <f t="shared" si="308"/>
        <v>0</v>
      </c>
      <c r="W1265" s="48">
        <v>0</v>
      </c>
      <c r="X1265" s="48">
        <v>0</v>
      </c>
      <c r="Y1265" s="48">
        <v>0</v>
      </c>
      <c r="Z1265" s="49">
        <f t="shared" si="309"/>
        <v>0</v>
      </c>
      <c r="AA1265" s="48">
        <v>0</v>
      </c>
      <c r="AB1265" s="48">
        <v>0</v>
      </c>
      <c r="AC1265" s="48">
        <v>0</v>
      </c>
      <c r="AD1265" s="49">
        <f t="shared" si="310"/>
        <v>0</v>
      </c>
      <c r="AE1265" s="48">
        <v>0</v>
      </c>
      <c r="AF1265" s="48">
        <v>0</v>
      </c>
      <c r="AG1265" s="48">
        <v>0</v>
      </c>
      <c r="AH1265" s="49">
        <f t="shared" si="311"/>
        <v>0</v>
      </c>
      <c r="AI1265" s="48">
        <v>212320</v>
      </c>
      <c r="AJ1265" s="48">
        <v>661460</v>
      </c>
      <c r="AK1265" s="48">
        <v>101</v>
      </c>
      <c r="AL1265" s="49">
        <f t="shared" si="312"/>
        <v>9.9505941402352374</v>
      </c>
      <c r="AM1265" s="48">
        <v>41340</v>
      </c>
      <c r="AN1265" s="48">
        <v>42185</v>
      </c>
      <c r="AO1265" s="48">
        <v>6.5</v>
      </c>
      <c r="AP1265" s="49">
        <f t="shared" si="313"/>
        <v>30.379044684129433</v>
      </c>
      <c r="AQ1265" s="48">
        <v>41340</v>
      </c>
      <c r="AR1265" s="50">
        <v>0</v>
      </c>
      <c r="AS1265" s="50">
        <v>0</v>
      </c>
      <c r="AT1265" s="51">
        <f t="shared" si="314"/>
        <v>0</v>
      </c>
      <c r="AU1265" s="48">
        <v>-6800</v>
      </c>
      <c r="AV1265" s="50">
        <v>134400</v>
      </c>
      <c r="AW1265" s="50">
        <v>20</v>
      </c>
      <c r="AX1265" s="51">
        <f t="shared" si="315"/>
        <v>-1.5684523809523812</v>
      </c>
      <c r="AY1265" s="50">
        <f t="shared" si="316"/>
        <v>0</v>
      </c>
      <c r="AZ1265" s="50">
        <f t="shared" si="317"/>
        <v>0</v>
      </c>
      <c r="BA1265" s="50">
        <f t="shared" si="318"/>
        <v>127.5</v>
      </c>
      <c r="BB1265" s="49">
        <v>10.660764040117177</v>
      </c>
      <c r="BC1265" s="52" t="s">
        <v>1143</v>
      </c>
      <c r="BD1265" s="52" t="s">
        <v>1120</v>
      </c>
      <c r="BE1265" s="52" t="s">
        <v>1060</v>
      </c>
      <c r="BF1265" s="38"/>
    </row>
    <row r="1266" spans="1:58" s="33" customFormat="1" x14ac:dyDescent="0.2">
      <c r="A1266" s="47">
        <v>203323</v>
      </c>
      <c r="B1266" s="48" t="s">
        <v>1157</v>
      </c>
      <c r="C1266" s="48">
        <v>111375</v>
      </c>
      <c r="D1266" s="48">
        <v>0</v>
      </c>
      <c r="E1266" s="48">
        <v>0</v>
      </c>
      <c r="F1266" s="49">
        <f t="shared" si="304"/>
        <v>0</v>
      </c>
      <c r="G1266" s="48">
        <v>111375</v>
      </c>
      <c r="H1266" s="48">
        <v>0</v>
      </c>
      <c r="I1266" s="48">
        <v>0</v>
      </c>
      <c r="J1266" s="49">
        <f t="shared" si="305"/>
        <v>0</v>
      </c>
      <c r="K1266" s="48">
        <v>111375</v>
      </c>
      <c r="L1266" s="48">
        <v>0</v>
      </c>
      <c r="M1266" s="48">
        <v>0</v>
      </c>
      <c r="N1266" s="49">
        <f t="shared" si="306"/>
        <v>0</v>
      </c>
      <c r="O1266" s="48">
        <v>111375</v>
      </c>
      <c r="P1266" s="48">
        <v>0</v>
      </c>
      <c r="Q1266" s="48">
        <v>0</v>
      </c>
      <c r="R1266" s="49">
        <f t="shared" si="307"/>
        <v>0</v>
      </c>
      <c r="S1266" s="54">
        <v>0</v>
      </c>
      <c r="T1266" s="48">
        <v>0</v>
      </c>
      <c r="U1266" s="48">
        <v>0</v>
      </c>
      <c r="V1266" s="49">
        <f t="shared" si="308"/>
        <v>0</v>
      </c>
      <c r="W1266" s="54">
        <v>0</v>
      </c>
      <c r="X1266" s="48">
        <v>0</v>
      </c>
      <c r="Y1266" s="48">
        <v>0</v>
      </c>
      <c r="Z1266" s="49">
        <f t="shared" si="309"/>
        <v>0</v>
      </c>
      <c r="AA1266" s="54">
        <v>0</v>
      </c>
      <c r="AB1266" s="48">
        <v>0</v>
      </c>
      <c r="AC1266" s="48">
        <v>0</v>
      </c>
      <c r="AD1266" s="49">
        <f t="shared" si="310"/>
        <v>0</v>
      </c>
      <c r="AE1266" s="54">
        <v>0</v>
      </c>
      <c r="AF1266" s="48">
        <v>0</v>
      </c>
      <c r="AG1266" s="48">
        <v>0</v>
      </c>
      <c r="AH1266" s="49">
        <f t="shared" si="311"/>
        <v>0</v>
      </c>
      <c r="AI1266" s="54">
        <v>0</v>
      </c>
      <c r="AJ1266" s="48">
        <v>0</v>
      </c>
      <c r="AK1266" s="48">
        <v>0</v>
      </c>
      <c r="AL1266" s="49">
        <f t="shared" si="312"/>
        <v>0</v>
      </c>
      <c r="AM1266" s="48">
        <v>0</v>
      </c>
      <c r="AN1266" s="48">
        <v>0</v>
      </c>
      <c r="AO1266" s="48">
        <v>0</v>
      </c>
      <c r="AP1266" s="49">
        <f t="shared" si="313"/>
        <v>0</v>
      </c>
      <c r="AQ1266" s="48">
        <v>0</v>
      </c>
      <c r="AR1266" s="50">
        <v>0</v>
      </c>
      <c r="AS1266" s="50">
        <v>0</v>
      </c>
      <c r="AT1266" s="51">
        <f t="shared" si="314"/>
        <v>0</v>
      </c>
      <c r="AU1266" s="48">
        <v>0</v>
      </c>
      <c r="AV1266" s="50">
        <v>0</v>
      </c>
      <c r="AW1266" s="50">
        <v>0</v>
      </c>
      <c r="AX1266" s="51">
        <f t="shared" si="315"/>
        <v>0</v>
      </c>
      <c r="AY1266" s="50">
        <f t="shared" si="316"/>
        <v>445500</v>
      </c>
      <c r="AZ1266" s="50">
        <f t="shared" si="317"/>
        <v>0</v>
      </c>
      <c r="BA1266" s="50">
        <f t="shared" si="318"/>
        <v>0</v>
      </c>
      <c r="BB1266" s="49">
        <v>0</v>
      </c>
      <c r="BC1266" s="52" t="s">
        <v>1143</v>
      </c>
      <c r="BD1266" s="52" t="s">
        <v>1120</v>
      </c>
      <c r="BE1266" s="52" t="s">
        <v>1060</v>
      </c>
      <c r="BF1266" s="38"/>
    </row>
    <row r="1267" spans="1:58" s="33" customFormat="1" x14ac:dyDescent="0.2">
      <c r="A1267" s="47">
        <v>205072</v>
      </c>
      <c r="B1267" s="48" t="s">
        <v>1163</v>
      </c>
      <c r="C1267" s="48">
        <v>-44450.400000000001</v>
      </c>
      <c r="D1267" s="48">
        <v>0</v>
      </c>
      <c r="E1267" s="48">
        <v>0</v>
      </c>
      <c r="F1267" s="49">
        <f t="shared" si="304"/>
        <v>0</v>
      </c>
      <c r="G1267" s="48">
        <v>-44450.400000000001</v>
      </c>
      <c r="H1267" s="48">
        <v>0</v>
      </c>
      <c r="I1267" s="48">
        <v>0</v>
      </c>
      <c r="J1267" s="49">
        <f t="shared" si="305"/>
        <v>0</v>
      </c>
      <c r="K1267" s="54">
        <v>0</v>
      </c>
      <c r="L1267" s="48">
        <v>0</v>
      </c>
      <c r="M1267" s="48">
        <v>0</v>
      </c>
      <c r="N1267" s="49">
        <f t="shared" si="306"/>
        <v>0</v>
      </c>
      <c r="O1267" s="54">
        <v>0</v>
      </c>
      <c r="P1267" s="48">
        <v>0</v>
      </c>
      <c r="Q1267" s="48">
        <v>0</v>
      </c>
      <c r="R1267" s="49">
        <f t="shared" si="307"/>
        <v>0</v>
      </c>
      <c r="S1267" s="54">
        <v>0</v>
      </c>
      <c r="T1267" s="48">
        <v>0</v>
      </c>
      <c r="U1267" s="48">
        <v>0</v>
      </c>
      <c r="V1267" s="49">
        <f t="shared" si="308"/>
        <v>0</v>
      </c>
      <c r="W1267" s="54">
        <v>0</v>
      </c>
      <c r="X1267" s="48">
        <v>0</v>
      </c>
      <c r="Y1267" s="48">
        <v>0</v>
      </c>
      <c r="Z1267" s="49">
        <f t="shared" si="309"/>
        <v>0</v>
      </c>
      <c r="AA1267" s="54">
        <v>0</v>
      </c>
      <c r="AB1267" s="48">
        <v>0</v>
      </c>
      <c r="AC1267" s="48">
        <v>0</v>
      </c>
      <c r="AD1267" s="49">
        <f t="shared" si="310"/>
        <v>0</v>
      </c>
      <c r="AE1267" s="54">
        <v>0</v>
      </c>
      <c r="AF1267" s="48">
        <v>0</v>
      </c>
      <c r="AG1267" s="48">
        <v>0</v>
      </c>
      <c r="AH1267" s="49">
        <f t="shared" si="311"/>
        <v>0</v>
      </c>
      <c r="AI1267" s="54">
        <v>0</v>
      </c>
      <c r="AJ1267" s="48">
        <v>0</v>
      </c>
      <c r="AK1267" s="48">
        <v>0</v>
      </c>
      <c r="AL1267" s="49">
        <f t="shared" si="312"/>
        <v>0</v>
      </c>
      <c r="AM1267" s="48">
        <v>0</v>
      </c>
      <c r="AN1267" s="48">
        <v>0</v>
      </c>
      <c r="AO1267" s="48">
        <v>0</v>
      </c>
      <c r="AP1267" s="49">
        <f t="shared" si="313"/>
        <v>0</v>
      </c>
      <c r="AQ1267" s="48">
        <v>0</v>
      </c>
      <c r="AR1267" s="50">
        <v>0</v>
      </c>
      <c r="AS1267" s="50">
        <v>0</v>
      </c>
      <c r="AT1267" s="51">
        <f t="shared" si="314"/>
        <v>0</v>
      </c>
      <c r="AU1267" s="48">
        <v>0</v>
      </c>
      <c r="AV1267" s="50">
        <v>0</v>
      </c>
      <c r="AW1267" s="50">
        <v>0</v>
      </c>
      <c r="AX1267" s="51">
        <f t="shared" si="315"/>
        <v>0</v>
      </c>
      <c r="AY1267" s="50">
        <f t="shared" si="316"/>
        <v>-88900.800000000003</v>
      </c>
      <c r="AZ1267" s="50">
        <f t="shared" si="317"/>
        <v>0</v>
      </c>
      <c r="BA1267" s="50">
        <f t="shared" si="318"/>
        <v>0</v>
      </c>
      <c r="BB1267" s="49">
        <v>0</v>
      </c>
      <c r="BC1267" s="52" t="s">
        <v>1143</v>
      </c>
      <c r="BD1267" s="52" t="s">
        <v>1120</v>
      </c>
      <c r="BE1267" s="52" t="s">
        <v>1060</v>
      </c>
      <c r="BF1267" s="38"/>
    </row>
    <row r="1268" spans="1:58" s="33" customFormat="1" x14ac:dyDescent="0.2">
      <c r="A1268" s="47">
        <v>205161</v>
      </c>
      <c r="B1268" s="48" t="s">
        <v>1164</v>
      </c>
      <c r="C1268" s="48">
        <v>-8773</v>
      </c>
      <c r="D1268" s="48">
        <v>0</v>
      </c>
      <c r="E1268" s="48">
        <v>0</v>
      </c>
      <c r="F1268" s="49">
        <f t="shared" si="304"/>
        <v>0</v>
      </c>
      <c r="G1268" s="48">
        <v>-8773</v>
      </c>
      <c r="H1268" s="48">
        <v>0</v>
      </c>
      <c r="I1268" s="48">
        <v>0</v>
      </c>
      <c r="J1268" s="49">
        <f t="shared" si="305"/>
        <v>0</v>
      </c>
      <c r="K1268" s="54">
        <v>0</v>
      </c>
      <c r="L1268" s="48">
        <v>0</v>
      </c>
      <c r="M1268" s="48">
        <v>0</v>
      </c>
      <c r="N1268" s="49">
        <f t="shared" si="306"/>
        <v>0</v>
      </c>
      <c r="O1268" s="54">
        <v>0</v>
      </c>
      <c r="P1268" s="48">
        <v>0</v>
      </c>
      <c r="Q1268" s="48">
        <v>0</v>
      </c>
      <c r="R1268" s="49">
        <f t="shared" si="307"/>
        <v>0</v>
      </c>
      <c r="S1268" s="54">
        <v>0</v>
      </c>
      <c r="T1268" s="48">
        <v>0</v>
      </c>
      <c r="U1268" s="48">
        <v>0</v>
      </c>
      <c r="V1268" s="49">
        <f t="shared" si="308"/>
        <v>0</v>
      </c>
      <c r="W1268" s="54">
        <v>0</v>
      </c>
      <c r="X1268" s="48">
        <v>0</v>
      </c>
      <c r="Y1268" s="48">
        <v>0</v>
      </c>
      <c r="Z1268" s="49">
        <f t="shared" si="309"/>
        <v>0</v>
      </c>
      <c r="AA1268" s="54">
        <v>0</v>
      </c>
      <c r="AB1268" s="48">
        <v>0</v>
      </c>
      <c r="AC1268" s="48">
        <v>0</v>
      </c>
      <c r="AD1268" s="49">
        <f t="shared" si="310"/>
        <v>0</v>
      </c>
      <c r="AE1268" s="54">
        <v>0</v>
      </c>
      <c r="AF1268" s="48">
        <v>0</v>
      </c>
      <c r="AG1268" s="48">
        <v>0</v>
      </c>
      <c r="AH1268" s="49">
        <f t="shared" si="311"/>
        <v>0</v>
      </c>
      <c r="AI1268" s="54">
        <v>0</v>
      </c>
      <c r="AJ1268" s="48">
        <v>0</v>
      </c>
      <c r="AK1268" s="48">
        <v>0</v>
      </c>
      <c r="AL1268" s="49">
        <f t="shared" si="312"/>
        <v>0</v>
      </c>
      <c r="AM1268" s="48">
        <v>0</v>
      </c>
      <c r="AN1268" s="48">
        <v>0</v>
      </c>
      <c r="AO1268" s="48">
        <v>0</v>
      </c>
      <c r="AP1268" s="49">
        <f t="shared" si="313"/>
        <v>0</v>
      </c>
      <c r="AQ1268" s="48">
        <v>0</v>
      </c>
      <c r="AR1268" s="50">
        <v>0</v>
      </c>
      <c r="AS1268" s="50">
        <v>0</v>
      </c>
      <c r="AT1268" s="51">
        <f t="shared" si="314"/>
        <v>0</v>
      </c>
      <c r="AU1268" s="48">
        <v>0</v>
      </c>
      <c r="AV1268" s="50">
        <v>0</v>
      </c>
      <c r="AW1268" s="50">
        <v>0</v>
      </c>
      <c r="AX1268" s="51">
        <f t="shared" si="315"/>
        <v>0</v>
      </c>
      <c r="AY1268" s="50">
        <f t="shared" si="316"/>
        <v>-17546</v>
      </c>
      <c r="AZ1268" s="50">
        <f t="shared" si="317"/>
        <v>0</v>
      </c>
      <c r="BA1268" s="50">
        <f t="shared" si="318"/>
        <v>0</v>
      </c>
      <c r="BB1268" s="49">
        <v>0</v>
      </c>
      <c r="BC1268" s="52" t="s">
        <v>1143</v>
      </c>
      <c r="BD1268" s="52" t="s">
        <v>1120</v>
      </c>
      <c r="BE1268" s="52" t="s">
        <v>1060</v>
      </c>
      <c r="BF1268" s="38"/>
    </row>
    <row r="1269" spans="1:58" s="33" customFormat="1" x14ac:dyDescent="0.2">
      <c r="A1269" s="47">
        <v>141698</v>
      </c>
      <c r="B1269" s="48" t="s">
        <v>1124</v>
      </c>
      <c r="C1269" s="48">
        <v>56511.15</v>
      </c>
      <c r="D1269" s="48">
        <v>773220</v>
      </c>
      <c r="E1269" s="48">
        <v>119</v>
      </c>
      <c r="F1269" s="49">
        <f t="shared" si="304"/>
        <v>2.1925642119965856</v>
      </c>
      <c r="G1269" s="48">
        <v>-23367.85</v>
      </c>
      <c r="H1269" s="48">
        <v>878500</v>
      </c>
      <c r="I1269" s="48">
        <v>140</v>
      </c>
      <c r="J1269" s="49">
        <f t="shared" si="305"/>
        <v>-0.82459117814456451</v>
      </c>
      <c r="K1269" s="48">
        <v>-20618.849999999999</v>
      </c>
      <c r="L1269" s="48">
        <v>1947000</v>
      </c>
      <c r="M1269" s="48">
        <v>300</v>
      </c>
      <c r="N1269" s="49">
        <f t="shared" si="306"/>
        <v>-0.31770184899845916</v>
      </c>
      <c r="O1269" s="48">
        <v>-9151.85</v>
      </c>
      <c r="P1269" s="48">
        <v>900200</v>
      </c>
      <c r="Q1269" s="48">
        <v>140</v>
      </c>
      <c r="R1269" s="49">
        <f t="shared" si="307"/>
        <v>-0.31516035325483227</v>
      </c>
      <c r="S1269" s="48">
        <v>179362.15</v>
      </c>
      <c r="T1269" s="48">
        <v>624700</v>
      </c>
      <c r="U1269" s="48">
        <v>95</v>
      </c>
      <c r="V1269" s="49">
        <f t="shared" si="308"/>
        <v>8.9006349447734916</v>
      </c>
      <c r="W1269" s="48">
        <v>-87395.85</v>
      </c>
      <c r="X1269" s="48">
        <v>445200</v>
      </c>
      <c r="Y1269" s="48">
        <v>70</v>
      </c>
      <c r="Z1269" s="49">
        <f t="shared" si="309"/>
        <v>-5.8892082210242593</v>
      </c>
      <c r="AA1269" s="48">
        <v>-12656.85</v>
      </c>
      <c r="AB1269" s="48">
        <v>226100</v>
      </c>
      <c r="AC1269" s="48">
        <v>35</v>
      </c>
      <c r="AD1269" s="49">
        <f t="shared" si="310"/>
        <v>-1.7353487394957983</v>
      </c>
      <c r="AE1269" s="48">
        <v>-18613.849999999999</v>
      </c>
      <c r="AF1269" s="48">
        <v>358400</v>
      </c>
      <c r="AG1269" s="48">
        <v>52.5</v>
      </c>
      <c r="AH1269" s="49">
        <f t="shared" si="311"/>
        <v>-1.5580789620535713</v>
      </c>
      <c r="AI1269" s="48">
        <v>-45712.35</v>
      </c>
      <c r="AJ1269" s="48">
        <v>367480</v>
      </c>
      <c r="AK1269" s="48">
        <v>53</v>
      </c>
      <c r="AL1269" s="49">
        <f t="shared" si="312"/>
        <v>-3.8562176172852944</v>
      </c>
      <c r="AM1269" s="48">
        <v>-36335.35</v>
      </c>
      <c r="AN1269" s="48">
        <v>886900</v>
      </c>
      <c r="AO1269" s="48">
        <v>140</v>
      </c>
      <c r="AP1269" s="49">
        <f t="shared" si="313"/>
        <v>-1.2700370391250424</v>
      </c>
      <c r="AQ1269" s="48">
        <v>-53710.35</v>
      </c>
      <c r="AR1269" s="50">
        <v>743120</v>
      </c>
      <c r="AS1269" s="50">
        <v>112</v>
      </c>
      <c r="AT1269" s="51">
        <f t="shared" si="314"/>
        <v>-2.2405814000430615</v>
      </c>
      <c r="AU1269" s="48">
        <v>-187939.43</v>
      </c>
      <c r="AV1269" s="50">
        <v>1317680</v>
      </c>
      <c r="AW1269" s="50">
        <v>203</v>
      </c>
      <c r="AX1269" s="51">
        <f t="shared" si="315"/>
        <v>-4.4215001593710159</v>
      </c>
      <c r="AY1269" s="50">
        <f t="shared" si="316"/>
        <v>82682.049999999988</v>
      </c>
      <c r="AZ1269" s="50">
        <f t="shared" si="317"/>
        <v>5794920</v>
      </c>
      <c r="BA1269" s="50">
        <f t="shared" si="318"/>
        <v>1459.5</v>
      </c>
      <c r="BB1269" s="49">
        <v>-0.85002985478164439</v>
      </c>
      <c r="BC1269" s="52" t="s">
        <v>1165</v>
      </c>
      <c r="BD1269" s="52" t="s">
        <v>1120</v>
      </c>
      <c r="BE1269" s="52" t="s">
        <v>1060</v>
      </c>
      <c r="BF1269" s="38"/>
    </row>
    <row r="1270" spans="1:58" s="33" customFormat="1" x14ac:dyDescent="0.2">
      <c r="A1270" s="47">
        <v>141715</v>
      </c>
      <c r="B1270" s="48" t="s">
        <v>1166</v>
      </c>
      <c r="C1270" s="48">
        <v>-50684.46</v>
      </c>
      <c r="D1270" s="48">
        <v>0</v>
      </c>
      <c r="E1270" s="48">
        <v>0</v>
      </c>
      <c r="F1270" s="49">
        <f t="shared" si="304"/>
        <v>0</v>
      </c>
      <c r="G1270" s="48">
        <v>-5028.21</v>
      </c>
      <c r="H1270" s="48">
        <v>282000</v>
      </c>
      <c r="I1270" s="48">
        <v>45</v>
      </c>
      <c r="J1270" s="49">
        <f t="shared" si="305"/>
        <v>-0.55274648936170212</v>
      </c>
      <c r="K1270" s="48">
        <v>93910.85</v>
      </c>
      <c r="L1270" s="48">
        <v>262150</v>
      </c>
      <c r="M1270" s="48">
        <v>40</v>
      </c>
      <c r="N1270" s="49">
        <f t="shared" si="306"/>
        <v>10.746997901964525</v>
      </c>
      <c r="O1270" s="48">
        <v>-7089.15</v>
      </c>
      <c r="P1270" s="48">
        <v>0</v>
      </c>
      <c r="Q1270" s="48">
        <v>0</v>
      </c>
      <c r="R1270" s="49">
        <f t="shared" si="307"/>
        <v>0</v>
      </c>
      <c r="S1270" s="48">
        <v>-16835.27</v>
      </c>
      <c r="T1270" s="48">
        <v>0</v>
      </c>
      <c r="U1270" s="48">
        <v>0</v>
      </c>
      <c r="V1270" s="49">
        <f t="shared" si="308"/>
        <v>0</v>
      </c>
      <c r="W1270" s="48">
        <v>-16835.27</v>
      </c>
      <c r="X1270" s="48">
        <v>0</v>
      </c>
      <c r="Y1270" s="48">
        <v>0</v>
      </c>
      <c r="Z1270" s="49">
        <f t="shared" si="309"/>
        <v>0</v>
      </c>
      <c r="AA1270" s="48">
        <v>-16835.27</v>
      </c>
      <c r="AB1270" s="48">
        <v>0</v>
      </c>
      <c r="AC1270" s="48">
        <v>0</v>
      </c>
      <c r="AD1270" s="49">
        <f t="shared" si="310"/>
        <v>0</v>
      </c>
      <c r="AE1270" s="48">
        <v>-16835.27</v>
      </c>
      <c r="AF1270" s="48">
        <v>0</v>
      </c>
      <c r="AG1270" s="48">
        <v>0</v>
      </c>
      <c r="AH1270" s="49">
        <f t="shared" si="311"/>
        <v>0</v>
      </c>
      <c r="AI1270" s="48">
        <v>-16835.27</v>
      </c>
      <c r="AJ1270" s="48">
        <v>0</v>
      </c>
      <c r="AK1270" s="48">
        <v>0</v>
      </c>
      <c r="AL1270" s="49">
        <f t="shared" si="312"/>
        <v>0</v>
      </c>
      <c r="AM1270" s="48">
        <v>-16835.27</v>
      </c>
      <c r="AN1270" s="48">
        <v>0</v>
      </c>
      <c r="AO1270" s="48">
        <v>0</v>
      </c>
      <c r="AP1270" s="49">
        <f t="shared" si="313"/>
        <v>0</v>
      </c>
      <c r="AQ1270" s="48">
        <v>-16835.27</v>
      </c>
      <c r="AR1270" s="50">
        <v>0</v>
      </c>
      <c r="AS1270" s="50">
        <v>0</v>
      </c>
      <c r="AT1270" s="51">
        <f t="shared" si="314"/>
        <v>0</v>
      </c>
      <c r="AU1270" s="48">
        <v>-16835.27</v>
      </c>
      <c r="AV1270" s="50">
        <v>0</v>
      </c>
      <c r="AW1270" s="50">
        <v>0</v>
      </c>
      <c r="AX1270" s="51">
        <f t="shared" si="315"/>
        <v>0</v>
      </c>
      <c r="AY1270" s="50">
        <f t="shared" si="316"/>
        <v>-19396.779999999995</v>
      </c>
      <c r="AZ1270" s="50">
        <f t="shared" si="317"/>
        <v>544150</v>
      </c>
      <c r="BA1270" s="50">
        <f t="shared" si="318"/>
        <v>85</v>
      </c>
      <c r="BB1270" s="49">
        <v>-5.9005182945878891</v>
      </c>
      <c r="BC1270" s="52" t="s">
        <v>1165</v>
      </c>
      <c r="BD1270" s="52" t="s">
        <v>1120</v>
      </c>
      <c r="BE1270" s="52" t="s">
        <v>1060</v>
      </c>
      <c r="BF1270" s="38"/>
    </row>
    <row r="1271" spans="1:58" s="33" customFormat="1" x14ac:dyDescent="0.2">
      <c r="A1271" s="47">
        <v>141746</v>
      </c>
      <c r="B1271" s="48" t="s">
        <v>1185</v>
      </c>
      <c r="C1271" s="48">
        <v>-6380.75</v>
      </c>
      <c r="D1271" s="48">
        <v>0</v>
      </c>
      <c r="E1271" s="48">
        <v>0</v>
      </c>
      <c r="F1271" s="49">
        <f t="shared" si="304"/>
        <v>0</v>
      </c>
      <c r="G1271" s="48">
        <v>-6380.75</v>
      </c>
      <c r="H1271" s="48">
        <v>0</v>
      </c>
      <c r="I1271" s="48">
        <v>0</v>
      </c>
      <c r="J1271" s="49">
        <f t="shared" si="305"/>
        <v>0</v>
      </c>
      <c r="K1271" s="48">
        <v>-6380.75</v>
      </c>
      <c r="L1271" s="48">
        <v>0</v>
      </c>
      <c r="M1271" s="48">
        <v>0</v>
      </c>
      <c r="N1271" s="49">
        <f t="shared" si="306"/>
        <v>0</v>
      </c>
      <c r="O1271" s="48">
        <v>-6380.75</v>
      </c>
      <c r="P1271" s="48">
        <v>0</v>
      </c>
      <c r="Q1271" s="48">
        <v>0</v>
      </c>
      <c r="R1271" s="49">
        <f t="shared" si="307"/>
        <v>0</v>
      </c>
      <c r="S1271" s="48">
        <v>-6380.75</v>
      </c>
      <c r="T1271" s="48">
        <v>0</v>
      </c>
      <c r="U1271" s="48">
        <v>0</v>
      </c>
      <c r="V1271" s="49">
        <f t="shared" si="308"/>
        <v>0</v>
      </c>
      <c r="W1271" s="48">
        <v>-6380.75</v>
      </c>
      <c r="X1271" s="48">
        <v>0</v>
      </c>
      <c r="Y1271" s="48">
        <v>0</v>
      </c>
      <c r="Z1271" s="49">
        <f t="shared" si="309"/>
        <v>0</v>
      </c>
      <c r="AA1271" s="48">
        <v>-6380.75</v>
      </c>
      <c r="AB1271" s="48">
        <v>0</v>
      </c>
      <c r="AC1271" s="48">
        <v>0</v>
      </c>
      <c r="AD1271" s="49">
        <f t="shared" si="310"/>
        <v>0</v>
      </c>
      <c r="AE1271" s="48">
        <v>-6380.75</v>
      </c>
      <c r="AF1271" s="48">
        <v>0</v>
      </c>
      <c r="AG1271" s="48">
        <v>0</v>
      </c>
      <c r="AH1271" s="49">
        <f t="shared" si="311"/>
        <v>0</v>
      </c>
      <c r="AI1271" s="48">
        <v>-6380.75</v>
      </c>
      <c r="AJ1271" s="48">
        <v>0</v>
      </c>
      <c r="AK1271" s="48">
        <v>0</v>
      </c>
      <c r="AL1271" s="49">
        <f t="shared" si="312"/>
        <v>0</v>
      </c>
      <c r="AM1271" s="48">
        <v>-6930.75</v>
      </c>
      <c r="AN1271" s="48">
        <v>226100</v>
      </c>
      <c r="AO1271" s="48">
        <v>35</v>
      </c>
      <c r="AP1271" s="49">
        <f t="shared" si="313"/>
        <v>-0.95025762936753644</v>
      </c>
      <c r="AQ1271" s="48">
        <v>-10430.75</v>
      </c>
      <c r="AR1271" s="50">
        <v>0</v>
      </c>
      <c r="AS1271" s="50">
        <v>0</v>
      </c>
      <c r="AT1271" s="51">
        <f t="shared" si="314"/>
        <v>0</v>
      </c>
      <c r="AU1271" s="48">
        <v>-10430.75</v>
      </c>
      <c r="AV1271" s="50">
        <v>0</v>
      </c>
      <c r="AW1271" s="50">
        <v>0</v>
      </c>
      <c r="AX1271" s="51">
        <f t="shared" si="315"/>
        <v>0</v>
      </c>
      <c r="AY1271" s="50">
        <f t="shared" si="316"/>
        <v>-44665.25</v>
      </c>
      <c r="AZ1271" s="50">
        <f t="shared" si="317"/>
        <v>0</v>
      </c>
      <c r="BA1271" s="50">
        <f t="shared" si="318"/>
        <v>35</v>
      </c>
      <c r="BB1271" s="49">
        <v>-11.684161875276425</v>
      </c>
      <c r="BC1271" s="52" t="s">
        <v>1165</v>
      </c>
      <c r="BD1271" s="52" t="s">
        <v>1120</v>
      </c>
      <c r="BE1271" s="52" t="s">
        <v>1060</v>
      </c>
      <c r="BF1271" s="38"/>
    </row>
    <row r="1272" spans="1:58" s="33" customFormat="1" x14ac:dyDescent="0.2">
      <c r="A1272" s="47">
        <v>170958</v>
      </c>
      <c r="B1272" s="48" t="s">
        <v>1167</v>
      </c>
      <c r="C1272" s="48">
        <v>-13119.11</v>
      </c>
      <c r="D1272" s="48">
        <v>738200</v>
      </c>
      <c r="E1272" s="48">
        <v>115</v>
      </c>
      <c r="F1272" s="49">
        <f t="shared" si="304"/>
        <v>-0.53315266865348143</v>
      </c>
      <c r="G1272" s="48">
        <v>-53102.1</v>
      </c>
      <c r="H1272" s="48">
        <v>1494918</v>
      </c>
      <c r="I1272" s="48">
        <v>234.4</v>
      </c>
      <c r="J1272" s="49">
        <f t="shared" si="305"/>
        <v>-1.1011741781154551</v>
      </c>
      <c r="K1272" s="48">
        <v>-112187.58</v>
      </c>
      <c r="L1272" s="48">
        <v>1880435</v>
      </c>
      <c r="M1272" s="48">
        <v>284.5</v>
      </c>
      <c r="N1272" s="49">
        <f t="shared" si="306"/>
        <v>-1.7898132081140801</v>
      </c>
      <c r="O1272" s="48">
        <v>-6741.58</v>
      </c>
      <c r="P1272" s="48">
        <v>815900</v>
      </c>
      <c r="Q1272" s="48">
        <v>120</v>
      </c>
      <c r="R1272" s="49">
        <f t="shared" si="307"/>
        <v>-0.25614533643828902</v>
      </c>
      <c r="S1272" s="48">
        <v>-35386.58</v>
      </c>
      <c r="T1272" s="48">
        <v>74100</v>
      </c>
      <c r="U1272" s="48">
        <v>10</v>
      </c>
      <c r="V1272" s="49">
        <f t="shared" si="308"/>
        <v>-14.804102294197031</v>
      </c>
      <c r="W1272" s="48">
        <v>-76571.570000000007</v>
      </c>
      <c r="X1272" s="48">
        <v>738261</v>
      </c>
      <c r="Y1272" s="48">
        <v>112.1</v>
      </c>
      <c r="Z1272" s="49">
        <f t="shared" si="309"/>
        <v>-3.1115650156245556</v>
      </c>
      <c r="AA1272" s="48">
        <v>-37131.57</v>
      </c>
      <c r="AB1272" s="48">
        <v>476700</v>
      </c>
      <c r="AC1272" s="48">
        <v>70</v>
      </c>
      <c r="AD1272" s="49">
        <f t="shared" si="310"/>
        <v>-2.4146814977973565</v>
      </c>
      <c r="AE1272" s="48">
        <v>-26060.58</v>
      </c>
      <c r="AF1272" s="48">
        <v>489625</v>
      </c>
      <c r="AG1272" s="48">
        <v>72.5</v>
      </c>
      <c r="AH1272" s="49">
        <f t="shared" si="311"/>
        <v>-1.5967677304059229</v>
      </c>
      <c r="AI1272" s="48">
        <v>-90835.07</v>
      </c>
      <c r="AJ1272" s="48">
        <v>1265700</v>
      </c>
      <c r="AK1272" s="48">
        <v>190</v>
      </c>
      <c r="AL1272" s="49">
        <f t="shared" si="312"/>
        <v>-2.224766666666667</v>
      </c>
      <c r="AM1272" s="48">
        <v>-54042.07</v>
      </c>
      <c r="AN1272" s="48">
        <v>1316100</v>
      </c>
      <c r="AO1272" s="48">
        <v>200</v>
      </c>
      <c r="AP1272" s="49">
        <f t="shared" si="313"/>
        <v>-1.2729307575412203</v>
      </c>
      <c r="AQ1272" s="48">
        <v>-29278.07</v>
      </c>
      <c r="AR1272" s="50">
        <v>614325</v>
      </c>
      <c r="AS1272" s="50">
        <v>92.5</v>
      </c>
      <c r="AT1272" s="51">
        <f t="shared" si="314"/>
        <v>-1.4774267203841616</v>
      </c>
      <c r="AU1272" s="48">
        <v>-295064.95</v>
      </c>
      <c r="AV1272" s="50">
        <v>2118950</v>
      </c>
      <c r="AW1272" s="50">
        <v>299</v>
      </c>
      <c r="AX1272" s="51">
        <f t="shared" si="315"/>
        <v>-4.3167670072441542</v>
      </c>
      <c r="AY1272" s="50">
        <f t="shared" si="316"/>
        <v>-334240.08999999997</v>
      </c>
      <c r="AZ1272" s="50">
        <f t="shared" si="317"/>
        <v>6218514</v>
      </c>
      <c r="BA1272" s="50">
        <f t="shared" si="318"/>
        <v>1800</v>
      </c>
      <c r="BB1272" s="49">
        <v>-2.1387913190266765</v>
      </c>
      <c r="BC1272" s="52" t="s">
        <v>1165</v>
      </c>
      <c r="BD1272" s="52" t="s">
        <v>1120</v>
      </c>
      <c r="BE1272" s="52" t="s">
        <v>1060</v>
      </c>
      <c r="BF1272" s="38"/>
    </row>
    <row r="1273" spans="1:58" s="33" customFormat="1" x14ac:dyDescent="0.2">
      <c r="A1273" s="47">
        <v>172212</v>
      </c>
      <c r="B1273" s="48" t="s">
        <v>1168</v>
      </c>
      <c r="C1273" s="48">
        <v>47189.84</v>
      </c>
      <c r="D1273" s="48">
        <v>0</v>
      </c>
      <c r="E1273" s="48">
        <v>0</v>
      </c>
      <c r="F1273" s="49">
        <f t="shared" si="304"/>
        <v>0</v>
      </c>
      <c r="G1273" s="48">
        <v>37559.839999999997</v>
      </c>
      <c r="H1273" s="48">
        <v>37860</v>
      </c>
      <c r="I1273" s="48">
        <v>6</v>
      </c>
      <c r="J1273" s="49">
        <f t="shared" si="305"/>
        <v>30.75422715266772</v>
      </c>
      <c r="K1273" s="48">
        <v>48049.84</v>
      </c>
      <c r="L1273" s="48">
        <v>97050</v>
      </c>
      <c r="M1273" s="48">
        <v>15</v>
      </c>
      <c r="N1273" s="49">
        <f t="shared" si="306"/>
        <v>14.853119010819164</v>
      </c>
      <c r="O1273" s="48">
        <v>-399.16</v>
      </c>
      <c r="P1273" s="48">
        <v>49125</v>
      </c>
      <c r="Q1273" s="48">
        <v>7.5</v>
      </c>
      <c r="R1273" s="49">
        <f t="shared" si="307"/>
        <v>-0.25188722646310435</v>
      </c>
      <c r="S1273" s="48">
        <v>-3099.16</v>
      </c>
      <c r="T1273" s="48">
        <v>0</v>
      </c>
      <c r="U1273" s="48">
        <v>0</v>
      </c>
      <c r="V1273" s="49">
        <f t="shared" si="308"/>
        <v>0</v>
      </c>
      <c r="W1273" s="48">
        <v>45974.84</v>
      </c>
      <c r="X1273" s="48">
        <v>94650</v>
      </c>
      <c r="Y1273" s="48">
        <v>15</v>
      </c>
      <c r="Z1273" s="49">
        <f t="shared" si="309"/>
        <v>14.572057052297939</v>
      </c>
      <c r="AA1273" s="48">
        <v>115874.84</v>
      </c>
      <c r="AB1273" s="48">
        <v>172500</v>
      </c>
      <c r="AC1273" s="48">
        <v>25</v>
      </c>
      <c r="AD1273" s="49">
        <f t="shared" si="310"/>
        <v>20.823884289855069</v>
      </c>
      <c r="AE1273" s="48">
        <v>123174.84</v>
      </c>
      <c r="AF1273" s="48">
        <v>131200</v>
      </c>
      <c r="AG1273" s="48">
        <v>20</v>
      </c>
      <c r="AH1273" s="49">
        <f t="shared" si="311"/>
        <v>28.164978658536587</v>
      </c>
      <c r="AI1273" s="48">
        <v>179574.84</v>
      </c>
      <c r="AJ1273" s="48">
        <v>196800</v>
      </c>
      <c r="AK1273" s="48">
        <v>30</v>
      </c>
      <c r="AL1273" s="49">
        <f t="shared" si="312"/>
        <v>28.286687195121953</v>
      </c>
      <c r="AM1273" s="48">
        <v>-3000.16</v>
      </c>
      <c r="AN1273" s="48">
        <v>92400</v>
      </c>
      <c r="AO1273" s="48">
        <v>15</v>
      </c>
      <c r="AP1273" s="49">
        <f t="shared" si="313"/>
        <v>-1.0065471861471862</v>
      </c>
      <c r="AQ1273" s="48">
        <v>-14000.16</v>
      </c>
      <c r="AR1273" s="50">
        <v>229600</v>
      </c>
      <c r="AS1273" s="50">
        <v>35</v>
      </c>
      <c r="AT1273" s="51">
        <f t="shared" si="314"/>
        <v>-1.890265505226481</v>
      </c>
      <c r="AU1273" s="48">
        <v>71604.84</v>
      </c>
      <c r="AV1273" s="50">
        <v>200260</v>
      </c>
      <c r="AW1273" s="50">
        <v>31</v>
      </c>
      <c r="AX1273" s="51">
        <f t="shared" si="315"/>
        <v>11.08434055727554</v>
      </c>
      <c r="AY1273" s="50">
        <f t="shared" si="316"/>
        <v>291150.88</v>
      </c>
      <c r="AZ1273" s="50">
        <f t="shared" si="317"/>
        <v>451185</v>
      </c>
      <c r="BA1273" s="50">
        <f t="shared" si="318"/>
        <v>199.5</v>
      </c>
      <c r="BB1273" s="49">
        <v>15.447181771031428</v>
      </c>
      <c r="BC1273" s="52" t="s">
        <v>1165</v>
      </c>
      <c r="BD1273" s="52" t="s">
        <v>1120</v>
      </c>
      <c r="BE1273" s="52" t="s">
        <v>1060</v>
      </c>
      <c r="BF1273" s="38"/>
    </row>
    <row r="1274" spans="1:58" s="33" customFormat="1" x14ac:dyDescent="0.2">
      <c r="A1274" s="47">
        <v>173750</v>
      </c>
      <c r="B1274" s="48" t="s">
        <v>1169</v>
      </c>
      <c r="C1274" s="48">
        <v>426823.15</v>
      </c>
      <c r="D1274" s="48">
        <v>1052962</v>
      </c>
      <c r="E1274" s="48">
        <v>155.80000000000001</v>
      </c>
      <c r="F1274" s="49">
        <f t="shared" si="304"/>
        <v>12.160642549303775</v>
      </c>
      <c r="G1274" s="48">
        <v>-12499.85</v>
      </c>
      <c r="H1274" s="48">
        <v>438200</v>
      </c>
      <c r="I1274" s="48">
        <v>70</v>
      </c>
      <c r="J1274" s="49">
        <f t="shared" si="305"/>
        <v>-0.88428879507074398</v>
      </c>
      <c r="K1274" s="48">
        <v>183814.15</v>
      </c>
      <c r="L1274" s="48">
        <v>832880</v>
      </c>
      <c r="M1274" s="48">
        <v>127</v>
      </c>
      <c r="N1274" s="49">
        <f t="shared" si="306"/>
        <v>6.6209111756795691</v>
      </c>
      <c r="O1274" s="48">
        <v>-695.85</v>
      </c>
      <c r="P1274" s="48">
        <v>0</v>
      </c>
      <c r="Q1274" s="48">
        <v>0</v>
      </c>
      <c r="R1274" s="49">
        <f t="shared" si="307"/>
        <v>0</v>
      </c>
      <c r="S1274" s="48">
        <v>214831.15</v>
      </c>
      <c r="T1274" s="48">
        <v>346300</v>
      </c>
      <c r="U1274" s="48">
        <v>55</v>
      </c>
      <c r="V1274" s="49">
        <f t="shared" si="308"/>
        <v>19.231203147559921</v>
      </c>
      <c r="W1274" s="48">
        <v>167331.15</v>
      </c>
      <c r="X1274" s="48">
        <v>293700</v>
      </c>
      <c r="Y1274" s="48">
        <v>45</v>
      </c>
      <c r="Z1274" s="49">
        <f t="shared" si="309"/>
        <v>17.092048008171602</v>
      </c>
      <c r="AA1274" s="48">
        <v>161531.15</v>
      </c>
      <c r="AB1274" s="48">
        <v>358300</v>
      </c>
      <c r="AC1274" s="48">
        <v>55</v>
      </c>
      <c r="AD1274" s="49">
        <f t="shared" si="310"/>
        <v>13.975622802121126</v>
      </c>
      <c r="AE1274" s="48">
        <v>343631.15</v>
      </c>
      <c r="AF1274" s="48">
        <v>243600</v>
      </c>
      <c r="AG1274" s="48">
        <v>35</v>
      </c>
      <c r="AH1274" s="49">
        <f t="shared" si="311"/>
        <v>42.319107142857149</v>
      </c>
      <c r="AI1274" s="48">
        <v>470466.15</v>
      </c>
      <c r="AJ1274" s="48">
        <v>528300</v>
      </c>
      <c r="AK1274" s="48">
        <v>75</v>
      </c>
      <c r="AL1274" s="49">
        <f t="shared" si="312"/>
        <v>27.60638018171494</v>
      </c>
      <c r="AM1274" s="48">
        <v>397946.15</v>
      </c>
      <c r="AN1274" s="48">
        <v>215600</v>
      </c>
      <c r="AO1274" s="48">
        <v>35</v>
      </c>
      <c r="AP1274" s="49">
        <f t="shared" si="313"/>
        <v>57.218602272727274</v>
      </c>
      <c r="AQ1274" s="48">
        <v>333214.15000000002</v>
      </c>
      <c r="AR1274" s="50">
        <v>506220</v>
      </c>
      <c r="AS1274" s="50">
        <v>77</v>
      </c>
      <c r="AT1274" s="51">
        <f t="shared" si="314"/>
        <v>20.405433704713367</v>
      </c>
      <c r="AU1274" s="48">
        <v>162205.65</v>
      </c>
      <c r="AV1274" s="50">
        <v>504690</v>
      </c>
      <c r="AW1274" s="50">
        <v>76.5</v>
      </c>
      <c r="AX1274" s="51">
        <f t="shared" si="315"/>
        <v>9.963294596683113</v>
      </c>
      <c r="AY1274" s="50">
        <f t="shared" si="316"/>
        <v>1141135.05</v>
      </c>
      <c r="AZ1274" s="50">
        <f t="shared" si="317"/>
        <v>3322342</v>
      </c>
      <c r="BA1274" s="50">
        <f t="shared" si="318"/>
        <v>806.3</v>
      </c>
      <c r="BB1274" s="49">
        <v>16.596629066718389</v>
      </c>
      <c r="BC1274" s="52" t="s">
        <v>1165</v>
      </c>
      <c r="BD1274" s="52" t="s">
        <v>1120</v>
      </c>
      <c r="BE1274" s="52" t="s">
        <v>1060</v>
      </c>
      <c r="BF1274" s="38"/>
    </row>
    <row r="1275" spans="1:58" s="33" customFormat="1" x14ac:dyDescent="0.2">
      <c r="A1275" s="47">
        <v>174919</v>
      </c>
      <c r="B1275" s="48" t="s">
        <v>1186</v>
      </c>
      <c r="C1275" s="48">
        <v>-3849.36</v>
      </c>
      <c r="D1275" s="48">
        <v>0</v>
      </c>
      <c r="E1275" s="48">
        <v>0</v>
      </c>
      <c r="F1275" s="49">
        <f t="shared" si="304"/>
        <v>0</v>
      </c>
      <c r="G1275" s="48">
        <v>-3849.36</v>
      </c>
      <c r="H1275" s="48">
        <v>0</v>
      </c>
      <c r="I1275" s="48">
        <v>0</v>
      </c>
      <c r="J1275" s="49">
        <f t="shared" si="305"/>
        <v>0</v>
      </c>
      <c r="K1275" s="48">
        <v>-3849.36</v>
      </c>
      <c r="L1275" s="48">
        <v>0</v>
      </c>
      <c r="M1275" s="48">
        <v>0</v>
      </c>
      <c r="N1275" s="49">
        <f t="shared" si="306"/>
        <v>0</v>
      </c>
      <c r="O1275" s="48">
        <v>-3849.36</v>
      </c>
      <c r="P1275" s="48">
        <v>0</v>
      </c>
      <c r="Q1275" s="48">
        <v>0</v>
      </c>
      <c r="R1275" s="49">
        <f t="shared" si="307"/>
        <v>0</v>
      </c>
      <c r="S1275" s="48">
        <v>-3849.36</v>
      </c>
      <c r="T1275" s="48">
        <v>0</v>
      </c>
      <c r="U1275" s="48">
        <v>0</v>
      </c>
      <c r="V1275" s="49">
        <f t="shared" si="308"/>
        <v>0</v>
      </c>
      <c r="W1275" s="48">
        <v>-3849.36</v>
      </c>
      <c r="X1275" s="48">
        <v>0</v>
      </c>
      <c r="Y1275" s="48">
        <v>0</v>
      </c>
      <c r="Z1275" s="49">
        <f t="shared" si="309"/>
        <v>0</v>
      </c>
      <c r="AA1275" s="48">
        <v>-3849.36</v>
      </c>
      <c r="AB1275" s="48">
        <v>0</v>
      </c>
      <c r="AC1275" s="48">
        <v>0</v>
      </c>
      <c r="AD1275" s="49">
        <f t="shared" si="310"/>
        <v>0</v>
      </c>
      <c r="AE1275" s="48">
        <v>-3849.36</v>
      </c>
      <c r="AF1275" s="48">
        <v>0</v>
      </c>
      <c r="AG1275" s="48">
        <v>0</v>
      </c>
      <c r="AH1275" s="49">
        <f t="shared" si="311"/>
        <v>0</v>
      </c>
      <c r="AI1275" s="48">
        <v>-3849.36</v>
      </c>
      <c r="AJ1275" s="48">
        <v>0</v>
      </c>
      <c r="AK1275" s="48">
        <v>0</v>
      </c>
      <c r="AL1275" s="49">
        <f t="shared" si="312"/>
        <v>0</v>
      </c>
      <c r="AM1275" s="48">
        <v>-3849.36</v>
      </c>
      <c r="AN1275" s="48">
        <v>0</v>
      </c>
      <c r="AO1275" s="48">
        <v>0</v>
      </c>
      <c r="AP1275" s="49">
        <f t="shared" si="313"/>
        <v>0</v>
      </c>
      <c r="AQ1275" s="48">
        <v>-3849.36</v>
      </c>
      <c r="AR1275" s="50">
        <v>0</v>
      </c>
      <c r="AS1275" s="50">
        <v>0</v>
      </c>
      <c r="AT1275" s="51">
        <f t="shared" si="314"/>
        <v>0</v>
      </c>
      <c r="AU1275" s="48">
        <v>0</v>
      </c>
      <c r="AV1275" s="50">
        <v>0</v>
      </c>
      <c r="AW1275" s="50">
        <v>0</v>
      </c>
      <c r="AX1275" s="51">
        <f t="shared" si="315"/>
        <v>0</v>
      </c>
      <c r="AY1275" s="50">
        <f t="shared" si="316"/>
        <v>-26945.52</v>
      </c>
      <c r="AZ1275" s="50">
        <f t="shared" si="317"/>
        <v>0</v>
      </c>
      <c r="BA1275" s="50">
        <f t="shared" si="318"/>
        <v>0</v>
      </c>
      <c r="BB1275" s="49">
        <v>0</v>
      </c>
      <c r="BC1275" s="52" t="s">
        <v>1165</v>
      </c>
      <c r="BD1275" s="52" t="s">
        <v>1120</v>
      </c>
      <c r="BE1275" s="52" t="s">
        <v>1060</v>
      </c>
      <c r="BF1275" s="38"/>
    </row>
    <row r="1276" spans="1:58" s="33" customFormat="1" x14ac:dyDescent="0.2">
      <c r="A1276" s="47">
        <v>175662</v>
      </c>
      <c r="B1276" s="48" t="s">
        <v>1170</v>
      </c>
      <c r="C1276" s="48">
        <v>98263.82</v>
      </c>
      <c r="D1276" s="48">
        <v>192600</v>
      </c>
      <c r="E1276" s="48">
        <v>30</v>
      </c>
      <c r="F1276" s="49">
        <f t="shared" si="304"/>
        <v>15.305890965732088</v>
      </c>
      <c r="G1276" s="48">
        <v>-5836.18</v>
      </c>
      <c r="H1276" s="48">
        <v>187800</v>
      </c>
      <c r="I1276" s="48">
        <v>30</v>
      </c>
      <c r="J1276" s="49">
        <f t="shared" si="305"/>
        <v>-0.96337369542066031</v>
      </c>
      <c r="K1276" s="48">
        <v>-26861.18</v>
      </c>
      <c r="L1276" s="48">
        <v>556060</v>
      </c>
      <c r="M1276" s="48">
        <v>87</v>
      </c>
      <c r="N1276" s="49">
        <f t="shared" si="306"/>
        <v>-1.4491878574254577</v>
      </c>
      <c r="O1276" s="48">
        <v>-6311.18</v>
      </c>
      <c r="P1276" s="48">
        <v>255800</v>
      </c>
      <c r="Q1276" s="48">
        <v>40</v>
      </c>
      <c r="R1276" s="49">
        <f t="shared" si="307"/>
        <v>-0.7648419859265051</v>
      </c>
      <c r="S1276" s="48">
        <v>-14511.18</v>
      </c>
      <c r="T1276" s="48">
        <v>0</v>
      </c>
      <c r="U1276" s="48">
        <v>0</v>
      </c>
      <c r="V1276" s="49">
        <f t="shared" si="308"/>
        <v>0</v>
      </c>
      <c r="W1276" s="48">
        <v>204838.82</v>
      </c>
      <c r="X1276" s="48">
        <v>316000</v>
      </c>
      <c r="Y1276" s="48">
        <v>50</v>
      </c>
      <c r="Z1276" s="49">
        <f t="shared" si="309"/>
        <v>19.446723417721518</v>
      </c>
      <c r="AA1276" s="48">
        <v>-14360.18</v>
      </c>
      <c r="AB1276" s="48">
        <v>0</v>
      </c>
      <c r="AC1276" s="48">
        <v>0</v>
      </c>
      <c r="AD1276" s="49">
        <f t="shared" si="310"/>
        <v>0</v>
      </c>
      <c r="AE1276" s="48">
        <v>-14360.18</v>
      </c>
      <c r="AF1276" s="48">
        <v>0</v>
      </c>
      <c r="AG1276" s="48">
        <v>0</v>
      </c>
      <c r="AH1276" s="49">
        <f t="shared" si="311"/>
        <v>0</v>
      </c>
      <c r="AI1276" s="48">
        <v>-36460.18</v>
      </c>
      <c r="AJ1276" s="48">
        <v>459200</v>
      </c>
      <c r="AK1276" s="48">
        <v>70</v>
      </c>
      <c r="AL1276" s="49">
        <f t="shared" si="312"/>
        <v>-2.4613797473867596</v>
      </c>
      <c r="AM1276" s="48">
        <v>-10760.18</v>
      </c>
      <c r="AN1276" s="48">
        <v>335000</v>
      </c>
      <c r="AO1276" s="48">
        <v>50</v>
      </c>
      <c r="AP1276" s="49">
        <f t="shared" si="313"/>
        <v>-0.99571814925373137</v>
      </c>
      <c r="AQ1276" s="48">
        <v>174689.82</v>
      </c>
      <c r="AR1276" s="50">
        <v>904400</v>
      </c>
      <c r="AS1276" s="50">
        <v>140</v>
      </c>
      <c r="AT1276" s="51">
        <f t="shared" si="314"/>
        <v>5.9878200132684656</v>
      </c>
      <c r="AU1276" s="48">
        <v>-72854.25</v>
      </c>
      <c r="AV1276" s="50">
        <v>466200</v>
      </c>
      <c r="AW1276" s="50">
        <v>70</v>
      </c>
      <c r="AX1276" s="51">
        <f t="shared" si="315"/>
        <v>-4.8444481981981982</v>
      </c>
      <c r="AY1276" s="50">
        <f t="shared" si="316"/>
        <v>235222.74000000005</v>
      </c>
      <c r="AZ1276" s="50">
        <f t="shared" si="317"/>
        <v>1508260</v>
      </c>
      <c r="BA1276" s="50">
        <f t="shared" si="318"/>
        <v>567</v>
      </c>
      <c r="BB1276" s="49">
        <v>2.3249853990950329</v>
      </c>
      <c r="BC1276" s="52" t="s">
        <v>1165</v>
      </c>
      <c r="BD1276" s="52" t="s">
        <v>1120</v>
      </c>
      <c r="BE1276" s="52" t="s">
        <v>1060</v>
      </c>
      <c r="BF1276" s="38"/>
    </row>
    <row r="1277" spans="1:58" s="33" customFormat="1" x14ac:dyDescent="0.2">
      <c r="A1277" s="47">
        <v>177069</v>
      </c>
      <c r="B1277" s="48" t="s">
        <v>1171</v>
      </c>
      <c r="C1277" s="48">
        <v>190491.3</v>
      </c>
      <c r="D1277" s="48">
        <v>720300</v>
      </c>
      <c r="E1277" s="48">
        <v>105</v>
      </c>
      <c r="F1277" s="49">
        <f t="shared" si="304"/>
        <v>7.9338317367763427</v>
      </c>
      <c r="G1277" s="48">
        <v>295432.3</v>
      </c>
      <c r="H1277" s="48">
        <v>1519550</v>
      </c>
      <c r="I1277" s="48">
        <v>235</v>
      </c>
      <c r="J1277" s="49">
        <f t="shared" si="305"/>
        <v>6.0270483366786216</v>
      </c>
      <c r="K1277" s="48">
        <v>322393.3</v>
      </c>
      <c r="L1277" s="48">
        <v>1514500</v>
      </c>
      <c r="M1277" s="48">
        <v>225</v>
      </c>
      <c r="N1277" s="49">
        <f t="shared" si="306"/>
        <v>6.3861333773522606</v>
      </c>
      <c r="O1277" s="48">
        <v>-16555.7</v>
      </c>
      <c r="P1277" s="48">
        <v>684300</v>
      </c>
      <c r="Q1277" s="48">
        <v>100</v>
      </c>
      <c r="R1277" s="49">
        <f t="shared" si="307"/>
        <v>-0.75000248429051586</v>
      </c>
      <c r="S1277" s="48">
        <v>-174418.71</v>
      </c>
      <c r="T1277" s="48">
        <v>1071400</v>
      </c>
      <c r="U1277" s="48">
        <v>165</v>
      </c>
      <c r="V1277" s="49">
        <f t="shared" si="308"/>
        <v>-5.0466492533134213</v>
      </c>
      <c r="W1277" s="48">
        <v>-115060.71</v>
      </c>
      <c r="X1277" s="48">
        <v>729200</v>
      </c>
      <c r="Y1277" s="48">
        <v>110</v>
      </c>
      <c r="Z1277" s="49">
        <f t="shared" si="309"/>
        <v>-4.7337099561162921</v>
      </c>
      <c r="AA1277" s="48">
        <v>-86720.72</v>
      </c>
      <c r="AB1277" s="48">
        <v>1315900</v>
      </c>
      <c r="AC1277" s="48">
        <v>190</v>
      </c>
      <c r="AD1277" s="49">
        <f t="shared" si="310"/>
        <v>-2.0429685538414772</v>
      </c>
      <c r="AE1277" s="48">
        <v>-16274.72</v>
      </c>
      <c r="AF1277" s="48">
        <v>282100</v>
      </c>
      <c r="AG1277" s="48">
        <v>35</v>
      </c>
      <c r="AH1277" s="49">
        <f t="shared" si="311"/>
        <v>-1.7307394540942926</v>
      </c>
      <c r="AI1277" s="48">
        <v>-101354.72</v>
      </c>
      <c r="AJ1277" s="48">
        <v>1401400</v>
      </c>
      <c r="AK1277" s="48">
        <v>210</v>
      </c>
      <c r="AL1277" s="49">
        <f t="shared" si="312"/>
        <v>-2.242041044669616</v>
      </c>
      <c r="AM1277" s="48">
        <v>122989.3</v>
      </c>
      <c r="AN1277" s="48">
        <v>2024960</v>
      </c>
      <c r="AO1277" s="48">
        <v>306</v>
      </c>
      <c r="AP1277" s="49">
        <f t="shared" si="313"/>
        <v>1.8828363523230089</v>
      </c>
      <c r="AQ1277" s="48">
        <v>364281.27</v>
      </c>
      <c r="AR1277" s="50">
        <v>2022300</v>
      </c>
      <c r="AS1277" s="50">
        <v>305</v>
      </c>
      <c r="AT1277" s="51">
        <f t="shared" si="314"/>
        <v>5.5840970034119568</v>
      </c>
      <c r="AU1277" s="48">
        <v>-244772.75</v>
      </c>
      <c r="AV1277" s="50">
        <v>2688760</v>
      </c>
      <c r="AW1277" s="50">
        <v>391</v>
      </c>
      <c r="AX1277" s="51">
        <f t="shared" si="315"/>
        <v>-2.8221021028280697</v>
      </c>
      <c r="AY1277" s="50">
        <f t="shared" si="316"/>
        <v>415561.05999999994</v>
      </c>
      <c r="AZ1277" s="50">
        <f t="shared" si="317"/>
        <v>7555150</v>
      </c>
      <c r="BA1277" s="50">
        <f t="shared" si="318"/>
        <v>2377</v>
      </c>
      <c r="BB1277" s="49">
        <v>1.0487423302015002</v>
      </c>
      <c r="BC1277" s="52" t="s">
        <v>1165</v>
      </c>
      <c r="BD1277" s="52" t="s">
        <v>1120</v>
      </c>
      <c r="BE1277" s="52" t="s">
        <v>1060</v>
      </c>
      <c r="BF1277" s="38"/>
    </row>
    <row r="1278" spans="1:58" s="33" customFormat="1" x14ac:dyDescent="0.2">
      <c r="A1278" s="47">
        <v>177661</v>
      </c>
      <c r="B1278" s="48" t="s">
        <v>1172</v>
      </c>
      <c r="C1278" s="48">
        <v>97310.49</v>
      </c>
      <c r="D1278" s="48">
        <v>160500</v>
      </c>
      <c r="E1278" s="48">
        <v>25</v>
      </c>
      <c r="F1278" s="49">
        <f t="shared" si="304"/>
        <v>18.188876635514021</v>
      </c>
      <c r="G1278" s="48">
        <v>-2689.51</v>
      </c>
      <c r="H1278" s="48">
        <v>0</v>
      </c>
      <c r="I1278" s="48">
        <v>0</v>
      </c>
      <c r="J1278" s="49">
        <f t="shared" si="305"/>
        <v>0</v>
      </c>
      <c r="K1278" s="48">
        <v>-5580.15</v>
      </c>
      <c r="L1278" s="48">
        <v>227500</v>
      </c>
      <c r="M1278" s="48">
        <v>35</v>
      </c>
      <c r="N1278" s="49">
        <f t="shared" si="306"/>
        <v>-0.73584395604395603</v>
      </c>
      <c r="O1278" s="48">
        <v>-5580.15</v>
      </c>
      <c r="P1278" s="48">
        <v>0</v>
      </c>
      <c r="Q1278" s="48">
        <v>0</v>
      </c>
      <c r="R1278" s="49">
        <f t="shared" si="307"/>
        <v>0</v>
      </c>
      <c r="S1278" s="48">
        <v>-9681.7199999999993</v>
      </c>
      <c r="T1278" s="48">
        <v>0</v>
      </c>
      <c r="U1278" s="48">
        <v>0</v>
      </c>
      <c r="V1278" s="49">
        <f t="shared" si="308"/>
        <v>0</v>
      </c>
      <c r="W1278" s="48">
        <v>-9681.7199999999993</v>
      </c>
      <c r="X1278" s="48">
        <v>0</v>
      </c>
      <c r="Y1278" s="48">
        <v>0</v>
      </c>
      <c r="Z1278" s="49">
        <f t="shared" si="309"/>
        <v>0</v>
      </c>
      <c r="AA1278" s="48">
        <v>-9681.7199999999993</v>
      </c>
      <c r="AB1278" s="48">
        <v>0</v>
      </c>
      <c r="AC1278" s="48">
        <v>0</v>
      </c>
      <c r="AD1278" s="49">
        <f t="shared" si="310"/>
        <v>0</v>
      </c>
      <c r="AE1278" s="48">
        <v>-9681.7199999999993</v>
      </c>
      <c r="AF1278" s="48">
        <v>0</v>
      </c>
      <c r="AG1278" s="48">
        <v>0</v>
      </c>
      <c r="AH1278" s="49">
        <f t="shared" si="311"/>
        <v>0</v>
      </c>
      <c r="AI1278" s="48">
        <v>-9681.7199999999993</v>
      </c>
      <c r="AJ1278" s="48">
        <v>0</v>
      </c>
      <c r="AK1278" s="48">
        <v>0</v>
      </c>
      <c r="AL1278" s="49">
        <f t="shared" si="312"/>
        <v>0</v>
      </c>
      <c r="AM1278" s="48">
        <v>-9681.7199999999993</v>
      </c>
      <c r="AN1278" s="48">
        <v>0</v>
      </c>
      <c r="AO1278" s="48">
        <v>0</v>
      </c>
      <c r="AP1278" s="49">
        <f t="shared" si="313"/>
        <v>0</v>
      </c>
      <c r="AQ1278" s="48">
        <v>-9681.7199999999993</v>
      </c>
      <c r="AR1278" s="50">
        <v>0</v>
      </c>
      <c r="AS1278" s="50">
        <v>0</v>
      </c>
      <c r="AT1278" s="51">
        <f t="shared" si="314"/>
        <v>0</v>
      </c>
      <c r="AU1278" s="48">
        <v>-9681.7199999999993</v>
      </c>
      <c r="AV1278" s="50">
        <v>0</v>
      </c>
      <c r="AW1278" s="50">
        <v>0</v>
      </c>
      <c r="AX1278" s="51">
        <f t="shared" si="315"/>
        <v>0</v>
      </c>
      <c r="AY1278" s="50">
        <f t="shared" si="316"/>
        <v>54415.520000000019</v>
      </c>
      <c r="AZ1278" s="50">
        <f t="shared" si="317"/>
        <v>388000</v>
      </c>
      <c r="BA1278" s="50">
        <f t="shared" si="318"/>
        <v>60</v>
      </c>
      <c r="BB1278" s="49">
        <v>0.47993432989690854</v>
      </c>
      <c r="BC1278" s="52" t="s">
        <v>1165</v>
      </c>
      <c r="BD1278" s="52" t="s">
        <v>1120</v>
      </c>
      <c r="BE1278" s="52" t="s">
        <v>1060</v>
      </c>
      <c r="BF1278" s="38"/>
    </row>
    <row r="1279" spans="1:58" s="33" customFormat="1" x14ac:dyDescent="0.2">
      <c r="A1279" s="47">
        <v>177742</v>
      </c>
      <c r="B1279" s="48" t="s">
        <v>1173</v>
      </c>
      <c r="C1279" s="48">
        <v>249397.53</v>
      </c>
      <c r="D1279" s="48">
        <v>329460</v>
      </c>
      <c r="E1279" s="48">
        <v>49</v>
      </c>
      <c r="F1279" s="49">
        <f t="shared" si="304"/>
        <v>22.70966399562921</v>
      </c>
      <c r="G1279" s="48">
        <v>361047.53</v>
      </c>
      <c r="H1279" s="48">
        <v>375600</v>
      </c>
      <c r="I1279" s="48">
        <v>60</v>
      </c>
      <c r="J1279" s="49">
        <f t="shared" si="305"/>
        <v>29.798917545260917</v>
      </c>
      <c r="K1279" s="48">
        <v>376152.53</v>
      </c>
      <c r="L1279" s="48">
        <v>403250</v>
      </c>
      <c r="M1279" s="48">
        <v>60</v>
      </c>
      <c r="N1279" s="49">
        <f t="shared" si="306"/>
        <v>27.984069187848732</v>
      </c>
      <c r="O1279" s="48">
        <v>393077.53</v>
      </c>
      <c r="P1279" s="48">
        <v>403675</v>
      </c>
      <c r="Q1279" s="48">
        <v>62.5</v>
      </c>
      <c r="R1279" s="49">
        <f t="shared" si="307"/>
        <v>30.186173109555959</v>
      </c>
      <c r="S1279" s="48">
        <v>352999.53</v>
      </c>
      <c r="T1279" s="48">
        <v>187800</v>
      </c>
      <c r="U1279" s="48">
        <v>30</v>
      </c>
      <c r="V1279" s="49">
        <f t="shared" si="308"/>
        <v>58.269357987220452</v>
      </c>
      <c r="W1279" s="48">
        <v>337584.54</v>
      </c>
      <c r="X1279" s="48">
        <v>367585</v>
      </c>
      <c r="Y1279" s="48">
        <v>58.5</v>
      </c>
      <c r="Z1279" s="49">
        <f t="shared" si="309"/>
        <v>27.551549165499132</v>
      </c>
      <c r="AA1279" s="48">
        <v>199484.54</v>
      </c>
      <c r="AB1279" s="48">
        <v>220075</v>
      </c>
      <c r="AC1279" s="48">
        <v>32.5</v>
      </c>
      <c r="AD1279" s="49">
        <f t="shared" si="310"/>
        <v>28.099605770759972</v>
      </c>
      <c r="AE1279" s="48">
        <v>431534.54</v>
      </c>
      <c r="AF1279" s="48">
        <v>243600</v>
      </c>
      <c r="AG1279" s="48">
        <v>35</v>
      </c>
      <c r="AH1279" s="49">
        <f t="shared" si="311"/>
        <v>53.14464778325123</v>
      </c>
      <c r="AI1279" s="48">
        <v>-9952.9599999999991</v>
      </c>
      <c r="AJ1279" s="48">
        <v>0</v>
      </c>
      <c r="AK1279" s="48">
        <v>0</v>
      </c>
      <c r="AL1279" s="49">
        <f t="shared" si="312"/>
        <v>0</v>
      </c>
      <c r="AM1279" s="48">
        <v>236397.04</v>
      </c>
      <c r="AN1279" s="48">
        <v>484500</v>
      </c>
      <c r="AO1279" s="48">
        <v>75</v>
      </c>
      <c r="AP1279" s="49">
        <f t="shared" si="313"/>
        <v>15.125507203302373</v>
      </c>
      <c r="AQ1279" s="48">
        <v>393697.04</v>
      </c>
      <c r="AR1279" s="50">
        <v>439400</v>
      </c>
      <c r="AS1279" s="50">
        <v>65</v>
      </c>
      <c r="AT1279" s="51">
        <f t="shared" si="314"/>
        <v>27.775621847974509</v>
      </c>
      <c r="AU1279" s="48">
        <v>-12527.97</v>
      </c>
      <c r="AV1279" s="50">
        <v>502700</v>
      </c>
      <c r="AW1279" s="50">
        <v>75</v>
      </c>
      <c r="AX1279" s="51">
        <f t="shared" si="315"/>
        <v>-0.77256230356077182</v>
      </c>
      <c r="AY1279" s="50">
        <f t="shared" si="316"/>
        <v>2269743.73</v>
      </c>
      <c r="AZ1279" s="50">
        <f t="shared" si="317"/>
        <v>2287445</v>
      </c>
      <c r="BA1279" s="50">
        <f t="shared" si="318"/>
        <v>602.5</v>
      </c>
      <c r="BB1279" s="49">
        <v>25.918351448904588</v>
      </c>
      <c r="BC1279" s="52" t="s">
        <v>1165</v>
      </c>
      <c r="BD1279" s="52" t="s">
        <v>1120</v>
      </c>
      <c r="BE1279" s="52" t="s">
        <v>1060</v>
      </c>
      <c r="BF1279" s="38"/>
    </row>
    <row r="1280" spans="1:58" s="33" customFormat="1" x14ac:dyDescent="0.2">
      <c r="A1280" s="47">
        <v>178150</v>
      </c>
      <c r="B1280" s="48" t="s">
        <v>1174</v>
      </c>
      <c r="C1280" s="48">
        <v>554631.76</v>
      </c>
      <c r="D1280" s="48">
        <v>1005745</v>
      </c>
      <c r="E1280" s="48">
        <v>153.5</v>
      </c>
      <c r="F1280" s="49">
        <f t="shared" si="304"/>
        <v>16.543908048262729</v>
      </c>
      <c r="G1280" s="48">
        <v>405618.74</v>
      </c>
      <c r="H1280" s="48">
        <v>1496550</v>
      </c>
      <c r="I1280" s="48">
        <v>235</v>
      </c>
      <c r="J1280" s="49">
        <f t="shared" si="305"/>
        <v>8.4021121512812798</v>
      </c>
      <c r="K1280" s="48">
        <v>563866.76</v>
      </c>
      <c r="L1280" s="48">
        <v>1516975</v>
      </c>
      <c r="M1280" s="48">
        <v>231.5</v>
      </c>
      <c r="N1280" s="49">
        <f t="shared" si="306"/>
        <v>11.151141449265808</v>
      </c>
      <c r="O1280" s="48">
        <v>725297.83</v>
      </c>
      <c r="P1280" s="48">
        <v>1828970</v>
      </c>
      <c r="Q1280" s="48">
        <v>279</v>
      </c>
      <c r="R1280" s="49">
        <f t="shared" si="307"/>
        <v>12.293385200413347</v>
      </c>
      <c r="S1280" s="48">
        <v>686244.33</v>
      </c>
      <c r="T1280" s="48">
        <v>1033387.5</v>
      </c>
      <c r="U1280" s="48">
        <v>163.75</v>
      </c>
      <c r="V1280" s="49">
        <f t="shared" si="308"/>
        <v>20.586250782015458</v>
      </c>
      <c r="W1280" s="48">
        <v>558719.57999999996</v>
      </c>
      <c r="X1280" s="48">
        <v>1603400</v>
      </c>
      <c r="Y1280" s="48">
        <v>247.5</v>
      </c>
      <c r="Z1280" s="49">
        <f t="shared" si="309"/>
        <v>10.453777847074965</v>
      </c>
      <c r="AA1280" s="48">
        <v>340178.58</v>
      </c>
      <c r="AB1280" s="48">
        <v>584150</v>
      </c>
      <c r="AC1280" s="48">
        <v>90</v>
      </c>
      <c r="AD1280" s="49">
        <f t="shared" si="310"/>
        <v>18.052787777112044</v>
      </c>
      <c r="AE1280" s="48">
        <v>441048.58</v>
      </c>
      <c r="AF1280" s="48">
        <v>870000</v>
      </c>
      <c r="AG1280" s="48">
        <v>125</v>
      </c>
      <c r="AH1280" s="49">
        <f t="shared" si="311"/>
        <v>15.208571724137931</v>
      </c>
      <c r="AI1280" s="48">
        <v>602905.62</v>
      </c>
      <c r="AJ1280" s="48">
        <v>1975580</v>
      </c>
      <c r="AK1280" s="48">
        <v>299</v>
      </c>
      <c r="AL1280" s="49">
        <f t="shared" si="312"/>
        <v>9.4605504307595734</v>
      </c>
      <c r="AM1280" s="48">
        <v>710784.63</v>
      </c>
      <c r="AN1280" s="48">
        <v>1033600</v>
      </c>
      <c r="AO1280" s="48">
        <v>160</v>
      </c>
      <c r="AP1280" s="49">
        <f t="shared" si="313"/>
        <v>21.318037470975231</v>
      </c>
      <c r="AQ1280" s="48">
        <v>510288.64000000001</v>
      </c>
      <c r="AR1280" s="50">
        <v>1270200</v>
      </c>
      <c r="AS1280" s="50">
        <v>195</v>
      </c>
      <c r="AT1280" s="51">
        <f t="shared" si="314"/>
        <v>12.453903196347031</v>
      </c>
      <c r="AU1280" s="48">
        <v>506505.13</v>
      </c>
      <c r="AV1280" s="50">
        <v>928670</v>
      </c>
      <c r="AW1280" s="50">
        <v>139.5</v>
      </c>
      <c r="AX1280" s="51">
        <f t="shared" si="315"/>
        <v>16.907684139683635</v>
      </c>
      <c r="AY1280" s="50">
        <f t="shared" si="316"/>
        <v>3834557.58</v>
      </c>
      <c r="AZ1280" s="50">
        <f t="shared" si="317"/>
        <v>9069177.5</v>
      </c>
      <c r="BA1280" s="50">
        <f t="shared" si="318"/>
        <v>2318.75</v>
      </c>
      <c r="BB1280" s="49">
        <v>13.519886433342339</v>
      </c>
      <c r="BC1280" s="52" t="s">
        <v>1165</v>
      </c>
      <c r="BD1280" s="52" t="s">
        <v>1120</v>
      </c>
      <c r="BE1280" s="52" t="s">
        <v>1060</v>
      </c>
      <c r="BF1280" s="38"/>
    </row>
    <row r="1281" spans="1:58" s="33" customFormat="1" x14ac:dyDescent="0.2">
      <c r="A1281" s="47">
        <v>178659</v>
      </c>
      <c r="B1281" s="48" t="s">
        <v>1184</v>
      </c>
      <c r="C1281" s="48">
        <v>-4949.7700000000004</v>
      </c>
      <c r="D1281" s="48">
        <v>0</v>
      </c>
      <c r="E1281" s="48">
        <v>0</v>
      </c>
      <c r="F1281" s="49">
        <f t="shared" si="304"/>
        <v>0</v>
      </c>
      <c r="G1281" s="48">
        <v>-4949.7700000000004</v>
      </c>
      <c r="H1281" s="48">
        <v>0</v>
      </c>
      <c r="I1281" s="48">
        <v>0</v>
      </c>
      <c r="J1281" s="49">
        <f t="shared" si="305"/>
        <v>0</v>
      </c>
      <c r="K1281" s="48">
        <v>-4949.7700000000004</v>
      </c>
      <c r="L1281" s="48">
        <v>0</v>
      </c>
      <c r="M1281" s="48">
        <v>0</v>
      </c>
      <c r="N1281" s="49">
        <f t="shared" si="306"/>
        <v>0</v>
      </c>
      <c r="O1281" s="48">
        <v>-4949.7700000000004</v>
      </c>
      <c r="P1281" s="48">
        <v>0</v>
      </c>
      <c r="Q1281" s="48">
        <v>0</v>
      </c>
      <c r="R1281" s="49">
        <f t="shared" si="307"/>
        <v>0</v>
      </c>
      <c r="S1281" s="48">
        <v>-4949.7700000000004</v>
      </c>
      <c r="T1281" s="48">
        <v>0</v>
      </c>
      <c r="U1281" s="48">
        <v>0</v>
      </c>
      <c r="V1281" s="49">
        <f t="shared" si="308"/>
        <v>0</v>
      </c>
      <c r="W1281" s="48">
        <v>-4949.7700000000004</v>
      </c>
      <c r="X1281" s="48">
        <v>0</v>
      </c>
      <c r="Y1281" s="48">
        <v>0</v>
      </c>
      <c r="Z1281" s="49">
        <f t="shared" si="309"/>
        <v>0</v>
      </c>
      <c r="AA1281" s="48">
        <v>-4949.7700000000004</v>
      </c>
      <c r="AB1281" s="48">
        <v>0</v>
      </c>
      <c r="AC1281" s="48">
        <v>0</v>
      </c>
      <c r="AD1281" s="49">
        <f t="shared" si="310"/>
        <v>0</v>
      </c>
      <c r="AE1281" s="48">
        <v>-4949.7700000000004</v>
      </c>
      <c r="AF1281" s="48">
        <v>0</v>
      </c>
      <c r="AG1281" s="48">
        <v>0</v>
      </c>
      <c r="AH1281" s="49">
        <f t="shared" si="311"/>
        <v>0</v>
      </c>
      <c r="AI1281" s="48">
        <v>-4949.7700000000004</v>
      </c>
      <c r="AJ1281" s="48">
        <v>0</v>
      </c>
      <c r="AK1281" s="48">
        <v>0</v>
      </c>
      <c r="AL1281" s="49">
        <f t="shared" si="312"/>
        <v>0</v>
      </c>
      <c r="AM1281" s="48">
        <v>-4949.7700000000004</v>
      </c>
      <c r="AN1281" s="48">
        <v>0</v>
      </c>
      <c r="AO1281" s="48">
        <v>0</v>
      </c>
      <c r="AP1281" s="49">
        <f t="shared" si="313"/>
        <v>0</v>
      </c>
      <c r="AQ1281" s="48">
        <v>-4949.7700000000004</v>
      </c>
      <c r="AR1281" s="50">
        <v>0</v>
      </c>
      <c r="AS1281" s="50">
        <v>0</v>
      </c>
      <c r="AT1281" s="51">
        <f t="shared" si="314"/>
        <v>0</v>
      </c>
      <c r="AU1281" s="48">
        <v>-4949.7700000000004</v>
      </c>
      <c r="AV1281" s="50">
        <v>0</v>
      </c>
      <c r="AW1281" s="50">
        <v>0</v>
      </c>
      <c r="AX1281" s="51">
        <f t="shared" si="315"/>
        <v>0</v>
      </c>
      <c r="AY1281" s="50">
        <f t="shared" si="316"/>
        <v>-34648.39</v>
      </c>
      <c r="AZ1281" s="50">
        <f t="shared" si="317"/>
        <v>0</v>
      </c>
      <c r="BA1281" s="50">
        <f t="shared" si="318"/>
        <v>0</v>
      </c>
      <c r="BB1281" s="49">
        <v>0</v>
      </c>
      <c r="BC1281" s="52" t="s">
        <v>1165</v>
      </c>
      <c r="BD1281" s="52" t="s">
        <v>1120</v>
      </c>
      <c r="BE1281" s="52" t="s">
        <v>1060</v>
      </c>
      <c r="BF1281" s="38"/>
    </row>
    <row r="1282" spans="1:58" s="33" customFormat="1" x14ac:dyDescent="0.2">
      <c r="A1282" s="47">
        <v>179472</v>
      </c>
      <c r="B1282" s="48" t="s">
        <v>1175</v>
      </c>
      <c r="C1282" s="48">
        <v>-13376.56</v>
      </c>
      <c r="D1282" s="48">
        <v>921200</v>
      </c>
      <c r="E1282" s="48">
        <v>140</v>
      </c>
      <c r="F1282" s="49">
        <f t="shared" si="304"/>
        <v>-0.43562396873643072</v>
      </c>
      <c r="G1282" s="48">
        <v>-27487.56</v>
      </c>
      <c r="H1282" s="48">
        <v>765820</v>
      </c>
      <c r="I1282" s="48">
        <v>122</v>
      </c>
      <c r="J1282" s="49">
        <f t="shared" si="305"/>
        <v>-1.112682301324071</v>
      </c>
      <c r="K1282" s="48">
        <v>-84416.54</v>
      </c>
      <c r="L1282" s="48">
        <v>1735640</v>
      </c>
      <c r="M1282" s="48">
        <v>262</v>
      </c>
      <c r="N1282" s="49">
        <f t="shared" si="306"/>
        <v>-1.459113756308912</v>
      </c>
      <c r="O1282" s="48">
        <v>-3873.54</v>
      </c>
      <c r="P1282" s="48">
        <v>455000</v>
      </c>
      <c r="Q1282" s="48">
        <v>70</v>
      </c>
      <c r="R1282" s="49">
        <f t="shared" si="307"/>
        <v>-0.26391151648351646</v>
      </c>
      <c r="S1282" s="48">
        <v>-22162.53</v>
      </c>
      <c r="T1282" s="48">
        <v>975300</v>
      </c>
      <c r="U1282" s="48">
        <v>155</v>
      </c>
      <c r="V1282" s="49">
        <f t="shared" si="308"/>
        <v>-0.70443804983082126</v>
      </c>
      <c r="W1282" s="48">
        <v>-31945.53</v>
      </c>
      <c r="X1282" s="48">
        <v>628200</v>
      </c>
      <c r="Y1282" s="48">
        <v>95</v>
      </c>
      <c r="Z1282" s="49">
        <f t="shared" si="309"/>
        <v>-1.5255744985673352</v>
      </c>
      <c r="AA1282" s="48">
        <v>-16792.53</v>
      </c>
      <c r="AB1282" s="48">
        <v>348000</v>
      </c>
      <c r="AC1282" s="48">
        <v>50</v>
      </c>
      <c r="AD1282" s="49">
        <f t="shared" si="310"/>
        <v>-1.4958862931034482</v>
      </c>
      <c r="AE1282" s="48">
        <v>-19101.53</v>
      </c>
      <c r="AF1282" s="48">
        <v>344400</v>
      </c>
      <c r="AG1282" s="48">
        <v>52.5</v>
      </c>
      <c r="AH1282" s="49">
        <f t="shared" si="311"/>
        <v>-1.6638963414634145</v>
      </c>
      <c r="AI1282" s="48">
        <v>-52167.03</v>
      </c>
      <c r="AJ1282" s="48">
        <v>344500</v>
      </c>
      <c r="AK1282" s="48">
        <v>50</v>
      </c>
      <c r="AL1282" s="49">
        <f t="shared" si="312"/>
        <v>-4.6942755587808422</v>
      </c>
      <c r="AM1282" s="48">
        <v>-45375.03</v>
      </c>
      <c r="AN1282" s="48">
        <v>978740</v>
      </c>
      <c r="AO1282" s="48">
        <v>154</v>
      </c>
      <c r="AP1282" s="49">
        <f t="shared" si="313"/>
        <v>-1.4371803849847764</v>
      </c>
      <c r="AQ1282" s="48">
        <v>-42645.03</v>
      </c>
      <c r="AR1282" s="50">
        <v>751120</v>
      </c>
      <c r="AS1282" s="50">
        <v>112</v>
      </c>
      <c r="AT1282" s="51">
        <f t="shared" si="314"/>
        <v>-1.760032924166578</v>
      </c>
      <c r="AU1282" s="48">
        <v>-128375.52</v>
      </c>
      <c r="AV1282" s="50">
        <v>736240</v>
      </c>
      <c r="AW1282" s="50">
        <v>111.5</v>
      </c>
      <c r="AX1282" s="51">
        <f t="shared" si="315"/>
        <v>-5.40535847006411</v>
      </c>
      <c r="AY1282" s="50">
        <f t="shared" si="316"/>
        <v>-200054.78999999998</v>
      </c>
      <c r="AZ1282" s="50">
        <f t="shared" si="317"/>
        <v>5829160</v>
      </c>
      <c r="BA1282" s="50">
        <f t="shared" si="318"/>
        <v>1374</v>
      </c>
      <c r="BB1282" s="49">
        <v>-1.6828826323217754</v>
      </c>
      <c r="BC1282" s="52" t="s">
        <v>1165</v>
      </c>
      <c r="BD1282" s="52" t="s">
        <v>1120</v>
      </c>
      <c r="BE1282" s="52" t="s">
        <v>1060</v>
      </c>
      <c r="BF1282" s="38"/>
    </row>
    <row r="1283" spans="1:58" s="33" customFormat="1" x14ac:dyDescent="0.2">
      <c r="A1283" s="47">
        <v>179907</v>
      </c>
      <c r="B1283" s="48" t="s">
        <v>1176</v>
      </c>
      <c r="C1283" s="48">
        <v>319859.87</v>
      </c>
      <c r="D1283" s="48">
        <v>231700</v>
      </c>
      <c r="E1283" s="48">
        <v>35</v>
      </c>
      <c r="F1283" s="49">
        <f t="shared" ref="F1283:F1346" si="319">IFERROR(C1283/(D1283/30),0)</f>
        <v>41.414743634009497</v>
      </c>
      <c r="G1283" s="48">
        <v>212979.87</v>
      </c>
      <c r="H1283" s="48">
        <v>219100</v>
      </c>
      <c r="I1283" s="48">
        <v>35</v>
      </c>
      <c r="J1283" s="49">
        <f t="shared" ref="J1283:J1346" si="320">IFERROR(G1283/(H1283/31),0)</f>
        <v>30.13407562756732</v>
      </c>
      <c r="K1283" s="48">
        <v>507179.87</v>
      </c>
      <c r="L1283" s="48">
        <v>1051700</v>
      </c>
      <c r="M1283" s="48">
        <v>150</v>
      </c>
      <c r="N1283" s="49">
        <f t="shared" ref="N1283:N1346" si="321">IFERROR(K1283/(L1283/30),0)</f>
        <v>14.467429970523915</v>
      </c>
      <c r="O1283" s="48">
        <v>357636.87</v>
      </c>
      <c r="P1283" s="48">
        <v>266000</v>
      </c>
      <c r="Q1283" s="48">
        <v>35</v>
      </c>
      <c r="R1283" s="49">
        <f t="shared" ref="R1283:R1346" si="322">IFERROR(O1283/(P1283/31),0)</f>
        <v>41.67948484962406</v>
      </c>
      <c r="S1283" s="48">
        <v>268886.87</v>
      </c>
      <c r="T1283" s="48">
        <v>190800</v>
      </c>
      <c r="U1283" s="48">
        <v>30</v>
      </c>
      <c r="V1283" s="49">
        <f t="shared" ref="V1283:V1346" si="323">IFERROR(S1283/(T1283/31),0)</f>
        <v>43.68707007337526</v>
      </c>
      <c r="W1283" s="48">
        <v>218656.87</v>
      </c>
      <c r="X1283" s="48">
        <v>257600</v>
      </c>
      <c r="Y1283" s="48">
        <v>35</v>
      </c>
      <c r="Z1283" s="49">
        <f t="shared" ref="Z1283:Z1346" si="324">IFERROR(W1283/(X1283/30),0)</f>
        <v>25.464697593167703</v>
      </c>
      <c r="AA1283" s="48">
        <v>200761.87</v>
      </c>
      <c r="AB1283" s="48">
        <v>209455</v>
      </c>
      <c r="AC1283" s="48">
        <v>30.5</v>
      </c>
      <c r="AD1283" s="49">
        <f t="shared" ref="AD1283:AD1346" si="325">IFERROR(AA1283/(AB1283/31),0)</f>
        <v>29.713389367644599</v>
      </c>
      <c r="AE1283" s="48">
        <v>425781.87</v>
      </c>
      <c r="AF1283" s="48">
        <v>473400</v>
      </c>
      <c r="AG1283" s="48">
        <v>65</v>
      </c>
      <c r="AH1283" s="49">
        <f t="shared" ref="AH1283:AH1346" si="326">IFERROR(AE1283/(AF1283/30),0)</f>
        <v>26.982374524714828</v>
      </c>
      <c r="AI1283" s="48">
        <v>416012.37</v>
      </c>
      <c r="AJ1283" s="48">
        <v>457100</v>
      </c>
      <c r="AK1283" s="48">
        <v>70</v>
      </c>
      <c r="AL1283" s="49">
        <f t="shared" ref="AL1283:AL1346" si="327">IFERROR(AI1283/(AJ1283/31),0)</f>
        <v>28.213483854736381</v>
      </c>
      <c r="AM1283" s="48">
        <v>402752.37</v>
      </c>
      <c r="AN1283" s="48">
        <v>445200</v>
      </c>
      <c r="AO1283" s="48">
        <v>70</v>
      </c>
      <c r="AP1283" s="49">
        <f t="shared" ref="AP1283:AP1346" si="328">IFERROR(AM1283/(AN1283/31),0)</f>
        <v>28.044302493261455</v>
      </c>
      <c r="AQ1283" s="48">
        <v>507337.37</v>
      </c>
      <c r="AR1283" s="50">
        <v>351400</v>
      </c>
      <c r="AS1283" s="50">
        <v>55</v>
      </c>
      <c r="AT1283" s="51">
        <f t="shared" ref="AT1283:AT1346" si="329">IFERROR(AQ1283/(AR1283/31),0)</f>
        <v>44.75656935116676</v>
      </c>
      <c r="AU1283" s="48">
        <v>453704.3</v>
      </c>
      <c r="AV1283" s="50">
        <v>935020</v>
      </c>
      <c r="AW1283" s="50">
        <v>132</v>
      </c>
      <c r="AX1283" s="51">
        <f t="shared" ref="AX1283:AX1346" si="330">IFERROR(AU1283/(AV1283/31),0)</f>
        <v>15.042280699878077</v>
      </c>
      <c r="AY1283" s="50">
        <f t="shared" si="316"/>
        <v>2085962.0900000003</v>
      </c>
      <c r="AZ1283" s="50">
        <f t="shared" si="317"/>
        <v>2426355</v>
      </c>
      <c r="BA1283" s="50">
        <f t="shared" si="318"/>
        <v>742.5</v>
      </c>
      <c r="BB1283" s="49">
        <v>26.14497692727193</v>
      </c>
      <c r="BC1283" s="52" t="s">
        <v>1165</v>
      </c>
      <c r="BD1283" s="52" t="s">
        <v>1120</v>
      </c>
      <c r="BE1283" s="52" t="s">
        <v>1060</v>
      </c>
      <c r="BF1283" s="38"/>
    </row>
    <row r="1284" spans="1:58" s="33" customFormat="1" x14ac:dyDescent="0.2">
      <c r="A1284" s="47">
        <v>179908</v>
      </c>
      <c r="B1284" s="48" t="s">
        <v>1177</v>
      </c>
      <c r="C1284" s="48">
        <v>477631.8</v>
      </c>
      <c r="D1284" s="48">
        <v>799163</v>
      </c>
      <c r="E1284" s="48">
        <v>121.7</v>
      </c>
      <c r="F1284" s="49">
        <f t="shared" si="319"/>
        <v>17.929951711978656</v>
      </c>
      <c r="G1284" s="48">
        <v>489400.78</v>
      </c>
      <c r="H1284" s="48">
        <v>882400</v>
      </c>
      <c r="I1284" s="48">
        <v>140</v>
      </c>
      <c r="J1284" s="49">
        <f t="shared" si="320"/>
        <v>17.193363757932911</v>
      </c>
      <c r="K1284" s="48">
        <v>536453.77</v>
      </c>
      <c r="L1284" s="48">
        <v>1232675</v>
      </c>
      <c r="M1284" s="48">
        <v>188.5</v>
      </c>
      <c r="N1284" s="49">
        <f t="shared" si="321"/>
        <v>13.055844484555946</v>
      </c>
      <c r="O1284" s="48">
        <v>654650.77</v>
      </c>
      <c r="P1284" s="48">
        <v>1345725</v>
      </c>
      <c r="Q1284" s="48">
        <v>207.5</v>
      </c>
      <c r="R1284" s="49">
        <f t="shared" si="322"/>
        <v>15.080476226569322</v>
      </c>
      <c r="S1284" s="48">
        <v>512401.77</v>
      </c>
      <c r="T1284" s="48">
        <v>517575</v>
      </c>
      <c r="U1284" s="48">
        <v>82.5</v>
      </c>
      <c r="V1284" s="49">
        <f t="shared" si="323"/>
        <v>30.690150934647153</v>
      </c>
      <c r="W1284" s="48">
        <v>520956.77</v>
      </c>
      <c r="X1284" s="48">
        <v>1030005</v>
      </c>
      <c r="Y1284" s="48">
        <v>160.5</v>
      </c>
      <c r="Z1284" s="49">
        <f t="shared" si="324"/>
        <v>15.173424497939331</v>
      </c>
      <c r="AA1284" s="48">
        <v>450856.78</v>
      </c>
      <c r="AB1284" s="48">
        <v>500475</v>
      </c>
      <c r="AC1284" s="48">
        <v>72.5</v>
      </c>
      <c r="AD1284" s="49">
        <f t="shared" si="325"/>
        <v>27.926590099405566</v>
      </c>
      <c r="AE1284" s="48">
        <v>539225.77</v>
      </c>
      <c r="AF1284" s="48">
        <v>779400</v>
      </c>
      <c r="AG1284" s="48">
        <v>115</v>
      </c>
      <c r="AH1284" s="49">
        <f t="shared" si="326"/>
        <v>20.755418398768285</v>
      </c>
      <c r="AI1284" s="48">
        <v>600088.28</v>
      </c>
      <c r="AJ1284" s="48">
        <v>1079910</v>
      </c>
      <c r="AK1284" s="48">
        <v>166</v>
      </c>
      <c r="AL1284" s="49">
        <f t="shared" si="327"/>
        <v>17.226191701160282</v>
      </c>
      <c r="AM1284" s="48">
        <v>477693.29</v>
      </c>
      <c r="AN1284" s="48">
        <v>604700</v>
      </c>
      <c r="AO1284" s="48">
        <v>95</v>
      </c>
      <c r="AP1284" s="49">
        <f t="shared" si="328"/>
        <v>24.488989565073588</v>
      </c>
      <c r="AQ1284" s="48">
        <v>662033.30000000005</v>
      </c>
      <c r="AR1284" s="50">
        <v>1000440</v>
      </c>
      <c r="AS1284" s="50">
        <v>154</v>
      </c>
      <c r="AT1284" s="51">
        <f t="shared" si="329"/>
        <v>20.514006137299589</v>
      </c>
      <c r="AU1284" s="48">
        <v>584187.46</v>
      </c>
      <c r="AV1284" s="50">
        <v>1996840</v>
      </c>
      <c r="AW1284" s="50">
        <v>299</v>
      </c>
      <c r="AX1284" s="51">
        <f t="shared" si="330"/>
        <v>9.0692350213337072</v>
      </c>
      <c r="AY1284" s="50">
        <f t="shared" ref="AY1284:AY1347" si="331">C1284+G1284+K1284+O1284+S1284+W1284+AA1284</f>
        <v>3642352.4400000004</v>
      </c>
      <c r="AZ1284" s="50">
        <f t="shared" ref="AZ1284:AZ1347" si="332">D1284+H1284+L1284+P1284+T1284+X1284+AB1284</f>
        <v>6308018</v>
      </c>
      <c r="BA1284" s="50">
        <f t="shared" ref="BA1284:BA1347" si="333">E1284+I1284+M1284+Q1284+U1284+Y1284+AC1284+AG1284+AK1284+AO1284+AS1284+AW1284</f>
        <v>1802.2</v>
      </c>
      <c r="BB1284" s="49">
        <v>17.135501657361672</v>
      </c>
      <c r="BC1284" s="52" t="s">
        <v>1165</v>
      </c>
      <c r="BD1284" s="52" t="s">
        <v>1120</v>
      </c>
      <c r="BE1284" s="52" t="s">
        <v>1060</v>
      </c>
      <c r="BF1284" s="38"/>
    </row>
    <row r="1285" spans="1:58" s="33" customFormat="1" x14ac:dyDescent="0.2">
      <c r="A1285" s="47">
        <v>202225</v>
      </c>
      <c r="B1285" s="48" t="s">
        <v>1178</v>
      </c>
      <c r="C1285" s="48">
        <v>217248.28</v>
      </c>
      <c r="D1285" s="48">
        <v>2372010</v>
      </c>
      <c r="E1285" s="48">
        <v>362</v>
      </c>
      <c r="F1285" s="49">
        <f t="shared" si="319"/>
        <v>2.7476479441486332</v>
      </c>
      <c r="G1285" s="48">
        <v>66177.27</v>
      </c>
      <c r="H1285" s="48">
        <v>1842480</v>
      </c>
      <c r="I1285" s="48">
        <v>286</v>
      </c>
      <c r="J1285" s="49">
        <f t="shared" si="320"/>
        <v>1.113442409144197</v>
      </c>
      <c r="K1285" s="48">
        <v>244369.3</v>
      </c>
      <c r="L1285" s="48">
        <v>2148840</v>
      </c>
      <c r="M1285" s="48">
        <v>328</v>
      </c>
      <c r="N1285" s="49">
        <f t="shared" si="321"/>
        <v>3.4116448874741718</v>
      </c>
      <c r="O1285" s="48">
        <v>465615.33</v>
      </c>
      <c r="P1285" s="48">
        <v>2159200</v>
      </c>
      <c r="Q1285" s="48">
        <v>329</v>
      </c>
      <c r="R1285" s="49">
        <f t="shared" si="322"/>
        <v>6.6849181317154507</v>
      </c>
      <c r="S1285" s="48">
        <v>202334.33</v>
      </c>
      <c r="T1285" s="48">
        <v>545600</v>
      </c>
      <c r="U1285" s="48">
        <v>85</v>
      </c>
      <c r="V1285" s="49">
        <f t="shared" si="323"/>
        <v>11.496268749999999</v>
      </c>
      <c r="W1285" s="48">
        <v>84311.8</v>
      </c>
      <c r="X1285" s="48">
        <v>1333170</v>
      </c>
      <c r="Y1285" s="48">
        <v>207</v>
      </c>
      <c r="Z1285" s="49">
        <f t="shared" si="324"/>
        <v>1.8972479128693265</v>
      </c>
      <c r="AA1285" s="48">
        <v>233456.78</v>
      </c>
      <c r="AB1285" s="48">
        <v>1294650</v>
      </c>
      <c r="AC1285" s="48">
        <v>190</v>
      </c>
      <c r="AD1285" s="49">
        <f t="shared" si="325"/>
        <v>5.5900515042675627</v>
      </c>
      <c r="AE1285" s="48">
        <v>141936.78</v>
      </c>
      <c r="AF1285" s="48">
        <v>680500</v>
      </c>
      <c r="AG1285" s="48">
        <v>100</v>
      </c>
      <c r="AH1285" s="49">
        <f t="shared" si="326"/>
        <v>6.2573157972079354</v>
      </c>
      <c r="AI1285" s="48">
        <v>190000.82</v>
      </c>
      <c r="AJ1285" s="48">
        <v>1331500</v>
      </c>
      <c r="AK1285" s="48">
        <v>205</v>
      </c>
      <c r="AL1285" s="49">
        <f t="shared" si="327"/>
        <v>4.4236015170859941</v>
      </c>
      <c r="AM1285" s="48">
        <v>134079.82</v>
      </c>
      <c r="AN1285" s="48">
        <v>1295000</v>
      </c>
      <c r="AO1285" s="48">
        <v>200</v>
      </c>
      <c r="AP1285" s="49">
        <f t="shared" si="328"/>
        <v>3.2096327567567569</v>
      </c>
      <c r="AQ1285" s="48">
        <v>446093.77</v>
      </c>
      <c r="AR1285" s="50">
        <v>1419100</v>
      </c>
      <c r="AS1285" s="50">
        <v>215</v>
      </c>
      <c r="AT1285" s="51">
        <f t="shared" si="329"/>
        <v>9.7448431188781619</v>
      </c>
      <c r="AU1285" s="48">
        <v>-234454.3</v>
      </c>
      <c r="AV1285" s="50">
        <v>1960060</v>
      </c>
      <c r="AW1285" s="50">
        <v>298.5</v>
      </c>
      <c r="AX1285" s="51">
        <f t="shared" si="330"/>
        <v>-3.7080922522779911</v>
      </c>
      <c r="AY1285" s="50">
        <f t="shared" si="331"/>
        <v>1513513.09</v>
      </c>
      <c r="AZ1285" s="50">
        <f t="shared" si="332"/>
        <v>11695950</v>
      </c>
      <c r="BA1285" s="50">
        <f t="shared" si="333"/>
        <v>2805.5</v>
      </c>
      <c r="BB1285" s="49">
        <v>3.6952378905359624</v>
      </c>
      <c r="BC1285" s="52" t="s">
        <v>1165</v>
      </c>
      <c r="BD1285" s="52" t="s">
        <v>1120</v>
      </c>
      <c r="BE1285" s="52" t="s">
        <v>1060</v>
      </c>
      <c r="BF1285" s="38"/>
    </row>
    <row r="1286" spans="1:58" s="33" customFormat="1" x14ac:dyDescent="0.2">
      <c r="A1286" s="47">
        <v>203399</v>
      </c>
      <c r="B1286" s="48" t="s">
        <v>1672</v>
      </c>
      <c r="C1286" s="48">
        <v>-23990</v>
      </c>
      <c r="D1286" s="48">
        <v>32350</v>
      </c>
      <c r="E1286" s="48">
        <v>5</v>
      </c>
      <c r="F1286" s="49">
        <f t="shared" si="319"/>
        <v>-22.247295208655334</v>
      </c>
      <c r="G1286" s="48">
        <v>-5440</v>
      </c>
      <c r="H1286" s="48">
        <v>221200</v>
      </c>
      <c r="I1286" s="48">
        <v>35</v>
      </c>
      <c r="J1286" s="49">
        <f t="shared" si="320"/>
        <v>-0.76238698010849915</v>
      </c>
      <c r="K1286" s="48">
        <v>65315</v>
      </c>
      <c r="L1286" s="48">
        <v>280850</v>
      </c>
      <c r="M1286" s="48">
        <v>43</v>
      </c>
      <c r="N1286" s="49">
        <f t="shared" si="321"/>
        <v>6.9768559729392923</v>
      </c>
      <c r="O1286" s="48">
        <v>-2650</v>
      </c>
      <c r="P1286" s="48">
        <v>193100</v>
      </c>
      <c r="Q1286" s="48">
        <v>29</v>
      </c>
      <c r="R1286" s="49">
        <f t="shared" si="322"/>
        <v>-0.42542723977213881</v>
      </c>
      <c r="S1286" s="48">
        <v>-10620</v>
      </c>
      <c r="T1286" s="48">
        <v>156500</v>
      </c>
      <c r="U1286" s="48">
        <v>25</v>
      </c>
      <c r="V1286" s="49">
        <f t="shared" si="323"/>
        <v>-2.103642172523962</v>
      </c>
      <c r="W1286" s="48">
        <v>-12825</v>
      </c>
      <c r="X1286" s="48">
        <v>230850</v>
      </c>
      <c r="Y1286" s="48">
        <v>35</v>
      </c>
      <c r="Z1286" s="49">
        <f t="shared" si="324"/>
        <v>-1.6666666666666667</v>
      </c>
      <c r="AA1286" s="48">
        <v>-10000</v>
      </c>
      <c r="AB1286" s="48">
        <v>226100</v>
      </c>
      <c r="AC1286" s="48">
        <v>35</v>
      </c>
      <c r="AD1286" s="49">
        <f t="shared" si="325"/>
        <v>-1.3710747456877488</v>
      </c>
      <c r="AE1286" s="48">
        <v>-8000</v>
      </c>
      <c r="AF1286" s="48">
        <v>164000</v>
      </c>
      <c r="AG1286" s="48">
        <v>25</v>
      </c>
      <c r="AH1286" s="49">
        <f t="shared" si="326"/>
        <v>-1.4634146341463414</v>
      </c>
      <c r="AI1286" s="48">
        <v>-29875</v>
      </c>
      <c r="AJ1286" s="48">
        <v>229600</v>
      </c>
      <c r="AK1286" s="48">
        <v>35</v>
      </c>
      <c r="AL1286" s="49">
        <f t="shared" si="327"/>
        <v>-4.0336454703832754</v>
      </c>
      <c r="AM1286" s="48">
        <v>108775</v>
      </c>
      <c r="AN1286" s="48">
        <v>445200</v>
      </c>
      <c r="AO1286" s="48">
        <v>70</v>
      </c>
      <c r="AP1286" s="49">
        <f t="shared" si="328"/>
        <v>7.5741801437556155</v>
      </c>
      <c r="AQ1286" s="48">
        <v>65525</v>
      </c>
      <c r="AR1286" s="50">
        <v>236600</v>
      </c>
      <c r="AS1286" s="50">
        <v>35</v>
      </c>
      <c r="AT1286" s="51">
        <f t="shared" si="329"/>
        <v>8.5852704987320383</v>
      </c>
      <c r="AU1286" s="48">
        <v>-37655</v>
      </c>
      <c r="AV1286" s="50">
        <v>229600</v>
      </c>
      <c r="AW1286" s="50">
        <v>35</v>
      </c>
      <c r="AX1286" s="51">
        <f t="shared" si="330"/>
        <v>-5.0840810104529623</v>
      </c>
      <c r="AY1286" s="50">
        <f t="shared" si="331"/>
        <v>-210</v>
      </c>
      <c r="AZ1286" s="50">
        <f t="shared" si="332"/>
        <v>1340950</v>
      </c>
      <c r="BA1286" s="50">
        <f t="shared" si="333"/>
        <v>407</v>
      </c>
      <c r="BB1286" s="49">
        <v>1.1547308150191804</v>
      </c>
      <c r="BC1286" s="52" t="s">
        <v>1165</v>
      </c>
      <c r="BD1286" s="52" t="s">
        <v>1120</v>
      </c>
      <c r="BE1286" s="52" t="s">
        <v>1060</v>
      </c>
      <c r="BF1286" s="38"/>
    </row>
    <row r="1287" spans="1:58" s="33" customFormat="1" x14ac:dyDescent="0.2">
      <c r="A1287" s="47">
        <v>204243</v>
      </c>
      <c r="B1287" s="48" t="s">
        <v>1180</v>
      </c>
      <c r="C1287" s="48">
        <v>148974.99</v>
      </c>
      <c r="D1287" s="48">
        <v>224700</v>
      </c>
      <c r="E1287" s="48">
        <v>35</v>
      </c>
      <c r="F1287" s="49">
        <f t="shared" si="319"/>
        <v>19.889851802403204</v>
      </c>
      <c r="G1287" s="48">
        <v>99199.99</v>
      </c>
      <c r="H1287" s="48">
        <v>375600</v>
      </c>
      <c r="I1287" s="48">
        <v>60</v>
      </c>
      <c r="J1287" s="49">
        <f t="shared" si="320"/>
        <v>8.1874326144834928</v>
      </c>
      <c r="K1287" s="48">
        <v>32999.99</v>
      </c>
      <c r="L1287" s="48">
        <v>160500</v>
      </c>
      <c r="M1287" s="48">
        <v>25</v>
      </c>
      <c r="N1287" s="49">
        <f t="shared" si="321"/>
        <v>6.1682224299065416</v>
      </c>
      <c r="O1287" s="48">
        <v>-14450.01</v>
      </c>
      <c r="P1287" s="48">
        <v>390500</v>
      </c>
      <c r="Q1287" s="48">
        <v>55</v>
      </c>
      <c r="R1287" s="49">
        <f t="shared" si="322"/>
        <v>-1.147119871959027</v>
      </c>
      <c r="S1287" s="48">
        <v>-7700.01</v>
      </c>
      <c r="T1287" s="48">
        <v>187800</v>
      </c>
      <c r="U1287" s="48">
        <v>30</v>
      </c>
      <c r="V1287" s="49">
        <f t="shared" si="323"/>
        <v>-1.2710346645367412</v>
      </c>
      <c r="W1287" s="48">
        <v>108874.99</v>
      </c>
      <c r="X1287" s="48">
        <v>129200</v>
      </c>
      <c r="Y1287" s="48">
        <v>20</v>
      </c>
      <c r="Z1287" s="49">
        <f t="shared" si="324"/>
        <v>25.28057043343653</v>
      </c>
      <c r="AA1287" s="48">
        <v>223874.99</v>
      </c>
      <c r="AB1287" s="48">
        <v>233100</v>
      </c>
      <c r="AC1287" s="48">
        <v>35</v>
      </c>
      <c r="AD1287" s="49">
        <f t="shared" si="325"/>
        <v>29.773164693264693</v>
      </c>
      <c r="AE1287" s="48">
        <v>-9125.01</v>
      </c>
      <c r="AF1287" s="48">
        <v>243600</v>
      </c>
      <c r="AG1287" s="48">
        <v>35</v>
      </c>
      <c r="AH1287" s="49">
        <f t="shared" si="326"/>
        <v>-1.1237697044334976</v>
      </c>
      <c r="AI1287" s="48">
        <v>242449.99</v>
      </c>
      <c r="AJ1287" s="48">
        <v>719600</v>
      </c>
      <c r="AK1287" s="48">
        <v>105</v>
      </c>
      <c r="AL1287" s="49">
        <f t="shared" si="327"/>
        <v>10.444621581434131</v>
      </c>
      <c r="AM1287" s="48">
        <v>157449.99</v>
      </c>
      <c r="AN1287" s="48">
        <v>0</v>
      </c>
      <c r="AO1287" s="48">
        <v>0</v>
      </c>
      <c r="AP1287" s="49">
        <f t="shared" si="328"/>
        <v>0</v>
      </c>
      <c r="AQ1287" s="48">
        <v>-550.01</v>
      </c>
      <c r="AR1287" s="50">
        <v>0</v>
      </c>
      <c r="AS1287" s="50">
        <v>0</v>
      </c>
      <c r="AT1287" s="51">
        <f t="shared" si="329"/>
        <v>0</v>
      </c>
      <c r="AU1287" s="48">
        <v>-16550.009999999998</v>
      </c>
      <c r="AV1287" s="50">
        <v>0</v>
      </c>
      <c r="AW1287" s="50">
        <v>0</v>
      </c>
      <c r="AX1287" s="51">
        <f t="shared" si="330"/>
        <v>0</v>
      </c>
      <c r="AY1287" s="50">
        <f t="shared" si="331"/>
        <v>591774.92999999993</v>
      </c>
      <c r="AZ1287" s="50">
        <f t="shared" si="332"/>
        <v>1701400</v>
      </c>
      <c r="BA1287" s="50">
        <f t="shared" si="333"/>
        <v>400</v>
      </c>
      <c r="BB1287" s="49">
        <v>11.232059701268481</v>
      </c>
      <c r="BC1287" s="52" t="s">
        <v>1165</v>
      </c>
      <c r="BD1287" s="52" t="s">
        <v>1120</v>
      </c>
      <c r="BE1287" s="52" t="s">
        <v>1060</v>
      </c>
      <c r="BF1287" s="38"/>
    </row>
    <row r="1288" spans="1:58" s="33" customFormat="1" x14ac:dyDescent="0.2">
      <c r="A1288" s="47">
        <v>204869</v>
      </c>
      <c r="B1288" s="48" t="s">
        <v>1169</v>
      </c>
      <c r="C1288" s="48">
        <v>233095.13</v>
      </c>
      <c r="D1288" s="48">
        <v>2640320</v>
      </c>
      <c r="E1288" s="48">
        <v>410</v>
      </c>
      <c r="F1288" s="49">
        <f t="shared" si="319"/>
        <v>2.6484872666949459</v>
      </c>
      <c r="G1288" s="48">
        <v>96393.14</v>
      </c>
      <c r="H1288" s="48">
        <v>2060450</v>
      </c>
      <c r="I1288" s="48">
        <v>325</v>
      </c>
      <c r="J1288" s="49">
        <f t="shared" si="320"/>
        <v>1.4502595743648232</v>
      </c>
      <c r="K1288" s="48">
        <v>46211.13</v>
      </c>
      <c r="L1288" s="48">
        <v>2635920</v>
      </c>
      <c r="M1288" s="48">
        <v>408</v>
      </c>
      <c r="N1288" s="49">
        <f t="shared" si="321"/>
        <v>0.52593929254302096</v>
      </c>
      <c r="O1288" s="48">
        <v>27149.61</v>
      </c>
      <c r="P1288" s="48">
        <v>3084485</v>
      </c>
      <c r="Q1288" s="48">
        <v>472.5</v>
      </c>
      <c r="R1288" s="49">
        <f t="shared" si="322"/>
        <v>0.27286172894340549</v>
      </c>
      <c r="S1288" s="48">
        <v>-29196.89</v>
      </c>
      <c r="T1288" s="48">
        <v>1066177.5</v>
      </c>
      <c r="U1288" s="48">
        <v>167.75</v>
      </c>
      <c r="V1288" s="49">
        <f t="shared" si="323"/>
        <v>-0.84892392683207063</v>
      </c>
      <c r="W1288" s="48">
        <v>-190698.15</v>
      </c>
      <c r="X1288" s="48">
        <v>1230235</v>
      </c>
      <c r="Y1288" s="48">
        <v>193.5</v>
      </c>
      <c r="Z1288" s="49">
        <f t="shared" si="324"/>
        <v>-4.6502859209825758</v>
      </c>
      <c r="AA1288" s="48">
        <v>421280.82</v>
      </c>
      <c r="AB1288" s="48">
        <v>2348470</v>
      </c>
      <c r="AC1288" s="48">
        <v>347</v>
      </c>
      <c r="AD1288" s="49">
        <f t="shared" si="325"/>
        <v>5.5609419835041543</v>
      </c>
      <c r="AE1288" s="48">
        <v>8665.81</v>
      </c>
      <c r="AF1288" s="48">
        <v>1144320</v>
      </c>
      <c r="AG1288" s="48">
        <v>167</v>
      </c>
      <c r="AH1288" s="49">
        <f t="shared" si="326"/>
        <v>0.22718671350671141</v>
      </c>
      <c r="AI1288" s="48">
        <v>51584.77</v>
      </c>
      <c r="AJ1288" s="48">
        <v>4565840</v>
      </c>
      <c r="AK1288" s="48">
        <v>701</v>
      </c>
      <c r="AL1288" s="49">
        <f t="shared" si="327"/>
        <v>0.35023738676782368</v>
      </c>
      <c r="AM1288" s="48">
        <v>146720.76</v>
      </c>
      <c r="AN1288" s="48">
        <v>2935780</v>
      </c>
      <c r="AO1288" s="48">
        <v>470</v>
      </c>
      <c r="AP1288" s="49">
        <f t="shared" si="328"/>
        <v>1.549279428295036</v>
      </c>
      <c r="AQ1288" s="48">
        <v>-10152.24</v>
      </c>
      <c r="AR1288" s="50">
        <v>381600</v>
      </c>
      <c r="AS1288" s="50">
        <v>60</v>
      </c>
      <c r="AT1288" s="51">
        <f t="shared" si="329"/>
        <v>-0.82473647798742133</v>
      </c>
      <c r="AU1288" s="48">
        <v>-115797.18</v>
      </c>
      <c r="AV1288" s="50">
        <v>3184000</v>
      </c>
      <c r="AW1288" s="50">
        <v>485</v>
      </c>
      <c r="AX1288" s="51">
        <f t="shared" si="330"/>
        <v>-1.1274222927135678</v>
      </c>
      <c r="AY1288" s="50">
        <f t="shared" si="331"/>
        <v>604234.79</v>
      </c>
      <c r="AZ1288" s="50">
        <f t="shared" si="332"/>
        <v>15066057.5</v>
      </c>
      <c r="BA1288" s="50">
        <f t="shared" si="333"/>
        <v>4206.75</v>
      </c>
      <c r="BB1288" s="49">
        <v>0.77876939162255787</v>
      </c>
      <c r="BC1288" s="52" t="s">
        <v>1165</v>
      </c>
      <c r="BD1288" s="52" t="s">
        <v>1120</v>
      </c>
      <c r="BE1288" s="52" t="s">
        <v>1060</v>
      </c>
      <c r="BF1288" s="38"/>
    </row>
    <row r="1289" spans="1:58" s="33" customFormat="1" x14ac:dyDescent="0.2">
      <c r="A1289" s="47">
        <v>205710</v>
      </c>
      <c r="B1289" s="48" t="s">
        <v>1181</v>
      </c>
      <c r="C1289" s="48">
        <v>-22995</v>
      </c>
      <c r="D1289" s="48">
        <v>0</v>
      </c>
      <c r="E1289" s="48">
        <v>0</v>
      </c>
      <c r="F1289" s="49">
        <f t="shared" si="319"/>
        <v>0</v>
      </c>
      <c r="G1289" s="48">
        <v>-3000</v>
      </c>
      <c r="H1289" s="48">
        <v>158000</v>
      </c>
      <c r="I1289" s="48">
        <v>25</v>
      </c>
      <c r="J1289" s="49">
        <f t="shared" si="320"/>
        <v>-0.58860759493670889</v>
      </c>
      <c r="K1289" s="48">
        <v>-4450</v>
      </c>
      <c r="L1289" s="48">
        <v>227500</v>
      </c>
      <c r="M1289" s="48">
        <v>35</v>
      </c>
      <c r="N1289" s="49">
        <f t="shared" si="321"/>
        <v>-0.58681318681318684</v>
      </c>
      <c r="O1289" s="48">
        <v>-6200</v>
      </c>
      <c r="P1289" s="48">
        <v>0</v>
      </c>
      <c r="Q1289" s="48">
        <v>0</v>
      </c>
      <c r="R1289" s="49">
        <f t="shared" si="322"/>
        <v>0</v>
      </c>
      <c r="S1289" s="48">
        <v>42950</v>
      </c>
      <c r="T1289" s="48">
        <v>156500</v>
      </c>
      <c r="U1289" s="48">
        <v>25</v>
      </c>
      <c r="V1289" s="49">
        <f t="shared" si="323"/>
        <v>8.5076677316293932</v>
      </c>
      <c r="W1289" s="48">
        <v>-6500</v>
      </c>
      <c r="X1289" s="48">
        <v>0</v>
      </c>
      <c r="Y1289" s="48">
        <v>0</v>
      </c>
      <c r="Z1289" s="49">
        <f t="shared" si="324"/>
        <v>0</v>
      </c>
      <c r="AA1289" s="48">
        <v>-6500</v>
      </c>
      <c r="AB1289" s="48">
        <v>0</v>
      </c>
      <c r="AC1289" s="48">
        <v>0</v>
      </c>
      <c r="AD1289" s="49">
        <f t="shared" si="325"/>
        <v>0</v>
      </c>
      <c r="AE1289" s="48">
        <v>-6800</v>
      </c>
      <c r="AF1289" s="48">
        <v>139200</v>
      </c>
      <c r="AG1289" s="48">
        <v>20</v>
      </c>
      <c r="AH1289" s="49">
        <f t="shared" si="326"/>
        <v>-1.4655172413793103</v>
      </c>
      <c r="AI1289" s="48">
        <v>-7800</v>
      </c>
      <c r="AJ1289" s="48">
        <v>0</v>
      </c>
      <c r="AK1289" s="48">
        <v>0</v>
      </c>
      <c r="AL1289" s="49">
        <f t="shared" si="327"/>
        <v>0</v>
      </c>
      <c r="AM1289" s="48">
        <v>-5500</v>
      </c>
      <c r="AN1289" s="48">
        <v>161500</v>
      </c>
      <c r="AO1289" s="48">
        <v>25</v>
      </c>
      <c r="AP1289" s="49">
        <f t="shared" si="328"/>
        <v>-1.0557275541795665</v>
      </c>
      <c r="AQ1289" s="48">
        <v>-9800</v>
      </c>
      <c r="AR1289" s="50">
        <v>222600</v>
      </c>
      <c r="AS1289" s="50">
        <v>35</v>
      </c>
      <c r="AT1289" s="51">
        <f t="shared" si="329"/>
        <v>-1.3647798742138364</v>
      </c>
      <c r="AU1289" s="48">
        <v>-17400</v>
      </c>
      <c r="AV1289" s="50">
        <v>0</v>
      </c>
      <c r="AW1289" s="50">
        <v>0</v>
      </c>
      <c r="AX1289" s="51">
        <f t="shared" si="330"/>
        <v>0</v>
      </c>
      <c r="AY1289" s="50">
        <f t="shared" si="331"/>
        <v>-6695</v>
      </c>
      <c r="AZ1289" s="50">
        <f t="shared" si="332"/>
        <v>542000</v>
      </c>
      <c r="BA1289" s="50">
        <f t="shared" si="333"/>
        <v>165</v>
      </c>
      <c r="BB1289" s="49">
        <v>-1.5712428423918146</v>
      </c>
      <c r="BC1289" s="52" t="s">
        <v>1165</v>
      </c>
      <c r="BD1289" s="52" t="s">
        <v>1120</v>
      </c>
      <c r="BE1289" s="52" t="s">
        <v>1060</v>
      </c>
      <c r="BF1289" s="38"/>
    </row>
    <row r="1290" spans="1:58" s="33" customFormat="1" x14ac:dyDescent="0.2">
      <c r="A1290" s="47">
        <v>207290</v>
      </c>
      <c r="B1290" s="48" t="s">
        <v>1673</v>
      </c>
      <c r="C1290" s="48">
        <v>-11875</v>
      </c>
      <c r="D1290" s="48">
        <v>0</v>
      </c>
      <c r="E1290" s="48">
        <v>0</v>
      </c>
      <c r="F1290" s="49">
        <f t="shared" si="319"/>
        <v>0</v>
      </c>
      <c r="G1290" s="48">
        <v>-550</v>
      </c>
      <c r="H1290" s="48">
        <v>69160</v>
      </c>
      <c r="I1290" s="48">
        <v>11</v>
      </c>
      <c r="J1290" s="49">
        <f t="shared" si="320"/>
        <v>-0.2465297860034702</v>
      </c>
      <c r="K1290" s="48">
        <v>-3270</v>
      </c>
      <c r="L1290" s="48">
        <v>158500</v>
      </c>
      <c r="M1290" s="48">
        <v>25</v>
      </c>
      <c r="N1290" s="49">
        <f t="shared" si="321"/>
        <v>-0.61892744479495276</v>
      </c>
      <c r="O1290" s="48">
        <v>-2950</v>
      </c>
      <c r="P1290" s="48">
        <v>200500</v>
      </c>
      <c r="Q1290" s="48">
        <v>30</v>
      </c>
      <c r="R1290" s="49">
        <f t="shared" si="322"/>
        <v>-0.45610972568578551</v>
      </c>
      <c r="S1290" s="48">
        <v>-10950</v>
      </c>
      <c r="T1290" s="48">
        <v>0</v>
      </c>
      <c r="U1290" s="48">
        <v>0</v>
      </c>
      <c r="V1290" s="49">
        <f t="shared" si="323"/>
        <v>0</v>
      </c>
      <c r="W1290" s="48">
        <v>-1750</v>
      </c>
      <c r="X1290" s="48">
        <v>159000</v>
      </c>
      <c r="Y1290" s="48">
        <v>25</v>
      </c>
      <c r="Z1290" s="49">
        <f t="shared" si="324"/>
        <v>-0.330188679245283</v>
      </c>
      <c r="AA1290" s="48">
        <v>-4250</v>
      </c>
      <c r="AB1290" s="48">
        <v>0</v>
      </c>
      <c r="AC1290" s="48">
        <v>0</v>
      </c>
      <c r="AD1290" s="49">
        <f t="shared" si="325"/>
        <v>0</v>
      </c>
      <c r="AE1290" s="48">
        <v>-135450</v>
      </c>
      <c r="AF1290" s="48">
        <v>0</v>
      </c>
      <c r="AG1290" s="48">
        <v>0</v>
      </c>
      <c r="AH1290" s="49">
        <f t="shared" si="326"/>
        <v>0</v>
      </c>
      <c r="AI1290" s="48">
        <v>214450</v>
      </c>
      <c r="AJ1290" s="48">
        <v>619800</v>
      </c>
      <c r="AK1290" s="48">
        <v>90</v>
      </c>
      <c r="AL1290" s="49">
        <f t="shared" si="327"/>
        <v>10.725959987092612</v>
      </c>
      <c r="AM1290" s="48">
        <v>-19850</v>
      </c>
      <c r="AN1290" s="48">
        <v>500500</v>
      </c>
      <c r="AO1290" s="48">
        <v>75</v>
      </c>
      <c r="AP1290" s="49">
        <f t="shared" si="328"/>
        <v>-1.2294705294705295</v>
      </c>
      <c r="AQ1290" s="48">
        <v>108850</v>
      </c>
      <c r="AR1290" s="50">
        <v>599000</v>
      </c>
      <c r="AS1290" s="50">
        <v>90</v>
      </c>
      <c r="AT1290" s="51">
        <f t="shared" si="329"/>
        <v>5.6333055091819695</v>
      </c>
      <c r="AU1290" s="48">
        <v>-60275</v>
      </c>
      <c r="AV1290" s="50">
        <v>665200</v>
      </c>
      <c r="AW1290" s="50">
        <v>95</v>
      </c>
      <c r="AX1290" s="51">
        <f t="shared" si="330"/>
        <v>-2.8089672279013826</v>
      </c>
      <c r="AY1290" s="50">
        <f t="shared" si="331"/>
        <v>-35595</v>
      </c>
      <c r="AZ1290" s="50">
        <f t="shared" si="332"/>
        <v>587160</v>
      </c>
      <c r="BA1290" s="50">
        <f t="shared" si="333"/>
        <v>441</v>
      </c>
      <c r="BB1290" s="49">
        <v>0.75245149175881498</v>
      </c>
      <c r="BC1290" s="52" t="s">
        <v>1165</v>
      </c>
      <c r="BD1290" s="52" t="s">
        <v>1120</v>
      </c>
      <c r="BE1290" s="52" t="s">
        <v>1060</v>
      </c>
      <c r="BF1290" s="38"/>
    </row>
    <row r="1291" spans="1:58" s="33" customFormat="1" x14ac:dyDescent="0.2">
      <c r="A1291" s="47">
        <v>207809</v>
      </c>
      <c r="B1291" s="48" t="s">
        <v>1674</v>
      </c>
      <c r="C1291" s="48">
        <v>-14125</v>
      </c>
      <c r="D1291" s="48">
        <v>513400</v>
      </c>
      <c r="E1291" s="48">
        <v>75</v>
      </c>
      <c r="F1291" s="49">
        <f t="shared" si="319"/>
        <v>-0.82537982080249328</v>
      </c>
      <c r="G1291" s="48">
        <v>-3025</v>
      </c>
      <c r="H1291" s="48">
        <v>158000</v>
      </c>
      <c r="I1291" s="48">
        <v>25</v>
      </c>
      <c r="J1291" s="49">
        <f t="shared" si="320"/>
        <v>-0.59351265822784804</v>
      </c>
      <c r="K1291" s="48">
        <v>-21057.5</v>
      </c>
      <c r="L1291" s="48">
        <v>452845</v>
      </c>
      <c r="M1291" s="48">
        <v>70.5</v>
      </c>
      <c r="N1291" s="49">
        <f t="shared" si="321"/>
        <v>-1.3950137464253773</v>
      </c>
      <c r="O1291" s="48">
        <v>-6950.5</v>
      </c>
      <c r="P1291" s="48">
        <v>279975</v>
      </c>
      <c r="Q1291" s="48">
        <v>42.5</v>
      </c>
      <c r="R1291" s="49">
        <f t="shared" si="322"/>
        <v>-0.76958835610322351</v>
      </c>
      <c r="S1291" s="48">
        <v>53099.5</v>
      </c>
      <c r="T1291" s="48">
        <v>74100</v>
      </c>
      <c r="U1291" s="48">
        <v>10</v>
      </c>
      <c r="V1291" s="49">
        <f t="shared" si="323"/>
        <v>22.2143657219973</v>
      </c>
      <c r="W1291" s="48">
        <v>-15775.5</v>
      </c>
      <c r="X1291" s="48">
        <v>397875</v>
      </c>
      <c r="Y1291" s="48">
        <v>62.5</v>
      </c>
      <c r="Z1291" s="49">
        <f t="shared" si="324"/>
        <v>-1.1894816211121584</v>
      </c>
      <c r="AA1291" s="48">
        <v>90129.5</v>
      </c>
      <c r="AB1291" s="48">
        <v>270270</v>
      </c>
      <c r="AC1291" s="48">
        <v>37</v>
      </c>
      <c r="AD1291" s="49">
        <f t="shared" si="325"/>
        <v>10.337863987863988</v>
      </c>
      <c r="AE1291" s="48">
        <v>-24100.5</v>
      </c>
      <c r="AF1291" s="48">
        <v>421100</v>
      </c>
      <c r="AG1291" s="48">
        <v>60</v>
      </c>
      <c r="AH1291" s="49">
        <f t="shared" si="326"/>
        <v>-1.7169674661600571</v>
      </c>
      <c r="AI1291" s="48">
        <v>-57540.51</v>
      </c>
      <c r="AJ1291" s="48">
        <v>536000</v>
      </c>
      <c r="AK1291" s="48">
        <v>75</v>
      </c>
      <c r="AL1291" s="49">
        <f t="shared" si="327"/>
        <v>-3.327902630597015</v>
      </c>
      <c r="AM1291" s="48">
        <v>-32200.51</v>
      </c>
      <c r="AN1291" s="48">
        <v>676200</v>
      </c>
      <c r="AO1291" s="48">
        <v>105</v>
      </c>
      <c r="AP1291" s="49">
        <f t="shared" si="328"/>
        <v>-1.4762138568470866</v>
      </c>
      <c r="AQ1291" s="48">
        <v>-24899.51</v>
      </c>
      <c r="AR1291" s="50">
        <v>614200</v>
      </c>
      <c r="AS1291" s="50">
        <v>95</v>
      </c>
      <c r="AT1291" s="51">
        <f t="shared" si="329"/>
        <v>-1.2567320253988929</v>
      </c>
      <c r="AU1291" s="48">
        <v>-83163.59</v>
      </c>
      <c r="AV1291" s="50">
        <v>842700</v>
      </c>
      <c r="AW1291" s="50">
        <v>120</v>
      </c>
      <c r="AX1291" s="51">
        <f t="shared" si="330"/>
        <v>-3.0592990269372256</v>
      </c>
      <c r="AY1291" s="50">
        <f t="shared" si="331"/>
        <v>82295.5</v>
      </c>
      <c r="AZ1291" s="50">
        <f t="shared" si="332"/>
        <v>2146465</v>
      </c>
      <c r="BA1291" s="50">
        <f t="shared" si="333"/>
        <v>777.5</v>
      </c>
      <c r="BB1291" s="49">
        <v>-0.82645781618644687</v>
      </c>
      <c r="BC1291" s="52" t="s">
        <v>1165</v>
      </c>
      <c r="BD1291" s="52" t="s">
        <v>1120</v>
      </c>
      <c r="BE1291" s="52" t="s">
        <v>1060</v>
      </c>
      <c r="BF1291" s="38"/>
    </row>
    <row r="1292" spans="1:58" s="33" customFormat="1" x14ac:dyDescent="0.2">
      <c r="A1292" s="47">
        <v>209627</v>
      </c>
      <c r="B1292" s="48" t="s">
        <v>1675</v>
      </c>
      <c r="C1292" s="48">
        <v>0</v>
      </c>
      <c r="D1292" s="48">
        <v>0</v>
      </c>
      <c r="E1292" s="48">
        <v>0</v>
      </c>
      <c r="F1292" s="49">
        <f t="shared" si="319"/>
        <v>0</v>
      </c>
      <c r="G1292" s="48">
        <v>0</v>
      </c>
      <c r="H1292" s="48">
        <v>0</v>
      </c>
      <c r="I1292" s="48">
        <v>0</v>
      </c>
      <c r="J1292" s="49">
        <f t="shared" si="320"/>
        <v>0</v>
      </c>
      <c r="K1292" s="48">
        <v>0</v>
      </c>
      <c r="L1292" s="48">
        <v>0</v>
      </c>
      <c r="M1292" s="48">
        <v>0</v>
      </c>
      <c r="N1292" s="49">
        <f t="shared" si="321"/>
        <v>0</v>
      </c>
      <c r="O1292" s="48">
        <v>0</v>
      </c>
      <c r="P1292" s="48">
        <v>0</v>
      </c>
      <c r="Q1292" s="48">
        <v>0</v>
      </c>
      <c r="R1292" s="49">
        <f t="shared" si="322"/>
        <v>0</v>
      </c>
      <c r="S1292" s="48">
        <v>0</v>
      </c>
      <c r="T1292" s="48">
        <v>0</v>
      </c>
      <c r="U1292" s="48">
        <v>0</v>
      </c>
      <c r="V1292" s="49">
        <f t="shared" si="323"/>
        <v>0</v>
      </c>
      <c r="W1292" s="48">
        <v>144199.21</v>
      </c>
      <c r="X1292" s="48">
        <v>380600</v>
      </c>
      <c r="Y1292" s="48">
        <v>60</v>
      </c>
      <c r="Z1292" s="49">
        <f t="shared" si="324"/>
        <v>11.366201523909616</v>
      </c>
      <c r="AA1292" s="48">
        <v>458425.21</v>
      </c>
      <c r="AB1292" s="48">
        <v>708525</v>
      </c>
      <c r="AC1292" s="48">
        <v>102.5</v>
      </c>
      <c r="AD1292" s="49">
        <f t="shared" si="325"/>
        <v>20.057417183585621</v>
      </c>
      <c r="AE1292" s="48">
        <v>417000.43</v>
      </c>
      <c r="AF1292" s="48">
        <v>334000</v>
      </c>
      <c r="AG1292" s="48">
        <v>50</v>
      </c>
      <c r="AH1292" s="49">
        <f t="shared" si="326"/>
        <v>37.455128443113772</v>
      </c>
      <c r="AI1292" s="48">
        <v>327330.44</v>
      </c>
      <c r="AJ1292" s="48">
        <v>0</v>
      </c>
      <c r="AK1292" s="48">
        <v>0</v>
      </c>
      <c r="AL1292" s="49">
        <f t="shared" si="327"/>
        <v>0</v>
      </c>
      <c r="AM1292" s="48">
        <v>217330.44</v>
      </c>
      <c r="AN1292" s="48">
        <v>0</v>
      </c>
      <c r="AO1292" s="48">
        <v>0</v>
      </c>
      <c r="AP1292" s="49">
        <f t="shared" si="328"/>
        <v>0</v>
      </c>
      <c r="AQ1292" s="48">
        <v>170000.44</v>
      </c>
      <c r="AR1292" s="50">
        <v>0</v>
      </c>
      <c r="AS1292" s="50">
        <v>0</v>
      </c>
      <c r="AT1292" s="51">
        <f t="shared" si="329"/>
        <v>0</v>
      </c>
      <c r="AU1292" s="48">
        <v>170000.43</v>
      </c>
      <c r="AV1292" s="50">
        <v>0</v>
      </c>
      <c r="AW1292" s="50">
        <v>0</v>
      </c>
      <c r="AX1292" s="51">
        <f t="shared" si="330"/>
        <v>0</v>
      </c>
      <c r="AY1292" s="50">
        <f t="shared" si="331"/>
        <v>602624.42000000004</v>
      </c>
      <c r="AZ1292" s="50">
        <f t="shared" si="332"/>
        <v>1089125</v>
      </c>
      <c r="BA1292" s="50">
        <f t="shared" si="333"/>
        <v>212.5</v>
      </c>
      <c r="BB1292" s="49">
        <v>41.481166166007903</v>
      </c>
      <c r="BC1292" s="52" t="s">
        <v>1165</v>
      </c>
      <c r="BD1292" s="52" t="s">
        <v>1120</v>
      </c>
      <c r="BE1292" s="52" t="s">
        <v>1060</v>
      </c>
      <c r="BF1292" s="38"/>
    </row>
    <row r="1293" spans="1:58" s="33" customFormat="1" x14ac:dyDescent="0.2">
      <c r="A1293" s="47">
        <v>209909</v>
      </c>
      <c r="B1293" s="48" t="s">
        <v>1676</v>
      </c>
      <c r="C1293" s="48">
        <v>0</v>
      </c>
      <c r="D1293" s="48">
        <v>0</v>
      </c>
      <c r="E1293" s="48">
        <v>0</v>
      </c>
      <c r="F1293" s="49">
        <f t="shared" si="319"/>
        <v>0</v>
      </c>
      <c r="G1293" s="48">
        <v>0</v>
      </c>
      <c r="H1293" s="48">
        <v>0</v>
      </c>
      <c r="I1293" s="48">
        <v>0</v>
      </c>
      <c r="J1293" s="49">
        <f t="shared" si="320"/>
        <v>0</v>
      </c>
      <c r="K1293" s="48">
        <v>0</v>
      </c>
      <c r="L1293" s="48">
        <v>0</v>
      </c>
      <c r="M1293" s="48">
        <v>0</v>
      </c>
      <c r="N1293" s="49">
        <f t="shared" si="321"/>
        <v>0</v>
      </c>
      <c r="O1293" s="48">
        <v>0</v>
      </c>
      <c r="P1293" s="48">
        <v>0</v>
      </c>
      <c r="Q1293" s="48">
        <v>0</v>
      </c>
      <c r="R1293" s="49">
        <f t="shared" si="322"/>
        <v>0</v>
      </c>
      <c r="S1293" s="48">
        <v>0</v>
      </c>
      <c r="T1293" s="48">
        <v>0</v>
      </c>
      <c r="U1293" s="48">
        <v>0</v>
      </c>
      <c r="V1293" s="49">
        <f t="shared" si="323"/>
        <v>0</v>
      </c>
      <c r="W1293" s="48">
        <v>-4550</v>
      </c>
      <c r="X1293" s="48">
        <v>219100</v>
      </c>
      <c r="Y1293" s="48">
        <v>35</v>
      </c>
      <c r="Z1293" s="49">
        <f t="shared" si="324"/>
        <v>-0.6230031948881789</v>
      </c>
      <c r="AA1293" s="48">
        <v>268050</v>
      </c>
      <c r="AB1293" s="48">
        <v>572040</v>
      </c>
      <c r="AC1293" s="48">
        <v>84</v>
      </c>
      <c r="AD1293" s="49">
        <f t="shared" si="325"/>
        <v>14.52616949863646</v>
      </c>
      <c r="AE1293" s="48">
        <v>118780.01</v>
      </c>
      <c r="AF1293" s="48">
        <v>787520</v>
      </c>
      <c r="AG1293" s="48">
        <v>117</v>
      </c>
      <c r="AH1293" s="49">
        <f t="shared" si="326"/>
        <v>4.5248378453880536</v>
      </c>
      <c r="AI1293" s="48">
        <v>123115.02</v>
      </c>
      <c r="AJ1293" s="48">
        <v>1066740</v>
      </c>
      <c r="AK1293" s="48">
        <v>164</v>
      </c>
      <c r="AL1293" s="49">
        <f t="shared" si="327"/>
        <v>3.5777842960796447</v>
      </c>
      <c r="AM1293" s="48">
        <v>102305.02</v>
      </c>
      <c r="AN1293" s="48">
        <v>1351420</v>
      </c>
      <c r="AO1293" s="48">
        <v>212</v>
      </c>
      <c r="AP1293" s="49">
        <f t="shared" si="328"/>
        <v>2.3467579434964705</v>
      </c>
      <c r="AQ1293" s="48">
        <v>333165.02</v>
      </c>
      <c r="AR1293" s="50">
        <v>1184780</v>
      </c>
      <c r="AS1293" s="50">
        <v>183</v>
      </c>
      <c r="AT1293" s="51">
        <f t="shared" si="329"/>
        <v>8.717327790813485</v>
      </c>
      <c r="AU1293" s="48">
        <v>-148650.54999999999</v>
      </c>
      <c r="AV1293" s="50">
        <v>1061920</v>
      </c>
      <c r="AW1293" s="50">
        <v>162</v>
      </c>
      <c r="AX1293" s="51">
        <f t="shared" si="330"/>
        <v>-4.3394672385867104</v>
      </c>
      <c r="AY1293" s="50">
        <f t="shared" si="331"/>
        <v>263500</v>
      </c>
      <c r="AZ1293" s="50">
        <f t="shared" si="332"/>
        <v>791140</v>
      </c>
      <c r="BA1293" s="50">
        <f t="shared" si="333"/>
        <v>957</v>
      </c>
      <c r="BB1293" s="49">
        <v>3.9334622328430116</v>
      </c>
      <c r="BC1293" s="52" t="s">
        <v>1165</v>
      </c>
      <c r="BD1293" s="52" t="s">
        <v>1120</v>
      </c>
      <c r="BE1293" s="52" t="s">
        <v>1060</v>
      </c>
      <c r="BF1293" s="38"/>
    </row>
    <row r="1294" spans="1:58" s="33" customFormat="1" x14ac:dyDescent="0.2">
      <c r="A1294" s="47">
        <v>209910</v>
      </c>
      <c r="B1294" s="48" t="s">
        <v>1677</v>
      </c>
      <c r="C1294" s="48">
        <v>0</v>
      </c>
      <c r="D1294" s="48">
        <v>0</v>
      </c>
      <c r="E1294" s="48">
        <v>0</v>
      </c>
      <c r="F1294" s="49">
        <f t="shared" si="319"/>
        <v>0</v>
      </c>
      <c r="G1294" s="48">
        <v>0</v>
      </c>
      <c r="H1294" s="48">
        <v>0</v>
      </c>
      <c r="I1294" s="48">
        <v>0</v>
      </c>
      <c r="J1294" s="49">
        <f t="shared" si="320"/>
        <v>0</v>
      </c>
      <c r="K1294" s="48">
        <v>0</v>
      </c>
      <c r="L1294" s="48">
        <v>0</v>
      </c>
      <c r="M1294" s="48">
        <v>0</v>
      </c>
      <c r="N1294" s="49">
        <f t="shared" si="321"/>
        <v>0</v>
      </c>
      <c r="O1294" s="48">
        <v>0</v>
      </c>
      <c r="P1294" s="48">
        <v>0</v>
      </c>
      <c r="Q1294" s="48">
        <v>0</v>
      </c>
      <c r="R1294" s="49">
        <f t="shared" si="322"/>
        <v>0</v>
      </c>
      <c r="S1294" s="48">
        <v>0</v>
      </c>
      <c r="T1294" s="48">
        <v>0</v>
      </c>
      <c r="U1294" s="48">
        <v>0</v>
      </c>
      <c r="V1294" s="49">
        <f t="shared" si="323"/>
        <v>0</v>
      </c>
      <c r="W1294" s="48">
        <v>-1750</v>
      </c>
      <c r="X1294" s="48">
        <v>219100</v>
      </c>
      <c r="Y1294" s="48">
        <v>35</v>
      </c>
      <c r="Z1294" s="49">
        <f t="shared" si="324"/>
        <v>-0.23961661341853036</v>
      </c>
      <c r="AA1294" s="48">
        <v>307500</v>
      </c>
      <c r="AB1294" s="48">
        <v>1085400</v>
      </c>
      <c r="AC1294" s="48">
        <v>165</v>
      </c>
      <c r="AD1294" s="49">
        <f t="shared" si="325"/>
        <v>8.7824765063571029</v>
      </c>
      <c r="AE1294" s="48">
        <v>154500</v>
      </c>
      <c r="AF1294" s="48">
        <v>0</v>
      </c>
      <c r="AG1294" s="48">
        <v>0</v>
      </c>
      <c r="AH1294" s="49">
        <f t="shared" si="326"/>
        <v>0</v>
      </c>
      <c r="AI1294" s="48">
        <v>187200</v>
      </c>
      <c r="AJ1294" s="48">
        <v>426400</v>
      </c>
      <c r="AK1294" s="48">
        <v>65</v>
      </c>
      <c r="AL1294" s="49">
        <f t="shared" si="327"/>
        <v>13.609756097560977</v>
      </c>
      <c r="AM1294" s="48">
        <v>333500</v>
      </c>
      <c r="AN1294" s="48">
        <v>601400</v>
      </c>
      <c r="AO1294" s="48">
        <v>95</v>
      </c>
      <c r="AP1294" s="49">
        <f t="shared" si="328"/>
        <v>17.190721649484537</v>
      </c>
      <c r="AQ1294" s="48">
        <v>133500</v>
      </c>
      <c r="AR1294" s="50">
        <v>0</v>
      </c>
      <c r="AS1294" s="50">
        <v>0</v>
      </c>
      <c r="AT1294" s="51">
        <f t="shared" si="329"/>
        <v>0</v>
      </c>
      <c r="AU1294" s="48">
        <v>190350</v>
      </c>
      <c r="AV1294" s="50">
        <v>222600</v>
      </c>
      <c r="AW1294" s="50">
        <v>35</v>
      </c>
      <c r="AX1294" s="51">
        <f t="shared" si="330"/>
        <v>26.508760107816709</v>
      </c>
      <c r="AY1294" s="50">
        <f t="shared" si="331"/>
        <v>305750</v>
      </c>
      <c r="AZ1294" s="50">
        <f t="shared" si="332"/>
        <v>1304500</v>
      </c>
      <c r="BA1294" s="50">
        <f t="shared" si="333"/>
        <v>395</v>
      </c>
      <c r="BB1294" s="49">
        <v>15.831852518689578</v>
      </c>
      <c r="BC1294" s="52" t="s">
        <v>1165</v>
      </c>
      <c r="BD1294" s="52" t="s">
        <v>1120</v>
      </c>
      <c r="BE1294" s="52" t="s">
        <v>1060</v>
      </c>
      <c r="BF1294" s="38"/>
    </row>
    <row r="1295" spans="1:58" s="33" customFormat="1" x14ac:dyDescent="0.2">
      <c r="A1295" s="47">
        <v>209990</v>
      </c>
      <c r="B1295" s="48" t="s">
        <v>1678</v>
      </c>
      <c r="C1295" s="48">
        <v>0</v>
      </c>
      <c r="D1295" s="48">
        <v>0</v>
      </c>
      <c r="E1295" s="48">
        <v>0</v>
      </c>
      <c r="F1295" s="49">
        <f t="shared" si="319"/>
        <v>0</v>
      </c>
      <c r="G1295" s="48">
        <v>0</v>
      </c>
      <c r="H1295" s="48">
        <v>0</v>
      </c>
      <c r="I1295" s="48">
        <v>0</v>
      </c>
      <c r="J1295" s="49">
        <f t="shared" si="320"/>
        <v>0</v>
      </c>
      <c r="K1295" s="48">
        <v>0</v>
      </c>
      <c r="L1295" s="48">
        <v>0</v>
      </c>
      <c r="M1295" s="48">
        <v>0</v>
      </c>
      <c r="N1295" s="49">
        <f t="shared" si="321"/>
        <v>0</v>
      </c>
      <c r="O1295" s="48">
        <v>0</v>
      </c>
      <c r="P1295" s="48">
        <v>0</v>
      </c>
      <c r="Q1295" s="48">
        <v>0</v>
      </c>
      <c r="R1295" s="49">
        <f t="shared" si="322"/>
        <v>0</v>
      </c>
      <c r="S1295" s="48">
        <v>0</v>
      </c>
      <c r="T1295" s="48">
        <v>0</v>
      </c>
      <c r="U1295" s="48">
        <v>0</v>
      </c>
      <c r="V1295" s="49">
        <f t="shared" si="323"/>
        <v>0</v>
      </c>
      <c r="W1295" s="48">
        <v>0</v>
      </c>
      <c r="X1295" s="48">
        <v>0</v>
      </c>
      <c r="Y1295" s="48">
        <v>0</v>
      </c>
      <c r="Z1295" s="49">
        <f t="shared" si="324"/>
        <v>0</v>
      </c>
      <c r="AA1295" s="48">
        <v>30950</v>
      </c>
      <c r="AB1295" s="48">
        <v>273650</v>
      </c>
      <c r="AC1295" s="48">
        <v>40</v>
      </c>
      <c r="AD1295" s="49">
        <f t="shared" si="325"/>
        <v>3.5061209574273704</v>
      </c>
      <c r="AE1295" s="48">
        <v>4250</v>
      </c>
      <c r="AF1295" s="48">
        <v>140200</v>
      </c>
      <c r="AG1295" s="48">
        <v>20</v>
      </c>
      <c r="AH1295" s="49">
        <f t="shared" si="326"/>
        <v>0.90941512125534951</v>
      </c>
      <c r="AI1295" s="48">
        <v>-23375</v>
      </c>
      <c r="AJ1295" s="48">
        <v>295700</v>
      </c>
      <c r="AK1295" s="48">
        <v>45</v>
      </c>
      <c r="AL1295" s="49">
        <f t="shared" si="327"/>
        <v>-2.4505410889414949</v>
      </c>
      <c r="AM1295" s="48">
        <v>125405</v>
      </c>
      <c r="AN1295" s="48">
        <v>409950</v>
      </c>
      <c r="AO1295" s="48">
        <v>60</v>
      </c>
      <c r="AP1295" s="49">
        <f t="shared" si="328"/>
        <v>9.4829979265764113</v>
      </c>
      <c r="AQ1295" s="48">
        <v>84150</v>
      </c>
      <c r="AR1295" s="50">
        <v>975800</v>
      </c>
      <c r="AS1295" s="50">
        <v>150</v>
      </c>
      <c r="AT1295" s="51">
        <f t="shared" si="329"/>
        <v>2.6733449477351918</v>
      </c>
      <c r="AU1295" s="48">
        <v>-84720.320000000007</v>
      </c>
      <c r="AV1295" s="50">
        <v>641160</v>
      </c>
      <c r="AW1295" s="50">
        <v>96</v>
      </c>
      <c r="AX1295" s="51">
        <f t="shared" si="330"/>
        <v>-4.0962161083036994</v>
      </c>
      <c r="AY1295" s="50">
        <f t="shared" si="331"/>
        <v>30950</v>
      </c>
      <c r="AZ1295" s="50">
        <f t="shared" si="332"/>
        <v>273650</v>
      </c>
      <c r="BA1295" s="50">
        <f t="shared" si="333"/>
        <v>411</v>
      </c>
      <c r="BB1295" s="49">
        <v>1.5481498286106867</v>
      </c>
      <c r="BC1295" s="52" t="s">
        <v>1165</v>
      </c>
      <c r="BD1295" s="52" t="s">
        <v>1120</v>
      </c>
      <c r="BE1295" s="52" t="s">
        <v>1060</v>
      </c>
      <c r="BF1295" s="38"/>
    </row>
    <row r="1296" spans="1:58" s="33" customFormat="1" x14ac:dyDescent="0.2">
      <c r="A1296" s="47">
        <v>179998</v>
      </c>
      <c r="B1296" s="48" t="s">
        <v>362</v>
      </c>
      <c r="C1296" s="48">
        <v>-26600.33</v>
      </c>
      <c r="D1296" s="48">
        <v>0</v>
      </c>
      <c r="E1296" s="48">
        <v>0</v>
      </c>
      <c r="F1296" s="49">
        <f t="shared" si="319"/>
        <v>0</v>
      </c>
      <c r="G1296" s="48">
        <v>-26600.33</v>
      </c>
      <c r="H1296" s="48">
        <v>0</v>
      </c>
      <c r="I1296" s="48">
        <v>0</v>
      </c>
      <c r="J1296" s="49">
        <f t="shared" si="320"/>
        <v>0</v>
      </c>
      <c r="K1296" s="48">
        <v>-26600.33</v>
      </c>
      <c r="L1296" s="48">
        <v>0</v>
      </c>
      <c r="M1296" s="48">
        <v>0</v>
      </c>
      <c r="N1296" s="49">
        <f t="shared" si="321"/>
        <v>0</v>
      </c>
      <c r="O1296" s="48">
        <v>-26600.33</v>
      </c>
      <c r="P1296" s="48">
        <v>0</v>
      </c>
      <c r="Q1296" s="48">
        <v>0</v>
      </c>
      <c r="R1296" s="49">
        <f t="shared" si="322"/>
        <v>0</v>
      </c>
      <c r="S1296" s="54">
        <v>0</v>
      </c>
      <c r="T1296" s="48">
        <v>0</v>
      </c>
      <c r="U1296" s="48">
        <v>0</v>
      </c>
      <c r="V1296" s="49">
        <f t="shared" si="323"/>
        <v>0</v>
      </c>
      <c r="W1296" s="54">
        <v>0</v>
      </c>
      <c r="X1296" s="48">
        <v>0</v>
      </c>
      <c r="Y1296" s="48">
        <v>0</v>
      </c>
      <c r="Z1296" s="49">
        <f t="shared" si="324"/>
        <v>0</v>
      </c>
      <c r="AA1296" s="54">
        <v>0</v>
      </c>
      <c r="AB1296" s="48">
        <v>0</v>
      </c>
      <c r="AC1296" s="48">
        <v>0</v>
      </c>
      <c r="AD1296" s="49">
        <f t="shared" si="325"/>
        <v>0</v>
      </c>
      <c r="AE1296" s="54">
        <v>0</v>
      </c>
      <c r="AF1296" s="48">
        <v>0</v>
      </c>
      <c r="AG1296" s="48">
        <v>0</v>
      </c>
      <c r="AH1296" s="49">
        <f t="shared" si="326"/>
        <v>0</v>
      </c>
      <c r="AI1296" s="54">
        <v>0</v>
      </c>
      <c r="AJ1296" s="48">
        <v>0</v>
      </c>
      <c r="AK1296" s="48">
        <v>0</v>
      </c>
      <c r="AL1296" s="49">
        <f t="shared" si="327"/>
        <v>0</v>
      </c>
      <c r="AM1296" s="48">
        <v>0</v>
      </c>
      <c r="AN1296" s="48">
        <v>0</v>
      </c>
      <c r="AO1296" s="48">
        <v>0</v>
      </c>
      <c r="AP1296" s="49">
        <f t="shared" si="328"/>
        <v>0</v>
      </c>
      <c r="AQ1296" s="48">
        <v>0</v>
      </c>
      <c r="AR1296" s="50">
        <v>0</v>
      </c>
      <c r="AS1296" s="50">
        <v>0</v>
      </c>
      <c r="AT1296" s="51">
        <f t="shared" si="329"/>
        <v>0</v>
      </c>
      <c r="AU1296" s="48">
        <v>0</v>
      </c>
      <c r="AV1296" s="50">
        <v>0</v>
      </c>
      <c r="AW1296" s="50">
        <v>0</v>
      </c>
      <c r="AX1296" s="51">
        <f t="shared" si="330"/>
        <v>0</v>
      </c>
      <c r="AY1296" s="50">
        <f t="shared" si="331"/>
        <v>-106401.32</v>
      </c>
      <c r="AZ1296" s="50">
        <f t="shared" si="332"/>
        <v>0</v>
      </c>
      <c r="BA1296" s="50">
        <f t="shared" si="333"/>
        <v>0</v>
      </c>
      <c r="BB1296" s="49">
        <v>0</v>
      </c>
      <c r="BC1296" s="52" t="s">
        <v>1165</v>
      </c>
      <c r="BD1296" s="52" t="s">
        <v>1120</v>
      </c>
      <c r="BE1296" s="52" t="s">
        <v>1060</v>
      </c>
      <c r="BF1296" s="38"/>
    </row>
    <row r="1297" spans="1:58" s="33" customFormat="1" x14ac:dyDescent="0.2">
      <c r="A1297" s="53">
        <v>204707</v>
      </c>
      <c r="B1297" s="54" t="s">
        <v>1187</v>
      </c>
      <c r="C1297" s="48">
        <v>-62750</v>
      </c>
      <c r="D1297" s="48">
        <v>0</v>
      </c>
      <c r="E1297" s="48">
        <v>0</v>
      </c>
      <c r="F1297" s="49">
        <f t="shared" si="319"/>
        <v>0</v>
      </c>
      <c r="G1297" s="48">
        <v>-62750</v>
      </c>
      <c r="H1297" s="48">
        <v>0</v>
      </c>
      <c r="I1297" s="48">
        <v>0</v>
      </c>
      <c r="J1297" s="49">
        <f t="shared" si="320"/>
        <v>0</v>
      </c>
      <c r="K1297" s="48">
        <v>-62750</v>
      </c>
      <c r="L1297" s="48">
        <v>0</v>
      </c>
      <c r="M1297" s="48">
        <v>0</v>
      </c>
      <c r="N1297" s="49">
        <f t="shared" si="321"/>
        <v>0</v>
      </c>
      <c r="O1297" s="54">
        <v>0</v>
      </c>
      <c r="P1297" s="48">
        <v>0</v>
      </c>
      <c r="Q1297" s="48">
        <v>0</v>
      </c>
      <c r="R1297" s="49">
        <f t="shared" si="322"/>
        <v>0</v>
      </c>
      <c r="S1297" s="54">
        <v>0</v>
      </c>
      <c r="T1297" s="48">
        <v>0</v>
      </c>
      <c r="U1297" s="48">
        <v>0</v>
      </c>
      <c r="V1297" s="49">
        <f t="shared" si="323"/>
        <v>0</v>
      </c>
      <c r="W1297" s="54">
        <v>0</v>
      </c>
      <c r="X1297" s="48">
        <v>0</v>
      </c>
      <c r="Y1297" s="48">
        <v>0</v>
      </c>
      <c r="Z1297" s="49">
        <f t="shared" si="324"/>
        <v>0</v>
      </c>
      <c r="AA1297" s="54">
        <v>0</v>
      </c>
      <c r="AB1297" s="48">
        <v>0</v>
      </c>
      <c r="AC1297" s="48">
        <v>0</v>
      </c>
      <c r="AD1297" s="49">
        <f t="shared" si="325"/>
        <v>0</v>
      </c>
      <c r="AE1297" s="54">
        <v>0</v>
      </c>
      <c r="AF1297" s="48">
        <v>0</v>
      </c>
      <c r="AG1297" s="48">
        <v>0</v>
      </c>
      <c r="AH1297" s="49">
        <f t="shared" si="326"/>
        <v>0</v>
      </c>
      <c r="AI1297" s="54">
        <v>0</v>
      </c>
      <c r="AJ1297" s="48">
        <v>0</v>
      </c>
      <c r="AK1297" s="48">
        <v>0</v>
      </c>
      <c r="AL1297" s="49">
        <f t="shared" si="327"/>
        <v>0</v>
      </c>
      <c r="AM1297" s="48">
        <v>0</v>
      </c>
      <c r="AN1297" s="48">
        <v>0</v>
      </c>
      <c r="AO1297" s="48">
        <v>0</v>
      </c>
      <c r="AP1297" s="49">
        <f t="shared" si="328"/>
        <v>0</v>
      </c>
      <c r="AQ1297" s="48">
        <v>0</v>
      </c>
      <c r="AR1297" s="50">
        <v>0</v>
      </c>
      <c r="AS1297" s="50">
        <v>0</v>
      </c>
      <c r="AT1297" s="51">
        <f t="shared" si="329"/>
        <v>0</v>
      </c>
      <c r="AU1297" s="48">
        <v>0</v>
      </c>
      <c r="AV1297" s="50">
        <v>0</v>
      </c>
      <c r="AW1297" s="50">
        <v>0</v>
      </c>
      <c r="AX1297" s="51">
        <f t="shared" si="330"/>
        <v>0</v>
      </c>
      <c r="AY1297" s="50">
        <f t="shared" si="331"/>
        <v>-188250</v>
      </c>
      <c r="AZ1297" s="50">
        <f t="shared" si="332"/>
        <v>0</v>
      </c>
      <c r="BA1297" s="50">
        <f t="shared" si="333"/>
        <v>0</v>
      </c>
      <c r="BB1297" s="49">
        <v>0</v>
      </c>
      <c r="BC1297" s="52" t="s">
        <v>1165</v>
      </c>
      <c r="BD1297" s="52" t="s">
        <v>1120</v>
      </c>
      <c r="BE1297" s="52" t="s">
        <v>1060</v>
      </c>
      <c r="BF1297" s="38"/>
    </row>
    <row r="1298" spans="1:58" s="33" customFormat="1" x14ac:dyDescent="0.2">
      <c r="A1298" s="53">
        <v>205708</v>
      </c>
      <c r="B1298" s="54" t="s">
        <v>1188</v>
      </c>
      <c r="C1298" s="48">
        <v>-11269.97</v>
      </c>
      <c r="D1298" s="48">
        <v>0</v>
      </c>
      <c r="E1298" s="48">
        <v>0</v>
      </c>
      <c r="F1298" s="49">
        <f t="shared" si="319"/>
        <v>0</v>
      </c>
      <c r="G1298" s="48">
        <v>-11269.97</v>
      </c>
      <c r="H1298" s="48">
        <v>0</v>
      </c>
      <c r="I1298" s="48">
        <v>0</v>
      </c>
      <c r="J1298" s="49">
        <f t="shared" si="320"/>
        <v>0</v>
      </c>
      <c r="K1298" s="48">
        <v>-11269.97</v>
      </c>
      <c r="L1298" s="48">
        <v>0</v>
      </c>
      <c r="M1298" s="48">
        <v>0</v>
      </c>
      <c r="N1298" s="49">
        <f t="shared" si="321"/>
        <v>0</v>
      </c>
      <c r="O1298" s="54">
        <v>0</v>
      </c>
      <c r="P1298" s="48">
        <v>0</v>
      </c>
      <c r="Q1298" s="48">
        <v>0</v>
      </c>
      <c r="R1298" s="49">
        <f t="shared" si="322"/>
        <v>0</v>
      </c>
      <c r="S1298" s="54">
        <v>0</v>
      </c>
      <c r="T1298" s="48">
        <v>0</v>
      </c>
      <c r="U1298" s="48">
        <v>0</v>
      </c>
      <c r="V1298" s="49">
        <f t="shared" si="323"/>
        <v>0</v>
      </c>
      <c r="W1298" s="54">
        <v>0</v>
      </c>
      <c r="X1298" s="48">
        <v>0</v>
      </c>
      <c r="Y1298" s="48">
        <v>0</v>
      </c>
      <c r="Z1298" s="49">
        <f t="shared" si="324"/>
        <v>0</v>
      </c>
      <c r="AA1298" s="54">
        <v>0</v>
      </c>
      <c r="AB1298" s="48">
        <v>0</v>
      </c>
      <c r="AC1298" s="48">
        <v>0</v>
      </c>
      <c r="AD1298" s="49">
        <f t="shared" si="325"/>
        <v>0</v>
      </c>
      <c r="AE1298" s="54">
        <v>0</v>
      </c>
      <c r="AF1298" s="48">
        <v>0</v>
      </c>
      <c r="AG1298" s="48">
        <v>0</v>
      </c>
      <c r="AH1298" s="49">
        <f t="shared" si="326"/>
        <v>0</v>
      </c>
      <c r="AI1298" s="54">
        <v>0</v>
      </c>
      <c r="AJ1298" s="48">
        <v>0</v>
      </c>
      <c r="AK1298" s="48">
        <v>0</v>
      </c>
      <c r="AL1298" s="49">
        <f t="shared" si="327"/>
        <v>0</v>
      </c>
      <c r="AM1298" s="48">
        <v>0</v>
      </c>
      <c r="AN1298" s="48">
        <v>0</v>
      </c>
      <c r="AO1298" s="48">
        <v>0</v>
      </c>
      <c r="AP1298" s="49">
        <f t="shared" si="328"/>
        <v>0</v>
      </c>
      <c r="AQ1298" s="48">
        <v>0</v>
      </c>
      <c r="AR1298" s="50">
        <v>0</v>
      </c>
      <c r="AS1298" s="50">
        <v>0</v>
      </c>
      <c r="AT1298" s="51">
        <f t="shared" si="329"/>
        <v>0</v>
      </c>
      <c r="AU1298" s="48">
        <v>0</v>
      </c>
      <c r="AV1298" s="50">
        <v>0</v>
      </c>
      <c r="AW1298" s="50">
        <v>0</v>
      </c>
      <c r="AX1298" s="51">
        <f t="shared" si="330"/>
        <v>0</v>
      </c>
      <c r="AY1298" s="50">
        <f t="shared" si="331"/>
        <v>-33809.909999999996</v>
      </c>
      <c r="AZ1298" s="50">
        <f t="shared" si="332"/>
        <v>0</v>
      </c>
      <c r="BA1298" s="50">
        <f t="shared" si="333"/>
        <v>0</v>
      </c>
      <c r="BB1298" s="49">
        <v>0</v>
      </c>
      <c r="BC1298" s="52" t="s">
        <v>1165</v>
      </c>
      <c r="BD1298" s="52" t="s">
        <v>1120</v>
      </c>
      <c r="BE1298" s="52" t="s">
        <v>1060</v>
      </c>
      <c r="BF1298" s="38"/>
    </row>
    <row r="1299" spans="1:58" s="33" customFormat="1" x14ac:dyDescent="0.2">
      <c r="A1299" s="47">
        <v>173686</v>
      </c>
      <c r="B1299" s="48" t="s">
        <v>1183</v>
      </c>
      <c r="C1299" s="48">
        <v>-11239.77</v>
      </c>
      <c r="D1299" s="48">
        <v>0</v>
      </c>
      <c r="E1299" s="48">
        <v>0</v>
      </c>
      <c r="F1299" s="49">
        <f t="shared" si="319"/>
        <v>0</v>
      </c>
      <c r="G1299" s="48">
        <v>-11239.77</v>
      </c>
      <c r="H1299" s="48">
        <v>0</v>
      </c>
      <c r="I1299" s="48">
        <v>0</v>
      </c>
      <c r="J1299" s="49">
        <f t="shared" si="320"/>
        <v>0</v>
      </c>
      <c r="K1299" s="54">
        <v>0</v>
      </c>
      <c r="L1299" s="48">
        <v>0</v>
      </c>
      <c r="M1299" s="48">
        <v>0</v>
      </c>
      <c r="N1299" s="49">
        <f t="shared" si="321"/>
        <v>0</v>
      </c>
      <c r="O1299" s="54">
        <v>0</v>
      </c>
      <c r="P1299" s="48">
        <v>0</v>
      </c>
      <c r="Q1299" s="48">
        <v>0</v>
      </c>
      <c r="R1299" s="49">
        <f t="shared" si="322"/>
        <v>0</v>
      </c>
      <c r="S1299" s="54">
        <v>0</v>
      </c>
      <c r="T1299" s="48">
        <v>0</v>
      </c>
      <c r="U1299" s="48">
        <v>0</v>
      </c>
      <c r="V1299" s="49">
        <f t="shared" si="323"/>
        <v>0</v>
      </c>
      <c r="W1299" s="54">
        <v>0</v>
      </c>
      <c r="X1299" s="48">
        <v>0</v>
      </c>
      <c r="Y1299" s="48">
        <v>0</v>
      </c>
      <c r="Z1299" s="49">
        <f t="shared" si="324"/>
        <v>0</v>
      </c>
      <c r="AA1299" s="54">
        <v>0</v>
      </c>
      <c r="AB1299" s="48">
        <v>0</v>
      </c>
      <c r="AC1299" s="48">
        <v>0</v>
      </c>
      <c r="AD1299" s="49">
        <f t="shared" si="325"/>
        <v>0</v>
      </c>
      <c r="AE1299" s="54">
        <v>0</v>
      </c>
      <c r="AF1299" s="48">
        <v>0</v>
      </c>
      <c r="AG1299" s="48">
        <v>0</v>
      </c>
      <c r="AH1299" s="49">
        <f t="shared" si="326"/>
        <v>0</v>
      </c>
      <c r="AI1299" s="54">
        <v>0</v>
      </c>
      <c r="AJ1299" s="48">
        <v>0</v>
      </c>
      <c r="AK1299" s="48">
        <v>0</v>
      </c>
      <c r="AL1299" s="49">
        <f t="shared" si="327"/>
        <v>0</v>
      </c>
      <c r="AM1299" s="48">
        <v>0</v>
      </c>
      <c r="AN1299" s="48">
        <v>0</v>
      </c>
      <c r="AO1299" s="48">
        <v>0</v>
      </c>
      <c r="AP1299" s="49">
        <f t="shared" si="328"/>
        <v>0</v>
      </c>
      <c r="AQ1299" s="48">
        <v>0</v>
      </c>
      <c r="AR1299" s="50">
        <v>0</v>
      </c>
      <c r="AS1299" s="50">
        <v>0</v>
      </c>
      <c r="AT1299" s="51">
        <f t="shared" si="329"/>
        <v>0</v>
      </c>
      <c r="AU1299" s="48">
        <v>0</v>
      </c>
      <c r="AV1299" s="50">
        <v>0</v>
      </c>
      <c r="AW1299" s="50">
        <v>0</v>
      </c>
      <c r="AX1299" s="51">
        <f t="shared" si="330"/>
        <v>0</v>
      </c>
      <c r="AY1299" s="50">
        <f t="shared" si="331"/>
        <v>-22479.54</v>
      </c>
      <c r="AZ1299" s="50">
        <f t="shared" si="332"/>
        <v>0</v>
      </c>
      <c r="BA1299" s="50">
        <f t="shared" si="333"/>
        <v>0</v>
      </c>
      <c r="BB1299" s="49">
        <v>0</v>
      </c>
      <c r="BC1299" s="52" t="s">
        <v>1165</v>
      </c>
      <c r="BD1299" s="52" t="s">
        <v>1120</v>
      </c>
      <c r="BE1299" s="52" t="s">
        <v>1060</v>
      </c>
      <c r="BF1299" s="38"/>
    </row>
    <row r="1300" spans="1:58" s="33" customFormat="1" x14ac:dyDescent="0.2">
      <c r="A1300" s="47">
        <v>141905</v>
      </c>
      <c r="B1300" s="48" t="s">
        <v>1189</v>
      </c>
      <c r="C1300" s="48">
        <v>110389.74</v>
      </c>
      <c r="D1300" s="48">
        <v>528850</v>
      </c>
      <c r="E1300" s="48">
        <v>80</v>
      </c>
      <c r="F1300" s="49">
        <f t="shared" si="319"/>
        <v>6.2620633449938552</v>
      </c>
      <c r="G1300" s="48">
        <v>-19336.240000000002</v>
      </c>
      <c r="H1300" s="48">
        <v>537120</v>
      </c>
      <c r="I1300" s="48">
        <v>81</v>
      </c>
      <c r="J1300" s="49">
        <f t="shared" si="320"/>
        <v>-1.115995382782246</v>
      </c>
      <c r="K1300" s="48">
        <v>116369.75</v>
      </c>
      <c r="L1300" s="48">
        <v>687330</v>
      </c>
      <c r="M1300" s="48">
        <v>100</v>
      </c>
      <c r="N1300" s="49">
        <f t="shared" si="321"/>
        <v>5.07920867705469</v>
      </c>
      <c r="O1300" s="48">
        <v>-19740.240000000002</v>
      </c>
      <c r="P1300" s="48">
        <v>614050</v>
      </c>
      <c r="Q1300" s="48">
        <v>93</v>
      </c>
      <c r="R1300" s="49">
        <f t="shared" si="322"/>
        <v>-0.99657591401351686</v>
      </c>
      <c r="S1300" s="48">
        <v>61647.76</v>
      </c>
      <c r="T1300" s="48">
        <v>556730</v>
      </c>
      <c r="U1300" s="48">
        <v>84</v>
      </c>
      <c r="V1300" s="49">
        <f t="shared" si="323"/>
        <v>3.4326883049233921</v>
      </c>
      <c r="W1300" s="48">
        <v>49194</v>
      </c>
      <c r="X1300" s="48">
        <v>578617.5</v>
      </c>
      <c r="Y1300" s="48">
        <v>87.75</v>
      </c>
      <c r="Z1300" s="49">
        <f t="shared" si="324"/>
        <v>2.5505968969137642</v>
      </c>
      <c r="AA1300" s="48">
        <v>102384.99</v>
      </c>
      <c r="AB1300" s="48">
        <v>636880</v>
      </c>
      <c r="AC1300" s="48">
        <v>89</v>
      </c>
      <c r="AD1300" s="49">
        <f t="shared" si="325"/>
        <v>4.9835678463760837</v>
      </c>
      <c r="AE1300" s="48">
        <v>-13970.02</v>
      </c>
      <c r="AF1300" s="48">
        <v>247625</v>
      </c>
      <c r="AG1300" s="48">
        <v>37.5</v>
      </c>
      <c r="AH1300" s="49">
        <f t="shared" si="326"/>
        <v>-1.6924809692074712</v>
      </c>
      <c r="AI1300" s="48">
        <v>-70686</v>
      </c>
      <c r="AJ1300" s="48">
        <v>682755</v>
      </c>
      <c r="AK1300" s="48">
        <v>101.5</v>
      </c>
      <c r="AL1300" s="49">
        <f t="shared" si="327"/>
        <v>-3.2094470197948017</v>
      </c>
      <c r="AM1300" s="48">
        <v>29115.01</v>
      </c>
      <c r="AN1300" s="48">
        <v>665070</v>
      </c>
      <c r="AO1300" s="48">
        <v>101</v>
      </c>
      <c r="AP1300" s="49">
        <f t="shared" si="328"/>
        <v>1.3570982152254649</v>
      </c>
      <c r="AQ1300" s="48">
        <v>-19248.990000000002</v>
      </c>
      <c r="AR1300" s="50">
        <v>517195</v>
      </c>
      <c r="AS1300" s="50">
        <v>78</v>
      </c>
      <c r="AT1300" s="51">
        <f t="shared" si="329"/>
        <v>-1.1537595877763707</v>
      </c>
      <c r="AU1300" s="48">
        <v>-73613.960000000006</v>
      </c>
      <c r="AV1300" s="50">
        <v>730500</v>
      </c>
      <c r="AW1300" s="50">
        <v>108</v>
      </c>
      <c r="AX1300" s="51">
        <f t="shared" si="330"/>
        <v>-3.1239325941136213</v>
      </c>
      <c r="AY1300" s="50">
        <f t="shared" si="331"/>
        <v>400909.76</v>
      </c>
      <c r="AZ1300" s="50">
        <f t="shared" si="332"/>
        <v>4139577.5</v>
      </c>
      <c r="BA1300" s="50">
        <f t="shared" si="333"/>
        <v>1040.75</v>
      </c>
      <c r="BB1300" s="49">
        <v>1.121006856566332</v>
      </c>
      <c r="BC1300" s="52" t="s">
        <v>1120</v>
      </c>
      <c r="BD1300" s="52" t="s">
        <v>1120</v>
      </c>
      <c r="BE1300" s="52" t="s">
        <v>1060</v>
      </c>
      <c r="BF1300" s="38"/>
    </row>
    <row r="1301" spans="1:58" s="33" customFormat="1" x14ac:dyDescent="0.2">
      <c r="A1301" s="47">
        <v>171578</v>
      </c>
      <c r="B1301" s="48" t="s">
        <v>1190</v>
      </c>
      <c r="C1301" s="48">
        <v>2692350.83</v>
      </c>
      <c r="D1301" s="48">
        <v>1714906</v>
      </c>
      <c r="E1301" s="48">
        <v>251.7</v>
      </c>
      <c r="F1301" s="49">
        <f t="shared" si="319"/>
        <v>47.09909750155402</v>
      </c>
      <c r="G1301" s="48">
        <v>2311936.88</v>
      </c>
      <c r="H1301" s="48">
        <v>3261345.5</v>
      </c>
      <c r="I1301" s="48">
        <v>502.15</v>
      </c>
      <c r="J1301" s="49">
        <f t="shared" si="320"/>
        <v>21.975605859606105</v>
      </c>
      <c r="K1301" s="48">
        <v>2894970.42</v>
      </c>
      <c r="L1301" s="48">
        <v>5428140</v>
      </c>
      <c r="M1301" s="48">
        <v>818.5</v>
      </c>
      <c r="N1301" s="49">
        <f t="shared" si="321"/>
        <v>15.999792304546308</v>
      </c>
      <c r="O1301" s="48">
        <v>3969360.23</v>
      </c>
      <c r="P1301" s="48">
        <v>5288840.5</v>
      </c>
      <c r="Q1301" s="48">
        <v>816.15</v>
      </c>
      <c r="R1301" s="49">
        <f t="shared" si="322"/>
        <v>23.266000767086851</v>
      </c>
      <c r="S1301" s="48">
        <v>3952152.38</v>
      </c>
      <c r="T1301" s="48">
        <v>4016585</v>
      </c>
      <c r="U1301" s="48">
        <v>615.5</v>
      </c>
      <c r="V1301" s="49">
        <f t="shared" si="323"/>
        <v>30.502709087446174</v>
      </c>
      <c r="W1301" s="48">
        <v>3605998.69</v>
      </c>
      <c r="X1301" s="48">
        <v>3913815</v>
      </c>
      <c r="Y1301" s="48">
        <v>609.5</v>
      </c>
      <c r="Z1301" s="49">
        <f t="shared" si="324"/>
        <v>27.640540163497764</v>
      </c>
      <c r="AA1301" s="48">
        <v>3768460.53</v>
      </c>
      <c r="AB1301" s="48">
        <v>4306055</v>
      </c>
      <c r="AC1301" s="48">
        <v>626.5</v>
      </c>
      <c r="AD1301" s="49">
        <f t="shared" si="325"/>
        <v>27.12976876282351</v>
      </c>
      <c r="AE1301" s="48">
        <v>4508607.4400000004</v>
      </c>
      <c r="AF1301" s="48">
        <v>3651390</v>
      </c>
      <c r="AG1301" s="48">
        <v>532</v>
      </c>
      <c r="AH1301" s="49">
        <f t="shared" si="326"/>
        <v>37.042940688340607</v>
      </c>
      <c r="AI1301" s="48">
        <v>4372288.63</v>
      </c>
      <c r="AJ1301" s="48">
        <v>7386865</v>
      </c>
      <c r="AK1301" s="48">
        <v>1101.4000000000001</v>
      </c>
      <c r="AL1301" s="49">
        <f t="shared" si="327"/>
        <v>18.348913582419605</v>
      </c>
      <c r="AM1301" s="48">
        <v>5427782.8600000003</v>
      </c>
      <c r="AN1301" s="48">
        <v>6433280.5</v>
      </c>
      <c r="AO1301" s="48">
        <v>988.15</v>
      </c>
      <c r="AP1301" s="49">
        <f t="shared" si="328"/>
        <v>26.154816140847583</v>
      </c>
      <c r="AQ1301" s="48">
        <v>2096400.35</v>
      </c>
      <c r="AR1301" s="50">
        <v>8150935</v>
      </c>
      <c r="AS1301" s="50">
        <v>1238.0000000000002</v>
      </c>
      <c r="AT1301" s="51">
        <f t="shared" si="329"/>
        <v>7.9731234330785368</v>
      </c>
      <c r="AU1301" s="48">
        <v>3108456.04</v>
      </c>
      <c r="AV1301" s="50">
        <v>8366849</v>
      </c>
      <c r="AW1301" s="50">
        <v>1244.2</v>
      </c>
      <c r="AX1301" s="51">
        <f t="shared" si="330"/>
        <v>11.517135930145267</v>
      </c>
      <c r="AY1301" s="50">
        <f t="shared" si="331"/>
        <v>23195229.960000001</v>
      </c>
      <c r="AZ1301" s="50">
        <f t="shared" si="332"/>
        <v>27929687</v>
      </c>
      <c r="BA1301" s="50">
        <f t="shared" si="333"/>
        <v>9343.75</v>
      </c>
      <c r="BB1301" s="49">
        <v>21.382315358693621</v>
      </c>
      <c r="BC1301" s="52" t="s">
        <v>1120</v>
      </c>
      <c r="BD1301" s="52" t="s">
        <v>1120</v>
      </c>
      <c r="BE1301" s="52" t="s">
        <v>1060</v>
      </c>
      <c r="BF1301" s="38"/>
    </row>
    <row r="1302" spans="1:58" s="33" customFormat="1" x14ac:dyDescent="0.2">
      <c r="A1302" s="47">
        <v>171887</v>
      </c>
      <c r="B1302" s="48" t="s">
        <v>1191</v>
      </c>
      <c r="C1302" s="48">
        <v>-17399.79</v>
      </c>
      <c r="D1302" s="48">
        <v>828500</v>
      </c>
      <c r="E1302" s="48">
        <v>125</v>
      </c>
      <c r="F1302" s="49">
        <f t="shared" si="319"/>
        <v>-0.63004671092335551</v>
      </c>
      <c r="G1302" s="48">
        <v>26788.21</v>
      </c>
      <c r="H1302" s="48">
        <v>946950</v>
      </c>
      <c r="I1302" s="48">
        <v>150</v>
      </c>
      <c r="J1302" s="49">
        <f t="shared" si="320"/>
        <v>0.8769570832673319</v>
      </c>
      <c r="K1302" s="48">
        <v>-66356.289999999994</v>
      </c>
      <c r="L1302" s="48">
        <v>1345905</v>
      </c>
      <c r="M1302" s="48">
        <v>205.1</v>
      </c>
      <c r="N1302" s="49">
        <f t="shared" si="321"/>
        <v>-1.4790707367904865</v>
      </c>
      <c r="O1302" s="48">
        <v>70687.710000000006</v>
      </c>
      <c r="P1302" s="48">
        <v>553975</v>
      </c>
      <c r="Q1302" s="48">
        <v>85.7</v>
      </c>
      <c r="R1302" s="49">
        <f t="shared" si="322"/>
        <v>3.9556279796019682</v>
      </c>
      <c r="S1302" s="48">
        <v>-40264.26</v>
      </c>
      <c r="T1302" s="48">
        <v>404260</v>
      </c>
      <c r="U1302" s="48">
        <v>63</v>
      </c>
      <c r="V1302" s="49">
        <f t="shared" si="323"/>
        <v>-3.0875972394003863</v>
      </c>
      <c r="W1302" s="48">
        <v>-67545.759999999995</v>
      </c>
      <c r="X1302" s="48">
        <v>616944</v>
      </c>
      <c r="Y1302" s="48">
        <v>97.2</v>
      </c>
      <c r="Z1302" s="49">
        <f t="shared" si="324"/>
        <v>-3.2845327939002567</v>
      </c>
      <c r="AA1302" s="48">
        <v>184726.24</v>
      </c>
      <c r="AB1302" s="48">
        <v>1016520</v>
      </c>
      <c r="AC1302" s="48">
        <v>151</v>
      </c>
      <c r="AD1302" s="49">
        <f t="shared" si="325"/>
        <v>5.6334488647542589</v>
      </c>
      <c r="AE1302" s="48">
        <v>-3828.76</v>
      </c>
      <c r="AF1302" s="48">
        <v>105520</v>
      </c>
      <c r="AG1302" s="48">
        <v>16</v>
      </c>
      <c r="AH1302" s="49">
        <f t="shared" si="326"/>
        <v>-1.0885405610310841</v>
      </c>
      <c r="AI1302" s="48">
        <v>140566.01999999999</v>
      </c>
      <c r="AJ1302" s="48">
        <v>1569737.5</v>
      </c>
      <c r="AK1302" s="48">
        <v>235.75</v>
      </c>
      <c r="AL1302" s="49">
        <f t="shared" si="327"/>
        <v>2.7759715366422726</v>
      </c>
      <c r="AM1302" s="48">
        <v>-75169.009999999995</v>
      </c>
      <c r="AN1302" s="48">
        <v>1323350</v>
      </c>
      <c r="AO1302" s="48">
        <v>205</v>
      </c>
      <c r="AP1302" s="49">
        <f t="shared" si="328"/>
        <v>-1.7608639513356252</v>
      </c>
      <c r="AQ1302" s="48">
        <v>-84102.99</v>
      </c>
      <c r="AR1302" s="50">
        <v>1332210</v>
      </c>
      <c r="AS1302" s="50">
        <v>200.5</v>
      </c>
      <c r="AT1302" s="51">
        <f t="shared" si="329"/>
        <v>-1.9570433265025786</v>
      </c>
      <c r="AU1302" s="48">
        <v>-172550.5</v>
      </c>
      <c r="AV1302" s="50">
        <v>1803190</v>
      </c>
      <c r="AW1302" s="50">
        <v>267</v>
      </c>
      <c r="AX1302" s="51">
        <f t="shared" si="330"/>
        <v>-2.9664458542915608</v>
      </c>
      <c r="AY1302" s="50">
        <f t="shared" si="331"/>
        <v>90636.06</v>
      </c>
      <c r="AZ1302" s="50">
        <f t="shared" si="332"/>
        <v>5713054</v>
      </c>
      <c r="BA1302" s="50">
        <f t="shared" si="333"/>
        <v>1801.25</v>
      </c>
      <c r="BB1302" s="49">
        <v>-0.27331035463941844</v>
      </c>
      <c r="BC1302" s="52" t="s">
        <v>1120</v>
      </c>
      <c r="BD1302" s="52" t="s">
        <v>1120</v>
      </c>
      <c r="BE1302" s="52" t="s">
        <v>1060</v>
      </c>
      <c r="BF1302" s="38"/>
    </row>
    <row r="1303" spans="1:58" s="33" customFormat="1" x14ac:dyDescent="0.2">
      <c r="A1303" s="47">
        <v>174166</v>
      </c>
      <c r="B1303" s="48" t="s">
        <v>1192</v>
      </c>
      <c r="C1303" s="48">
        <v>976029.63</v>
      </c>
      <c r="D1303" s="48">
        <v>4641829.5</v>
      </c>
      <c r="E1303" s="48">
        <v>689.15</v>
      </c>
      <c r="F1303" s="49">
        <f t="shared" si="319"/>
        <v>6.3080492077531067</v>
      </c>
      <c r="G1303" s="48">
        <v>-76681.98</v>
      </c>
      <c r="H1303" s="48">
        <v>3604727.5</v>
      </c>
      <c r="I1303" s="48">
        <v>568.25</v>
      </c>
      <c r="J1303" s="49">
        <f t="shared" si="320"/>
        <v>-0.65945106252830477</v>
      </c>
      <c r="K1303" s="48">
        <v>2035308.28</v>
      </c>
      <c r="L1303" s="48">
        <v>7363692.5</v>
      </c>
      <c r="M1303" s="48">
        <v>1113.25</v>
      </c>
      <c r="N1303" s="49">
        <f t="shared" si="321"/>
        <v>8.2919334830996814</v>
      </c>
      <c r="O1303" s="48">
        <v>2329991.42</v>
      </c>
      <c r="P1303" s="48">
        <v>6470414</v>
      </c>
      <c r="Q1303" s="48">
        <v>980.9</v>
      </c>
      <c r="R1303" s="49">
        <f t="shared" si="322"/>
        <v>11.163077667054997</v>
      </c>
      <c r="S1303" s="48">
        <v>1990191.45</v>
      </c>
      <c r="T1303" s="48">
        <v>4340405</v>
      </c>
      <c r="U1303" s="48">
        <v>674.5</v>
      </c>
      <c r="V1303" s="49">
        <f t="shared" si="323"/>
        <v>14.214326762133949</v>
      </c>
      <c r="W1303" s="48">
        <v>1176224.69</v>
      </c>
      <c r="X1303" s="48">
        <v>5389691.5</v>
      </c>
      <c r="Y1303" s="48">
        <v>832.95</v>
      </c>
      <c r="Z1303" s="49">
        <f t="shared" si="324"/>
        <v>6.5470798653318099</v>
      </c>
      <c r="AA1303" s="48">
        <v>2296031.5699999998</v>
      </c>
      <c r="AB1303" s="48">
        <v>8717424.5</v>
      </c>
      <c r="AC1303" s="48">
        <v>1252.8499999999999</v>
      </c>
      <c r="AD1303" s="49">
        <f t="shared" si="325"/>
        <v>8.1649091047476219</v>
      </c>
      <c r="AE1303" s="48">
        <v>2100095.5699999998</v>
      </c>
      <c r="AF1303" s="48">
        <v>5124010</v>
      </c>
      <c r="AG1303" s="48">
        <v>758</v>
      </c>
      <c r="AH1303" s="49">
        <f t="shared" si="326"/>
        <v>12.29561751440766</v>
      </c>
      <c r="AI1303" s="48">
        <v>2180402.2799999998</v>
      </c>
      <c r="AJ1303" s="48">
        <v>6848068</v>
      </c>
      <c r="AK1303" s="48">
        <v>1031.4000000000001</v>
      </c>
      <c r="AL1303" s="49">
        <f t="shared" si="327"/>
        <v>9.8702978241454371</v>
      </c>
      <c r="AM1303" s="48">
        <v>2954928.65</v>
      </c>
      <c r="AN1303" s="48">
        <v>6557839</v>
      </c>
      <c r="AO1303" s="48">
        <v>997.19999999999993</v>
      </c>
      <c r="AP1303" s="49">
        <f t="shared" si="328"/>
        <v>13.968441151117007</v>
      </c>
      <c r="AQ1303" s="48">
        <v>2168905.3199999998</v>
      </c>
      <c r="AR1303" s="50">
        <v>9460010.5</v>
      </c>
      <c r="AS1303" s="50">
        <v>1427.1499999999999</v>
      </c>
      <c r="AT1303" s="51">
        <f t="shared" si="329"/>
        <v>7.1073985509846942</v>
      </c>
      <c r="AU1303" s="48">
        <v>2257701.69</v>
      </c>
      <c r="AV1303" s="50">
        <v>11280098.5</v>
      </c>
      <c r="AW1303" s="50">
        <v>1677.05</v>
      </c>
      <c r="AX1303" s="51">
        <f t="shared" si="330"/>
        <v>6.2046224498837486</v>
      </c>
      <c r="AY1303" s="50">
        <f t="shared" si="331"/>
        <v>10727095.060000001</v>
      </c>
      <c r="AZ1303" s="50">
        <f t="shared" si="332"/>
        <v>40528184.5</v>
      </c>
      <c r="BA1303" s="50">
        <f t="shared" si="333"/>
        <v>12002.65</v>
      </c>
      <c r="BB1303" s="49">
        <v>8.6977261936218486</v>
      </c>
      <c r="BC1303" s="52" t="s">
        <v>1120</v>
      </c>
      <c r="BD1303" s="52" t="s">
        <v>1120</v>
      </c>
      <c r="BE1303" s="52" t="s">
        <v>1060</v>
      </c>
      <c r="BF1303" s="38"/>
    </row>
    <row r="1304" spans="1:58" s="33" customFormat="1" x14ac:dyDescent="0.2">
      <c r="A1304" s="47">
        <v>174316</v>
      </c>
      <c r="B1304" s="48" t="s">
        <v>1679</v>
      </c>
      <c r="C1304" s="48">
        <v>690873.12</v>
      </c>
      <c r="D1304" s="48">
        <v>748055</v>
      </c>
      <c r="E1304" s="48">
        <v>111.5</v>
      </c>
      <c r="F1304" s="49">
        <f t="shared" si="319"/>
        <v>27.706777710195105</v>
      </c>
      <c r="G1304" s="48">
        <v>696153.12</v>
      </c>
      <c r="H1304" s="48">
        <v>824560</v>
      </c>
      <c r="I1304" s="48">
        <v>132</v>
      </c>
      <c r="J1304" s="49">
        <f t="shared" si="320"/>
        <v>26.172439507131074</v>
      </c>
      <c r="K1304" s="48">
        <v>555320.63</v>
      </c>
      <c r="L1304" s="48">
        <v>985420</v>
      </c>
      <c r="M1304" s="48">
        <v>152</v>
      </c>
      <c r="N1304" s="49">
        <f t="shared" si="321"/>
        <v>16.906109983560309</v>
      </c>
      <c r="O1304" s="48">
        <v>341829.63</v>
      </c>
      <c r="P1304" s="48">
        <v>239020</v>
      </c>
      <c r="Q1304" s="48">
        <v>37</v>
      </c>
      <c r="R1304" s="49">
        <f t="shared" si="322"/>
        <v>44.334024474939341</v>
      </c>
      <c r="S1304" s="48">
        <v>254929.63</v>
      </c>
      <c r="T1304" s="48">
        <v>311750</v>
      </c>
      <c r="U1304" s="48">
        <v>50</v>
      </c>
      <c r="V1304" s="49">
        <f t="shared" si="323"/>
        <v>25.349858957497997</v>
      </c>
      <c r="W1304" s="48">
        <v>234564.63</v>
      </c>
      <c r="X1304" s="48">
        <v>330250</v>
      </c>
      <c r="Y1304" s="48">
        <v>50</v>
      </c>
      <c r="Z1304" s="49">
        <f t="shared" si="324"/>
        <v>21.307914912944739</v>
      </c>
      <c r="AA1304" s="48">
        <v>569294.63</v>
      </c>
      <c r="AB1304" s="48">
        <v>805100</v>
      </c>
      <c r="AC1304" s="48">
        <v>120</v>
      </c>
      <c r="AD1304" s="49">
        <f t="shared" si="325"/>
        <v>21.920424208172896</v>
      </c>
      <c r="AE1304" s="48">
        <v>403774.63</v>
      </c>
      <c r="AF1304" s="48">
        <v>171750</v>
      </c>
      <c r="AG1304" s="48">
        <v>25</v>
      </c>
      <c r="AH1304" s="49">
        <f t="shared" si="326"/>
        <v>70.528319650655021</v>
      </c>
      <c r="AI1304" s="48">
        <v>506084.62</v>
      </c>
      <c r="AJ1304" s="48">
        <v>662690</v>
      </c>
      <c r="AK1304" s="48">
        <v>102</v>
      </c>
      <c r="AL1304" s="49">
        <f t="shared" si="327"/>
        <v>23.674151141559399</v>
      </c>
      <c r="AM1304" s="48">
        <v>310909.62</v>
      </c>
      <c r="AN1304" s="48">
        <v>289400</v>
      </c>
      <c r="AO1304" s="48">
        <v>45</v>
      </c>
      <c r="AP1304" s="49">
        <f t="shared" si="328"/>
        <v>33.304071250863856</v>
      </c>
      <c r="AQ1304" s="48">
        <v>565869.63</v>
      </c>
      <c r="AR1304" s="50">
        <v>898280</v>
      </c>
      <c r="AS1304" s="50">
        <v>139</v>
      </c>
      <c r="AT1304" s="51">
        <f t="shared" si="329"/>
        <v>19.528385948701963</v>
      </c>
      <c r="AU1304" s="48">
        <v>271934.63</v>
      </c>
      <c r="AV1304" s="50">
        <v>367080</v>
      </c>
      <c r="AW1304" s="50">
        <v>54</v>
      </c>
      <c r="AX1304" s="51">
        <f t="shared" si="330"/>
        <v>22.964949139152228</v>
      </c>
      <c r="AY1304" s="50">
        <f t="shared" si="331"/>
        <v>3342965.3899999997</v>
      </c>
      <c r="AZ1304" s="50">
        <f t="shared" si="332"/>
        <v>4244155</v>
      </c>
      <c r="BA1304" s="50">
        <f t="shared" si="333"/>
        <v>1017.5</v>
      </c>
      <c r="BB1304" s="49">
        <v>25.243288519911868</v>
      </c>
      <c r="BC1304" s="52" t="s">
        <v>1120</v>
      </c>
      <c r="BD1304" s="52" t="s">
        <v>1120</v>
      </c>
      <c r="BE1304" s="52" t="s">
        <v>1060</v>
      </c>
      <c r="BF1304" s="38"/>
    </row>
    <row r="1305" spans="1:58" s="33" customFormat="1" x14ac:dyDescent="0.2">
      <c r="A1305" s="47">
        <v>174384</v>
      </c>
      <c r="B1305" s="48" t="s">
        <v>1194</v>
      </c>
      <c r="C1305" s="48">
        <v>322480.36</v>
      </c>
      <c r="D1305" s="48">
        <v>223300</v>
      </c>
      <c r="E1305" s="48">
        <v>35</v>
      </c>
      <c r="F1305" s="49">
        <f t="shared" si="319"/>
        <v>43.324723690102999</v>
      </c>
      <c r="G1305" s="48">
        <v>307980.34999999998</v>
      </c>
      <c r="H1305" s="48">
        <v>348400</v>
      </c>
      <c r="I1305" s="48">
        <v>55</v>
      </c>
      <c r="J1305" s="49">
        <f t="shared" si="320"/>
        <v>27.403532864523537</v>
      </c>
      <c r="K1305" s="48">
        <v>426330.35</v>
      </c>
      <c r="L1305" s="48">
        <v>446600</v>
      </c>
      <c r="M1305" s="48">
        <v>70</v>
      </c>
      <c r="N1305" s="49">
        <f t="shared" si="321"/>
        <v>28.638402373488582</v>
      </c>
      <c r="O1305" s="48">
        <v>386990.35</v>
      </c>
      <c r="P1305" s="48">
        <v>265440</v>
      </c>
      <c r="Q1305" s="48">
        <v>42</v>
      </c>
      <c r="R1305" s="49">
        <f t="shared" si="322"/>
        <v>45.195527614526824</v>
      </c>
      <c r="S1305" s="48">
        <v>269295.34999999998</v>
      </c>
      <c r="T1305" s="48">
        <v>109725</v>
      </c>
      <c r="U1305" s="48">
        <v>17.5</v>
      </c>
      <c r="V1305" s="49">
        <f t="shared" si="323"/>
        <v>76.082532239690124</v>
      </c>
      <c r="W1305" s="48">
        <v>411630.35</v>
      </c>
      <c r="X1305" s="48">
        <v>328175</v>
      </c>
      <c r="Y1305" s="48">
        <v>52.5</v>
      </c>
      <c r="Z1305" s="49">
        <f t="shared" si="324"/>
        <v>37.629040908052104</v>
      </c>
      <c r="AA1305" s="48">
        <v>321980.34999999998</v>
      </c>
      <c r="AB1305" s="48">
        <v>224700</v>
      </c>
      <c r="AC1305" s="48">
        <v>35</v>
      </c>
      <c r="AD1305" s="49">
        <f t="shared" si="325"/>
        <v>44.420965064530485</v>
      </c>
      <c r="AE1305" s="48">
        <v>311940.34000000003</v>
      </c>
      <c r="AF1305" s="48">
        <v>333320</v>
      </c>
      <c r="AG1305" s="48">
        <v>51</v>
      </c>
      <c r="AH1305" s="49">
        <f t="shared" si="326"/>
        <v>28.075753630145211</v>
      </c>
      <c r="AI1305" s="48">
        <v>193995.34</v>
      </c>
      <c r="AJ1305" s="48">
        <v>228200</v>
      </c>
      <c r="AK1305" s="48">
        <v>35</v>
      </c>
      <c r="AL1305" s="49">
        <f t="shared" si="327"/>
        <v>26.353442331288345</v>
      </c>
      <c r="AM1305" s="48">
        <v>264545.34000000003</v>
      </c>
      <c r="AN1305" s="48">
        <v>281400</v>
      </c>
      <c r="AO1305" s="48">
        <v>45</v>
      </c>
      <c r="AP1305" s="49">
        <f t="shared" si="328"/>
        <v>29.14323219616205</v>
      </c>
      <c r="AQ1305" s="48">
        <v>309670.34000000003</v>
      </c>
      <c r="AR1305" s="50">
        <v>323120</v>
      </c>
      <c r="AS1305" s="50">
        <v>51</v>
      </c>
      <c r="AT1305" s="51">
        <f t="shared" si="329"/>
        <v>29.70964514731369</v>
      </c>
      <c r="AU1305" s="48">
        <v>192125.34</v>
      </c>
      <c r="AV1305" s="50">
        <v>116550</v>
      </c>
      <c r="AW1305" s="50">
        <v>15</v>
      </c>
      <c r="AX1305" s="51">
        <f t="shared" si="330"/>
        <v>51.101549034749034</v>
      </c>
      <c r="AY1305" s="50">
        <f t="shared" si="331"/>
        <v>2446687.4600000004</v>
      </c>
      <c r="AZ1305" s="50">
        <f t="shared" si="332"/>
        <v>1946340</v>
      </c>
      <c r="BA1305" s="50">
        <f t="shared" si="333"/>
        <v>504</v>
      </c>
      <c r="BB1305" s="49">
        <v>35.704672742982964</v>
      </c>
      <c r="BC1305" s="52" t="s">
        <v>1120</v>
      </c>
      <c r="BD1305" s="52" t="s">
        <v>1120</v>
      </c>
      <c r="BE1305" s="52" t="s">
        <v>1060</v>
      </c>
      <c r="BF1305" s="38"/>
    </row>
    <row r="1306" spans="1:58" s="33" customFormat="1" x14ac:dyDescent="0.2">
      <c r="A1306" s="47">
        <v>175856</v>
      </c>
      <c r="B1306" s="48" t="s">
        <v>1195</v>
      </c>
      <c r="C1306" s="48">
        <v>438262.48</v>
      </c>
      <c r="D1306" s="48">
        <v>452740</v>
      </c>
      <c r="E1306" s="48">
        <v>68</v>
      </c>
      <c r="F1306" s="49">
        <f t="shared" si="319"/>
        <v>29.040673234085787</v>
      </c>
      <c r="G1306" s="48">
        <v>380340.51</v>
      </c>
      <c r="H1306" s="48">
        <v>545220</v>
      </c>
      <c r="I1306" s="48">
        <v>86</v>
      </c>
      <c r="J1306" s="49">
        <f t="shared" si="320"/>
        <v>21.625317871684825</v>
      </c>
      <c r="K1306" s="48">
        <v>544452.51</v>
      </c>
      <c r="L1306" s="48">
        <v>1127800</v>
      </c>
      <c r="M1306" s="48">
        <v>175</v>
      </c>
      <c r="N1306" s="49">
        <f t="shared" si="321"/>
        <v>14.482687799255187</v>
      </c>
      <c r="O1306" s="48">
        <v>522857.51</v>
      </c>
      <c r="P1306" s="48">
        <v>497910</v>
      </c>
      <c r="Q1306" s="48">
        <v>77</v>
      </c>
      <c r="R1306" s="49">
        <f t="shared" si="322"/>
        <v>32.55323815548995</v>
      </c>
      <c r="S1306" s="48">
        <v>327347.51</v>
      </c>
      <c r="T1306" s="48">
        <v>261300</v>
      </c>
      <c r="U1306" s="48">
        <v>40</v>
      </c>
      <c r="V1306" s="49">
        <f t="shared" si="323"/>
        <v>38.835716838882504</v>
      </c>
      <c r="W1306" s="48">
        <v>561512.52</v>
      </c>
      <c r="X1306" s="48">
        <v>764500</v>
      </c>
      <c r="Y1306" s="48">
        <v>120</v>
      </c>
      <c r="Z1306" s="49">
        <f t="shared" si="324"/>
        <v>22.034500457815568</v>
      </c>
      <c r="AA1306" s="48">
        <v>967881.54</v>
      </c>
      <c r="AB1306" s="48">
        <v>1025380</v>
      </c>
      <c r="AC1306" s="48">
        <v>151.5</v>
      </c>
      <c r="AD1306" s="49">
        <f t="shared" si="325"/>
        <v>29.261666640660049</v>
      </c>
      <c r="AE1306" s="48">
        <v>434066.53</v>
      </c>
      <c r="AF1306" s="48">
        <v>597060</v>
      </c>
      <c r="AG1306" s="48">
        <v>88</v>
      </c>
      <c r="AH1306" s="49">
        <f t="shared" si="326"/>
        <v>21.810196462667069</v>
      </c>
      <c r="AI1306" s="48">
        <v>568167.03</v>
      </c>
      <c r="AJ1306" s="48">
        <v>1100840</v>
      </c>
      <c r="AK1306" s="48">
        <v>167</v>
      </c>
      <c r="AL1306" s="49">
        <f t="shared" si="327"/>
        <v>15.999761936339523</v>
      </c>
      <c r="AM1306" s="48">
        <v>942520.02</v>
      </c>
      <c r="AN1306" s="48">
        <v>1431940</v>
      </c>
      <c r="AO1306" s="48">
        <v>222</v>
      </c>
      <c r="AP1306" s="49">
        <f t="shared" si="328"/>
        <v>20.404570456862718</v>
      </c>
      <c r="AQ1306" s="48">
        <v>1116726.01</v>
      </c>
      <c r="AR1306" s="50">
        <v>1418240</v>
      </c>
      <c r="AS1306" s="50">
        <v>217</v>
      </c>
      <c r="AT1306" s="51">
        <f t="shared" si="329"/>
        <v>24.409483803869584</v>
      </c>
      <c r="AU1306" s="48">
        <v>846850.15</v>
      </c>
      <c r="AV1306" s="50">
        <v>1089815</v>
      </c>
      <c r="AW1306" s="50">
        <v>162</v>
      </c>
      <c r="AX1306" s="51">
        <f t="shared" si="330"/>
        <v>24.088817505723451</v>
      </c>
      <c r="AY1306" s="50">
        <f t="shared" si="331"/>
        <v>3742654.58</v>
      </c>
      <c r="AZ1306" s="50">
        <f t="shared" si="332"/>
        <v>4674850</v>
      </c>
      <c r="BA1306" s="50">
        <f t="shared" si="333"/>
        <v>1573.5</v>
      </c>
      <c r="BB1306" s="49">
        <v>22.998776166772281</v>
      </c>
      <c r="BC1306" s="52" t="s">
        <v>1120</v>
      </c>
      <c r="BD1306" s="52" t="s">
        <v>1120</v>
      </c>
      <c r="BE1306" s="52" t="s">
        <v>1060</v>
      </c>
      <c r="BF1306" s="38"/>
    </row>
    <row r="1307" spans="1:58" s="33" customFormat="1" x14ac:dyDescent="0.2">
      <c r="A1307" s="47">
        <v>176218</v>
      </c>
      <c r="B1307" s="48" t="s">
        <v>1680</v>
      </c>
      <c r="C1307" s="48">
        <v>0</v>
      </c>
      <c r="D1307" s="48">
        <v>0</v>
      </c>
      <c r="E1307" s="48">
        <v>0</v>
      </c>
      <c r="F1307" s="49">
        <f t="shared" si="319"/>
        <v>0</v>
      </c>
      <c r="G1307" s="48">
        <v>0</v>
      </c>
      <c r="H1307" s="48">
        <v>0</v>
      </c>
      <c r="I1307" s="48">
        <v>0</v>
      </c>
      <c r="J1307" s="49">
        <f t="shared" si="320"/>
        <v>0</v>
      </c>
      <c r="K1307" s="48">
        <v>0</v>
      </c>
      <c r="L1307" s="48">
        <v>0</v>
      </c>
      <c r="M1307" s="48">
        <v>0</v>
      </c>
      <c r="N1307" s="49">
        <f t="shared" si="321"/>
        <v>0</v>
      </c>
      <c r="O1307" s="48">
        <v>0</v>
      </c>
      <c r="P1307" s="48">
        <v>0</v>
      </c>
      <c r="Q1307" s="48">
        <v>0</v>
      </c>
      <c r="R1307" s="49">
        <f t="shared" si="322"/>
        <v>0</v>
      </c>
      <c r="S1307" s="48">
        <v>0</v>
      </c>
      <c r="T1307" s="48">
        <v>0</v>
      </c>
      <c r="U1307" s="48">
        <v>0</v>
      </c>
      <c r="V1307" s="49">
        <f t="shared" si="323"/>
        <v>0</v>
      </c>
      <c r="W1307" s="48">
        <v>0</v>
      </c>
      <c r="X1307" s="48">
        <v>0</v>
      </c>
      <c r="Y1307" s="48">
        <v>0</v>
      </c>
      <c r="Z1307" s="49">
        <f t="shared" si="324"/>
        <v>0</v>
      </c>
      <c r="AA1307" s="48">
        <v>0</v>
      </c>
      <c r="AB1307" s="48">
        <v>0</v>
      </c>
      <c r="AC1307" s="48">
        <v>0</v>
      </c>
      <c r="AD1307" s="49">
        <f t="shared" si="325"/>
        <v>0</v>
      </c>
      <c r="AE1307" s="48">
        <v>0</v>
      </c>
      <c r="AF1307" s="48">
        <v>0</v>
      </c>
      <c r="AG1307" s="48">
        <v>0</v>
      </c>
      <c r="AH1307" s="49">
        <f t="shared" si="326"/>
        <v>0</v>
      </c>
      <c r="AI1307" s="48">
        <v>0</v>
      </c>
      <c r="AJ1307" s="48">
        <v>0</v>
      </c>
      <c r="AK1307" s="48">
        <v>0</v>
      </c>
      <c r="AL1307" s="49">
        <f t="shared" si="327"/>
        <v>0</v>
      </c>
      <c r="AM1307" s="48">
        <v>0</v>
      </c>
      <c r="AN1307" s="48">
        <v>0</v>
      </c>
      <c r="AO1307" s="48">
        <v>0</v>
      </c>
      <c r="AP1307" s="49">
        <f t="shared" si="328"/>
        <v>0</v>
      </c>
      <c r="AQ1307" s="48">
        <v>0</v>
      </c>
      <c r="AR1307" s="50">
        <v>0</v>
      </c>
      <c r="AS1307" s="50">
        <v>0</v>
      </c>
      <c r="AT1307" s="51">
        <f t="shared" si="329"/>
        <v>0</v>
      </c>
      <c r="AU1307" s="48">
        <v>0</v>
      </c>
      <c r="AV1307" s="50">
        <v>0</v>
      </c>
      <c r="AW1307" s="50">
        <v>0</v>
      </c>
      <c r="AX1307" s="51">
        <f t="shared" si="330"/>
        <v>0</v>
      </c>
      <c r="AY1307" s="50">
        <f t="shared" si="331"/>
        <v>0</v>
      </c>
      <c r="AZ1307" s="50">
        <f t="shared" si="332"/>
        <v>0</v>
      </c>
      <c r="BA1307" s="50">
        <f t="shared" si="333"/>
        <v>0</v>
      </c>
      <c r="BB1307" s="49">
        <v>0</v>
      </c>
      <c r="BC1307" s="52" t="s">
        <v>1120</v>
      </c>
      <c r="BD1307" s="52" t="s">
        <v>1120</v>
      </c>
      <c r="BE1307" s="52" t="s">
        <v>1060</v>
      </c>
      <c r="BF1307" s="38"/>
    </row>
    <row r="1308" spans="1:58" s="33" customFormat="1" x14ac:dyDescent="0.2">
      <c r="A1308" s="47">
        <v>176363</v>
      </c>
      <c r="B1308" s="48" t="s">
        <v>1196</v>
      </c>
      <c r="C1308" s="48">
        <v>410294.45</v>
      </c>
      <c r="D1308" s="48">
        <v>312080</v>
      </c>
      <c r="E1308" s="48">
        <v>46</v>
      </c>
      <c r="F1308" s="49">
        <f t="shared" si="319"/>
        <v>39.441276275314024</v>
      </c>
      <c r="G1308" s="48">
        <v>426404.48</v>
      </c>
      <c r="H1308" s="48">
        <v>667270</v>
      </c>
      <c r="I1308" s="48">
        <v>106</v>
      </c>
      <c r="J1308" s="49">
        <f t="shared" si="320"/>
        <v>19.809880378257674</v>
      </c>
      <c r="K1308" s="48">
        <v>336359.48</v>
      </c>
      <c r="L1308" s="48">
        <v>584350</v>
      </c>
      <c r="M1308" s="48">
        <v>89</v>
      </c>
      <c r="N1308" s="49">
        <f t="shared" si="321"/>
        <v>17.268391203901771</v>
      </c>
      <c r="O1308" s="48">
        <v>515784.48</v>
      </c>
      <c r="P1308" s="48">
        <v>612500</v>
      </c>
      <c r="Q1308" s="48">
        <v>95</v>
      </c>
      <c r="R1308" s="49">
        <f t="shared" si="322"/>
        <v>26.105010416326529</v>
      </c>
      <c r="S1308" s="48">
        <v>451284.47999999998</v>
      </c>
      <c r="T1308" s="48">
        <v>251800</v>
      </c>
      <c r="U1308" s="48">
        <v>40</v>
      </c>
      <c r="V1308" s="49">
        <f t="shared" si="323"/>
        <v>55.559248927720411</v>
      </c>
      <c r="W1308" s="48">
        <v>359084.48</v>
      </c>
      <c r="X1308" s="48">
        <v>217700</v>
      </c>
      <c r="Y1308" s="48">
        <v>35</v>
      </c>
      <c r="Z1308" s="49">
        <f t="shared" si="324"/>
        <v>49.483391823610468</v>
      </c>
      <c r="AA1308" s="48">
        <v>437484.48</v>
      </c>
      <c r="AB1308" s="48">
        <v>231700</v>
      </c>
      <c r="AC1308" s="48">
        <v>35</v>
      </c>
      <c r="AD1308" s="49">
        <f t="shared" si="325"/>
        <v>58.532666724212341</v>
      </c>
      <c r="AE1308" s="48">
        <v>392484.48</v>
      </c>
      <c r="AF1308" s="48">
        <v>0</v>
      </c>
      <c r="AG1308" s="48">
        <v>0</v>
      </c>
      <c r="AH1308" s="49">
        <f t="shared" si="326"/>
        <v>0</v>
      </c>
      <c r="AI1308" s="48">
        <v>345284.48</v>
      </c>
      <c r="AJ1308" s="48">
        <v>0</v>
      </c>
      <c r="AK1308" s="48">
        <v>0</v>
      </c>
      <c r="AL1308" s="49">
        <f t="shared" si="327"/>
        <v>0</v>
      </c>
      <c r="AM1308" s="48">
        <v>155284.48000000001</v>
      </c>
      <c r="AN1308" s="48">
        <v>0</v>
      </c>
      <c r="AO1308" s="48">
        <v>0</v>
      </c>
      <c r="AP1308" s="49">
        <f t="shared" si="328"/>
        <v>0</v>
      </c>
      <c r="AQ1308" s="48">
        <v>212164.48000000001</v>
      </c>
      <c r="AR1308" s="50">
        <v>683700</v>
      </c>
      <c r="AS1308" s="50">
        <v>106.5</v>
      </c>
      <c r="AT1308" s="51">
        <f t="shared" si="329"/>
        <v>9.6198608746526251</v>
      </c>
      <c r="AU1308" s="48">
        <v>50361.98</v>
      </c>
      <c r="AV1308" s="50">
        <v>0</v>
      </c>
      <c r="AW1308" s="50">
        <v>0</v>
      </c>
      <c r="AX1308" s="51">
        <f t="shared" si="330"/>
        <v>0</v>
      </c>
      <c r="AY1308" s="50">
        <f t="shared" si="331"/>
        <v>2936696.33</v>
      </c>
      <c r="AZ1308" s="50">
        <f t="shared" si="332"/>
        <v>2877400</v>
      </c>
      <c r="BA1308" s="50">
        <f t="shared" si="333"/>
        <v>552.5</v>
      </c>
      <c r="BB1308" s="49">
        <v>35.623982233017891</v>
      </c>
      <c r="BC1308" s="52" t="s">
        <v>1120</v>
      </c>
      <c r="BD1308" s="52" t="s">
        <v>1120</v>
      </c>
      <c r="BE1308" s="52" t="s">
        <v>1060</v>
      </c>
      <c r="BF1308" s="38"/>
    </row>
    <row r="1309" spans="1:58" s="33" customFormat="1" x14ac:dyDescent="0.2">
      <c r="A1309" s="47">
        <v>177516</v>
      </c>
      <c r="B1309" s="48" t="s">
        <v>1197</v>
      </c>
      <c r="C1309" s="48">
        <v>231342.37</v>
      </c>
      <c r="D1309" s="48">
        <v>193300</v>
      </c>
      <c r="E1309" s="48">
        <v>30</v>
      </c>
      <c r="F1309" s="49">
        <f t="shared" si="319"/>
        <v>35.904144335230214</v>
      </c>
      <c r="G1309" s="48">
        <v>152922.42000000001</v>
      </c>
      <c r="H1309" s="48">
        <v>87894.5</v>
      </c>
      <c r="I1309" s="48">
        <v>13.65</v>
      </c>
      <c r="J1309" s="49">
        <f t="shared" si="320"/>
        <v>53.935058735188207</v>
      </c>
      <c r="K1309" s="48">
        <v>226416.8</v>
      </c>
      <c r="L1309" s="48">
        <v>323297.5</v>
      </c>
      <c r="M1309" s="48">
        <v>49.75</v>
      </c>
      <c r="N1309" s="49">
        <f t="shared" si="321"/>
        <v>21.010072765796206</v>
      </c>
      <c r="O1309" s="48">
        <v>150783.04999999999</v>
      </c>
      <c r="P1309" s="48">
        <v>100335</v>
      </c>
      <c r="Q1309" s="48">
        <v>15.5</v>
      </c>
      <c r="R1309" s="49">
        <f t="shared" si="322"/>
        <v>46.586680121592664</v>
      </c>
      <c r="S1309" s="48">
        <v>217038.09</v>
      </c>
      <c r="T1309" s="48">
        <v>222612.5</v>
      </c>
      <c r="U1309" s="48">
        <v>33.75</v>
      </c>
      <c r="V1309" s="49">
        <f t="shared" si="323"/>
        <v>30.223733123701496</v>
      </c>
      <c r="W1309" s="48">
        <v>231495.63</v>
      </c>
      <c r="X1309" s="48">
        <v>110605</v>
      </c>
      <c r="Y1309" s="48">
        <v>16.5</v>
      </c>
      <c r="Z1309" s="49">
        <f t="shared" si="324"/>
        <v>62.789827765471721</v>
      </c>
      <c r="AA1309" s="48">
        <v>148195.63</v>
      </c>
      <c r="AB1309" s="48">
        <v>66700</v>
      </c>
      <c r="AC1309" s="48">
        <v>10</v>
      </c>
      <c r="AD1309" s="49">
        <f t="shared" si="325"/>
        <v>68.876529685157422</v>
      </c>
      <c r="AE1309" s="48">
        <v>78345.62</v>
      </c>
      <c r="AF1309" s="48">
        <v>78412.5</v>
      </c>
      <c r="AG1309" s="48">
        <v>11.25</v>
      </c>
      <c r="AH1309" s="49">
        <f t="shared" si="326"/>
        <v>29.974412242945956</v>
      </c>
      <c r="AI1309" s="48">
        <v>96755.45</v>
      </c>
      <c r="AJ1309" s="48">
        <v>125127.5</v>
      </c>
      <c r="AK1309" s="48">
        <v>18.25</v>
      </c>
      <c r="AL1309" s="49">
        <f t="shared" si="327"/>
        <v>23.970901280693692</v>
      </c>
      <c r="AM1309" s="48">
        <v>95415.45</v>
      </c>
      <c r="AN1309" s="48">
        <v>226950</v>
      </c>
      <c r="AO1309" s="48">
        <v>35</v>
      </c>
      <c r="AP1309" s="49">
        <f t="shared" si="328"/>
        <v>13.033174487772637</v>
      </c>
      <c r="AQ1309" s="48">
        <v>137695.44</v>
      </c>
      <c r="AR1309" s="50">
        <v>158565</v>
      </c>
      <c r="AS1309" s="50">
        <v>24.5</v>
      </c>
      <c r="AT1309" s="51">
        <f t="shared" si="329"/>
        <v>26.919929618768329</v>
      </c>
      <c r="AU1309" s="48">
        <v>148811.94</v>
      </c>
      <c r="AV1309" s="50">
        <v>136000</v>
      </c>
      <c r="AW1309" s="50">
        <v>20</v>
      </c>
      <c r="AX1309" s="51">
        <f t="shared" si="330"/>
        <v>33.920368676470588</v>
      </c>
      <c r="AY1309" s="50">
        <f t="shared" si="331"/>
        <v>1358193.9900000002</v>
      </c>
      <c r="AZ1309" s="50">
        <f t="shared" si="332"/>
        <v>1104744.5</v>
      </c>
      <c r="BA1309" s="50">
        <f t="shared" si="333"/>
        <v>278.14999999999998</v>
      </c>
      <c r="BB1309" s="49">
        <v>32.447136743670555</v>
      </c>
      <c r="BC1309" s="52" t="s">
        <v>1120</v>
      </c>
      <c r="BD1309" s="52" t="s">
        <v>1120</v>
      </c>
      <c r="BE1309" s="52" t="s">
        <v>1060</v>
      </c>
      <c r="BF1309" s="38"/>
    </row>
    <row r="1310" spans="1:58" s="33" customFormat="1" x14ac:dyDescent="0.2">
      <c r="A1310" s="47">
        <v>179566</v>
      </c>
      <c r="B1310" s="48" t="s">
        <v>1198</v>
      </c>
      <c r="C1310" s="48">
        <v>101262</v>
      </c>
      <c r="D1310" s="48">
        <v>112525</v>
      </c>
      <c r="E1310" s="48">
        <v>17.5</v>
      </c>
      <c r="F1310" s="49">
        <f t="shared" si="319"/>
        <v>26.99720062208398</v>
      </c>
      <c r="G1310" s="48">
        <v>56942</v>
      </c>
      <c r="H1310" s="48">
        <v>25080</v>
      </c>
      <c r="I1310" s="48">
        <v>4</v>
      </c>
      <c r="J1310" s="49">
        <f t="shared" si="320"/>
        <v>70.38285486443381</v>
      </c>
      <c r="K1310" s="48">
        <v>119142</v>
      </c>
      <c r="L1310" s="48">
        <v>194700</v>
      </c>
      <c r="M1310" s="48">
        <v>30</v>
      </c>
      <c r="N1310" s="49">
        <f t="shared" si="321"/>
        <v>18.357781201848997</v>
      </c>
      <c r="O1310" s="48">
        <v>119142</v>
      </c>
      <c r="P1310" s="48">
        <v>0</v>
      </c>
      <c r="Q1310" s="48">
        <v>0</v>
      </c>
      <c r="R1310" s="49">
        <f t="shared" si="322"/>
        <v>0</v>
      </c>
      <c r="S1310" s="48">
        <v>116542</v>
      </c>
      <c r="T1310" s="48">
        <v>0</v>
      </c>
      <c r="U1310" s="48">
        <v>0</v>
      </c>
      <c r="V1310" s="49">
        <f t="shared" si="323"/>
        <v>0</v>
      </c>
      <c r="W1310" s="48">
        <v>116542</v>
      </c>
      <c r="X1310" s="48">
        <v>0</v>
      </c>
      <c r="Y1310" s="48">
        <v>0</v>
      </c>
      <c r="Z1310" s="49">
        <f t="shared" si="324"/>
        <v>0</v>
      </c>
      <c r="AA1310" s="48">
        <v>116542</v>
      </c>
      <c r="AB1310" s="48">
        <v>0</v>
      </c>
      <c r="AC1310" s="48">
        <v>0</v>
      </c>
      <c r="AD1310" s="49">
        <f t="shared" si="325"/>
        <v>0</v>
      </c>
      <c r="AE1310" s="48">
        <v>116542</v>
      </c>
      <c r="AF1310" s="48">
        <v>0</v>
      </c>
      <c r="AG1310" s="48">
        <v>0</v>
      </c>
      <c r="AH1310" s="49">
        <f t="shared" si="326"/>
        <v>0</v>
      </c>
      <c r="AI1310" s="48">
        <v>-3458</v>
      </c>
      <c r="AJ1310" s="48">
        <v>0</v>
      </c>
      <c r="AK1310" s="48">
        <v>0</v>
      </c>
      <c r="AL1310" s="49">
        <f t="shared" si="327"/>
        <v>0</v>
      </c>
      <c r="AM1310" s="48">
        <v>-3458</v>
      </c>
      <c r="AN1310" s="48">
        <v>0</v>
      </c>
      <c r="AO1310" s="48">
        <v>0</v>
      </c>
      <c r="AP1310" s="49">
        <f t="shared" si="328"/>
        <v>0</v>
      </c>
      <c r="AQ1310" s="48">
        <v>-3458</v>
      </c>
      <c r="AR1310" s="50">
        <v>0</v>
      </c>
      <c r="AS1310" s="50">
        <v>0</v>
      </c>
      <c r="AT1310" s="51">
        <f t="shared" si="329"/>
        <v>0</v>
      </c>
      <c r="AU1310" s="48">
        <v>-3458</v>
      </c>
      <c r="AV1310" s="50">
        <v>0</v>
      </c>
      <c r="AW1310" s="50">
        <v>0</v>
      </c>
      <c r="AX1310" s="51">
        <f t="shared" si="330"/>
        <v>0</v>
      </c>
      <c r="AY1310" s="50">
        <f t="shared" si="331"/>
        <v>746114</v>
      </c>
      <c r="AZ1310" s="50">
        <f t="shared" si="332"/>
        <v>332305</v>
      </c>
      <c r="BA1310" s="50">
        <f t="shared" si="333"/>
        <v>51.5</v>
      </c>
      <c r="BB1310" s="49">
        <v>79.184917470396172</v>
      </c>
      <c r="BC1310" s="52" t="s">
        <v>1120</v>
      </c>
      <c r="BD1310" s="52" t="s">
        <v>1120</v>
      </c>
      <c r="BE1310" s="52" t="s">
        <v>1060</v>
      </c>
      <c r="BF1310" s="38"/>
    </row>
    <row r="1311" spans="1:58" s="33" customFormat="1" x14ac:dyDescent="0.2">
      <c r="A1311" s="47">
        <v>202287</v>
      </c>
      <c r="B1311" s="48" t="s">
        <v>1211</v>
      </c>
      <c r="C1311" s="48">
        <v>137051.79</v>
      </c>
      <c r="D1311" s="48">
        <v>0</v>
      </c>
      <c r="E1311" s="48">
        <v>0</v>
      </c>
      <c r="F1311" s="49">
        <f t="shared" si="319"/>
        <v>0</v>
      </c>
      <c r="G1311" s="48">
        <v>99951.79</v>
      </c>
      <c r="H1311" s="48">
        <v>0</v>
      </c>
      <c r="I1311" s="48">
        <v>0</v>
      </c>
      <c r="J1311" s="49">
        <f t="shared" si="320"/>
        <v>0</v>
      </c>
      <c r="K1311" s="48">
        <v>99951.79</v>
      </c>
      <c r="L1311" s="48">
        <v>0</v>
      </c>
      <c r="M1311" s="48">
        <v>0</v>
      </c>
      <c r="N1311" s="49">
        <f t="shared" si="321"/>
        <v>0</v>
      </c>
      <c r="O1311" s="48">
        <v>99951.79</v>
      </c>
      <c r="P1311" s="48">
        <v>0</v>
      </c>
      <c r="Q1311" s="48">
        <v>0</v>
      </c>
      <c r="R1311" s="49">
        <f t="shared" si="322"/>
        <v>0</v>
      </c>
      <c r="S1311" s="48">
        <v>99951.79</v>
      </c>
      <c r="T1311" s="48">
        <v>0</v>
      </c>
      <c r="U1311" s="48">
        <v>0</v>
      </c>
      <c r="V1311" s="49">
        <f t="shared" si="323"/>
        <v>0</v>
      </c>
      <c r="W1311" s="48">
        <v>99951.79</v>
      </c>
      <c r="X1311" s="48">
        <v>0</v>
      </c>
      <c r="Y1311" s="48">
        <v>0</v>
      </c>
      <c r="Z1311" s="49">
        <f t="shared" si="324"/>
        <v>0</v>
      </c>
      <c r="AA1311" s="48">
        <v>99951.79</v>
      </c>
      <c r="AB1311" s="48">
        <v>0</v>
      </c>
      <c r="AC1311" s="48">
        <v>0</v>
      </c>
      <c r="AD1311" s="49">
        <f t="shared" si="325"/>
        <v>0</v>
      </c>
      <c r="AE1311" s="48">
        <v>-6060.76</v>
      </c>
      <c r="AF1311" s="48">
        <v>0</v>
      </c>
      <c r="AG1311" s="48">
        <v>0</v>
      </c>
      <c r="AH1311" s="49">
        <f t="shared" si="326"/>
        <v>0</v>
      </c>
      <c r="AI1311" s="48">
        <v>-6060.76</v>
      </c>
      <c r="AJ1311" s="48">
        <v>0</v>
      </c>
      <c r="AK1311" s="48">
        <v>0</v>
      </c>
      <c r="AL1311" s="49">
        <f t="shared" si="327"/>
        <v>0</v>
      </c>
      <c r="AM1311" s="48">
        <v>-6060.76</v>
      </c>
      <c r="AN1311" s="48">
        <v>0</v>
      </c>
      <c r="AO1311" s="48">
        <v>0</v>
      </c>
      <c r="AP1311" s="49">
        <f t="shared" si="328"/>
        <v>0</v>
      </c>
      <c r="AQ1311" s="48">
        <v>-6060.76</v>
      </c>
      <c r="AR1311" s="50">
        <v>0</v>
      </c>
      <c r="AS1311" s="50">
        <v>0</v>
      </c>
      <c r="AT1311" s="51">
        <f t="shared" si="329"/>
        <v>0</v>
      </c>
      <c r="AU1311" s="48">
        <v>-6060.76</v>
      </c>
      <c r="AV1311" s="50">
        <v>0</v>
      </c>
      <c r="AW1311" s="50">
        <v>0</v>
      </c>
      <c r="AX1311" s="51">
        <f t="shared" si="330"/>
        <v>0</v>
      </c>
      <c r="AY1311" s="50">
        <f t="shared" si="331"/>
        <v>736762.53</v>
      </c>
      <c r="AZ1311" s="50">
        <f t="shared" si="332"/>
        <v>0</v>
      </c>
      <c r="BA1311" s="50">
        <f t="shared" si="333"/>
        <v>0</v>
      </c>
      <c r="BB1311" s="49">
        <v>0</v>
      </c>
      <c r="BC1311" s="52" t="s">
        <v>1120</v>
      </c>
      <c r="BD1311" s="52" t="s">
        <v>1120</v>
      </c>
      <c r="BE1311" s="52" t="s">
        <v>1060</v>
      </c>
      <c r="BF1311" s="38"/>
    </row>
    <row r="1312" spans="1:58" s="33" customFormat="1" x14ac:dyDescent="0.2">
      <c r="A1312" s="47">
        <v>204320</v>
      </c>
      <c r="B1312" s="48" t="s">
        <v>1199</v>
      </c>
      <c r="C1312" s="48">
        <v>-1499.51</v>
      </c>
      <c r="D1312" s="48">
        <v>90160</v>
      </c>
      <c r="E1312" s="48">
        <v>12</v>
      </c>
      <c r="F1312" s="49">
        <f t="shared" si="319"/>
        <v>-0.49894964507542144</v>
      </c>
      <c r="G1312" s="48">
        <v>13409.49</v>
      </c>
      <c r="H1312" s="48">
        <v>647570</v>
      </c>
      <c r="I1312" s="48">
        <v>101</v>
      </c>
      <c r="J1312" s="49">
        <f t="shared" si="320"/>
        <v>0.64192935126704442</v>
      </c>
      <c r="K1312" s="48">
        <v>-24385.51</v>
      </c>
      <c r="L1312" s="48">
        <v>534250</v>
      </c>
      <c r="M1312" s="48">
        <v>80</v>
      </c>
      <c r="N1312" s="49">
        <f t="shared" si="321"/>
        <v>-1.3693313991576976</v>
      </c>
      <c r="O1312" s="48">
        <v>9769.49</v>
      </c>
      <c r="P1312" s="48">
        <v>150040</v>
      </c>
      <c r="Q1312" s="48">
        <v>22</v>
      </c>
      <c r="R1312" s="49">
        <f t="shared" si="322"/>
        <v>2.0184896694214878</v>
      </c>
      <c r="S1312" s="48">
        <v>-7880.51</v>
      </c>
      <c r="T1312" s="48">
        <v>112860</v>
      </c>
      <c r="U1312" s="48">
        <v>18</v>
      </c>
      <c r="V1312" s="49">
        <f t="shared" si="323"/>
        <v>-2.1645916179337235</v>
      </c>
      <c r="W1312" s="48">
        <v>53614.5</v>
      </c>
      <c r="X1312" s="48">
        <v>319770</v>
      </c>
      <c r="Y1312" s="48">
        <v>51</v>
      </c>
      <c r="Z1312" s="49">
        <f t="shared" si="324"/>
        <v>5.029974669293555</v>
      </c>
      <c r="AA1312" s="48">
        <v>86544.5</v>
      </c>
      <c r="AB1312" s="48">
        <v>351730</v>
      </c>
      <c r="AC1312" s="48">
        <v>54</v>
      </c>
      <c r="AD1312" s="49">
        <f t="shared" si="325"/>
        <v>7.6276675290705942</v>
      </c>
      <c r="AE1312" s="48">
        <v>-8555.5</v>
      </c>
      <c r="AF1312" s="48">
        <v>206600</v>
      </c>
      <c r="AG1312" s="48">
        <v>30</v>
      </c>
      <c r="AH1312" s="49">
        <f t="shared" si="326"/>
        <v>-1.2423281703775411</v>
      </c>
      <c r="AI1312" s="48">
        <v>27854.49</v>
      </c>
      <c r="AJ1312" s="48">
        <v>472800</v>
      </c>
      <c r="AK1312" s="48">
        <v>70</v>
      </c>
      <c r="AL1312" s="49">
        <f t="shared" si="327"/>
        <v>1.8263307741116752</v>
      </c>
      <c r="AM1312" s="48">
        <v>268633.46000000002</v>
      </c>
      <c r="AN1312" s="48">
        <v>1026980</v>
      </c>
      <c r="AO1312" s="48">
        <v>159</v>
      </c>
      <c r="AP1312" s="49">
        <f t="shared" si="328"/>
        <v>8.1088602114938944</v>
      </c>
      <c r="AQ1312" s="48">
        <v>360258.46</v>
      </c>
      <c r="AR1312" s="50">
        <v>555875</v>
      </c>
      <c r="AS1312" s="50">
        <v>82.5</v>
      </c>
      <c r="AT1312" s="51">
        <f t="shared" si="329"/>
        <v>20.090869817854735</v>
      </c>
      <c r="AU1312" s="48">
        <v>235225.44</v>
      </c>
      <c r="AV1312" s="50">
        <v>542220</v>
      </c>
      <c r="AW1312" s="50">
        <v>81</v>
      </c>
      <c r="AX1312" s="51">
        <f t="shared" si="330"/>
        <v>13.44839482129025</v>
      </c>
      <c r="AY1312" s="50">
        <f t="shared" si="331"/>
        <v>129572.45</v>
      </c>
      <c r="AZ1312" s="50">
        <f t="shared" si="332"/>
        <v>2206380</v>
      </c>
      <c r="BA1312" s="50">
        <f t="shared" si="333"/>
        <v>760.5</v>
      </c>
      <c r="BB1312" s="49">
        <v>6.266925065682404</v>
      </c>
      <c r="BC1312" s="52" t="s">
        <v>1120</v>
      </c>
      <c r="BD1312" s="52" t="s">
        <v>1120</v>
      </c>
      <c r="BE1312" s="52" t="s">
        <v>1060</v>
      </c>
      <c r="BF1312" s="38"/>
    </row>
    <row r="1313" spans="1:58" s="33" customFormat="1" x14ac:dyDescent="0.2">
      <c r="A1313" s="47">
        <v>204622</v>
      </c>
      <c r="B1313" s="48" t="s">
        <v>1200</v>
      </c>
      <c r="C1313" s="48">
        <v>257945</v>
      </c>
      <c r="D1313" s="48">
        <v>336430</v>
      </c>
      <c r="E1313" s="48">
        <v>51</v>
      </c>
      <c r="F1313" s="49">
        <f t="shared" si="319"/>
        <v>23.001367297803405</v>
      </c>
      <c r="G1313" s="48">
        <v>311560</v>
      </c>
      <c r="H1313" s="48">
        <v>345445</v>
      </c>
      <c r="I1313" s="48">
        <v>54.5</v>
      </c>
      <c r="J1313" s="49">
        <f t="shared" si="320"/>
        <v>27.959183082690444</v>
      </c>
      <c r="K1313" s="48">
        <v>193290.01</v>
      </c>
      <c r="L1313" s="48">
        <v>458475</v>
      </c>
      <c r="M1313" s="48">
        <v>67.5</v>
      </c>
      <c r="N1313" s="49">
        <f t="shared" si="321"/>
        <v>12.647800425323082</v>
      </c>
      <c r="O1313" s="48">
        <v>355375.01</v>
      </c>
      <c r="P1313" s="48">
        <v>658510</v>
      </c>
      <c r="Q1313" s="48">
        <v>101</v>
      </c>
      <c r="R1313" s="49">
        <f t="shared" si="322"/>
        <v>16.729624925969233</v>
      </c>
      <c r="S1313" s="48">
        <v>14355.01</v>
      </c>
      <c r="T1313" s="48">
        <v>47490</v>
      </c>
      <c r="U1313" s="48">
        <v>7</v>
      </c>
      <c r="V1313" s="49">
        <f t="shared" si="323"/>
        <v>9.3705055801221313</v>
      </c>
      <c r="W1313" s="48">
        <v>304993.77</v>
      </c>
      <c r="X1313" s="48">
        <v>453717.5</v>
      </c>
      <c r="Y1313" s="48">
        <v>70.25</v>
      </c>
      <c r="Z1313" s="49">
        <f t="shared" si="324"/>
        <v>20.166321775113371</v>
      </c>
      <c r="AA1313" s="48">
        <v>95993.77</v>
      </c>
      <c r="AB1313" s="48">
        <v>0</v>
      </c>
      <c r="AC1313" s="48">
        <v>0</v>
      </c>
      <c r="AD1313" s="49">
        <f t="shared" si="325"/>
        <v>0</v>
      </c>
      <c r="AE1313" s="48">
        <v>223569.77</v>
      </c>
      <c r="AF1313" s="48">
        <v>340820</v>
      </c>
      <c r="AG1313" s="48">
        <v>51</v>
      </c>
      <c r="AH1313" s="49">
        <f t="shared" si="326"/>
        <v>19.679282612522741</v>
      </c>
      <c r="AI1313" s="48">
        <v>-17610.23</v>
      </c>
      <c r="AJ1313" s="48">
        <v>325360</v>
      </c>
      <c r="AK1313" s="48">
        <v>51</v>
      </c>
      <c r="AL1313" s="49">
        <f t="shared" si="327"/>
        <v>-1.6778864334890582</v>
      </c>
      <c r="AM1313" s="48">
        <v>39334.78</v>
      </c>
      <c r="AN1313" s="48">
        <v>343495</v>
      </c>
      <c r="AO1313" s="48">
        <v>53.5</v>
      </c>
      <c r="AP1313" s="49">
        <f t="shared" si="328"/>
        <v>3.5499153699471604</v>
      </c>
      <c r="AQ1313" s="48">
        <v>-12425.22</v>
      </c>
      <c r="AR1313" s="50">
        <v>356202.5</v>
      </c>
      <c r="AS1313" s="50">
        <v>54.75</v>
      </c>
      <c r="AT1313" s="51">
        <f t="shared" si="329"/>
        <v>-1.0813563071567438</v>
      </c>
      <c r="AU1313" s="48">
        <v>220811.03</v>
      </c>
      <c r="AV1313" s="50">
        <v>345170</v>
      </c>
      <c r="AW1313" s="50">
        <v>51</v>
      </c>
      <c r="AX1313" s="51">
        <f t="shared" si="330"/>
        <v>19.831219196338036</v>
      </c>
      <c r="AY1313" s="50">
        <f t="shared" si="331"/>
        <v>1533512.57</v>
      </c>
      <c r="AZ1313" s="50">
        <f t="shared" si="332"/>
        <v>2300067.5</v>
      </c>
      <c r="BA1313" s="50">
        <f t="shared" si="333"/>
        <v>612.5</v>
      </c>
      <c r="BB1313" s="49">
        <v>15.358067195779729</v>
      </c>
      <c r="BC1313" s="52" t="s">
        <v>1120</v>
      </c>
      <c r="BD1313" s="52" t="s">
        <v>1120</v>
      </c>
      <c r="BE1313" s="52" t="s">
        <v>1060</v>
      </c>
      <c r="BF1313" s="38"/>
    </row>
    <row r="1314" spans="1:58" s="33" customFormat="1" x14ac:dyDescent="0.2">
      <c r="A1314" s="47">
        <v>205620</v>
      </c>
      <c r="B1314" s="48" t="s">
        <v>1203</v>
      </c>
      <c r="C1314" s="48">
        <v>121322.66</v>
      </c>
      <c r="D1314" s="48">
        <v>4324372.5</v>
      </c>
      <c r="E1314" s="48">
        <v>654.75</v>
      </c>
      <c r="F1314" s="49">
        <f t="shared" si="319"/>
        <v>0.84166657705828996</v>
      </c>
      <c r="G1314" s="48">
        <v>661519.66</v>
      </c>
      <c r="H1314" s="48">
        <v>1381722.5</v>
      </c>
      <c r="I1314" s="48">
        <v>211.75</v>
      </c>
      <c r="J1314" s="49">
        <f t="shared" si="320"/>
        <v>14.841699009750512</v>
      </c>
      <c r="K1314" s="48">
        <v>514676.41</v>
      </c>
      <c r="L1314" s="48">
        <v>1296952.5</v>
      </c>
      <c r="M1314" s="48">
        <v>197.65</v>
      </c>
      <c r="N1314" s="49">
        <f t="shared" si="321"/>
        <v>11.90505612194741</v>
      </c>
      <c r="O1314" s="48">
        <v>543204.38</v>
      </c>
      <c r="P1314" s="48">
        <v>822727.5</v>
      </c>
      <c r="Q1314" s="48">
        <v>125.25</v>
      </c>
      <c r="R1314" s="49">
        <f t="shared" si="322"/>
        <v>20.467695294006823</v>
      </c>
      <c r="S1314" s="48">
        <v>100218.38</v>
      </c>
      <c r="T1314" s="48">
        <v>215677.5</v>
      </c>
      <c r="U1314" s="48">
        <v>33.25</v>
      </c>
      <c r="V1314" s="49">
        <f t="shared" si="323"/>
        <v>14.40470044394988</v>
      </c>
      <c r="W1314" s="48">
        <v>191728.37</v>
      </c>
      <c r="X1314" s="48">
        <v>425150</v>
      </c>
      <c r="Y1314" s="48">
        <v>67.5</v>
      </c>
      <c r="Z1314" s="49">
        <f t="shared" si="324"/>
        <v>13.528992355639186</v>
      </c>
      <c r="AA1314" s="48">
        <v>42.37</v>
      </c>
      <c r="AB1314" s="48">
        <v>23310</v>
      </c>
      <c r="AC1314" s="48">
        <v>3</v>
      </c>
      <c r="AD1314" s="49">
        <f t="shared" si="325"/>
        <v>5.6347919347919349E-2</v>
      </c>
      <c r="AE1314" s="48">
        <v>-207.63</v>
      </c>
      <c r="AF1314" s="48">
        <v>0</v>
      </c>
      <c r="AG1314" s="48">
        <v>0</v>
      </c>
      <c r="AH1314" s="49">
        <f t="shared" si="326"/>
        <v>0</v>
      </c>
      <c r="AI1314" s="48">
        <v>-10191.629999999999</v>
      </c>
      <c r="AJ1314" s="48">
        <v>1414</v>
      </c>
      <c r="AK1314" s="48">
        <v>0.2</v>
      </c>
      <c r="AL1314" s="49">
        <f t="shared" si="327"/>
        <v>-223.43743281471004</v>
      </c>
      <c r="AM1314" s="48">
        <v>34781.370000000003</v>
      </c>
      <c r="AN1314" s="48">
        <v>132452</v>
      </c>
      <c r="AO1314" s="48">
        <v>19.100000000000001</v>
      </c>
      <c r="AP1314" s="49">
        <f t="shared" si="328"/>
        <v>8.1404770784888107</v>
      </c>
      <c r="AQ1314" s="48">
        <v>168344.37</v>
      </c>
      <c r="AR1314" s="50">
        <v>218312.5</v>
      </c>
      <c r="AS1314" s="50">
        <v>31.25</v>
      </c>
      <c r="AT1314" s="51">
        <f t="shared" si="329"/>
        <v>23.904611371314054</v>
      </c>
      <c r="AU1314" s="48">
        <v>-27119.38</v>
      </c>
      <c r="AV1314" s="50">
        <v>65700</v>
      </c>
      <c r="AW1314" s="50">
        <v>10</v>
      </c>
      <c r="AX1314" s="51">
        <f t="shared" si="330"/>
        <v>-12.796054490106545</v>
      </c>
      <c r="AY1314" s="50">
        <f t="shared" si="331"/>
        <v>2132712.23</v>
      </c>
      <c r="AZ1314" s="50">
        <f t="shared" si="332"/>
        <v>8489912.5</v>
      </c>
      <c r="BA1314" s="50">
        <f t="shared" si="333"/>
        <v>1353.7</v>
      </c>
      <c r="BB1314" s="49">
        <v>7.9983802078427759</v>
      </c>
      <c r="BC1314" s="52" t="s">
        <v>1120</v>
      </c>
      <c r="BD1314" s="52" t="s">
        <v>1120</v>
      </c>
      <c r="BE1314" s="52" t="s">
        <v>1060</v>
      </c>
      <c r="BF1314" s="38"/>
    </row>
    <row r="1315" spans="1:58" s="33" customFormat="1" x14ac:dyDescent="0.2">
      <c r="A1315" s="47">
        <v>205840</v>
      </c>
      <c r="B1315" s="48" t="s">
        <v>1204</v>
      </c>
      <c r="C1315" s="48">
        <v>103491.22</v>
      </c>
      <c r="D1315" s="48">
        <v>374260</v>
      </c>
      <c r="E1315" s="48">
        <v>57</v>
      </c>
      <c r="F1315" s="49">
        <f t="shared" si="319"/>
        <v>8.2956677176294544</v>
      </c>
      <c r="G1315" s="48">
        <v>84227.72</v>
      </c>
      <c r="H1315" s="48">
        <v>415132.5</v>
      </c>
      <c r="I1315" s="48">
        <v>62.75</v>
      </c>
      <c r="J1315" s="49">
        <f t="shared" si="320"/>
        <v>6.2897010472559964</v>
      </c>
      <c r="K1315" s="48">
        <v>50102.46</v>
      </c>
      <c r="L1315" s="48">
        <v>1364060</v>
      </c>
      <c r="M1315" s="48">
        <v>206</v>
      </c>
      <c r="N1315" s="49">
        <f t="shared" si="321"/>
        <v>1.10191179273639</v>
      </c>
      <c r="O1315" s="48">
        <v>-49584.04</v>
      </c>
      <c r="P1315" s="48">
        <v>740640</v>
      </c>
      <c r="Q1315" s="48">
        <v>110.5</v>
      </c>
      <c r="R1315" s="49">
        <f t="shared" si="322"/>
        <v>-2.0753743249081875</v>
      </c>
      <c r="S1315" s="48">
        <v>-1544.04</v>
      </c>
      <c r="T1315" s="48">
        <v>151982.5</v>
      </c>
      <c r="U1315" s="48">
        <v>22.25</v>
      </c>
      <c r="V1315" s="49">
        <f t="shared" si="323"/>
        <v>-0.31493915417893509</v>
      </c>
      <c r="W1315" s="48">
        <v>-135874.03</v>
      </c>
      <c r="X1315" s="48">
        <v>750127.5</v>
      </c>
      <c r="Y1315" s="48">
        <v>110.75</v>
      </c>
      <c r="Z1315" s="49">
        <f t="shared" si="324"/>
        <v>-5.4340374136396816</v>
      </c>
      <c r="AA1315" s="48">
        <v>103908.96</v>
      </c>
      <c r="AB1315" s="48">
        <v>941781</v>
      </c>
      <c r="AC1315" s="48">
        <v>136.30000000000001</v>
      </c>
      <c r="AD1315" s="49">
        <f t="shared" si="325"/>
        <v>3.4203044656878832</v>
      </c>
      <c r="AE1315" s="48">
        <v>-47471.040000000001</v>
      </c>
      <c r="AF1315" s="48">
        <v>55845</v>
      </c>
      <c r="AG1315" s="48">
        <v>8.5</v>
      </c>
      <c r="AH1315" s="49">
        <f t="shared" si="326"/>
        <v>-25.50149879129734</v>
      </c>
      <c r="AI1315" s="48">
        <v>-27783.03</v>
      </c>
      <c r="AJ1315" s="48">
        <v>1042900</v>
      </c>
      <c r="AK1315" s="48">
        <v>160</v>
      </c>
      <c r="AL1315" s="49">
        <f t="shared" si="327"/>
        <v>-0.82584517211621433</v>
      </c>
      <c r="AM1315" s="48">
        <v>-68844.039999999994</v>
      </c>
      <c r="AN1315" s="48">
        <v>1721685</v>
      </c>
      <c r="AO1315" s="48">
        <v>263</v>
      </c>
      <c r="AP1315" s="49">
        <f t="shared" si="328"/>
        <v>-1.2395793887964406</v>
      </c>
      <c r="AQ1315" s="48">
        <v>18864.96</v>
      </c>
      <c r="AR1315" s="50">
        <v>409054</v>
      </c>
      <c r="AS1315" s="50">
        <v>62.2</v>
      </c>
      <c r="AT1315" s="51">
        <f t="shared" si="329"/>
        <v>1.4296737350080917</v>
      </c>
      <c r="AU1315" s="48">
        <v>-75770.37</v>
      </c>
      <c r="AV1315" s="50">
        <v>807562</v>
      </c>
      <c r="AW1315" s="50">
        <v>118.1</v>
      </c>
      <c r="AX1315" s="51">
        <f t="shared" si="330"/>
        <v>-2.9086082183163646</v>
      </c>
      <c r="AY1315" s="50">
        <f t="shared" si="331"/>
        <v>154728.25</v>
      </c>
      <c r="AZ1315" s="50">
        <f t="shared" si="332"/>
        <v>4737983.5</v>
      </c>
      <c r="BA1315" s="50">
        <f t="shared" si="333"/>
        <v>1317.35</v>
      </c>
      <c r="BB1315" s="49">
        <v>-0.16347903673714145</v>
      </c>
      <c r="BC1315" s="52" t="s">
        <v>1120</v>
      </c>
      <c r="BD1315" s="52" t="s">
        <v>1120</v>
      </c>
      <c r="BE1315" s="52" t="s">
        <v>1060</v>
      </c>
      <c r="BF1315" s="38"/>
    </row>
    <row r="1316" spans="1:58" s="33" customFormat="1" x14ac:dyDescent="0.2">
      <c r="A1316" s="47">
        <v>207945</v>
      </c>
      <c r="B1316" s="48" t="s">
        <v>1681</v>
      </c>
      <c r="C1316" s="48">
        <v>124712.5</v>
      </c>
      <c r="D1316" s="48">
        <v>639500</v>
      </c>
      <c r="E1316" s="48">
        <v>100</v>
      </c>
      <c r="F1316" s="49">
        <f t="shared" si="319"/>
        <v>5.8504691164972629</v>
      </c>
      <c r="G1316" s="48">
        <v>73349.47</v>
      </c>
      <c r="H1316" s="48">
        <v>669487.5</v>
      </c>
      <c r="I1316" s="48">
        <v>106.25</v>
      </c>
      <c r="J1316" s="49">
        <f t="shared" si="320"/>
        <v>3.3963794245598313</v>
      </c>
      <c r="K1316" s="48">
        <v>430220.73</v>
      </c>
      <c r="L1316" s="48">
        <v>973305</v>
      </c>
      <c r="M1316" s="48">
        <v>150.5</v>
      </c>
      <c r="N1316" s="49">
        <f t="shared" si="321"/>
        <v>13.260613990475749</v>
      </c>
      <c r="O1316" s="48">
        <v>522568.48</v>
      </c>
      <c r="P1316" s="48">
        <v>810612.5</v>
      </c>
      <c r="Q1316" s="48">
        <v>125.25</v>
      </c>
      <c r="R1316" s="49">
        <f t="shared" si="322"/>
        <v>19.984422742062328</v>
      </c>
      <c r="S1316" s="48">
        <v>363866.47</v>
      </c>
      <c r="T1316" s="48">
        <v>301540</v>
      </c>
      <c r="U1316" s="48">
        <v>47</v>
      </c>
      <c r="V1316" s="49">
        <f t="shared" si="323"/>
        <v>37.407510015255021</v>
      </c>
      <c r="W1316" s="48">
        <v>304067.71999999997</v>
      </c>
      <c r="X1316" s="48">
        <v>548790</v>
      </c>
      <c r="Y1316" s="48">
        <v>87</v>
      </c>
      <c r="Z1316" s="49">
        <f t="shared" si="324"/>
        <v>16.622080577269994</v>
      </c>
      <c r="AA1316" s="48">
        <v>294918.71000000002</v>
      </c>
      <c r="AB1316" s="48">
        <v>490932</v>
      </c>
      <c r="AC1316" s="48">
        <v>70.599999999999994</v>
      </c>
      <c r="AD1316" s="49">
        <f t="shared" si="325"/>
        <v>18.622701331345279</v>
      </c>
      <c r="AE1316" s="48">
        <v>442481.24</v>
      </c>
      <c r="AF1316" s="48">
        <v>708425</v>
      </c>
      <c r="AG1316" s="48">
        <v>102.5</v>
      </c>
      <c r="AH1316" s="49">
        <f t="shared" si="326"/>
        <v>18.737957017327169</v>
      </c>
      <c r="AI1316" s="48">
        <v>359217.76</v>
      </c>
      <c r="AJ1316" s="48">
        <v>540630</v>
      </c>
      <c r="AK1316" s="48">
        <v>79</v>
      </c>
      <c r="AL1316" s="49">
        <f t="shared" si="327"/>
        <v>20.597729611749259</v>
      </c>
      <c r="AM1316" s="48">
        <v>399707.76</v>
      </c>
      <c r="AN1316" s="48">
        <v>92757.5</v>
      </c>
      <c r="AO1316" s="48">
        <v>14.75</v>
      </c>
      <c r="AP1316" s="49">
        <f t="shared" si="328"/>
        <v>133.5842445085303</v>
      </c>
      <c r="AQ1316" s="48">
        <v>399707.76</v>
      </c>
      <c r="AR1316" s="50">
        <v>0</v>
      </c>
      <c r="AS1316" s="50">
        <v>0</v>
      </c>
      <c r="AT1316" s="51">
        <f t="shared" si="329"/>
        <v>0</v>
      </c>
      <c r="AU1316" s="48">
        <v>314443.76</v>
      </c>
      <c r="AV1316" s="50">
        <v>0</v>
      </c>
      <c r="AW1316" s="50">
        <v>0</v>
      </c>
      <c r="AX1316" s="51">
        <f t="shared" si="330"/>
        <v>0</v>
      </c>
      <c r="AY1316" s="50">
        <f t="shared" si="331"/>
        <v>2113704.08</v>
      </c>
      <c r="AZ1316" s="50">
        <f t="shared" si="332"/>
        <v>4434167</v>
      </c>
      <c r="BA1316" s="50">
        <f t="shared" si="333"/>
        <v>882.85</v>
      </c>
      <c r="BB1316" s="49">
        <v>21.625272935958307</v>
      </c>
      <c r="BC1316" s="52" t="s">
        <v>1120</v>
      </c>
      <c r="BD1316" s="52" t="s">
        <v>1120</v>
      </c>
      <c r="BE1316" s="52" t="s">
        <v>1060</v>
      </c>
      <c r="BF1316" s="38"/>
    </row>
    <row r="1317" spans="1:58" s="33" customFormat="1" x14ac:dyDescent="0.2">
      <c r="A1317" s="47">
        <v>208638</v>
      </c>
      <c r="B1317" s="48" t="s">
        <v>1682</v>
      </c>
      <c r="C1317" s="48">
        <v>0</v>
      </c>
      <c r="D1317" s="48">
        <v>0</v>
      </c>
      <c r="E1317" s="48">
        <v>0</v>
      </c>
      <c r="F1317" s="49">
        <f t="shared" si="319"/>
        <v>0</v>
      </c>
      <c r="G1317" s="48">
        <v>0</v>
      </c>
      <c r="H1317" s="48">
        <v>0</v>
      </c>
      <c r="I1317" s="48">
        <v>0</v>
      </c>
      <c r="J1317" s="49">
        <f t="shared" si="320"/>
        <v>0</v>
      </c>
      <c r="K1317" s="48">
        <v>72187.75</v>
      </c>
      <c r="L1317" s="48">
        <v>429460.5</v>
      </c>
      <c r="M1317" s="48">
        <v>63.55</v>
      </c>
      <c r="N1317" s="49">
        <f t="shared" si="321"/>
        <v>5.042681457316796</v>
      </c>
      <c r="O1317" s="48">
        <v>-17472.259999999998</v>
      </c>
      <c r="P1317" s="48">
        <v>497450</v>
      </c>
      <c r="Q1317" s="48">
        <v>76</v>
      </c>
      <c r="R1317" s="49">
        <f t="shared" si="322"/>
        <v>-1.0888331691627298</v>
      </c>
      <c r="S1317" s="48">
        <v>-10450.26</v>
      </c>
      <c r="T1317" s="48">
        <v>458715</v>
      </c>
      <c r="U1317" s="48">
        <v>69.5</v>
      </c>
      <c r="V1317" s="49">
        <f t="shared" si="323"/>
        <v>-0.70622948889833559</v>
      </c>
      <c r="W1317" s="48">
        <v>-49199.51</v>
      </c>
      <c r="X1317" s="48">
        <v>879123.5</v>
      </c>
      <c r="Y1317" s="48">
        <v>131.55000000000001</v>
      </c>
      <c r="Z1317" s="49">
        <f t="shared" si="324"/>
        <v>-1.678928273445085</v>
      </c>
      <c r="AA1317" s="48">
        <v>214581.77</v>
      </c>
      <c r="AB1317" s="48">
        <v>1738210.5</v>
      </c>
      <c r="AC1317" s="48">
        <v>243.65</v>
      </c>
      <c r="AD1317" s="49">
        <f t="shared" si="325"/>
        <v>3.8269443603061886</v>
      </c>
      <c r="AE1317" s="48">
        <v>117316.76</v>
      </c>
      <c r="AF1317" s="48">
        <v>721702.5</v>
      </c>
      <c r="AG1317" s="48">
        <v>108.25</v>
      </c>
      <c r="AH1317" s="49">
        <f t="shared" si="326"/>
        <v>4.876667047710102</v>
      </c>
      <c r="AI1317" s="48">
        <v>3642.27</v>
      </c>
      <c r="AJ1317" s="48">
        <v>994685</v>
      </c>
      <c r="AK1317" s="48">
        <v>151.5</v>
      </c>
      <c r="AL1317" s="49">
        <f t="shared" si="327"/>
        <v>0.11351369529046884</v>
      </c>
      <c r="AM1317" s="48">
        <v>169905.28</v>
      </c>
      <c r="AN1317" s="48">
        <v>1431815</v>
      </c>
      <c r="AO1317" s="48">
        <v>219.5</v>
      </c>
      <c r="AP1317" s="49">
        <f t="shared" si="328"/>
        <v>3.6785923321099445</v>
      </c>
      <c r="AQ1317" s="48">
        <v>-227804.71</v>
      </c>
      <c r="AR1317" s="50">
        <v>1739115</v>
      </c>
      <c r="AS1317" s="50">
        <v>259.5</v>
      </c>
      <c r="AT1317" s="51">
        <f t="shared" si="329"/>
        <v>-4.0606549940630723</v>
      </c>
      <c r="AU1317" s="48">
        <v>311643.81</v>
      </c>
      <c r="AV1317" s="50">
        <v>2259465</v>
      </c>
      <c r="AW1317" s="50">
        <v>330.5</v>
      </c>
      <c r="AX1317" s="51">
        <f t="shared" si="330"/>
        <v>4.2757724107255477</v>
      </c>
      <c r="AY1317" s="50">
        <f t="shared" si="331"/>
        <v>209647.49</v>
      </c>
      <c r="AZ1317" s="50">
        <f t="shared" si="332"/>
        <v>4002959.5</v>
      </c>
      <c r="BA1317" s="50">
        <f t="shared" si="333"/>
        <v>1653.5</v>
      </c>
      <c r="BB1317" s="49">
        <v>1.624690320188575</v>
      </c>
      <c r="BC1317" s="52" t="s">
        <v>1120</v>
      </c>
      <c r="BD1317" s="52" t="s">
        <v>1120</v>
      </c>
      <c r="BE1317" s="52" t="s">
        <v>1060</v>
      </c>
      <c r="BF1317" s="38"/>
    </row>
    <row r="1318" spans="1:58" s="33" customFormat="1" x14ac:dyDescent="0.2">
      <c r="A1318" s="47">
        <v>210066</v>
      </c>
      <c r="B1318" s="48" t="s">
        <v>1683</v>
      </c>
      <c r="C1318" s="48">
        <v>0</v>
      </c>
      <c r="D1318" s="48">
        <v>0</v>
      </c>
      <c r="E1318" s="48">
        <v>0</v>
      </c>
      <c r="F1318" s="49">
        <f t="shared" si="319"/>
        <v>0</v>
      </c>
      <c r="G1318" s="48">
        <v>0</v>
      </c>
      <c r="H1318" s="48">
        <v>0</v>
      </c>
      <c r="I1318" s="48">
        <v>0</v>
      </c>
      <c r="J1318" s="49">
        <f t="shared" si="320"/>
        <v>0</v>
      </c>
      <c r="K1318" s="48">
        <v>0</v>
      </c>
      <c r="L1318" s="48">
        <v>0</v>
      </c>
      <c r="M1318" s="48">
        <v>0</v>
      </c>
      <c r="N1318" s="49">
        <f t="shared" si="321"/>
        <v>0</v>
      </c>
      <c r="O1318" s="48">
        <v>0</v>
      </c>
      <c r="P1318" s="48">
        <v>0</v>
      </c>
      <c r="Q1318" s="48">
        <v>0</v>
      </c>
      <c r="R1318" s="49">
        <f t="shared" si="322"/>
        <v>0</v>
      </c>
      <c r="S1318" s="48">
        <v>0</v>
      </c>
      <c r="T1318" s="48">
        <v>0</v>
      </c>
      <c r="U1318" s="48">
        <v>0</v>
      </c>
      <c r="V1318" s="49">
        <f t="shared" si="323"/>
        <v>0</v>
      </c>
      <c r="W1318" s="48">
        <v>0</v>
      </c>
      <c r="X1318" s="48">
        <v>0</v>
      </c>
      <c r="Y1318" s="48">
        <v>0</v>
      </c>
      <c r="Z1318" s="49">
        <f t="shared" si="324"/>
        <v>0</v>
      </c>
      <c r="AA1318" s="48">
        <v>-70212.5</v>
      </c>
      <c r="AB1318" s="48">
        <v>596152.5</v>
      </c>
      <c r="AC1318" s="48">
        <v>88.25</v>
      </c>
      <c r="AD1318" s="49">
        <f t="shared" si="325"/>
        <v>-3.6510582443250676</v>
      </c>
      <c r="AE1318" s="48">
        <v>248424.99</v>
      </c>
      <c r="AF1318" s="48">
        <v>340820</v>
      </c>
      <c r="AG1318" s="48">
        <v>51</v>
      </c>
      <c r="AH1318" s="49">
        <f t="shared" si="326"/>
        <v>21.867113725720323</v>
      </c>
      <c r="AI1318" s="48">
        <v>-40556.26</v>
      </c>
      <c r="AJ1318" s="48">
        <v>356375</v>
      </c>
      <c r="AK1318" s="48">
        <v>52.5</v>
      </c>
      <c r="AL1318" s="49">
        <f t="shared" si="327"/>
        <v>-3.5278682848123468</v>
      </c>
      <c r="AM1318" s="48">
        <v>-52256.26</v>
      </c>
      <c r="AN1318" s="48">
        <v>224700</v>
      </c>
      <c r="AO1318" s="48">
        <v>35</v>
      </c>
      <c r="AP1318" s="49">
        <f t="shared" si="328"/>
        <v>-7.2093638629283499</v>
      </c>
      <c r="AQ1318" s="48">
        <v>117423.74</v>
      </c>
      <c r="AR1318" s="50">
        <v>521150</v>
      </c>
      <c r="AS1318" s="50">
        <v>80</v>
      </c>
      <c r="AT1318" s="51">
        <f t="shared" si="329"/>
        <v>6.9848142377434526</v>
      </c>
      <c r="AU1318" s="48">
        <v>326701.24</v>
      </c>
      <c r="AV1318" s="50">
        <v>378985</v>
      </c>
      <c r="AW1318" s="50">
        <v>55.5</v>
      </c>
      <c r="AX1318" s="51">
        <f t="shared" si="330"/>
        <v>26.723322664485401</v>
      </c>
      <c r="AY1318" s="50">
        <f t="shared" si="331"/>
        <v>-70212.5</v>
      </c>
      <c r="AZ1318" s="50">
        <f t="shared" si="332"/>
        <v>596152.5</v>
      </c>
      <c r="BA1318" s="50">
        <f t="shared" si="333"/>
        <v>362.25</v>
      </c>
      <c r="BB1318" s="49">
        <v>6.788269061578271</v>
      </c>
      <c r="BC1318" s="52" t="s">
        <v>1120</v>
      </c>
      <c r="BD1318" s="52" t="s">
        <v>1120</v>
      </c>
      <c r="BE1318" s="52" t="s">
        <v>1060</v>
      </c>
      <c r="BF1318" s="38"/>
    </row>
    <row r="1319" spans="1:58" s="33" customFormat="1" x14ac:dyDescent="0.2">
      <c r="A1319" s="47">
        <v>210163</v>
      </c>
      <c r="B1319" s="48" t="s">
        <v>1684</v>
      </c>
      <c r="C1319" s="48">
        <v>0</v>
      </c>
      <c r="D1319" s="48">
        <v>0</v>
      </c>
      <c r="E1319" s="48">
        <v>0</v>
      </c>
      <c r="F1319" s="49">
        <f t="shared" si="319"/>
        <v>0</v>
      </c>
      <c r="G1319" s="48">
        <v>0</v>
      </c>
      <c r="H1319" s="48">
        <v>0</v>
      </c>
      <c r="I1319" s="48">
        <v>0</v>
      </c>
      <c r="J1319" s="49">
        <f t="shared" si="320"/>
        <v>0</v>
      </c>
      <c r="K1319" s="48">
        <v>0</v>
      </c>
      <c r="L1319" s="48">
        <v>0</v>
      </c>
      <c r="M1319" s="48">
        <v>0</v>
      </c>
      <c r="N1319" s="49">
        <f t="shared" si="321"/>
        <v>0</v>
      </c>
      <c r="O1319" s="48">
        <v>0</v>
      </c>
      <c r="P1319" s="48">
        <v>0</v>
      </c>
      <c r="Q1319" s="48">
        <v>0</v>
      </c>
      <c r="R1319" s="49">
        <f t="shared" si="322"/>
        <v>0</v>
      </c>
      <c r="S1319" s="48">
        <v>0</v>
      </c>
      <c r="T1319" s="48">
        <v>0</v>
      </c>
      <c r="U1319" s="48">
        <v>0</v>
      </c>
      <c r="V1319" s="49">
        <f t="shared" si="323"/>
        <v>0</v>
      </c>
      <c r="W1319" s="48">
        <v>0</v>
      </c>
      <c r="X1319" s="48">
        <v>0</v>
      </c>
      <c r="Y1319" s="48">
        <v>0</v>
      </c>
      <c r="Z1319" s="49">
        <f t="shared" si="324"/>
        <v>0</v>
      </c>
      <c r="AA1319" s="48">
        <v>281910</v>
      </c>
      <c r="AB1319" s="48">
        <v>376300</v>
      </c>
      <c r="AC1319" s="48">
        <v>55</v>
      </c>
      <c r="AD1319" s="49">
        <f t="shared" si="325"/>
        <v>23.224049960138188</v>
      </c>
      <c r="AE1319" s="48">
        <v>413740</v>
      </c>
      <c r="AF1319" s="48">
        <v>539670</v>
      </c>
      <c r="AG1319" s="48">
        <v>81</v>
      </c>
      <c r="AH1319" s="49">
        <f t="shared" si="326"/>
        <v>22.999610873311468</v>
      </c>
      <c r="AI1319" s="48">
        <v>456220</v>
      </c>
      <c r="AJ1319" s="48">
        <v>492970</v>
      </c>
      <c r="AK1319" s="48">
        <v>76</v>
      </c>
      <c r="AL1319" s="49">
        <f t="shared" si="327"/>
        <v>28.68900744467209</v>
      </c>
      <c r="AM1319" s="48">
        <v>278770</v>
      </c>
      <c r="AN1319" s="48">
        <v>255550</v>
      </c>
      <c r="AO1319" s="48">
        <v>40</v>
      </c>
      <c r="AP1319" s="49">
        <f t="shared" si="328"/>
        <v>33.816748190178046</v>
      </c>
      <c r="AQ1319" s="48">
        <v>538730</v>
      </c>
      <c r="AR1319" s="50">
        <v>855860</v>
      </c>
      <c r="AS1319" s="50">
        <v>133</v>
      </c>
      <c r="AT1319" s="51">
        <f t="shared" si="329"/>
        <v>19.513273198887667</v>
      </c>
      <c r="AU1319" s="48">
        <v>423777.5</v>
      </c>
      <c r="AV1319" s="50">
        <v>276750</v>
      </c>
      <c r="AW1319" s="50">
        <v>41.5</v>
      </c>
      <c r="AX1319" s="51">
        <f t="shared" si="330"/>
        <v>47.46920505871725</v>
      </c>
      <c r="AY1319" s="50">
        <f t="shared" si="331"/>
        <v>281910</v>
      </c>
      <c r="AZ1319" s="50">
        <f t="shared" si="332"/>
        <v>376300</v>
      </c>
      <c r="BA1319" s="50">
        <f t="shared" si="333"/>
        <v>426.5</v>
      </c>
      <c r="BB1319" s="49">
        <v>26.523031890171964</v>
      </c>
      <c r="BC1319" s="52" t="s">
        <v>1120</v>
      </c>
      <c r="BD1319" s="52" t="s">
        <v>1120</v>
      </c>
      <c r="BE1319" s="52" t="s">
        <v>1060</v>
      </c>
      <c r="BF1319" s="38"/>
    </row>
    <row r="1320" spans="1:58" s="33" customFormat="1" x14ac:dyDescent="0.2">
      <c r="A1320" s="47">
        <v>202435</v>
      </c>
      <c r="B1320" s="48" t="s">
        <v>1212</v>
      </c>
      <c r="C1320" s="48">
        <v>398817.34</v>
      </c>
      <c r="D1320" s="48">
        <v>0</v>
      </c>
      <c r="E1320" s="48">
        <v>0</v>
      </c>
      <c r="F1320" s="49">
        <f t="shared" si="319"/>
        <v>0</v>
      </c>
      <c r="G1320" s="48">
        <v>398817.34</v>
      </c>
      <c r="H1320" s="48">
        <v>0</v>
      </c>
      <c r="I1320" s="48">
        <v>0</v>
      </c>
      <c r="J1320" s="49">
        <f t="shared" si="320"/>
        <v>0</v>
      </c>
      <c r="K1320" s="48">
        <v>398817.34</v>
      </c>
      <c r="L1320" s="48">
        <v>0</v>
      </c>
      <c r="M1320" s="48">
        <v>0</v>
      </c>
      <c r="N1320" s="49">
        <f t="shared" si="321"/>
        <v>0</v>
      </c>
      <c r="O1320" s="48">
        <v>398817.34</v>
      </c>
      <c r="P1320" s="48">
        <v>0</v>
      </c>
      <c r="Q1320" s="48">
        <v>0</v>
      </c>
      <c r="R1320" s="49">
        <f t="shared" si="322"/>
        <v>0</v>
      </c>
      <c r="S1320" s="48">
        <v>398817.34</v>
      </c>
      <c r="T1320" s="48">
        <v>0</v>
      </c>
      <c r="U1320" s="48">
        <v>0</v>
      </c>
      <c r="V1320" s="49">
        <f t="shared" si="323"/>
        <v>0</v>
      </c>
      <c r="W1320" s="48">
        <v>398817.34</v>
      </c>
      <c r="X1320" s="48">
        <v>0</v>
      </c>
      <c r="Y1320" s="48">
        <v>0</v>
      </c>
      <c r="Z1320" s="49">
        <f t="shared" si="324"/>
        <v>0</v>
      </c>
      <c r="AA1320" s="48">
        <v>398817.34</v>
      </c>
      <c r="AB1320" s="48">
        <v>0</v>
      </c>
      <c r="AC1320" s="48">
        <v>0</v>
      </c>
      <c r="AD1320" s="49">
        <f t="shared" si="325"/>
        <v>0</v>
      </c>
      <c r="AE1320" s="48">
        <v>398817.34</v>
      </c>
      <c r="AF1320" s="48">
        <v>0</v>
      </c>
      <c r="AG1320" s="48">
        <v>0</v>
      </c>
      <c r="AH1320" s="49">
        <f t="shared" si="326"/>
        <v>0</v>
      </c>
      <c r="AI1320" s="48">
        <v>398817.34</v>
      </c>
      <c r="AJ1320" s="48">
        <v>0</v>
      </c>
      <c r="AK1320" s="48">
        <v>0</v>
      </c>
      <c r="AL1320" s="49">
        <f t="shared" si="327"/>
        <v>0</v>
      </c>
      <c r="AM1320" s="48">
        <v>0</v>
      </c>
      <c r="AN1320" s="48">
        <v>0</v>
      </c>
      <c r="AO1320" s="48">
        <v>0</v>
      </c>
      <c r="AP1320" s="49">
        <f t="shared" si="328"/>
        <v>0</v>
      </c>
      <c r="AQ1320" s="48">
        <v>0</v>
      </c>
      <c r="AR1320" s="50">
        <v>0</v>
      </c>
      <c r="AS1320" s="50">
        <v>0</v>
      </c>
      <c r="AT1320" s="51">
        <f t="shared" si="329"/>
        <v>0</v>
      </c>
      <c r="AU1320" s="48">
        <v>0</v>
      </c>
      <c r="AV1320" s="50">
        <v>0</v>
      </c>
      <c r="AW1320" s="50">
        <v>0</v>
      </c>
      <c r="AX1320" s="51">
        <f t="shared" si="330"/>
        <v>0</v>
      </c>
      <c r="AY1320" s="50">
        <f t="shared" si="331"/>
        <v>2791721.38</v>
      </c>
      <c r="AZ1320" s="50">
        <f t="shared" si="332"/>
        <v>0</v>
      </c>
      <c r="BA1320" s="50">
        <f t="shared" si="333"/>
        <v>0</v>
      </c>
      <c r="BB1320" s="49">
        <v>0</v>
      </c>
      <c r="BC1320" s="52" t="s">
        <v>1120</v>
      </c>
      <c r="BD1320" s="52" t="s">
        <v>1120</v>
      </c>
      <c r="BE1320" s="52" t="s">
        <v>1060</v>
      </c>
      <c r="BF1320" s="38"/>
    </row>
    <row r="1321" spans="1:58" s="33" customFormat="1" x14ac:dyDescent="0.2">
      <c r="A1321" s="47">
        <v>204586</v>
      </c>
      <c r="B1321" s="48" t="s">
        <v>1213</v>
      </c>
      <c r="C1321" s="48">
        <v>-8900</v>
      </c>
      <c r="D1321" s="48">
        <v>0</v>
      </c>
      <c r="E1321" s="48">
        <v>0</v>
      </c>
      <c r="F1321" s="49">
        <f t="shared" si="319"/>
        <v>0</v>
      </c>
      <c r="G1321" s="48">
        <v>-8900</v>
      </c>
      <c r="H1321" s="48">
        <v>0</v>
      </c>
      <c r="I1321" s="48">
        <v>0</v>
      </c>
      <c r="J1321" s="49">
        <f t="shared" si="320"/>
        <v>0</v>
      </c>
      <c r="K1321" s="48">
        <v>-8900</v>
      </c>
      <c r="L1321" s="48">
        <v>0</v>
      </c>
      <c r="M1321" s="48">
        <v>0</v>
      </c>
      <c r="N1321" s="49">
        <f t="shared" si="321"/>
        <v>0</v>
      </c>
      <c r="O1321" s="48">
        <v>-8900</v>
      </c>
      <c r="P1321" s="48">
        <v>0</v>
      </c>
      <c r="Q1321" s="48">
        <v>0</v>
      </c>
      <c r="R1321" s="49">
        <f t="shared" si="322"/>
        <v>0</v>
      </c>
      <c r="S1321" s="48">
        <v>-8900</v>
      </c>
      <c r="T1321" s="48">
        <v>0</v>
      </c>
      <c r="U1321" s="48">
        <v>0</v>
      </c>
      <c r="V1321" s="49">
        <f t="shared" si="323"/>
        <v>0</v>
      </c>
      <c r="W1321" s="48">
        <v>-8900</v>
      </c>
      <c r="X1321" s="48">
        <v>0</v>
      </c>
      <c r="Y1321" s="48">
        <v>0</v>
      </c>
      <c r="Z1321" s="49">
        <f t="shared" si="324"/>
        <v>0</v>
      </c>
      <c r="AA1321" s="48">
        <v>-8900</v>
      </c>
      <c r="AB1321" s="48">
        <v>0</v>
      </c>
      <c r="AC1321" s="48">
        <v>0</v>
      </c>
      <c r="AD1321" s="49">
        <f t="shared" si="325"/>
        <v>0</v>
      </c>
      <c r="AE1321" s="54">
        <v>0</v>
      </c>
      <c r="AF1321" s="48">
        <v>0</v>
      </c>
      <c r="AG1321" s="48">
        <v>0</v>
      </c>
      <c r="AH1321" s="49">
        <f t="shared" si="326"/>
        <v>0</v>
      </c>
      <c r="AI1321" s="54">
        <v>0</v>
      </c>
      <c r="AJ1321" s="48">
        <v>0</v>
      </c>
      <c r="AK1321" s="48">
        <v>0</v>
      </c>
      <c r="AL1321" s="49">
        <f t="shared" si="327"/>
        <v>0</v>
      </c>
      <c r="AM1321" s="48">
        <v>0</v>
      </c>
      <c r="AN1321" s="48">
        <v>0</v>
      </c>
      <c r="AO1321" s="48">
        <v>0</v>
      </c>
      <c r="AP1321" s="49">
        <f t="shared" si="328"/>
        <v>0</v>
      </c>
      <c r="AQ1321" s="48">
        <v>0</v>
      </c>
      <c r="AR1321" s="50">
        <v>0</v>
      </c>
      <c r="AS1321" s="50">
        <v>0</v>
      </c>
      <c r="AT1321" s="51">
        <f t="shared" si="329"/>
        <v>0</v>
      </c>
      <c r="AU1321" s="48">
        <v>0</v>
      </c>
      <c r="AV1321" s="50">
        <v>0</v>
      </c>
      <c r="AW1321" s="50">
        <v>0</v>
      </c>
      <c r="AX1321" s="51">
        <f t="shared" si="330"/>
        <v>0</v>
      </c>
      <c r="AY1321" s="50">
        <f t="shared" si="331"/>
        <v>-62300</v>
      </c>
      <c r="AZ1321" s="50">
        <f t="shared" si="332"/>
        <v>0</v>
      </c>
      <c r="BA1321" s="50">
        <f t="shared" si="333"/>
        <v>0</v>
      </c>
      <c r="BB1321" s="49">
        <v>0</v>
      </c>
      <c r="BC1321" s="52" t="s">
        <v>1120</v>
      </c>
      <c r="BD1321" s="52" t="s">
        <v>1120</v>
      </c>
      <c r="BE1321" s="52" t="s">
        <v>1060</v>
      </c>
      <c r="BF1321" s="38"/>
    </row>
    <row r="1322" spans="1:58" s="33" customFormat="1" x14ac:dyDescent="0.2">
      <c r="A1322" s="47">
        <v>205374</v>
      </c>
      <c r="B1322" s="48" t="s">
        <v>1215</v>
      </c>
      <c r="C1322" s="48">
        <v>-16765</v>
      </c>
      <c r="D1322" s="48">
        <v>0</v>
      </c>
      <c r="E1322" s="48">
        <v>0</v>
      </c>
      <c r="F1322" s="49">
        <f t="shared" si="319"/>
        <v>0</v>
      </c>
      <c r="G1322" s="48">
        <v>-16765</v>
      </c>
      <c r="H1322" s="48">
        <v>0</v>
      </c>
      <c r="I1322" s="48">
        <v>0</v>
      </c>
      <c r="J1322" s="49">
        <f t="shared" si="320"/>
        <v>0</v>
      </c>
      <c r="K1322" s="48">
        <v>-16765</v>
      </c>
      <c r="L1322" s="48">
        <v>0</v>
      </c>
      <c r="M1322" s="48">
        <v>0</v>
      </c>
      <c r="N1322" s="49">
        <f t="shared" si="321"/>
        <v>0</v>
      </c>
      <c r="O1322" s="48">
        <v>-16765</v>
      </c>
      <c r="P1322" s="48">
        <v>0</v>
      </c>
      <c r="Q1322" s="48">
        <v>0</v>
      </c>
      <c r="R1322" s="49">
        <f t="shared" si="322"/>
        <v>0</v>
      </c>
      <c r="S1322" s="48">
        <v>-16765</v>
      </c>
      <c r="T1322" s="48">
        <v>0</v>
      </c>
      <c r="U1322" s="48">
        <v>0</v>
      </c>
      <c r="V1322" s="49">
        <f t="shared" si="323"/>
        <v>0</v>
      </c>
      <c r="W1322" s="48">
        <v>-16765</v>
      </c>
      <c r="X1322" s="48">
        <v>0</v>
      </c>
      <c r="Y1322" s="48">
        <v>0</v>
      </c>
      <c r="Z1322" s="49">
        <f t="shared" si="324"/>
        <v>0</v>
      </c>
      <c r="AA1322" s="48">
        <v>-16765</v>
      </c>
      <c r="AB1322" s="48">
        <v>0</v>
      </c>
      <c r="AC1322" s="48">
        <v>0</v>
      </c>
      <c r="AD1322" s="49">
        <f t="shared" si="325"/>
        <v>0</v>
      </c>
      <c r="AE1322" s="54">
        <v>0</v>
      </c>
      <c r="AF1322" s="48">
        <v>0</v>
      </c>
      <c r="AG1322" s="48">
        <v>0</v>
      </c>
      <c r="AH1322" s="49">
        <f t="shared" si="326"/>
        <v>0</v>
      </c>
      <c r="AI1322" s="54">
        <v>0</v>
      </c>
      <c r="AJ1322" s="48">
        <v>0</v>
      </c>
      <c r="AK1322" s="48">
        <v>0</v>
      </c>
      <c r="AL1322" s="49">
        <f t="shared" si="327"/>
        <v>0</v>
      </c>
      <c r="AM1322" s="48">
        <v>0</v>
      </c>
      <c r="AN1322" s="48">
        <v>0</v>
      </c>
      <c r="AO1322" s="48">
        <v>0</v>
      </c>
      <c r="AP1322" s="49">
        <f t="shared" si="328"/>
        <v>0</v>
      </c>
      <c r="AQ1322" s="48">
        <v>0</v>
      </c>
      <c r="AR1322" s="50">
        <v>0</v>
      </c>
      <c r="AS1322" s="50">
        <v>0</v>
      </c>
      <c r="AT1322" s="51">
        <f t="shared" si="329"/>
        <v>0</v>
      </c>
      <c r="AU1322" s="48">
        <v>0</v>
      </c>
      <c r="AV1322" s="50">
        <v>0</v>
      </c>
      <c r="AW1322" s="50">
        <v>0</v>
      </c>
      <c r="AX1322" s="51">
        <f t="shared" si="330"/>
        <v>0</v>
      </c>
      <c r="AY1322" s="50">
        <f t="shared" si="331"/>
        <v>-117355</v>
      </c>
      <c r="AZ1322" s="50">
        <f t="shared" si="332"/>
        <v>0</v>
      </c>
      <c r="BA1322" s="50">
        <f t="shared" si="333"/>
        <v>0</v>
      </c>
      <c r="BB1322" s="49">
        <v>0</v>
      </c>
      <c r="BC1322" s="52" t="s">
        <v>1120</v>
      </c>
      <c r="BD1322" s="52" t="s">
        <v>1120</v>
      </c>
      <c r="BE1322" s="52" t="s">
        <v>1060</v>
      </c>
      <c r="BF1322" s="38"/>
    </row>
    <row r="1323" spans="1:58" s="33" customFormat="1" x14ac:dyDescent="0.2">
      <c r="A1323" s="47">
        <v>206690</v>
      </c>
      <c r="B1323" s="48" t="s">
        <v>1685</v>
      </c>
      <c r="C1323" s="48">
        <v>-400</v>
      </c>
      <c r="D1323" s="48">
        <v>0</v>
      </c>
      <c r="E1323" s="48">
        <v>0</v>
      </c>
      <c r="F1323" s="49">
        <f t="shared" si="319"/>
        <v>0</v>
      </c>
      <c r="G1323" s="48">
        <v>-400</v>
      </c>
      <c r="H1323" s="48">
        <v>0</v>
      </c>
      <c r="I1323" s="48">
        <v>0</v>
      </c>
      <c r="J1323" s="49">
        <f t="shared" si="320"/>
        <v>0</v>
      </c>
      <c r="K1323" s="48">
        <v>-400</v>
      </c>
      <c r="L1323" s="48">
        <v>0</v>
      </c>
      <c r="M1323" s="48">
        <v>0</v>
      </c>
      <c r="N1323" s="49">
        <f t="shared" si="321"/>
        <v>0</v>
      </c>
      <c r="O1323" s="48">
        <v>-400</v>
      </c>
      <c r="P1323" s="48">
        <v>0</v>
      </c>
      <c r="Q1323" s="48">
        <v>0</v>
      </c>
      <c r="R1323" s="49">
        <f t="shared" si="322"/>
        <v>0</v>
      </c>
      <c r="S1323" s="48">
        <v>-400</v>
      </c>
      <c r="T1323" s="48">
        <v>0</v>
      </c>
      <c r="U1323" s="48">
        <v>0</v>
      </c>
      <c r="V1323" s="49">
        <f t="shared" si="323"/>
        <v>0</v>
      </c>
      <c r="W1323" s="48">
        <v>-400</v>
      </c>
      <c r="X1323" s="48">
        <v>0</v>
      </c>
      <c r="Y1323" s="48">
        <v>0</v>
      </c>
      <c r="Z1323" s="49">
        <f t="shared" si="324"/>
        <v>0</v>
      </c>
      <c r="AA1323" s="48">
        <v>-400</v>
      </c>
      <c r="AB1323" s="48">
        <v>0</v>
      </c>
      <c r="AC1323" s="48">
        <v>0</v>
      </c>
      <c r="AD1323" s="49">
        <f t="shared" si="325"/>
        <v>0</v>
      </c>
      <c r="AE1323" s="54">
        <v>0</v>
      </c>
      <c r="AF1323" s="48">
        <v>0</v>
      </c>
      <c r="AG1323" s="48">
        <v>0</v>
      </c>
      <c r="AH1323" s="49">
        <f t="shared" si="326"/>
        <v>0</v>
      </c>
      <c r="AI1323" s="54">
        <v>0</v>
      </c>
      <c r="AJ1323" s="48">
        <v>0</v>
      </c>
      <c r="AK1323" s="48">
        <v>0</v>
      </c>
      <c r="AL1323" s="49">
        <f t="shared" si="327"/>
        <v>0</v>
      </c>
      <c r="AM1323" s="48">
        <v>0</v>
      </c>
      <c r="AN1323" s="48">
        <v>0</v>
      </c>
      <c r="AO1323" s="48">
        <v>0</v>
      </c>
      <c r="AP1323" s="49">
        <f t="shared" si="328"/>
        <v>0</v>
      </c>
      <c r="AQ1323" s="48">
        <v>0</v>
      </c>
      <c r="AR1323" s="50">
        <v>0</v>
      </c>
      <c r="AS1323" s="50">
        <v>0</v>
      </c>
      <c r="AT1323" s="51">
        <f t="shared" si="329"/>
        <v>0</v>
      </c>
      <c r="AU1323" s="48">
        <v>0</v>
      </c>
      <c r="AV1323" s="50">
        <v>0</v>
      </c>
      <c r="AW1323" s="50">
        <v>0</v>
      </c>
      <c r="AX1323" s="51">
        <f t="shared" si="330"/>
        <v>0</v>
      </c>
      <c r="AY1323" s="50">
        <f t="shared" si="331"/>
        <v>-2800</v>
      </c>
      <c r="AZ1323" s="50">
        <f t="shared" si="332"/>
        <v>0</v>
      </c>
      <c r="BA1323" s="50">
        <f t="shared" si="333"/>
        <v>0</v>
      </c>
      <c r="BB1323" s="49">
        <v>0</v>
      </c>
      <c r="BC1323" s="52" t="s">
        <v>1120</v>
      </c>
      <c r="BD1323" s="52" t="s">
        <v>1120</v>
      </c>
      <c r="BE1323" s="52" t="s">
        <v>1060</v>
      </c>
      <c r="BF1323" s="38"/>
    </row>
    <row r="1324" spans="1:58" s="33" customFormat="1" x14ac:dyDescent="0.2">
      <c r="A1324" s="47">
        <v>204872</v>
      </c>
      <c r="B1324" s="48" t="s">
        <v>1201</v>
      </c>
      <c r="C1324" s="48">
        <v>93050</v>
      </c>
      <c r="D1324" s="48">
        <v>0</v>
      </c>
      <c r="E1324" s="48">
        <v>0</v>
      </c>
      <c r="F1324" s="49">
        <f t="shared" si="319"/>
        <v>0</v>
      </c>
      <c r="G1324" s="48">
        <v>93050</v>
      </c>
      <c r="H1324" s="48">
        <v>0</v>
      </c>
      <c r="I1324" s="48">
        <v>0</v>
      </c>
      <c r="J1324" s="49">
        <f t="shared" si="320"/>
        <v>0</v>
      </c>
      <c r="K1324" s="48">
        <v>93050</v>
      </c>
      <c r="L1324" s="48">
        <v>0</v>
      </c>
      <c r="M1324" s="48">
        <v>0</v>
      </c>
      <c r="N1324" s="49">
        <f t="shared" si="321"/>
        <v>0</v>
      </c>
      <c r="O1324" s="48">
        <v>93050</v>
      </c>
      <c r="P1324" s="48">
        <v>0</v>
      </c>
      <c r="Q1324" s="48">
        <v>0</v>
      </c>
      <c r="R1324" s="49">
        <f t="shared" si="322"/>
        <v>0</v>
      </c>
      <c r="S1324" s="54">
        <v>0</v>
      </c>
      <c r="T1324" s="48">
        <v>0</v>
      </c>
      <c r="U1324" s="48">
        <v>0</v>
      </c>
      <c r="V1324" s="49">
        <f t="shared" si="323"/>
        <v>0</v>
      </c>
      <c r="W1324" s="54">
        <v>0</v>
      </c>
      <c r="X1324" s="48">
        <v>0</v>
      </c>
      <c r="Y1324" s="48">
        <v>0</v>
      </c>
      <c r="Z1324" s="49">
        <f t="shared" si="324"/>
        <v>0</v>
      </c>
      <c r="AA1324" s="54">
        <v>0</v>
      </c>
      <c r="AB1324" s="48">
        <v>0</v>
      </c>
      <c r="AC1324" s="48">
        <v>0</v>
      </c>
      <c r="AD1324" s="49">
        <f t="shared" si="325"/>
        <v>0</v>
      </c>
      <c r="AE1324" s="54">
        <v>0</v>
      </c>
      <c r="AF1324" s="48">
        <v>0</v>
      </c>
      <c r="AG1324" s="48">
        <v>0</v>
      </c>
      <c r="AH1324" s="49">
        <f t="shared" si="326"/>
        <v>0</v>
      </c>
      <c r="AI1324" s="54">
        <v>0</v>
      </c>
      <c r="AJ1324" s="48">
        <v>0</v>
      </c>
      <c r="AK1324" s="48">
        <v>0</v>
      </c>
      <c r="AL1324" s="49">
        <f t="shared" si="327"/>
        <v>0</v>
      </c>
      <c r="AM1324" s="48">
        <v>0</v>
      </c>
      <c r="AN1324" s="48">
        <v>0</v>
      </c>
      <c r="AO1324" s="48">
        <v>0</v>
      </c>
      <c r="AP1324" s="49">
        <f t="shared" si="328"/>
        <v>0</v>
      </c>
      <c r="AQ1324" s="48">
        <v>0</v>
      </c>
      <c r="AR1324" s="50">
        <v>0</v>
      </c>
      <c r="AS1324" s="50">
        <v>0</v>
      </c>
      <c r="AT1324" s="51">
        <f t="shared" si="329"/>
        <v>0</v>
      </c>
      <c r="AU1324" s="48">
        <v>0</v>
      </c>
      <c r="AV1324" s="50">
        <v>0</v>
      </c>
      <c r="AW1324" s="50">
        <v>0</v>
      </c>
      <c r="AX1324" s="51">
        <f t="shared" si="330"/>
        <v>0</v>
      </c>
      <c r="AY1324" s="50">
        <f t="shared" si="331"/>
        <v>372200</v>
      </c>
      <c r="AZ1324" s="50">
        <f t="shared" si="332"/>
        <v>0</v>
      </c>
      <c r="BA1324" s="50">
        <f t="shared" si="333"/>
        <v>0</v>
      </c>
      <c r="BB1324" s="49">
        <v>0</v>
      </c>
      <c r="BC1324" s="52" t="s">
        <v>1120</v>
      </c>
      <c r="BD1324" s="52" t="s">
        <v>1120</v>
      </c>
      <c r="BE1324" s="52" t="s">
        <v>1060</v>
      </c>
      <c r="BF1324" s="38"/>
    </row>
    <row r="1325" spans="1:58" s="33" customFormat="1" x14ac:dyDescent="0.2">
      <c r="A1325" s="47">
        <v>205251</v>
      </c>
      <c r="B1325" s="48" t="s">
        <v>1202</v>
      </c>
      <c r="C1325" s="48">
        <v>0.05</v>
      </c>
      <c r="D1325" s="48">
        <v>0</v>
      </c>
      <c r="E1325" s="48">
        <v>0</v>
      </c>
      <c r="F1325" s="49">
        <f t="shared" si="319"/>
        <v>0</v>
      </c>
      <c r="G1325" s="48">
        <v>0.05</v>
      </c>
      <c r="H1325" s="48">
        <v>0</v>
      </c>
      <c r="I1325" s="48">
        <v>0</v>
      </c>
      <c r="J1325" s="49">
        <f t="shared" si="320"/>
        <v>0</v>
      </c>
      <c r="K1325" s="48">
        <v>0.05</v>
      </c>
      <c r="L1325" s="48">
        <v>0</v>
      </c>
      <c r="M1325" s="48">
        <v>0</v>
      </c>
      <c r="N1325" s="49">
        <f t="shared" si="321"/>
        <v>0</v>
      </c>
      <c r="O1325" s="48">
        <v>0.05</v>
      </c>
      <c r="P1325" s="48">
        <v>0</v>
      </c>
      <c r="Q1325" s="48">
        <v>0</v>
      </c>
      <c r="R1325" s="49">
        <f t="shared" si="322"/>
        <v>0</v>
      </c>
      <c r="S1325" s="54">
        <v>0</v>
      </c>
      <c r="T1325" s="48">
        <v>0</v>
      </c>
      <c r="U1325" s="48">
        <v>0</v>
      </c>
      <c r="V1325" s="49">
        <f t="shared" si="323"/>
        <v>0</v>
      </c>
      <c r="W1325" s="54">
        <v>0</v>
      </c>
      <c r="X1325" s="48">
        <v>0</v>
      </c>
      <c r="Y1325" s="48">
        <v>0</v>
      </c>
      <c r="Z1325" s="49">
        <f t="shared" si="324"/>
        <v>0</v>
      </c>
      <c r="AA1325" s="54">
        <v>0</v>
      </c>
      <c r="AB1325" s="48">
        <v>0</v>
      </c>
      <c r="AC1325" s="48">
        <v>0</v>
      </c>
      <c r="AD1325" s="49">
        <f t="shared" si="325"/>
        <v>0</v>
      </c>
      <c r="AE1325" s="54">
        <v>0</v>
      </c>
      <c r="AF1325" s="48">
        <v>0</v>
      </c>
      <c r="AG1325" s="48">
        <v>0</v>
      </c>
      <c r="AH1325" s="49">
        <f t="shared" si="326"/>
        <v>0</v>
      </c>
      <c r="AI1325" s="54">
        <v>0</v>
      </c>
      <c r="AJ1325" s="48">
        <v>0</v>
      </c>
      <c r="AK1325" s="48">
        <v>0</v>
      </c>
      <c r="AL1325" s="49">
        <f t="shared" si="327"/>
        <v>0</v>
      </c>
      <c r="AM1325" s="48">
        <v>0</v>
      </c>
      <c r="AN1325" s="48">
        <v>0</v>
      </c>
      <c r="AO1325" s="48">
        <v>0</v>
      </c>
      <c r="AP1325" s="49">
        <f t="shared" si="328"/>
        <v>0</v>
      </c>
      <c r="AQ1325" s="48">
        <v>0</v>
      </c>
      <c r="AR1325" s="50">
        <v>0</v>
      </c>
      <c r="AS1325" s="50">
        <v>0</v>
      </c>
      <c r="AT1325" s="51">
        <f t="shared" si="329"/>
        <v>0</v>
      </c>
      <c r="AU1325" s="48">
        <v>0</v>
      </c>
      <c r="AV1325" s="50">
        <v>0</v>
      </c>
      <c r="AW1325" s="50">
        <v>0</v>
      </c>
      <c r="AX1325" s="51">
        <f t="shared" si="330"/>
        <v>0</v>
      </c>
      <c r="AY1325" s="50">
        <f t="shared" si="331"/>
        <v>0.2</v>
      </c>
      <c r="AZ1325" s="50">
        <f t="shared" si="332"/>
        <v>0</v>
      </c>
      <c r="BA1325" s="50">
        <f t="shared" si="333"/>
        <v>0</v>
      </c>
      <c r="BB1325" s="49">
        <v>0</v>
      </c>
      <c r="BC1325" s="52" t="s">
        <v>1120</v>
      </c>
      <c r="BD1325" s="52" t="s">
        <v>1120</v>
      </c>
      <c r="BE1325" s="52" t="s">
        <v>1060</v>
      </c>
      <c r="BF1325" s="38"/>
    </row>
    <row r="1326" spans="1:58" s="33" customFormat="1" x14ac:dyDescent="0.2">
      <c r="A1326" s="47">
        <v>205594</v>
      </c>
      <c r="B1326" s="48" t="s">
        <v>1216</v>
      </c>
      <c r="C1326" s="48">
        <v>-1327</v>
      </c>
      <c r="D1326" s="48">
        <v>0</v>
      </c>
      <c r="E1326" s="48">
        <v>0</v>
      </c>
      <c r="F1326" s="49">
        <f t="shared" si="319"/>
        <v>0</v>
      </c>
      <c r="G1326" s="48">
        <v>-1327</v>
      </c>
      <c r="H1326" s="48">
        <v>0</v>
      </c>
      <c r="I1326" s="48">
        <v>0</v>
      </c>
      <c r="J1326" s="49">
        <f t="shared" si="320"/>
        <v>0</v>
      </c>
      <c r="K1326" s="48">
        <v>-1327</v>
      </c>
      <c r="L1326" s="48">
        <v>0</v>
      </c>
      <c r="M1326" s="48">
        <v>0</v>
      </c>
      <c r="N1326" s="49">
        <f t="shared" si="321"/>
        <v>0</v>
      </c>
      <c r="O1326" s="48">
        <v>-1327</v>
      </c>
      <c r="P1326" s="48">
        <v>0</v>
      </c>
      <c r="Q1326" s="48">
        <v>0</v>
      </c>
      <c r="R1326" s="49">
        <f t="shared" si="322"/>
        <v>0</v>
      </c>
      <c r="S1326" s="54">
        <v>0</v>
      </c>
      <c r="T1326" s="48">
        <v>0</v>
      </c>
      <c r="U1326" s="48">
        <v>0</v>
      </c>
      <c r="V1326" s="49">
        <f t="shared" si="323"/>
        <v>0</v>
      </c>
      <c r="W1326" s="54">
        <v>0</v>
      </c>
      <c r="X1326" s="48">
        <v>0</v>
      </c>
      <c r="Y1326" s="48">
        <v>0</v>
      </c>
      <c r="Z1326" s="49">
        <f t="shared" si="324"/>
        <v>0</v>
      </c>
      <c r="AA1326" s="54">
        <v>0</v>
      </c>
      <c r="AB1326" s="48">
        <v>0</v>
      </c>
      <c r="AC1326" s="48">
        <v>0</v>
      </c>
      <c r="AD1326" s="49">
        <f t="shared" si="325"/>
        <v>0</v>
      </c>
      <c r="AE1326" s="54">
        <v>0</v>
      </c>
      <c r="AF1326" s="48">
        <v>0</v>
      </c>
      <c r="AG1326" s="48">
        <v>0</v>
      </c>
      <c r="AH1326" s="49">
        <f t="shared" si="326"/>
        <v>0</v>
      </c>
      <c r="AI1326" s="54">
        <v>0</v>
      </c>
      <c r="AJ1326" s="48">
        <v>0</v>
      </c>
      <c r="AK1326" s="48">
        <v>0</v>
      </c>
      <c r="AL1326" s="49">
        <f t="shared" si="327"/>
        <v>0</v>
      </c>
      <c r="AM1326" s="48">
        <v>0</v>
      </c>
      <c r="AN1326" s="48">
        <v>0</v>
      </c>
      <c r="AO1326" s="48">
        <v>0</v>
      </c>
      <c r="AP1326" s="49">
        <f t="shared" si="328"/>
        <v>0</v>
      </c>
      <c r="AQ1326" s="48">
        <v>0</v>
      </c>
      <c r="AR1326" s="50">
        <v>0</v>
      </c>
      <c r="AS1326" s="50">
        <v>0</v>
      </c>
      <c r="AT1326" s="51">
        <f t="shared" si="329"/>
        <v>0</v>
      </c>
      <c r="AU1326" s="48">
        <v>0</v>
      </c>
      <c r="AV1326" s="50">
        <v>0</v>
      </c>
      <c r="AW1326" s="50">
        <v>0</v>
      </c>
      <c r="AX1326" s="51">
        <f t="shared" si="330"/>
        <v>0</v>
      </c>
      <c r="AY1326" s="50">
        <f t="shared" si="331"/>
        <v>-5308</v>
      </c>
      <c r="AZ1326" s="50">
        <f t="shared" si="332"/>
        <v>0</v>
      </c>
      <c r="BA1326" s="50">
        <f t="shared" si="333"/>
        <v>0</v>
      </c>
      <c r="BB1326" s="49">
        <v>0</v>
      </c>
      <c r="BC1326" s="52" t="s">
        <v>1120</v>
      </c>
      <c r="BD1326" s="52" t="s">
        <v>1120</v>
      </c>
      <c r="BE1326" s="52" t="s">
        <v>1060</v>
      </c>
      <c r="BF1326" s="38"/>
    </row>
    <row r="1327" spans="1:58" s="33" customFormat="1" x14ac:dyDescent="0.2">
      <c r="A1327" s="47">
        <v>119032</v>
      </c>
      <c r="B1327" s="48" t="s">
        <v>1686</v>
      </c>
      <c r="C1327" s="48">
        <v>-163985.4</v>
      </c>
      <c r="D1327" s="48">
        <v>0</v>
      </c>
      <c r="E1327" s="48">
        <v>0</v>
      </c>
      <c r="F1327" s="49">
        <f t="shared" si="319"/>
        <v>0</v>
      </c>
      <c r="G1327" s="48">
        <v>-163985.4</v>
      </c>
      <c r="H1327" s="48">
        <v>0</v>
      </c>
      <c r="I1327" s="48">
        <v>0</v>
      </c>
      <c r="J1327" s="49">
        <f t="shared" si="320"/>
        <v>0</v>
      </c>
      <c r="K1327" s="48">
        <v>-163985.4</v>
      </c>
      <c r="L1327" s="48">
        <v>0</v>
      </c>
      <c r="M1327" s="48">
        <v>0</v>
      </c>
      <c r="N1327" s="49">
        <f t="shared" si="321"/>
        <v>0</v>
      </c>
      <c r="O1327" s="48">
        <v>-163985.4</v>
      </c>
      <c r="P1327" s="48">
        <v>0</v>
      </c>
      <c r="Q1327" s="48">
        <v>0</v>
      </c>
      <c r="R1327" s="49">
        <f t="shared" si="322"/>
        <v>0</v>
      </c>
      <c r="S1327" s="48">
        <v>-163985.4</v>
      </c>
      <c r="T1327" s="48">
        <v>0</v>
      </c>
      <c r="U1327" s="48">
        <v>0</v>
      </c>
      <c r="V1327" s="49">
        <f t="shared" si="323"/>
        <v>0</v>
      </c>
      <c r="W1327" s="48">
        <v>-163985.4</v>
      </c>
      <c r="X1327" s="48">
        <v>0</v>
      </c>
      <c r="Y1327" s="48">
        <v>0</v>
      </c>
      <c r="Z1327" s="49">
        <f t="shared" si="324"/>
        <v>0</v>
      </c>
      <c r="AA1327" s="48">
        <v>-163985.4</v>
      </c>
      <c r="AB1327" s="48">
        <v>0</v>
      </c>
      <c r="AC1327" s="48">
        <v>0</v>
      </c>
      <c r="AD1327" s="49">
        <f t="shared" si="325"/>
        <v>0</v>
      </c>
      <c r="AE1327" s="48">
        <v>-163985.4</v>
      </c>
      <c r="AF1327" s="48">
        <v>0</v>
      </c>
      <c r="AG1327" s="48">
        <v>0</v>
      </c>
      <c r="AH1327" s="49">
        <f t="shared" si="326"/>
        <v>0</v>
      </c>
      <c r="AI1327" s="48">
        <v>-163985.4</v>
      </c>
      <c r="AJ1327" s="48">
        <v>0</v>
      </c>
      <c r="AK1327" s="48">
        <v>0</v>
      </c>
      <c r="AL1327" s="49">
        <f t="shared" si="327"/>
        <v>0</v>
      </c>
      <c r="AM1327" s="48">
        <v>-163985.4</v>
      </c>
      <c r="AN1327" s="48">
        <v>0</v>
      </c>
      <c r="AO1327" s="48">
        <v>0</v>
      </c>
      <c r="AP1327" s="49">
        <f t="shared" si="328"/>
        <v>0</v>
      </c>
      <c r="AQ1327" s="48">
        <v>-163985.4</v>
      </c>
      <c r="AR1327" s="50">
        <v>0</v>
      </c>
      <c r="AS1327" s="50">
        <v>0</v>
      </c>
      <c r="AT1327" s="51">
        <f t="shared" si="329"/>
        <v>0</v>
      </c>
      <c r="AU1327" s="48">
        <v>0</v>
      </c>
      <c r="AV1327" s="50">
        <v>0</v>
      </c>
      <c r="AW1327" s="50">
        <v>0</v>
      </c>
      <c r="AX1327" s="51">
        <f t="shared" si="330"/>
        <v>0</v>
      </c>
      <c r="AY1327" s="50">
        <f t="shared" si="331"/>
        <v>-1147897.8</v>
      </c>
      <c r="AZ1327" s="50">
        <f t="shared" si="332"/>
        <v>0</v>
      </c>
      <c r="BA1327" s="50">
        <f t="shared" si="333"/>
        <v>0</v>
      </c>
      <c r="BB1327" s="49">
        <v>0</v>
      </c>
      <c r="BC1327" s="52" t="s">
        <v>787</v>
      </c>
      <c r="BD1327" s="52" t="s">
        <v>1219</v>
      </c>
      <c r="BE1327" s="52" t="s">
        <v>1060</v>
      </c>
      <c r="BF1327" s="38"/>
    </row>
    <row r="1328" spans="1:58" s="33" customFormat="1" x14ac:dyDescent="0.2">
      <c r="A1328" s="47">
        <v>119052</v>
      </c>
      <c r="B1328" s="48" t="s">
        <v>1218</v>
      </c>
      <c r="C1328" s="48">
        <v>57466.1</v>
      </c>
      <c r="D1328" s="48">
        <v>1017857.5</v>
      </c>
      <c r="E1328" s="48">
        <v>149.75</v>
      </c>
      <c r="F1328" s="49">
        <f t="shared" si="319"/>
        <v>1.6937370899168105</v>
      </c>
      <c r="G1328" s="48">
        <v>110078.11</v>
      </c>
      <c r="H1328" s="48">
        <v>664570</v>
      </c>
      <c r="I1328" s="48">
        <v>101</v>
      </c>
      <c r="J1328" s="49">
        <f t="shared" si="320"/>
        <v>5.1347810012489274</v>
      </c>
      <c r="K1328" s="48">
        <v>134712.38</v>
      </c>
      <c r="L1328" s="48">
        <v>1395210</v>
      </c>
      <c r="M1328" s="48">
        <v>203</v>
      </c>
      <c r="N1328" s="49">
        <f t="shared" si="321"/>
        <v>2.8966043821360228</v>
      </c>
      <c r="O1328" s="48">
        <v>389568.89</v>
      </c>
      <c r="P1328" s="48">
        <v>1101920</v>
      </c>
      <c r="Q1328" s="48">
        <v>160.5</v>
      </c>
      <c r="R1328" s="49">
        <f t="shared" si="322"/>
        <v>10.959630091113693</v>
      </c>
      <c r="S1328" s="48">
        <v>427907.39</v>
      </c>
      <c r="T1328" s="48">
        <v>927157.5</v>
      </c>
      <c r="U1328" s="48">
        <v>137.15</v>
      </c>
      <c r="V1328" s="49">
        <f t="shared" si="323"/>
        <v>14.307309265146429</v>
      </c>
      <c r="W1328" s="48">
        <v>635429.16</v>
      </c>
      <c r="X1328" s="48">
        <v>1255200</v>
      </c>
      <c r="Y1328" s="48">
        <v>186</v>
      </c>
      <c r="Z1328" s="49">
        <f t="shared" si="324"/>
        <v>15.187121414913959</v>
      </c>
      <c r="AA1328" s="48">
        <v>836144.16</v>
      </c>
      <c r="AB1328" s="48">
        <v>951300</v>
      </c>
      <c r="AC1328" s="48">
        <v>134</v>
      </c>
      <c r="AD1328" s="49">
        <f t="shared" si="325"/>
        <v>27.247418227688428</v>
      </c>
      <c r="AE1328" s="48">
        <v>712967.16</v>
      </c>
      <c r="AF1328" s="48">
        <v>610200</v>
      </c>
      <c r="AG1328" s="48">
        <v>84</v>
      </c>
      <c r="AH1328" s="49">
        <f t="shared" si="326"/>
        <v>35.05246607669617</v>
      </c>
      <c r="AI1328" s="48">
        <v>785237.16</v>
      </c>
      <c r="AJ1328" s="48">
        <v>1457120</v>
      </c>
      <c r="AK1328" s="48">
        <v>206</v>
      </c>
      <c r="AL1328" s="49">
        <f t="shared" si="327"/>
        <v>16.705797710552325</v>
      </c>
      <c r="AM1328" s="48">
        <v>761373.17</v>
      </c>
      <c r="AN1328" s="48">
        <v>794200</v>
      </c>
      <c r="AO1328" s="48">
        <v>117.5</v>
      </c>
      <c r="AP1328" s="49">
        <f t="shared" si="328"/>
        <v>29.718670700075549</v>
      </c>
      <c r="AQ1328" s="48">
        <v>788588.16</v>
      </c>
      <c r="AR1328" s="50">
        <v>717700</v>
      </c>
      <c r="AS1328" s="50">
        <v>104</v>
      </c>
      <c r="AT1328" s="51">
        <f t="shared" si="329"/>
        <v>34.061910213180994</v>
      </c>
      <c r="AU1328" s="48">
        <v>505553.47</v>
      </c>
      <c r="AV1328" s="50">
        <v>1790050</v>
      </c>
      <c r="AW1328" s="50">
        <v>251</v>
      </c>
      <c r="AX1328" s="51">
        <f t="shared" si="330"/>
        <v>8.7551507332197414</v>
      </c>
      <c r="AY1328" s="50">
        <f t="shared" si="331"/>
        <v>2591306.1900000004</v>
      </c>
      <c r="AZ1328" s="50">
        <f t="shared" si="332"/>
        <v>7313215</v>
      </c>
      <c r="BA1328" s="50">
        <f t="shared" si="333"/>
        <v>1833.9</v>
      </c>
      <c r="BB1328" s="49">
        <v>15.02038319856085</v>
      </c>
      <c r="BC1328" s="52" t="s">
        <v>787</v>
      </c>
      <c r="BD1328" s="52" t="s">
        <v>1219</v>
      </c>
      <c r="BE1328" s="52" t="s">
        <v>1060</v>
      </c>
      <c r="BF1328" s="38"/>
    </row>
    <row r="1329" spans="1:58" s="33" customFormat="1" x14ac:dyDescent="0.2">
      <c r="A1329" s="47">
        <v>145612</v>
      </c>
      <c r="B1329" s="48" t="s">
        <v>1232</v>
      </c>
      <c r="C1329" s="48">
        <v>-9847.07</v>
      </c>
      <c r="D1329" s="48">
        <v>0</v>
      </c>
      <c r="E1329" s="48">
        <v>0</v>
      </c>
      <c r="F1329" s="49">
        <f t="shared" si="319"/>
        <v>0</v>
      </c>
      <c r="G1329" s="48">
        <v>-9847.07</v>
      </c>
      <c r="H1329" s="48">
        <v>0</v>
      </c>
      <c r="I1329" s="48">
        <v>0</v>
      </c>
      <c r="J1329" s="49">
        <f t="shared" si="320"/>
        <v>0</v>
      </c>
      <c r="K1329" s="48">
        <v>-9847.07</v>
      </c>
      <c r="L1329" s="48">
        <v>0</v>
      </c>
      <c r="M1329" s="48">
        <v>0</v>
      </c>
      <c r="N1329" s="49">
        <f t="shared" si="321"/>
        <v>0</v>
      </c>
      <c r="O1329" s="48">
        <v>-9847.07</v>
      </c>
      <c r="P1329" s="48">
        <v>0</v>
      </c>
      <c r="Q1329" s="48">
        <v>0</v>
      </c>
      <c r="R1329" s="49">
        <f t="shared" si="322"/>
        <v>0</v>
      </c>
      <c r="S1329" s="48">
        <v>-9847.07</v>
      </c>
      <c r="T1329" s="48">
        <v>0</v>
      </c>
      <c r="U1329" s="48">
        <v>0</v>
      </c>
      <c r="V1329" s="49">
        <f t="shared" si="323"/>
        <v>0</v>
      </c>
      <c r="W1329" s="48">
        <v>-9847.07</v>
      </c>
      <c r="X1329" s="48">
        <v>0</v>
      </c>
      <c r="Y1329" s="48">
        <v>0</v>
      </c>
      <c r="Z1329" s="49">
        <f t="shared" si="324"/>
        <v>0</v>
      </c>
      <c r="AA1329" s="48">
        <v>-9847.07</v>
      </c>
      <c r="AB1329" s="48">
        <v>0</v>
      </c>
      <c r="AC1329" s="48">
        <v>0</v>
      </c>
      <c r="AD1329" s="49">
        <f t="shared" si="325"/>
        <v>0</v>
      </c>
      <c r="AE1329" s="48">
        <v>-9847.07</v>
      </c>
      <c r="AF1329" s="48">
        <v>0</v>
      </c>
      <c r="AG1329" s="48">
        <v>0</v>
      </c>
      <c r="AH1329" s="49">
        <f t="shared" si="326"/>
        <v>0</v>
      </c>
      <c r="AI1329" s="48">
        <v>-9847.07</v>
      </c>
      <c r="AJ1329" s="48">
        <v>0</v>
      </c>
      <c r="AK1329" s="48">
        <v>0</v>
      </c>
      <c r="AL1329" s="49">
        <f t="shared" si="327"/>
        <v>0</v>
      </c>
      <c r="AM1329" s="48">
        <v>-9847.07</v>
      </c>
      <c r="AN1329" s="48">
        <v>0</v>
      </c>
      <c r="AO1329" s="48">
        <v>0</v>
      </c>
      <c r="AP1329" s="49">
        <f t="shared" si="328"/>
        <v>0</v>
      </c>
      <c r="AQ1329" s="48">
        <v>-9847.07</v>
      </c>
      <c r="AR1329" s="50">
        <v>0</v>
      </c>
      <c r="AS1329" s="50">
        <v>0</v>
      </c>
      <c r="AT1329" s="51">
        <f t="shared" si="329"/>
        <v>0</v>
      </c>
      <c r="AU1329" s="48">
        <v>-9847.07</v>
      </c>
      <c r="AV1329" s="50">
        <v>0</v>
      </c>
      <c r="AW1329" s="50">
        <v>0</v>
      </c>
      <c r="AX1329" s="51">
        <f t="shared" si="330"/>
        <v>0</v>
      </c>
      <c r="AY1329" s="50">
        <f t="shared" si="331"/>
        <v>-68929.489999999991</v>
      </c>
      <c r="AZ1329" s="50">
        <f t="shared" si="332"/>
        <v>0</v>
      </c>
      <c r="BA1329" s="50">
        <f t="shared" si="333"/>
        <v>0</v>
      </c>
      <c r="BB1329" s="49">
        <v>0</v>
      </c>
      <c r="BC1329" s="52" t="s">
        <v>787</v>
      </c>
      <c r="BD1329" s="52" t="s">
        <v>1219</v>
      </c>
      <c r="BE1329" s="52" t="s">
        <v>1060</v>
      </c>
      <c r="BF1329" s="38"/>
    </row>
    <row r="1330" spans="1:58" s="33" customFormat="1" x14ac:dyDescent="0.2">
      <c r="A1330" s="47">
        <v>149459</v>
      </c>
      <c r="B1330" s="48" t="s">
        <v>1233</v>
      </c>
      <c r="C1330" s="48">
        <v>-7268.09</v>
      </c>
      <c r="D1330" s="48">
        <v>0</v>
      </c>
      <c r="E1330" s="48">
        <v>0</v>
      </c>
      <c r="F1330" s="49">
        <f t="shared" si="319"/>
        <v>0</v>
      </c>
      <c r="G1330" s="48">
        <v>-7268.09</v>
      </c>
      <c r="H1330" s="48">
        <v>0</v>
      </c>
      <c r="I1330" s="48">
        <v>0</v>
      </c>
      <c r="J1330" s="49">
        <f t="shared" si="320"/>
        <v>0</v>
      </c>
      <c r="K1330" s="48">
        <v>-7268.09</v>
      </c>
      <c r="L1330" s="48">
        <v>0</v>
      </c>
      <c r="M1330" s="48">
        <v>0</v>
      </c>
      <c r="N1330" s="49">
        <f t="shared" si="321"/>
        <v>0</v>
      </c>
      <c r="O1330" s="48">
        <v>-7268.09</v>
      </c>
      <c r="P1330" s="48">
        <v>0</v>
      </c>
      <c r="Q1330" s="48">
        <v>0</v>
      </c>
      <c r="R1330" s="49">
        <f t="shared" si="322"/>
        <v>0</v>
      </c>
      <c r="S1330" s="48">
        <v>-7268.09</v>
      </c>
      <c r="T1330" s="48">
        <v>0</v>
      </c>
      <c r="U1330" s="48">
        <v>0</v>
      </c>
      <c r="V1330" s="49">
        <f t="shared" si="323"/>
        <v>0</v>
      </c>
      <c r="W1330" s="48">
        <v>-7268.09</v>
      </c>
      <c r="X1330" s="48">
        <v>0</v>
      </c>
      <c r="Y1330" s="48">
        <v>0</v>
      </c>
      <c r="Z1330" s="49">
        <f t="shared" si="324"/>
        <v>0</v>
      </c>
      <c r="AA1330" s="48">
        <v>-7268.09</v>
      </c>
      <c r="AB1330" s="48">
        <v>0</v>
      </c>
      <c r="AC1330" s="48">
        <v>0</v>
      </c>
      <c r="AD1330" s="49">
        <f t="shared" si="325"/>
        <v>0</v>
      </c>
      <c r="AE1330" s="48">
        <v>-7268.09</v>
      </c>
      <c r="AF1330" s="48">
        <v>0</v>
      </c>
      <c r="AG1330" s="48">
        <v>0</v>
      </c>
      <c r="AH1330" s="49">
        <f t="shared" si="326"/>
        <v>0</v>
      </c>
      <c r="AI1330" s="48">
        <v>-7268.09</v>
      </c>
      <c r="AJ1330" s="48">
        <v>0</v>
      </c>
      <c r="AK1330" s="48">
        <v>0</v>
      </c>
      <c r="AL1330" s="49">
        <f t="shared" si="327"/>
        <v>0</v>
      </c>
      <c r="AM1330" s="48">
        <v>-7268.09</v>
      </c>
      <c r="AN1330" s="48">
        <v>0</v>
      </c>
      <c r="AO1330" s="48">
        <v>0</v>
      </c>
      <c r="AP1330" s="49">
        <f t="shared" si="328"/>
        <v>0</v>
      </c>
      <c r="AQ1330" s="48">
        <v>-7268.09</v>
      </c>
      <c r="AR1330" s="50">
        <v>0</v>
      </c>
      <c r="AS1330" s="50">
        <v>0</v>
      </c>
      <c r="AT1330" s="51">
        <f t="shared" si="329"/>
        <v>0</v>
      </c>
      <c r="AU1330" s="48">
        <v>-7268.09</v>
      </c>
      <c r="AV1330" s="50">
        <v>0</v>
      </c>
      <c r="AW1330" s="50">
        <v>0</v>
      </c>
      <c r="AX1330" s="51">
        <f t="shared" si="330"/>
        <v>0</v>
      </c>
      <c r="AY1330" s="50">
        <f t="shared" si="331"/>
        <v>-50876.62999999999</v>
      </c>
      <c r="AZ1330" s="50">
        <f t="shared" si="332"/>
        <v>0</v>
      </c>
      <c r="BA1330" s="50">
        <f t="shared" si="333"/>
        <v>0</v>
      </c>
      <c r="BB1330" s="49">
        <v>0</v>
      </c>
      <c r="BC1330" s="52" t="s">
        <v>787</v>
      </c>
      <c r="BD1330" s="52" t="s">
        <v>1219</v>
      </c>
      <c r="BE1330" s="52" t="s">
        <v>1060</v>
      </c>
      <c r="BF1330" s="38"/>
    </row>
    <row r="1331" spans="1:58" s="33" customFormat="1" x14ac:dyDescent="0.2">
      <c r="A1331" s="47">
        <v>149969</v>
      </c>
      <c r="B1331" s="48" t="s">
        <v>1220</v>
      </c>
      <c r="C1331" s="48">
        <v>62401.53</v>
      </c>
      <c r="D1331" s="48">
        <v>357230</v>
      </c>
      <c r="E1331" s="48">
        <v>51.5</v>
      </c>
      <c r="F1331" s="49">
        <f t="shared" si="319"/>
        <v>5.2404498502365424</v>
      </c>
      <c r="G1331" s="48">
        <v>116061.53</v>
      </c>
      <c r="H1331" s="48">
        <v>365350</v>
      </c>
      <c r="I1331" s="48">
        <v>55</v>
      </c>
      <c r="J1331" s="49">
        <f t="shared" si="320"/>
        <v>9.8478374982893104</v>
      </c>
      <c r="K1331" s="48">
        <v>-22703.47</v>
      </c>
      <c r="L1331" s="48">
        <v>533390</v>
      </c>
      <c r="M1331" s="48">
        <v>75.5</v>
      </c>
      <c r="N1331" s="49">
        <f t="shared" si="321"/>
        <v>-1.2769345132079717</v>
      </c>
      <c r="O1331" s="48">
        <v>364306.52</v>
      </c>
      <c r="P1331" s="48">
        <v>699270</v>
      </c>
      <c r="Q1331" s="48">
        <v>101</v>
      </c>
      <c r="R1331" s="49">
        <f t="shared" si="322"/>
        <v>16.150417034907832</v>
      </c>
      <c r="S1331" s="48">
        <v>242946.51</v>
      </c>
      <c r="T1331" s="48">
        <v>264900</v>
      </c>
      <c r="U1331" s="48">
        <v>38</v>
      </c>
      <c r="V1331" s="49">
        <f t="shared" si="323"/>
        <v>28.430886409966025</v>
      </c>
      <c r="W1331" s="48">
        <v>180041.51</v>
      </c>
      <c r="X1331" s="48">
        <v>139000</v>
      </c>
      <c r="Y1331" s="48">
        <v>20</v>
      </c>
      <c r="Z1331" s="49">
        <f t="shared" si="324"/>
        <v>38.857879856115112</v>
      </c>
      <c r="AA1331" s="48">
        <v>285961.52</v>
      </c>
      <c r="AB1331" s="48">
        <v>443800</v>
      </c>
      <c r="AC1331" s="48">
        <v>62</v>
      </c>
      <c r="AD1331" s="49">
        <f t="shared" si="325"/>
        <v>19.974779450202796</v>
      </c>
      <c r="AE1331" s="48">
        <v>150481.51999999999</v>
      </c>
      <c r="AF1331" s="48">
        <v>222300</v>
      </c>
      <c r="AG1331" s="48">
        <v>32</v>
      </c>
      <c r="AH1331" s="49">
        <f t="shared" si="326"/>
        <v>20.307897435897434</v>
      </c>
      <c r="AI1331" s="48">
        <v>7926.52</v>
      </c>
      <c r="AJ1331" s="48">
        <v>21690</v>
      </c>
      <c r="AK1331" s="48">
        <v>3</v>
      </c>
      <c r="AL1331" s="49">
        <f t="shared" si="327"/>
        <v>11.328820654679577</v>
      </c>
      <c r="AM1331" s="48">
        <v>224396.52</v>
      </c>
      <c r="AN1331" s="48">
        <v>607910</v>
      </c>
      <c r="AO1331" s="48">
        <v>88</v>
      </c>
      <c r="AP1331" s="49">
        <f t="shared" si="328"/>
        <v>11.442963793982662</v>
      </c>
      <c r="AQ1331" s="48">
        <v>249296.52</v>
      </c>
      <c r="AR1331" s="50">
        <v>309400</v>
      </c>
      <c r="AS1331" s="50">
        <v>42</v>
      </c>
      <c r="AT1331" s="51">
        <f t="shared" si="329"/>
        <v>24.977996509372982</v>
      </c>
      <c r="AU1331" s="48">
        <v>-29953.48</v>
      </c>
      <c r="AV1331" s="50">
        <v>372300</v>
      </c>
      <c r="AW1331" s="50">
        <v>52</v>
      </c>
      <c r="AX1331" s="51">
        <f t="shared" si="330"/>
        <v>-2.4941119527262958</v>
      </c>
      <c r="AY1331" s="50">
        <f t="shared" si="331"/>
        <v>1229015.6499999999</v>
      </c>
      <c r="AZ1331" s="50">
        <f t="shared" si="332"/>
        <v>2802940</v>
      </c>
      <c r="BA1331" s="50">
        <f t="shared" si="333"/>
        <v>620</v>
      </c>
      <c r="BB1331" s="49">
        <v>13.090173444727826</v>
      </c>
      <c r="BC1331" s="52" t="s">
        <v>787</v>
      </c>
      <c r="BD1331" s="52" t="s">
        <v>1219</v>
      </c>
      <c r="BE1331" s="52" t="s">
        <v>1060</v>
      </c>
      <c r="BF1331" s="38"/>
    </row>
    <row r="1332" spans="1:58" s="33" customFormat="1" x14ac:dyDescent="0.2">
      <c r="A1332" s="47">
        <v>172964</v>
      </c>
      <c r="B1332" s="48" t="s">
        <v>1687</v>
      </c>
      <c r="C1332" s="48">
        <v>189006.71</v>
      </c>
      <c r="D1332" s="48">
        <v>200150</v>
      </c>
      <c r="E1332" s="48">
        <v>30</v>
      </c>
      <c r="F1332" s="49">
        <f t="shared" si="319"/>
        <v>28.329759180614538</v>
      </c>
      <c r="G1332" s="48">
        <v>30156.71</v>
      </c>
      <c r="H1332" s="48">
        <v>97050</v>
      </c>
      <c r="I1332" s="48">
        <v>15</v>
      </c>
      <c r="J1332" s="49">
        <f t="shared" si="320"/>
        <v>9.6327461102524481</v>
      </c>
      <c r="K1332" s="48">
        <v>214569.21</v>
      </c>
      <c r="L1332" s="48">
        <v>600805</v>
      </c>
      <c r="M1332" s="48">
        <v>89.5</v>
      </c>
      <c r="N1332" s="49">
        <f t="shared" si="321"/>
        <v>10.714085768260917</v>
      </c>
      <c r="O1332" s="48">
        <v>195904.21</v>
      </c>
      <c r="P1332" s="48">
        <v>524540</v>
      </c>
      <c r="Q1332" s="48">
        <v>78</v>
      </c>
      <c r="R1332" s="49">
        <f t="shared" si="322"/>
        <v>11.577821538872154</v>
      </c>
      <c r="S1332" s="48">
        <v>230034.21</v>
      </c>
      <c r="T1332" s="48">
        <v>374250</v>
      </c>
      <c r="U1332" s="48">
        <v>57</v>
      </c>
      <c r="V1332" s="49">
        <f t="shared" si="323"/>
        <v>19.0542698997996</v>
      </c>
      <c r="W1332" s="48">
        <v>341004.22</v>
      </c>
      <c r="X1332" s="48">
        <v>665050</v>
      </c>
      <c r="Y1332" s="48">
        <v>101</v>
      </c>
      <c r="Z1332" s="49">
        <f t="shared" si="324"/>
        <v>15.38249244417713</v>
      </c>
      <c r="AA1332" s="48">
        <v>270809.21000000002</v>
      </c>
      <c r="AB1332" s="48">
        <v>395000</v>
      </c>
      <c r="AC1332" s="48">
        <v>55</v>
      </c>
      <c r="AD1332" s="49">
        <f t="shared" si="325"/>
        <v>21.253381037974684</v>
      </c>
      <c r="AE1332" s="48">
        <v>329159.21000000002</v>
      </c>
      <c r="AF1332" s="48">
        <v>345750</v>
      </c>
      <c r="AG1332" s="48">
        <v>50</v>
      </c>
      <c r="AH1332" s="49">
        <f t="shared" si="326"/>
        <v>28.560452060737529</v>
      </c>
      <c r="AI1332" s="48">
        <v>196119.21</v>
      </c>
      <c r="AJ1332" s="48">
        <v>233800</v>
      </c>
      <c r="AK1332" s="48">
        <v>35</v>
      </c>
      <c r="AL1332" s="49">
        <f t="shared" si="327"/>
        <v>26.003830239520958</v>
      </c>
      <c r="AM1332" s="48">
        <v>96119.21</v>
      </c>
      <c r="AN1332" s="48">
        <v>0</v>
      </c>
      <c r="AO1332" s="48">
        <v>0</v>
      </c>
      <c r="AP1332" s="49">
        <f t="shared" si="328"/>
        <v>0</v>
      </c>
      <c r="AQ1332" s="48">
        <v>134919.21</v>
      </c>
      <c r="AR1332" s="50">
        <v>274200</v>
      </c>
      <c r="AS1332" s="50">
        <v>38</v>
      </c>
      <c r="AT1332" s="51">
        <f t="shared" si="329"/>
        <v>15.253448249452951</v>
      </c>
      <c r="AU1332" s="48">
        <v>219121.4</v>
      </c>
      <c r="AV1332" s="50">
        <v>438937.5</v>
      </c>
      <c r="AW1332" s="50">
        <v>61.75</v>
      </c>
      <c r="AX1332" s="51">
        <f t="shared" si="330"/>
        <v>15.475468375338174</v>
      </c>
      <c r="AY1332" s="50">
        <f t="shared" si="331"/>
        <v>1471484.48</v>
      </c>
      <c r="AZ1332" s="50">
        <f t="shared" si="332"/>
        <v>2856845</v>
      </c>
      <c r="BA1332" s="50">
        <f t="shared" si="333"/>
        <v>610.25</v>
      </c>
      <c r="BB1332" s="49">
        <v>18.280277192671704</v>
      </c>
      <c r="BC1332" s="52" t="s">
        <v>787</v>
      </c>
      <c r="BD1332" s="52" t="s">
        <v>1219</v>
      </c>
      <c r="BE1332" s="52" t="s">
        <v>1060</v>
      </c>
      <c r="BF1332" s="38"/>
    </row>
    <row r="1333" spans="1:58" s="33" customFormat="1" x14ac:dyDescent="0.2">
      <c r="A1333" s="47">
        <v>175579</v>
      </c>
      <c r="B1333" s="48" t="s">
        <v>1688</v>
      </c>
      <c r="C1333" s="48">
        <v>-52838.69</v>
      </c>
      <c r="D1333" s="48">
        <v>0</v>
      </c>
      <c r="E1333" s="48">
        <v>0</v>
      </c>
      <c r="F1333" s="49">
        <f t="shared" si="319"/>
        <v>0</v>
      </c>
      <c r="G1333" s="48">
        <v>-52838.69</v>
      </c>
      <c r="H1333" s="48">
        <v>0</v>
      </c>
      <c r="I1333" s="48">
        <v>0</v>
      </c>
      <c r="J1333" s="49">
        <f t="shared" si="320"/>
        <v>0</v>
      </c>
      <c r="K1333" s="48">
        <v>0</v>
      </c>
      <c r="L1333" s="48">
        <v>0</v>
      </c>
      <c r="M1333" s="48">
        <v>0</v>
      </c>
      <c r="N1333" s="49">
        <f t="shared" si="321"/>
        <v>0</v>
      </c>
      <c r="O1333" s="48">
        <v>0</v>
      </c>
      <c r="P1333" s="48">
        <v>0</v>
      </c>
      <c r="Q1333" s="48">
        <v>0</v>
      </c>
      <c r="R1333" s="49">
        <f t="shared" si="322"/>
        <v>0</v>
      </c>
      <c r="S1333" s="48">
        <v>0</v>
      </c>
      <c r="T1333" s="48">
        <v>0</v>
      </c>
      <c r="U1333" s="48">
        <v>0</v>
      </c>
      <c r="V1333" s="49">
        <f t="shared" si="323"/>
        <v>0</v>
      </c>
      <c r="W1333" s="48">
        <v>0</v>
      </c>
      <c r="X1333" s="48">
        <v>0</v>
      </c>
      <c r="Y1333" s="48">
        <v>0</v>
      </c>
      <c r="Z1333" s="49">
        <f t="shared" si="324"/>
        <v>0</v>
      </c>
      <c r="AA1333" s="48">
        <v>0</v>
      </c>
      <c r="AB1333" s="48">
        <v>0</v>
      </c>
      <c r="AC1333" s="48">
        <v>0</v>
      </c>
      <c r="AD1333" s="49">
        <f t="shared" si="325"/>
        <v>0</v>
      </c>
      <c r="AE1333" s="48">
        <v>0</v>
      </c>
      <c r="AF1333" s="48">
        <v>0</v>
      </c>
      <c r="AG1333" s="48">
        <v>0</v>
      </c>
      <c r="AH1333" s="49">
        <f t="shared" si="326"/>
        <v>0</v>
      </c>
      <c r="AI1333" s="48">
        <v>0</v>
      </c>
      <c r="AJ1333" s="48">
        <v>0</v>
      </c>
      <c r="AK1333" s="48">
        <v>0</v>
      </c>
      <c r="AL1333" s="49">
        <f t="shared" si="327"/>
        <v>0</v>
      </c>
      <c r="AM1333" s="48">
        <v>0</v>
      </c>
      <c r="AN1333" s="48">
        <v>0</v>
      </c>
      <c r="AO1333" s="48">
        <v>0</v>
      </c>
      <c r="AP1333" s="49">
        <f t="shared" si="328"/>
        <v>0</v>
      </c>
      <c r="AQ1333" s="48">
        <v>0</v>
      </c>
      <c r="AR1333" s="50">
        <v>0</v>
      </c>
      <c r="AS1333" s="50">
        <v>0</v>
      </c>
      <c r="AT1333" s="51">
        <f t="shared" si="329"/>
        <v>0</v>
      </c>
      <c r="AU1333" s="48">
        <v>0</v>
      </c>
      <c r="AV1333" s="50">
        <v>0</v>
      </c>
      <c r="AW1333" s="50">
        <v>0</v>
      </c>
      <c r="AX1333" s="51">
        <f t="shared" si="330"/>
        <v>0</v>
      </c>
      <c r="AY1333" s="50">
        <f t="shared" si="331"/>
        <v>-105677.38</v>
      </c>
      <c r="AZ1333" s="50">
        <f t="shared" si="332"/>
        <v>0</v>
      </c>
      <c r="BA1333" s="50">
        <f t="shared" si="333"/>
        <v>0</v>
      </c>
      <c r="BB1333" s="49">
        <v>0</v>
      </c>
      <c r="BC1333" s="52" t="s">
        <v>787</v>
      </c>
      <c r="BD1333" s="52" t="s">
        <v>1219</v>
      </c>
      <c r="BE1333" s="52" t="s">
        <v>1060</v>
      </c>
      <c r="BF1333" s="38"/>
    </row>
    <row r="1334" spans="1:58" s="33" customFormat="1" x14ac:dyDescent="0.2">
      <c r="A1334" s="47">
        <v>175717</v>
      </c>
      <c r="B1334" s="48" t="s">
        <v>1222</v>
      </c>
      <c r="C1334" s="48">
        <v>159353.75</v>
      </c>
      <c r="D1334" s="48">
        <v>497410</v>
      </c>
      <c r="E1334" s="48">
        <v>73</v>
      </c>
      <c r="F1334" s="49">
        <f t="shared" si="319"/>
        <v>9.6110100319655825</v>
      </c>
      <c r="G1334" s="48">
        <v>28198.75</v>
      </c>
      <c r="H1334" s="48">
        <v>682100</v>
      </c>
      <c r="I1334" s="48">
        <v>100</v>
      </c>
      <c r="J1334" s="49">
        <f t="shared" si="320"/>
        <v>1.2815734496408151</v>
      </c>
      <c r="K1334" s="48">
        <v>-9238.99</v>
      </c>
      <c r="L1334" s="48">
        <v>1143625.5</v>
      </c>
      <c r="M1334" s="48">
        <v>163.44999999999999</v>
      </c>
      <c r="N1334" s="49">
        <f t="shared" si="321"/>
        <v>-0.24236054547576982</v>
      </c>
      <c r="O1334" s="48">
        <v>319620.53000000003</v>
      </c>
      <c r="P1334" s="48">
        <v>1282924.5</v>
      </c>
      <c r="Q1334" s="48">
        <v>183.05</v>
      </c>
      <c r="R1334" s="49">
        <f t="shared" si="322"/>
        <v>7.7231640911059074</v>
      </c>
      <c r="S1334" s="48">
        <v>100216.53</v>
      </c>
      <c r="T1334" s="48">
        <v>429000</v>
      </c>
      <c r="U1334" s="48">
        <v>62</v>
      </c>
      <c r="V1334" s="49">
        <f t="shared" si="323"/>
        <v>7.2417539160839164</v>
      </c>
      <c r="W1334" s="48">
        <v>45076.78</v>
      </c>
      <c r="X1334" s="48">
        <v>457650</v>
      </c>
      <c r="Y1334" s="48">
        <v>68</v>
      </c>
      <c r="Z1334" s="49">
        <f t="shared" si="324"/>
        <v>2.9548856112749919</v>
      </c>
      <c r="AA1334" s="48">
        <v>55090.79</v>
      </c>
      <c r="AB1334" s="48">
        <v>1174200</v>
      </c>
      <c r="AC1334" s="48">
        <v>164</v>
      </c>
      <c r="AD1334" s="49">
        <f t="shared" si="325"/>
        <v>1.4544494038494293</v>
      </c>
      <c r="AE1334" s="48">
        <v>52165.79</v>
      </c>
      <c r="AF1334" s="48">
        <v>405500</v>
      </c>
      <c r="AG1334" s="48">
        <v>55</v>
      </c>
      <c r="AH1334" s="49">
        <f t="shared" si="326"/>
        <v>3.8593679408138102</v>
      </c>
      <c r="AI1334" s="48">
        <v>52586.79</v>
      </c>
      <c r="AJ1334" s="48">
        <v>1148870</v>
      </c>
      <c r="AK1334" s="48">
        <v>163</v>
      </c>
      <c r="AL1334" s="49">
        <f t="shared" si="327"/>
        <v>1.4189512216351721</v>
      </c>
      <c r="AM1334" s="48">
        <v>56101.8</v>
      </c>
      <c r="AN1334" s="48">
        <v>715025</v>
      </c>
      <c r="AO1334" s="48">
        <v>101</v>
      </c>
      <c r="AP1334" s="49">
        <f t="shared" si="328"/>
        <v>2.4323006887871053</v>
      </c>
      <c r="AQ1334" s="48">
        <v>39162.81</v>
      </c>
      <c r="AR1334" s="50">
        <v>822550</v>
      </c>
      <c r="AS1334" s="50">
        <v>115.9</v>
      </c>
      <c r="AT1334" s="51">
        <f t="shared" si="329"/>
        <v>1.4759553948088262</v>
      </c>
      <c r="AU1334" s="48">
        <v>-56722.57</v>
      </c>
      <c r="AV1334" s="50">
        <v>1483025</v>
      </c>
      <c r="AW1334" s="50">
        <v>205</v>
      </c>
      <c r="AX1334" s="51">
        <f t="shared" si="330"/>
        <v>-1.1856844422717081</v>
      </c>
      <c r="AY1334" s="50">
        <f t="shared" si="331"/>
        <v>698318.14000000013</v>
      </c>
      <c r="AZ1334" s="50">
        <f t="shared" si="332"/>
        <v>5666910</v>
      </c>
      <c r="BA1334" s="50">
        <f t="shared" si="333"/>
        <v>1453.4</v>
      </c>
      <c r="BB1334" s="49">
        <v>2.547383445226854</v>
      </c>
      <c r="BC1334" s="52" t="s">
        <v>787</v>
      </c>
      <c r="BD1334" s="52" t="s">
        <v>1219</v>
      </c>
      <c r="BE1334" s="52" t="s">
        <v>1060</v>
      </c>
      <c r="BF1334" s="38"/>
    </row>
    <row r="1335" spans="1:58" s="33" customFormat="1" x14ac:dyDescent="0.2">
      <c r="A1335" s="47">
        <v>175847</v>
      </c>
      <c r="B1335" s="48" t="s">
        <v>1689</v>
      </c>
      <c r="C1335" s="48">
        <v>0</v>
      </c>
      <c r="D1335" s="48">
        <v>0</v>
      </c>
      <c r="E1335" s="48">
        <v>0</v>
      </c>
      <c r="F1335" s="49">
        <f t="shared" si="319"/>
        <v>0</v>
      </c>
      <c r="G1335" s="48">
        <v>0</v>
      </c>
      <c r="H1335" s="48">
        <v>0</v>
      </c>
      <c r="I1335" s="48">
        <v>0</v>
      </c>
      <c r="J1335" s="49">
        <f t="shared" si="320"/>
        <v>0</v>
      </c>
      <c r="K1335" s="48">
        <v>0</v>
      </c>
      <c r="L1335" s="48">
        <v>0</v>
      </c>
      <c r="M1335" s="48">
        <v>0</v>
      </c>
      <c r="N1335" s="49">
        <f t="shared" si="321"/>
        <v>0</v>
      </c>
      <c r="O1335" s="48">
        <v>0</v>
      </c>
      <c r="P1335" s="48">
        <v>0</v>
      </c>
      <c r="Q1335" s="48">
        <v>0</v>
      </c>
      <c r="R1335" s="49">
        <f t="shared" si="322"/>
        <v>0</v>
      </c>
      <c r="S1335" s="48">
        <v>0</v>
      </c>
      <c r="T1335" s="48">
        <v>0</v>
      </c>
      <c r="U1335" s="48">
        <v>0</v>
      </c>
      <c r="V1335" s="49">
        <f t="shared" si="323"/>
        <v>0</v>
      </c>
      <c r="W1335" s="48">
        <v>0</v>
      </c>
      <c r="X1335" s="48">
        <v>0</v>
      </c>
      <c r="Y1335" s="48">
        <v>0</v>
      </c>
      <c r="Z1335" s="49">
        <f t="shared" si="324"/>
        <v>0</v>
      </c>
      <c r="AA1335" s="48">
        <v>0</v>
      </c>
      <c r="AB1335" s="48">
        <v>0</v>
      </c>
      <c r="AC1335" s="48">
        <v>0</v>
      </c>
      <c r="AD1335" s="49">
        <f t="shared" si="325"/>
        <v>0</v>
      </c>
      <c r="AE1335" s="48">
        <v>0</v>
      </c>
      <c r="AF1335" s="48">
        <v>0</v>
      </c>
      <c r="AG1335" s="48">
        <v>0</v>
      </c>
      <c r="AH1335" s="49">
        <f t="shared" si="326"/>
        <v>0</v>
      </c>
      <c r="AI1335" s="48">
        <v>0</v>
      </c>
      <c r="AJ1335" s="48">
        <v>0</v>
      </c>
      <c r="AK1335" s="48">
        <v>0</v>
      </c>
      <c r="AL1335" s="49">
        <f t="shared" si="327"/>
        <v>0</v>
      </c>
      <c r="AM1335" s="48">
        <v>0</v>
      </c>
      <c r="AN1335" s="48">
        <v>0</v>
      </c>
      <c r="AO1335" s="48">
        <v>0</v>
      </c>
      <c r="AP1335" s="49">
        <f t="shared" si="328"/>
        <v>0</v>
      </c>
      <c r="AQ1335" s="48">
        <v>0</v>
      </c>
      <c r="AR1335" s="50">
        <v>0</v>
      </c>
      <c r="AS1335" s="50">
        <v>0</v>
      </c>
      <c r="AT1335" s="51">
        <f t="shared" si="329"/>
        <v>0</v>
      </c>
      <c r="AU1335" s="48">
        <v>0</v>
      </c>
      <c r="AV1335" s="50">
        <v>0</v>
      </c>
      <c r="AW1335" s="50">
        <v>0</v>
      </c>
      <c r="AX1335" s="51">
        <f t="shared" si="330"/>
        <v>0</v>
      </c>
      <c r="AY1335" s="50">
        <f t="shared" si="331"/>
        <v>0</v>
      </c>
      <c r="AZ1335" s="50">
        <f t="shared" si="332"/>
        <v>0</v>
      </c>
      <c r="BA1335" s="50">
        <f t="shared" si="333"/>
        <v>0</v>
      </c>
      <c r="BB1335" s="49">
        <v>0</v>
      </c>
      <c r="BC1335" s="52" t="s">
        <v>787</v>
      </c>
      <c r="BD1335" s="52" t="s">
        <v>1219</v>
      </c>
      <c r="BE1335" s="52" t="s">
        <v>1060</v>
      </c>
      <c r="BF1335" s="38"/>
    </row>
    <row r="1336" spans="1:58" s="33" customFormat="1" x14ac:dyDescent="0.2">
      <c r="A1336" s="47">
        <v>177105</v>
      </c>
      <c r="B1336" s="48" t="s">
        <v>1690</v>
      </c>
      <c r="C1336" s="48">
        <v>0</v>
      </c>
      <c r="D1336" s="48">
        <v>0</v>
      </c>
      <c r="E1336" s="48">
        <v>0</v>
      </c>
      <c r="F1336" s="49">
        <f t="shared" si="319"/>
        <v>0</v>
      </c>
      <c r="G1336" s="48">
        <v>0</v>
      </c>
      <c r="H1336" s="48">
        <v>0</v>
      </c>
      <c r="I1336" s="48">
        <v>0</v>
      </c>
      <c r="J1336" s="49">
        <f t="shared" si="320"/>
        <v>0</v>
      </c>
      <c r="K1336" s="48">
        <v>0</v>
      </c>
      <c r="L1336" s="48">
        <v>0</v>
      </c>
      <c r="M1336" s="48">
        <v>0</v>
      </c>
      <c r="N1336" s="49">
        <f t="shared" si="321"/>
        <v>0</v>
      </c>
      <c r="O1336" s="48">
        <v>0</v>
      </c>
      <c r="P1336" s="48">
        <v>0</v>
      </c>
      <c r="Q1336" s="48">
        <v>0</v>
      </c>
      <c r="R1336" s="49">
        <f t="shared" si="322"/>
        <v>0</v>
      </c>
      <c r="S1336" s="48">
        <v>0</v>
      </c>
      <c r="T1336" s="48">
        <v>0</v>
      </c>
      <c r="U1336" s="48">
        <v>0</v>
      </c>
      <c r="V1336" s="49">
        <f t="shared" si="323"/>
        <v>0</v>
      </c>
      <c r="W1336" s="48">
        <v>0</v>
      </c>
      <c r="X1336" s="48">
        <v>0</v>
      </c>
      <c r="Y1336" s="48">
        <v>0</v>
      </c>
      <c r="Z1336" s="49">
        <f t="shared" si="324"/>
        <v>0</v>
      </c>
      <c r="AA1336" s="48">
        <v>0</v>
      </c>
      <c r="AB1336" s="48">
        <v>0</v>
      </c>
      <c r="AC1336" s="48">
        <v>0</v>
      </c>
      <c r="AD1336" s="49">
        <f t="shared" si="325"/>
        <v>0</v>
      </c>
      <c r="AE1336" s="48">
        <v>0</v>
      </c>
      <c r="AF1336" s="48">
        <v>0</v>
      </c>
      <c r="AG1336" s="48">
        <v>0</v>
      </c>
      <c r="AH1336" s="49">
        <f t="shared" si="326"/>
        <v>0</v>
      </c>
      <c r="AI1336" s="48">
        <v>0</v>
      </c>
      <c r="AJ1336" s="48">
        <v>0</v>
      </c>
      <c r="AK1336" s="48">
        <v>0</v>
      </c>
      <c r="AL1336" s="49">
        <f t="shared" si="327"/>
        <v>0</v>
      </c>
      <c r="AM1336" s="48">
        <v>0</v>
      </c>
      <c r="AN1336" s="48">
        <v>0</v>
      </c>
      <c r="AO1336" s="48">
        <v>0</v>
      </c>
      <c r="AP1336" s="49">
        <f t="shared" si="328"/>
        <v>0</v>
      </c>
      <c r="AQ1336" s="48">
        <v>0</v>
      </c>
      <c r="AR1336" s="50">
        <v>0</v>
      </c>
      <c r="AS1336" s="50">
        <v>0</v>
      </c>
      <c r="AT1336" s="51">
        <f t="shared" si="329"/>
        <v>0</v>
      </c>
      <c r="AU1336" s="48">
        <v>0</v>
      </c>
      <c r="AV1336" s="50">
        <v>0</v>
      </c>
      <c r="AW1336" s="50">
        <v>0</v>
      </c>
      <c r="AX1336" s="51">
        <f t="shared" si="330"/>
        <v>0</v>
      </c>
      <c r="AY1336" s="50">
        <f t="shared" si="331"/>
        <v>0</v>
      </c>
      <c r="AZ1336" s="50">
        <f t="shared" si="332"/>
        <v>0</v>
      </c>
      <c r="BA1336" s="50">
        <f t="shared" si="333"/>
        <v>0</v>
      </c>
      <c r="BB1336" s="49">
        <v>0</v>
      </c>
      <c r="BC1336" s="52" t="s">
        <v>787</v>
      </c>
      <c r="BD1336" s="52" t="s">
        <v>1219</v>
      </c>
      <c r="BE1336" s="52" t="s">
        <v>1060</v>
      </c>
      <c r="BF1336" s="38"/>
    </row>
    <row r="1337" spans="1:58" s="33" customFormat="1" x14ac:dyDescent="0.2">
      <c r="A1337" s="47">
        <v>178234</v>
      </c>
      <c r="B1337" s="48" t="s">
        <v>1223</v>
      </c>
      <c r="C1337" s="48">
        <v>138334.17000000001</v>
      </c>
      <c r="D1337" s="48">
        <v>1120550</v>
      </c>
      <c r="E1337" s="48">
        <v>165</v>
      </c>
      <c r="F1337" s="49">
        <f t="shared" si="319"/>
        <v>3.7035608406586058</v>
      </c>
      <c r="G1337" s="48">
        <v>98771.15</v>
      </c>
      <c r="H1337" s="48">
        <v>900598</v>
      </c>
      <c r="I1337" s="48">
        <v>133.4</v>
      </c>
      <c r="J1337" s="49">
        <f t="shared" si="320"/>
        <v>3.3998583718817939</v>
      </c>
      <c r="K1337" s="48">
        <v>-92796.32</v>
      </c>
      <c r="L1337" s="48">
        <v>1721515</v>
      </c>
      <c r="M1337" s="48">
        <v>251.5</v>
      </c>
      <c r="N1337" s="49">
        <f t="shared" si="321"/>
        <v>-1.6171160867027008</v>
      </c>
      <c r="O1337" s="48">
        <v>15805.17</v>
      </c>
      <c r="P1337" s="48">
        <v>1928892.5</v>
      </c>
      <c r="Q1337" s="48">
        <v>278.75</v>
      </c>
      <c r="R1337" s="49">
        <f t="shared" si="322"/>
        <v>0.25401118517491256</v>
      </c>
      <c r="S1337" s="48">
        <v>376767.17</v>
      </c>
      <c r="T1337" s="48">
        <v>1763250</v>
      </c>
      <c r="U1337" s="48">
        <v>260</v>
      </c>
      <c r="V1337" s="49">
        <f t="shared" si="323"/>
        <v>6.6240080930100662</v>
      </c>
      <c r="W1337" s="48">
        <v>-51238.6</v>
      </c>
      <c r="X1337" s="48">
        <v>1410150</v>
      </c>
      <c r="Y1337" s="48">
        <v>213</v>
      </c>
      <c r="Z1337" s="49">
        <f t="shared" si="324"/>
        <v>-1.0900670141474311</v>
      </c>
      <c r="AA1337" s="48">
        <v>93745.41</v>
      </c>
      <c r="AB1337" s="48">
        <v>1679875</v>
      </c>
      <c r="AC1337" s="48">
        <v>226.5</v>
      </c>
      <c r="AD1337" s="49">
        <f t="shared" si="325"/>
        <v>1.7299547347272863</v>
      </c>
      <c r="AE1337" s="48">
        <v>92519.46</v>
      </c>
      <c r="AF1337" s="48">
        <v>1186600</v>
      </c>
      <c r="AG1337" s="48">
        <v>168</v>
      </c>
      <c r="AH1337" s="49">
        <f t="shared" si="326"/>
        <v>2.3391065228383616</v>
      </c>
      <c r="AI1337" s="48">
        <v>206439.01</v>
      </c>
      <c r="AJ1337" s="48">
        <v>2111655</v>
      </c>
      <c r="AK1337" s="48">
        <v>300.5</v>
      </c>
      <c r="AL1337" s="49">
        <f t="shared" si="327"/>
        <v>3.0306131020455518</v>
      </c>
      <c r="AM1337" s="48">
        <v>268000.96999999997</v>
      </c>
      <c r="AN1337" s="48">
        <v>1731645</v>
      </c>
      <c r="AO1337" s="48">
        <v>251.1</v>
      </c>
      <c r="AP1337" s="49">
        <f t="shared" si="328"/>
        <v>4.7977674812100632</v>
      </c>
      <c r="AQ1337" s="48">
        <v>-13558.57</v>
      </c>
      <c r="AR1337" s="50">
        <v>1493562.5</v>
      </c>
      <c r="AS1337" s="50">
        <v>208.25</v>
      </c>
      <c r="AT1337" s="51">
        <f t="shared" si="329"/>
        <v>-0.28141819977403021</v>
      </c>
      <c r="AU1337" s="48">
        <v>-211168.87</v>
      </c>
      <c r="AV1337" s="50">
        <v>2116175</v>
      </c>
      <c r="AW1337" s="50">
        <v>297.5</v>
      </c>
      <c r="AX1337" s="51">
        <f t="shared" si="330"/>
        <v>-3.0934279868158354</v>
      </c>
      <c r="AY1337" s="50">
        <f t="shared" si="331"/>
        <v>579388.15</v>
      </c>
      <c r="AZ1337" s="50">
        <f t="shared" si="332"/>
        <v>10524830.5</v>
      </c>
      <c r="BA1337" s="50">
        <f t="shared" si="333"/>
        <v>2753.5</v>
      </c>
      <c r="BB1337" s="49">
        <v>1.490791429743836</v>
      </c>
      <c r="BC1337" s="52" t="s">
        <v>787</v>
      </c>
      <c r="BD1337" s="52" t="s">
        <v>1219</v>
      </c>
      <c r="BE1337" s="52" t="s">
        <v>1060</v>
      </c>
      <c r="BF1337" s="38"/>
    </row>
    <row r="1338" spans="1:58" s="33" customFormat="1" x14ac:dyDescent="0.2">
      <c r="A1338" s="47">
        <v>178237</v>
      </c>
      <c r="B1338" s="48" t="s">
        <v>1224</v>
      </c>
      <c r="C1338" s="48">
        <v>186704.43</v>
      </c>
      <c r="D1338" s="48">
        <v>2555252.5</v>
      </c>
      <c r="E1338" s="48">
        <v>373.25</v>
      </c>
      <c r="F1338" s="49">
        <f t="shared" si="319"/>
        <v>2.1920076000316993</v>
      </c>
      <c r="G1338" s="48">
        <v>12968.4</v>
      </c>
      <c r="H1338" s="48">
        <v>1846875</v>
      </c>
      <c r="I1338" s="48">
        <v>277.5</v>
      </c>
      <c r="J1338" s="49">
        <f t="shared" si="320"/>
        <v>0.21767602030456853</v>
      </c>
      <c r="K1338" s="48">
        <v>242446.15</v>
      </c>
      <c r="L1338" s="48">
        <v>3364595</v>
      </c>
      <c r="M1338" s="48">
        <v>486.5</v>
      </c>
      <c r="N1338" s="49">
        <f t="shared" si="321"/>
        <v>2.1617414577385983</v>
      </c>
      <c r="O1338" s="48">
        <v>33415.589999999997</v>
      </c>
      <c r="P1338" s="48">
        <v>2646931.5</v>
      </c>
      <c r="Q1338" s="48">
        <v>381.35</v>
      </c>
      <c r="R1338" s="49">
        <f t="shared" si="322"/>
        <v>0.39135251138913107</v>
      </c>
      <c r="S1338" s="48">
        <v>122945.71</v>
      </c>
      <c r="T1338" s="48">
        <v>2434310</v>
      </c>
      <c r="U1338" s="48">
        <v>356.6</v>
      </c>
      <c r="V1338" s="49">
        <f t="shared" si="323"/>
        <v>1.5656662503953893</v>
      </c>
      <c r="W1338" s="48">
        <v>269819.38</v>
      </c>
      <c r="X1338" s="48">
        <v>2734050</v>
      </c>
      <c r="Y1338" s="48">
        <v>401</v>
      </c>
      <c r="Z1338" s="49">
        <f t="shared" si="324"/>
        <v>2.9606559499643388</v>
      </c>
      <c r="AA1338" s="48">
        <v>434015</v>
      </c>
      <c r="AB1338" s="48">
        <v>3007185</v>
      </c>
      <c r="AC1338" s="48">
        <v>421.7</v>
      </c>
      <c r="AD1338" s="49">
        <f t="shared" si="325"/>
        <v>4.4741061823599146</v>
      </c>
      <c r="AE1338" s="48">
        <v>482860</v>
      </c>
      <c r="AF1338" s="48">
        <v>2466250</v>
      </c>
      <c r="AG1338" s="48">
        <v>345</v>
      </c>
      <c r="AH1338" s="49">
        <f t="shared" si="326"/>
        <v>5.8736137861125197</v>
      </c>
      <c r="AI1338" s="48">
        <v>556087.24</v>
      </c>
      <c r="AJ1338" s="48">
        <v>3473012.5</v>
      </c>
      <c r="AK1338" s="48">
        <v>500.75</v>
      </c>
      <c r="AL1338" s="49">
        <f t="shared" si="327"/>
        <v>4.9636171594545084</v>
      </c>
      <c r="AM1338" s="48">
        <v>344573.67</v>
      </c>
      <c r="AN1338" s="48">
        <v>2476412.5</v>
      </c>
      <c r="AO1338" s="48">
        <v>348.75</v>
      </c>
      <c r="AP1338" s="49">
        <f t="shared" si="328"/>
        <v>4.3134105364110376</v>
      </c>
      <c r="AQ1338" s="48">
        <v>72293.7</v>
      </c>
      <c r="AR1338" s="50">
        <v>2144500</v>
      </c>
      <c r="AS1338" s="50">
        <v>303.25</v>
      </c>
      <c r="AT1338" s="51">
        <f t="shared" si="329"/>
        <v>1.0450476567964559</v>
      </c>
      <c r="AU1338" s="48">
        <v>586383.53</v>
      </c>
      <c r="AV1338" s="50">
        <v>4400677.5</v>
      </c>
      <c r="AW1338" s="50">
        <v>605.95000000000005</v>
      </c>
      <c r="AX1338" s="51">
        <f t="shared" si="330"/>
        <v>4.1307024725170161</v>
      </c>
      <c r="AY1338" s="50">
        <f t="shared" si="331"/>
        <v>1302314.6599999999</v>
      </c>
      <c r="AZ1338" s="50">
        <f t="shared" si="332"/>
        <v>18589199</v>
      </c>
      <c r="BA1338" s="50">
        <f t="shared" si="333"/>
        <v>4801.5999999999995</v>
      </c>
      <c r="BB1338" s="49">
        <v>3.0903051460293582</v>
      </c>
      <c r="BC1338" s="52" t="s">
        <v>787</v>
      </c>
      <c r="BD1338" s="52" t="s">
        <v>1219</v>
      </c>
      <c r="BE1338" s="52" t="s">
        <v>1060</v>
      </c>
      <c r="BF1338" s="38"/>
    </row>
    <row r="1339" spans="1:58" s="33" customFormat="1" x14ac:dyDescent="0.2">
      <c r="A1339" s="47">
        <v>178298</v>
      </c>
      <c r="B1339" s="48" t="s">
        <v>1225</v>
      </c>
      <c r="C1339" s="48">
        <v>253504.01</v>
      </c>
      <c r="D1339" s="48">
        <v>2634650</v>
      </c>
      <c r="E1339" s="48">
        <v>385</v>
      </c>
      <c r="F1339" s="49">
        <f t="shared" si="319"/>
        <v>2.8865770785493328</v>
      </c>
      <c r="G1339" s="48">
        <v>-73808.97</v>
      </c>
      <c r="H1339" s="48">
        <v>2655770</v>
      </c>
      <c r="I1339" s="48">
        <v>401</v>
      </c>
      <c r="J1339" s="49">
        <f t="shared" si="320"/>
        <v>-0.86154978405509519</v>
      </c>
      <c r="K1339" s="48">
        <v>-181842.51</v>
      </c>
      <c r="L1339" s="48">
        <v>2885740</v>
      </c>
      <c r="M1339" s="48">
        <v>415.5</v>
      </c>
      <c r="N1339" s="49">
        <f t="shared" si="321"/>
        <v>-1.890425090271473</v>
      </c>
      <c r="O1339" s="48">
        <v>424090</v>
      </c>
      <c r="P1339" s="48">
        <v>3037740</v>
      </c>
      <c r="Q1339" s="48">
        <v>445</v>
      </c>
      <c r="R1339" s="49">
        <f t="shared" si="322"/>
        <v>4.327819365712668</v>
      </c>
      <c r="S1339" s="48">
        <v>-176388.02</v>
      </c>
      <c r="T1339" s="48">
        <v>2085850</v>
      </c>
      <c r="U1339" s="48">
        <v>307</v>
      </c>
      <c r="V1339" s="49">
        <f t="shared" si="323"/>
        <v>-2.6214869813265573</v>
      </c>
      <c r="W1339" s="48">
        <v>520797.72</v>
      </c>
      <c r="X1339" s="48">
        <v>2778612.5</v>
      </c>
      <c r="Y1339" s="48">
        <v>410.25</v>
      </c>
      <c r="Z1339" s="49">
        <f t="shared" si="324"/>
        <v>5.6229256868311071</v>
      </c>
      <c r="AA1339" s="48">
        <v>152807.04000000001</v>
      </c>
      <c r="AB1339" s="48">
        <v>2962250</v>
      </c>
      <c r="AC1339" s="48">
        <v>407</v>
      </c>
      <c r="AD1339" s="49">
        <f t="shared" si="325"/>
        <v>1.5991284462823867</v>
      </c>
      <c r="AE1339" s="48">
        <v>271781.01</v>
      </c>
      <c r="AF1339" s="48">
        <v>2529350</v>
      </c>
      <c r="AG1339" s="48">
        <v>361</v>
      </c>
      <c r="AH1339" s="49">
        <f t="shared" si="326"/>
        <v>3.2235279024255243</v>
      </c>
      <c r="AI1339" s="48">
        <v>-270218.02</v>
      </c>
      <c r="AJ1339" s="48">
        <v>3214472.5</v>
      </c>
      <c r="AK1339" s="48">
        <v>450.75</v>
      </c>
      <c r="AL1339" s="49">
        <f t="shared" si="327"/>
        <v>-2.6059512470553101</v>
      </c>
      <c r="AM1339" s="48">
        <v>127733.5</v>
      </c>
      <c r="AN1339" s="48">
        <v>2837607.5</v>
      </c>
      <c r="AO1339" s="48">
        <v>402.55</v>
      </c>
      <c r="AP1339" s="49">
        <f t="shared" si="328"/>
        <v>1.3954496878091844</v>
      </c>
      <c r="AQ1339" s="48">
        <v>-115549.01</v>
      </c>
      <c r="AR1339" s="50">
        <v>2499925</v>
      </c>
      <c r="AS1339" s="50">
        <v>357.5</v>
      </c>
      <c r="AT1339" s="51">
        <f t="shared" si="329"/>
        <v>-1.4328507095212857</v>
      </c>
      <c r="AU1339" s="48">
        <v>-261649.85</v>
      </c>
      <c r="AV1339" s="50">
        <v>3750850</v>
      </c>
      <c r="AW1339" s="50">
        <v>520</v>
      </c>
      <c r="AX1339" s="51">
        <f t="shared" si="330"/>
        <v>-2.1624819307623606</v>
      </c>
      <c r="AY1339" s="50">
        <f t="shared" si="331"/>
        <v>919159.27</v>
      </c>
      <c r="AZ1339" s="50">
        <f t="shared" si="332"/>
        <v>19040612.5</v>
      </c>
      <c r="BA1339" s="50">
        <f t="shared" si="333"/>
        <v>4862.55</v>
      </c>
      <c r="BB1339" s="49">
        <v>0.61432633704001749</v>
      </c>
      <c r="BC1339" s="52" t="s">
        <v>787</v>
      </c>
      <c r="BD1339" s="52" t="s">
        <v>1219</v>
      </c>
      <c r="BE1339" s="52" t="s">
        <v>1060</v>
      </c>
      <c r="BF1339" s="38"/>
    </row>
    <row r="1340" spans="1:58" s="33" customFormat="1" x14ac:dyDescent="0.2">
      <c r="A1340" s="47">
        <v>178456</v>
      </c>
      <c r="B1340" s="48" t="s">
        <v>1691</v>
      </c>
      <c r="C1340" s="48">
        <v>0</v>
      </c>
      <c r="D1340" s="48">
        <v>0</v>
      </c>
      <c r="E1340" s="48">
        <v>0</v>
      </c>
      <c r="F1340" s="49">
        <f t="shared" si="319"/>
        <v>0</v>
      </c>
      <c r="G1340" s="48">
        <v>0</v>
      </c>
      <c r="H1340" s="48">
        <v>0</v>
      </c>
      <c r="I1340" s="48">
        <v>0</v>
      </c>
      <c r="J1340" s="49">
        <f t="shared" si="320"/>
        <v>0</v>
      </c>
      <c r="K1340" s="48">
        <v>0</v>
      </c>
      <c r="L1340" s="48">
        <v>0</v>
      </c>
      <c r="M1340" s="48">
        <v>0</v>
      </c>
      <c r="N1340" s="49">
        <f t="shared" si="321"/>
        <v>0</v>
      </c>
      <c r="O1340" s="48">
        <v>0</v>
      </c>
      <c r="P1340" s="48">
        <v>0</v>
      </c>
      <c r="Q1340" s="48">
        <v>0</v>
      </c>
      <c r="R1340" s="49">
        <f t="shared" si="322"/>
        <v>0</v>
      </c>
      <c r="S1340" s="48">
        <v>0</v>
      </c>
      <c r="T1340" s="48">
        <v>0</v>
      </c>
      <c r="U1340" s="48">
        <v>0</v>
      </c>
      <c r="V1340" s="49">
        <f t="shared" si="323"/>
        <v>0</v>
      </c>
      <c r="W1340" s="48">
        <v>0</v>
      </c>
      <c r="X1340" s="48">
        <v>0</v>
      </c>
      <c r="Y1340" s="48">
        <v>0</v>
      </c>
      <c r="Z1340" s="49">
        <f t="shared" si="324"/>
        <v>0</v>
      </c>
      <c r="AA1340" s="48">
        <v>0</v>
      </c>
      <c r="AB1340" s="48">
        <v>0</v>
      </c>
      <c r="AC1340" s="48">
        <v>0</v>
      </c>
      <c r="AD1340" s="49">
        <f t="shared" si="325"/>
        <v>0</v>
      </c>
      <c r="AE1340" s="48">
        <v>0</v>
      </c>
      <c r="AF1340" s="48">
        <v>0</v>
      </c>
      <c r="AG1340" s="48">
        <v>0</v>
      </c>
      <c r="AH1340" s="49">
        <f t="shared" si="326"/>
        <v>0</v>
      </c>
      <c r="AI1340" s="48">
        <v>0</v>
      </c>
      <c r="AJ1340" s="48">
        <v>0</v>
      </c>
      <c r="AK1340" s="48">
        <v>0</v>
      </c>
      <c r="AL1340" s="49">
        <f t="shared" si="327"/>
        <v>0</v>
      </c>
      <c r="AM1340" s="48">
        <v>0</v>
      </c>
      <c r="AN1340" s="48">
        <v>0</v>
      </c>
      <c r="AO1340" s="48">
        <v>0</v>
      </c>
      <c r="AP1340" s="49">
        <f t="shared" si="328"/>
        <v>0</v>
      </c>
      <c r="AQ1340" s="48">
        <v>0</v>
      </c>
      <c r="AR1340" s="50">
        <v>0</v>
      </c>
      <c r="AS1340" s="50">
        <v>0</v>
      </c>
      <c r="AT1340" s="51">
        <f t="shared" si="329"/>
        <v>0</v>
      </c>
      <c r="AU1340" s="48">
        <v>0</v>
      </c>
      <c r="AV1340" s="50">
        <v>0</v>
      </c>
      <c r="AW1340" s="50">
        <v>0</v>
      </c>
      <c r="AX1340" s="51">
        <f t="shared" si="330"/>
        <v>0</v>
      </c>
      <c r="AY1340" s="50">
        <f t="shared" si="331"/>
        <v>0</v>
      </c>
      <c r="AZ1340" s="50">
        <f t="shared" si="332"/>
        <v>0</v>
      </c>
      <c r="BA1340" s="50">
        <f t="shared" si="333"/>
        <v>0</v>
      </c>
      <c r="BB1340" s="49">
        <v>0</v>
      </c>
      <c r="BC1340" s="52" t="s">
        <v>787</v>
      </c>
      <c r="BD1340" s="52" t="s">
        <v>1219</v>
      </c>
      <c r="BE1340" s="52" t="s">
        <v>1060</v>
      </c>
      <c r="BF1340" s="38"/>
    </row>
    <row r="1341" spans="1:58" s="33" customFormat="1" x14ac:dyDescent="0.2">
      <c r="A1341" s="47">
        <v>202478</v>
      </c>
      <c r="B1341" s="48" t="s">
        <v>1226</v>
      </c>
      <c r="C1341" s="48">
        <v>261312.22</v>
      </c>
      <c r="D1341" s="48">
        <v>734365</v>
      </c>
      <c r="E1341" s="48">
        <v>109.5</v>
      </c>
      <c r="F1341" s="49">
        <f t="shared" si="319"/>
        <v>10.675027540800556</v>
      </c>
      <c r="G1341" s="48">
        <v>-3164.78</v>
      </c>
      <c r="H1341" s="48">
        <v>64700</v>
      </c>
      <c r="I1341" s="48">
        <v>10</v>
      </c>
      <c r="J1341" s="49">
        <f t="shared" si="320"/>
        <v>-1.5163551777434314</v>
      </c>
      <c r="K1341" s="48">
        <v>207659.71</v>
      </c>
      <c r="L1341" s="48">
        <v>636160</v>
      </c>
      <c r="M1341" s="48">
        <v>94</v>
      </c>
      <c r="N1341" s="49">
        <f t="shared" si="321"/>
        <v>9.7928057406941651</v>
      </c>
      <c r="O1341" s="48">
        <v>375609.67</v>
      </c>
      <c r="P1341" s="48">
        <v>841105</v>
      </c>
      <c r="Q1341" s="48">
        <v>124.5</v>
      </c>
      <c r="R1341" s="49">
        <f t="shared" si="322"/>
        <v>13.84357454776752</v>
      </c>
      <c r="S1341" s="48">
        <v>182080.65</v>
      </c>
      <c r="T1341" s="48">
        <v>528250</v>
      </c>
      <c r="U1341" s="48">
        <v>80</v>
      </c>
      <c r="V1341" s="49">
        <f t="shared" si="323"/>
        <v>10.685281874112635</v>
      </c>
      <c r="W1341" s="48">
        <v>355576.68</v>
      </c>
      <c r="X1341" s="48">
        <v>689275</v>
      </c>
      <c r="Y1341" s="48">
        <v>103.5</v>
      </c>
      <c r="Z1341" s="49">
        <f t="shared" si="324"/>
        <v>15.476116789380146</v>
      </c>
      <c r="AA1341" s="48">
        <v>523499.68</v>
      </c>
      <c r="AB1341" s="48">
        <v>724925</v>
      </c>
      <c r="AC1341" s="48">
        <v>103.5</v>
      </c>
      <c r="AD1341" s="49">
        <f t="shared" si="325"/>
        <v>22.386440086905544</v>
      </c>
      <c r="AE1341" s="48">
        <v>440969.7</v>
      </c>
      <c r="AF1341" s="48">
        <v>479650</v>
      </c>
      <c r="AG1341" s="48">
        <v>68</v>
      </c>
      <c r="AH1341" s="49">
        <f t="shared" si="326"/>
        <v>27.580717189617427</v>
      </c>
      <c r="AI1341" s="48">
        <v>173887.2</v>
      </c>
      <c r="AJ1341" s="48">
        <v>253610</v>
      </c>
      <c r="AK1341" s="48">
        <v>35</v>
      </c>
      <c r="AL1341" s="49">
        <f t="shared" si="327"/>
        <v>21.255089310358425</v>
      </c>
      <c r="AM1341" s="48">
        <v>394645.24</v>
      </c>
      <c r="AN1341" s="48">
        <v>794900</v>
      </c>
      <c r="AO1341" s="48">
        <v>115</v>
      </c>
      <c r="AP1341" s="49">
        <f t="shared" si="328"/>
        <v>15.390618241288212</v>
      </c>
      <c r="AQ1341" s="48">
        <v>-14472.76</v>
      </c>
      <c r="AR1341" s="50">
        <v>707950</v>
      </c>
      <c r="AS1341" s="50">
        <v>100.9</v>
      </c>
      <c r="AT1341" s="51">
        <f t="shared" si="329"/>
        <v>-0.63373904936789316</v>
      </c>
      <c r="AU1341" s="48">
        <v>38694.480000000003</v>
      </c>
      <c r="AV1341" s="50">
        <v>714837.5</v>
      </c>
      <c r="AW1341" s="50">
        <v>101.75</v>
      </c>
      <c r="AX1341" s="51">
        <f t="shared" si="330"/>
        <v>1.6780441428996102</v>
      </c>
      <c r="AY1341" s="50">
        <f t="shared" si="331"/>
        <v>1902573.83</v>
      </c>
      <c r="AZ1341" s="50">
        <f t="shared" si="332"/>
        <v>4218780</v>
      </c>
      <c r="BA1341" s="50">
        <f t="shared" si="333"/>
        <v>1045.6500000000001</v>
      </c>
      <c r="BB1341" s="49">
        <v>12.695772383260037</v>
      </c>
      <c r="BC1341" s="52" t="s">
        <v>787</v>
      </c>
      <c r="BD1341" s="52" t="s">
        <v>1219</v>
      </c>
      <c r="BE1341" s="52" t="s">
        <v>1060</v>
      </c>
      <c r="BF1341" s="38"/>
    </row>
    <row r="1342" spans="1:58" s="33" customFormat="1" x14ac:dyDescent="0.2">
      <c r="A1342" s="47">
        <v>203236</v>
      </c>
      <c r="B1342" s="48" t="s">
        <v>1227</v>
      </c>
      <c r="C1342" s="48">
        <v>544372.12</v>
      </c>
      <c r="D1342" s="48">
        <v>951530</v>
      </c>
      <c r="E1342" s="48">
        <v>139</v>
      </c>
      <c r="F1342" s="49">
        <f t="shared" si="319"/>
        <v>17.16305697140395</v>
      </c>
      <c r="G1342" s="48">
        <v>338214.11</v>
      </c>
      <c r="H1342" s="48">
        <v>808370</v>
      </c>
      <c r="I1342" s="48">
        <v>121</v>
      </c>
      <c r="J1342" s="49">
        <f t="shared" si="320"/>
        <v>12.97009712136769</v>
      </c>
      <c r="K1342" s="48">
        <v>410484.08</v>
      </c>
      <c r="L1342" s="48">
        <v>1122350</v>
      </c>
      <c r="M1342" s="48">
        <v>165</v>
      </c>
      <c r="N1342" s="49">
        <f t="shared" si="321"/>
        <v>10.972087494988196</v>
      </c>
      <c r="O1342" s="48">
        <v>422039.08</v>
      </c>
      <c r="P1342" s="48">
        <v>998140</v>
      </c>
      <c r="Q1342" s="48">
        <v>146</v>
      </c>
      <c r="R1342" s="49">
        <f t="shared" si="322"/>
        <v>13.107591600376701</v>
      </c>
      <c r="S1342" s="48">
        <v>575967.11</v>
      </c>
      <c r="T1342" s="48">
        <v>873550</v>
      </c>
      <c r="U1342" s="48">
        <v>131</v>
      </c>
      <c r="V1342" s="49">
        <f t="shared" si="323"/>
        <v>20.439563173258541</v>
      </c>
      <c r="W1342" s="48">
        <v>313819.61</v>
      </c>
      <c r="X1342" s="48">
        <v>339325</v>
      </c>
      <c r="Y1342" s="48">
        <v>51.5</v>
      </c>
      <c r="Z1342" s="49">
        <f t="shared" si="324"/>
        <v>27.745047668164737</v>
      </c>
      <c r="AA1342" s="48">
        <v>468924.57</v>
      </c>
      <c r="AB1342" s="48">
        <v>1213650</v>
      </c>
      <c r="AC1342" s="48">
        <v>168</v>
      </c>
      <c r="AD1342" s="49">
        <f t="shared" si="325"/>
        <v>11.97763908045977</v>
      </c>
      <c r="AE1342" s="48">
        <v>531661.56999999995</v>
      </c>
      <c r="AF1342" s="48">
        <v>572750</v>
      </c>
      <c r="AG1342" s="48">
        <v>81</v>
      </c>
      <c r="AH1342" s="49">
        <f t="shared" si="326"/>
        <v>27.847834308162369</v>
      </c>
      <c r="AI1342" s="48">
        <v>536426.53</v>
      </c>
      <c r="AJ1342" s="48">
        <v>1101600</v>
      </c>
      <c r="AK1342" s="48">
        <v>158</v>
      </c>
      <c r="AL1342" s="49">
        <f t="shared" si="327"/>
        <v>15.095517819535223</v>
      </c>
      <c r="AM1342" s="48">
        <v>471784.02</v>
      </c>
      <c r="AN1342" s="48">
        <v>445962.5</v>
      </c>
      <c r="AO1342" s="48">
        <v>65.25</v>
      </c>
      <c r="AP1342" s="49">
        <f t="shared" si="328"/>
        <v>32.794920245536339</v>
      </c>
      <c r="AQ1342" s="48">
        <v>558406</v>
      </c>
      <c r="AR1342" s="50">
        <v>737250</v>
      </c>
      <c r="AS1342" s="50">
        <v>105</v>
      </c>
      <c r="AT1342" s="51">
        <f t="shared" si="329"/>
        <v>23.479940318752121</v>
      </c>
      <c r="AU1342" s="48">
        <v>436004.22</v>
      </c>
      <c r="AV1342" s="50">
        <v>1440137.5</v>
      </c>
      <c r="AW1342" s="50">
        <v>201.25</v>
      </c>
      <c r="AX1342" s="51">
        <f t="shared" si="330"/>
        <v>9.3853057919816685</v>
      </c>
      <c r="AY1342" s="50">
        <f t="shared" si="331"/>
        <v>3073820.6799999997</v>
      </c>
      <c r="AZ1342" s="50">
        <f t="shared" si="332"/>
        <v>6306915</v>
      </c>
      <c r="BA1342" s="50">
        <f t="shared" si="333"/>
        <v>1532</v>
      </c>
      <c r="BB1342" s="49">
        <v>16.393918460971939</v>
      </c>
      <c r="BC1342" s="52" t="s">
        <v>787</v>
      </c>
      <c r="BD1342" s="52" t="s">
        <v>1219</v>
      </c>
      <c r="BE1342" s="52" t="s">
        <v>1060</v>
      </c>
      <c r="BF1342" s="38"/>
    </row>
    <row r="1343" spans="1:58" s="33" customFormat="1" x14ac:dyDescent="0.2">
      <c r="A1343" s="47">
        <v>203327</v>
      </c>
      <c r="B1343" s="48" t="s">
        <v>1692</v>
      </c>
      <c r="C1343" s="48">
        <v>58521.55</v>
      </c>
      <c r="D1343" s="48">
        <v>0</v>
      </c>
      <c r="E1343" s="48">
        <v>0</v>
      </c>
      <c r="F1343" s="49">
        <f t="shared" si="319"/>
        <v>0</v>
      </c>
      <c r="G1343" s="48">
        <v>-45844.5</v>
      </c>
      <c r="H1343" s="48">
        <v>0</v>
      </c>
      <c r="I1343" s="48">
        <v>0</v>
      </c>
      <c r="J1343" s="49">
        <f t="shared" si="320"/>
        <v>0</v>
      </c>
      <c r="K1343" s="48">
        <v>-45844.5</v>
      </c>
      <c r="L1343" s="48">
        <v>0</v>
      </c>
      <c r="M1343" s="48">
        <v>0</v>
      </c>
      <c r="N1343" s="49">
        <f t="shared" si="321"/>
        <v>0</v>
      </c>
      <c r="O1343" s="48">
        <v>-45844.5</v>
      </c>
      <c r="P1343" s="48">
        <v>0</v>
      </c>
      <c r="Q1343" s="48">
        <v>0</v>
      </c>
      <c r="R1343" s="49">
        <f t="shared" si="322"/>
        <v>0</v>
      </c>
      <c r="S1343" s="48">
        <v>-45844.5</v>
      </c>
      <c r="T1343" s="48">
        <v>0</v>
      </c>
      <c r="U1343" s="48">
        <v>0</v>
      </c>
      <c r="V1343" s="49">
        <f t="shared" si="323"/>
        <v>0</v>
      </c>
      <c r="W1343" s="48">
        <v>-45844.5</v>
      </c>
      <c r="X1343" s="48">
        <v>0</v>
      </c>
      <c r="Y1343" s="48">
        <v>0</v>
      </c>
      <c r="Z1343" s="49">
        <f t="shared" si="324"/>
        <v>0</v>
      </c>
      <c r="AA1343" s="48">
        <v>-45844.5</v>
      </c>
      <c r="AB1343" s="48">
        <v>0</v>
      </c>
      <c r="AC1343" s="48">
        <v>0</v>
      </c>
      <c r="AD1343" s="49">
        <f t="shared" si="325"/>
        <v>0</v>
      </c>
      <c r="AE1343" s="48">
        <v>-45844.5</v>
      </c>
      <c r="AF1343" s="48">
        <v>0</v>
      </c>
      <c r="AG1343" s="48">
        <v>0</v>
      </c>
      <c r="AH1343" s="49">
        <f t="shared" si="326"/>
        <v>0</v>
      </c>
      <c r="AI1343" s="48">
        <v>-45844.5</v>
      </c>
      <c r="AJ1343" s="48">
        <v>0</v>
      </c>
      <c r="AK1343" s="48">
        <v>0</v>
      </c>
      <c r="AL1343" s="49">
        <f t="shared" si="327"/>
        <v>0</v>
      </c>
      <c r="AM1343" s="48">
        <v>-45844.5</v>
      </c>
      <c r="AN1343" s="48">
        <v>0</v>
      </c>
      <c r="AO1343" s="48">
        <v>0</v>
      </c>
      <c r="AP1343" s="49">
        <f t="shared" si="328"/>
        <v>0</v>
      </c>
      <c r="AQ1343" s="48">
        <v>-45844.5</v>
      </c>
      <c r="AR1343" s="50">
        <v>0</v>
      </c>
      <c r="AS1343" s="50">
        <v>0</v>
      </c>
      <c r="AT1343" s="51">
        <f t="shared" si="329"/>
        <v>0</v>
      </c>
      <c r="AU1343" s="48">
        <v>-45844.5</v>
      </c>
      <c r="AV1343" s="50">
        <v>0</v>
      </c>
      <c r="AW1343" s="50">
        <v>0</v>
      </c>
      <c r="AX1343" s="51">
        <f t="shared" si="330"/>
        <v>0</v>
      </c>
      <c r="AY1343" s="50">
        <f t="shared" si="331"/>
        <v>-216545.45</v>
      </c>
      <c r="AZ1343" s="50">
        <f t="shared" si="332"/>
        <v>0</v>
      </c>
      <c r="BA1343" s="50">
        <f t="shared" si="333"/>
        <v>0</v>
      </c>
      <c r="BB1343" s="49">
        <v>0</v>
      </c>
      <c r="BC1343" s="52" t="s">
        <v>787</v>
      </c>
      <c r="BD1343" s="52" t="s">
        <v>1219</v>
      </c>
      <c r="BE1343" s="52" t="s">
        <v>1060</v>
      </c>
      <c r="BF1343" s="38"/>
    </row>
    <row r="1344" spans="1:58" s="33" customFormat="1" x14ac:dyDescent="0.2">
      <c r="A1344" s="47">
        <v>203430</v>
      </c>
      <c r="B1344" s="48" t="s">
        <v>1235</v>
      </c>
      <c r="C1344" s="48">
        <v>-15000</v>
      </c>
      <c r="D1344" s="48">
        <v>0</v>
      </c>
      <c r="E1344" s="48">
        <v>0</v>
      </c>
      <c r="F1344" s="49">
        <f t="shared" si="319"/>
        <v>0</v>
      </c>
      <c r="G1344" s="48">
        <v>-15000</v>
      </c>
      <c r="H1344" s="48">
        <v>0</v>
      </c>
      <c r="I1344" s="48">
        <v>0</v>
      </c>
      <c r="J1344" s="49">
        <f t="shared" si="320"/>
        <v>0</v>
      </c>
      <c r="K1344" s="48">
        <v>-15000</v>
      </c>
      <c r="L1344" s="48">
        <v>0</v>
      </c>
      <c r="M1344" s="48">
        <v>0</v>
      </c>
      <c r="N1344" s="49">
        <f t="shared" si="321"/>
        <v>0</v>
      </c>
      <c r="O1344" s="48">
        <v>-15000</v>
      </c>
      <c r="P1344" s="48">
        <v>0</v>
      </c>
      <c r="Q1344" s="48">
        <v>0</v>
      </c>
      <c r="R1344" s="49">
        <f t="shared" si="322"/>
        <v>0</v>
      </c>
      <c r="S1344" s="48">
        <v>-15000</v>
      </c>
      <c r="T1344" s="48">
        <v>0</v>
      </c>
      <c r="U1344" s="48">
        <v>0</v>
      </c>
      <c r="V1344" s="49">
        <f t="shared" si="323"/>
        <v>0</v>
      </c>
      <c r="W1344" s="48">
        <v>-15000</v>
      </c>
      <c r="X1344" s="48">
        <v>0</v>
      </c>
      <c r="Y1344" s="48">
        <v>0</v>
      </c>
      <c r="Z1344" s="49">
        <f t="shared" si="324"/>
        <v>0</v>
      </c>
      <c r="AA1344" s="48">
        <v>-15000</v>
      </c>
      <c r="AB1344" s="48">
        <v>0</v>
      </c>
      <c r="AC1344" s="48">
        <v>0</v>
      </c>
      <c r="AD1344" s="49">
        <f t="shared" si="325"/>
        <v>0</v>
      </c>
      <c r="AE1344" s="48">
        <v>-15000</v>
      </c>
      <c r="AF1344" s="48">
        <v>0</v>
      </c>
      <c r="AG1344" s="48">
        <v>0</v>
      </c>
      <c r="AH1344" s="49">
        <f t="shared" si="326"/>
        <v>0</v>
      </c>
      <c r="AI1344" s="48">
        <v>-15000</v>
      </c>
      <c r="AJ1344" s="48">
        <v>0</v>
      </c>
      <c r="AK1344" s="48">
        <v>0</v>
      </c>
      <c r="AL1344" s="49">
        <f t="shared" si="327"/>
        <v>0</v>
      </c>
      <c r="AM1344" s="48">
        <v>-15000</v>
      </c>
      <c r="AN1344" s="48">
        <v>0</v>
      </c>
      <c r="AO1344" s="48">
        <v>0</v>
      </c>
      <c r="AP1344" s="49">
        <f t="shared" si="328"/>
        <v>0</v>
      </c>
      <c r="AQ1344" s="48">
        <v>-15000</v>
      </c>
      <c r="AR1344" s="50">
        <v>0</v>
      </c>
      <c r="AS1344" s="50">
        <v>0</v>
      </c>
      <c r="AT1344" s="51">
        <f t="shared" si="329"/>
        <v>0</v>
      </c>
      <c r="AU1344" s="48">
        <v>-15000</v>
      </c>
      <c r="AV1344" s="50">
        <v>0</v>
      </c>
      <c r="AW1344" s="50">
        <v>0</v>
      </c>
      <c r="AX1344" s="51">
        <f t="shared" si="330"/>
        <v>0</v>
      </c>
      <c r="AY1344" s="50">
        <f t="shared" si="331"/>
        <v>-105000</v>
      </c>
      <c r="AZ1344" s="50">
        <f t="shared" si="332"/>
        <v>0</v>
      </c>
      <c r="BA1344" s="50">
        <f t="shared" si="333"/>
        <v>0</v>
      </c>
      <c r="BB1344" s="49">
        <v>0</v>
      </c>
      <c r="BC1344" s="52" t="s">
        <v>787</v>
      </c>
      <c r="BD1344" s="52" t="s">
        <v>1219</v>
      </c>
      <c r="BE1344" s="52" t="s">
        <v>1060</v>
      </c>
      <c r="BF1344" s="38"/>
    </row>
    <row r="1345" spans="1:58" s="33" customFormat="1" x14ac:dyDescent="0.2">
      <c r="A1345" s="47">
        <v>203974</v>
      </c>
      <c r="B1345" s="48" t="s">
        <v>1237</v>
      </c>
      <c r="C1345" s="48">
        <v>-16300</v>
      </c>
      <c r="D1345" s="48">
        <v>0</v>
      </c>
      <c r="E1345" s="48">
        <v>0</v>
      </c>
      <c r="F1345" s="49">
        <f t="shared" si="319"/>
        <v>0</v>
      </c>
      <c r="G1345" s="48">
        <v>-16300</v>
      </c>
      <c r="H1345" s="48">
        <v>0</v>
      </c>
      <c r="I1345" s="48">
        <v>0</v>
      </c>
      <c r="J1345" s="49">
        <f t="shared" si="320"/>
        <v>0</v>
      </c>
      <c r="K1345" s="48">
        <v>-16300</v>
      </c>
      <c r="L1345" s="48">
        <v>0</v>
      </c>
      <c r="M1345" s="48">
        <v>0</v>
      </c>
      <c r="N1345" s="49">
        <f t="shared" si="321"/>
        <v>0</v>
      </c>
      <c r="O1345" s="48">
        <v>-16300</v>
      </c>
      <c r="P1345" s="48">
        <v>0</v>
      </c>
      <c r="Q1345" s="48">
        <v>0</v>
      </c>
      <c r="R1345" s="49">
        <f t="shared" si="322"/>
        <v>0</v>
      </c>
      <c r="S1345" s="48">
        <v>-16300</v>
      </c>
      <c r="T1345" s="48">
        <v>0</v>
      </c>
      <c r="U1345" s="48">
        <v>0</v>
      </c>
      <c r="V1345" s="49">
        <f t="shared" si="323"/>
        <v>0</v>
      </c>
      <c r="W1345" s="48">
        <v>-16300</v>
      </c>
      <c r="X1345" s="48">
        <v>0</v>
      </c>
      <c r="Y1345" s="48">
        <v>0</v>
      </c>
      <c r="Z1345" s="49">
        <f t="shared" si="324"/>
        <v>0</v>
      </c>
      <c r="AA1345" s="48">
        <v>-16300</v>
      </c>
      <c r="AB1345" s="48">
        <v>0</v>
      </c>
      <c r="AC1345" s="48">
        <v>0</v>
      </c>
      <c r="AD1345" s="49">
        <f t="shared" si="325"/>
        <v>0</v>
      </c>
      <c r="AE1345" s="48">
        <v>-16300</v>
      </c>
      <c r="AF1345" s="48">
        <v>0</v>
      </c>
      <c r="AG1345" s="48">
        <v>0</v>
      </c>
      <c r="AH1345" s="49">
        <f t="shared" si="326"/>
        <v>0</v>
      </c>
      <c r="AI1345" s="48">
        <v>-16300</v>
      </c>
      <c r="AJ1345" s="48">
        <v>0</v>
      </c>
      <c r="AK1345" s="48">
        <v>0</v>
      </c>
      <c r="AL1345" s="49">
        <f t="shared" si="327"/>
        <v>0</v>
      </c>
      <c r="AM1345" s="48">
        <v>-16300</v>
      </c>
      <c r="AN1345" s="48">
        <v>0</v>
      </c>
      <c r="AO1345" s="48">
        <v>0</v>
      </c>
      <c r="AP1345" s="49">
        <f t="shared" si="328"/>
        <v>0</v>
      </c>
      <c r="AQ1345" s="48">
        <v>-16300</v>
      </c>
      <c r="AR1345" s="50">
        <v>0</v>
      </c>
      <c r="AS1345" s="50">
        <v>0</v>
      </c>
      <c r="AT1345" s="51">
        <f t="shared" si="329"/>
        <v>0</v>
      </c>
      <c r="AU1345" s="48">
        <v>-16300</v>
      </c>
      <c r="AV1345" s="50">
        <v>0</v>
      </c>
      <c r="AW1345" s="50">
        <v>0</v>
      </c>
      <c r="AX1345" s="51">
        <f t="shared" si="330"/>
        <v>0</v>
      </c>
      <c r="AY1345" s="50">
        <f t="shared" si="331"/>
        <v>-114100</v>
      </c>
      <c r="AZ1345" s="50">
        <f t="shared" si="332"/>
        <v>0</v>
      </c>
      <c r="BA1345" s="50">
        <f t="shared" si="333"/>
        <v>0</v>
      </c>
      <c r="BB1345" s="49">
        <v>0</v>
      </c>
      <c r="BC1345" s="52" t="s">
        <v>787</v>
      </c>
      <c r="BD1345" s="52" t="s">
        <v>1219</v>
      </c>
      <c r="BE1345" s="52" t="s">
        <v>1060</v>
      </c>
      <c r="BF1345" s="38"/>
    </row>
    <row r="1346" spans="1:58" s="33" customFormat="1" x14ac:dyDescent="0.2">
      <c r="A1346" s="47">
        <v>204476</v>
      </c>
      <c r="B1346" s="48" t="s">
        <v>530</v>
      </c>
      <c r="C1346" s="48">
        <v>145560</v>
      </c>
      <c r="D1346" s="48">
        <v>211435</v>
      </c>
      <c r="E1346" s="48">
        <v>30.5</v>
      </c>
      <c r="F1346" s="49">
        <f t="shared" si="319"/>
        <v>20.65315581620829</v>
      </c>
      <c r="G1346" s="48">
        <v>140710</v>
      </c>
      <c r="H1346" s="48">
        <v>398450</v>
      </c>
      <c r="I1346" s="48">
        <v>60</v>
      </c>
      <c r="J1346" s="49">
        <f t="shared" si="320"/>
        <v>10.947446354624168</v>
      </c>
      <c r="K1346" s="48">
        <v>100227.5</v>
      </c>
      <c r="L1346" s="48">
        <v>347200</v>
      </c>
      <c r="M1346" s="48">
        <v>50</v>
      </c>
      <c r="N1346" s="49">
        <f t="shared" si="321"/>
        <v>8.6602102534562206</v>
      </c>
      <c r="O1346" s="48">
        <v>187327.5</v>
      </c>
      <c r="P1346" s="48">
        <v>209350</v>
      </c>
      <c r="Q1346" s="48">
        <v>30</v>
      </c>
      <c r="R1346" s="49">
        <f t="shared" si="322"/>
        <v>27.738965846668261</v>
      </c>
      <c r="S1346" s="48">
        <v>109327.5</v>
      </c>
      <c r="T1346" s="48">
        <v>0</v>
      </c>
      <c r="U1346" s="48">
        <v>0</v>
      </c>
      <c r="V1346" s="49">
        <f t="shared" si="323"/>
        <v>0</v>
      </c>
      <c r="W1346" s="48">
        <v>146127.5</v>
      </c>
      <c r="X1346" s="48">
        <v>203100</v>
      </c>
      <c r="Y1346" s="48">
        <v>30</v>
      </c>
      <c r="Z1346" s="49">
        <f t="shared" si="324"/>
        <v>21.584564254062037</v>
      </c>
      <c r="AA1346" s="48">
        <v>199120</v>
      </c>
      <c r="AB1346" s="48">
        <v>283212.5</v>
      </c>
      <c r="AC1346" s="48">
        <v>39.75</v>
      </c>
      <c r="AD1346" s="49">
        <f t="shared" si="325"/>
        <v>21.795365670653663</v>
      </c>
      <c r="AE1346" s="48">
        <v>116857.48</v>
      </c>
      <c r="AF1346" s="48">
        <v>164587.5</v>
      </c>
      <c r="AG1346" s="48">
        <v>23.25</v>
      </c>
      <c r="AH1346" s="49">
        <f t="shared" si="326"/>
        <v>21.300064707222599</v>
      </c>
      <c r="AI1346" s="48">
        <v>59622.48</v>
      </c>
      <c r="AJ1346" s="48">
        <v>0</v>
      </c>
      <c r="AK1346" s="48">
        <v>0</v>
      </c>
      <c r="AL1346" s="49">
        <f t="shared" si="327"/>
        <v>0</v>
      </c>
      <c r="AM1346" s="48">
        <v>0.48</v>
      </c>
      <c r="AN1346" s="48">
        <v>0</v>
      </c>
      <c r="AO1346" s="48">
        <v>0</v>
      </c>
      <c r="AP1346" s="49">
        <f t="shared" si="328"/>
        <v>0</v>
      </c>
      <c r="AQ1346" s="48">
        <v>0.48</v>
      </c>
      <c r="AR1346" s="50">
        <v>0</v>
      </c>
      <c r="AS1346" s="50">
        <v>0</v>
      </c>
      <c r="AT1346" s="51">
        <f t="shared" si="329"/>
        <v>0</v>
      </c>
      <c r="AU1346" s="48">
        <v>-0.52</v>
      </c>
      <c r="AV1346" s="50">
        <v>0</v>
      </c>
      <c r="AW1346" s="50">
        <v>0</v>
      </c>
      <c r="AX1346" s="51">
        <f t="shared" si="330"/>
        <v>0</v>
      </c>
      <c r="AY1346" s="50">
        <f t="shared" si="331"/>
        <v>1028400</v>
      </c>
      <c r="AZ1346" s="50">
        <f t="shared" si="332"/>
        <v>1652747.5</v>
      </c>
      <c r="BA1346" s="50">
        <f t="shared" si="333"/>
        <v>263.5</v>
      </c>
      <c r="BB1346" s="49">
        <v>20.552783278812104</v>
      </c>
      <c r="BC1346" s="52" t="s">
        <v>787</v>
      </c>
      <c r="BD1346" s="52" t="s">
        <v>1219</v>
      </c>
      <c r="BE1346" s="52" t="s">
        <v>1060</v>
      </c>
      <c r="BF1346" s="38"/>
    </row>
    <row r="1347" spans="1:58" s="33" customFormat="1" x14ac:dyDescent="0.2">
      <c r="A1347" s="47">
        <v>204480</v>
      </c>
      <c r="B1347" s="48" t="s">
        <v>1238</v>
      </c>
      <c r="C1347" s="48">
        <v>-3416.11</v>
      </c>
      <c r="D1347" s="48">
        <v>0</v>
      </c>
      <c r="E1347" s="48">
        <v>0</v>
      </c>
      <c r="F1347" s="49">
        <f t="shared" ref="F1347:F1410" si="334">IFERROR(C1347/(D1347/30),0)</f>
        <v>0</v>
      </c>
      <c r="G1347" s="48">
        <v>-3416.11</v>
      </c>
      <c r="H1347" s="48">
        <v>0</v>
      </c>
      <c r="I1347" s="48">
        <v>0</v>
      </c>
      <c r="J1347" s="49">
        <f t="shared" ref="J1347:J1410" si="335">IFERROR(G1347/(H1347/31),0)</f>
        <v>0</v>
      </c>
      <c r="K1347" s="48">
        <v>-3416.11</v>
      </c>
      <c r="L1347" s="48">
        <v>0</v>
      </c>
      <c r="M1347" s="48">
        <v>0</v>
      </c>
      <c r="N1347" s="49">
        <f t="shared" ref="N1347:N1410" si="336">IFERROR(K1347/(L1347/30),0)</f>
        <v>0</v>
      </c>
      <c r="O1347" s="48">
        <v>-3416.11</v>
      </c>
      <c r="P1347" s="48">
        <v>0</v>
      </c>
      <c r="Q1347" s="48">
        <v>0</v>
      </c>
      <c r="R1347" s="49">
        <f t="shared" ref="R1347:R1410" si="337">IFERROR(O1347/(P1347/31),0)</f>
        <v>0</v>
      </c>
      <c r="S1347" s="48">
        <v>-3416.11</v>
      </c>
      <c r="T1347" s="48">
        <v>0</v>
      </c>
      <c r="U1347" s="48">
        <v>0</v>
      </c>
      <c r="V1347" s="49">
        <f t="shared" ref="V1347:V1410" si="338">IFERROR(S1347/(T1347/31),0)</f>
        <v>0</v>
      </c>
      <c r="W1347" s="48">
        <v>-3416.11</v>
      </c>
      <c r="X1347" s="48">
        <v>0</v>
      </c>
      <c r="Y1347" s="48">
        <v>0</v>
      </c>
      <c r="Z1347" s="49">
        <f t="shared" ref="Z1347:Z1410" si="339">IFERROR(W1347/(X1347/30),0)</f>
        <v>0</v>
      </c>
      <c r="AA1347" s="48">
        <v>-3416.11</v>
      </c>
      <c r="AB1347" s="48">
        <v>0</v>
      </c>
      <c r="AC1347" s="48">
        <v>0</v>
      </c>
      <c r="AD1347" s="49">
        <f t="shared" ref="AD1347:AD1410" si="340">IFERROR(AA1347/(AB1347/31),0)</f>
        <v>0</v>
      </c>
      <c r="AE1347" s="48">
        <v>-3416.11</v>
      </c>
      <c r="AF1347" s="48">
        <v>0</v>
      </c>
      <c r="AG1347" s="48">
        <v>0</v>
      </c>
      <c r="AH1347" s="49">
        <f t="shared" ref="AH1347:AH1410" si="341">IFERROR(AE1347/(AF1347/30),0)</f>
        <v>0</v>
      </c>
      <c r="AI1347" s="48">
        <v>-3416.11</v>
      </c>
      <c r="AJ1347" s="48">
        <v>0</v>
      </c>
      <c r="AK1347" s="48">
        <v>0</v>
      </c>
      <c r="AL1347" s="49">
        <f t="shared" ref="AL1347:AL1410" si="342">IFERROR(AI1347/(AJ1347/31),0)</f>
        <v>0</v>
      </c>
      <c r="AM1347" s="48">
        <v>-3416.11</v>
      </c>
      <c r="AN1347" s="48">
        <v>0</v>
      </c>
      <c r="AO1347" s="48">
        <v>0</v>
      </c>
      <c r="AP1347" s="49">
        <f t="shared" ref="AP1347:AP1410" si="343">IFERROR(AM1347/(AN1347/31),0)</f>
        <v>0</v>
      </c>
      <c r="AQ1347" s="48">
        <v>-3416.11</v>
      </c>
      <c r="AR1347" s="50">
        <v>0</v>
      </c>
      <c r="AS1347" s="50">
        <v>0</v>
      </c>
      <c r="AT1347" s="51">
        <f t="shared" ref="AT1347:AT1410" si="344">IFERROR(AQ1347/(AR1347/31),0)</f>
        <v>0</v>
      </c>
      <c r="AU1347" s="48">
        <v>-3416.11</v>
      </c>
      <c r="AV1347" s="50">
        <v>0</v>
      </c>
      <c r="AW1347" s="50">
        <v>0</v>
      </c>
      <c r="AX1347" s="51">
        <f t="shared" ref="AX1347:AX1410" si="345">IFERROR(AU1347/(AV1347/31),0)</f>
        <v>0</v>
      </c>
      <c r="AY1347" s="50">
        <f t="shared" si="331"/>
        <v>-23912.77</v>
      </c>
      <c r="AZ1347" s="50">
        <f t="shared" si="332"/>
        <v>0</v>
      </c>
      <c r="BA1347" s="50">
        <f t="shared" si="333"/>
        <v>0</v>
      </c>
      <c r="BB1347" s="49">
        <v>0</v>
      </c>
      <c r="BC1347" s="52" t="s">
        <v>787</v>
      </c>
      <c r="BD1347" s="52" t="s">
        <v>1219</v>
      </c>
      <c r="BE1347" s="52" t="s">
        <v>1060</v>
      </c>
      <c r="BF1347" s="38"/>
    </row>
    <row r="1348" spans="1:58" s="33" customFormat="1" x14ac:dyDescent="0.2">
      <c r="A1348" s="47">
        <v>205589</v>
      </c>
      <c r="B1348" s="48" t="s">
        <v>1229</v>
      </c>
      <c r="C1348" s="48">
        <v>61082.5</v>
      </c>
      <c r="D1348" s="48">
        <v>242450</v>
      </c>
      <c r="E1348" s="48">
        <v>35</v>
      </c>
      <c r="F1348" s="49">
        <f t="shared" si="334"/>
        <v>7.5581563208909053</v>
      </c>
      <c r="G1348" s="48">
        <v>-12352.5</v>
      </c>
      <c r="H1348" s="48">
        <v>195075</v>
      </c>
      <c r="I1348" s="48">
        <v>27.5</v>
      </c>
      <c r="J1348" s="49">
        <f t="shared" si="335"/>
        <v>-1.9629757785467128</v>
      </c>
      <c r="K1348" s="48">
        <v>-7515</v>
      </c>
      <c r="L1348" s="48">
        <v>204250</v>
      </c>
      <c r="M1348" s="48">
        <v>30</v>
      </c>
      <c r="N1348" s="49">
        <f t="shared" si="336"/>
        <v>-1.103794369645043</v>
      </c>
      <c r="O1348" s="48">
        <v>61685</v>
      </c>
      <c r="P1348" s="48">
        <v>347100</v>
      </c>
      <c r="Q1348" s="48">
        <v>50</v>
      </c>
      <c r="R1348" s="49">
        <f t="shared" si="337"/>
        <v>5.5091760299625472</v>
      </c>
      <c r="S1348" s="48">
        <v>138695</v>
      </c>
      <c r="T1348" s="48">
        <v>286600</v>
      </c>
      <c r="U1348" s="48">
        <v>41.5</v>
      </c>
      <c r="V1348" s="49">
        <f t="shared" si="338"/>
        <v>15.001901605024424</v>
      </c>
      <c r="W1348" s="48">
        <v>-15517.5</v>
      </c>
      <c r="X1348" s="48">
        <v>73500</v>
      </c>
      <c r="Y1348" s="48">
        <v>10</v>
      </c>
      <c r="Z1348" s="49">
        <f t="shared" si="339"/>
        <v>-6.3336734693877554</v>
      </c>
      <c r="AA1348" s="48">
        <v>77617.5</v>
      </c>
      <c r="AB1348" s="48">
        <v>260262.5</v>
      </c>
      <c r="AC1348" s="48">
        <v>35.75</v>
      </c>
      <c r="AD1348" s="49">
        <f t="shared" si="340"/>
        <v>9.2450602756832048</v>
      </c>
      <c r="AE1348" s="48">
        <v>-18172.5</v>
      </c>
      <c r="AF1348" s="48">
        <v>374530</v>
      </c>
      <c r="AG1348" s="48">
        <v>50.6</v>
      </c>
      <c r="AH1348" s="49">
        <f t="shared" si="341"/>
        <v>-1.4556243825594746</v>
      </c>
      <c r="AI1348" s="48">
        <v>-23563.25</v>
      </c>
      <c r="AJ1348" s="48">
        <v>303900</v>
      </c>
      <c r="AK1348" s="48">
        <v>40</v>
      </c>
      <c r="AL1348" s="49">
        <f t="shared" si="342"/>
        <v>-2.4036220796314574</v>
      </c>
      <c r="AM1348" s="48">
        <v>-20818.25</v>
      </c>
      <c r="AN1348" s="48">
        <v>505000</v>
      </c>
      <c r="AO1348" s="48">
        <v>70</v>
      </c>
      <c r="AP1348" s="49">
        <f t="shared" si="343"/>
        <v>-1.2779519801980199</v>
      </c>
      <c r="AQ1348" s="48">
        <v>-21938.25</v>
      </c>
      <c r="AR1348" s="50">
        <v>432200</v>
      </c>
      <c r="AS1348" s="50">
        <v>60</v>
      </c>
      <c r="AT1348" s="51">
        <f t="shared" si="344"/>
        <v>-1.5735440768162887</v>
      </c>
      <c r="AU1348" s="48">
        <v>-4321.46</v>
      </c>
      <c r="AV1348" s="50">
        <v>734425</v>
      </c>
      <c r="AW1348" s="50">
        <v>100.5</v>
      </c>
      <c r="AX1348" s="51">
        <f t="shared" si="345"/>
        <v>-0.18240836028185314</v>
      </c>
      <c r="AY1348" s="50">
        <f t="shared" ref="AY1348:AY1411" si="346">C1348+G1348+K1348+O1348+S1348+W1348+AA1348</f>
        <v>303695</v>
      </c>
      <c r="AZ1348" s="50">
        <f t="shared" ref="AZ1348:AZ1411" si="347">D1348+H1348+L1348+P1348+T1348+X1348+AB1348</f>
        <v>1609237.5</v>
      </c>
      <c r="BA1348" s="50">
        <f t="shared" ref="BA1348:BA1411" si="348">E1348+I1348+M1348+Q1348+U1348+Y1348+AC1348+AG1348+AK1348+AO1348+AS1348+AW1348</f>
        <v>550.85</v>
      </c>
      <c r="BB1348" s="49">
        <v>1.682452102237963</v>
      </c>
      <c r="BC1348" s="52" t="s">
        <v>787</v>
      </c>
      <c r="BD1348" s="52" t="s">
        <v>1219</v>
      </c>
      <c r="BE1348" s="52" t="s">
        <v>1060</v>
      </c>
      <c r="BF1348" s="38"/>
    </row>
    <row r="1349" spans="1:58" s="33" customFormat="1" x14ac:dyDescent="0.2">
      <c r="A1349" s="47">
        <v>205843</v>
      </c>
      <c r="B1349" s="48" t="s">
        <v>1693</v>
      </c>
      <c r="C1349" s="48">
        <v>25889.99</v>
      </c>
      <c r="D1349" s="48">
        <v>66700</v>
      </c>
      <c r="E1349" s="48">
        <v>10</v>
      </c>
      <c r="F1349" s="49">
        <f t="shared" si="334"/>
        <v>11.644673163418291</v>
      </c>
      <c r="G1349" s="48">
        <v>-1300.01</v>
      </c>
      <c r="H1349" s="48">
        <v>67200</v>
      </c>
      <c r="I1349" s="48">
        <v>10</v>
      </c>
      <c r="J1349" s="49">
        <f t="shared" si="335"/>
        <v>-0.59970699404761907</v>
      </c>
      <c r="K1349" s="48">
        <v>-1600.01</v>
      </c>
      <c r="L1349" s="48">
        <v>135900</v>
      </c>
      <c r="M1349" s="48">
        <v>20</v>
      </c>
      <c r="N1349" s="49">
        <f t="shared" si="336"/>
        <v>-0.35320309050772625</v>
      </c>
      <c r="O1349" s="48">
        <v>-4350.01</v>
      </c>
      <c r="P1349" s="48">
        <v>183110</v>
      </c>
      <c r="Q1349" s="48">
        <v>26.5</v>
      </c>
      <c r="R1349" s="49">
        <f t="shared" si="337"/>
        <v>-0.73644426847250288</v>
      </c>
      <c r="S1349" s="48">
        <v>-8305.01</v>
      </c>
      <c r="T1349" s="48">
        <v>140500</v>
      </c>
      <c r="U1349" s="48">
        <v>20</v>
      </c>
      <c r="V1349" s="49">
        <f t="shared" si="338"/>
        <v>-1.8324221352313168</v>
      </c>
      <c r="W1349" s="48">
        <v>31632.49</v>
      </c>
      <c r="X1349" s="48">
        <v>96500</v>
      </c>
      <c r="Y1349" s="48">
        <v>14</v>
      </c>
      <c r="Z1349" s="49">
        <f t="shared" si="339"/>
        <v>9.833934715025908</v>
      </c>
      <c r="AA1349" s="48">
        <v>42132.49</v>
      </c>
      <c r="AB1349" s="48">
        <v>43500</v>
      </c>
      <c r="AC1349" s="48">
        <v>6</v>
      </c>
      <c r="AD1349" s="49">
        <f t="shared" si="340"/>
        <v>30.025452643678157</v>
      </c>
      <c r="AE1349" s="48">
        <v>-7.51</v>
      </c>
      <c r="AF1349" s="48">
        <v>0</v>
      </c>
      <c r="AG1349" s="48">
        <v>0</v>
      </c>
      <c r="AH1349" s="49">
        <f t="shared" si="341"/>
        <v>0</v>
      </c>
      <c r="AI1349" s="48">
        <v>-3247.51</v>
      </c>
      <c r="AJ1349" s="48">
        <v>0</v>
      </c>
      <c r="AK1349" s="48">
        <v>0</v>
      </c>
      <c r="AL1349" s="49">
        <f t="shared" si="342"/>
        <v>0</v>
      </c>
      <c r="AM1349" s="48">
        <v>-3247.51</v>
      </c>
      <c r="AN1349" s="48">
        <v>0</v>
      </c>
      <c r="AO1349" s="48">
        <v>0</v>
      </c>
      <c r="AP1349" s="49">
        <f t="shared" si="343"/>
        <v>0</v>
      </c>
      <c r="AQ1349" s="48">
        <v>-3247.51</v>
      </c>
      <c r="AR1349" s="50">
        <v>0</v>
      </c>
      <c r="AS1349" s="50">
        <v>0</v>
      </c>
      <c r="AT1349" s="51">
        <f t="shared" si="344"/>
        <v>0</v>
      </c>
      <c r="AU1349" s="48">
        <v>-3247.51</v>
      </c>
      <c r="AV1349" s="50">
        <v>0</v>
      </c>
      <c r="AW1349" s="50">
        <v>0</v>
      </c>
      <c r="AX1349" s="51">
        <f t="shared" si="345"/>
        <v>0</v>
      </c>
      <c r="AY1349" s="50">
        <f t="shared" si="346"/>
        <v>84099.930000000008</v>
      </c>
      <c r="AZ1349" s="50">
        <f t="shared" si="347"/>
        <v>733410</v>
      </c>
      <c r="BA1349" s="50">
        <f t="shared" si="348"/>
        <v>106.5</v>
      </c>
      <c r="BB1349" s="49">
        <v>3.0053773196438569</v>
      </c>
      <c r="BC1349" s="52" t="s">
        <v>787</v>
      </c>
      <c r="BD1349" s="52" t="s">
        <v>1219</v>
      </c>
      <c r="BE1349" s="52" t="s">
        <v>1060</v>
      </c>
      <c r="BF1349" s="38"/>
    </row>
    <row r="1350" spans="1:58" s="33" customFormat="1" x14ac:dyDescent="0.2">
      <c r="A1350" s="47">
        <v>207565</v>
      </c>
      <c r="B1350" s="48" t="s">
        <v>1231</v>
      </c>
      <c r="C1350" s="48">
        <v>79155</v>
      </c>
      <c r="D1350" s="48">
        <v>212600</v>
      </c>
      <c r="E1350" s="48">
        <v>30</v>
      </c>
      <c r="F1350" s="49">
        <f t="shared" si="334"/>
        <v>11.169567262464723</v>
      </c>
      <c r="G1350" s="48">
        <v>19324.990000000002</v>
      </c>
      <c r="H1350" s="48">
        <v>667700</v>
      </c>
      <c r="I1350" s="48">
        <v>100</v>
      </c>
      <c r="J1350" s="49">
        <f t="shared" si="335"/>
        <v>0.89722134192002401</v>
      </c>
      <c r="K1350" s="48">
        <v>91234.99</v>
      </c>
      <c r="L1350" s="48">
        <v>827960</v>
      </c>
      <c r="M1350" s="48">
        <v>121</v>
      </c>
      <c r="N1350" s="49">
        <f t="shared" si="336"/>
        <v>3.3057752789989854</v>
      </c>
      <c r="O1350" s="48">
        <v>266437.49</v>
      </c>
      <c r="P1350" s="48">
        <v>866990</v>
      </c>
      <c r="Q1350" s="48">
        <v>125.5</v>
      </c>
      <c r="R1350" s="49">
        <f t="shared" si="337"/>
        <v>9.5267098697793511</v>
      </c>
      <c r="S1350" s="48">
        <v>253627.49</v>
      </c>
      <c r="T1350" s="48">
        <v>286500</v>
      </c>
      <c r="U1350" s="48">
        <v>42</v>
      </c>
      <c r="V1350" s="49">
        <f t="shared" si="338"/>
        <v>27.443114101221639</v>
      </c>
      <c r="W1350" s="48">
        <v>206894.99</v>
      </c>
      <c r="X1350" s="48">
        <v>274000</v>
      </c>
      <c r="Y1350" s="48">
        <v>40</v>
      </c>
      <c r="Z1350" s="49">
        <f t="shared" si="339"/>
        <v>22.65273613138686</v>
      </c>
      <c r="AA1350" s="48">
        <v>280874.99</v>
      </c>
      <c r="AB1350" s="48">
        <v>912600</v>
      </c>
      <c r="AC1350" s="48">
        <v>126</v>
      </c>
      <c r="AD1350" s="49">
        <f t="shared" si="340"/>
        <v>9.5410088647819418</v>
      </c>
      <c r="AE1350" s="48">
        <v>269694.99</v>
      </c>
      <c r="AF1350" s="48">
        <v>614200</v>
      </c>
      <c r="AG1350" s="48">
        <v>84</v>
      </c>
      <c r="AH1350" s="49">
        <f t="shared" si="341"/>
        <v>13.172988765874308</v>
      </c>
      <c r="AI1350" s="48">
        <v>16534.990000000002</v>
      </c>
      <c r="AJ1350" s="48">
        <v>606100</v>
      </c>
      <c r="AK1350" s="48">
        <v>84</v>
      </c>
      <c r="AL1350" s="49">
        <f t="shared" si="342"/>
        <v>0.84570976736512138</v>
      </c>
      <c r="AM1350" s="48">
        <v>310730.27</v>
      </c>
      <c r="AN1350" s="48">
        <v>1061402.5</v>
      </c>
      <c r="AO1350" s="48">
        <v>151.15</v>
      </c>
      <c r="AP1350" s="49">
        <f t="shared" si="343"/>
        <v>9.0753869243760033</v>
      </c>
      <c r="AQ1350" s="48">
        <v>263422.78000000003</v>
      </c>
      <c r="AR1350" s="50">
        <v>723637.5</v>
      </c>
      <c r="AS1350" s="50">
        <v>101.25</v>
      </c>
      <c r="AT1350" s="51">
        <f t="shared" si="344"/>
        <v>11.284802376880691</v>
      </c>
      <c r="AU1350" s="48">
        <v>213688.85</v>
      </c>
      <c r="AV1350" s="50">
        <v>831550</v>
      </c>
      <c r="AW1350" s="50">
        <v>113</v>
      </c>
      <c r="AX1350" s="51">
        <f t="shared" si="345"/>
        <v>7.9662730443148337</v>
      </c>
      <c r="AY1350" s="50">
        <f t="shared" si="346"/>
        <v>1197549.94</v>
      </c>
      <c r="AZ1350" s="50">
        <f t="shared" si="347"/>
        <v>4048350</v>
      </c>
      <c r="BA1350" s="50">
        <f t="shared" si="348"/>
        <v>1117.9000000000001</v>
      </c>
      <c r="BB1350" s="49">
        <v>8.9306446500043108</v>
      </c>
      <c r="BC1350" s="52" t="s">
        <v>787</v>
      </c>
      <c r="BD1350" s="52" t="s">
        <v>1219</v>
      </c>
      <c r="BE1350" s="52" t="s">
        <v>1060</v>
      </c>
      <c r="BF1350" s="38"/>
    </row>
    <row r="1351" spans="1:58" s="33" customFormat="1" x14ac:dyDescent="0.2">
      <c r="A1351" s="47">
        <v>208141</v>
      </c>
      <c r="B1351" s="48" t="s">
        <v>1694</v>
      </c>
      <c r="C1351" s="48">
        <v>54200</v>
      </c>
      <c r="D1351" s="48">
        <v>135900</v>
      </c>
      <c r="E1351" s="48">
        <v>20</v>
      </c>
      <c r="F1351" s="49">
        <f t="shared" si="334"/>
        <v>11.964679911699779</v>
      </c>
      <c r="G1351" s="48">
        <v>129700</v>
      </c>
      <c r="H1351" s="48">
        <v>339250</v>
      </c>
      <c r="I1351" s="48">
        <v>50</v>
      </c>
      <c r="J1351" s="49">
        <f t="shared" si="335"/>
        <v>11.851731761238025</v>
      </c>
      <c r="K1351" s="48">
        <v>62475</v>
      </c>
      <c r="L1351" s="48">
        <v>67900</v>
      </c>
      <c r="M1351" s="48">
        <v>10</v>
      </c>
      <c r="N1351" s="49">
        <f t="shared" si="336"/>
        <v>27.603092783505154</v>
      </c>
      <c r="O1351" s="48">
        <v>173305</v>
      </c>
      <c r="P1351" s="48">
        <v>347950</v>
      </c>
      <c r="Q1351" s="48">
        <v>50</v>
      </c>
      <c r="R1351" s="49">
        <f t="shared" si="337"/>
        <v>15.440307515447621</v>
      </c>
      <c r="S1351" s="48">
        <v>52305</v>
      </c>
      <c r="T1351" s="48">
        <v>0</v>
      </c>
      <c r="U1351" s="48">
        <v>0</v>
      </c>
      <c r="V1351" s="49">
        <f t="shared" si="338"/>
        <v>0</v>
      </c>
      <c r="W1351" s="48">
        <v>138770</v>
      </c>
      <c r="X1351" s="48">
        <v>375000</v>
      </c>
      <c r="Y1351" s="48">
        <v>55</v>
      </c>
      <c r="Z1351" s="49">
        <f t="shared" si="339"/>
        <v>11.101599999999999</v>
      </c>
      <c r="AA1351" s="48">
        <v>81770</v>
      </c>
      <c r="AB1351" s="48">
        <v>0</v>
      </c>
      <c r="AC1351" s="48">
        <v>0</v>
      </c>
      <c r="AD1351" s="49">
        <f t="shared" si="340"/>
        <v>0</v>
      </c>
      <c r="AE1351" s="48">
        <v>79770</v>
      </c>
      <c r="AF1351" s="48">
        <v>0</v>
      </c>
      <c r="AG1351" s="48">
        <v>0</v>
      </c>
      <c r="AH1351" s="49">
        <f t="shared" si="341"/>
        <v>0</v>
      </c>
      <c r="AI1351" s="48">
        <v>-29580</v>
      </c>
      <c r="AJ1351" s="48">
        <v>0</v>
      </c>
      <c r="AK1351" s="48">
        <v>0</v>
      </c>
      <c r="AL1351" s="49">
        <f t="shared" si="342"/>
        <v>0</v>
      </c>
      <c r="AM1351" s="48">
        <v>-29580</v>
      </c>
      <c r="AN1351" s="48">
        <v>0</v>
      </c>
      <c r="AO1351" s="48">
        <v>0</v>
      </c>
      <c r="AP1351" s="49">
        <f t="shared" si="343"/>
        <v>0</v>
      </c>
      <c r="AQ1351" s="48">
        <v>-30630</v>
      </c>
      <c r="AR1351" s="50">
        <v>0</v>
      </c>
      <c r="AS1351" s="50">
        <v>0</v>
      </c>
      <c r="AT1351" s="51">
        <f t="shared" si="344"/>
        <v>0</v>
      </c>
      <c r="AU1351" s="48">
        <v>-30630</v>
      </c>
      <c r="AV1351" s="50">
        <v>0</v>
      </c>
      <c r="AW1351" s="50">
        <v>0</v>
      </c>
      <c r="AX1351" s="51">
        <f t="shared" si="345"/>
        <v>0</v>
      </c>
      <c r="AY1351" s="50">
        <f t="shared" si="346"/>
        <v>692525</v>
      </c>
      <c r="AZ1351" s="50">
        <f t="shared" si="347"/>
        <v>1266000</v>
      </c>
      <c r="BA1351" s="50">
        <f t="shared" si="348"/>
        <v>185</v>
      </c>
      <c r="BB1351" s="49">
        <v>15.962184044233807</v>
      </c>
      <c r="BC1351" s="52" t="s">
        <v>787</v>
      </c>
      <c r="BD1351" s="52" t="s">
        <v>1219</v>
      </c>
      <c r="BE1351" s="52" t="s">
        <v>1060</v>
      </c>
      <c r="BF1351" s="38"/>
    </row>
    <row r="1352" spans="1:58" s="33" customFormat="1" x14ac:dyDescent="0.2">
      <c r="A1352" s="47">
        <v>210223</v>
      </c>
      <c r="B1352" s="48" t="s">
        <v>1695</v>
      </c>
      <c r="C1352" s="48">
        <v>0</v>
      </c>
      <c r="D1352" s="48">
        <v>0</v>
      </c>
      <c r="E1352" s="48">
        <v>0</v>
      </c>
      <c r="F1352" s="49">
        <f t="shared" si="334"/>
        <v>0</v>
      </c>
      <c r="G1352" s="48">
        <v>0</v>
      </c>
      <c r="H1352" s="48">
        <v>0</v>
      </c>
      <c r="I1352" s="48">
        <v>0</v>
      </c>
      <c r="J1352" s="49">
        <f t="shared" si="335"/>
        <v>0</v>
      </c>
      <c r="K1352" s="48">
        <v>0</v>
      </c>
      <c r="L1352" s="48">
        <v>0</v>
      </c>
      <c r="M1352" s="48">
        <v>0</v>
      </c>
      <c r="N1352" s="49">
        <f t="shared" si="336"/>
        <v>0</v>
      </c>
      <c r="O1352" s="48">
        <v>0</v>
      </c>
      <c r="P1352" s="48">
        <v>0</v>
      </c>
      <c r="Q1352" s="48">
        <v>0</v>
      </c>
      <c r="R1352" s="49">
        <f t="shared" si="337"/>
        <v>0</v>
      </c>
      <c r="S1352" s="48">
        <v>0</v>
      </c>
      <c r="T1352" s="48">
        <v>0</v>
      </c>
      <c r="U1352" s="48">
        <v>0</v>
      </c>
      <c r="V1352" s="49">
        <f t="shared" si="338"/>
        <v>0</v>
      </c>
      <c r="W1352" s="48">
        <v>0</v>
      </c>
      <c r="X1352" s="48">
        <v>0</v>
      </c>
      <c r="Y1352" s="48">
        <v>0</v>
      </c>
      <c r="Z1352" s="49">
        <f t="shared" si="339"/>
        <v>0</v>
      </c>
      <c r="AA1352" s="48">
        <v>154760</v>
      </c>
      <c r="AB1352" s="48">
        <v>383700</v>
      </c>
      <c r="AC1352" s="48">
        <v>52</v>
      </c>
      <c r="AD1352" s="49">
        <f t="shared" si="340"/>
        <v>12.503414125618972</v>
      </c>
      <c r="AE1352" s="48">
        <v>195029.99</v>
      </c>
      <c r="AF1352" s="48">
        <v>497600</v>
      </c>
      <c r="AG1352" s="48">
        <v>70</v>
      </c>
      <c r="AH1352" s="49">
        <f t="shared" si="341"/>
        <v>11.758238946945337</v>
      </c>
      <c r="AI1352" s="48">
        <v>-13170.01</v>
      </c>
      <c r="AJ1352" s="48">
        <v>139000</v>
      </c>
      <c r="AK1352" s="48">
        <v>20</v>
      </c>
      <c r="AL1352" s="49">
        <f t="shared" si="342"/>
        <v>-2.9371964748201438</v>
      </c>
      <c r="AM1352" s="48">
        <v>-5640.01</v>
      </c>
      <c r="AN1352" s="48">
        <v>218200</v>
      </c>
      <c r="AO1352" s="48">
        <v>32</v>
      </c>
      <c r="AP1352" s="49">
        <f t="shared" si="343"/>
        <v>-0.80128464711274061</v>
      </c>
      <c r="AQ1352" s="48">
        <v>-8340.01</v>
      </c>
      <c r="AR1352" s="50">
        <v>0</v>
      </c>
      <c r="AS1352" s="50">
        <v>0</v>
      </c>
      <c r="AT1352" s="51">
        <f t="shared" si="344"/>
        <v>0</v>
      </c>
      <c r="AU1352" s="48">
        <v>-7575.01</v>
      </c>
      <c r="AV1352" s="50">
        <v>194125</v>
      </c>
      <c r="AW1352" s="50">
        <v>27.5</v>
      </c>
      <c r="AX1352" s="51">
        <f t="shared" si="345"/>
        <v>-1.2096603219575017</v>
      </c>
      <c r="AY1352" s="50">
        <f t="shared" si="346"/>
        <v>154760</v>
      </c>
      <c r="AZ1352" s="50">
        <f t="shared" si="347"/>
        <v>383700</v>
      </c>
      <c r="BA1352" s="50">
        <f t="shared" si="348"/>
        <v>201.5</v>
      </c>
      <c r="BB1352" s="49">
        <v>6.8175645755169691</v>
      </c>
      <c r="BC1352" s="52" t="s">
        <v>787</v>
      </c>
      <c r="BD1352" s="52" t="s">
        <v>1219</v>
      </c>
      <c r="BE1352" s="52" t="s">
        <v>1060</v>
      </c>
      <c r="BF1352" s="38"/>
    </row>
    <row r="1353" spans="1:58" s="33" customFormat="1" x14ac:dyDescent="0.2">
      <c r="A1353" s="47">
        <v>210355</v>
      </c>
      <c r="B1353" s="48" t="s">
        <v>317</v>
      </c>
      <c r="C1353" s="48">
        <v>0</v>
      </c>
      <c r="D1353" s="48">
        <v>0</v>
      </c>
      <c r="E1353" s="48">
        <v>0</v>
      </c>
      <c r="F1353" s="49">
        <f t="shared" si="334"/>
        <v>0</v>
      </c>
      <c r="G1353" s="48">
        <v>0</v>
      </c>
      <c r="H1353" s="48">
        <v>0</v>
      </c>
      <c r="I1353" s="48">
        <v>0</v>
      </c>
      <c r="J1353" s="49">
        <f t="shared" si="335"/>
        <v>0</v>
      </c>
      <c r="K1353" s="48">
        <v>0</v>
      </c>
      <c r="L1353" s="48">
        <v>0</v>
      </c>
      <c r="M1353" s="48">
        <v>0</v>
      </c>
      <c r="N1353" s="49">
        <f t="shared" si="336"/>
        <v>0</v>
      </c>
      <c r="O1353" s="48">
        <v>0</v>
      </c>
      <c r="P1353" s="48">
        <v>0</v>
      </c>
      <c r="Q1353" s="48">
        <v>0</v>
      </c>
      <c r="R1353" s="49">
        <f t="shared" si="337"/>
        <v>0</v>
      </c>
      <c r="S1353" s="48">
        <v>0</v>
      </c>
      <c r="T1353" s="48">
        <v>0</v>
      </c>
      <c r="U1353" s="48">
        <v>0</v>
      </c>
      <c r="V1353" s="49">
        <f t="shared" si="338"/>
        <v>0</v>
      </c>
      <c r="W1353" s="48">
        <v>0</v>
      </c>
      <c r="X1353" s="48">
        <v>0</v>
      </c>
      <c r="Y1353" s="48">
        <v>0</v>
      </c>
      <c r="Z1353" s="49">
        <f t="shared" si="339"/>
        <v>0</v>
      </c>
      <c r="AA1353" s="48">
        <v>0</v>
      </c>
      <c r="AB1353" s="48">
        <v>0</v>
      </c>
      <c r="AC1353" s="48">
        <v>0</v>
      </c>
      <c r="AD1353" s="49">
        <f t="shared" si="340"/>
        <v>0</v>
      </c>
      <c r="AE1353" s="48">
        <v>223595</v>
      </c>
      <c r="AF1353" s="48">
        <v>1100237.5</v>
      </c>
      <c r="AG1353" s="48">
        <v>150.75</v>
      </c>
      <c r="AH1353" s="49">
        <f t="shared" si="341"/>
        <v>6.0967291153046501</v>
      </c>
      <c r="AI1353" s="48">
        <v>-17017.509999999998</v>
      </c>
      <c r="AJ1353" s="48">
        <v>805647.5</v>
      </c>
      <c r="AK1353" s="48">
        <v>109.75</v>
      </c>
      <c r="AL1353" s="49">
        <f t="shared" si="342"/>
        <v>-0.65480599145407881</v>
      </c>
      <c r="AM1353" s="48">
        <v>104887.43</v>
      </c>
      <c r="AN1353" s="48">
        <v>1755960</v>
      </c>
      <c r="AO1353" s="48">
        <v>252</v>
      </c>
      <c r="AP1353" s="49">
        <f t="shared" si="343"/>
        <v>1.8516995432697783</v>
      </c>
      <c r="AQ1353" s="48">
        <v>355447.42</v>
      </c>
      <c r="AR1353" s="50">
        <v>1770650</v>
      </c>
      <c r="AS1353" s="50">
        <v>251</v>
      </c>
      <c r="AT1353" s="51">
        <f t="shared" si="344"/>
        <v>6.2230649874339932</v>
      </c>
      <c r="AU1353" s="48">
        <v>504783.91</v>
      </c>
      <c r="AV1353" s="50">
        <v>3219900</v>
      </c>
      <c r="AW1353" s="50">
        <v>447.5</v>
      </c>
      <c r="AX1353" s="51">
        <f t="shared" si="345"/>
        <v>4.8598718003664709</v>
      </c>
      <c r="AY1353" s="50">
        <f t="shared" si="346"/>
        <v>0</v>
      </c>
      <c r="AZ1353" s="50">
        <f t="shared" si="347"/>
        <v>0</v>
      </c>
      <c r="BA1353" s="50">
        <f t="shared" si="348"/>
        <v>1211</v>
      </c>
      <c r="BB1353" s="49">
        <v>4.1979802990963773</v>
      </c>
      <c r="BC1353" s="52" t="s">
        <v>787</v>
      </c>
      <c r="BD1353" s="52" t="s">
        <v>1219</v>
      </c>
      <c r="BE1353" s="52" t="s">
        <v>1060</v>
      </c>
      <c r="BF1353" s="38"/>
    </row>
    <row r="1354" spans="1:58" s="33" customFormat="1" x14ac:dyDescent="0.2">
      <c r="A1354" s="47">
        <v>210480</v>
      </c>
      <c r="B1354" s="48" t="s">
        <v>1696</v>
      </c>
      <c r="C1354" s="48">
        <v>0</v>
      </c>
      <c r="D1354" s="48">
        <v>0</v>
      </c>
      <c r="E1354" s="48">
        <v>0</v>
      </c>
      <c r="F1354" s="49">
        <f t="shared" si="334"/>
        <v>0</v>
      </c>
      <c r="G1354" s="48">
        <v>0</v>
      </c>
      <c r="H1354" s="48">
        <v>0</v>
      </c>
      <c r="I1354" s="48">
        <v>0</v>
      </c>
      <c r="J1354" s="49">
        <f t="shared" si="335"/>
        <v>0</v>
      </c>
      <c r="K1354" s="48">
        <v>0</v>
      </c>
      <c r="L1354" s="48">
        <v>0</v>
      </c>
      <c r="M1354" s="48">
        <v>0</v>
      </c>
      <c r="N1354" s="49">
        <f t="shared" si="336"/>
        <v>0</v>
      </c>
      <c r="O1354" s="48">
        <v>0</v>
      </c>
      <c r="P1354" s="48">
        <v>0</v>
      </c>
      <c r="Q1354" s="48">
        <v>0</v>
      </c>
      <c r="R1354" s="49">
        <f t="shared" si="337"/>
        <v>0</v>
      </c>
      <c r="S1354" s="48">
        <v>0</v>
      </c>
      <c r="T1354" s="48">
        <v>0</v>
      </c>
      <c r="U1354" s="48">
        <v>0</v>
      </c>
      <c r="V1354" s="49">
        <f t="shared" si="338"/>
        <v>0</v>
      </c>
      <c r="W1354" s="48">
        <v>0</v>
      </c>
      <c r="X1354" s="48">
        <v>0</v>
      </c>
      <c r="Y1354" s="48">
        <v>0</v>
      </c>
      <c r="Z1354" s="49">
        <f t="shared" si="339"/>
        <v>0</v>
      </c>
      <c r="AA1354" s="48">
        <v>0</v>
      </c>
      <c r="AB1354" s="48">
        <v>0</v>
      </c>
      <c r="AC1354" s="48">
        <v>0</v>
      </c>
      <c r="AD1354" s="49">
        <f t="shared" si="340"/>
        <v>0</v>
      </c>
      <c r="AE1354" s="48">
        <v>134000</v>
      </c>
      <c r="AF1354" s="48">
        <v>139000</v>
      </c>
      <c r="AG1354" s="48">
        <v>20</v>
      </c>
      <c r="AH1354" s="49">
        <f t="shared" si="341"/>
        <v>28.920863309352519</v>
      </c>
      <c r="AI1354" s="48">
        <v>127950</v>
      </c>
      <c r="AJ1354" s="48">
        <v>138100</v>
      </c>
      <c r="AK1354" s="48">
        <v>20</v>
      </c>
      <c r="AL1354" s="49">
        <f t="shared" si="342"/>
        <v>28.721578566256333</v>
      </c>
      <c r="AM1354" s="48">
        <v>191750</v>
      </c>
      <c r="AN1354" s="48">
        <v>65500</v>
      </c>
      <c r="AO1354" s="48">
        <v>10</v>
      </c>
      <c r="AP1354" s="49">
        <f t="shared" si="343"/>
        <v>90.751908396946561</v>
      </c>
      <c r="AQ1354" s="48">
        <v>191750</v>
      </c>
      <c r="AR1354" s="50">
        <v>0</v>
      </c>
      <c r="AS1354" s="50">
        <v>0</v>
      </c>
      <c r="AT1354" s="51">
        <f t="shared" si="344"/>
        <v>0</v>
      </c>
      <c r="AU1354" s="48">
        <v>-250</v>
      </c>
      <c r="AV1354" s="50">
        <v>0</v>
      </c>
      <c r="AW1354" s="50">
        <v>0</v>
      </c>
      <c r="AX1354" s="51">
        <f t="shared" si="345"/>
        <v>0</v>
      </c>
      <c r="AY1354" s="50">
        <f t="shared" si="346"/>
        <v>0</v>
      </c>
      <c r="AZ1354" s="50">
        <f t="shared" si="347"/>
        <v>0</v>
      </c>
      <c r="BA1354" s="50">
        <f t="shared" si="348"/>
        <v>50</v>
      </c>
      <c r="BB1354" s="49">
        <v>58.380618797431403</v>
      </c>
      <c r="BC1354" s="52" t="s">
        <v>787</v>
      </c>
      <c r="BD1354" s="52" t="s">
        <v>1219</v>
      </c>
      <c r="BE1354" s="52" t="s">
        <v>1060</v>
      </c>
      <c r="BF1354" s="38"/>
    </row>
    <row r="1355" spans="1:58" s="33" customFormat="1" x14ac:dyDescent="0.2">
      <c r="A1355" s="47">
        <v>210580</v>
      </c>
      <c r="B1355" s="48" t="s">
        <v>1697</v>
      </c>
      <c r="C1355" s="48">
        <v>0</v>
      </c>
      <c r="D1355" s="48">
        <v>0</v>
      </c>
      <c r="E1355" s="48">
        <v>0</v>
      </c>
      <c r="F1355" s="49">
        <f t="shared" si="334"/>
        <v>0</v>
      </c>
      <c r="G1355" s="48">
        <v>0</v>
      </c>
      <c r="H1355" s="48">
        <v>0</v>
      </c>
      <c r="I1355" s="48">
        <v>0</v>
      </c>
      <c r="J1355" s="49">
        <f t="shared" si="335"/>
        <v>0</v>
      </c>
      <c r="K1355" s="48">
        <v>0</v>
      </c>
      <c r="L1355" s="48">
        <v>0</v>
      </c>
      <c r="M1355" s="48">
        <v>0</v>
      </c>
      <c r="N1355" s="49">
        <f t="shared" si="336"/>
        <v>0</v>
      </c>
      <c r="O1355" s="48">
        <v>0</v>
      </c>
      <c r="P1355" s="48">
        <v>0</v>
      </c>
      <c r="Q1355" s="48">
        <v>0</v>
      </c>
      <c r="R1355" s="49">
        <f t="shared" si="337"/>
        <v>0</v>
      </c>
      <c r="S1355" s="48">
        <v>0</v>
      </c>
      <c r="T1355" s="48">
        <v>0</v>
      </c>
      <c r="U1355" s="48">
        <v>0</v>
      </c>
      <c r="V1355" s="49">
        <f t="shared" si="338"/>
        <v>0</v>
      </c>
      <c r="W1355" s="48">
        <v>0</v>
      </c>
      <c r="X1355" s="48">
        <v>0</v>
      </c>
      <c r="Y1355" s="48">
        <v>0</v>
      </c>
      <c r="Z1355" s="49">
        <f t="shared" si="339"/>
        <v>0</v>
      </c>
      <c r="AA1355" s="48">
        <v>0</v>
      </c>
      <c r="AB1355" s="48">
        <v>0</v>
      </c>
      <c r="AC1355" s="48">
        <v>0</v>
      </c>
      <c r="AD1355" s="49">
        <f t="shared" si="340"/>
        <v>0</v>
      </c>
      <c r="AE1355" s="48">
        <v>0</v>
      </c>
      <c r="AF1355" s="48">
        <v>0</v>
      </c>
      <c r="AG1355" s="48">
        <v>0</v>
      </c>
      <c r="AH1355" s="49">
        <f t="shared" si="341"/>
        <v>0</v>
      </c>
      <c r="AI1355" s="48">
        <v>112846.75</v>
      </c>
      <c r="AJ1355" s="48">
        <v>829361.5</v>
      </c>
      <c r="AK1355" s="48">
        <v>114.35</v>
      </c>
      <c r="AL1355" s="49">
        <f t="shared" si="342"/>
        <v>4.2180029456395065</v>
      </c>
      <c r="AM1355" s="48">
        <v>-3537.75</v>
      </c>
      <c r="AN1355" s="48">
        <v>39082.5</v>
      </c>
      <c r="AO1355" s="48">
        <v>5.85</v>
      </c>
      <c r="AP1355" s="49">
        <f t="shared" si="343"/>
        <v>-2.8061216657071579</v>
      </c>
      <c r="AQ1355" s="48">
        <v>-3972.75</v>
      </c>
      <c r="AR1355" s="50">
        <v>0</v>
      </c>
      <c r="AS1355" s="50">
        <v>0</v>
      </c>
      <c r="AT1355" s="51">
        <f t="shared" si="344"/>
        <v>0</v>
      </c>
      <c r="AU1355" s="48">
        <v>-3972.75</v>
      </c>
      <c r="AV1355" s="50">
        <v>0</v>
      </c>
      <c r="AW1355" s="50">
        <v>0</v>
      </c>
      <c r="AX1355" s="51">
        <f t="shared" si="345"/>
        <v>0</v>
      </c>
      <c r="AY1355" s="50">
        <f t="shared" si="346"/>
        <v>0</v>
      </c>
      <c r="AZ1355" s="50">
        <f t="shared" si="347"/>
        <v>0</v>
      </c>
      <c r="BA1355" s="50">
        <f t="shared" si="348"/>
        <v>120.19999999999999</v>
      </c>
      <c r="BB1355" s="49">
        <v>3.618274177724758</v>
      </c>
      <c r="BC1355" s="52" t="s">
        <v>787</v>
      </c>
      <c r="BD1355" s="52" t="s">
        <v>1219</v>
      </c>
      <c r="BE1355" s="52" t="s">
        <v>1060</v>
      </c>
      <c r="BF1355" s="38"/>
    </row>
    <row r="1356" spans="1:58" s="33" customFormat="1" x14ac:dyDescent="0.2">
      <c r="A1356" s="47">
        <v>179176</v>
      </c>
      <c r="B1356" s="48" t="s">
        <v>727</v>
      </c>
      <c r="C1356" s="48">
        <v>-4200</v>
      </c>
      <c r="D1356" s="48">
        <v>0</v>
      </c>
      <c r="E1356" s="48">
        <v>0</v>
      </c>
      <c r="F1356" s="49">
        <f t="shared" si="334"/>
        <v>0</v>
      </c>
      <c r="G1356" s="48">
        <v>-4200</v>
      </c>
      <c r="H1356" s="48">
        <v>0</v>
      </c>
      <c r="I1356" s="48">
        <v>0</v>
      </c>
      <c r="J1356" s="49">
        <f t="shared" si="335"/>
        <v>0</v>
      </c>
      <c r="K1356" s="48">
        <v>-4200</v>
      </c>
      <c r="L1356" s="48">
        <v>0</v>
      </c>
      <c r="M1356" s="48">
        <v>0</v>
      </c>
      <c r="N1356" s="49">
        <f t="shared" si="336"/>
        <v>0</v>
      </c>
      <c r="O1356" s="48">
        <v>-4200</v>
      </c>
      <c r="P1356" s="48">
        <v>0</v>
      </c>
      <c r="Q1356" s="48">
        <v>0</v>
      </c>
      <c r="R1356" s="49">
        <f t="shared" si="337"/>
        <v>0</v>
      </c>
      <c r="S1356" s="48">
        <v>-4200</v>
      </c>
      <c r="T1356" s="48">
        <v>0</v>
      </c>
      <c r="U1356" s="48">
        <v>0</v>
      </c>
      <c r="V1356" s="49">
        <f t="shared" si="338"/>
        <v>0</v>
      </c>
      <c r="W1356" s="48">
        <v>-4200</v>
      </c>
      <c r="X1356" s="48">
        <v>0</v>
      </c>
      <c r="Y1356" s="48">
        <v>0</v>
      </c>
      <c r="Z1356" s="49">
        <f t="shared" si="339"/>
        <v>0</v>
      </c>
      <c r="AA1356" s="48">
        <v>-4200</v>
      </c>
      <c r="AB1356" s="48">
        <v>0</v>
      </c>
      <c r="AC1356" s="48">
        <v>0</v>
      </c>
      <c r="AD1356" s="49">
        <f t="shared" si="340"/>
        <v>0</v>
      </c>
      <c r="AE1356" s="48">
        <v>-4200</v>
      </c>
      <c r="AF1356" s="48">
        <v>0</v>
      </c>
      <c r="AG1356" s="48">
        <v>0</v>
      </c>
      <c r="AH1356" s="49">
        <f t="shared" si="341"/>
        <v>0</v>
      </c>
      <c r="AI1356" s="48">
        <v>0</v>
      </c>
      <c r="AJ1356" s="48">
        <v>0</v>
      </c>
      <c r="AK1356" s="48">
        <v>0</v>
      </c>
      <c r="AL1356" s="49">
        <f t="shared" si="342"/>
        <v>0</v>
      </c>
      <c r="AM1356" s="48">
        <v>0</v>
      </c>
      <c r="AN1356" s="48">
        <v>0</v>
      </c>
      <c r="AO1356" s="48">
        <v>0</v>
      </c>
      <c r="AP1356" s="49">
        <f t="shared" si="343"/>
        <v>0</v>
      </c>
      <c r="AQ1356" s="48">
        <v>0</v>
      </c>
      <c r="AR1356" s="50">
        <v>0</v>
      </c>
      <c r="AS1356" s="50">
        <v>0</v>
      </c>
      <c r="AT1356" s="51">
        <f t="shared" si="344"/>
        <v>0</v>
      </c>
      <c r="AU1356" s="48">
        <v>0</v>
      </c>
      <c r="AV1356" s="50">
        <v>0</v>
      </c>
      <c r="AW1356" s="50">
        <v>0</v>
      </c>
      <c r="AX1356" s="51">
        <f t="shared" si="345"/>
        <v>0</v>
      </c>
      <c r="AY1356" s="50">
        <f t="shared" si="346"/>
        <v>-29400</v>
      </c>
      <c r="AZ1356" s="50">
        <f t="shared" si="347"/>
        <v>0</v>
      </c>
      <c r="BA1356" s="50">
        <f t="shared" si="348"/>
        <v>0</v>
      </c>
      <c r="BB1356" s="49">
        <v>0</v>
      </c>
      <c r="BC1356" s="52" t="s">
        <v>787</v>
      </c>
      <c r="BD1356" s="52" t="s">
        <v>1219</v>
      </c>
      <c r="BE1356" s="52" t="s">
        <v>1060</v>
      </c>
      <c r="BF1356" s="38"/>
    </row>
    <row r="1357" spans="1:58" s="33" customFormat="1" x14ac:dyDescent="0.2">
      <c r="A1357" s="47">
        <v>178879</v>
      </c>
      <c r="B1357" s="48" t="s">
        <v>486</v>
      </c>
      <c r="C1357" s="48">
        <v>-69348.789999999994</v>
      </c>
      <c r="D1357" s="48">
        <v>0</v>
      </c>
      <c r="E1357" s="48">
        <v>0</v>
      </c>
      <c r="F1357" s="49">
        <f t="shared" si="334"/>
        <v>0</v>
      </c>
      <c r="G1357" s="48">
        <v>-69348.789999999994</v>
      </c>
      <c r="H1357" s="48">
        <v>0</v>
      </c>
      <c r="I1357" s="48">
        <v>0</v>
      </c>
      <c r="J1357" s="49">
        <f t="shared" si="335"/>
        <v>0</v>
      </c>
      <c r="K1357" s="48">
        <v>-69348.789999999994</v>
      </c>
      <c r="L1357" s="48">
        <v>0</v>
      </c>
      <c r="M1357" s="48">
        <v>0</v>
      </c>
      <c r="N1357" s="49">
        <f t="shared" si="336"/>
        <v>0</v>
      </c>
      <c r="O1357" s="48">
        <v>-69348.789999999994</v>
      </c>
      <c r="P1357" s="48">
        <v>0</v>
      </c>
      <c r="Q1357" s="48">
        <v>0</v>
      </c>
      <c r="R1357" s="49">
        <f t="shared" si="337"/>
        <v>0</v>
      </c>
      <c r="S1357" s="48">
        <v>-69348.789999999994</v>
      </c>
      <c r="T1357" s="48">
        <v>0</v>
      </c>
      <c r="U1357" s="48">
        <v>0</v>
      </c>
      <c r="V1357" s="49">
        <f t="shared" si="338"/>
        <v>0</v>
      </c>
      <c r="W1357" s="48">
        <v>-69348.789999999994</v>
      </c>
      <c r="X1357" s="48">
        <v>0</v>
      </c>
      <c r="Y1357" s="48">
        <v>0</v>
      </c>
      <c r="Z1357" s="49">
        <f t="shared" si="339"/>
        <v>0</v>
      </c>
      <c r="AA1357" s="48">
        <v>-69348.789999999994</v>
      </c>
      <c r="AB1357" s="48">
        <v>0</v>
      </c>
      <c r="AC1357" s="48">
        <v>0</v>
      </c>
      <c r="AD1357" s="49">
        <f t="shared" si="340"/>
        <v>0</v>
      </c>
      <c r="AE1357" s="54">
        <v>0</v>
      </c>
      <c r="AF1357" s="48">
        <v>0</v>
      </c>
      <c r="AG1357" s="48">
        <v>0</v>
      </c>
      <c r="AH1357" s="49">
        <f t="shared" si="341"/>
        <v>0</v>
      </c>
      <c r="AI1357" s="54">
        <v>0</v>
      </c>
      <c r="AJ1357" s="48">
        <v>0</v>
      </c>
      <c r="AK1357" s="48">
        <v>0</v>
      </c>
      <c r="AL1357" s="49">
        <f t="shared" si="342"/>
        <v>0</v>
      </c>
      <c r="AM1357" s="48">
        <v>0</v>
      </c>
      <c r="AN1357" s="48">
        <v>0</v>
      </c>
      <c r="AO1357" s="48">
        <v>0</v>
      </c>
      <c r="AP1357" s="49">
        <f t="shared" si="343"/>
        <v>0</v>
      </c>
      <c r="AQ1357" s="48">
        <v>0</v>
      </c>
      <c r="AR1357" s="50">
        <v>0</v>
      </c>
      <c r="AS1357" s="50">
        <v>0</v>
      </c>
      <c r="AT1357" s="51">
        <f t="shared" si="344"/>
        <v>0</v>
      </c>
      <c r="AU1357" s="48">
        <v>0</v>
      </c>
      <c r="AV1357" s="50">
        <v>0</v>
      </c>
      <c r="AW1357" s="50">
        <v>0</v>
      </c>
      <c r="AX1357" s="51">
        <f t="shared" si="345"/>
        <v>0</v>
      </c>
      <c r="AY1357" s="50">
        <f t="shared" si="346"/>
        <v>-485441.52999999991</v>
      </c>
      <c r="AZ1357" s="50">
        <f t="shared" si="347"/>
        <v>0</v>
      </c>
      <c r="BA1357" s="50">
        <f t="shared" si="348"/>
        <v>0</v>
      </c>
      <c r="BB1357" s="49">
        <v>0</v>
      </c>
      <c r="BC1357" s="52" t="s">
        <v>787</v>
      </c>
      <c r="BD1357" s="52" t="s">
        <v>1219</v>
      </c>
      <c r="BE1357" s="52" t="s">
        <v>1060</v>
      </c>
      <c r="BF1357" s="38"/>
    </row>
    <row r="1358" spans="1:58" s="33" customFormat="1" x14ac:dyDescent="0.2">
      <c r="A1358" s="47">
        <v>149996</v>
      </c>
      <c r="B1358" s="48" t="s">
        <v>1239</v>
      </c>
      <c r="C1358" s="48">
        <v>236717.81</v>
      </c>
      <c r="D1358" s="48">
        <v>1253575.5</v>
      </c>
      <c r="E1358" s="48">
        <v>180.15</v>
      </c>
      <c r="F1358" s="49">
        <f t="shared" si="334"/>
        <v>5.6650232076169322</v>
      </c>
      <c r="G1358" s="48">
        <v>294009.34999999998</v>
      </c>
      <c r="H1358" s="48">
        <v>1964050</v>
      </c>
      <c r="I1358" s="48">
        <v>295</v>
      </c>
      <c r="J1358" s="49">
        <f t="shared" si="335"/>
        <v>4.6405589725312488</v>
      </c>
      <c r="K1358" s="48">
        <v>640482.07999999996</v>
      </c>
      <c r="L1358" s="48">
        <v>3024490</v>
      </c>
      <c r="M1358" s="48">
        <v>426</v>
      </c>
      <c r="N1358" s="49">
        <f t="shared" si="336"/>
        <v>6.3529594741592792</v>
      </c>
      <c r="O1358" s="48">
        <v>509220.09</v>
      </c>
      <c r="P1358" s="48">
        <v>2172565</v>
      </c>
      <c r="Q1358" s="48">
        <v>305.5</v>
      </c>
      <c r="R1358" s="49">
        <f t="shared" si="337"/>
        <v>7.2659841201529076</v>
      </c>
      <c r="S1358" s="48">
        <v>983053.07</v>
      </c>
      <c r="T1358" s="48">
        <v>1992085</v>
      </c>
      <c r="U1358" s="48">
        <v>285.5</v>
      </c>
      <c r="V1358" s="49">
        <f t="shared" si="338"/>
        <v>15.297863881310285</v>
      </c>
      <c r="W1358" s="48">
        <v>47494.57</v>
      </c>
      <c r="X1358" s="48">
        <v>324775</v>
      </c>
      <c r="Y1358" s="48">
        <v>48.5</v>
      </c>
      <c r="Z1358" s="49">
        <f t="shared" si="339"/>
        <v>4.3871514125163573</v>
      </c>
      <c r="AA1358" s="48">
        <v>936293.57</v>
      </c>
      <c r="AB1358" s="48">
        <v>2048100</v>
      </c>
      <c r="AC1358" s="48">
        <v>277</v>
      </c>
      <c r="AD1358" s="49">
        <f t="shared" si="340"/>
        <v>14.171720457985451</v>
      </c>
      <c r="AE1358" s="48">
        <v>291022.57</v>
      </c>
      <c r="AF1358" s="48">
        <v>801050</v>
      </c>
      <c r="AG1358" s="48">
        <v>111</v>
      </c>
      <c r="AH1358" s="49">
        <f t="shared" si="341"/>
        <v>10.899041383184571</v>
      </c>
      <c r="AI1358" s="48">
        <v>1477060.48</v>
      </c>
      <c r="AJ1358" s="48">
        <v>3086362</v>
      </c>
      <c r="AK1358" s="48">
        <v>431.2</v>
      </c>
      <c r="AL1358" s="49">
        <f t="shared" si="342"/>
        <v>14.835873069976886</v>
      </c>
      <c r="AM1358" s="48">
        <v>511669.47</v>
      </c>
      <c r="AN1358" s="48">
        <v>761600</v>
      </c>
      <c r="AO1358" s="48">
        <v>103</v>
      </c>
      <c r="AP1358" s="49">
        <f t="shared" si="343"/>
        <v>20.826882313550417</v>
      </c>
      <c r="AQ1358" s="48">
        <v>580342.47</v>
      </c>
      <c r="AR1358" s="50">
        <v>2481542.5</v>
      </c>
      <c r="AS1358" s="50">
        <v>351.05</v>
      </c>
      <c r="AT1358" s="51">
        <f t="shared" si="344"/>
        <v>7.2497716924050257</v>
      </c>
      <c r="AU1358" s="48">
        <v>813749.32</v>
      </c>
      <c r="AV1358" s="50">
        <v>3617475</v>
      </c>
      <c r="AW1358" s="50">
        <v>494</v>
      </c>
      <c r="AX1358" s="51">
        <f t="shared" si="345"/>
        <v>6.9734355925058225</v>
      </c>
      <c r="AY1358" s="50">
        <f t="shared" si="346"/>
        <v>3647270.5399999996</v>
      </c>
      <c r="AZ1358" s="50">
        <f t="shared" si="347"/>
        <v>12779640.5</v>
      </c>
      <c r="BA1358" s="50">
        <f t="shared" si="348"/>
        <v>3307.9</v>
      </c>
      <c r="BB1358" s="49">
        <v>9.6462828809652628</v>
      </c>
      <c r="BC1358" s="52" t="s">
        <v>1240</v>
      </c>
      <c r="BD1358" s="52" t="s">
        <v>1219</v>
      </c>
      <c r="BE1358" s="52" t="s">
        <v>1060</v>
      </c>
      <c r="BF1358" s="38"/>
    </row>
    <row r="1359" spans="1:58" s="33" customFormat="1" x14ac:dyDescent="0.2">
      <c r="A1359" s="47">
        <v>170196</v>
      </c>
      <c r="B1359" s="48" t="s">
        <v>1241</v>
      </c>
      <c r="C1359" s="48">
        <v>2052582.66</v>
      </c>
      <c r="D1359" s="48">
        <v>2934800</v>
      </c>
      <c r="E1359" s="48">
        <v>401</v>
      </c>
      <c r="F1359" s="49">
        <f t="shared" si="334"/>
        <v>20.981831743219299</v>
      </c>
      <c r="G1359" s="48">
        <v>2000370.66</v>
      </c>
      <c r="H1359" s="48">
        <v>2047430</v>
      </c>
      <c r="I1359" s="48">
        <v>289</v>
      </c>
      <c r="J1359" s="49">
        <f t="shared" si="335"/>
        <v>30.287477696429182</v>
      </c>
      <c r="K1359" s="48">
        <v>1813728.66</v>
      </c>
      <c r="L1359" s="48">
        <v>2190500</v>
      </c>
      <c r="M1359" s="48">
        <v>302</v>
      </c>
      <c r="N1359" s="49">
        <f t="shared" si="336"/>
        <v>24.839926866012323</v>
      </c>
      <c r="O1359" s="48">
        <v>2170776.67</v>
      </c>
      <c r="P1359" s="48">
        <v>1546000</v>
      </c>
      <c r="Q1359" s="48">
        <v>215</v>
      </c>
      <c r="R1359" s="49">
        <f t="shared" si="337"/>
        <v>43.52786336998706</v>
      </c>
      <c r="S1359" s="48">
        <v>1058855.67</v>
      </c>
      <c r="T1359" s="48">
        <v>0</v>
      </c>
      <c r="U1359" s="48">
        <v>0</v>
      </c>
      <c r="V1359" s="49">
        <f t="shared" si="338"/>
        <v>0</v>
      </c>
      <c r="W1359" s="48">
        <v>1722365.69</v>
      </c>
      <c r="X1359" s="48">
        <v>2304280</v>
      </c>
      <c r="Y1359" s="48">
        <v>321.8</v>
      </c>
      <c r="Z1359" s="49">
        <f t="shared" si="339"/>
        <v>22.423911460412796</v>
      </c>
      <c r="AA1359" s="48">
        <v>1502134.69</v>
      </c>
      <c r="AB1359" s="48">
        <v>645450</v>
      </c>
      <c r="AC1359" s="48">
        <v>87</v>
      </c>
      <c r="AD1359" s="49">
        <f t="shared" si="340"/>
        <v>72.145286838639706</v>
      </c>
      <c r="AE1359" s="48">
        <v>1980708.7</v>
      </c>
      <c r="AF1359" s="48">
        <v>2682612.5</v>
      </c>
      <c r="AG1359" s="48">
        <v>351.15</v>
      </c>
      <c r="AH1359" s="49">
        <f t="shared" si="341"/>
        <v>22.150519689295415</v>
      </c>
      <c r="AI1359" s="48">
        <v>1790283.95</v>
      </c>
      <c r="AJ1359" s="48">
        <v>1709400</v>
      </c>
      <c r="AK1359" s="48">
        <v>231</v>
      </c>
      <c r="AL1359" s="49">
        <f t="shared" si="342"/>
        <v>32.4668319000819</v>
      </c>
      <c r="AM1359" s="48">
        <v>2236012.94</v>
      </c>
      <c r="AN1359" s="48">
        <v>1870360</v>
      </c>
      <c r="AO1359" s="48">
        <v>256</v>
      </c>
      <c r="AP1359" s="49">
        <f t="shared" si="343"/>
        <v>37.060459558587652</v>
      </c>
      <c r="AQ1359" s="48">
        <v>2175901.9900000002</v>
      </c>
      <c r="AR1359" s="50">
        <v>2705550</v>
      </c>
      <c r="AS1359" s="50">
        <v>361</v>
      </c>
      <c r="AT1359" s="51">
        <f t="shared" si="344"/>
        <v>24.931330668440797</v>
      </c>
      <c r="AU1359" s="48">
        <v>2110581.5099999998</v>
      </c>
      <c r="AV1359" s="50">
        <v>2446100</v>
      </c>
      <c r="AW1359" s="50">
        <v>327</v>
      </c>
      <c r="AX1359" s="51">
        <f t="shared" si="345"/>
        <v>26.747895347696328</v>
      </c>
      <c r="AY1359" s="50">
        <f t="shared" si="346"/>
        <v>12320814.699999999</v>
      </c>
      <c r="AZ1359" s="50">
        <f t="shared" si="347"/>
        <v>11668460</v>
      </c>
      <c r="BA1359" s="50">
        <f t="shared" si="348"/>
        <v>3141.95</v>
      </c>
      <c r="BB1359" s="49">
        <v>30.371231408493429</v>
      </c>
      <c r="BC1359" s="52" t="s">
        <v>1240</v>
      </c>
      <c r="BD1359" s="52" t="s">
        <v>1219</v>
      </c>
      <c r="BE1359" s="52" t="s">
        <v>1060</v>
      </c>
      <c r="BF1359" s="38"/>
    </row>
    <row r="1360" spans="1:58" s="33" customFormat="1" x14ac:dyDescent="0.2">
      <c r="A1360" s="47">
        <v>170197</v>
      </c>
      <c r="B1360" s="48" t="s">
        <v>1242</v>
      </c>
      <c r="C1360" s="48">
        <v>4091539.37</v>
      </c>
      <c r="D1360" s="48">
        <v>4900862</v>
      </c>
      <c r="E1360" s="48">
        <v>679.6</v>
      </c>
      <c r="F1360" s="49">
        <f t="shared" si="334"/>
        <v>25.045835018411047</v>
      </c>
      <c r="G1360" s="48">
        <v>3147631.34</v>
      </c>
      <c r="H1360" s="48">
        <v>3166550</v>
      </c>
      <c r="I1360" s="48">
        <v>457.5</v>
      </c>
      <c r="J1360" s="49">
        <f t="shared" si="335"/>
        <v>30.814789452242973</v>
      </c>
      <c r="K1360" s="48">
        <v>2889619.36</v>
      </c>
      <c r="L1360" s="48">
        <v>4598840</v>
      </c>
      <c r="M1360" s="48">
        <v>637.5</v>
      </c>
      <c r="N1360" s="49">
        <f t="shared" si="336"/>
        <v>18.850097154934723</v>
      </c>
      <c r="O1360" s="48">
        <v>4263591.74</v>
      </c>
      <c r="P1360" s="48">
        <v>5903260</v>
      </c>
      <c r="Q1360" s="48">
        <v>816</v>
      </c>
      <c r="R1360" s="49">
        <f t="shared" si="337"/>
        <v>22.389551525767118</v>
      </c>
      <c r="S1360" s="48">
        <v>3539180.7</v>
      </c>
      <c r="T1360" s="48">
        <v>2526000</v>
      </c>
      <c r="U1360" s="48">
        <v>356</v>
      </c>
      <c r="V1360" s="49">
        <f t="shared" si="338"/>
        <v>43.434125771971495</v>
      </c>
      <c r="W1360" s="48">
        <v>1453205.7</v>
      </c>
      <c r="X1360" s="48">
        <v>1586600</v>
      </c>
      <c r="Y1360" s="48">
        <v>224</v>
      </c>
      <c r="Z1360" s="49">
        <f t="shared" si="339"/>
        <v>27.477732887936469</v>
      </c>
      <c r="AA1360" s="48">
        <v>4990766.7</v>
      </c>
      <c r="AB1360" s="48">
        <v>5337660</v>
      </c>
      <c r="AC1360" s="48">
        <v>719</v>
      </c>
      <c r="AD1360" s="49">
        <f t="shared" si="340"/>
        <v>28.985317105248367</v>
      </c>
      <c r="AE1360" s="48">
        <v>5084605.72</v>
      </c>
      <c r="AF1360" s="48">
        <v>3895250</v>
      </c>
      <c r="AG1360" s="48">
        <v>522</v>
      </c>
      <c r="AH1360" s="49">
        <f t="shared" si="341"/>
        <v>39.160046620884408</v>
      </c>
      <c r="AI1360" s="48">
        <v>5017476.7</v>
      </c>
      <c r="AJ1360" s="48">
        <v>3089900</v>
      </c>
      <c r="AK1360" s="48">
        <v>415</v>
      </c>
      <c r="AL1360" s="49">
        <f t="shared" si="342"/>
        <v>50.338773973267749</v>
      </c>
      <c r="AM1360" s="48">
        <v>5089659.71</v>
      </c>
      <c r="AN1360" s="48">
        <v>4986925</v>
      </c>
      <c r="AO1360" s="48">
        <v>684.5</v>
      </c>
      <c r="AP1360" s="49">
        <f t="shared" si="343"/>
        <v>31.638625206916082</v>
      </c>
      <c r="AQ1360" s="48">
        <v>5039188.22</v>
      </c>
      <c r="AR1360" s="50">
        <v>4093187.5</v>
      </c>
      <c r="AS1360" s="50">
        <v>555.45000000000005</v>
      </c>
      <c r="AT1360" s="51">
        <f t="shared" si="344"/>
        <v>38.164592953535596</v>
      </c>
      <c r="AU1360" s="48">
        <v>4634467.79</v>
      </c>
      <c r="AV1360" s="50">
        <v>6438800</v>
      </c>
      <c r="AW1360" s="50">
        <v>853</v>
      </c>
      <c r="AX1360" s="51">
        <f t="shared" si="345"/>
        <v>22.312931212337702</v>
      </c>
      <c r="AY1360" s="50">
        <f t="shared" si="346"/>
        <v>24375534.91</v>
      </c>
      <c r="AZ1360" s="50">
        <f t="shared" si="347"/>
        <v>28019772</v>
      </c>
      <c r="BA1360" s="50">
        <f t="shared" si="348"/>
        <v>6919.55</v>
      </c>
      <c r="BB1360" s="49">
        <v>30.212847850057777</v>
      </c>
      <c r="BC1360" s="52" t="s">
        <v>1240</v>
      </c>
      <c r="BD1360" s="52" t="s">
        <v>1219</v>
      </c>
      <c r="BE1360" s="52" t="s">
        <v>1060</v>
      </c>
      <c r="BF1360" s="38"/>
    </row>
    <row r="1361" spans="1:58" s="33" customFormat="1" x14ac:dyDescent="0.2">
      <c r="A1361" s="47">
        <v>170327</v>
      </c>
      <c r="B1361" s="48" t="s">
        <v>1263</v>
      </c>
      <c r="C1361" s="48">
        <v>-60778.65</v>
      </c>
      <c r="D1361" s="48">
        <v>0</v>
      </c>
      <c r="E1361" s="48">
        <v>0</v>
      </c>
      <c r="F1361" s="49">
        <f t="shared" si="334"/>
        <v>0</v>
      </c>
      <c r="G1361" s="48">
        <v>-60778.65</v>
      </c>
      <c r="H1361" s="48">
        <v>0</v>
      </c>
      <c r="I1361" s="48">
        <v>0</v>
      </c>
      <c r="J1361" s="49">
        <f t="shared" si="335"/>
        <v>0</v>
      </c>
      <c r="K1361" s="48">
        <v>-60778.65</v>
      </c>
      <c r="L1361" s="48">
        <v>0</v>
      </c>
      <c r="M1361" s="48">
        <v>0</v>
      </c>
      <c r="N1361" s="49">
        <f t="shared" si="336"/>
        <v>0</v>
      </c>
      <c r="O1361" s="48">
        <v>-60778.65</v>
      </c>
      <c r="P1361" s="48">
        <v>0</v>
      </c>
      <c r="Q1361" s="48">
        <v>0</v>
      </c>
      <c r="R1361" s="49">
        <f t="shared" si="337"/>
        <v>0</v>
      </c>
      <c r="S1361" s="48">
        <v>-60778.65</v>
      </c>
      <c r="T1361" s="48">
        <v>0</v>
      </c>
      <c r="U1361" s="48">
        <v>0</v>
      </c>
      <c r="V1361" s="49">
        <f t="shared" si="338"/>
        <v>0</v>
      </c>
      <c r="W1361" s="48">
        <v>-60778.65</v>
      </c>
      <c r="X1361" s="48">
        <v>0</v>
      </c>
      <c r="Y1361" s="48">
        <v>0</v>
      </c>
      <c r="Z1361" s="49">
        <f t="shared" si="339"/>
        <v>0</v>
      </c>
      <c r="AA1361" s="48">
        <v>-60778.65</v>
      </c>
      <c r="AB1361" s="48">
        <v>0</v>
      </c>
      <c r="AC1361" s="48">
        <v>0</v>
      </c>
      <c r="AD1361" s="49">
        <f t="shared" si="340"/>
        <v>0</v>
      </c>
      <c r="AE1361" s="48">
        <v>-60778.65</v>
      </c>
      <c r="AF1361" s="48">
        <v>0</v>
      </c>
      <c r="AG1361" s="48">
        <v>0</v>
      </c>
      <c r="AH1361" s="49">
        <f t="shared" si="341"/>
        <v>0</v>
      </c>
      <c r="AI1361" s="48">
        <v>-60778.65</v>
      </c>
      <c r="AJ1361" s="48">
        <v>0</v>
      </c>
      <c r="AK1361" s="48">
        <v>0</v>
      </c>
      <c r="AL1361" s="49">
        <f t="shared" si="342"/>
        <v>0</v>
      </c>
      <c r="AM1361" s="48">
        <v>-60778.65</v>
      </c>
      <c r="AN1361" s="48">
        <v>0</v>
      </c>
      <c r="AO1361" s="48">
        <v>0</v>
      </c>
      <c r="AP1361" s="49">
        <f t="shared" si="343"/>
        <v>0</v>
      </c>
      <c r="AQ1361" s="48">
        <v>-60778.65</v>
      </c>
      <c r="AR1361" s="50">
        <v>0</v>
      </c>
      <c r="AS1361" s="50">
        <v>0</v>
      </c>
      <c r="AT1361" s="51">
        <f t="shared" si="344"/>
        <v>0</v>
      </c>
      <c r="AU1361" s="48">
        <v>-60778.65</v>
      </c>
      <c r="AV1361" s="50">
        <v>0</v>
      </c>
      <c r="AW1361" s="50">
        <v>0</v>
      </c>
      <c r="AX1361" s="51">
        <f t="shared" si="345"/>
        <v>0</v>
      </c>
      <c r="AY1361" s="50">
        <f t="shared" si="346"/>
        <v>-425450.55000000005</v>
      </c>
      <c r="AZ1361" s="50">
        <f t="shared" si="347"/>
        <v>0</v>
      </c>
      <c r="BA1361" s="50">
        <f t="shared" si="348"/>
        <v>0</v>
      </c>
      <c r="BB1361" s="49">
        <v>0</v>
      </c>
      <c r="BC1361" s="52" t="s">
        <v>1240</v>
      </c>
      <c r="BD1361" s="52" t="s">
        <v>1219</v>
      </c>
      <c r="BE1361" s="52" t="s">
        <v>1060</v>
      </c>
      <c r="BF1361" s="38"/>
    </row>
    <row r="1362" spans="1:58" s="33" customFormat="1" x14ac:dyDescent="0.2">
      <c r="A1362" s="47">
        <v>170347</v>
      </c>
      <c r="B1362" s="48" t="s">
        <v>1243</v>
      </c>
      <c r="C1362" s="48">
        <v>64882.82</v>
      </c>
      <c r="D1362" s="48">
        <v>141375</v>
      </c>
      <c r="E1362" s="48">
        <v>20</v>
      </c>
      <c r="F1362" s="49">
        <f t="shared" si="334"/>
        <v>13.768237665782493</v>
      </c>
      <c r="G1362" s="48">
        <v>-3317.18</v>
      </c>
      <c r="H1362" s="48">
        <v>131400</v>
      </c>
      <c r="I1362" s="48">
        <v>20</v>
      </c>
      <c r="J1362" s="49">
        <f t="shared" si="335"/>
        <v>-0.78259193302891927</v>
      </c>
      <c r="K1362" s="48">
        <v>-1297.18</v>
      </c>
      <c r="L1362" s="48">
        <v>136402</v>
      </c>
      <c r="M1362" s="48">
        <v>19.8</v>
      </c>
      <c r="N1362" s="49">
        <f t="shared" si="336"/>
        <v>-0.28529933578686528</v>
      </c>
      <c r="O1362" s="48">
        <v>-2027.18</v>
      </c>
      <c r="P1362" s="48">
        <v>188720</v>
      </c>
      <c r="Q1362" s="48">
        <v>28</v>
      </c>
      <c r="R1362" s="49">
        <f t="shared" si="337"/>
        <v>-0.3329937473505723</v>
      </c>
      <c r="S1362" s="48">
        <v>60412.83</v>
      </c>
      <c r="T1362" s="48">
        <v>347625</v>
      </c>
      <c r="U1362" s="48">
        <v>52.5</v>
      </c>
      <c r="V1362" s="49">
        <f t="shared" si="338"/>
        <v>5.387408069039914</v>
      </c>
      <c r="W1362" s="48">
        <v>-14959.67</v>
      </c>
      <c r="X1362" s="48">
        <v>65500</v>
      </c>
      <c r="Y1362" s="48">
        <v>10</v>
      </c>
      <c r="Z1362" s="49">
        <f t="shared" si="339"/>
        <v>-6.8517572519083965</v>
      </c>
      <c r="AA1362" s="48">
        <v>-4259.67</v>
      </c>
      <c r="AB1362" s="48">
        <v>137000</v>
      </c>
      <c r="AC1362" s="48">
        <v>20</v>
      </c>
      <c r="AD1362" s="49">
        <f t="shared" si="340"/>
        <v>-0.96386693430656945</v>
      </c>
      <c r="AE1362" s="48">
        <v>-5659.67</v>
      </c>
      <c r="AF1362" s="48">
        <v>142000</v>
      </c>
      <c r="AG1362" s="48">
        <v>20</v>
      </c>
      <c r="AH1362" s="49">
        <f t="shared" si="341"/>
        <v>-1.1957049295774649</v>
      </c>
      <c r="AI1362" s="48">
        <v>-8484.67</v>
      </c>
      <c r="AJ1362" s="48">
        <v>171550</v>
      </c>
      <c r="AK1362" s="48">
        <v>25</v>
      </c>
      <c r="AL1362" s="49">
        <f t="shared" si="342"/>
        <v>-1.5332251238705916</v>
      </c>
      <c r="AM1362" s="48">
        <v>-6484.67</v>
      </c>
      <c r="AN1362" s="48">
        <v>206000</v>
      </c>
      <c r="AO1362" s="48">
        <v>30</v>
      </c>
      <c r="AP1362" s="49">
        <f t="shared" si="343"/>
        <v>-0.97584839805825241</v>
      </c>
      <c r="AQ1362" s="48">
        <v>-8084.68</v>
      </c>
      <c r="AR1362" s="50">
        <v>209000</v>
      </c>
      <c r="AS1362" s="50">
        <v>30</v>
      </c>
      <c r="AT1362" s="51">
        <f t="shared" si="344"/>
        <v>-1.199163062200957</v>
      </c>
      <c r="AU1362" s="48">
        <v>-19146.68</v>
      </c>
      <c r="AV1362" s="50">
        <v>70500</v>
      </c>
      <c r="AW1362" s="50">
        <v>10</v>
      </c>
      <c r="AX1362" s="51">
        <f t="shared" si="345"/>
        <v>-8.419107517730497</v>
      </c>
      <c r="AY1362" s="50">
        <f t="shared" si="346"/>
        <v>99434.77</v>
      </c>
      <c r="AZ1362" s="50">
        <f t="shared" si="347"/>
        <v>1148022</v>
      </c>
      <c r="BA1362" s="50">
        <f t="shared" si="348"/>
        <v>285.3</v>
      </c>
      <c r="BB1362" s="49">
        <v>0.82113368175393642</v>
      </c>
      <c r="BC1362" s="52" t="s">
        <v>1240</v>
      </c>
      <c r="BD1362" s="52" t="s">
        <v>1219</v>
      </c>
      <c r="BE1362" s="52" t="s">
        <v>1060</v>
      </c>
      <c r="BF1362" s="38"/>
    </row>
    <row r="1363" spans="1:58" s="33" customFormat="1" x14ac:dyDescent="0.2">
      <c r="A1363" s="47">
        <v>170892</v>
      </c>
      <c r="B1363" s="48" t="s">
        <v>1244</v>
      </c>
      <c r="C1363" s="48">
        <v>493868.54</v>
      </c>
      <c r="D1363" s="48">
        <v>1038150</v>
      </c>
      <c r="E1363" s="48">
        <v>145</v>
      </c>
      <c r="F1363" s="49">
        <f t="shared" si="334"/>
        <v>14.271594856234648</v>
      </c>
      <c r="G1363" s="48">
        <v>100829.55</v>
      </c>
      <c r="H1363" s="48">
        <v>1075390</v>
      </c>
      <c r="I1363" s="48">
        <v>164.5</v>
      </c>
      <c r="J1363" s="49">
        <f t="shared" si="335"/>
        <v>2.9065883539925053</v>
      </c>
      <c r="K1363" s="48">
        <v>-43167.95</v>
      </c>
      <c r="L1363" s="48">
        <v>778890</v>
      </c>
      <c r="M1363" s="48">
        <v>114</v>
      </c>
      <c r="N1363" s="49">
        <f t="shared" si="336"/>
        <v>-1.6626718792127257</v>
      </c>
      <c r="O1363" s="48">
        <v>176795.04</v>
      </c>
      <c r="P1363" s="48">
        <v>976100</v>
      </c>
      <c r="Q1363" s="48">
        <v>142</v>
      </c>
      <c r="R1363" s="49">
        <f t="shared" si="337"/>
        <v>5.6148409384284399</v>
      </c>
      <c r="S1363" s="48">
        <v>92471.05</v>
      </c>
      <c r="T1363" s="48">
        <v>474300</v>
      </c>
      <c r="U1363" s="48">
        <v>70</v>
      </c>
      <c r="V1363" s="49">
        <f t="shared" si="338"/>
        <v>6.0438594771241831</v>
      </c>
      <c r="W1363" s="48">
        <v>-26935.94</v>
      </c>
      <c r="X1363" s="48">
        <v>440050</v>
      </c>
      <c r="Y1363" s="48">
        <v>66</v>
      </c>
      <c r="Z1363" s="49">
        <f t="shared" si="339"/>
        <v>-1.8363326894671059</v>
      </c>
      <c r="AA1363" s="48">
        <v>545798.05000000005</v>
      </c>
      <c r="AB1363" s="48">
        <v>918495</v>
      </c>
      <c r="AC1363" s="48">
        <v>127.7</v>
      </c>
      <c r="AD1363" s="49">
        <f t="shared" si="340"/>
        <v>18.421155858224598</v>
      </c>
      <c r="AE1363" s="48">
        <v>266688.03000000003</v>
      </c>
      <c r="AF1363" s="48">
        <v>1045675</v>
      </c>
      <c r="AG1363" s="48">
        <v>136.5</v>
      </c>
      <c r="AH1363" s="49">
        <f t="shared" si="341"/>
        <v>7.6511735481865779</v>
      </c>
      <c r="AI1363" s="48">
        <v>447.03</v>
      </c>
      <c r="AJ1363" s="48">
        <v>213100</v>
      </c>
      <c r="AK1363" s="48">
        <v>30</v>
      </c>
      <c r="AL1363" s="49">
        <f t="shared" si="342"/>
        <v>6.5030173627404972E-2</v>
      </c>
      <c r="AM1363" s="48">
        <v>334891.02</v>
      </c>
      <c r="AN1363" s="48">
        <v>948810</v>
      </c>
      <c r="AO1363" s="48">
        <v>135.19999999999999</v>
      </c>
      <c r="AP1363" s="49">
        <f t="shared" si="343"/>
        <v>10.941728712808677</v>
      </c>
      <c r="AQ1363" s="48">
        <v>778901.01</v>
      </c>
      <c r="AR1363" s="50">
        <v>1307150</v>
      </c>
      <c r="AS1363" s="50">
        <v>177</v>
      </c>
      <c r="AT1363" s="51">
        <f t="shared" si="344"/>
        <v>18.472196236086141</v>
      </c>
      <c r="AU1363" s="48">
        <v>461860.74</v>
      </c>
      <c r="AV1363" s="50">
        <v>1115825</v>
      </c>
      <c r="AW1363" s="50">
        <v>153.5</v>
      </c>
      <c r="AX1363" s="51">
        <f t="shared" si="345"/>
        <v>12.83147710438465</v>
      </c>
      <c r="AY1363" s="50">
        <f t="shared" si="346"/>
        <v>1339658.3400000003</v>
      </c>
      <c r="AZ1363" s="50">
        <f t="shared" si="347"/>
        <v>5701375</v>
      </c>
      <c r="BA1363" s="50">
        <f t="shared" si="348"/>
        <v>1461.4</v>
      </c>
      <c r="BB1363" s="49">
        <v>9.5486306553419098</v>
      </c>
      <c r="BC1363" s="52" t="s">
        <v>1240</v>
      </c>
      <c r="BD1363" s="52" t="s">
        <v>1219</v>
      </c>
      <c r="BE1363" s="52" t="s">
        <v>1060</v>
      </c>
      <c r="BF1363" s="38"/>
    </row>
    <row r="1364" spans="1:58" s="33" customFormat="1" x14ac:dyDescent="0.2">
      <c r="A1364" s="47">
        <v>171505</v>
      </c>
      <c r="B1364" s="48" t="s">
        <v>1245</v>
      </c>
      <c r="C1364" s="48">
        <v>206240.92</v>
      </c>
      <c r="D1364" s="48">
        <v>523180</v>
      </c>
      <c r="E1364" s="48">
        <v>77</v>
      </c>
      <c r="F1364" s="49">
        <f t="shared" si="334"/>
        <v>11.826192897282008</v>
      </c>
      <c r="G1364" s="48">
        <v>209290.92</v>
      </c>
      <c r="H1364" s="48">
        <v>452900</v>
      </c>
      <c r="I1364" s="48">
        <v>70</v>
      </c>
      <c r="J1364" s="49">
        <f t="shared" si="335"/>
        <v>14.325499050563039</v>
      </c>
      <c r="K1364" s="48">
        <v>-38874.07</v>
      </c>
      <c r="L1364" s="48">
        <v>772960</v>
      </c>
      <c r="M1364" s="48">
        <v>116</v>
      </c>
      <c r="N1364" s="49">
        <f t="shared" si="336"/>
        <v>-1.5087741927137239</v>
      </c>
      <c r="O1364" s="48">
        <v>-11194.07</v>
      </c>
      <c r="P1364" s="48">
        <v>485280</v>
      </c>
      <c r="Q1364" s="48">
        <v>72</v>
      </c>
      <c r="R1364" s="49">
        <f t="shared" si="337"/>
        <v>-0.71508442548631712</v>
      </c>
      <c r="S1364" s="48">
        <v>-21834.07</v>
      </c>
      <c r="T1364" s="48">
        <v>130000</v>
      </c>
      <c r="U1364" s="48">
        <v>20</v>
      </c>
      <c r="V1364" s="49">
        <f t="shared" si="338"/>
        <v>-5.2065859230769229</v>
      </c>
      <c r="W1364" s="48">
        <v>-16404.07</v>
      </c>
      <c r="X1364" s="48">
        <v>273000</v>
      </c>
      <c r="Y1364" s="48">
        <v>42</v>
      </c>
      <c r="Z1364" s="49">
        <f t="shared" si="339"/>
        <v>-1.802645054945055</v>
      </c>
      <c r="AA1364" s="48">
        <v>-16404.07</v>
      </c>
      <c r="AB1364" s="48">
        <v>0</v>
      </c>
      <c r="AC1364" s="48">
        <v>0</v>
      </c>
      <c r="AD1364" s="49">
        <f t="shared" si="340"/>
        <v>0</v>
      </c>
      <c r="AE1364" s="48">
        <v>-16404.07</v>
      </c>
      <c r="AF1364" s="48">
        <v>0</v>
      </c>
      <c r="AG1364" s="48">
        <v>0</v>
      </c>
      <c r="AH1364" s="49">
        <f t="shared" si="341"/>
        <v>0</v>
      </c>
      <c r="AI1364" s="48">
        <v>-7144.07</v>
      </c>
      <c r="AJ1364" s="48">
        <v>69500</v>
      </c>
      <c r="AK1364" s="48">
        <v>10</v>
      </c>
      <c r="AL1364" s="49">
        <f t="shared" si="342"/>
        <v>-3.1865635971223019</v>
      </c>
      <c r="AM1364" s="48">
        <v>-8294.07</v>
      </c>
      <c r="AN1364" s="48">
        <v>227500</v>
      </c>
      <c r="AO1364" s="48">
        <v>35</v>
      </c>
      <c r="AP1364" s="49">
        <f t="shared" si="343"/>
        <v>-1.130180967032967</v>
      </c>
      <c r="AQ1364" s="48">
        <v>-10744.07</v>
      </c>
      <c r="AR1364" s="50">
        <v>0</v>
      </c>
      <c r="AS1364" s="50">
        <v>0</v>
      </c>
      <c r="AT1364" s="51">
        <f t="shared" si="344"/>
        <v>0</v>
      </c>
      <c r="AU1364" s="48">
        <v>-31624.07</v>
      </c>
      <c r="AV1364" s="50">
        <v>177500</v>
      </c>
      <c r="AW1364" s="50">
        <v>25</v>
      </c>
      <c r="AX1364" s="51">
        <f t="shared" si="345"/>
        <v>-5.5230770140845067</v>
      </c>
      <c r="AY1364" s="50">
        <f t="shared" si="346"/>
        <v>310821.49</v>
      </c>
      <c r="AZ1364" s="50">
        <f t="shared" si="347"/>
        <v>2637320</v>
      </c>
      <c r="BA1364" s="50">
        <f t="shared" si="348"/>
        <v>467</v>
      </c>
      <c r="BB1364" s="49">
        <v>2.3571239146223104</v>
      </c>
      <c r="BC1364" s="52" t="s">
        <v>1240</v>
      </c>
      <c r="BD1364" s="52" t="s">
        <v>1219</v>
      </c>
      <c r="BE1364" s="52" t="s">
        <v>1060</v>
      </c>
      <c r="BF1364" s="38"/>
    </row>
    <row r="1365" spans="1:58" s="33" customFormat="1" x14ac:dyDescent="0.2">
      <c r="A1365" s="47">
        <v>171506</v>
      </c>
      <c r="B1365" s="48" t="s">
        <v>1698</v>
      </c>
      <c r="C1365" s="48">
        <v>437425.5</v>
      </c>
      <c r="D1365" s="48">
        <v>500150</v>
      </c>
      <c r="E1365" s="48">
        <v>70</v>
      </c>
      <c r="F1365" s="49">
        <f t="shared" si="334"/>
        <v>26.237658702389282</v>
      </c>
      <c r="G1365" s="48">
        <v>498379.5</v>
      </c>
      <c r="H1365" s="48">
        <v>526500</v>
      </c>
      <c r="I1365" s="48">
        <v>75</v>
      </c>
      <c r="J1365" s="49">
        <f t="shared" si="335"/>
        <v>29.34428205128205</v>
      </c>
      <c r="K1365" s="48">
        <v>661589.5</v>
      </c>
      <c r="L1365" s="48">
        <v>724550</v>
      </c>
      <c r="M1365" s="48">
        <v>100</v>
      </c>
      <c r="N1365" s="49">
        <f t="shared" si="336"/>
        <v>27.393119867503966</v>
      </c>
      <c r="O1365" s="48">
        <v>716969.48</v>
      </c>
      <c r="P1365" s="48">
        <v>592650</v>
      </c>
      <c r="Q1365" s="48">
        <v>83</v>
      </c>
      <c r="R1365" s="49">
        <f t="shared" si="337"/>
        <v>37.502832835569052</v>
      </c>
      <c r="S1365" s="48">
        <v>373638.48</v>
      </c>
      <c r="T1365" s="48">
        <v>104500</v>
      </c>
      <c r="U1365" s="48">
        <v>15</v>
      </c>
      <c r="V1365" s="49">
        <f t="shared" si="338"/>
        <v>110.84012325358852</v>
      </c>
      <c r="W1365" s="48">
        <v>302977.49</v>
      </c>
      <c r="X1365" s="48">
        <v>266450</v>
      </c>
      <c r="Y1365" s="48">
        <v>37</v>
      </c>
      <c r="Z1365" s="49">
        <f t="shared" si="339"/>
        <v>34.112684180896977</v>
      </c>
      <c r="AA1365" s="48">
        <v>614057.49</v>
      </c>
      <c r="AB1365" s="48">
        <v>640750</v>
      </c>
      <c r="AC1365" s="48">
        <v>85</v>
      </c>
      <c r="AD1365" s="49">
        <f t="shared" si="340"/>
        <v>29.708594912212249</v>
      </c>
      <c r="AE1365" s="48">
        <v>564644.49</v>
      </c>
      <c r="AF1365" s="48">
        <v>524150</v>
      </c>
      <c r="AG1365" s="48">
        <v>70</v>
      </c>
      <c r="AH1365" s="49">
        <f t="shared" si="341"/>
        <v>32.317723361633121</v>
      </c>
      <c r="AI1365" s="48">
        <v>576229.99</v>
      </c>
      <c r="AJ1365" s="48">
        <v>459890</v>
      </c>
      <c r="AK1365" s="48">
        <v>62</v>
      </c>
      <c r="AL1365" s="49">
        <f t="shared" si="342"/>
        <v>38.84217897758159</v>
      </c>
      <c r="AM1365" s="48">
        <v>592274.01</v>
      </c>
      <c r="AN1365" s="48">
        <v>430700</v>
      </c>
      <c r="AO1365" s="48">
        <v>58</v>
      </c>
      <c r="AP1365" s="49">
        <f t="shared" si="343"/>
        <v>42.629427234734152</v>
      </c>
      <c r="AQ1365" s="48">
        <v>468879.01</v>
      </c>
      <c r="AR1365" s="50">
        <v>391425</v>
      </c>
      <c r="AS1365" s="50">
        <v>52.5</v>
      </c>
      <c r="AT1365" s="51">
        <f t="shared" si="344"/>
        <v>37.134187417768409</v>
      </c>
      <c r="AU1365" s="48">
        <v>444080.27</v>
      </c>
      <c r="AV1365" s="50">
        <v>624850</v>
      </c>
      <c r="AW1365" s="50">
        <v>84</v>
      </c>
      <c r="AX1365" s="51">
        <f t="shared" si="345"/>
        <v>22.031668992558213</v>
      </c>
      <c r="AY1365" s="50">
        <f t="shared" si="346"/>
        <v>3605037.4400000004</v>
      </c>
      <c r="AZ1365" s="50">
        <f t="shared" si="347"/>
        <v>3355550</v>
      </c>
      <c r="BA1365" s="50">
        <f t="shared" si="348"/>
        <v>791.5</v>
      </c>
      <c r="BB1365" s="49">
        <v>33.488866280772797</v>
      </c>
      <c r="BC1365" s="52" t="s">
        <v>1240</v>
      </c>
      <c r="BD1365" s="52" t="s">
        <v>1219</v>
      </c>
      <c r="BE1365" s="52" t="s">
        <v>1060</v>
      </c>
      <c r="BF1365" s="38"/>
    </row>
    <row r="1366" spans="1:58" s="33" customFormat="1" x14ac:dyDescent="0.2">
      <c r="A1366" s="47">
        <v>171562</v>
      </c>
      <c r="B1366" s="48" t="s">
        <v>1247</v>
      </c>
      <c r="C1366" s="48">
        <v>224399.62</v>
      </c>
      <c r="D1366" s="48">
        <v>301400</v>
      </c>
      <c r="E1366" s="48">
        <v>45</v>
      </c>
      <c r="F1366" s="49">
        <f t="shared" si="334"/>
        <v>22.335728599867288</v>
      </c>
      <c r="G1366" s="48">
        <v>99049.62</v>
      </c>
      <c r="H1366" s="48">
        <v>418800</v>
      </c>
      <c r="I1366" s="48">
        <v>65</v>
      </c>
      <c r="J1366" s="49">
        <f t="shared" si="335"/>
        <v>7.3317531518624639</v>
      </c>
      <c r="K1366" s="48">
        <v>89287.12</v>
      </c>
      <c r="L1366" s="48">
        <v>704530</v>
      </c>
      <c r="M1366" s="48">
        <v>106.5</v>
      </c>
      <c r="N1366" s="49">
        <f t="shared" si="336"/>
        <v>3.8019865726086897</v>
      </c>
      <c r="O1366" s="48">
        <v>223637.12</v>
      </c>
      <c r="P1366" s="48">
        <v>587480</v>
      </c>
      <c r="Q1366" s="48">
        <v>87</v>
      </c>
      <c r="R1366" s="49">
        <f t="shared" si="337"/>
        <v>11.800828487778306</v>
      </c>
      <c r="S1366" s="48">
        <v>340732.12</v>
      </c>
      <c r="T1366" s="48">
        <v>395500</v>
      </c>
      <c r="U1366" s="48">
        <v>60</v>
      </c>
      <c r="V1366" s="49">
        <f t="shared" si="338"/>
        <v>26.707195246523387</v>
      </c>
      <c r="W1366" s="48">
        <v>391822.12</v>
      </c>
      <c r="X1366" s="48">
        <v>298000</v>
      </c>
      <c r="Y1366" s="48">
        <v>45</v>
      </c>
      <c r="Z1366" s="49">
        <f t="shared" si="339"/>
        <v>39.445179865771806</v>
      </c>
      <c r="AA1366" s="48">
        <v>251822.12</v>
      </c>
      <c r="AB1366" s="48">
        <v>0</v>
      </c>
      <c r="AC1366" s="48">
        <v>0</v>
      </c>
      <c r="AD1366" s="49">
        <f t="shared" si="340"/>
        <v>0</v>
      </c>
      <c r="AE1366" s="48">
        <v>0.12</v>
      </c>
      <c r="AF1366" s="48">
        <v>0</v>
      </c>
      <c r="AG1366" s="48">
        <v>0</v>
      </c>
      <c r="AH1366" s="49">
        <f t="shared" si="341"/>
        <v>0</v>
      </c>
      <c r="AI1366" s="48">
        <v>-5199.88</v>
      </c>
      <c r="AJ1366" s="48">
        <v>0</v>
      </c>
      <c r="AK1366" s="48">
        <v>0</v>
      </c>
      <c r="AL1366" s="49">
        <f t="shared" si="342"/>
        <v>0</v>
      </c>
      <c r="AM1366" s="48">
        <v>-5199.88</v>
      </c>
      <c r="AN1366" s="48">
        <v>0</v>
      </c>
      <c r="AO1366" s="48">
        <v>0</v>
      </c>
      <c r="AP1366" s="49">
        <f t="shared" si="343"/>
        <v>0</v>
      </c>
      <c r="AQ1366" s="48">
        <v>-6249.88</v>
      </c>
      <c r="AR1366" s="50">
        <v>0</v>
      </c>
      <c r="AS1366" s="50">
        <v>0</v>
      </c>
      <c r="AT1366" s="51">
        <f t="shared" si="344"/>
        <v>0</v>
      </c>
      <c r="AU1366" s="48">
        <v>-6249.88</v>
      </c>
      <c r="AV1366" s="50">
        <v>0</v>
      </c>
      <c r="AW1366" s="50">
        <v>0</v>
      </c>
      <c r="AX1366" s="51">
        <f t="shared" si="345"/>
        <v>0</v>
      </c>
      <c r="AY1366" s="50">
        <f t="shared" si="346"/>
        <v>1620749.8399999999</v>
      </c>
      <c r="AZ1366" s="50">
        <f t="shared" si="347"/>
        <v>2705710</v>
      </c>
      <c r="BA1366" s="50">
        <f t="shared" si="348"/>
        <v>408.5</v>
      </c>
      <c r="BB1366" s="49">
        <v>18.306974376411372</v>
      </c>
      <c r="BC1366" s="52" t="s">
        <v>1240</v>
      </c>
      <c r="BD1366" s="52" t="s">
        <v>1219</v>
      </c>
      <c r="BE1366" s="52" t="s">
        <v>1060</v>
      </c>
      <c r="BF1366" s="38"/>
    </row>
    <row r="1367" spans="1:58" s="33" customFormat="1" x14ac:dyDescent="0.2">
      <c r="A1367" s="47">
        <v>171783</v>
      </c>
      <c r="B1367" s="48" t="s">
        <v>1248</v>
      </c>
      <c r="C1367" s="48">
        <v>-1301.1300000000001</v>
      </c>
      <c r="D1367" s="48">
        <v>135600</v>
      </c>
      <c r="E1367" s="48">
        <v>20</v>
      </c>
      <c r="F1367" s="49">
        <f t="shared" si="334"/>
        <v>-0.28786061946902658</v>
      </c>
      <c r="G1367" s="48">
        <v>61798.87</v>
      </c>
      <c r="H1367" s="48">
        <v>129400</v>
      </c>
      <c r="I1367" s="48">
        <v>20</v>
      </c>
      <c r="J1367" s="49">
        <f t="shared" si="335"/>
        <v>14.804984312210202</v>
      </c>
      <c r="K1367" s="48">
        <v>-3201.13</v>
      </c>
      <c r="L1367" s="48">
        <v>0</v>
      </c>
      <c r="M1367" s="48">
        <v>0</v>
      </c>
      <c r="N1367" s="49">
        <f t="shared" si="336"/>
        <v>0</v>
      </c>
      <c r="O1367" s="48">
        <v>-701.13</v>
      </c>
      <c r="P1367" s="48">
        <v>67900</v>
      </c>
      <c r="Q1367" s="48">
        <v>10</v>
      </c>
      <c r="R1367" s="49">
        <f t="shared" si="337"/>
        <v>-0.32010353460972013</v>
      </c>
      <c r="S1367" s="48">
        <v>-3701.13</v>
      </c>
      <c r="T1367" s="48">
        <v>0</v>
      </c>
      <c r="U1367" s="48">
        <v>0</v>
      </c>
      <c r="V1367" s="49">
        <f t="shared" si="338"/>
        <v>0</v>
      </c>
      <c r="W1367" s="48">
        <v>-3701.13</v>
      </c>
      <c r="X1367" s="48">
        <v>0</v>
      </c>
      <c r="Y1367" s="48">
        <v>0</v>
      </c>
      <c r="Z1367" s="49">
        <f t="shared" si="339"/>
        <v>0</v>
      </c>
      <c r="AA1367" s="48">
        <v>-3701.13</v>
      </c>
      <c r="AB1367" s="48">
        <v>0</v>
      </c>
      <c r="AC1367" s="48">
        <v>0</v>
      </c>
      <c r="AD1367" s="49">
        <f t="shared" si="340"/>
        <v>0</v>
      </c>
      <c r="AE1367" s="48">
        <v>-3701.13</v>
      </c>
      <c r="AF1367" s="48">
        <v>0</v>
      </c>
      <c r="AG1367" s="48">
        <v>0</v>
      </c>
      <c r="AH1367" s="49">
        <f t="shared" si="341"/>
        <v>0</v>
      </c>
      <c r="AI1367" s="48">
        <v>-3701.13</v>
      </c>
      <c r="AJ1367" s="48">
        <v>0</v>
      </c>
      <c r="AK1367" s="48">
        <v>0</v>
      </c>
      <c r="AL1367" s="49">
        <f t="shared" si="342"/>
        <v>0</v>
      </c>
      <c r="AM1367" s="48">
        <v>-3701.13</v>
      </c>
      <c r="AN1367" s="48">
        <v>0</v>
      </c>
      <c r="AO1367" s="48">
        <v>0</v>
      </c>
      <c r="AP1367" s="49">
        <f t="shared" si="343"/>
        <v>0</v>
      </c>
      <c r="AQ1367" s="48">
        <v>-3701.13</v>
      </c>
      <c r="AR1367" s="50">
        <v>0</v>
      </c>
      <c r="AS1367" s="50">
        <v>0</v>
      </c>
      <c r="AT1367" s="51">
        <f t="shared" si="344"/>
        <v>0</v>
      </c>
      <c r="AU1367" s="48">
        <v>0</v>
      </c>
      <c r="AV1367" s="50">
        <v>0</v>
      </c>
      <c r="AW1367" s="50">
        <v>0</v>
      </c>
      <c r="AX1367" s="51">
        <f t="shared" si="345"/>
        <v>0</v>
      </c>
      <c r="AY1367" s="50">
        <f t="shared" si="346"/>
        <v>45492.090000000018</v>
      </c>
      <c r="AZ1367" s="50">
        <f t="shared" si="347"/>
        <v>332900</v>
      </c>
      <c r="BA1367" s="50">
        <f t="shared" si="348"/>
        <v>50</v>
      </c>
      <c r="BB1367" s="49">
        <v>2.8576589666566563</v>
      </c>
      <c r="BC1367" s="52" t="s">
        <v>1240</v>
      </c>
      <c r="BD1367" s="52" t="s">
        <v>1219</v>
      </c>
      <c r="BE1367" s="52" t="s">
        <v>1060</v>
      </c>
      <c r="BF1367" s="38"/>
    </row>
    <row r="1368" spans="1:58" s="33" customFormat="1" x14ac:dyDescent="0.2">
      <c r="A1368" s="47">
        <v>171980</v>
      </c>
      <c r="B1368" s="48" t="s">
        <v>1264</v>
      </c>
      <c r="C1368" s="48">
        <v>-18914.18</v>
      </c>
      <c r="D1368" s="48">
        <v>0</v>
      </c>
      <c r="E1368" s="48">
        <v>0</v>
      </c>
      <c r="F1368" s="49">
        <f t="shared" si="334"/>
        <v>0</v>
      </c>
      <c r="G1368" s="48">
        <v>-1114.18</v>
      </c>
      <c r="H1368" s="48">
        <v>69700</v>
      </c>
      <c r="I1368" s="48">
        <v>10</v>
      </c>
      <c r="J1368" s="49">
        <f t="shared" si="335"/>
        <v>-0.49554634146341464</v>
      </c>
      <c r="K1368" s="48">
        <v>-1814.18</v>
      </c>
      <c r="L1368" s="48">
        <v>0</v>
      </c>
      <c r="M1368" s="48">
        <v>0</v>
      </c>
      <c r="N1368" s="49">
        <f t="shared" si="336"/>
        <v>0</v>
      </c>
      <c r="O1368" s="48">
        <v>-1814.18</v>
      </c>
      <c r="P1368" s="48">
        <v>0</v>
      </c>
      <c r="Q1368" s="48">
        <v>0</v>
      </c>
      <c r="R1368" s="49">
        <f t="shared" si="337"/>
        <v>0</v>
      </c>
      <c r="S1368" s="48">
        <v>-1814.18</v>
      </c>
      <c r="T1368" s="48">
        <v>0</v>
      </c>
      <c r="U1368" s="48">
        <v>0</v>
      </c>
      <c r="V1368" s="49">
        <f t="shared" si="338"/>
        <v>0</v>
      </c>
      <c r="W1368" s="48">
        <v>-1814.18</v>
      </c>
      <c r="X1368" s="48">
        <v>0</v>
      </c>
      <c r="Y1368" s="48">
        <v>0</v>
      </c>
      <c r="Z1368" s="49">
        <f t="shared" si="339"/>
        <v>0</v>
      </c>
      <c r="AA1368" s="48">
        <v>-1814.18</v>
      </c>
      <c r="AB1368" s="48">
        <v>0</v>
      </c>
      <c r="AC1368" s="48">
        <v>0</v>
      </c>
      <c r="AD1368" s="49">
        <f t="shared" si="340"/>
        <v>0</v>
      </c>
      <c r="AE1368" s="48">
        <v>-1814.18</v>
      </c>
      <c r="AF1368" s="48">
        <v>0</v>
      </c>
      <c r="AG1368" s="48">
        <v>0</v>
      </c>
      <c r="AH1368" s="49">
        <f t="shared" si="341"/>
        <v>0</v>
      </c>
      <c r="AI1368" s="48">
        <v>-1814.18</v>
      </c>
      <c r="AJ1368" s="48">
        <v>0</v>
      </c>
      <c r="AK1368" s="48">
        <v>0</v>
      </c>
      <c r="AL1368" s="49">
        <f t="shared" si="342"/>
        <v>0</v>
      </c>
      <c r="AM1368" s="48">
        <v>-1814.18</v>
      </c>
      <c r="AN1368" s="48">
        <v>0</v>
      </c>
      <c r="AO1368" s="48">
        <v>0</v>
      </c>
      <c r="AP1368" s="49">
        <f t="shared" si="343"/>
        <v>0</v>
      </c>
      <c r="AQ1368" s="48">
        <v>-1814.18</v>
      </c>
      <c r="AR1368" s="50">
        <v>0</v>
      </c>
      <c r="AS1368" s="50">
        <v>0</v>
      </c>
      <c r="AT1368" s="51">
        <f t="shared" si="344"/>
        <v>0</v>
      </c>
      <c r="AU1368" s="48">
        <v>-1814.18</v>
      </c>
      <c r="AV1368" s="50">
        <v>0</v>
      </c>
      <c r="AW1368" s="50">
        <v>0</v>
      </c>
      <c r="AX1368" s="51">
        <f t="shared" si="345"/>
        <v>0</v>
      </c>
      <c r="AY1368" s="50">
        <f t="shared" si="346"/>
        <v>-29099.260000000002</v>
      </c>
      <c r="AZ1368" s="50">
        <f t="shared" si="347"/>
        <v>69700</v>
      </c>
      <c r="BA1368" s="50">
        <f t="shared" si="348"/>
        <v>10</v>
      </c>
      <c r="BB1368" s="49">
        <v>-16.976685222381636</v>
      </c>
      <c r="BC1368" s="52" t="s">
        <v>1240</v>
      </c>
      <c r="BD1368" s="52" t="s">
        <v>1219</v>
      </c>
      <c r="BE1368" s="52" t="s">
        <v>1060</v>
      </c>
      <c r="BF1368" s="38"/>
    </row>
    <row r="1369" spans="1:58" s="33" customFormat="1" x14ac:dyDescent="0.2">
      <c r="A1369" s="47">
        <v>172256</v>
      </c>
      <c r="B1369" s="48" t="s">
        <v>1699</v>
      </c>
      <c r="C1369" s="48">
        <v>0</v>
      </c>
      <c r="D1369" s="48">
        <v>0</v>
      </c>
      <c r="E1369" s="48">
        <v>0</v>
      </c>
      <c r="F1369" s="49">
        <f t="shared" si="334"/>
        <v>0</v>
      </c>
      <c r="G1369" s="48">
        <v>0</v>
      </c>
      <c r="H1369" s="48">
        <v>0</v>
      </c>
      <c r="I1369" s="48">
        <v>0</v>
      </c>
      <c r="J1369" s="49">
        <f t="shared" si="335"/>
        <v>0</v>
      </c>
      <c r="K1369" s="48">
        <v>0</v>
      </c>
      <c r="L1369" s="48">
        <v>0</v>
      </c>
      <c r="M1369" s="48">
        <v>0</v>
      </c>
      <c r="N1369" s="49">
        <f t="shared" si="336"/>
        <v>0</v>
      </c>
      <c r="O1369" s="48">
        <v>0</v>
      </c>
      <c r="P1369" s="48">
        <v>0</v>
      </c>
      <c r="Q1369" s="48">
        <v>0</v>
      </c>
      <c r="R1369" s="49">
        <f t="shared" si="337"/>
        <v>0</v>
      </c>
      <c r="S1369" s="48">
        <v>0</v>
      </c>
      <c r="T1369" s="48">
        <v>0</v>
      </c>
      <c r="U1369" s="48">
        <v>0</v>
      </c>
      <c r="V1369" s="49">
        <f t="shared" si="338"/>
        <v>0</v>
      </c>
      <c r="W1369" s="48">
        <v>0</v>
      </c>
      <c r="X1369" s="48">
        <v>0</v>
      </c>
      <c r="Y1369" s="48">
        <v>0</v>
      </c>
      <c r="Z1369" s="49">
        <f t="shared" si="339"/>
        <v>0</v>
      </c>
      <c r="AA1369" s="48">
        <v>0</v>
      </c>
      <c r="AB1369" s="48">
        <v>0</v>
      </c>
      <c r="AC1369" s="48">
        <v>0</v>
      </c>
      <c r="AD1369" s="49">
        <f t="shared" si="340"/>
        <v>0</v>
      </c>
      <c r="AE1369" s="48">
        <v>0</v>
      </c>
      <c r="AF1369" s="48">
        <v>0</v>
      </c>
      <c r="AG1369" s="48">
        <v>0</v>
      </c>
      <c r="AH1369" s="49">
        <f t="shared" si="341"/>
        <v>0</v>
      </c>
      <c r="AI1369" s="48">
        <v>0</v>
      </c>
      <c r="AJ1369" s="48">
        <v>0</v>
      </c>
      <c r="AK1369" s="48">
        <v>0</v>
      </c>
      <c r="AL1369" s="49">
        <f t="shared" si="342"/>
        <v>0</v>
      </c>
      <c r="AM1369" s="48">
        <v>0</v>
      </c>
      <c r="AN1369" s="48">
        <v>0</v>
      </c>
      <c r="AO1369" s="48">
        <v>0</v>
      </c>
      <c r="AP1369" s="49">
        <f t="shared" si="343"/>
        <v>0</v>
      </c>
      <c r="AQ1369" s="48">
        <v>0</v>
      </c>
      <c r="AR1369" s="50">
        <v>0</v>
      </c>
      <c r="AS1369" s="50">
        <v>0</v>
      </c>
      <c r="AT1369" s="51">
        <f t="shared" si="344"/>
        <v>0</v>
      </c>
      <c r="AU1369" s="48">
        <v>0</v>
      </c>
      <c r="AV1369" s="50">
        <v>0</v>
      </c>
      <c r="AW1369" s="50">
        <v>0</v>
      </c>
      <c r="AX1369" s="51">
        <f t="shared" si="345"/>
        <v>0</v>
      </c>
      <c r="AY1369" s="50">
        <f t="shared" si="346"/>
        <v>0</v>
      </c>
      <c r="AZ1369" s="50">
        <f t="shared" si="347"/>
        <v>0</v>
      </c>
      <c r="BA1369" s="50">
        <f t="shared" si="348"/>
        <v>0</v>
      </c>
      <c r="BB1369" s="49">
        <v>0</v>
      </c>
      <c r="BC1369" s="52" t="s">
        <v>1240</v>
      </c>
      <c r="BD1369" s="52" t="s">
        <v>1219</v>
      </c>
      <c r="BE1369" s="52" t="s">
        <v>1060</v>
      </c>
      <c r="BF1369" s="38"/>
    </row>
    <row r="1370" spans="1:58" s="33" customFormat="1" x14ac:dyDescent="0.2">
      <c r="A1370" s="47">
        <v>172404</v>
      </c>
      <c r="B1370" s="48" t="s">
        <v>1249</v>
      </c>
      <c r="C1370" s="48">
        <v>460368.91</v>
      </c>
      <c r="D1370" s="48">
        <v>490900</v>
      </c>
      <c r="E1370" s="48">
        <v>70</v>
      </c>
      <c r="F1370" s="49">
        <f t="shared" si="334"/>
        <v>28.134176614381744</v>
      </c>
      <c r="G1370" s="48">
        <v>690910.91</v>
      </c>
      <c r="H1370" s="48">
        <v>558600</v>
      </c>
      <c r="I1370" s="48">
        <v>80</v>
      </c>
      <c r="J1370" s="49">
        <f t="shared" si="335"/>
        <v>38.342710723236664</v>
      </c>
      <c r="K1370" s="48">
        <v>663470.9</v>
      </c>
      <c r="L1370" s="48">
        <v>641120</v>
      </c>
      <c r="M1370" s="48">
        <v>88</v>
      </c>
      <c r="N1370" s="49">
        <f t="shared" si="336"/>
        <v>31.04586816820564</v>
      </c>
      <c r="O1370" s="48">
        <v>635745.9</v>
      </c>
      <c r="P1370" s="48">
        <v>403800</v>
      </c>
      <c r="Q1370" s="48">
        <v>55</v>
      </c>
      <c r="R1370" s="49">
        <f t="shared" si="337"/>
        <v>48.806644130757803</v>
      </c>
      <c r="S1370" s="48">
        <v>371202.89</v>
      </c>
      <c r="T1370" s="48">
        <v>394000</v>
      </c>
      <c r="U1370" s="48">
        <v>55</v>
      </c>
      <c r="V1370" s="49">
        <f t="shared" si="338"/>
        <v>29.20631875634518</v>
      </c>
      <c r="W1370" s="48">
        <v>572697.9</v>
      </c>
      <c r="X1370" s="48">
        <v>477500</v>
      </c>
      <c r="Y1370" s="48">
        <v>65</v>
      </c>
      <c r="Z1370" s="49">
        <f t="shared" si="339"/>
        <v>35.981019895287957</v>
      </c>
      <c r="AA1370" s="48">
        <v>653172.9</v>
      </c>
      <c r="AB1370" s="48">
        <v>677500</v>
      </c>
      <c r="AC1370" s="48">
        <v>90</v>
      </c>
      <c r="AD1370" s="49">
        <f t="shared" si="340"/>
        <v>29.886878081180811</v>
      </c>
      <c r="AE1370" s="48">
        <v>529892.9</v>
      </c>
      <c r="AF1370" s="48">
        <v>256500</v>
      </c>
      <c r="AG1370" s="48">
        <v>35</v>
      </c>
      <c r="AH1370" s="49">
        <f t="shared" si="341"/>
        <v>61.975777777777779</v>
      </c>
      <c r="AI1370" s="48">
        <v>606212.89</v>
      </c>
      <c r="AJ1370" s="48">
        <v>675500</v>
      </c>
      <c r="AK1370" s="48">
        <v>90</v>
      </c>
      <c r="AL1370" s="49">
        <f t="shared" si="342"/>
        <v>27.820280666173204</v>
      </c>
      <c r="AM1370" s="48">
        <v>575359.9</v>
      </c>
      <c r="AN1370" s="48">
        <v>483100</v>
      </c>
      <c r="AO1370" s="48">
        <v>65</v>
      </c>
      <c r="AP1370" s="49">
        <f t="shared" si="343"/>
        <v>36.920217139308633</v>
      </c>
      <c r="AQ1370" s="48">
        <v>663209.88</v>
      </c>
      <c r="AR1370" s="50">
        <v>671500</v>
      </c>
      <c r="AS1370" s="50">
        <v>90</v>
      </c>
      <c r="AT1370" s="51">
        <f t="shared" si="344"/>
        <v>30.617284110201044</v>
      </c>
      <c r="AU1370" s="48">
        <v>574349.88</v>
      </c>
      <c r="AV1370" s="50">
        <v>997400</v>
      </c>
      <c r="AW1370" s="50">
        <v>129</v>
      </c>
      <c r="AX1370" s="51">
        <f t="shared" si="345"/>
        <v>17.851259554842589</v>
      </c>
      <c r="AY1370" s="50">
        <f t="shared" si="346"/>
        <v>4047570.31</v>
      </c>
      <c r="AZ1370" s="50">
        <f t="shared" si="347"/>
        <v>3643420</v>
      </c>
      <c r="BA1370" s="50">
        <f t="shared" si="348"/>
        <v>912</v>
      </c>
      <c r="BB1370" s="49">
        <v>32.240363848250887</v>
      </c>
      <c r="BC1370" s="52" t="s">
        <v>1240</v>
      </c>
      <c r="BD1370" s="52" t="s">
        <v>1219</v>
      </c>
      <c r="BE1370" s="52" t="s">
        <v>1060</v>
      </c>
      <c r="BF1370" s="38"/>
    </row>
    <row r="1371" spans="1:58" s="33" customFormat="1" x14ac:dyDescent="0.2">
      <c r="A1371" s="47">
        <v>174648</v>
      </c>
      <c r="B1371" s="48" t="s">
        <v>1700</v>
      </c>
      <c r="C1371" s="48">
        <v>0</v>
      </c>
      <c r="D1371" s="48">
        <v>0</v>
      </c>
      <c r="E1371" s="48">
        <v>0</v>
      </c>
      <c r="F1371" s="49">
        <f t="shared" si="334"/>
        <v>0</v>
      </c>
      <c r="G1371" s="48">
        <v>0</v>
      </c>
      <c r="H1371" s="48">
        <v>0</v>
      </c>
      <c r="I1371" s="48">
        <v>0</v>
      </c>
      <c r="J1371" s="49">
        <f t="shared" si="335"/>
        <v>0</v>
      </c>
      <c r="K1371" s="48">
        <v>0</v>
      </c>
      <c r="L1371" s="48">
        <v>0</v>
      </c>
      <c r="M1371" s="48">
        <v>0</v>
      </c>
      <c r="N1371" s="49">
        <f t="shared" si="336"/>
        <v>0</v>
      </c>
      <c r="O1371" s="48">
        <v>0</v>
      </c>
      <c r="P1371" s="48">
        <v>0</v>
      </c>
      <c r="Q1371" s="48">
        <v>0</v>
      </c>
      <c r="R1371" s="49">
        <f t="shared" si="337"/>
        <v>0</v>
      </c>
      <c r="S1371" s="48">
        <v>0</v>
      </c>
      <c r="T1371" s="48">
        <v>0</v>
      </c>
      <c r="U1371" s="48">
        <v>0</v>
      </c>
      <c r="V1371" s="49">
        <f t="shared" si="338"/>
        <v>0</v>
      </c>
      <c r="W1371" s="48">
        <v>0</v>
      </c>
      <c r="X1371" s="48">
        <v>0</v>
      </c>
      <c r="Y1371" s="48">
        <v>0</v>
      </c>
      <c r="Z1371" s="49">
        <f t="shared" si="339"/>
        <v>0</v>
      </c>
      <c r="AA1371" s="48">
        <v>0</v>
      </c>
      <c r="AB1371" s="48">
        <v>0</v>
      </c>
      <c r="AC1371" s="48">
        <v>0</v>
      </c>
      <c r="AD1371" s="49">
        <f t="shared" si="340"/>
        <v>0</v>
      </c>
      <c r="AE1371" s="48">
        <v>0</v>
      </c>
      <c r="AF1371" s="48">
        <v>0</v>
      </c>
      <c r="AG1371" s="48">
        <v>0</v>
      </c>
      <c r="AH1371" s="49">
        <f t="shared" si="341"/>
        <v>0</v>
      </c>
      <c r="AI1371" s="48">
        <v>0</v>
      </c>
      <c r="AJ1371" s="48">
        <v>0</v>
      </c>
      <c r="AK1371" s="48">
        <v>0</v>
      </c>
      <c r="AL1371" s="49">
        <f t="shared" si="342"/>
        <v>0</v>
      </c>
      <c r="AM1371" s="48">
        <v>0</v>
      </c>
      <c r="AN1371" s="48">
        <v>0</v>
      </c>
      <c r="AO1371" s="48">
        <v>0</v>
      </c>
      <c r="AP1371" s="49">
        <f t="shared" si="343"/>
        <v>0</v>
      </c>
      <c r="AQ1371" s="48">
        <v>0</v>
      </c>
      <c r="AR1371" s="50">
        <v>0</v>
      </c>
      <c r="AS1371" s="50">
        <v>0</v>
      </c>
      <c r="AT1371" s="51">
        <f t="shared" si="344"/>
        <v>0</v>
      </c>
      <c r="AU1371" s="48">
        <v>0</v>
      </c>
      <c r="AV1371" s="50">
        <v>0</v>
      </c>
      <c r="AW1371" s="50">
        <v>0</v>
      </c>
      <c r="AX1371" s="51">
        <f t="shared" si="345"/>
        <v>0</v>
      </c>
      <c r="AY1371" s="50">
        <f t="shared" si="346"/>
        <v>0</v>
      </c>
      <c r="AZ1371" s="50">
        <f t="shared" si="347"/>
        <v>0</v>
      </c>
      <c r="BA1371" s="50">
        <f t="shared" si="348"/>
        <v>0</v>
      </c>
      <c r="BB1371" s="49">
        <v>0</v>
      </c>
      <c r="BC1371" s="52" t="s">
        <v>1240</v>
      </c>
      <c r="BD1371" s="52" t="s">
        <v>1219</v>
      </c>
      <c r="BE1371" s="52" t="s">
        <v>1060</v>
      </c>
      <c r="BF1371" s="38"/>
    </row>
    <row r="1372" spans="1:58" s="33" customFormat="1" x14ac:dyDescent="0.2">
      <c r="A1372" s="47">
        <v>175472</v>
      </c>
      <c r="B1372" s="48" t="s">
        <v>1250</v>
      </c>
      <c r="C1372" s="48">
        <v>61405.16</v>
      </c>
      <c r="D1372" s="48">
        <v>570500</v>
      </c>
      <c r="E1372" s="48">
        <v>80</v>
      </c>
      <c r="F1372" s="49">
        <f t="shared" si="334"/>
        <v>3.2290180543382996</v>
      </c>
      <c r="G1372" s="48">
        <v>116717.66</v>
      </c>
      <c r="H1372" s="48">
        <v>696875</v>
      </c>
      <c r="I1372" s="48">
        <v>100</v>
      </c>
      <c r="J1372" s="49">
        <f t="shared" si="335"/>
        <v>5.1921039784753367</v>
      </c>
      <c r="K1372" s="48">
        <v>305770.63</v>
      </c>
      <c r="L1372" s="48">
        <v>757342</v>
      </c>
      <c r="M1372" s="48">
        <v>105.8</v>
      </c>
      <c r="N1372" s="49">
        <f t="shared" si="336"/>
        <v>12.11225430518841</v>
      </c>
      <c r="O1372" s="48">
        <v>-5229.37</v>
      </c>
      <c r="P1372" s="48">
        <v>429600</v>
      </c>
      <c r="Q1372" s="48">
        <v>60</v>
      </c>
      <c r="R1372" s="49">
        <f t="shared" si="337"/>
        <v>-0.37735211824953446</v>
      </c>
      <c r="S1372" s="48">
        <v>119460.63</v>
      </c>
      <c r="T1372" s="48">
        <v>352100</v>
      </c>
      <c r="U1372" s="48">
        <v>50</v>
      </c>
      <c r="V1372" s="49">
        <f t="shared" si="338"/>
        <v>10.517692502130076</v>
      </c>
      <c r="W1372" s="48">
        <v>130065.63</v>
      </c>
      <c r="X1372" s="48">
        <v>49000</v>
      </c>
      <c r="Y1372" s="48">
        <v>7</v>
      </c>
      <c r="Z1372" s="49">
        <f t="shared" si="339"/>
        <v>79.632018367346944</v>
      </c>
      <c r="AA1372" s="48">
        <v>66575.64</v>
      </c>
      <c r="AB1372" s="48">
        <v>321850</v>
      </c>
      <c r="AC1372" s="48">
        <v>43</v>
      </c>
      <c r="AD1372" s="49">
        <f t="shared" si="340"/>
        <v>6.4124431878204131</v>
      </c>
      <c r="AE1372" s="48">
        <v>65615.64</v>
      </c>
      <c r="AF1372" s="48">
        <v>224000</v>
      </c>
      <c r="AG1372" s="48">
        <v>30</v>
      </c>
      <c r="AH1372" s="49">
        <f t="shared" si="341"/>
        <v>8.7878089285714278</v>
      </c>
      <c r="AI1372" s="48">
        <v>-10209.36</v>
      </c>
      <c r="AJ1372" s="48">
        <v>149000</v>
      </c>
      <c r="AK1372" s="48">
        <v>20</v>
      </c>
      <c r="AL1372" s="49">
        <f t="shared" si="342"/>
        <v>-2.1240950335570474</v>
      </c>
      <c r="AM1372" s="48">
        <v>136490.64000000001</v>
      </c>
      <c r="AN1372" s="48">
        <v>289300</v>
      </c>
      <c r="AO1372" s="48">
        <v>40</v>
      </c>
      <c r="AP1372" s="49">
        <f t="shared" si="343"/>
        <v>14.625682129277568</v>
      </c>
      <c r="AQ1372" s="48">
        <v>-7659.36</v>
      </c>
      <c r="AR1372" s="50">
        <v>217000</v>
      </c>
      <c r="AS1372" s="50">
        <v>30</v>
      </c>
      <c r="AT1372" s="51">
        <f t="shared" si="344"/>
        <v>-1.0941942857142857</v>
      </c>
      <c r="AU1372" s="48">
        <v>100058.64</v>
      </c>
      <c r="AV1372" s="50">
        <v>375000</v>
      </c>
      <c r="AW1372" s="50">
        <v>50</v>
      </c>
      <c r="AX1372" s="51">
        <f t="shared" si="345"/>
        <v>8.2715142400000001</v>
      </c>
      <c r="AY1372" s="50">
        <f t="shared" si="346"/>
        <v>794765.98</v>
      </c>
      <c r="AZ1372" s="50">
        <f t="shared" si="347"/>
        <v>3177267</v>
      </c>
      <c r="BA1372" s="50">
        <f t="shared" si="348"/>
        <v>615.79999999999995</v>
      </c>
      <c r="BB1372" s="49">
        <v>7.5483294238809879</v>
      </c>
      <c r="BC1372" s="52" t="s">
        <v>1240</v>
      </c>
      <c r="BD1372" s="52" t="s">
        <v>1219</v>
      </c>
      <c r="BE1372" s="52" t="s">
        <v>1060</v>
      </c>
      <c r="BF1372" s="38"/>
    </row>
    <row r="1373" spans="1:58" s="33" customFormat="1" x14ac:dyDescent="0.2">
      <c r="A1373" s="47">
        <v>175863</v>
      </c>
      <c r="B1373" s="48" t="s">
        <v>180</v>
      </c>
      <c r="C1373" s="48">
        <v>281546.18</v>
      </c>
      <c r="D1373" s="48">
        <v>747800</v>
      </c>
      <c r="E1373" s="48">
        <v>105</v>
      </c>
      <c r="F1373" s="49">
        <f t="shared" si="334"/>
        <v>11.294979138807166</v>
      </c>
      <c r="G1373" s="48">
        <v>264783.18</v>
      </c>
      <c r="H1373" s="48">
        <v>541240</v>
      </c>
      <c r="I1373" s="48">
        <v>77</v>
      </c>
      <c r="J1373" s="49">
        <f t="shared" si="335"/>
        <v>15.16569096888626</v>
      </c>
      <c r="K1373" s="48">
        <v>322235.18</v>
      </c>
      <c r="L1373" s="48">
        <v>756840</v>
      </c>
      <c r="M1373" s="48">
        <v>107</v>
      </c>
      <c r="N1373" s="49">
        <f t="shared" si="336"/>
        <v>12.77291818614238</v>
      </c>
      <c r="O1373" s="48">
        <v>270429.18</v>
      </c>
      <c r="P1373" s="48">
        <v>501800</v>
      </c>
      <c r="Q1373" s="48">
        <v>70</v>
      </c>
      <c r="R1373" s="49">
        <f t="shared" si="337"/>
        <v>16.706465882821838</v>
      </c>
      <c r="S1373" s="48">
        <v>240404.18</v>
      </c>
      <c r="T1373" s="48">
        <v>245000</v>
      </c>
      <c r="U1373" s="48">
        <v>35</v>
      </c>
      <c r="V1373" s="49">
        <f t="shared" si="338"/>
        <v>30.418488081632653</v>
      </c>
      <c r="W1373" s="48">
        <v>409849.18</v>
      </c>
      <c r="X1373" s="48">
        <v>490000</v>
      </c>
      <c r="Y1373" s="48">
        <v>70</v>
      </c>
      <c r="Z1373" s="49">
        <f t="shared" si="339"/>
        <v>25.09280693877551</v>
      </c>
      <c r="AA1373" s="48">
        <v>395364.18</v>
      </c>
      <c r="AB1373" s="48">
        <v>259000</v>
      </c>
      <c r="AC1373" s="48">
        <v>35</v>
      </c>
      <c r="AD1373" s="49">
        <f t="shared" si="340"/>
        <v>47.321581389961395</v>
      </c>
      <c r="AE1373" s="48">
        <v>557876.17000000004</v>
      </c>
      <c r="AF1373" s="48">
        <v>600500</v>
      </c>
      <c r="AG1373" s="48">
        <v>80</v>
      </c>
      <c r="AH1373" s="49">
        <f t="shared" si="341"/>
        <v>27.870583014154871</v>
      </c>
      <c r="AI1373" s="48">
        <v>275271.17</v>
      </c>
      <c r="AJ1373" s="48">
        <v>0</v>
      </c>
      <c r="AK1373" s="48">
        <v>0</v>
      </c>
      <c r="AL1373" s="49">
        <f t="shared" si="342"/>
        <v>0</v>
      </c>
      <c r="AM1373" s="48">
        <v>569087.18000000005</v>
      </c>
      <c r="AN1373" s="48">
        <v>725500</v>
      </c>
      <c r="AO1373" s="48">
        <v>105</v>
      </c>
      <c r="AP1373" s="49">
        <f t="shared" si="343"/>
        <v>24.3166127911785</v>
      </c>
      <c r="AQ1373" s="48">
        <v>302002.18</v>
      </c>
      <c r="AR1373" s="50">
        <v>571200</v>
      </c>
      <c r="AS1373" s="50">
        <v>77</v>
      </c>
      <c r="AT1373" s="51">
        <f t="shared" si="344"/>
        <v>16.390174334733896</v>
      </c>
      <c r="AU1373" s="48">
        <v>441087.68</v>
      </c>
      <c r="AV1373" s="50">
        <v>508250</v>
      </c>
      <c r="AW1373" s="50">
        <v>69.5</v>
      </c>
      <c r="AX1373" s="51">
        <f t="shared" si="345"/>
        <v>26.903527948844076</v>
      </c>
      <c r="AY1373" s="50">
        <f t="shared" si="346"/>
        <v>2184611.2599999998</v>
      </c>
      <c r="AZ1373" s="50">
        <f t="shared" si="347"/>
        <v>3541680</v>
      </c>
      <c r="BA1373" s="50">
        <f t="shared" si="348"/>
        <v>830.5</v>
      </c>
      <c r="BB1373" s="49">
        <v>22.570215354296945</v>
      </c>
      <c r="BC1373" s="52" t="s">
        <v>1240</v>
      </c>
      <c r="BD1373" s="52" t="s">
        <v>1219</v>
      </c>
      <c r="BE1373" s="52" t="s">
        <v>1060</v>
      </c>
      <c r="BF1373" s="38"/>
    </row>
    <row r="1374" spans="1:58" s="33" customFormat="1" x14ac:dyDescent="0.2">
      <c r="A1374" s="47">
        <v>176398</v>
      </c>
      <c r="B1374" s="48" t="s">
        <v>1265</v>
      </c>
      <c r="C1374" s="48">
        <v>-61521.64</v>
      </c>
      <c r="D1374" s="48">
        <v>0</v>
      </c>
      <c r="E1374" s="48">
        <v>0</v>
      </c>
      <c r="F1374" s="49">
        <f t="shared" si="334"/>
        <v>0</v>
      </c>
      <c r="G1374" s="48">
        <v>-61521.64</v>
      </c>
      <c r="H1374" s="48">
        <v>0</v>
      </c>
      <c r="I1374" s="48">
        <v>0</v>
      </c>
      <c r="J1374" s="49">
        <f t="shared" si="335"/>
        <v>0</v>
      </c>
      <c r="K1374" s="48">
        <v>-61521.64</v>
      </c>
      <c r="L1374" s="48">
        <v>0</v>
      </c>
      <c r="M1374" s="48">
        <v>0</v>
      </c>
      <c r="N1374" s="49">
        <f t="shared" si="336"/>
        <v>0</v>
      </c>
      <c r="O1374" s="48">
        <v>-61521.64</v>
      </c>
      <c r="P1374" s="48">
        <v>0</v>
      </c>
      <c r="Q1374" s="48">
        <v>0</v>
      </c>
      <c r="R1374" s="49">
        <f t="shared" si="337"/>
        <v>0</v>
      </c>
      <c r="S1374" s="48">
        <v>-61521.64</v>
      </c>
      <c r="T1374" s="48">
        <v>0</v>
      </c>
      <c r="U1374" s="48">
        <v>0</v>
      </c>
      <c r="V1374" s="49">
        <f t="shared" si="338"/>
        <v>0</v>
      </c>
      <c r="W1374" s="48">
        <v>-61521.64</v>
      </c>
      <c r="X1374" s="48">
        <v>0</v>
      </c>
      <c r="Y1374" s="48">
        <v>0</v>
      </c>
      <c r="Z1374" s="49">
        <f t="shared" si="339"/>
        <v>0</v>
      </c>
      <c r="AA1374" s="48">
        <v>-61521.64</v>
      </c>
      <c r="AB1374" s="48">
        <v>0</v>
      </c>
      <c r="AC1374" s="48">
        <v>0</v>
      </c>
      <c r="AD1374" s="49">
        <f t="shared" si="340"/>
        <v>0</v>
      </c>
      <c r="AE1374" s="48">
        <v>-61521.64</v>
      </c>
      <c r="AF1374" s="48">
        <v>0</v>
      </c>
      <c r="AG1374" s="48">
        <v>0</v>
      </c>
      <c r="AH1374" s="49">
        <f t="shared" si="341"/>
        <v>0</v>
      </c>
      <c r="AI1374" s="48">
        <v>-61521.64</v>
      </c>
      <c r="AJ1374" s="48">
        <v>0</v>
      </c>
      <c r="AK1374" s="48">
        <v>0</v>
      </c>
      <c r="AL1374" s="49">
        <f t="shared" si="342"/>
        <v>0</v>
      </c>
      <c r="AM1374" s="48">
        <v>-61521.64</v>
      </c>
      <c r="AN1374" s="48">
        <v>0</v>
      </c>
      <c r="AO1374" s="48">
        <v>0</v>
      </c>
      <c r="AP1374" s="49">
        <f t="shared" si="343"/>
        <v>0</v>
      </c>
      <c r="AQ1374" s="48">
        <v>-61521.64</v>
      </c>
      <c r="AR1374" s="50">
        <v>0</v>
      </c>
      <c r="AS1374" s="50">
        <v>0</v>
      </c>
      <c r="AT1374" s="51">
        <f t="shared" si="344"/>
        <v>0</v>
      </c>
      <c r="AU1374" s="48">
        <v>-61521.64</v>
      </c>
      <c r="AV1374" s="50">
        <v>0</v>
      </c>
      <c r="AW1374" s="50">
        <v>0</v>
      </c>
      <c r="AX1374" s="51">
        <f t="shared" si="345"/>
        <v>0</v>
      </c>
      <c r="AY1374" s="50">
        <f t="shared" si="346"/>
        <v>-430651.48000000004</v>
      </c>
      <c r="AZ1374" s="50">
        <f t="shared" si="347"/>
        <v>0</v>
      </c>
      <c r="BA1374" s="50">
        <f t="shared" si="348"/>
        <v>0</v>
      </c>
      <c r="BB1374" s="49">
        <v>0</v>
      </c>
      <c r="BC1374" s="52" t="s">
        <v>1240</v>
      </c>
      <c r="BD1374" s="52" t="s">
        <v>1219</v>
      </c>
      <c r="BE1374" s="52" t="s">
        <v>1060</v>
      </c>
      <c r="BF1374" s="38"/>
    </row>
    <row r="1375" spans="1:58" s="33" customFormat="1" x14ac:dyDescent="0.2">
      <c r="A1375" s="47">
        <v>177153</v>
      </c>
      <c r="B1375" s="48" t="s">
        <v>1701</v>
      </c>
      <c r="C1375" s="48">
        <v>-78433.759999999995</v>
      </c>
      <c r="D1375" s="48">
        <v>0</v>
      </c>
      <c r="E1375" s="48">
        <v>0</v>
      </c>
      <c r="F1375" s="49">
        <f t="shared" si="334"/>
        <v>0</v>
      </c>
      <c r="G1375" s="48">
        <v>127466.24000000001</v>
      </c>
      <c r="H1375" s="48">
        <v>271800</v>
      </c>
      <c r="I1375" s="48">
        <v>40</v>
      </c>
      <c r="J1375" s="49">
        <f t="shared" si="335"/>
        <v>14.538092126563649</v>
      </c>
      <c r="K1375" s="48">
        <v>-433.76</v>
      </c>
      <c r="L1375" s="48">
        <v>70400</v>
      </c>
      <c r="M1375" s="48">
        <v>10</v>
      </c>
      <c r="N1375" s="49">
        <f t="shared" si="336"/>
        <v>-0.18484090909090911</v>
      </c>
      <c r="O1375" s="48">
        <v>-1133.76</v>
      </c>
      <c r="P1375" s="48">
        <v>0</v>
      </c>
      <c r="Q1375" s="48">
        <v>0</v>
      </c>
      <c r="R1375" s="49">
        <f t="shared" si="337"/>
        <v>0</v>
      </c>
      <c r="S1375" s="48">
        <v>-2733.76</v>
      </c>
      <c r="T1375" s="48">
        <v>0</v>
      </c>
      <c r="U1375" s="48">
        <v>0</v>
      </c>
      <c r="V1375" s="49">
        <f t="shared" si="338"/>
        <v>0</v>
      </c>
      <c r="W1375" s="48">
        <v>-2733.76</v>
      </c>
      <c r="X1375" s="48">
        <v>0</v>
      </c>
      <c r="Y1375" s="48">
        <v>0</v>
      </c>
      <c r="Z1375" s="49">
        <f t="shared" si="339"/>
        <v>0</v>
      </c>
      <c r="AA1375" s="48">
        <v>-2733.76</v>
      </c>
      <c r="AB1375" s="48">
        <v>0</v>
      </c>
      <c r="AC1375" s="48">
        <v>0</v>
      </c>
      <c r="AD1375" s="49">
        <f t="shared" si="340"/>
        <v>0</v>
      </c>
      <c r="AE1375" s="48">
        <v>-2733.76</v>
      </c>
      <c r="AF1375" s="48">
        <v>0</v>
      </c>
      <c r="AG1375" s="48">
        <v>0</v>
      </c>
      <c r="AH1375" s="49">
        <f t="shared" si="341"/>
        <v>0</v>
      </c>
      <c r="AI1375" s="48">
        <v>-2733.76</v>
      </c>
      <c r="AJ1375" s="48">
        <v>0</v>
      </c>
      <c r="AK1375" s="48">
        <v>0</v>
      </c>
      <c r="AL1375" s="49">
        <f t="shared" si="342"/>
        <v>0</v>
      </c>
      <c r="AM1375" s="48">
        <v>-2733.76</v>
      </c>
      <c r="AN1375" s="48">
        <v>0</v>
      </c>
      <c r="AO1375" s="48">
        <v>0</v>
      </c>
      <c r="AP1375" s="49">
        <f t="shared" si="343"/>
        <v>0</v>
      </c>
      <c r="AQ1375" s="48">
        <v>-2733.76</v>
      </c>
      <c r="AR1375" s="50">
        <v>0</v>
      </c>
      <c r="AS1375" s="50">
        <v>0</v>
      </c>
      <c r="AT1375" s="51">
        <f t="shared" si="344"/>
        <v>0</v>
      </c>
      <c r="AU1375" s="48">
        <v>-2733.76</v>
      </c>
      <c r="AV1375" s="50">
        <v>0</v>
      </c>
      <c r="AW1375" s="50">
        <v>0</v>
      </c>
      <c r="AX1375" s="51">
        <f t="shared" si="345"/>
        <v>0</v>
      </c>
      <c r="AY1375" s="50">
        <f t="shared" si="346"/>
        <v>39263.68</v>
      </c>
      <c r="AZ1375" s="50">
        <f t="shared" si="347"/>
        <v>342200</v>
      </c>
      <c r="BA1375" s="50">
        <f t="shared" si="348"/>
        <v>50</v>
      </c>
      <c r="BB1375" s="49">
        <v>2.3186478082992394</v>
      </c>
      <c r="BC1375" s="52" t="s">
        <v>1240</v>
      </c>
      <c r="BD1375" s="52" t="s">
        <v>1219</v>
      </c>
      <c r="BE1375" s="52" t="s">
        <v>1060</v>
      </c>
      <c r="BF1375" s="38"/>
    </row>
    <row r="1376" spans="1:58" s="33" customFormat="1" x14ac:dyDescent="0.2">
      <c r="A1376" s="47">
        <v>177351</v>
      </c>
      <c r="B1376" s="48" t="s">
        <v>1251</v>
      </c>
      <c r="C1376" s="48">
        <v>449570.56</v>
      </c>
      <c r="D1376" s="48">
        <v>843780</v>
      </c>
      <c r="E1376" s="48">
        <v>117</v>
      </c>
      <c r="F1376" s="49">
        <f t="shared" si="334"/>
        <v>15.98416269643746</v>
      </c>
      <c r="G1376" s="48">
        <v>751518.56</v>
      </c>
      <c r="H1376" s="48">
        <v>1020580</v>
      </c>
      <c r="I1376" s="48">
        <v>146.5</v>
      </c>
      <c r="J1376" s="49">
        <f t="shared" si="335"/>
        <v>22.827289737208254</v>
      </c>
      <c r="K1376" s="48">
        <v>575861.56000000006</v>
      </c>
      <c r="L1376" s="48">
        <v>549525</v>
      </c>
      <c r="M1376" s="48">
        <v>77.5</v>
      </c>
      <c r="N1376" s="49">
        <f t="shared" si="336"/>
        <v>31.437781356626179</v>
      </c>
      <c r="O1376" s="48">
        <v>1102514.56</v>
      </c>
      <c r="P1376" s="48">
        <v>998800</v>
      </c>
      <c r="Q1376" s="48">
        <v>140</v>
      </c>
      <c r="R1376" s="49">
        <f t="shared" si="337"/>
        <v>34.219014177012419</v>
      </c>
      <c r="S1376" s="48">
        <v>435368.56</v>
      </c>
      <c r="T1376" s="48">
        <v>0</v>
      </c>
      <c r="U1376" s="48">
        <v>0</v>
      </c>
      <c r="V1376" s="49">
        <f t="shared" si="338"/>
        <v>0</v>
      </c>
      <c r="W1376" s="48">
        <v>719034.56</v>
      </c>
      <c r="X1376" s="48">
        <v>791700</v>
      </c>
      <c r="Y1376" s="48">
        <v>112</v>
      </c>
      <c r="Z1376" s="49">
        <f t="shared" si="339"/>
        <v>27.24647821144373</v>
      </c>
      <c r="AA1376" s="48">
        <v>776787.56</v>
      </c>
      <c r="AB1376" s="48">
        <v>528500</v>
      </c>
      <c r="AC1376" s="48">
        <v>70</v>
      </c>
      <c r="AD1376" s="49">
        <f t="shared" si="340"/>
        <v>45.563697937559134</v>
      </c>
      <c r="AE1376" s="48">
        <v>550803.56000000006</v>
      </c>
      <c r="AF1376" s="48">
        <v>518000</v>
      </c>
      <c r="AG1376" s="48">
        <v>70</v>
      </c>
      <c r="AH1376" s="49">
        <f t="shared" si="341"/>
        <v>31.899820077220078</v>
      </c>
      <c r="AI1376" s="48">
        <v>737373.56</v>
      </c>
      <c r="AJ1376" s="48">
        <v>307440</v>
      </c>
      <c r="AK1376" s="48">
        <v>42</v>
      </c>
      <c r="AL1376" s="49">
        <f t="shared" si="342"/>
        <v>74.351354280510023</v>
      </c>
      <c r="AM1376" s="48">
        <v>606003.56000000006</v>
      </c>
      <c r="AN1376" s="48">
        <v>306600</v>
      </c>
      <c r="AO1376" s="48">
        <v>42</v>
      </c>
      <c r="AP1376" s="49">
        <f t="shared" si="343"/>
        <v>61.272375603392049</v>
      </c>
      <c r="AQ1376" s="48">
        <v>654437.56000000006</v>
      </c>
      <c r="AR1376" s="50">
        <v>379650</v>
      </c>
      <c r="AS1376" s="50">
        <v>50</v>
      </c>
      <c r="AT1376" s="51">
        <f t="shared" si="344"/>
        <v>53.437546055577513</v>
      </c>
      <c r="AU1376" s="48">
        <v>489665.53</v>
      </c>
      <c r="AV1376" s="50">
        <v>574400</v>
      </c>
      <c r="AW1376" s="50">
        <v>76.5</v>
      </c>
      <c r="AX1376" s="51">
        <f t="shared" si="345"/>
        <v>26.426934940807801</v>
      </c>
      <c r="AY1376" s="50">
        <f t="shared" si="346"/>
        <v>4810655.92</v>
      </c>
      <c r="AZ1376" s="50">
        <f t="shared" si="347"/>
        <v>4732885</v>
      </c>
      <c r="BA1376" s="50">
        <f t="shared" si="348"/>
        <v>943.5</v>
      </c>
      <c r="BB1376" s="49">
        <v>35.68236140915608</v>
      </c>
      <c r="BC1376" s="52" t="s">
        <v>1240</v>
      </c>
      <c r="BD1376" s="52" t="s">
        <v>1219</v>
      </c>
      <c r="BE1376" s="52" t="s">
        <v>1060</v>
      </c>
      <c r="BF1376" s="38"/>
    </row>
    <row r="1377" spans="1:58" s="33" customFormat="1" x14ac:dyDescent="0.2">
      <c r="A1377" s="47">
        <v>177741</v>
      </c>
      <c r="B1377" s="48" t="s">
        <v>1266</v>
      </c>
      <c r="C1377" s="48">
        <v>-8629.1200000000008</v>
      </c>
      <c r="D1377" s="48">
        <v>0</v>
      </c>
      <c r="E1377" s="48">
        <v>0</v>
      </c>
      <c r="F1377" s="49">
        <f t="shared" si="334"/>
        <v>0</v>
      </c>
      <c r="G1377" s="48">
        <v>-8629.1200000000008</v>
      </c>
      <c r="H1377" s="48">
        <v>0</v>
      </c>
      <c r="I1377" s="48">
        <v>0</v>
      </c>
      <c r="J1377" s="49">
        <f t="shared" si="335"/>
        <v>0</v>
      </c>
      <c r="K1377" s="48">
        <v>-8629.1200000000008</v>
      </c>
      <c r="L1377" s="48">
        <v>0</v>
      </c>
      <c r="M1377" s="48">
        <v>0</v>
      </c>
      <c r="N1377" s="49">
        <f t="shared" si="336"/>
        <v>0</v>
      </c>
      <c r="O1377" s="48">
        <v>-8629.1200000000008</v>
      </c>
      <c r="P1377" s="48">
        <v>0</v>
      </c>
      <c r="Q1377" s="48">
        <v>0</v>
      </c>
      <c r="R1377" s="49">
        <f t="shared" si="337"/>
        <v>0</v>
      </c>
      <c r="S1377" s="48">
        <v>-8629.1200000000008</v>
      </c>
      <c r="T1377" s="48">
        <v>0</v>
      </c>
      <c r="U1377" s="48">
        <v>0</v>
      </c>
      <c r="V1377" s="49">
        <f t="shared" si="338"/>
        <v>0</v>
      </c>
      <c r="W1377" s="48">
        <v>-8629.1200000000008</v>
      </c>
      <c r="X1377" s="48">
        <v>0</v>
      </c>
      <c r="Y1377" s="48">
        <v>0</v>
      </c>
      <c r="Z1377" s="49">
        <f t="shared" si="339"/>
        <v>0</v>
      </c>
      <c r="AA1377" s="48">
        <v>-8629.1200000000008</v>
      </c>
      <c r="AB1377" s="48">
        <v>0</v>
      </c>
      <c r="AC1377" s="48">
        <v>0</v>
      </c>
      <c r="AD1377" s="49">
        <f t="shared" si="340"/>
        <v>0</v>
      </c>
      <c r="AE1377" s="48">
        <v>-8629.1200000000008</v>
      </c>
      <c r="AF1377" s="48">
        <v>0</v>
      </c>
      <c r="AG1377" s="48">
        <v>0</v>
      </c>
      <c r="AH1377" s="49">
        <f t="shared" si="341"/>
        <v>0</v>
      </c>
      <c r="AI1377" s="48">
        <v>-8629.1200000000008</v>
      </c>
      <c r="AJ1377" s="48">
        <v>0</v>
      </c>
      <c r="AK1377" s="48">
        <v>0</v>
      </c>
      <c r="AL1377" s="49">
        <f t="shared" si="342"/>
        <v>0</v>
      </c>
      <c r="AM1377" s="48">
        <v>-8629.1200000000008</v>
      </c>
      <c r="AN1377" s="48">
        <v>0</v>
      </c>
      <c r="AO1377" s="48">
        <v>0</v>
      </c>
      <c r="AP1377" s="49">
        <f t="shared" si="343"/>
        <v>0</v>
      </c>
      <c r="AQ1377" s="48">
        <v>-8629.1200000000008</v>
      </c>
      <c r="AR1377" s="50">
        <v>0</v>
      </c>
      <c r="AS1377" s="50">
        <v>0</v>
      </c>
      <c r="AT1377" s="51">
        <f t="shared" si="344"/>
        <v>0</v>
      </c>
      <c r="AU1377" s="48">
        <v>-8629.1200000000008</v>
      </c>
      <c r="AV1377" s="50">
        <v>0</v>
      </c>
      <c r="AW1377" s="50">
        <v>0</v>
      </c>
      <c r="AX1377" s="51">
        <f t="shared" si="345"/>
        <v>0</v>
      </c>
      <c r="AY1377" s="50">
        <f t="shared" si="346"/>
        <v>-60403.840000000011</v>
      </c>
      <c r="AZ1377" s="50">
        <f t="shared" si="347"/>
        <v>0</v>
      </c>
      <c r="BA1377" s="50">
        <f t="shared" si="348"/>
        <v>0</v>
      </c>
      <c r="BB1377" s="49">
        <v>0</v>
      </c>
      <c r="BC1377" s="52" t="s">
        <v>1240</v>
      </c>
      <c r="BD1377" s="52" t="s">
        <v>1219</v>
      </c>
      <c r="BE1377" s="52" t="s">
        <v>1060</v>
      </c>
      <c r="BF1377" s="38"/>
    </row>
    <row r="1378" spans="1:58" s="33" customFormat="1" x14ac:dyDescent="0.2">
      <c r="A1378" s="47">
        <v>178109</v>
      </c>
      <c r="B1378" s="48" t="s">
        <v>1252</v>
      </c>
      <c r="C1378" s="48">
        <v>47560.51</v>
      </c>
      <c r="D1378" s="48">
        <v>1835881</v>
      </c>
      <c r="E1378" s="48">
        <v>250.1</v>
      </c>
      <c r="F1378" s="49">
        <f t="shared" si="334"/>
        <v>0.77718288930491686</v>
      </c>
      <c r="G1378" s="48">
        <v>105772</v>
      </c>
      <c r="H1378" s="48">
        <v>1331715</v>
      </c>
      <c r="I1378" s="48">
        <v>194.5</v>
      </c>
      <c r="J1378" s="49">
        <f t="shared" si="335"/>
        <v>2.4621874800539154</v>
      </c>
      <c r="K1378" s="48">
        <v>50541.79</v>
      </c>
      <c r="L1378" s="48">
        <v>1523038.5</v>
      </c>
      <c r="M1378" s="48">
        <v>214.65</v>
      </c>
      <c r="N1378" s="49">
        <f t="shared" si="336"/>
        <v>0.99554522095140741</v>
      </c>
      <c r="O1378" s="48">
        <v>345152.58</v>
      </c>
      <c r="P1378" s="48">
        <v>1322700</v>
      </c>
      <c r="Q1378" s="48">
        <v>185</v>
      </c>
      <c r="R1378" s="49">
        <f t="shared" si="337"/>
        <v>8.0893097300975274</v>
      </c>
      <c r="S1378" s="48">
        <v>429542.2</v>
      </c>
      <c r="T1378" s="48">
        <v>1097500</v>
      </c>
      <c r="U1378" s="48">
        <v>159.5</v>
      </c>
      <c r="V1378" s="49">
        <f t="shared" si="338"/>
        <v>12.132854851936219</v>
      </c>
      <c r="W1378" s="48">
        <v>373076.86</v>
      </c>
      <c r="X1378" s="48">
        <v>978025</v>
      </c>
      <c r="Y1378" s="48">
        <v>138.5</v>
      </c>
      <c r="Z1378" s="49">
        <f t="shared" si="339"/>
        <v>11.443782929884206</v>
      </c>
      <c r="AA1378" s="48">
        <v>598056.09</v>
      </c>
      <c r="AB1378" s="48">
        <v>1610425</v>
      </c>
      <c r="AC1378" s="48">
        <v>220.5</v>
      </c>
      <c r="AD1378" s="49">
        <f t="shared" si="340"/>
        <v>11.512326739835757</v>
      </c>
      <c r="AE1378" s="48">
        <v>988008.09</v>
      </c>
      <c r="AF1378" s="48">
        <v>1376650</v>
      </c>
      <c r="AG1378" s="48">
        <v>184</v>
      </c>
      <c r="AH1378" s="49">
        <f t="shared" si="341"/>
        <v>21.530703301492753</v>
      </c>
      <c r="AI1378" s="48">
        <v>291488.59000000003</v>
      </c>
      <c r="AJ1378" s="48">
        <v>614900</v>
      </c>
      <c r="AK1378" s="48">
        <v>85</v>
      </c>
      <c r="AL1378" s="49">
        <f t="shared" si="342"/>
        <v>14.695310278094</v>
      </c>
      <c r="AM1378" s="48">
        <v>250254.54</v>
      </c>
      <c r="AN1378" s="48">
        <v>1308250</v>
      </c>
      <c r="AO1378" s="48">
        <v>183</v>
      </c>
      <c r="AP1378" s="49">
        <f t="shared" si="343"/>
        <v>5.9299757232944783</v>
      </c>
      <c r="AQ1378" s="48">
        <v>292767.57</v>
      </c>
      <c r="AR1378" s="50">
        <v>1227100</v>
      </c>
      <c r="AS1378" s="50">
        <v>162</v>
      </c>
      <c r="AT1378" s="51">
        <f t="shared" si="344"/>
        <v>7.3961328905549681</v>
      </c>
      <c r="AU1378" s="48">
        <v>-595779.68999999994</v>
      </c>
      <c r="AV1378" s="50">
        <v>1483250</v>
      </c>
      <c r="AW1378" s="50">
        <v>200.5</v>
      </c>
      <c r="AX1378" s="51">
        <f t="shared" si="345"/>
        <v>-12.451825646384627</v>
      </c>
      <c r="AY1378" s="50">
        <f t="shared" si="346"/>
        <v>1949702.0299999998</v>
      </c>
      <c r="AZ1378" s="50">
        <f t="shared" si="347"/>
        <v>9699284.5</v>
      </c>
      <c r="BA1378" s="50">
        <f t="shared" si="348"/>
        <v>2177.25</v>
      </c>
      <c r="BB1378" s="49">
        <v>6.2681871222035381</v>
      </c>
      <c r="BC1378" s="52" t="s">
        <v>1240</v>
      </c>
      <c r="BD1378" s="52" t="s">
        <v>1219</v>
      </c>
      <c r="BE1378" s="52" t="s">
        <v>1060</v>
      </c>
      <c r="BF1378" s="38"/>
    </row>
    <row r="1379" spans="1:58" s="33" customFormat="1" x14ac:dyDescent="0.2">
      <c r="A1379" s="47">
        <v>178641</v>
      </c>
      <c r="B1379" s="48" t="s">
        <v>1702</v>
      </c>
      <c r="C1379" s="48">
        <v>0</v>
      </c>
      <c r="D1379" s="48">
        <v>0</v>
      </c>
      <c r="E1379" s="48">
        <v>0</v>
      </c>
      <c r="F1379" s="49">
        <f t="shared" si="334"/>
        <v>0</v>
      </c>
      <c r="G1379" s="48">
        <v>0</v>
      </c>
      <c r="H1379" s="48">
        <v>0</v>
      </c>
      <c r="I1379" s="48">
        <v>0</v>
      </c>
      <c r="J1379" s="49">
        <f t="shared" si="335"/>
        <v>0</v>
      </c>
      <c r="K1379" s="48">
        <v>0</v>
      </c>
      <c r="L1379" s="48">
        <v>0</v>
      </c>
      <c r="M1379" s="48">
        <v>0</v>
      </c>
      <c r="N1379" s="49">
        <f t="shared" si="336"/>
        <v>0</v>
      </c>
      <c r="O1379" s="48">
        <v>0</v>
      </c>
      <c r="P1379" s="48">
        <v>0</v>
      </c>
      <c r="Q1379" s="48">
        <v>0</v>
      </c>
      <c r="R1379" s="49">
        <f t="shared" si="337"/>
        <v>0</v>
      </c>
      <c r="S1379" s="48">
        <v>0</v>
      </c>
      <c r="T1379" s="48">
        <v>0</v>
      </c>
      <c r="U1379" s="48">
        <v>0</v>
      </c>
      <c r="V1379" s="49">
        <f t="shared" si="338"/>
        <v>0</v>
      </c>
      <c r="W1379" s="48">
        <v>0</v>
      </c>
      <c r="X1379" s="48">
        <v>0</v>
      </c>
      <c r="Y1379" s="48">
        <v>0</v>
      </c>
      <c r="Z1379" s="49">
        <f t="shared" si="339"/>
        <v>0</v>
      </c>
      <c r="AA1379" s="48">
        <v>0</v>
      </c>
      <c r="AB1379" s="48">
        <v>0</v>
      </c>
      <c r="AC1379" s="48">
        <v>0</v>
      </c>
      <c r="AD1379" s="49">
        <f t="shared" si="340"/>
        <v>0</v>
      </c>
      <c r="AE1379" s="48">
        <v>0</v>
      </c>
      <c r="AF1379" s="48">
        <v>0</v>
      </c>
      <c r="AG1379" s="48">
        <v>0</v>
      </c>
      <c r="AH1379" s="49">
        <f t="shared" si="341"/>
        <v>0</v>
      </c>
      <c r="AI1379" s="48">
        <v>0</v>
      </c>
      <c r="AJ1379" s="48">
        <v>0</v>
      </c>
      <c r="AK1379" s="48">
        <v>0</v>
      </c>
      <c r="AL1379" s="49">
        <f t="shared" si="342"/>
        <v>0</v>
      </c>
      <c r="AM1379" s="48">
        <v>0</v>
      </c>
      <c r="AN1379" s="48">
        <v>0</v>
      </c>
      <c r="AO1379" s="48">
        <v>0</v>
      </c>
      <c r="AP1379" s="49">
        <f t="shared" si="343"/>
        <v>0</v>
      </c>
      <c r="AQ1379" s="48">
        <v>0</v>
      </c>
      <c r="AR1379" s="50">
        <v>0</v>
      </c>
      <c r="AS1379" s="50">
        <v>0</v>
      </c>
      <c r="AT1379" s="51">
        <f t="shared" si="344"/>
        <v>0</v>
      </c>
      <c r="AU1379" s="48">
        <v>0</v>
      </c>
      <c r="AV1379" s="50">
        <v>0</v>
      </c>
      <c r="AW1379" s="50">
        <v>0</v>
      </c>
      <c r="AX1379" s="51">
        <f t="shared" si="345"/>
        <v>0</v>
      </c>
      <c r="AY1379" s="50">
        <f t="shared" si="346"/>
        <v>0</v>
      </c>
      <c r="AZ1379" s="50">
        <f t="shared" si="347"/>
        <v>0</v>
      </c>
      <c r="BA1379" s="50">
        <f t="shared" si="348"/>
        <v>0</v>
      </c>
      <c r="BB1379" s="49">
        <v>0</v>
      </c>
      <c r="BC1379" s="52" t="s">
        <v>1240</v>
      </c>
      <c r="BD1379" s="52" t="s">
        <v>1219</v>
      </c>
      <c r="BE1379" s="52" t="s">
        <v>1060</v>
      </c>
      <c r="BF1379" s="38"/>
    </row>
    <row r="1380" spans="1:58" s="33" customFormat="1" x14ac:dyDescent="0.2">
      <c r="A1380" s="47">
        <v>179029</v>
      </c>
      <c r="B1380" s="48" t="s">
        <v>1703</v>
      </c>
      <c r="C1380" s="48">
        <v>0</v>
      </c>
      <c r="D1380" s="48">
        <v>0</v>
      </c>
      <c r="E1380" s="48">
        <v>0</v>
      </c>
      <c r="F1380" s="49">
        <f t="shared" si="334"/>
        <v>0</v>
      </c>
      <c r="G1380" s="48">
        <v>0</v>
      </c>
      <c r="H1380" s="48">
        <v>0</v>
      </c>
      <c r="I1380" s="48">
        <v>0</v>
      </c>
      <c r="J1380" s="49">
        <f t="shared" si="335"/>
        <v>0</v>
      </c>
      <c r="K1380" s="48">
        <v>0</v>
      </c>
      <c r="L1380" s="48">
        <v>0</v>
      </c>
      <c r="M1380" s="48">
        <v>0</v>
      </c>
      <c r="N1380" s="49">
        <f t="shared" si="336"/>
        <v>0</v>
      </c>
      <c r="O1380" s="48">
        <v>0</v>
      </c>
      <c r="P1380" s="48">
        <v>0</v>
      </c>
      <c r="Q1380" s="48">
        <v>0</v>
      </c>
      <c r="R1380" s="49">
        <f t="shared" si="337"/>
        <v>0</v>
      </c>
      <c r="S1380" s="48">
        <v>0</v>
      </c>
      <c r="T1380" s="48">
        <v>0</v>
      </c>
      <c r="U1380" s="48">
        <v>0</v>
      </c>
      <c r="V1380" s="49">
        <f t="shared" si="338"/>
        <v>0</v>
      </c>
      <c r="W1380" s="48">
        <v>0</v>
      </c>
      <c r="X1380" s="48">
        <v>0</v>
      </c>
      <c r="Y1380" s="48">
        <v>0</v>
      </c>
      <c r="Z1380" s="49">
        <f t="shared" si="339"/>
        <v>0</v>
      </c>
      <c r="AA1380" s="48">
        <v>0</v>
      </c>
      <c r="AB1380" s="48">
        <v>0</v>
      </c>
      <c r="AC1380" s="48">
        <v>0</v>
      </c>
      <c r="AD1380" s="49">
        <f t="shared" si="340"/>
        <v>0</v>
      </c>
      <c r="AE1380" s="48">
        <v>0</v>
      </c>
      <c r="AF1380" s="48">
        <v>0</v>
      </c>
      <c r="AG1380" s="48">
        <v>0</v>
      </c>
      <c r="AH1380" s="49">
        <f t="shared" si="341"/>
        <v>0</v>
      </c>
      <c r="AI1380" s="48">
        <v>0</v>
      </c>
      <c r="AJ1380" s="48">
        <v>0</v>
      </c>
      <c r="AK1380" s="48">
        <v>0</v>
      </c>
      <c r="AL1380" s="49">
        <f t="shared" si="342"/>
        <v>0</v>
      </c>
      <c r="AM1380" s="48">
        <v>0</v>
      </c>
      <c r="AN1380" s="48">
        <v>0</v>
      </c>
      <c r="AO1380" s="48">
        <v>0</v>
      </c>
      <c r="AP1380" s="49">
        <f t="shared" si="343"/>
        <v>0</v>
      </c>
      <c r="AQ1380" s="48">
        <v>0</v>
      </c>
      <c r="AR1380" s="50">
        <v>0</v>
      </c>
      <c r="AS1380" s="50">
        <v>0</v>
      </c>
      <c r="AT1380" s="51">
        <f t="shared" si="344"/>
        <v>0</v>
      </c>
      <c r="AU1380" s="48">
        <v>0</v>
      </c>
      <c r="AV1380" s="50">
        <v>0</v>
      </c>
      <c r="AW1380" s="50">
        <v>0</v>
      </c>
      <c r="AX1380" s="51">
        <f t="shared" si="345"/>
        <v>0</v>
      </c>
      <c r="AY1380" s="50">
        <f t="shared" si="346"/>
        <v>0</v>
      </c>
      <c r="AZ1380" s="50">
        <f t="shared" si="347"/>
        <v>0</v>
      </c>
      <c r="BA1380" s="50">
        <f t="shared" si="348"/>
        <v>0</v>
      </c>
      <c r="BB1380" s="49">
        <v>0</v>
      </c>
      <c r="BC1380" s="52" t="s">
        <v>1240</v>
      </c>
      <c r="BD1380" s="52" t="s">
        <v>1219</v>
      </c>
      <c r="BE1380" s="52" t="s">
        <v>1060</v>
      </c>
      <c r="BF1380" s="38"/>
    </row>
    <row r="1381" spans="1:58" s="33" customFormat="1" x14ac:dyDescent="0.2">
      <c r="A1381" s="47">
        <v>179430</v>
      </c>
      <c r="B1381" s="48" t="s">
        <v>1254</v>
      </c>
      <c r="C1381" s="48">
        <v>521314.7</v>
      </c>
      <c r="D1381" s="48">
        <v>532900</v>
      </c>
      <c r="E1381" s="48">
        <v>75</v>
      </c>
      <c r="F1381" s="49">
        <f t="shared" si="334"/>
        <v>29.347796960030028</v>
      </c>
      <c r="G1381" s="48">
        <v>436014.71</v>
      </c>
      <c r="H1381" s="48">
        <v>304400</v>
      </c>
      <c r="I1381" s="48">
        <v>45</v>
      </c>
      <c r="J1381" s="49">
        <f t="shared" si="335"/>
        <v>44.403600558475688</v>
      </c>
      <c r="K1381" s="48">
        <v>129314.71</v>
      </c>
      <c r="L1381" s="48">
        <v>140800</v>
      </c>
      <c r="M1381" s="48">
        <v>20</v>
      </c>
      <c r="N1381" s="49">
        <f t="shared" si="336"/>
        <v>27.552850142045457</v>
      </c>
      <c r="O1381" s="48">
        <v>371744.71</v>
      </c>
      <c r="P1381" s="48">
        <v>401160</v>
      </c>
      <c r="Q1381" s="48">
        <v>55.5</v>
      </c>
      <c r="R1381" s="49">
        <f t="shared" si="337"/>
        <v>28.726906994715328</v>
      </c>
      <c r="S1381" s="48">
        <v>471154.71</v>
      </c>
      <c r="T1381" s="48">
        <v>493500</v>
      </c>
      <c r="U1381" s="48">
        <v>70</v>
      </c>
      <c r="V1381" s="49">
        <f t="shared" si="338"/>
        <v>29.596344498480242</v>
      </c>
      <c r="W1381" s="48">
        <v>352207.21</v>
      </c>
      <c r="X1381" s="48">
        <v>0</v>
      </c>
      <c r="Y1381" s="48">
        <v>0</v>
      </c>
      <c r="Z1381" s="49">
        <f t="shared" si="339"/>
        <v>0</v>
      </c>
      <c r="AA1381" s="48">
        <v>331150.21000000002</v>
      </c>
      <c r="AB1381" s="48">
        <v>342000</v>
      </c>
      <c r="AC1381" s="48">
        <v>45</v>
      </c>
      <c r="AD1381" s="49">
        <f t="shared" si="340"/>
        <v>30.01653950292398</v>
      </c>
      <c r="AE1381" s="48">
        <v>338400.21</v>
      </c>
      <c r="AF1381" s="48">
        <v>269500</v>
      </c>
      <c r="AG1381" s="48">
        <v>35</v>
      </c>
      <c r="AH1381" s="49">
        <f t="shared" si="341"/>
        <v>37.669782189239335</v>
      </c>
      <c r="AI1381" s="48">
        <v>241325.21</v>
      </c>
      <c r="AJ1381" s="48">
        <v>256500</v>
      </c>
      <c r="AK1381" s="48">
        <v>35</v>
      </c>
      <c r="AL1381" s="49">
        <f t="shared" si="342"/>
        <v>29.166009785575049</v>
      </c>
      <c r="AM1381" s="48">
        <v>443191.21</v>
      </c>
      <c r="AN1381" s="48">
        <v>462110</v>
      </c>
      <c r="AO1381" s="48">
        <v>64.8</v>
      </c>
      <c r="AP1381" s="49">
        <f t="shared" si="343"/>
        <v>29.730859557248277</v>
      </c>
      <c r="AQ1381" s="48">
        <v>491991.21</v>
      </c>
      <c r="AR1381" s="50">
        <v>453125</v>
      </c>
      <c r="AS1381" s="50">
        <v>62.5</v>
      </c>
      <c r="AT1381" s="51">
        <f t="shared" si="344"/>
        <v>33.658984849655177</v>
      </c>
      <c r="AU1381" s="48">
        <v>398635.22</v>
      </c>
      <c r="AV1381" s="50">
        <v>513550</v>
      </c>
      <c r="AW1381" s="50">
        <v>69.5</v>
      </c>
      <c r="AX1381" s="51">
        <f t="shared" si="345"/>
        <v>24.06326904877811</v>
      </c>
      <c r="AY1381" s="50">
        <f t="shared" si="346"/>
        <v>2612900.96</v>
      </c>
      <c r="AZ1381" s="50">
        <f t="shared" si="347"/>
        <v>2214760</v>
      </c>
      <c r="BA1381" s="50">
        <f t="shared" si="348"/>
        <v>577.29999999999995</v>
      </c>
      <c r="BB1381" s="49">
        <v>33.653495673988409</v>
      </c>
      <c r="BC1381" s="52" t="s">
        <v>1240</v>
      </c>
      <c r="BD1381" s="52" t="s">
        <v>1219</v>
      </c>
      <c r="BE1381" s="52" t="s">
        <v>1060</v>
      </c>
      <c r="BF1381" s="38"/>
    </row>
    <row r="1382" spans="1:58" s="33" customFormat="1" x14ac:dyDescent="0.2">
      <c r="A1382" s="47">
        <v>202509</v>
      </c>
      <c r="B1382" s="48" t="s">
        <v>1255</v>
      </c>
      <c r="C1382" s="48">
        <v>295772.15000000002</v>
      </c>
      <c r="D1382" s="48">
        <v>715150</v>
      </c>
      <c r="E1382" s="48">
        <v>103</v>
      </c>
      <c r="F1382" s="49">
        <f t="shared" si="334"/>
        <v>12.407417325036707</v>
      </c>
      <c r="G1382" s="48">
        <v>96552.15</v>
      </c>
      <c r="H1382" s="48">
        <v>342040</v>
      </c>
      <c r="I1382" s="48">
        <v>52</v>
      </c>
      <c r="J1382" s="49">
        <f t="shared" si="335"/>
        <v>8.7507795871827856</v>
      </c>
      <c r="K1382" s="48">
        <v>459017.16</v>
      </c>
      <c r="L1382" s="48">
        <v>1051950</v>
      </c>
      <c r="M1382" s="48">
        <v>150</v>
      </c>
      <c r="N1382" s="49">
        <f t="shared" si="336"/>
        <v>13.090465136175673</v>
      </c>
      <c r="O1382" s="48">
        <v>802667.15</v>
      </c>
      <c r="P1382" s="48">
        <v>710400</v>
      </c>
      <c r="Q1382" s="48">
        <v>105</v>
      </c>
      <c r="R1382" s="49">
        <f t="shared" si="337"/>
        <v>35.026297367680179</v>
      </c>
      <c r="S1382" s="48">
        <v>618634.15</v>
      </c>
      <c r="T1382" s="48">
        <v>42455</v>
      </c>
      <c r="U1382" s="48">
        <v>6.1</v>
      </c>
      <c r="V1382" s="49">
        <f t="shared" si="338"/>
        <v>451.71731598162762</v>
      </c>
      <c r="W1382" s="48">
        <v>44998.65</v>
      </c>
      <c r="X1382" s="48">
        <v>76500</v>
      </c>
      <c r="Y1382" s="48">
        <v>10</v>
      </c>
      <c r="Z1382" s="49">
        <f t="shared" si="339"/>
        <v>17.646529411764707</v>
      </c>
      <c r="AA1382" s="48">
        <v>550623.67000000004</v>
      </c>
      <c r="AB1382" s="48">
        <v>685625</v>
      </c>
      <c r="AC1382" s="48">
        <v>97.5</v>
      </c>
      <c r="AD1382" s="49">
        <f t="shared" si="340"/>
        <v>24.896020083865089</v>
      </c>
      <c r="AE1382" s="48">
        <v>835158.67</v>
      </c>
      <c r="AF1382" s="48">
        <v>588800</v>
      </c>
      <c r="AG1382" s="48">
        <v>82</v>
      </c>
      <c r="AH1382" s="49">
        <f t="shared" si="341"/>
        <v>42.55224201766304</v>
      </c>
      <c r="AI1382" s="48">
        <v>462791.17</v>
      </c>
      <c r="AJ1382" s="48">
        <v>320790</v>
      </c>
      <c r="AK1382" s="48">
        <v>47</v>
      </c>
      <c r="AL1382" s="49">
        <f t="shared" si="342"/>
        <v>44.72248595654478</v>
      </c>
      <c r="AM1382" s="48">
        <v>288666.17</v>
      </c>
      <c r="AN1382" s="48">
        <v>98225</v>
      </c>
      <c r="AO1382" s="48">
        <v>13.5</v>
      </c>
      <c r="AP1382" s="49">
        <f t="shared" si="343"/>
        <v>91.103601628913211</v>
      </c>
      <c r="AQ1382" s="48">
        <v>515191.16</v>
      </c>
      <c r="AR1382" s="50">
        <v>725625</v>
      </c>
      <c r="AS1382" s="50">
        <v>97.5</v>
      </c>
      <c r="AT1382" s="51">
        <f t="shared" si="344"/>
        <v>22.00988935055986</v>
      </c>
      <c r="AU1382" s="48">
        <v>492866.18</v>
      </c>
      <c r="AV1382" s="50">
        <v>777500</v>
      </c>
      <c r="AW1382" s="50">
        <v>102</v>
      </c>
      <c r="AX1382" s="51">
        <f t="shared" si="345"/>
        <v>19.651256051446946</v>
      </c>
      <c r="AY1382" s="50">
        <f t="shared" si="346"/>
        <v>2868265.0799999996</v>
      </c>
      <c r="AZ1382" s="50">
        <f t="shared" si="347"/>
        <v>3624120</v>
      </c>
      <c r="BA1382" s="50">
        <f t="shared" si="348"/>
        <v>865.6</v>
      </c>
      <c r="BB1382" s="49">
        <v>27.603819902331843</v>
      </c>
      <c r="BC1382" s="52" t="s">
        <v>1240</v>
      </c>
      <c r="BD1382" s="52" t="s">
        <v>1219</v>
      </c>
      <c r="BE1382" s="52" t="s">
        <v>1060</v>
      </c>
      <c r="BF1382" s="38"/>
    </row>
    <row r="1383" spans="1:58" s="33" customFormat="1" x14ac:dyDescent="0.2">
      <c r="A1383" s="47">
        <v>203497</v>
      </c>
      <c r="B1383" s="48" t="s">
        <v>1704</v>
      </c>
      <c r="C1383" s="48">
        <v>-1987.04</v>
      </c>
      <c r="D1383" s="48">
        <v>0</v>
      </c>
      <c r="E1383" s="48">
        <v>0</v>
      </c>
      <c r="F1383" s="49">
        <f t="shared" si="334"/>
        <v>0</v>
      </c>
      <c r="G1383" s="48">
        <v>-1987.04</v>
      </c>
      <c r="H1383" s="48">
        <v>0</v>
      </c>
      <c r="I1383" s="48">
        <v>0</v>
      </c>
      <c r="J1383" s="49">
        <f t="shared" si="335"/>
        <v>0</v>
      </c>
      <c r="K1383" s="48">
        <v>-1987.04</v>
      </c>
      <c r="L1383" s="48">
        <v>0</v>
      </c>
      <c r="M1383" s="48">
        <v>0</v>
      </c>
      <c r="N1383" s="49">
        <f t="shared" si="336"/>
        <v>0</v>
      </c>
      <c r="O1383" s="48">
        <v>-1987.04</v>
      </c>
      <c r="P1383" s="48">
        <v>0</v>
      </c>
      <c r="Q1383" s="48">
        <v>0</v>
      </c>
      <c r="R1383" s="49">
        <f t="shared" si="337"/>
        <v>0</v>
      </c>
      <c r="S1383" s="48">
        <v>-1987.04</v>
      </c>
      <c r="T1383" s="48">
        <v>0</v>
      </c>
      <c r="U1383" s="48">
        <v>0</v>
      </c>
      <c r="V1383" s="49">
        <f t="shared" si="338"/>
        <v>0</v>
      </c>
      <c r="W1383" s="48">
        <v>-1987.04</v>
      </c>
      <c r="X1383" s="48">
        <v>0</v>
      </c>
      <c r="Y1383" s="48">
        <v>0</v>
      </c>
      <c r="Z1383" s="49">
        <f t="shared" si="339"/>
        <v>0</v>
      </c>
      <c r="AA1383" s="48">
        <v>-1987.04</v>
      </c>
      <c r="AB1383" s="48">
        <v>0</v>
      </c>
      <c r="AC1383" s="48">
        <v>0</v>
      </c>
      <c r="AD1383" s="49">
        <f t="shared" si="340"/>
        <v>0</v>
      </c>
      <c r="AE1383" s="48">
        <v>-1987.04</v>
      </c>
      <c r="AF1383" s="48">
        <v>0</v>
      </c>
      <c r="AG1383" s="48">
        <v>0</v>
      </c>
      <c r="AH1383" s="49">
        <f t="shared" si="341"/>
        <v>0</v>
      </c>
      <c r="AI1383" s="48">
        <v>-1987.04</v>
      </c>
      <c r="AJ1383" s="48">
        <v>0</v>
      </c>
      <c r="AK1383" s="48">
        <v>0</v>
      </c>
      <c r="AL1383" s="49">
        <f t="shared" si="342"/>
        <v>0</v>
      </c>
      <c r="AM1383" s="48">
        <v>-1987.04</v>
      </c>
      <c r="AN1383" s="48">
        <v>0</v>
      </c>
      <c r="AO1383" s="48">
        <v>0</v>
      </c>
      <c r="AP1383" s="49">
        <f t="shared" si="343"/>
        <v>0</v>
      </c>
      <c r="AQ1383" s="48">
        <v>-1987.04</v>
      </c>
      <c r="AR1383" s="50">
        <v>0</v>
      </c>
      <c r="AS1383" s="50">
        <v>0</v>
      </c>
      <c r="AT1383" s="51">
        <f t="shared" si="344"/>
        <v>0</v>
      </c>
      <c r="AU1383" s="48">
        <v>0</v>
      </c>
      <c r="AV1383" s="50">
        <v>0</v>
      </c>
      <c r="AW1383" s="50">
        <v>0</v>
      </c>
      <c r="AX1383" s="51">
        <f t="shared" si="345"/>
        <v>0</v>
      </c>
      <c r="AY1383" s="50">
        <f t="shared" si="346"/>
        <v>-13909.280000000002</v>
      </c>
      <c r="AZ1383" s="50">
        <f t="shared" si="347"/>
        <v>0</v>
      </c>
      <c r="BA1383" s="50">
        <f t="shared" si="348"/>
        <v>0</v>
      </c>
      <c r="BB1383" s="49">
        <v>0</v>
      </c>
      <c r="BC1383" s="52" t="s">
        <v>1240</v>
      </c>
      <c r="BD1383" s="52" t="s">
        <v>1219</v>
      </c>
      <c r="BE1383" s="52" t="s">
        <v>1060</v>
      </c>
      <c r="BF1383" s="38"/>
    </row>
    <row r="1384" spans="1:58" s="33" customFormat="1" x14ac:dyDescent="0.2">
      <c r="A1384" s="47">
        <v>203819</v>
      </c>
      <c r="B1384" s="48" t="s">
        <v>1270</v>
      </c>
      <c r="C1384" s="48">
        <v>-20781.25</v>
      </c>
      <c r="D1384" s="48">
        <v>0</v>
      </c>
      <c r="E1384" s="48">
        <v>0</v>
      </c>
      <c r="F1384" s="49">
        <f t="shared" si="334"/>
        <v>0</v>
      </c>
      <c r="G1384" s="48">
        <v>-20781.25</v>
      </c>
      <c r="H1384" s="48">
        <v>0</v>
      </c>
      <c r="I1384" s="48">
        <v>0</v>
      </c>
      <c r="J1384" s="49">
        <f t="shared" si="335"/>
        <v>0</v>
      </c>
      <c r="K1384" s="48">
        <v>-20781.25</v>
      </c>
      <c r="L1384" s="48">
        <v>0</v>
      </c>
      <c r="M1384" s="48">
        <v>0</v>
      </c>
      <c r="N1384" s="49">
        <f t="shared" si="336"/>
        <v>0</v>
      </c>
      <c r="O1384" s="48">
        <v>-20781.25</v>
      </c>
      <c r="P1384" s="48">
        <v>0</v>
      </c>
      <c r="Q1384" s="48">
        <v>0</v>
      </c>
      <c r="R1384" s="49">
        <f t="shared" si="337"/>
        <v>0</v>
      </c>
      <c r="S1384" s="48">
        <v>-20781.25</v>
      </c>
      <c r="T1384" s="48">
        <v>0</v>
      </c>
      <c r="U1384" s="48">
        <v>0</v>
      </c>
      <c r="V1384" s="49">
        <f t="shared" si="338"/>
        <v>0</v>
      </c>
      <c r="W1384" s="48">
        <v>-20781.25</v>
      </c>
      <c r="X1384" s="48">
        <v>0</v>
      </c>
      <c r="Y1384" s="48">
        <v>0</v>
      </c>
      <c r="Z1384" s="49">
        <f t="shared" si="339"/>
        <v>0</v>
      </c>
      <c r="AA1384" s="48">
        <v>-20781.25</v>
      </c>
      <c r="AB1384" s="48">
        <v>0</v>
      </c>
      <c r="AC1384" s="48">
        <v>0</v>
      </c>
      <c r="AD1384" s="49">
        <f t="shared" si="340"/>
        <v>0</v>
      </c>
      <c r="AE1384" s="48">
        <v>-20781.25</v>
      </c>
      <c r="AF1384" s="48">
        <v>0</v>
      </c>
      <c r="AG1384" s="48">
        <v>0</v>
      </c>
      <c r="AH1384" s="49">
        <f t="shared" si="341"/>
        <v>0</v>
      </c>
      <c r="AI1384" s="48">
        <v>-20781.25</v>
      </c>
      <c r="AJ1384" s="48">
        <v>0</v>
      </c>
      <c r="AK1384" s="48">
        <v>0</v>
      </c>
      <c r="AL1384" s="49">
        <f t="shared" si="342"/>
        <v>0</v>
      </c>
      <c r="AM1384" s="48">
        <v>-20781.25</v>
      </c>
      <c r="AN1384" s="48">
        <v>0</v>
      </c>
      <c r="AO1384" s="48">
        <v>0</v>
      </c>
      <c r="AP1384" s="49">
        <f t="shared" si="343"/>
        <v>0</v>
      </c>
      <c r="AQ1384" s="48">
        <v>-20781.25</v>
      </c>
      <c r="AR1384" s="50">
        <v>0</v>
      </c>
      <c r="AS1384" s="50">
        <v>0</v>
      </c>
      <c r="AT1384" s="51">
        <f t="shared" si="344"/>
        <v>0</v>
      </c>
      <c r="AU1384" s="48">
        <v>-20781.25</v>
      </c>
      <c r="AV1384" s="50">
        <v>0</v>
      </c>
      <c r="AW1384" s="50">
        <v>0</v>
      </c>
      <c r="AX1384" s="51">
        <f t="shared" si="345"/>
        <v>0</v>
      </c>
      <c r="AY1384" s="50">
        <f t="shared" si="346"/>
        <v>-145468.75</v>
      </c>
      <c r="AZ1384" s="50">
        <f t="shared" si="347"/>
        <v>0</v>
      </c>
      <c r="BA1384" s="50">
        <f t="shared" si="348"/>
        <v>0</v>
      </c>
      <c r="BB1384" s="49">
        <v>0</v>
      </c>
      <c r="BC1384" s="52" t="s">
        <v>1240</v>
      </c>
      <c r="BD1384" s="52" t="s">
        <v>1219</v>
      </c>
      <c r="BE1384" s="52" t="s">
        <v>1060</v>
      </c>
      <c r="BF1384" s="38"/>
    </row>
    <row r="1385" spans="1:58" s="33" customFormat="1" x14ac:dyDescent="0.2">
      <c r="A1385" s="47">
        <v>203892</v>
      </c>
      <c r="B1385" s="48" t="s">
        <v>1257</v>
      </c>
      <c r="C1385" s="48">
        <v>593020</v>
      </c>
      <c r="D1385" s="48">
        <v>732600</v>
      </c>
      <c r="E1385" s="48">
        <v>105</v>
      </c>
      <c r="F1385" s="49">
        <f t="shared" si="334"/>
        <v>24.284193284193286</v>
      </c>
      <c r="G1385" s="48">
        <v>456670</v>
      </c>
      <c r="H1385" s="48">
        <v>238200</v>
      </c>
      <c r="I1385" s="48">
        <v>35</v>
      </c>
      <c r="J1385" s="49">
        <f t="shared" si="335"/>
        <v>59.432283795130139</v>
      </c>
      <c r="K1385" s="48">
        <v>752020.02</v>
      </c>
      <c r="L1385" s="48">
        <v>936100</v>
      </c>
      <c r="M1385" s="48">
        <v>130</v>
      </c>
      <c r="N1385" s="49">
        <f t="shared" si="336"/>
        <v>24.100630915500481</v>
      </c>
      <c r="O1385" s="48">
        <v>494220.02</v>
      </c>
      <c r="P1385" s="48">
        <v>202400</v>
      </c>
      <c r="Q1385" s="48">
        <v>30</v>
      </c>
      <c r="R1385" s="49">
        <f t="shared" si="337"/>
        <v>75.695754051383403</v>
      </c>
      <c r="S1385" s="48">
        <v>397970.02</v>
      </c>
      <c r="T1385" s="48">
        <v>245000</v>
      </c>
      <c r="U1385" s="48">
        <v>35</v>
      </c>
      <c r="V1385" s="49">
        <f t="shared" si="338"/>
        <v>50.355390285714286</v>
      </c>
      <c r="W1385" s="48">
        <v>451920.02</v>
      </c>
      <c r="X1385" s="48">
        <v>249500</v>
      </c>
      <c r="Y1385" s="48">
        <v>35</v>
      </c>
      <c r="Z1385" s="49">
        <f t="shared" si="339"/>
        <v>54.339080561122252</v>
      </c>
      <c r="AA1385" s="48">
        <v>294176.52</v>
      </c>
      <c r="AB1385" s="48">
        <v>159172.5</v>
      </c>
      <c r="AC1385" s="48">
        <v>20.85</v>
      </c>
      <c r="AD1385" s="49">
        <f t="shared" si="340"/>
        <v>57.293013051877686</v>
      </c>
      <c r="AE1385" s="48">
        <v>174976.52</v>
      </c>
      <c r="AF1385" s="48">
        <v>267000</v>
      </c>
      <c r="AG1385" s="48">
        <v>35</v>
      </c>
      <c r="AH1385" s="49">
        <f t="shared" si="341"/>
        <v>19.660283146067414</v>
      </c>
      <c r="AI1385" s="48">
        <v>-26511.73</v>
      </c>
      <c r="AJ1385" s="48">
        <v>259000</v>
      </c>
      <c r="AK1385" s="48">
        <v>35</v>
      </c>
      <c r="AL1385" s="49">
        <f t="shared" si="342"/>
        <v>-3.1732186486486489</v>
      </c>
      <c r="AM1385" s="48">
        <v>78403.27</v>
      </c>
      <c r="AN1385" s="48">
        <v>327050</v>
      </c>
      <c r="AO1385" s="48">
        <v>45</v>
      </c>
      <c r="AP1385" s="49">
        <f t="shared" si="343"/>
        <v>7.4315895734597159</v>
      </c>
      <c r="AQ1385" s="48">
        <v>469553.28</v>
      </c>
      <c r="AR1385" s="50">
        <v>533150</v>
      </c>
      <c r="AS1385" s="50">
        <v>72</v>
      </c>
      <c r="AT1385" s="51">
        <f t="shared" si="344"/>
        <v>27.302169520772768</v>
      </c>
      <c r="AU1385" s="48">
        <v>476539.27</v>
      </c>
      <c r="AV1385" s="50">
        <v>728500</v>
      </c>
      <c r="AW1385" s="50">
        <v>97</v>
      </c>
      <c r="AX1385" s="51">
        <f t="shared" si="345"/>
        <v>20.27826680851064</v>
      </c>
      <c r="AY1385" s="50">
        <f t="shared" si="346"/>
        <v>3439996.6</v>
      </c>
      <c r="AZ1385" s="50">
        <f t="shared" si="347"/>
        <v>2762972.5</v>
      </c>
      <c r="BA1385" s="50">
        <f t="shared" si="348"/>
        <v>674.85</v>
      </c>
      <c r="BB1385" s="49">
        <v>29.317604556271466</v>
      </c>
      <c r="BC1385" s="52" t="s">
        <v>1240</v>
      </c>
      <c r="BD1385" s="52" t="s">
        <v>1219</v>
      </c>
      <c r="BE1385" s="52" t="s">
        <v>1060</v>
      </c>
      <c r="BF1385" s="38"/>
    </row>
    <row r="1386" spans="1:58" s="33" customFormat="1" x14ac:dyDescent="0.2">
      <c r="A1386" s="47">
        <v>204071</v>
      </c>
      <c r="B1386" s="48" t="s">
        <v>1271</v>
      </c>
      <c r="C1386" s="48">
        <v>-6735</v>
      </c>
      <c r="D1386" s="48">
        <v>0</v>
      </c>
      <c r="E1386" s="48">
        <v>0</v>
      </c>
      <c r="F1386" s="49">
        <f t="shared" si="334"/>
        <v>0</v>
      </c>
      <c r="G1386" s="48">
        <v>-6735</v>
      </c>
      <c r="H1386" s="48">
        <v>0</v>
      </c>
      <c r="I1386" s="48">
        <v>0</v>
      </c>
      <c r="J1386" s="49">
        <f t="shared" si="335"/>
        <v>0</v>
      </c>
      <c r="K1386" s="48">
        <v>-6735</v>
      </c>
      <c r="L1386" s="48">
        <v>0</v>
      </c>
      <c r="M1386" s="48">
        <v>0</v>
      </c>
      <c r="N1386" s="49">
        <f t="shared" si="336"/>
        <v>0</v>
      </c>
      <c r="O1386" s="48">
        <v>-6735</v>
      </c>
      <c r="P1386" s="48">
        <v>0</v>
      </c>
      <c r="Q1386" s="48">
        <v>0</v>
      </c>
      <c r="R1386" s="49">
        <f t="shared" si="337"/>
        <v>0</v>
      </c>
      <c r="S1386" s="48">
        <v>-6735</v>
      </c>
      <c r="T1386" s="48">
        <v>0</v>
      </c>
      <c r="U1386" s="48">
        <v>0</v>
      </c>
      <c r="V1386" s="49">
        <f t="shared" si="338"/>
        <v>0</v>
      </c>
      <c r="W1386" s="48">
        <v>-6735</v>
      </c>
      <c r="X1386" s="48">
        <v>0</v>
      </c>
      <c r="Y1386" s="48">
        <v>0</v>
      </c>
      <c r="Z1386" s="49">
        <f t="shared" si="339"/>
        <v>0</v>
      </c>
      <c r="AA1386" s="48">
        <v>-6735</v>
      </c>
      <c r="AB1386" s="48">
        <v>0</v>
      </c>
      <c r="AC1386" s="48">
        <v>0</v>
      </c>
      <c r="AD1386" s="49">
        <f t="shared" si="340"/>
        <v>0</v>
      </c>
      <c r="AE1386" s="48">
        <v>-6735</v>
      </c>
      <c r="AF1386" s="48">
        <v>0</v>
      </c>
      <c r="AG1386" s="48">
        <v>0</v>
      </c>
      <c r="AH1386" s="49">
        <f t="shared" si="341"/>
        <v>0</v>
      </c>
      <c r="AI1386" s="48">
        <v>-6735</v>
      </c>
      <c r="AJ1386" s="48">
        <v>0</v>
      </c>
      <c r="AK1386" s="48">
        <v>0</v>
      </c>
      <c r="AL1386" s="49">
        <f t="shared" si="342"/>
        <v>0</v>
      </c>
      <c r="AM1386" s="48">
        <v>-6735</v>
      </c>
      <c r="AN1386" s="48">
        <v>0</v>
      </c>
      <c r="AO1386" s="48">
        <v>0</v>
      </c>
      <c r="AP1386" s="49">
        <f t="shared" si="343"/>
        <v>0</v>
      </c>
      <c r="AQ1386" s="48">
        <v>-6735</v>
      </c>
      <c r="AR1386" s="50">
        <v>0</v>
      </c>
      <c r="AS1386" s="50">
        <v>0</v>
      </c>
      <c r="AT1386" s="51">
        <f t="shared" si="344"/>
        <v>0</v>
      </c>
      <c r="AU1386" s="48">
        <v>-6735</v>
      </c>
      <c r="AV1386" s="50">
        <v>0</v>
      </c>
      <c r="AW1386" s="50">
        <v>0</v>
      </c>
      <c r="AX1386" s="51">
        <f t="shared" si="345"/>
        <v>0</v>
      </c>
      <c r="AY1386" s="50">
        <f t="shared" si="346"/>
        <v>-47145</v>
      </c>
      <c r="AZ1386" s="50">
        <f t="shared" si="347"/>
        <v>0</v>
      </c>
      <c r="BA1386" s="50">
        <f t="shared" si="348"/>
        <v>0</v>
      </c>
      <c r="BB1386" s="49">
        <v>0</v>
      </c>
      <c r="BC1386" s="52" t="s">
        <v>1240</v>
      </c>
      <c r="BD1386" s="52" t="s">
        <v>1219</v>
      </c>
      <c r="BE1386" s="52" t="s">
        <v>1060</v>
      </c>
      <c r="BF1386" s="38"/>
    </row>
    <row r="1387" spans="1:58" s="33" customFormat="1" x14ac:dyDescent="0.2">
      <c r="A1387" s="47">
        <v>205183</v>
      </c>
      <c r="B1387" s="48" t="s">
        <v>1258</v>
      </c>
      <c r="C1387" s="48">
        <v>214663.73</v>
      </c>
      <c r="D1387" s="48">
        <v>762405</v>
      </c>
      <c r="E1387" s="48">
        <v>115</v>
      </c>
      <c r="F1387" s="49">
        <f t="shared" si="334"/>
        <v>8.4468384913530219</v>
      </c>
      <c r="G1387" s="48">
        <v>443771.23</v>
      </c>
      <c r="H1387" s="48">
        <v>850177.5</v>
      </c>
      <c r="I1387" s="48">
        <v>125.75</v>
      </c>
      <c r="J1387" s="49">
        <f t="shared" si="335"/>
        <v>16.181218780784011</v>
      </c>
      <c r="K1387" s="48">
        <v>211096.23</v>
      </c>
      <c r="L1387" s="48">
        <v>316672.5</v>
      </c>
      <c r="M1387" s="48">
        <v>45.25</v>
      </c>
      <c r="N1387" s="49">
        <f t="shared" si="336"/>
        <v>19.998221822229592</v>
      </c>
      <c r="O1387" s="48">
        <v>503621.21</v>
      </c>
      <c r="P1387" s="48">
        <v>879950</v>
      </c>
      <c r="Q1387" s="48">
        <v>127</v>
      </c>
      <c r="R1387" s="49">
        <f t="shared" si="337"/>
        <v>17.742209796011139</v>
      </c>
      <c r="S1387" s="48">
        <v>539926.22</v>
      </c>
      <c r="T1387" s="48">
        <v>356875</v>
      </c>
      <c r="U1387" s="48">
        <v>52.5</v>
      </c>
      <c r="V1387" s="49">
        <f t="shared" si="338"/>
        <v>46.900771474605946</v>
      </c>
      <c r="W1387" s="48">
        <v>506808.71</v>
      </c>
      <c r="X1387" s="48">
        <v>518375</v>
      </c>
      <c r="Y1387" s="48">
        <v>76.5</v>
      </c>
      <c r="Z1387" s="49">
        <f t="shared" si="339"/>
        <v>29.330622232939472</v>
      </c>
      <c r="AA1387" s="48">
        <v>490408.73</v>
      </c>
      <c r="AB1387" s="48">
        <v>507000</v>
      </c>
      <c r="AC1387" s="48">
        <v>70</v>
      </c>
      <c r="AD1387" s="49">
        <f t="shared" si="340"/>
        <v>29.985543648915186</v>
      </c>
      <c r="AE1387" s="48">
        <v>678588.74</v>
      </c>
      <c r="AF1387" s="48">
        <v>574625</v>
      </c>
      <c r="AG1387" s="48">
        <v>80.5</v>
      </c>
      <c r="AH1387" s="49">
        <f t="shared" si="341"/>
        <v>35.427734957581031</v>
      </c>
      <c r="AI1387" s="48">
        <v>588873.73</v>
      </c>
      <c r="AJ1387" s="48">
        <v>186225</v>
      </c>
      <c r="AK1387" s="48">
        <v>24.5</v>
      </c>
      <c r="AL1387" s="49">
        <f t="shared" si="342"/>
        <v>98.027040569203919</v>
      </c>
      <c r="AM1387" s="48">
        <v>348873.73</v>
      </c>
      <c r="AN1387" s="48">
        <v>0</v>
      </c>
      <c r="AO1387" s="48">
        <v>0</v>
      </c>
      <c r="AP1387" s="49">
        <f t="shared" si="343"/>
        <v>0</v>
      </c>
      <c r="AQ1387" s="48">
        <v>348873.73</v>
      </c>
      <c r="AR1387" s="50">
        <v>0</v>
      </c>
      <c r="AS1387" s="50">
        <v>0</v>
      </c>
      <c r="AT1387" s="51">
        <f t="shared" si="344"/>
        <v>0</v>
      </c>
      <c r="AU1387" s="48">
        <v>299993.73</v>
      </c>
      <c r="AV1387" s="50">
        <v>0</v>
      </c>
      <c r="AW1387" s="50">
        <v>0</v>
      </c>
      <c r="AX1387" s="51">
        <f t="shared" si="345"/>
        <v>0</v>
      </c>
      <c r="AY1387" s="50">
        <f t="shared" si="346"/>
        <v>2910296.06</v>
      </c>
      <c r="AZ1387" s="50">
        <f t="shared" si="347"/>
        <v>4191455</v>
      </c>
      <c r="BA1387" s="50">
        <f t="shared" si="348"/>
        <v>717</v>
      </c>
      <c r="BB1387" s="49">
        <v>32.397134530284383</v>
      </c>
      <c r="BC1387" s="52" t="s">
        <v>1240</v>
      </c>
      <c r="BD1387" s="52" t="s">
        <v>1219</v>
      </c>
      <c r="BE1387" s="52" t="s">
        <v>1060</v>
      </c>
      <c r="BF1387" s="38"/>
    </row>
    <row r="1388" spans="1:58" s="33" customFormat="1" x14ac:dyDescent="0.2">
      <c r="A1388" s="47">
        <v>205348</v>
      </c>
      <c r="B1388" s="48" t="s">
        <v>1259</v>
      </c>
      <c r="C1388" s="48">
        <v>486179.99</v>
      </c>
      <c r="D1388" s="48">
        <v>1175550</v>
      </c>
      <c r="E1388" s="48">
        <v>160</v>
      </c>
      <c r="F1388" s="49">
        <f t="shared" si="334"/>
        <v>12.407298456041852</v>
      </c>
      <c r="G1388" s="48">
        <v>712659.98</v>
      </c>
      <c r="H1388" s="48">
        <v>773930</v>
      </c>
      <c r="I1388" s="48">
        <v>109</v>
      </c>
      <c r="J1388" s="49">
        <f t="shared" si="335"/>
        <v>28.545810835605288</v>
      </c>
      <c r="K1388" s="48">
        <v>925014.98</v>
      </c>
      <c r="L1388" s="48">
        <v>1118960</v>
      </c>
      <c r="M1388" s="48">
        <v>156</v>
      </c>
      <c r="N1388" s="49">
        <f t="shared" si="336"/>
        <v>24.800215736040609</v>
      </c>
      <c r="O1388" s="48">
        <v>778614.98</v>
      </c>
      <c r="P1388" s="48">
        <v>501900</v>
      </c>
      <c r="Q1388" s="48">
        <v>70</v>
      </c>
      <c r="R1388" s="49">
        <f t="shared" si="337"/>
        <v>48.091381510261009</v>
      </c>
      <c r="S1388" s="48">
        <v>976489.96</v>
      </c>
      <c r="T1388" s="48">
        <v>1021500</v>
      </c>
      <c r="U1388" s="48">
        <v>145</v>
      </c>
      <c r="V1388" s="49">
        <f t="shared" si="338"/>
        <v>29.634056544297604</v>
      </c>
      <c r="W1388" s="48">
        <v>772784.96</v>
      </c>
      <c r="X1388" s="48">
        <v>372900</v>
      </c>
      <c r="Y1388" s="48">
        <v>52</v>
      </c>
      <c r="Z1388" s="49">
        <f t="shared" si="339"/>
        <v>62.170954143201925</v>
      </c>
      <c r="AA1388" s="48">
        <v>1010884.96</v>
      </c>
      <c r="AB1388" s="48">
        <v>951400</v>
      </c>
      <c r="AC1388" s="48">
        <v>132</v>
      </c>
      <c r="AD1388" s="49">
        <f t="shared" si="340"/>
        <v>32.938231826781582</v>
      </c>
      <c r="AE1388" s="48">
        <v>1200041.96</v>
      </c>
      <c r="AF1388" s="48">
        <v>1170050</v>
      </c>
      <c r="AG1388" s="48">
        <v>157</v>
      </c>
      <c r="AH1388" s="49">
        <f t="shared" si="341"/>
        <v>30.76899175248921</v>
      </c>
      <c r="AI1388" s="48">
        <v>1049621.95</v>
      </c>
      <c r="AJ1388" s="48">
        <v>1143160</v>
      </c>
      <c r="AK1388" s="48">
        <v>157</v>
      </c>
      <c r="AL1388" s="49">
        <f t="shared" si="342"/>
        <v>28.463452578816611</v>
      </c>
      <c r="AM1388" s="48">
        <v>1277120.95</v>
      </c>
      <c r="AN1388" s="48">
        <v>810600</v>
      </c>
      <c r="AO1388" s="48">
        <v>112</v>
      </c>
      <c r="AP1388" s="49">
        <f t="shared" si="343"/>
        <v>48.841289723661482</v>
      </c>
      <c r="AQ1388" s="48">
        <v>1235580.95</v>
      </c>
      <c r="AR1388" s="50">
        <v>1027600</v>
      </c>
      <c r="AS1388" s="50">
        <v>139</v>
      </c>
      <c r="AT1388" s="51">
        <f t="shared" si="344"/>
        <v>37.274240414558186</v>
      </c>
      <c r="AU1388" s="48">
        <v>1013785.11</v>
      </c>
      <c r="AV1388" s="50">
        <v>1534300</v>
      </c>
      <c r="AW1388" s="50">
        <v>201</v>
      </c>
      <c r="AX1388" s="51">
        <f t="shared" si="345"/>
        <v>20.483176960177278</v>
      </c>
      <c r="AY1388" s="50">
        <f t="shared" si="346"/>
        <v>5662629.8099999996</v>
      </c>
      <c r="AZ1388" s="50">
        <f t="shared" si="347"/>
        <v>5916140</v>
      </c>
      <c r="BA1388" s="50">
        <f t="shared" si="348"/>
        <v>1590</v>
      </c>
      <c r="BB1388" s="49">
        <v>30.56428092330102</v>
      </c>
      <c r="BC1388" s="52" t="s">
        <v>1240</v>
      </c>
      <c r="BD1388" s="52" t="s">
        <v>1219</v>
      </c>
      <c r="BE1388" s="52" t="s">
        <v>1060</v>
      </c>
      <c r="BF1388" s="38"/>
    </row>
    <row r="1389" spans="1:58" s="33" customFormat="1" x14ac:dyDescent="0.2">
      <c r="A1389" s="47">
        <v>207161</v>
      </c>
      <c r="B1389" s="48" t="s">
        <v>1261</v>
      </c>
      <c r="C1389" s="48">
        <v>134787.99</v>
      </c>
      <c r="D1389" s="48">
        <v>429600</v>
      </c>
      <c r="E1389" s="48">
        <v>60</v>
      </c>
      <c r="F1389" s="49">
        <f t="shared" si="334"/>
        <v>9.4125691340782112</v>
      </c>
      <c r="G1389" s="48">
        <v>-4290.6400000000003</v>
      </c>
      <c r="H1389" s="48">
        <v>280050</v>
      </c>
      <c r="I1389" s="48">
        <v>40</v>
      </c>
      <c r="J1389" s="49">
        <f t="shared" si="335"/>
        <v>-0.47495033029816108</v>
      </c>
      <c r="K1389" s="48">
        <v>-16093.4</v>
      </c>
      <c r="L1389" s="48">
        <v>574350</v>
      </c>
      <c r="M1389" s="48">
        <v>80</v>
      </c>
      <c r="N1389" s="49">
        <f t="shared" si="336"/>
        <v>-0.84060590232436661</v>
      </c>
      <c r="O1389" s="48">
        <v>-2834.79</v>
      </c>
      <c r="P1389" s="48">
        <v>325200</v>
      </c>
      <c r="Q1389" s="48">
        <v>45</v>
      </c>
      <c r="R1389" s="49">
        <f t="shared" si="337"/>
        <v>-0.27022905904059041</v>
      </c>
      <c r="S1389" s="48">
        <v>60187.55</v>
      </c>
      <c r="T1389" s="48">
        <v>283000</v>
      </c>
      <c r="U1389" s="48">
        <v>40</v>
      </c>
      <c r="V1389" s="49">
        <f t="shared" si="338"/>
        <v>6.5929825088339218</v>
      </c>
      <c r="W1389" s="48">
        <v>59386.41</v>
      </c>
      <c r="X1389" s="48">
        <v>141000</v>
      </c>
      <c r="Y1389" s="48">
        <v>20</v>
      </c>
      <c r="Z1389" s="49">
        <f t="shared" si="339"/>
        <v>12.635406382978724</v>
      </c>
      <c r="AA1389" s="48">
        <v>-1093.3499999999999</v>
      </c>
      <c r="AB1389" s="48">
        <v>215500</v>
      </c>
      <c r="AC1389" s="48">
        <v>30</v>
      </c>
      <c r="AD1389" s="49">
        <f t="shared" si="340"/>
        <v>-0.15728004640371226</v>
      </c>
      <c r="AE1389" s="48">
        <v>73562.880000000005</v>
      </c>
      <c r="AF1389" s="48">
        <v>227000</v>
      </c>
      <c r="AG1389" s="48">
        <v>30</v>
      </c>
      <c r="AH1389" s="49">
        <f t="shared" si="341"/>
        <v>9.7219665198237895</v>
      </c>
      <c r="AI1389" s="48">
        <v>-12335.12</v>
      </c>
      <c r="AJ1389" s="48">
        <v>229420</v>
      </c>
      <c r="AK1389" s="48">
        <v>31</v>
      </c>
      <c r="AL1389" s="49">
        <f t="shared" si="342"/>
        <v>-1.6667627931305031</v>
      </c>
      <c r="AM1389" s="48">
        <v>136296.38</v>
      </c>
      <c r="AN1389" s="48">
        <v>367035</v>
      </c>
      <c r="AO1389" s="48">
        <v>50.1</v>
      </c>
      <c r="AP1389" s="49">
        <f t="shared" si="343"/>
        <v>11.511675398803931</v>
      </c>
      <c r="AQ1389" s="48">
        <v>-21699.62</v>
      </c>
      <c r="AR1389" s="50">
        <v>335000</v>
      </c>
      <c r="AS1389" s="50">
        <v>45</v>
      </c>
      <c r="AT1389" s="51">
        <f t="shared" si="344"/>
        <v>-2.0080245373134327</v>
      </c>
      <c r="AU1389" s="48">
        <v>13188.38</v>
      </c>
      <c r="AV1389" s="50">
        <v>481000</v>
      </c>
      <c r="AW1389" s="50">
        <v>65</v>
      </c>
      <c r="AX1389" s="51">
        <f t="shared" si="345"/>
        <v>0.84997875259875255</v>
      </c>
      <c r="AY1389" s="50">
        <f t="shared" si="346"/>
        <v>230049.77000000002</v>
      </c>
      <c r="AZ1389" s="50">
        <f t="shared" si="347"/>
        <v>2248700</v>
      </c>
      <c r="BA1389" s="50">
        <f t="shared" si="348"/>
        <v>536.1</v>
      </c>
      <c r="BB1389" s="49">
        <v>3.3411586652281096</v>
      </c>
      <c r="BC1389" s="52" t="s">
        <v>1240</v>
      </c>
      <c r="BD1389" s="52" t="s">
        <v>1219</v>
      </c>
      <c r="BE1389" s="52" t="s">
        <v>1060</v>
      </c>
      <c r="BF1389" s="38"/>
    </row>
    <row r="1390" spans="1:58" s="33" customFormat="1" x14ac:dyDescent="0.2">
      <c r="A1390" s="47">
        <v>207907</v>
      </c>
      <c r="B1390" s="48" t="s">
        <v>1705</v>
      </c>
      <c r="C1390" s="48">
        <v>542280</v>
      </c>
      <c r="D1390" s="48">
        <v>1189240</v>
      </c>
      <c r="E1390" s="48">
        <v>167</v>
      </c>
      <c r="F1390" s="49">
        <f t="shared" si="334"/>
        <v>13.679660959940803</v>
      </c>
      <c r="G1390" s="48">
        <v>535815.03</v>
      </c>
      <c r="H1390" s="48">
        <v>1320607.5</v>
      </c>
      <c r="I1390" s="48">
        <v>192.25</v>
      </c>
      <c r="J1390" s="49">
        <f t="shared" si="335"/>
        <v>12.577746173635997</v>
      </c>
      <c r="K1390" s="48">
        <v>690214</v>
      </c>
      <c r="L1390" s="48">
        <v>2044724.5</v>
      </c>
      <c r="M1390" s="48">
        <v>288.05</v>
      </c>
      <c r="N1390" s="49">
        <f t="shared" si="336"/>
        <v>10.126753017338032</v>
      </c>
      <c r="O1390" s="48">
        <v>519836.49</v>
      </c>
      <c r="P1390" s="48">
        <v>1655527.5</v>
      </c>
      <c r="Q1390" s="48">
        <v>226.75</v>
      </c>
      <c r="R1390" s="49">
        <f t="shared" si="337"/>
        <v>9.7340160100028541</v>
      </c>
      <c r="S1390" s="48">
        <v>1117175.51</v>
      </c>
      <c r="T1390" s="48">
        <v>1408030</v>
      </c>
      <c r="U1390" s="48">
        <v>201.2</v>
      </c>
      <c r="V1390" s="49">
        <f t="shared" si="338"/>
        <v>24.596379913780247</v>
      </c>
      <c r="W1390" s="48">
        <v>921554.76</v>
      </c>
      <c r="X1390" s="48">
        <v>865500</v>
      </c>
      <c r="Y1390" s="48">
        <v>120</v>
      </c>
      <c r="Z1390" s="49">
        <f t="shared" si="339"/>
        <v>31.942972616984402</v>
      </c>
      <c r="AA1390" s="48">
        <v>1195204.76</v>
      </c>
      <c r="AB1390" s="48">
        <v>1498000</v>
      </c>
      <c r="AC1390" s="48">
        <v>199</v>
      </c>
      <c r="AD1390" s="49">
        <f t="shared" si="340"/>
        <v>24.733876875834447</v>
      </c>
      <c r="AE1390" s="48">
        <v>674393.79</v>
      </c>
      <c r="AF1390" s="48">
        <v>1483600</v>
      </c>
      <c r="AG1390" s="48">
        <v>198</v>
      </c>
      <c r="AH1390" s="49">
        <f t="shared" si="341"/>
        <v>13.63697337557293</v>
      </c>
      <c r="AI1390" s="48">
        <v>974817.82</v>
      </c>
      <c r="AJ1390" s="48">
        <v>2184150</v>
      </c>
      <c r="AK1390" s="48">
        <v>300</v>
      </c>
      <c r="AL1390" s="49">
        <f t="shared" si="342"/>
        <v>13.835749568482017</v>
      </c>
      <c r="AM1390" s="48">
        <v>896471.83</v>
      </c>
      <c r="AN1390" s="48">
        <v>826700</v>
      </c>
      <c r="AO1390" s="48">
        <v>114</v>
      </c>
      <c r="AP1390" s="49">
        <f t="shared" si="343"/>
        <v>33.616338127494856</v>
      </c>
      <c r="AQ1390" s="48">
        <v>848071.82</v>
      </c>
      <c r="AR1390" s="50">
        <v>1575125</v>
      </c>
      <c r="AS1390" s="50">
        <v>213.5</v>
      </c>
      <c r="AT1390" s="51">
        <f t="shared" si="344"/>
        <v>16.690882577573209</v>
      </c>
      <c r="AU1390" s="48">
        <v>593599.61</v>
      </c>
      <c r="AV1390" s="50">
        <v>2004950</v>
      </c>
      <c r="AW1390" s="50">
        <v>269</v>
      </c>
      <c r="AX1390" s="51">
        <f t="shared" si="345"/>
        <v>9.178078211426719</v>
      </c>
      <c r="AY1390" s="50">
        <f t="shared" si="346"/>
        <v>5522080.5499999998</v>
      </c>
      <c r="AZ1390" s="50">
        <f t="shared" si="347"/>
        <v>9981629.5</v>
      </c>
      <c r="BA1390" s="50">
        <f t="shared" si="348"/>
        <v>2488.75</v>
      </c>
      <c r="BB1390" s="49">
        <v>16.326427535829957</v>
      </c>
      <c r="BC1390" s="52" t="s">
        <v>1240</v>
      </c>
      <c r="BD1390" s="52" t="s">
        <v>1219</v>
      </c>
      <c r="BE1390" s="52" t="s">
        <v>1060</v>
      </c>
      <c r="BF1390" s="38"/>
    </row>
    <row r="1391" spans="1:58" s="33" customFormat="1" x14ac:dyDescent="0.2">
      <c r="A1391" s="47">
        <v>208183</v>
      </c>
      <c r="B1391" s="48" t="s">
        <v>1706</v>
      </c>
      <c r="C1391" s="48">
        <v>212069.5</v>
      </c>
      <c r="D1391" s="48">
        <v>239402.5</v>
      </c>
      <c r="E1391" s="48">
        <v>33.25</v>
      </c>
      <c r="F1391" s="49">
        <f t="shared" si="334"/>
        <v>26.574847798164182</v>
      </c>
      <c r="G1391" s="48">
        <v>59598.96</v>
      </c>
      <c r="H1391" s="48">
        <v>1582558.5</v>
      </c>
      <c r="I1391" s="48">
        <v>235.54999999999998</v>
      </c>
      <c r="J1391" s="49">
        <f t="shared" si="335"/>
        <v>1.1674562172583194</v>
      </c>
      <c r="K1391" s="48">
        <v>67233.02</v>
      </c>
      <c r="L1391" s="48">
        <v>3389050</v>
      </c>
      <c r="M1391" s="48">
        <v>487</v>
      </c>
      <c r="N1391" s="49">
        <f t="shared" si="336"/>
        <v>0.59514926011714209</v>
      </c>
      <c r="O1391" s="48">
        <v>36176.53</v>
      </c>
      <c r="P1391" s="48">
        <v>2373517.5</v>
      </c>
      <c r="Q1391" s="48">
        <v>337.25</v>
      </c>
      <c r="R1391" s="49">
        <f t="shared" si="337"/>
        <v>0.47249385353173085</v>
      </c>
      <c r="S1391" s="48">
        <v>299413.02</v>
      </c>
      <c r="T1391" s="48">
        <v>1717607.5</v>
      </c>
      <c r="U1391" s="48">
        <v>250.85</v>
      </c>
      <c r="V1391" s="49">
        <f t="shared" si="338"/>
        <v>5.403914235353537</v>
      </c>
      <c r="W1391" s="48">
        <v>112600</v>
      </c>
      <c r="X1391" s="48">
        <v>4443550</v>
      </c>
      <c r="Y1391" s="48">
        <v>657.5</v>
      </c>
      <c r="Z1391" s="49">
        <f t="shared" si="339"/>
        <v>0.7602029908519089</v>
      </c>
      <c r="AA1391" s="48">
        <v>470098.99</v>
      </c>
      <c r="AB1391" s="48">
        <v>812000</v>
      </c>
      <c r="AC1391" s="48">
        <v>104</v>
      </c>
      <c r="AD1391" s="49">
        <f t="shared" si="340"/>
        <v>17.947128928571431</v>
      </c>
      <c r="AE1391" s="48">
        <v>686455.98</v>
      </c>
      <c r="AF1391" s="48">
        <v>2234515</v>
      </c>
      <c r="AG1391" s="48">
        <v>310.3</v>
      </c>
      <c r="AH1391" s="49">
        <f t="shared" si="341"/>
        <v>9.2161741585981751</v>
      </c>
      <c r="AI1391" s="48">
        <v>29054.720000000001</v>
      </c>
      <c r="AJ1391" s="48">
        <v>2454042.5</v>
      </c>
      <c r="AK1391" s="48">
        <v>349.95</v>
      </c>
      <c r="AL1391" s="49">
        <f t="shared" si="342"/>
        <v>0.36702555884830851</v>
      </c>
      <c r="AM1391" s="48">
        <v>552190.75</v>
      </c>
      <c r="AN1391" s="48">
        <v>2674135</v>
      </c>
      <c r="AO1391" s="48">
        <v>380</v>
      </c>
      <c r="AP1391" s="49">
        <f t="shared" si="343"/>
        <v>6.4012898563460707</v>
      </c>
      <c r="AQ1391" s="48">
        <v>580527.29</v>
      </c>
      <c r="AR1391" s="50">
        <v>2873000</v>
      </c>
      <c r="AS1391" s="50">
        <v>406.5</v>
      </c>
      <c r="AT1391" s="51">
        <f t="shared" si="344"/>
        <v>6.2639561399234251</v>
      </c>
      <c r="AU1391" s="48">
        <v>303872.65999999997</v>
      </c>
      <c r="AV1391" s="50">
        <v>3362012.5</v>
      </c>
      <c r="AW1391" s="50">
        <v>465.75</v>
      </c>
      <c r="AX1391" s="51">
        <f t="shared" si="345"/>
        <v>2.8019088150326623</v>
      </c>
      <c r="AY1391" s="50">
        <f t="shared" si="346"/>
        <v>1257190.02</v>
      </c>
      <c r="AZ1391" s="50">
        <f t="shared" si="347"/>
        <v>14557686</v>
      </c>
      <c r="BA1391" s="50">
        <f t="shared" si="348"/>
        <v>4017.8999999999996</v>
      </c>
      <c r="BB1391" s="49">
        <v>3.7537405898571965</v>
      </c>
      <c r="BC1391" s="52" t="s">
        <v>1240</v>
      </c>
      <c r="BD1391" s="52" t="s">
        <v>1219</v>
      </c>
      <c r="BE1391" s="52" t="s">
        <v>1060</v>
      </c>
      <c r="BF1391" s="38"/>
    </row>
    <row r="1392" spans="1:58" s="33" customFormat="1" x14ac:dyDescent="0.2">
      <c r="A1392" s="47">
        <v>208329</v>
      </c>
      <c r="B1392" s="48" t="s">
        <v>323</v>
      </c>
      <c r="C1392" s="48">
        <v>0</v>
      </c>
      <c r="D1392" s="48">
        <v>0</v>
      </c>
      <c r="E1392" s="48">
        <v>0</v>
      </c>
      <c r="F1392" s="49">
        <f t="shared" si="334"/>
        <v>0</v>
      </c>
      <c r="G1392" s="48">
        <v>212450</v>
      </c>
      <c r="H1392" s="48">
        <v>503190</v>
      </c>
      <c r="I1392" s="48">
        <v>77</v>
      </c>
      <c r="J1392" s="49">
        <f t="shared" si="335"/>
        <v>13.088396033307498</v>
      </c>
      <c r="K1392" s="48">
        <v>-32626.76</v>
      </c>
      <c r="L1392" s="48">
        <v>864192.5</v>
      </c>
      <c r="M1392" s="48">
        <v>124.75</v>
      </c>
      <c r="N1392" s="49">
        <f t="shared" si="336"/>
        <v>-1.1326212620452039</v>
      </c>
      <c r="O1392" s="48">
        <v>317992.74</v>
      </c>
      <c r="P1392" s="48">
        <v>1084524.5</v>
      </c>
      <c r="Q1392" s="48">
        <v>149.44999999999999</v>
      </c>
      <c r="R1392" s="49">
        <f t="shared" si="337"/>
        <v>9.089490315801994</v>
      </c>
      <c r="S1392" s="48">
        <v>379156.73</v>
      </c>
      <c r="T1392" s="48">
        <v>713115</v>
      </c>
      <c r="U1392" s="48">
        <v>100.1</v>
      </c>
      <c r="V1392" s="49">
        <f t="shared" si="338"/>
        <v>16.482416763074678</v>
      </c>
      <c r="W1392" s="48">
        <v>219072.49</v>
      </c>
      <c r="X1392" s="48">
        <v>487425</v>
      </c>
      <c r="Y1392" s="48">
        <v>66.5</v>
      </c>
      <c r="Z1392" s="49">
        <f t="shared" si="339"/>
        <v>13.483458378212031</v>
      </c>
      <c r="AA1392" s="48">
        <v>269780.98</v>
      </c>
      <c r="AB1392" s="48">
        <v>576347.5</v>
      </c>
      <c r="AC1392" s="48">
        <v>81.25</v>
      </c>
      <c r="AD1392" s="49">
        <f t="shared" si="340"/>
        <v>14.510708175189446</v>
      </c>
      <c r="AE1392" s="48">
        <v>609284</v>
      </c>
      <c r="AF1392" s="48">
        <v>987295</v>
      </c>
      <c r="AG1392" s="48">
        <v>133.6</v>
      </c>
      <c r="AH1392" s="49">
        <f t="shared" si="341"/>
        <v>18.513737028952846</v>
      </c>
      <c r="AI1392" s="48">
        <v>568341.24</v>
      </c>
      <c r="AJ1392" s="48">
        <v>400650</v>
      </c>
      <c r="AK1392" s="48">
        <v>56.5</v>
      </c>
      <c r="AL1392" s="49">
        <f t="shared" si="342"/>
        <v>43.974986746536878</v>
      </c>
      <c r="AM1392" s="48">
        <v>601476.25</v>
      </c>
      <c r="AN1392" s="48">
        <v>630300</v>
      </c>
      <c r="AO1392" s="48">
        <v>91</v>
      </c>
      <c r="AP1392" s="49">
        <f t="shared" si="343"/>
        <v>29.582363557036331</v>
      </c>
      <c r="AQ1392" s="48">
        <v>670796.27</v>
      </c>
      <c r="AR1392" s="50">
        <v>1236350</v>
      </c>
      <c r="AS1392" s="50">
        <v>163</v>
      </c>
      <c r="AT1392" s="51">
        <f t="shared" si="344"/>
        <v>16.819415513406398</v>
      </c>
      <c r="AU1392" s="48">
        <v>124766.76</v>
      </c>
      <c r="AV1392" s="50">
        <v>1112550</v>
      </c>
      <c r="AW1392" s="50">
        <v>146.5</v>
      </c>
      <c r="AX1392" s="51">
        <f t="shared" si="345"/>
        <v>3.4764905487393825</v>
      </c>
      <c r="AY1392" s="50">
        <f t="shared" si="346"/>
        <v>1365826.18</v>
      </c>
      <c r="AZ1392" s="50">
        <f t="shared" si="347"/>
        <v>4228794.5</v>
      </c>
      <c r="BA1392" s="50">
        <f t="shared" si="348"/>
        <v>1189.6500000000001</v>
      </c>
      <c r="BB1392" s="49">
        <v>14.21080403136853</v>
      </c>
      <c r="BC1392" s="52" t="s">
        <v>1240</v>
      </c>
      <c r="BD1392" s="52" t="s">
        <v>1219</v>
      </c>
      <c r="BE1392" s="52" t="s">
        <v>1060</v>
      </c>
      <c r="BF1392" s="38"/>
    </row>
    <row r="1393" spans="1:58" s="33" customFormat="1" x14ac:dyDescent="0.2">
      <c r="A1393" s="47">
        <v>208874</v>
      </c>
      <c r="B1393" s="48" t="s">
        <v>1707</v>
      </c>
      <c r="C1393" s="48">
        <v>0</v>
      </c>
      <c r="D1393" s="48">
        <v>0</v>
      </c>
      <c r="E1393" s="48">
        <v>0</v>
      </c>
      <c r="F1393" s="49">
        <f t="shared" si="334"/>
        <v>0</v>
      </c>
      <c r="G1393" s="48">
        <v>0</v>
      </c>
      <c r="H1393" s="48">
        <v>0</v>
      </c>
      <c r="I1393" s="48">
        <v>0</v>
      </c>
      <c r="J1393" s="49">
        <f t="shared" si="335"/>
        <v>0</v>
      </c>
      <c r="K1393" s="48">
        <v>0</v>
      </c>
      <c r="L1393" s="48">
        <v>0</v>
      </c>
      <c r="M1393" s="48">
        <v>0</v>
      </c>
      <c r="N1393" s="49">
        <f t="shared" si="336"/>
        <v>0</v>
      </c>
      <c r="O1393" s="48">
        <v>-1193.75</v>
      </c>
      <c r="P1393" s="48">
        <v>248400</v>
      </c>
      <c r="Q1393" s="48">
        <v>35</v>
      </c>
      <c r="R1393" s="49">
        <f t="shared" si="337"/>
        <v>-0.14897846215780999</v>
      </c>
      <c r="S1393" s="48">
        <v>328577.32</v>
      </c>
      <c r="T1393" s="48">
        <v>455700</v>
      </c>
      <c r="U1393" s="48">
        <v>65</v>
      </c>
      <c r="V1393" s="49">
        <f t="shared" si="338"/>
        <v>22.352198639455782</v>
      </c>
      <c r="W1393" s="48">
        <v>272321.02</v>
      </c>
      <c r="X1393" s="48">
        <v>500500</v>
      </c>
      <c r="Y1393" s="48">
        <v>75</v>
      </c>
      <c r="Z1393" s="49">
        <f t="shared" si="339"/>
        <v>16.322938261738265</v>
      </c>
      <c r="AA1393" s="48">
        <v>-35.25</v>
      </c>
      <c r="AB1393" s="48">
        <v>254000</v>
      </c>
      <c r="AC1393" s="48">
        <v>35</v>
      </c>
      <c r="AD1393" s="49">
        <f t="shared" si="340"/>
        <v>-4.3021653543307082E-3</v>
      </c>
      <c r="AE1393" s="48">
        <v>228425.68</v>
      </c>
      <c r="AF1393" s="48">
        <v>377750</v>
      </c>
      <c r="AG1393" s="48">
        <v>50</v>
      </c>
      <c r="AH1393" s="49">
        <f t="shared" si="341"/>
        <v>18.141020251489081</v>
      </c>
      <c r="AI1393" s="48">
        <v>442023.11</v>
      </c>
      <c r="AJ1393" s="48">
        <v>935932.5</v>
      </c>
      <c r="AK1393" s="48">
        <v>133.25</v>
      </c>
      <c r="AL1393" s="49">
        <f t="shared" si="342"/>
        <v>14.640710104628271</v>
      </c>
      <c r="AM1393" s="48">
        <v>454842.91</v>
      </c>
      <c r="AN1393" s="48">
        <v>569042.5</v>
      </c>
      <c r="AO1393" s="48">
        <v>82.25</v>
      </c>
      <c r="AP1393" s="49">
        <f t="shared" si="343"/>
        <v>24.77869440331785</v>
      </c>
      <c r="AQ1393" s="48">
        <v>741592.91</v>
      </c>
      <c r="AR1393" s="50">
        <v>965350</v>
      </c>
      <c r="AS1393" s="50">
        <v>136</v>
      </c>
      <c r="AT1393" s="51">
        <f t="shared" si="344"/>
        <v>23.814554524265809</v>
      </c>
      <c r="AU1393" s="48">
        <v>578526.91</v>
      </c>
      <c r="AV1393" s="50">
        <v>784775</v>
      </c>
      <c r="AW1393" s="50">
        <v>110.5</v>
      </c>
      <c r="AX1393" s="51">
        <f t="shared" si="345"/>
        <v>22.85283579369883</v>
      </c>
      <c r="AY1393" s="50">
        <f t="shared" si="346"/>
        <v>599669.34000000008</v>
      </c>
      <c r="AZ1393" s="50">
        <f t="shared" si="347"/>
        <v>1458600</v>
      </c>
      <c r="BA1393" s="50">
        <f t="shared" si="348"/>
        <v>722</v>
      </c>
      <c r="BB1393" s="49">
        <v>18.540397462412475</v>
      </c>
      <c r="BC1393" s="52" t="s">
        <v>1240</v>
      </c>
      <c r="BD1393" s="52" t="s">
        <v>1219</v>
      </c>
      <c r="BE1393" s="52" t="s">
        <v>1060</v>
      </c>
      <c r="BF1393" s="38"/>
    </row>
    <row r="1394" spans="1:58" s="33" customFormat="1" x14ac:dyDescent="0.2">
      <c r="A1394" s="47">
        <v>209490</v>
      </c>
      <c r="B1394" s="48" t="s">
        <v>1708</v>
      </c>
      <c r="C1394" s="48">
        <v>0</v>
      </c>
      <c r="D1394" s="48">
        <v>0</v>
      </c>
      <c r="E1394" s="48">
        <v>0</v>
      </c>
      <c r="F1394" s="49">
        <f t="shared" si="334"/>
        <v>0</v>
      </c>
      <c r="G1394" s="48">
        <v>0</v>
      </c>
      <c r="H1394" s="48">
        <v>0</v>
      </c>
      <c r="I1394" s="48">
        <v>0</v>
      </c>
      <c r="J1394" s="49">
        <f t="shared" si="335"/>
        <v>0</v>
      </c>
      <c r="K1394" s="48">
        <v>0</v>
      </c>
      <c r="L1394" s="48">
        <v>0</v>
      </c>
      <c r="M1394" s="48">
        <v>0</v>
      </c>
      <c r="N1394" s="49">
        <f t="shared" si="336"/>
        <v>0</v>
      </c>
      <c r="O1394" s="48">
        <v>0</v>
      </c>
      <c r="P1394" s="48">
        <v>0</v>
      </c>
      <c r="Q1394" s="48">
        <v>0</v>
      </c>
      <c r="R1394" s="49">
        <f t="shared" si="337"/>
        <v>0</v>
      </c>
      <c r="S1394" s="48">
        <v>243200</v>
      </c>
      <c r="T1394" s="48">
        <v>315500</v>
      </c>
      <c r="U1394" s="48">
        <v>45</v>
      </c>
      <c r="V1394" s="49">
        <f t="shared" si="338"/>
        <v>23.896038034865292</v>
      </c>
      <c r="W1394" s="48">
        <v>117850</v>
      </c>
      <c r="X1394" s="48">
        <v>386000</v>
      </c>
      <c r="Y1394" s="48">
        <v>55</v>
      </c>
      <c r="Z1394" s="49">
        <f t="shared" si="339"/>
        <v>9.159326424870466</v>
      </c>
      <c r="AA1394" s="48">
        <v>327600</v>
      </c>
      <c r="AB1394" s="48">
        <v>342000</v>
      </c>
      <c r="AC1394" s="48">
        <v>45</v>
      </c>
      <c r="AD1394" s="49">
        <f t="shared" si="340"/>
        <v>29.694736842105264</v>
      </c>
      <c r="AE1394" s="48">
        <v>258600</v>
      </c>
      <c r="AF1394" s="48">
        <v>0</v>
      </c>
      <c r="AG1394" s="48">
        <v>0</v>
      </c>
      <c r="AH1394" s="49">
        <f t="shared" si="341"/>
        <v>0</v>
      </c>
      <c r="AI1394" s="48">
        <v>282345</v>
      </c>
      <c r="AJ1394" s="48">
        <v>310800</v>
      </c>
      <c r="AK1394" s="48">
        <v>42</v>
      </c>
      <c r="AL1394" s="49">
        <f t="shared" si="342"/>
        <v>28.161824324324325</v>
      </c>
      <c r="AM1394" s="48">
        <v>299460</v>
      </c>
      <c r="AN1394" s="48">
        <v>306600</v>
      </c>
      <c r="AO1394" s="48">
        <v>42</v>
      </c>
      <c r="AP1394" s="49">
        <f t="shared" si="343"/>
        <v>30.278082191780822</v>
      </c>
      <c r="AQ1394" s="48">
        <v>247260</v>
      </c>
      <c r="AR1394" s="50">
        <v>252000</v>
      </c>
      <c r="AS1394" s="50">
        <v>35</v>
      </c>
      <c r="AT1394" s="51">
        <f t="shared" si="344"/>
        <v>30.41690476190476</v>
      </c>
      <c r="AU1394" s="48">
        <v>296705</v>
      </c>
      <c r="AV1394" s="50">
        <v>251600</v>
      </c>
      <c r="AW1394" s="50">
        <v>34</v>
      </c>
      <c r="AX1394" s="51">
        <f t="shared" si="345"/>
        <v>36.557452305246422</v>
      </c>
      <c r="AY1394" s="50">
        <f t="shared" si="346"/>
        <v>688650</v>
      </c>
      <c r="AZ1394" s="50">
        <f t="shared" si="347"/>
        <v>1043500</v>
      </c>
      <c r="BA1394" s="50">
        <f t="shared" si="348"/>
        <v>298</v>
      </c>
      <c r="BB1394" s="49">
        <v>29.689822129822129</v>
      </c>
      <c r="BC1394" s="52" t="s">
        <v>1240</v>
      </c>
      <c r="BD1394" s="52" t="s">
        <v>1219</v>
      </c>
      <c r="BE1394" s="52" t="s">
        <v>1060</v>
      </c>
      <c r="BF1394" s="38"/>
    </row>
    <row r="1395" spans="1:58" s="33" customFormat="1" x14ac:dyDescent="0.2">
      <c r="A1395" s="47">
        <v>209920</v>
      </c>
      <c r="B1395" s="48" t="s">
        <v>1695</v>
      </c>
      <c r="C1395" s="48">
        <v>0</v>
      </c>
      <c r="D1395" s="48">
        <v>0</v>
      </c>
      <c r="E1395" s="48">
        <v>0</v>
      </c>
      <c r="F1395" s="49">
        <f t="shared" si="334"/>
        <v>0</v>
      </c>
      <c r="G1395" s="48">
        <v>0</v>
      </c>
      <c r="H1395" s="48">
        <v>0</v>
      </c>
      <c r="I1395" s="48">
        <v>0</v>
      </c>
      <c r="J1395" s="49">
        <f t="shared" si="335"/>
        <v>0</v>
      </c>
      <c r="K1395" s="48">
        <v>0</v>
      </c>
      <c r="L1395" s="48">
        <v>0</v>
      </c>
      <c r="M1395" s="48">
        <v>0</v>
      </c>
      <c r="N1395" s="49">
        <f t="shared" si="336"/>
        <v>0</v>
      </c>
      <c r="O1395" s="48">
        <v>0</v>
      </c>
      <c r="P1395" s="48">
        <v>0</v>
      </c>
      <c r="Q1395" s="48">
        <v>0</v>
      </c>
      <c r="R1395" s="49">
        <f t="shared" si="337"/>
        <v>0</v>
      </c>
      <c r="S1395" s="48">
        <v>0</v>
      </c>
      <c r="T1395" s="48">
        <v>0</v>
      </c>
      <c r="U1395" s="48">
        <v>0</v>
      </c>
      <c r="V1395" s="49">
        <f t="shared" si="338"/>
        <v>0</v>
      </c>
      <c r="W1395" s="48">
        <v>-4200</v>
      </c>
      <c r="X1395" s="48">
        <v>245000</v>
      </c>
      <c r="Y1395" s="48">
        <v>35</v>
      </c>
      <c r="Z1395" s="49">
        <f t="shared" si="339"/>
        <v>-0.51428571428571423</v>
      </c>
      <c r="AA1395" s="48">
        <v>29800</v>
      </c>
      <c r="AB1395" s="48">
        <v>230000</v>
      </c>
      <c r="AC1395" s="48">
        <v>30</v>
      </c>
      <c r="AD1395" s="49">
        <f t="shared" si="340"/>
        <v>4.0165217391304351</v>
      </c>
      <c r="AE1395" s="48">
        <v>-13700</v>
      </c>
      <c r="AF1395" s="48">
        <v>326500</v>
      </c>
      <c r="AG1395" s="48">
        <v>45</v>
      </c>
      <c r="AH1395" s="49">
        <f t="shared" si="341"/>
        <v>-1.2588055130168452</v>
      </c>
      <c r="AI1395" s="48">
        <v>-24261.24</v>
      </c>
      <c r="AJ1395" s="48">
        <v>392787.5</v>
      </c>
      <c r="AK1395" s="48">
        <v>54.25</v>
      </c>
      <c r="AL1395" s="49">
        <f t="shared" si="342"/>
        <v>-1.9147718295516025</v>
      </c>
      <c r="AM1395" s="48">
        <v>246319.76</v>
      </c>
      <c r="AN1395" s="48">
        <v>376500</v>
      </c>
      <c r="AO1395" s="48">
        <v>52</v>
      </c>
      <c r="AP1395" s="49">
        <f t="shared" si="343"/>
        <v>20.281308260292164</v>
      </c>
      <c r="AQ1395" s="48">
        <v>246599.76</v>
      </c>
      <c r="AR1395" s="50">
        <v>319500</v>
      </c>
      <c r="AS1395" s="50">
        <v>45</v>
      </c>
      <c r="AT1395" s="51">
        <f t="shared" si="344"/>
        <v>23.926737276995308</v>
      </c>
      <c r="AU1395" s="48">
        <v>408982.26</v>
      </c>
      <c r="AV1395" s="50">
        <v>467200</v>
      </c>
      <c r="AW1395" s="50">
        <v>62</v>
      </c>
      <c r="AX1395" s="51">
        <f t="shared" si="345"/>
        <v>27.137093450342469</v>
      </c>
      <c r="AY1395" s="50">
        <f t="shared" si="346"/>
        <v>25600</v>
      </c>
      <c r="AZ1395" s="50">
        <f t="shared" si="347"/>
        <v>475000</v>
      </c>
      <c r="BA1395" s="50">
        <f t="shared" si="348"/>
        <v>323.25</v>
      </c>
      <c r="BB1395" s="49">
        <v>11.697095632532516</v>
      </c>
      <c r="BC1395" s="52" t="s">
        <v>1240</v>
      </c>
      <c r="BD1395" s="52" t="s">
        <v>1219</v>
      </c>
      <c r="BE1395" s="52" t="s">
        <v>1060</v>
      </c>
      <c r="BF1395" s="38"/>
    </row>
    <row r="1396" spans="1:58" s="33" customFormat="1" x14ac:dyDescent="0.2">
      <c r="A1396" s="47">
        <v>211075</v>
      </c>
      <c r="B1396" s="48" t="s">
        <v>1709</v>
      </c>
      <c r="C1396" s="48">
        <v>0</v>
      </c>
      <c r="D1396" s="48">
        <v>0</v>
      </c>
      <c r="E1396" s="48">
        <v>0</v>
      </c>
      <c r="F1396" s="49">
        <f t="shared" si="334"/>
        <v>0</v>
      </c>
      <c r="G1396" s="48">
        <v>0</v>
      </c>
      <c r="H1396" s="48">
        <v>0</v>
      </c>
      <c r="I1396" s="48">
        <v>0</v>
      </c>
      <c r="J1396" s="49">
        <f t="shared" si="335"/>
        <v>0</v>
      </c>
      <c r="K1396" s="48">
        <v>0</v>
      </c>
      <c r="L1396" s="48">
        <v>0</v>
      </c>
      <c r="M1396" s="48">
        <v>0</v>
      </c>
      <c r="N1396" s="49">
        <f t="shared" si="336"/>
        <v>0</v>
      </c>
      <c r="O1396" s="48">
        <v>0</v>
      </c>
      <c r="P1396" s="48">
        <v>0</v>
      </c>
      <c r="Q1396" s="48">
        <v>0</v>
      </c>
      <c r="R1396" s="49">
        <f t="shared" si="337"/>
        <v>0</v>
      </c>
      <c r="S1396" s="48">
        <v>0</v>
      </c>
      <c r="T1396" s="48">
        <v>0</v>
      </c>
      <c r="U1396" s="48">
        <v>0</v>
      </c>
      <c r="V1396" s="49">
        <f t="shared" si="338"/>
        <v>0</v>
      </c>
      <c r="W1396" s="48">
        <v>0</v>
      </c>
      <c r="X1396" s="48">
        <v>0</v>
      </c>
      <c r="Y1396" s="48">
        <v>0</v>
      </c>
      <c r="Z1396" s="49">
        <f t="shared" si="339"/>
        <v>0</v>
      </c>
      <c r="AA1396" s="48">
        <v>0</v>
      </c>
      <c r="AB1396" s="48">
        <v>0</v>
      </c>
      <c r="AC1396" s="48">
        <v>0</v>
      </c>
      <c r="AD1396" s="49">
        <f t="shared" si="340"/>
        <v>0</v>
      </c>
      <c r="AE1396" s="48">
        <v>0</v>
      </c>
      <c r="AF1396" s="48">
        <v>0</v>
      </c>
      <c r="AG1396" s="48">
        <v>0</v>
      </c>
      <c r="AH1396" s="49">
        <f t="shared" si="341"/>
        <v>0</v>
      </c>
      <c r="AI1396" s="48">
        <v>0</v>
      </c>
      <c r="AJ1396" s="48">
        <v>0</v>
      </c>
      <c r="AK1396" s="48">
        <v>0</v>
      </c>
      <c r="AL1396" s="49">
        <f t="shared" si="342"/>
        <v>0</v>
      </c>
      <c r="AM1396" s="48">
        <v>142526.07</v>
      </c>
      <c r="AN1396" s="48">
        <v>292352.5</v>
      </c>
      <c r="AO1396" s="48">
        <v>40.049999999999997</v>
      </c>
      <c r="AP1396" s="49">
        <f t="shared" si="343"/>
        <v>15.112948136239641</v>
      </c>
      <c r="AQ1396" s="48">
        <v>359526.07</v>
      </c>
      <c r="AR1396" s="50">
        <v>447000</v>
      </c>
      <c r="AS1396" s="50">
        <v>60</v>
      </c>
      <c r="AT1396" s="51">
        <f t="shared" si="344"/>
        <v>24.933575324384787</v>
      </c>
      <c r="AU1396" s="48">
        <v>315134.06</v>
      </c>
      <c r="AV1396" s="50">
        <v>251850</v>
      </c>
      <c r="AW1396" s="50">
        <v>34.5</v>
      </c>
      <c r="AX1396" s="51">
        <f t="shared" si="345"/>
        <v>38.789580543974587</v>
      </c>
      <c r="AY1396" s="50">
        <f t="shared" si="346"/>
        <v>0</v>
      </c>
      <c r="AZ1396" s="50">
        <f t="shared" si="347"/>
        <v>0</v>
      </c>
      <c r="BA1396" s="50">
        <f t="shared" si="348"/>
        <v>134.55000000000001</v>
      </c>
      <c r="BB1396" s="49">
        <v>25.557615320784603</v>
      </c>
      <c r="BC1396" s="52" t="s">
        <v>1240</v>
      </c>
      <c r="BD1396" s="52" t="s">
        <v>1219</v>
      </c>
      <c r="BE1396" s="52" t="s">
        <v>1060</v>
      </c>
      <c r="BF1396" s="38"/>
    </row>
    <row r="1397" spans="1:58" s="33" customFormat="1" x14ac:dyDescent="0.2">
      <c r="A1397" s="47">
        <v>211137</v>
      </c>
      <c r="B1397" s="48" t="s">
        <v>163</v>
      </c>
      <c r="C1397" s="48">
        <v>0</v>
      </c>
      <c r="D1397" s="48">
        <v>0</v>
      </c>
      <c r="E1397" s="48">
        <v>0</v>
      </c>
      <c r="F1397" s="49">
        <f t="shared" si="334"/>
        <v>0</v>
      </c>
      <c r="G1397" s="48">
        <v>0</v>
      </c>
      <c r="H1397" s="48">
        <v>0</v>
      </c>
      <c r="I1397" s="48">
        <v>0</v>
      </c>
      <c r="J1397" s="49">
        <f t="shared" si="335"/>
        <v>0</v>
      </c>
      <c r="K1397" s="48">
        <v>0</v>
      </c>
      <c r="L1397" s="48">
        <v>0</v>
      </c>
      <c r="M1397" s="48">
        <v>0</v>
      </c>
      <c r="N1397" s="49">
        <f t="shared" si="336"/>
        <v>0</v>
      </c>
      <c r="O1397" s="48">
        <v>0</v>
      </c>
      <c r="P1397" s="48">
        <v>0</v>
      </c>
      <c r="Q1397" s="48">
        <v>0</v>
      </c>
      <c r="R1397" s="49">
        <f t="shared" si="337"/>
        <v>0</v>
      </c>
      <c r="S1397" s="48">
        <v>0</v>
      </c>
      <c r="T1397" s="48">
        <v>0</v>
      </c>
      <c r="U1397" s="48">
        <v>0</v>
      </c>
      <c r="V1397" s="49">
        <f t="shared" si="338"/>
        <v>0</v>
      </c>
      <c r="W1397" s="48">
        <v>0</v>
      </c>
      <c r="X1397" s="48">
        <v>0</v>
      </c>
      <c r="Y1397" s="48">
        <v>0</v>
      </c>
      <c r="Z1397" s="49">
        <f t="shared" si="339"/>
        <v>0</v>
      </c>
      <c r="AA1397" s="48">
        <v>0</v>
      </c>
      <c r="AB1397" s="48">
        <v>0</v>
      </c>
      <c r="AC1397" s="48">
        <v>0</v>
      </c>
      <c r="AD1397" s="49">
        <f t="shared" si="340"/>
        <v>0</v>
      </c>
      <c r="AE1397" s="48">
        <v>0</v>
      </c>
      <c r="AF1397" s="48">
        <v>0</v>
      </c>
      <c r="AG1397" s="48">
        <v>0</v>
      </c>
      <c r="AH1397" s="49">
        <f t="shared" si="341"/>
        <v>0</v>
      </c>
      <c r="AI1397" s="48">
        <v>0</v>
      </c>
      <c r="AJ1397" s="48">
        <v>0</v>
      </c>
      <c r="AK1397" s="48">
        <v>0</v>
      </c>
      <c r="AL1397" s="49">
        <f t="shared" si="342"/>
        <v>0</v>
      </c>
      <c r="AM1397" s="48">
        <v>-85325</v>
      </c>
      <c r="AN1397" s="48">
        <v>2192975</v>
      </c>
      <c r="AO1397" s="48">
        <v>303</v>
      </c>
      <c r="AP1397" s="49">
        <f t="shared" si="343"/>
        <v>-1.2061583009382233</v>
      </c>
      <c r="AQ1397" s="48">
        <v>257870</v>
      </c>
      <c r="AR1397" s="50">
        <v>2769750</v>
      </c>
      <c r="AS1397" s="50">
        <v>375</v>
      </c>
      <c r="AT1397" s="51">
        <f t="shared" si="344"/>
        <v>2.8861702319703944</v>
      </c>
      <c r="AU1397" s="48">
        <v>-335367.64</v>
      </c>
      <c r="AV1397" s="50">
        <v>4250312.5</v>
      </c>
      <c r="AW1397" s="50">
        <v>574.75</v>
      </c>
      <c r="AX1397" s="51">
        <f t="shared" si="345"/>
        <v>-2.4460311659436811</v>
      </c>
      <c r="AY1397" s="50">
        <f t="shared" si="346"/>
        <v>0</v>
      </c>
      <c r="AZ1397" s="50">
        <f t="shared" si="347"/>
        <v>0</v>
      </c>
      <c r="BA1397" s="50">
        <f t="shared" si="348"/>
        <v>1252.75</v>
      </c>
      <c r="BB1397" s="49">
        <v>-0.54786511397571114</v>
      </c>
      <c r="BC1397" s="52" t="s">
        <v>1240</v>
      </c>
      <c r="BD1397" s="52" t="s">
        <v>1219</v>
      </c>
      <c r="BE1397" s="52" t="s">
        <v>1060</v>
      </c>
      <c r="BF1397" s="38"/>
    </row>
    <row r="1398" spans="1:58" s="33" customFormat="1" x14ac:dyDescent="0.2">
      <c r="A1398" s="47">
        <v>211195</v>
      </c>
      <c r="B1398" s="48" t="s">
        <v>1710</v>
      </c>
      <c r="C1398" s="48">
        <v>0</v>
      </c>
      <c r="D1398" s="48">
        <v>0</v>
      </c>
      <c r="E1398" s="48">
        <v>0</v>
      </c>
      <c r="F1398" s="49">
        <f t="shared" si="334"/>
        <v>0</v>
      </c>
      <c r="G1398" s="48">
        <v>0</v>
      </c>
      <c r="H1398" s="48">
        <v>0</v>
      </c>
      <c r="I1398" s="48">
        <v>0</v>
      </c>
      <c r="J1398" s="49">
        <f t="shared" si="335"/>
        <v>0</v>
      </c>
      <c r="K1398" s="48">
        <v>0</v>
      </c>
      <c r="L1398" s="48">
        <v>0</v>
      </c>
      <c r="M1398" s="48">
        <v>0</v>
      </c>
      <c r="N1398" s="49">
        <f t="shared" si="336"/>
        <v>0</v>
      </c>
      <c r="O1398" s="48">
        <v>0</v>
      </c>
      <c r="P1398" s="48">
        <v>0</v>
      </c>
      <c r="Q1398" s="48">
        <v>0</v>
      </c>
      <c r="R1398" s="49">
        <f t="shared" si="337"/>
        <v>0</v>
      </c>
      <c r="S1398" s="48">
        <v>0</v>
      </c>
      <c r="T1398" s="48">
        <v>0</v>
      </c>
      <c r="U1398" s="48">
        <v>0</v>
      </c>
      <c r="V1398" s="49">
        <f t="shared" si="338"/>
        <v>0</v>
      </c>
      <c r="W1398" s="48">
        <v>0</v>
      </c>
      <c r="X1398" s="48">
        <v>0</v>
      </c>
      <c r="Y1398" s="48">
        <v>0</v>
      </c>
      <c r="Z1398" s="49">
        <f t="shared" si="339"/>
        <v>0</v>
      </c>
      <c r="AA1398" s="48">
        <v>0</v>
      </c>
      <c r="AB1398" s="48">
        <v>0</v>
      </c>
      <c r="AC1398" s="48">
        <v>0</v>
      </c>
      <c r="AD1398" s="49">
        <f t="shared" si="340"/>
        <v>0</v>
      </c>
      <c r="AE1398" s="48">
        <v>0</v>
      </c>
      <c r="AF1398" s="48">
        <v>0</v>
      </c>
      <c r="AG1398" s="48">
        <v>0</v>
      </c>
      <c r="AH1398" s="49">
        <f t="shared" si="341"/>
        <v>0</v>
      </c>
      <c r="AI1398" s="48">
        <v>0</v>
      </c>
      <c r="AJ1398" s="48">
        <v>0</v>
      </c>
      <c r="AK1398" s="48">
        <v>0</v>
      </c>
      <c r="AL1398" s="49">
        <f t="shared" si="342"/>
        <v>0</v>
      </c>
      <c r="AM1398" s="48">
        <v>-800</v>
      </c>
      <c r="AN1398" s="48">
        <v>73500</v>
      </c>
      <c r="AO1398" s="48">
        <v>10</v>
      </c>
      <c r="AP1398" s="49">
        <f t="shared" si="343"/>
        <v>-0.33741496598639453</v>
      </c>
      <c r="AQ1398" s="48">
        <v>48995.01</v>
      </c>
      <c r="AR1398" s="50">
        <v>519650</v>
      </c>
      <c r="AS1398" s="50">
        <v>70</v>
      </c>
      <c r="AT1398" s="51">
        <f t="shared" si="344"/>
        <v>2.9228236505340135</v>
      </c>
      <c r="AU1398" s="48">
        <v>-59149.99</v>
      </c>
      <c r="AV1398" s="50">
        <v>820250</v>
      </c>
      <c r="AW1398" s="50">
        <v>114</v>
      </c>
      <c r="AX1398" s="51">
        <f t="shared" si="345"/>
        <v>-2.2354766107893935</v>
      </c>
      <c r="AY1398" s="50">
        <f t="shared" si="346"/>
        <v>0</v>
      </c>
      <c r="AZ1398" s="50">
        <f t="shared" si="347"/>
        <v>0</v>
      </c>
      <c r="BA1398" s="50">
        <f t="shared" si="348"/>
        <v>194</v>
      </c>
      <c r="BB1398" s="49">
        <v>-0.24027478420829199</v>
      </c>
      <c r="BC1398" s="52" t="s">
        <v>1240</v>
      </c>
      <c r="BD1398" s="52" t="s">
        <v>1219</v>
      </c>
      <c r="BE1398" s="52" t="s">
        <v>1060</v>
      </c>
      <c r="BF1398" s="38"/>
    </row>
    <row r="1399" spans="1:58" s="33" customFormat="1" x14ac:dyDescent="0.2">
      <c r="A1399" s="47">
        <v>170139</v>
      </c>
      <c r="B1399" s="48" t="s">
        <v>1262</v>
      </c>
      <c r="C1399" s="48">
        <v>199716.58</v>
      </c>
      <c r="D1399" s="48">
        <v>0</v>
      </c>
      <c r="E1399" s="48">
        <v>0</v>
      </c>
      <c r="F1399" s="49">
        <f t="shared" si="334"/>
        <v>0</v>
      </c>
      <c r="G1399" s="48">
        <v>65.58</v>
      </c>
      <c r="H1399" s="48">
        <v>0</v>
      </c>
      <c r="I1399" s="48">
        <v>0</v>
      </c>
      <c r="J1399" s="49">
        <f t="shared" si="335"/>
        <v>0</v>
      </c>
      <c r="K1399" s="48">
        <v>65.58</v>
      </c>
      <c r="L1399" s="48">
        <v>0</v>
      </c>
      <c r="M1399" s="48">
        <v>0</v>
      </c>
      <c r="N1399" s="49">
        <f t="shared" si="336"/>
        <v>0</v>
      </c>
      <c r="O1399" s="48">
        <v>-125934.41</v>
      </c>
      <c r="P1399" s="48">
        <v>0</v>
      </c>
      <c r="Q1399" s="48">
        <v>0</v>
      </c>
      <c r="R1399" s="49">
        <f t="shared" si="337"/>
        <v>0</v>
      </c>
      <c r="S1399" s="48">
        <v>-125934.41</v>
      </c>
      <c r="T1399" s="48">
        <v>0</v>
      </c>
      <c r="U1399" s="48">
        <v>0</v>
      </c>
      <c r="V1399" s="49">
        <f t="shared" si="338"/>
        <v>0</v>
      </c>
      <c r="W1399" s="48">
        <v>-125934.41</v>
      </c>
      <c r="X1399" s="48">
        <v>0</v>
      </c>
      <c r="Y1399" s="48">
        <v>0</v>
      </c>
      <c r="Z1399" s="49">
        <f t="shared" si="339"/>
        <v>0</v>
      </c>
      <c r="AA1399" s="48">
        <v>-125934.41</v>
      </c>
      <c r="AB1399" s="48">
        <v>0</v>
      </c>
      <c r="AC1399" s="48">
        <v>0</v>
      </c>
      <c r="AD1399" s="49">
        <f t="shared" si="340"/>
        <v>0</v>
      </c>
      <c r="AE1399" s="48">
        <v>-125934.41</v>
      </c>
      <c r="AF1399" s="48">
        <v>0</v>
      </c>
      <c r="AG1399" s="48">
        <v>0</v>
      </c>
      <c r="AH1399" s="49">
        <f t="shared" si="341"/>
        <v>0</v>
      </c>
      <c r="AI1399" s="54">
        <v>0</v>
      </c>
      <c r="AJ1399" s="48">
        <v>0</v>
      </c>
      <c r="AK1399" s="48">
        <v>0</v>
      </c>
      <c r="AL1399" s="49">
        <f t="shared" si="342"/>
        <v>0</v>
      </c>
      <c r="AM1399" s="48">
        <v>0</v>
      </c>
      <c r="AN1399" s="48">
        <v>0</v>
      </c>
      <c r="AO1399" s="48">
        <v>0</v>
      </c>
      <c r="AP1399" s="49">
        <f t="shared" si="343"/>
        <v>0</v>
      </c>
      <c r="AQ1399" s="48">
        <v>0</v>
      </c>
      <c r="AR1399" s="50">
        <v>0</v>
      </c>
      <c r="AS1399" s="50">
        <v>0</v>
      </c>
      <c r="AT1399" s="51">
        <f t="shared" si="344"/>
        <v>0</v>
      </c>
      <c r="AU1399" s="48">
        <v>0</v>
      </c>
      <c r="AV1399" s="50">
        <v>0</v>
      </c>
      <c r="AW1399" s="50">
        <v>0</v>
      </c>
      <c r="AX1399" s="51">
        <f t="shared" si="345"/>
        <v>0</v>
      </c>
      <c r="AY1399" s="50">
        <f t="shared" si="346"/>
        <v>-303889.90000000002</v>
      </c>
      <c r="AZ1399" s="50">
        <f t="shared" si="347"/>
        <v>0</v>
      </c>
      <c r="BA1399" s="50">
        <f t="shared" si="348"/>
        <v>0</v>
      </c>
      <c r="BB1399" s="49">
        <v>0</v>
      </c>
      <c r="BC1399" s="52" t="s">
        <v>1240</v>
      </c>
      <c r="BD1399" s="52" t="s">
        <v>1219</v>
      </c>
      <c r="BE1399" s="52" t="s">
        <v>1060</v>
      </c>
      <c r="BF1399" s="38"/>
    </row>
    <row r="1400" spans="1:58" s="33" customFormat="1" x14ac:dyDescent="0.2">
      <c r="A1400" s="47">
        <v>178549</v>
      </c>
      <c r="B1400" s="48" t="s">
        <v>1253</v>
      </c>
      <c r="C1400" s="48">
        <v>1848443.59</v>
      </c>
      <c r="D1400" s="48">
        <v>0</v>
      </c>
      <c r="E1400" s="48">
        <v>0</v>
      </c>
      <c r="F1400" s="49">
        <f t="shared" si="334"/>
        <v>0</v>
      </c>
      <c r="G1400" s="48">
        <v>-907.41</v>
      </c>
      <c r="H1400" s="48">
        <v>0</v>
      </c>
      <c r="I1400" s="48">
        <v>0</v>
      </c>
      <c r="J1400" s="49">
        <f t="shared" si="335"/>
        <v>0</v>
      </c>
      <c r="K1400" s="48">
        <v>-907.41</v>
      </c>
      <c r="L1400" s="48">
        <v>0</v>
      </c>
      <c r="M1400" s="48">
        <v>0</v>
      </c>
      <c r="N1400" s="49">
        <f t="shared" si="336"/>
        <v>0</v>
      </c>
      <c r="O1400" s="48">
        <v>-126907.41</v>
      </c>
      <c r="P1400" s="48">
        <v>0</v>
      </c>
      <c r="Q1400" s="48">
        <v>0</v>
      </c>
      <c r="R1400" s="49">
        <f t="shared" si="337"/>
        <v>0</v>
      </c>
      <c r="S1400" s="48">
        <v>-126907.41</v>
      </c>
      <c r="T1400" s="48">
        <v>0</v>
      </c>
      <c r="U1400" s="48">
        <v>0</v>
      </c>
      <c r="V1400" s="49">
        <f t="shared" si="338"/>
        <v>0</v>
      </c>
      <c r="W1400" s="48">
        <v>-126907.41</v>
      </c>
      <c r="X1400" s="48">
        <v>0</v>
      </c>
      <c r="Y1400" s="48">
        <v>0</v>
      </c>
      <c r="Z1400" s="49">
        <f t="shared" si="339"/>
        <v>0</v>
      </c>
      <c r="AA1400" s="48">
        <v>-126907.41</v>
      </c>
      <c r="AB1400" s="48">
        <v>0</v>
      </c>
      <c r="AC1400" s="48">
        <v>0</v>
      </c>
      <c r="AD1400" s="49">
        <f t="shared" si="340"/>
        <v>0</v>
      </c>
      <c r="AE1400" s="48">
        <v>-126907.41</v>
      </c>
      <c r="AF1400" s="48">
        <v>0</v>
      </c>
      <c r="AG1400" s="48">
        <v>0</v>
      </c>
      <c r="AH1400" s="49">
        <f t="shared" si="341"/>
        <v>0</v>
      </c>
      <c r="AI1400" s="54">
        <v>0</v>
      </c>
      <c r="AJ1400" s="48">
        <v>0</v>
      </c>
      <c r="AK1400" s="48">
        <v>0</v>
      </c>
      <c r="AL1400" s="49">
        <f t="shared" si="342"/>
        <v>0</v>
      </c>
      <c r="AM1400" s="48">
        <v>0</v>
      </c>
      <c r="AN1400" s="48">
        <v>0</v>
      </c>
      <c r="AO1400" s="48">
        <v>0</v>
      </c>
      <c r="AP1400" s="49">
        <f t="shared" si="343"/>
        <v>0</v>
      </c>
      <c r="AQ1400" s="48">
        <v>0</v>
      </c>
      <c r="AR1400" s="50">
        <v>0</v>
      </c>
      <c r="AS1400" s="50">
        <v>0</v>
      </c>
      <c r="AT1400" s="51">
        <f t="shared" si="344"/>
        <v>0</v>
      </c>
      <c r="AU1400" s="48">
        <v>0</v>
      </c>
      <c r="AV1400" s="50">
        <v>0</v>
      </c>
      <c r="AW1400" s="50">
        <v>0</v>
      </c>
      <c r="AX1400" s="51">
        <f t="shared" si="345"/>
        <v>0</v>
      </c>
      <c r="AY1400" s="50">
        <f t="shared" si="346"/>
        <v>1338999.1300000006</v>
      </c>
      <c r="AZ1400" s="50">
        <f t="shared" si="347"/>
        <v>0</v>
      </c>
      <c r="BA1400" s="50">
        <f t="shared" si="348"/>
        <v>0</v>
      </c>
      <c r="BB1400" s="49">
        <v>0</v>
      </c>
      <c r="BC1400" s="52" t="s">
        <v>1240</v>
      </c>
      <c r="BD1400" s="52" t="s">
        <v>1219</v>
      </c>
      <c r="BE1400" s="52" t="s">
        <v>1060</v>
      </c>
      <c r="BF1400" s="38"/>
    </row>
    <row r="1401" spans="1:58" s="33" customFormat="1" x14ac:dyDescent="0.2">
      <c r="A1401" s="47">
        <v>203048</v>
      </c>
      <c r="B1401" s="48" t="s">
        <v>1711</v>
      </c>
      <c r="C1401" s="48">
        <v>85.78</v>
      </c>
      <c r="D1401" s="48">
        <v>0</v>
      </c>
      <c r="E1401" s="48">
        <v>0</v>
      </c>
      <c r="F1401" s="49">
        <f t="shared" si="334"/>
        <v>0</v>
      </c>
      <c r="G1401" s="48">
        <v>-13.22</v>
      </c>
      <c r="H1401" s="48">
        <v>0</v>
      </c>
      <c r="I1401" s="48">
        <v>0</v>
      </c>
      <c r="J1401" s="49">
        <f t="shared" si="335"/>
        <v>0</v>
      </c>
      <c r="K1401" s="48">
        <v>-13.22</v>
      </c>
      <c r="L1401" s="48">
        <v>0</v>
      </c>
      <c r="M1401" s="48">
        <v>0</v>
      </c>
      <c r="N1401" s="49">
        <f t="shared" si="336"/>
        <v>0</v>
      </c>
      <c r="O1401" s="48">
        <v>-13.22</v>
      </c>
      <c r="P1401" s="48">
        <v>0</v>
      </c>
      <c r="Q1401" s="48">
        <v>0</v>
      </c>
      <c r="R1401" s="49">
        <f t="shared" si="337"/>
        <v>0</v>
      </c>
      <c r="S1401" s="48">
        <v>-13.22</v>
      </c>
      <c r="T1401" s="48">
        <v>0</v>
      </c>
      <c r="U1401" s="48">
        <v>0</v>
      </c>
      <c r="V1401" s="49">
        <f t="shared" si="338"/>
        <v>0</v>
      </c>
      <c r="W1401" s="48">
        <v>-13.22</v>
      </c>
      <c r="X1401" s="48">
        <v>0</v>
      </c>
      <c r="Y1401" s="48">
        <v>0</v>
      </c>
      <c r="Z1401" s="49">
        <f t="shared" si="339"/>
        <v>0</v>
      </c>
      <c r="AA1401" s="48">
        <v>-13.22</v>
      </c>
      <c r="AB1401" s="48">
        <v>0</v>
      </c>
      <c r="AC1401" s="48">
        <v>0</v>
      </c>
      <c r="AD1401" s="49">
        <f t="shared" si="340"/>
        <v>0</v>
      </c>
      <c r="AE1401" s="48">
        <v>-13.22</v>
      </c>
      <c r="AF1401" s="48">
        <v>0</v>
      </c>
      <c r="AG1401" s="48">
        <v>0</v>
      </c>
      <c r="AH1401" s="49">
        <f t="shared" si="341"/>
        <v>0</v>
      </c>
      <c r="AI1401" s="54">
        <v>0</v>
      </c>
      <c r="AJ1401" s="48">
        <v>0</v>
      </c>
      <c r="AK1401" s="48">
        <v>0</v>
      </c>
      <c r="AL1401" s="49">
        <f t="shared" si="342"/>
        <v>0</v>
      </c>
      <c r="AM1401" s="48">
        <v>0</v>
      </c>
      <c r="AN1401" s="48">
        <v>0</v>
      </c>
      <c r="AO1401" s="48">
        <v>0</v>
      </c>
      <c r="AP1401" s="49">
        <f t="shared" si="343"/>
        <v>0</v>
      </c>
      <c r="AQ1401" s="48">
        <v>0</v>
      </c>
      <c r="AR1401" s="50">
        <v>0</v>
      </c>
      <c r="AS1401" s="50">
        <v>0</v>
      </c>
      <c r="AT1401" s="51">
        <f t="shared" si="344"/>
        <v>0</v>
      </c>
      <c r="AU1401" s="48">
        <v>0</v>
      </c>
      <c r="AV1401" s="50">
        <v>0</v>
      </c>
      <c r="AW1401" s="50">
        <v>0</v>
      </c>
      <c r="AX1401" s="51">
        <f t="shared" si="345"/>
        <v>0</v>
      </c>
      <c r="AY1401" s="50">
        <f t="shared" si="346"/>
        <v>6.4600000000000062</v>
      </c>
      <c r="AZ1401" s="50">
        <f t="shared" si="347"/>
        <v>0</v>
      </c>
      <c r="BA1401" s="50">
        <f t="shared" si="348"/>
        <v>0</v>
      </c>
      <c r="BB1401" s="49">
        <v>0</v>
      </c>
      <c r="BC1401" s="52" t="s">
        <v>1240</v>
      </c>
      <c r="BD1401" s="52" t="s">
        <v>1219</v>
      </c>
      <c r="BE1401" s="52" t="s">
        <v>1060</v>
      </c>
      <c r="BF1401" s="38"/>
    </row>
    <row r="1402" spans="1:58" s="33" customFormat="1" x14ac:dyDescent="0.2">
      <c r="A1402" s="47">
        <v>205556</v>
      </c>
      <c r="B1402" s="48" t="s">
        <v>1260</v>
      </c>
      <c r="C1402" s="48">
        <v>-2590.0100000000002</v>
      </c>
      <c r="D1402" s="48">
        <v>0</v>
      </c>
      <c r="E1402" s="48">
        <v>0</v>
      </c>
      <c r="F1402" s="49">
        <f t="shared" si="334"/>
        <v>0</v>
      </c>
      <c r="G1402" s="48">
        <v>-2590.0100000000002</v>
      </c>
      <c r="H1402" s="48">
        <v>0</v>
      </c>
      <c r="I1402" s="48">
        <v>0</v>
      </c>
      <c r="J1402" s="49">
        <f t="shared" si="335"/>
        <v>0</v>
      </c>
      <c r="K1402" s="48">
        <v>-2590.0100000000002</v>
      </c>
      <c r="L1402" s="48">
        <v>0</v>
      </c>
      <c r="M1402" s="48">
        <v>0</v>
      </c>
      <c r="N1402" s="49">
        <f t="shared" si="336"/>
        <v>0</v>
      </c>
      <c r="O1402" s="48">
        <v>-2590.0100000000002</v>
      </c>
      <c r="P1402" s="48">
        <v>0</v>
      </c>
      <c r="Q1402" s="48">
        <v>0</v>
      </c>
      <c r="R1402" s="49">
        <f t="shared" si="337"/>
        <v>0</v>
      </c>
      <c r="S1402" s="48">
        <v>-2590.0100000000002</v>
      </c>
      <c r="T1402" s="48">
        <v>0</v>
      </c>
      <c r="U1402" s="48">
        <v>0</v>
      </c>
      <c r="V1402" s="49">
        <f t="shared" si="338"/>
        <v>0</v>
      </c>
      <c r="W1402" s="48">
        <v>-2590.0100000000002</v>
      </c>
      <c r="X1402" s="48">
        <v>0</v>
      </c>
      <c r="Y1402" s="48">
        <v>0</v>
      </c>
      <c r="Z1402" s="49">
        <f t="shared" si="339"/>
        <v>0</v>
      </c>
      <c r="AA1402" s="48">
        <v>-2590.0100000000002</v>
      </c>
      <c r="AB1402" s="48">
        <v>0</v>
      </c>
      <c r="AC1402" s="48">
        <v>0</v>
      </c>
      <c r="AD1402" s="49">
        <f t="shared" si="340"/>
        <v>0</v>
      </c>
      <c r="AE1402" s="48">
        <v>-2590.0100000000002</v>
      </c>
      <c r="AF1402" s="48">
        <v>0</v>
      </c>
      <c r="AG1402" s="48">
        <v>0</v>
      </c>
      <c r="AH1402" s="49">
        <f t="shared" si="341"/>
        <v>0</v>
      </c>
      <c r="AI1402" s="54">
        <v>0</v>
      </c>
      <c r="AJ1402" s="48">
        <v>0</v>
      </c>
      <c r="AK1402" s="48">
        <v>0</v>
      </c>
      <c r="AL1402" s="49">
        <f t="shared" si="342"/>
        <v>0</v>
      </c>
      <c r="AM1402" s="48">
        <v>0</v>
      </c>
      <c r="AN1402" s="48">
        <v>0</v>
      </c>
      <c r="AO1402" s="48">
        <v>0</v>
      </c>
      <c r="AP1402" s="49">
        <f t="shared" si="343"/>
        <v>0</v>
      </c>
      <c r="AQ1402" s="48">
        <v>0</v>
      </c>
      <c r="AR1402" s="50">
        <v>0</v>
      </c>
      <c r="AS1402" s="50">
        <v>0</v>
      </c>
      <c r="AT1402" s="51">
        <f t="shared" si="344"/>
        <v>0</v>
      </c>
      <c r="AU1402" s="48">
        <v>0</v>
      </c>
      <c r="AV1402" s="50">
        <v>0</v>
      </c>
      <c r="AW1402" s="50">
        <v>0</v>
      </c>
      <c r="AX1402" s="51">
        <f t="shared" si="345"/>
        <v>0</v>
      </c>
      <c r="AY1402" s="50">
        <f t="shared" si="346"/>
        <v>-18130.07</v>
      </c>
      <c r="AZ1402" s="50">
        <f t="shared" si="347"/>
        <v>0</v>
      </c>
      <c r="BA1402" s="50">
        <f t="shared" si="348"/>
        <v>0</v>
      </c>
      <c r="BB1402" s="49">
        <v>0</v>
      </c>
      <c r="BC1402" s="52" t="s">
        <v>1240</v>
      </c>
      <c r="BD1402" s="52" t="s">
        <v>1219</v>
      </c>
      <c r="BE1402" s="52" t="s">
        <v>1060</v>
      </c>
      <c r="BF1402" s="38"/>
    </row>
    <row r="1403" spans="1:58" s="33" customFormat="1" x14ac:dyDescent="0.2">
      <c r="A1403" s="47">
        <v>170195</v>
      </c>
      <c r="B1403" s="48" t="s">
        <v>1712</v>
      </c>
      <c r="C1403" s="48">
        <v>0.13</v>
      </c>
      <c r="D1403" s="48">
        <v>0</v>
      </c>
      <c r="E1403" s="48">
        <v>0</v>
      </c>
      <c r="F1403" s="49">
        <f t="shared" si="334"/>
        <v>0</v>
      </c>
      <c r="G1403" s="48">
        <v>0.13</v>
      </c>
      <c r="H1403" s="48">
        <v>0</v>
      </c>
      <c r="I1403" s="48">
        <v>0</v>
      </c>
      <c r="J1403" s="49">
        <f t="shared" si="335"/>
        <v>0</v>
      </c>
      <c r="K1403" s="48">
        <v>0.13</v>
      </c>
      <c r="L1403" s="48">
        <v>0</v>
      </c>
      <c r="M1403" s="48">
        <v>0</v>
      </c>
      <c r="N1403" s="49">
        <f t="shared" si="336"/>
        <v>0</v>
      </c>
      <c r="O1403" s="48">
        <v>0.13</v>
      </c>
      <c r="P1403" s="48">
        <v>0</v>
      </c>
      <c r="Q1403" s="48">
        <v>0</v>
      </c>
      <c r="R1403" s="49">
        <f t="shared" si="337"/>
        <v>0</v>
      </c>
      <c r="S1403" s="54">
        <v>0</v>
      </c>
      <c r="T1403" s="48">
        <v>0</v>
      </c>
      <c r="U1403" s="48">
        <v>0</v>
      </c>
      <c r="V1403" s="49">
        <f t="shared" si="338"/>
        <v>0</v>
      </c>
      <c r="W1403" s="54">
        <v>0</v>
      </c>
      <c r="X1403" s="48">
        <v>0</v>
      </c>
      <c r="Y1403" s="48">
        <v>0</v>
      </c>
      <c r="Z1403" s="49">
        <f t="shared" si="339"/>
        <v>0</v>
      </c>
      <c r="AA1403" s="54">
        <v>0</v>
      </c>
      <c r="AB1403" s="48">
        <v>0</v>
      </c>
      <c r="AC1403" s="48">
        <v>0</v>
      </c>
      <c r="AD1403" s="49">
        <f t="shared" si="340"/>
        <v>0</v>
      </c>
      <c r="AE1403" s="54">
        <v>0</v>
      </c>
      <c r="AF1403" s="48">
        <v>0</v>
      </c>
      <c r="AG1403" s="48">
        <v>0</v>
      </c>
      <c r="AH1403" s="49">
        <f t="shared" si="341"/>
        <v>0</v>
      </c>
      <c r="AI1403" s="54">
        <v>0</v>
      </c>
      <c r="AJ1403" s="48">
        <v>0</v>
      </c>
      <c r="AK1403" s="48">
        <v>0</v>
      </c>
      <c r="AL1403" s="49">
        <f t="shared" si="342"/>
        <v>0</v>
      </c>
      <c r="AM1403" s="48">
        <v>0</v>
      </c>
      <c r="AN1403" s="48">
        <v>0</v>
      </c>
      <c r="AO1403" s="48">
        <v>0</v>
      </c>
      <c r="AP1403" s="49">
        <f t="shared" si="343"/>
        <v>0</v>
      </c>
      <c r="AQ1403" s="48">
        <v>0</v>
      </c>
      <c r="AR1403" s="50">
        <v>0</v>
      </c>
      <c r="AS1403" s="50">
        <v>0</v>
      </c>
      <c r="AT1403" s="51">
        <f t="shared" si="344"/>
        <v>0</v>
      </c>
      <c r="AU1403" s="48">
        <v>0</v>
      </c>
      <c r="AV1403" s="50">
        <v>0</v>
      </c>
      <c r="AW1403" s="50">
        <v>0</v>
      </c>
      <c r="AX1403" s="51">
        <f t="shared" si="345"/>
        <v>0</v>
      </c>
      <c r="AY1403" s="50">
        <f t="shared" si="346"/>
        <v>0.52</v>
      </c>
      <c r="AZ1403" s="50">
        <f t="shared" si="347"/>
        <v>0</v>
      </c>
      <c r="BA1403" s="50">
        <f t="shared" si="348"/>
        <v>0</v>
      </c>
      <c r="BB1403" s="49">
        <v>0</v>
      </c>
      <c r="BC1403" s="52" t="s">
        <v>1240</v>
      </c>
      <c r="BD1403" s="52" t="s">
        <v>1219</v>
      </c>
      <c r="BE1403" s="52" t="s">
        <v>1060</v>
      </c>
      <c r="BF1403" s="38"/>
    </row>
    <row r="1404" spans="1:58" s="33" customFormat="1" x14ac:dyDescent="0.2">
      <c r="A1404" s="47">
        <v>211445</v>
      </c>
      <c r="B1404" s="48" t="s">
        <v>1703</v>
      </c>
      <c r="C1404" s="48">
        <v>0</v>
      </c>
      <c r="D1404" s="48">
        <v>0</v>
      </c>
      <c r="E1404" s="48">
        <v>0</v>
      </c>
      <c r="F1404" s="49">
        <f t="shared" si="334"/>
        <v>0</v>
      </c>
      <c r="G1404" s="48">
        <v>0</v>
      </c>
      <c r="H1404" s="48">
        <v>0</v>
      </c>
      <c r="I1404" s="48">
        <v>0</v>
      </c>
      <c r="J1404" s="49">
        <f t="shared" si="335"/>
        <v>0</v>
      </c>
      <c r="K1404" s="48">
        <v>0</v>
      </c>
      <c r="L1404" s="48">
        <v>0</v>
      </c>
      <c r="M1404" s="48">
        <v>0</v>
      </c>
      <c r="N1404" s="49">
        <f t="shared" si="336"/>
        <v>0</v>
      </c>
      <c r="O1404" s="48">
        <v>0</v>
      </c>
      <c r="P1404" s="48">
        <v>0</v>
      </c>
      <c r="Q1404" s="48">
        <v>0</v>
      </c>
      <c r="R1404" s="49">
        <f t="shared" si="337"/>
        <v>0</v>
      </c>
      <c r="S1404" s="54">
        <v>0</v>
      </c>
      <c r="T1404" s="48">
        <v>0</v>
      </c>
      <c r="U1404" s="48">
        <v>0</v>
      </c>
      <c r="V1404" s="49">
        <f t="shared" si="338"/>
        <v>0</v>
      </c>
      <c r="W1404" s="54">
        <v>0</v>
      </c>
      <c r="X1404" s="48">
        <v>0</v>
      </c>
      <c r="Y1404" s="48">
        <v>0</v>
      </c>
      <c r="Z1404" s="49">
        <f t="shared" si="339"/>
        <v>0</v>
      </c>
      <c r="AA1404" s="54">
        <v>0</v>
      </c>
      <c r="AB1404" s="48">
        <v>0</v>
      </c>
      <c r="AC1404" s="48">
        <v>0</v>
      </c>
      <c r="AD1404" s="49">
        <f t="shared" si="340"/>
        <v>0</v>
      </c>
      <c r="AE1404" s="54">
        <v>0</v>
      </c>
      <c r="AF1404" s="48">
        <v>0</v>
      </c>
      <c r="AG1404" s="48">
        <v>0</v>
      </c>
      <c r="AH1404" s="49">
        <f t="shared" si="341"/>
        <v>0</v>
      </c>
      <c r="AI1404" s="54">
        <v>0</v>
      </c>
      <c r="AJ1404" s="48">
        <v>0</v>
      </c>
      <c r="AK1404" s="48">
        <v>0</v>
      </c>
      <c r="AL1404" s="49">
        <f t="shared" si="342"/>
        <v>0</v>
      </c>
      <c r="AM1404" s="48">
        <v>0</v>
      </c>
      <c r="AN1404" s="48">
        <v>0</v>
      </c>
      <c r="AO1404" s="48">
        <v>0</v>
      </c>
      <c r="AP1404" s="49">
        <f t="shared" si="343"/>
        <v>0</v>
      </c>
      <c r="AQ1404" s="48">
        <v>-7935</v>
      </c>
      <c r="AR1404" s="50">
        <v>212875</v>
      </c>
      <c r="AS1404" s="50">
        <v>29.5</v>
      </c>
      <c r="AT1404" s="51">
        <f t="shared" si="344"/>
        <v>-1.1555372871403407</v>
      </c>
      <c r="AU1404" s="48">
        <v>-12505</v>
      </c>
      <c r="AV1404" s="50">
        <v>199675</v>
      </c>
      <c r="AW1404" s="50">
        <v>26.5</v>
      </c>
      <c r="AX1404" s="51">
        <f t="shared" si="345"/>
        <v>-1.9414298234631275</v>
      </c>
      <c r="AY1404" s="50">
        <f t="shared" si="346"/>
        <v>0</v>
      </c>
      <c r="AZ1404" s="50">
        <f t="shared" si="347"/>
        <v>0</v>
      </c>
      <c r="BA1404" s="50">
        <f t="shared" si="348"/>
        <v>56</v>
      </c>
      <c r="BB1404" s="49">
        <v>-1.5359107986910678</v>
      </c>
      <c r="BC1404" s="52" t="s">
        <v>1240</v>
      </c>
      <c r="BD1404" s="52" t="s">
        <v>1219</v>
      </c>
      <c r="BE1404" s="52" t="s">
        <v>1060</v>
      </c>
      <c r="BF1404" s="38"/>
    </row>
    <row r="1405" spans="1:58" s="33" customFormat="1" x14ac:dyDescent="0.2">
      <c r="A1405" s="47">
        <v>144746</v>
      </c>
      <c r="B1405" s="48" t="s">
        <v>1713</v>
      </c>
      <c r="C1405" s="48">
        <v>-43183.68</v>
      </c>
      <c r="D1405" s="48">
        <v>1476800</v>
      </c>
      <c r="E1405" s="48">
        <v>210</v>
      </c>
      <c r="F1405" s="49">
        <f t="shared" si="334"/>
        <v>-0.87724160346695568</v>
      </c>
      <c r="G1405" s="48">
        <v>-8176.68</v>
      </c>
      <c r="H1405" s="48">
        <v>473400</v>
      </c>
      <c r="I1405" s="48">
        <v>70</v>
      </c>
      <c r="J1405" s="49">
        <f t="shared" si="335"/>
        <v>-0.53543954372623581</v>
      </c>
      <c r="K1405" s="48">
        <v>171681.33</v>
      </c>
      <c r="L1405" s="48">
        <v>1471200</v>
      </c>
      <c r="M1405" s="48">
        <v>210</v>
      </c>
      <c r="N1405" s="49">
        <f t="shared" si="336"/>
        <v>3.5008427814029361</v>
      </c>
      <c r="O1405" s="48">
        <v>-9327.68</v>
      </c>
      <c r="P1405" s="48">
        <v>738800</v>
      </c>
      <c r="Q1405" s="48">
        <v>105</v>
      </c>
      <c r="R1405" s="49">
        <f t="shared" si="337"/>
        <v>-0.39138884677855984</v>
      </c>
      <c r="S1405" s="48">
        <v>-49314.68</v>
      </c>
      <c r="T1405" s="48">
        <v>481000</v>
      </c>
      <c r="U1405" s="48">
        <v>70</v>
      </c>
      <c r="V1405" s="49">
        <f t="shared" si="338"/>
        <v>-3.1782849896049896</v>
      </c>
      <c r="W1405" s="48">
        <v>-57319.68</v>
      </c>
      <c r="X1405" s="48">
        <v>1180500</v>
      </c>
      <c r="Y1405" s="48">
        <v>175</v>
      </c>
      <c r="Z1405" s="49">
        <f t="shared" si="339"/>
        <v>-1.4566627700127064</v>
      </c>
      <c r="AA1405" s="48">
        <v>132535.32</v>
      </c>
      <c r="AB1405" s="48">
        <v>1220000</v>
      </c>
      <c r="AC1405" s="48">
        <v>165</v>
      </c>
      <c r="AD1405" s="49">
        <f t="shared" si="340"/>
        <v>3.3677007540983612</v>
      </c>
      <c r="AE1405" s="48">
        <v>-8842.68</v>
      </c>
      <c r="AF1405" s="48">
        <v>255500</v>
      </c>
      <c r="AG1405" s="48">
        <v>35</v>
      </c>
      <c r="AH1405" s="49">
        <f t="shared" si="341"/>
        <v>-1.0382794520547947</v>
      </c>
      <c r="AI1405" s="48">
        <v>-79553.679999999993</v>
      </c>
      <c r="AJ1405" s="48">
        <v>1302800</v>
      </c>
      <c r="AK1405" s="48">
        <v>181</v>
      </c>
      <c r="AL1405" s="49">
        <f t="shared" si="342"/>
        <v>-1.8929721215842799</v>
      </c>
      <c r="AM1405" s="48">
        <v>-38108.67</v>
      </c>
      <c r="AN1405" s="48">
        <v>1113750</v>
      </c>
      <c r="AO1405" s="48">
        <v>159</v>
      </c>
      <c r="AP1405" s="49">
        <f t="shared" si="343"/>
        <v>-1.0607127003367003</v>
      </c>
      <c r="AQ1405" s="48">
        <v>184353.83</v>
      </c>
      <c r="AR1405" s="50">
        <v>1315362.5</v>
      </c>
      <c r="AS1405" s="50">
        <v>185.95</v>
      </c>
      <c r="AT1405" s="51">
        <f t="shared" si="344"/>
        <v>4.3447861178952571</v>
      </c>
      <c r="AU1405" s="48">
        <v>11838.94</v>
      </c>
      <c r="AV1405" s="50">
        <v>2051500</v>
      </c>
      <c r="AW1405" s="50">
        <v>280</v>
      </c>
      <c r="AX1405" s="51">
        <f t="shared" si="345"/>
        <v>0.17889697294662443</v>
      </c>
      <c r="AY1405" s="50">
        <f t="shared" si="346"/>
        <v>136894.25</v>
      </c>
      <c r="AZ1405" s="50">
        <f t="shared" si="347"/>
        <v>7041700</v>
      </c>
      <c r="BA1405" s="50">
        <f t="shared" si="348"/>
        <v>1845.95</v>
      </c>
      <c r="BB1405" s="49">
        <v>0.48958270799628073</v>
      </c>
      <c r="BC1405" s="52" t="s">
        <v>1219</v>
      </c>
      <c r="BD1405" s="52" t="s">
        <v>1219</v>
      </c>
      <c r="BE1405" s="52" t="s">
        <v>1060</v>
      </c>
      <c r="BF1405" s="38"/>
    </row>
    <row r="1406" spans="1:58" s="33" customFormat="1" x14ac:dyDescent="0.2">
      <c r="A1406" s="47">
        <v>170132</v>
      </c>
      <c r="B1406" s="48" t="s">
        <v>1273</v>
      </c>
      <c r="C1406" s="48">
        <v>-1245927.08</v>
      </c>
      <c r="D1406" s="48">
        <v>3607335</v>
      </c>
      <c r="E1406" s="48">
        <v>523</v>
      </c>
      <c r="F1406" s="49">
        <f t="shared" si="334"/>
        <v>-10.361613878389448</v>
      </c>
      <c r="G1406" s="48">
        <v>423183.89</v>
      </c>
      <c r="H1406" s="48">
        <v>2317400</v>
      </c>
      <c r="I1406" s="48">
        <v>341</v>
      </c>
      <c r="J1406" s="49">
        <f t="shared" si="335"/>
        <v>5.6609564986622942</v>
      </c>
      <c r="K1406" s="48">
        <v>-221346.13</v>
      </c>
      <c r="L1406" s="48">
        <v>3402040</v>
      </c>
      <c r="M1406" s="48">
        <v>491</v>
      </c>
      <c r="N1406" s="49">
        <f t="shared" si="336"/>
        <v>-1.9518829584602182</v>
      </c>
      <c r="O1406" s="48">
        <v>-23879.13</v>
      </c>
      <c r="P1406" s="48">
        <v>1485710</v>
      </c>
      <c r="Q1406" s="48">
        <v>211.5</v>
      </c>
      <c r="R1406" s="49">
        <f t="shared" si="337"/>
        <v>-0.49824866898654513</v>
      </c>
      <c r="S1406" s="48">
        <v>-228670.15</v>
      </c>
      <c r="T1406" s="48">
        <v>4186292</v>
      </c>
      <c r="U1406" s="48">
        <v>612.40000000000009</v>
      </c>
      <c r="V1406" s="49">
        <f t="shared" si="338"/>
        <v>-1.6933301953136568</v>
      </c>
      <c r="W1406" s="48">
        <v>-424722.89</v>
      </c>
      <c r="X1406" s="48">
        <v>864143</v>
      </c>
      <c r="Y1406" s="48">
        <v>126.35</v>
      </c>
      <c r="Z1406" s="49">
        <f t="shared" si="339"/>
        <v>-14.744882154921118</v>
      </c>
      <c r="AA1406" s="48">
        <v>-904.86</v>
      </c>
      <c r="AB1406" s="48">
        <v>1917040</v>
      </c>
      <c r="AC1406" s="48">
        <v>262</v>
      </c>
      <c r="AD1406" s="49">
        <f t="shared" si="340"/>
        <v>-1.4632276843467011E-2</v>
      </c>
      <c r="AE1406" s="48">
        <v>185061.13</v>
      </c>
      <c r="AF1406" s="48">
        <v>1393900</v>
      </c>
      <c r="AG1406" s="48">
        <v>190</v>
      </c>
      <c r="AH1406" s="49">
        <f t="shared" si="341"/>
        <v>3.9829499246717841</v>
      </c>
      <c r="AI1406" s="48">
        <v>-82014.39</v>
      </c>
      <c r="AJ1406" s="48">
        <v>1974050</v>
      </c>
      <c r="AK1406" s="48">
        <v>272.5</v>
      </c>
      <c r="AL1406" s="49">
        <f t="shared" si="342"/>
        <v>-1.2879339885007979</v>
      </c>
      <c r="AM1406" s="48">
        <v>210955.63</v>
      </c>
      <c r="AN1406" s="48">
        <v>1921600</v>
      </c>
      <c r="AO1406" s="48">
        <v>272</v>
      </c>
      <c r="AP1406" s="49">
        <f t="shared" si="343"/>
        <v>3.4032184273522068</v>
      </c>
      <c r="AQ1406" s="48">
        <v>23634.33</v>
      </c>
      <c r="AR1406" s="50">
        <v>3524560</v>
      </c>
      <c r="AS1406" s="50">
        <v>492</v>
      </c>
      <c r="AT1406" s="51">
        <f t="shared" si="344"/>
        <v>0.2078739558980412</v>
      </c>
      <c r="AU1406" s="48">
        <v>215986.47</v>
      </c>
      <c r="AV1406" s="50">
        <v>3838430</v>
      </c>
      <c r="AW1406" s="50">
        <v>516</v>
      </c>
      <c r="AX1406" s="51">
        <f t="shared" si="345"/>
        <v>1.7443539598221147</v>
      </c>
      <c r="AY1406" s="50">
        <f t="shared" si="346"/>
        <v>-1722266.3499999999</v>
      </c>
      <c r="AZ1406" s="50">
        <f t="shared" si="347"/>
        <v>17779960</v>
      </c>
      <c r="BA1406" s="50">
        <f t="shared" si="348"/>
        <v>4309.75</v>
      </c>
      <c r="BB1406" s="49">
        <v>-1.1904358360305589</v>
      </c>
      <c r="BC1406" s="52" t="s">
        <v>1219</v>
      </c>
      <c r="BD1406" s="52" t="s">
        <v>1219</v>
      </c>
      <c r="BE1406" s="52" t="s">
        <v>1060</v>
      </c>
      <c r="BF1406" s="38"/>
    </row>
    <row r="1407" spans="1:58" s="33" customFormat="1" x14ac:dyDescent="0.2">
      <c r="A1407" s="47">
        <v>170146</v>
      </c>
      <c r="B1407" s="48" t="s">
        <v>1274</v>
      </c>
      <c r="C1407" s="48">
        <v>-100839.41</v>
      </c>
      <c r="D1407" s="48">
        <v>3302830</v>
      </c>
      <c r="E1407" s="48">
        <v>471.5</v>
      </c>
      <c r="F1407" s="49">
        <f t="shared" si="334"/>
        <v>-0.91593642421801913</v>
      </c>
      <c r="G1407" s="48">
        <v>61668.57</v>
      </c>
      <c r="H1407" s="48">
        <v>3874130</v>
      </c>
      <c r="I1407" s="48">
        <v>571.5</v>
      </c>
      <c r="J1407" s="49">
        <f t="shared" si="335"/>
        <v>0.49345934958300314</v>
      </c>
      <c r="K1407" s="48">
        <v>-61735.97</v>
      </c>
      <c r="L1407" s="48">
        <v>5011700</v>
      </c>
      <c r="M1407" s="48">
        <v>720</v>
      </c>
      <c r="N1407" s="49">
        <f t="shared" si="336"/>
        <v>-0.36955107049504166</v>
      </c>
      <c r="O1407" s="48">
        <v>145960.98000000001</v>
      </c>
      <c r="P1407" s="48">
        <v>2832316.5</v>
      </c>
      <c r="Q1407" s="48">
        <v>402.35</v>
      </c>
      <c r="R1407" s="49">
        <f t="shared" si="337"/>
        <v>1.5975581754369614</v>
      </c>
      <c r="S1407" s="48">
        <v>-130264.02</v>
      </c>
      <c r="T1407" s="48">
        <v>1935800</v>
      </c>
      <c r="U1407" s="48">
        <v>282</v>
      </c>
      <c r="V1407" s="49">
        <f t="shared" si="338"/>
        <v>-2.0860546647380929</v>
      </c>
      <c r="W1407" s="48">
        <v>-357227.24</v>
      </c>
      <c r="X1407" s="48">
        <v>1721000</v>
      </c>
      <c r="Y1407" s="48">
        <v>251</v>
      </c>
      <c r="Z1407" s="49">
        <f t="shared" si="339"/>
        <v>-6.2270872748402093</v>
      </c>
      <c r="AA1407" s="48">
        <v>171242.78</v>
      </c>
      <c r="AB1407" s="48">
        <v>3828100</v>
      </c>
      <c r="AC1407" s="48">
        <v>531</v>
      </c>
      <c r="AD1407" s="49">
        <f t="shared" si="340"/>
        <v>1.3867260991092187</v>
      </c>
      <c r="AE1407" s="48">
        <v>-32157.22</v>
      </c>
      <c r="AF1407" s="48">
        <v>829000</v>
      </c>
      <c r="AG1407" s="48">
        <v>115</v>
      </c>
      <c r="AH1407" s="49">
        <f t="shared" si="341"/>
        <v>-1.163711218335344</v>
      </c>
      <c r="AI1407" s="48">
        <v>945952.75</v>
      </c>
      <c r="AJ1407" s="48">
        <v>5356200</v>
      </c>
      <c r="AK1407" s="48">
        <v>740</v>
      </c>
      <c r="AL1407" s="49">
        <f t="shared" si="342"/>
        <v>5.4748768249878639</v>
      </c>
      <c r="AM1407" s="48">
        <v>445084.73</v>
      </c>
      <c r="AN1407" s="48">
        <v>1988275</v>
      </c>
      <c r="AO1407" s="48">
        <v>276</v>
      </c>
      <c r="AP1407" s="49">
        <f t="shared" si="343"/>
        <v>6.9394961109504463</v>
      </c>
      <c r="AQ1407" s="48">
        <v>305939.7</v>
      </c>
      <c r="AR1407" s="50">
        <v>3017700</v>
      </c>
      <c r="AS1407" s="50">
        <v>422</v>
      </c>
      <c r="AT1407" s="51">
        <f t="shared" si="344"/>
        <v>3.1428341783477487</v>
      </c>
      <c r="AU1407" s="48">
        <v>-800634.14</v>
      </c>
      <c r="AV1407" s="50">
        <v>3803315</v>
      </c>
      <c r="AW1407" s="50">
        <v>515.5</v>
      </c>
      <c r="AX1407" s="51">
        <f t="shared" si="345"/>
        <v>-6.525796138368765</v>
      </c>
      <c r="AY1407" s="50">
        <f t="shared" si="346"/>
        <v>-271194.30999999994</v>
      </c>
      <c r="AZ1407" s="50">
        <f t="shared" si="347"/>
        <v>22505876.5</v>
      </c>
      <c r="BA1407" s="50">
        <f t="shared" si="348"/>
        <v>5297.85</v>
      </c>
      <c r="BB1407" s="49">
        <v>0.4902015240304386</v>
      </c>
      <c r="BC1407" s="52" t="s">
        <v>1219</v>
      </c>
      <c r="BD1407" s="52" t="s">
        <v>1219</v>
      </c>
      <c r="BE1407" s="52" t="s">
        <v>1060</v>
      </c>
      <c r="BF1407" s="38"/>
    </row>
    <row r="1408" spans="1:58" s="33" customFormat="1" x14ac:dyDescent="0.2">
      <c r="A1408" s="47">
        <v>170147</v>
      </c>
      <c r="B1408" s="48" t="s">
        <v>1275</v>
      </c>
      <c r="C1408" s="48">
        <v>-1537.58</v>
      </c>
      <c r="D1408" s="48">
        <v>256540</v>
      </c>
      <c r="E1408" s="48">
        <v>37</v>
      </c>
      <c r="F1408" s="49">
        <f t="shared" si="334"/>
        <v>-0.1798058782256178</v>
      </c>
      <c r="G1408" s="48">
        <v>-7961.65</v>
      </c>
      <c r="H1408" s="48">
        <v>448640</v>
      </c>
      <c r="I1408" s="48">
        <v>67</v>
      </c>
      <c r="J1408" s="49">
        <f t="shared" si="335"/>
        <v>-0.55013184290299566</v>
      </c>
      <c r="K1408" s="48">
        <v>121466.47</v>
      </c>
      <c r="L1408" s="48">
        <v>756600</v>
      </c>
      <c r="M1408" s="48">
        <v>110</v>
      </c>
      <c r="N1408" s="49">
        <f t="shared" si="336"/>
        <v>4.8162755749405237</v>
      </c>
      <c r="O1408" s="48">
        <v>118309.9</v>
      </c>
      <c r="P1408" s="48">
        <v>546820</v>
      </c>
      <c r="Q1408" s="48">
        <v>78</v>
      </c>
      <c r="R1408" s="49">
        <f t="shared" si="337"/>
        <v>6.7071557368055297</v>
      </c>
      <c r="S1408" s="48">
        <v>120450.53</v>
      </c>
      <c r="T1408" s="48">
        <v>134000</v>
      </c>
      <c r="U1408" s="48">
        <v>20</v>
      </c>
      <c r="V1408" s="49">
        <f t="shared" si="338"/>
        <v>27.865421119402981</v>
      </c>
      <c r="W1408" s="48">
        <v>91563.04</v>
      </c>
      <c r="X1408" s="48">
        <v>99400</v>
      </c>
      <c r="Y1408" s="48">
        <v>14</v>
      </c>
      <c r="Z1408" s="49">
        <f t="shared" si="339"/>
        <v>27.634720321931585</v>
      </c>
      <c r="AA1408" s="48">
        <v>-36.96</v>
      </c>
      <c r="AB1408" s="48">
        <v>0</v>
      </c>
      <c r="AC1408" s="48">
        <v>0</v>
      </c>
      <c r="AD1408" s="49">
        <f t="shared" si="340"/>
        <v>0</v>
      </c>
      <c r="AE1408" s="48">
        <v>284163.03999999998</v>
      </c>
      <c r="AF1408" s="48">
        <v>432200</v>
      </c>
      <c r="AG1408" s="48">
        <v>60</v>
      </c>
      <c r="AH1408" s="49">
        <f t="shared" si="341"/>
        <v>19.724412771864877</v>
      </c>
      <c r="AI1408" s="48">
        <v>-5743.26</v>
      </c>
      <c r="AJ1408" s="48">
        <v>0</v>
      </c>
      <c r="AK1408" s="48">
        <v>0</v>
      </c>
      <c r="AL1408" s="49">
        <f t="shared" si="342"/>
        <v>0</v>
      </c>
      <c r="AM1408" s="48">
        <v>428030.14</v>
      </c>
      <c r="AN1408" s="48">
        <v>721000</v>
      </c>
      <c r="AO1408" s="48">
        <v>105</v>
      </c>
      <c r="AP1408" s="49">
        <f t="shared" si="343"/>
        <v>18.403515034674061</v>
      </c>
      <c r="AQ1408" s="48">
        <v>494030.14</v>
      </c>
      <c r="AR1408" s="50">
        <v>627000</v>
      </c>
      <c r="AS1408" s="50">
        <v>90</v>
      </c>
      <c r="AT1408" s="51">
        <f t="shared" si="344"/>
        <v>24.425732599681023</v>
      </c>
      <c r="AU1408" s="48">
        <v>212127.72</v>
      </c>
      <c r="AV1408" s="50">
        <v>513500</v>
      </c>
      <c r="AW1408" s="50">
        <v>70</v>
      </c>
      <c r="AX1408" s="51">
        <f t="shared" si="345"/>
        <v>12.806152521908471</v>
      </c>
      <c r="AY1408" s="50">
        <f t="shared" si="346"/>
        <v>442253.75</v>
      </c>
      <c r="AZ1408" s="50">
        <f t="shared" si="347"/>
        <v>2242000</v>
      </c>
      <c r="BA1408" s="50">
        <f t="shared" si="348"/>
        <v>651</v>
      </c>
      <c r="BB1408" s="49">
        <v>12.677361251846463</v>
      </c>
      <c r="BC1408" s="52" t="s">
        <v>1219</v>
      </c>
      <c r="BD1408" s="52" t="s">
        <v>1219</v>
      </c>
      <c r="BE1408" s="52" t="s">
        <v>1060</v>
      </c>
      <c r="BF1408" s="38"/>
    </row>
    <row r="1409" spans="1:58" s="33" customFormat="1" x14ac:dyDescent="0.2">
      <c r="A1409" s="47">
        <v>170149</v>
      </c>
      <c r="B1409" s="48" t="s">
        <v>1276</v>
      </c>
      <c r="C1409" s="48">
        <v>1073809.53</v>
      </c>
      <c r="D1409" s="48">
        <v>1181400</v>
      </c>
      <c r="E1409" s="48">
        <v>170</v>
      </c>
      <c r="F1409" s="49">
        <f t="shared" si="334"/>
        <v>27.2678905535805</v>
      </c>
      <c r="G1409" s="48">
        <v>1212859.53</v>
      </c>
      <c r="H1409" s="48">
        <v>2122560</v>
      </c>
      <c r="I1409" s="48">
        <v>313</v>
      </c>
      <c r="J1409" s="49">
        <f t="shared" si="335"/>
        <v>17.713819835481683</v>
      </c>
      <c r="K1409" s="48">
        <v>1284723.53</v>
      </c>
      <c r="L1409" s="48">
        <v>2683940</v>
      </c>
      <c r="M1409" s="48">
        <v>381</v>
      </c>
      <c r="N1409" s="49">
        <f t="shared" si="336"/>
        <v>14.360122022101836</v>
      </c>
      <c r="O1409" s="48">
        <v>1939321.56</v>
      </c>
      <c r="P1409" s="48">
        <v>2539540</v>
      </c>
      <c r="Q1409" s="48">
        <v>363</v>
      </c>
      <c r="R1409" s="49">
        <f t="shared" si="337"/>
        <v>23.673172448553679</v>
      </c>
      <c r="S1409" s="48">
        <v>168502.56</v>
      </c>
      <c r="T1409" s="48">
        <v>233500</v>
      </c>
      <c r="U1409" s="48">
        <v>35</v>
      </c>
      <c r="V1409" s="49">
        <f t="shared" si="338"/>
        <v>22.370789550321199</v>
      </c>
      <c r="W1409" s="48">
        <v>1624465.57</v>
      </c>
      <c r="X1409" s="48">
        <v>2035060</v>
      </c>
      <c r="Y1409" s="48">
        <v>299.39999999999998</v>
      </c>
      <c r="Z1409" s="49">
        <f t="shared" si="339"/>
        <v>23.947189321199378</v>
      </c>
      <c r="AA1409" s="48">
        <v>1986915.59</v>
      </c>
      <c r="AB1409" s="48">
        <v>2172300</v>
      </c>
      <c r="AC1409" s="48">
        <v>293</v>
      </c>
      <c r="AD1409" s="49">
        <f t="shared" si="340"/>
        <v>28.354455319246885</v>
      </c>
      <c r="AE1409" s="48">
        <v>1835814.59</v>
      </c>
      <c r="AF1409" s="48">
        <v>517500</v>
      </c>
      <c r="AG1409" s="48">
        <v>70</v>
      </c>
      <c r="AH1409" s="49">
        <f t="shared" si="341"/>
        <v>106.42403420289855</v>
      </c>
      <c r="AI1409" s="48">
        <v>2017319.09</v>
      </c>
      <c r="AJ1409" s="48">
        <v>2652300</v>
      </c>
      <c r="AK1409" s="48">
        <v>367.5</v>
      </c>
      <c r="AL1409" s="49">
        <f t="shared" si="342"/>
        <v>23.578362851110359</v>
      </c>
      <c r="AM1409" s="48">
        <v>982967.09</v>
      </c>
      <c r="AN1409" s="48">
        <v>322000</v>
      </c>
      <c r="AO1409" s="48">
        <v>45</v>
      </c>
      <c r="AP1409" s="49">
        <f t="shared" si="343"/>
        <v>94.633477608695642</v>
      </c>
      <c r="AQ1409" s="48">
        <v>2024274.07</v>
      </c>
      <c r="AR1409" s="50">
        <v>3153750</v>
      </c>
      <c r="AS1409" s="50">
        <v>438</v>
      </c>
      <c r="AT1409" s="51">
        <f t="shared" si="344"/>
        <v>19.897739570352755</v>
      </c>
      <c r="AU1409" s="48">
        <v>1775015.01</v>
      </c>
      <c r="AV1409" s="50">
        <v>2593975</v>
      </c>
      <c r="AW1409" s="50">
        <v>351</v>
      </c>
      <c r="AX1409" s="51">
        <f t="shared" si="345"/>
        <v>21.212797081698938</v>
      </c>
      <c r="AY1409" s="50">
        <f t="shared" si="346"/>
        <v>9290597.870000001</v>
      </c>
      <c r="AZ1409" s="50">
        <f t="shared" si="347"/>
        <v>12968300</v>
      </c>
      <c r="BA1409" s="50">
        <f t="shared" si="348"/>
        <v>3125.9</v>
      </c>
      <c r="BB1409" s="49">
        <v>25.022964622604871</v>
      </c>
      <c r="BC1409" s="52" t="s">
        <v>1219</v>
      </c>
      <c r="BD1409" s="52" t="s">
        <v>1219</v>
      </c>
      <c r="BE1409" s="52" t="s">
        <v>1060</v>
      </c>
      <c r="BF1409" s="38"/>
    </row>
    <row r="1410" spans="1:58" s="33" customFormat="1" x14ac:dyDescent="0.2">
      <c r="A1410" s="47">
        <v>170175</v>
      </c>
      <c r="B1410" s="48" t="s">
        <v>1277</v>
      </c>
      <c r="C1410" s="48">
        <v>179598.82</v>
      </c>
      <c r="D1410" s="48">
        <v>256900</v>
      </c>
      <c r="E1410" s="48">
        <v>35</v>
      </c>
      <c r="F1410" s="49">
        <f t="shared" si="334"/>
        <v>20.973003503308679</v>
      </c>
      <c r="G1410" s="48">
        <v>-568870.39</v>
      </c>
      <c r="H1410" s="48">
        <v>0</v>
      </c>
      <c r="I1410" s="48">
        <v>0</v>
      </c>
      <c r="J1410" s="49">
        <f t="shared" si="335"/>
        <v>0</v>
      </c>
      <c r="K1410" s="48">
        <v>-568870.39</v>
      </c>
      <c r="L1410" s="48">
        <v>0</v>
      </c>
      <c r="M1410" s="48">
        <v>0</v>
      </c>
      <c r="N1410" s="49">
        <f t="shared" si="336"/>
        <v>0</v>
      </c>
      <c r="O1410" s="48">
        <v>-568870.39</v>
      </c>
      <c r="P1410" s="48">
        <v>0</v>
      </c>
      <c r="Q1410" s="48">
        <v>0</v>
      </c>
      <c r="R1410" s="49">
        <f t="shared" si="337"/>
        <v>0</v>
      </c>
      <c r="S1410" s="48">
        <v>-568870.39</v>
      </c>
      <c r="T1410" s="48">
        <v>0</v>
      </c>
      <c r="U1410" s="48">
        <v>0</v>
      </c>
      <c r="V1410" s="49">
        <f t="shared" si="338"/>
        <v>0</v>
      </c>
      <c r="W1410" s="48">
        <v>-590470.39</v>
      </c>
      <c r="X1410" s="48">
        <v>0</v>
      </c>
      <c r="Y1410" s="48">
        <v>0</v>
      </c>
      <c r="Z1410" s="49">
        <f t="shared" si="339"/>
        <v>0</v>
      </c>
      <c r="AA1410" s="48">
        <v>-590470.39</v>
      </c>
      <c r="AB1410" s="48">
        <v>0</v>
      </c>
      <c r="AC1410" s="48">
        <v>0</v>
      </c>
      <c r="AD1410" s="49">
        <f t="shared" si="340"/>
        <v>0</v>
      </c>
      <c r="AE1410" s="48">
        <v>-590470.39</v>
      </c>
      <c r="AF1410" s="48">
        <v>0</v>
      </c>
      <c r="AG1410" s="48">
        <v>0</v>
      </c>
      <c r="AH1410" s="49">
        <f t="shared" si="341"/>
        <v>0</v>
      </c>
      <c r="AI1410" s="48">
        <v>-590470.39</v>
      </c>
      <c r="AJ1410" s="48">
        <v>0</v>
      </c>
      <c r="AK1410" s="48">
        <v>0</v>
      </c>
      <c r="AL1410" s="49">
        <f t="shared" si="342"/>
        <v>0</v>
      </c>
      <c r="AM1410" s="48">
        <v>-590470.39</v>
      </c>
      <c r="AN1410" s="48">
        <v>0</v>
      </c>
      <c r="AO1410" s="48">
        <v>0</v>
      </c>
      <c r="AP1410" s="49">
        <f t="shared" si="343"/>
        <v>0</v>
      </c>
      <c r="AQ1410" s="48">
        <v>-590470.39</v>
      </c>
      <c r="AR1410" s="50">
        <v>0</v>
      </c>
      <c r="AS1410" s="50">
        <v>0</v>
      </c>
      <c r="AT1410" s="51">
        <f t="shared" si="344"/>
        <v>0</v>
      </c>
      <c r="AU1410" s="48">
        <v>0</v>
      </c>
      <c r="AV1410" s="50">
        <v>0</v>
      </c>
      <c r="AW1410" s="50">
        <v>0</v>
      </c>
      <c r="AX1410" s="51">
        <f t="shared" si="345"/>
        <v>0</v>
      </c>
      <c r="AY1410" s="50">
        <f t="shared" si="346"/>
        <v>-3276823.5200000005</v>
      </c>
      <c r="AZ1410" s="50">
        <f t="shared" si="347"/>
        <v>256900</v>
      </c>
      <c r="BA1410" s="50">
        <f t="shared" si="348"/>
        <v>35</v>
      </c>
      <c r="BB1410" s="49">
        <v>-680.41984227325804</v>
      </c>
      <c r="BC1410" s="52" t="s">
        <v>1219</v>
      </c>
      <c r="BD1410" s="52" t="s">
        <v>1219</v>
      </c>
      <c r="BE1410" s="52" t="s">
        <v>1060</v>
      </c>
      <c r="BF1410" s="38"/>
    </row>
    <row r="1411" spans="1:58" s="33" customFormat="1" x14ac:dyDescent="0.2">
      <c r="A1411" s="47">
        <v>170200</v>
      </c>
      <c r="B1411" s="48" t="s">
        <v>178</v>
      </c>
      <c r="C1411" s="48">
        <v>154106.94</v>
      </c>
      <c r="D1411" s="48">
        <v>1274040</v>
      </c>
      <c r="E1411" s="48">
        <v>182</v>
      </c>
      <c r="F1411" s="49">
        <f t="shared" ref="F1411:F1444" si="349">IFERROR(C1411/(D1411/30),0)</f>
        <v>3.6287779033625318</v>
      </c>
      <c r="G1411" s="48">
        <v>-39915.07</v>
      </c>
      <c r="H1411" s="48">
        <v>1534380</v>
      </c>
      <c r="I1411" s="48">
        <v>224</v>
      </c>
      <c r="J1411" s="49">
        <f t="shared" ref="J1411:J1444" si="350">IFERROR(G1411/(H1411/31),0)</f>
        <v>-0.80642811428720385</v>
      </c>
      <c r="K1411" s="48">
        <v>607682.93000000005</v>
      </c>
      <c r="L1411" s="48">
        <v>2873920</v>
      </c>
      <c r="M1411" s="48">
        <v>406</v>
      </c>
      <c r="N1411" s="49">
        <f t="shared" ref="N1411:N1444" si="351">IFERROR(K1411/(L1411/30),0)</f>
        <v>6.3434221899009025</v>
      </c>
      <c r="O1411" s="48">
        <v>-7434.07</v>
      </c>
      <c r="P1411" s="48">
        <v>609900</v>
      </c>
      <c r="Q1411" s="48">
        <v>87</v>
      </c>
      <c r="R1411" s="49">
        <f t="shared" ref="R1411:R1444" si="352">IFERROR(O1411/(P1411/31),0)</f>
        <v>-0.3778589440891949</v>
      </c>
      <c r="S1411" s="48">
        <v>-13379.08</v>
      </c>
      <c r="T1411" s="48">
        <v>825500</v>
      </c>
      <c r="U1411" s="48">
        <v>120</v>
      </c>
      <c r="V1411" s="49">
        <f t="shared" ref="V1411:V1444" si="353">IFERROR(S1411/(T1411/31),0)</f>
        <v>-0.50242456692913384</v>
      </c>
      <c r="W1411" s="48">
        <v>385233.94</v>
      </c>
      <c r="X1411" s="48">
        <v>1739400</v>
      </c>
      <c r="Y1411" s="48">
        <v>251</v>
      </c>
      <c r="Z1411" s="49">
        <f t="shared" ref="Z1411:Z1444" si="354">IFERROR(W1411/(X1411/30),0)</f>
        <v>6.6442556053811659</v>
      </c>
      <c r="AA1411" s="48">
        <v>-98289.07</v>
      </c>
      <c r="AB1411" s="48">
        <v>1862700</v>
      </c>
      <c r="AC1411" s="48">
        <v>252</v>
      </c>
      <c r="AD1411" s="49">
        <f t="shared" ref="AD1411:AD1444" si="355">IFERROR(AA1411/(AB1411/31),0)</f>
        <v>-1.6357766521715791</v>
      </c>
      <c r="AE1411" s="48">
        <v>-121945.06</v>
      </c>
      <c r="AF1411" s="48">
        <v>2174100</v>
      </c>
      <c r="AG1411" s="48">
        <v>297</v>
      </c>
      <c r="AH1411" s="49">
        <f t="shared" ref="AH1411:AH1444" si="356">IFERROR(AE1411/(AF1411/30),0)</f>
        <v>-1.6826971160480197</v>
      </c>
      <c r="AI1411" s="48">
        <v>-96051.06</v>
      </c>
      <c r="AJ1411" s="48">
        <v>255500</v>
      </c>
      <c r="AK1411" s="48">
        <v>35</v>
      </c>
      <c r="AL1411" s="49">
        <f t="shared" ref="AL1411:AL1444" si="357">IFERROR(AI1411/(AJ1411/31),0)</f>
        <v>-11.653944657534247</v>
      </c>
      <c r="AM1411" s="48">
        <v>185569.96</v>
      </c>
      <c r="AN1411" s="48">
        <v>1875200</v>
      </c>
      <c r="AO1411" s="48">
        <v>270</v>
      </c>
      <c r="AP1411" s="49">
        <f t="shared" ref="AP1411:AP1444" si="358">IFERROR(AM1411/(AN1411/31),0)</f>
        <v>3.0677627773037544</v>
      </c>
      <c r="AQ1411" s="48">
        <v>167550.96</v>
      </c>
      <c r="AR1411" s="50">
        <v>2100600</v>
      </c>
      <c r="AS1411" s="50">
        <v>294</v>
      </c>
      <c r="AT1411" s="51">
        <f t="shared" ref="AT1411:AT1444" si="359">IFERROR(AQ1411/(AR1411/31),0)</f>
        <v>2.4726648386175376</v>
      </c>
      <c r="AU1411" s="48">
        <v>-212470.11</v>
      </c>
      <c r="AV1411" s="50">
        <v>1015200</v>
      </c>
      <c r="AW1411" s="50">
        <v>138</v>
      </c>
      <c r="AX1411" s="51">
        <f t="shared" ref="AX1411:AX1444" si="360">IFERROR(AU1411/(AV1411/31),0)</f>
        <v>-6.4879564716312057</v>
      </c>
      <c r="AY1411" s="50">
        <f t="shared" si="346"/>
        <v>988006.52</v>
      </c>
      <c r="AZ1411" s="50">
        <f t="shared" si="347"/>
        <v>10719840</v>
      </c>
      <c r="BA1411" s="50">
        <f t="shared" si="348"/>
        <v>2556</v>
      </c>
      <c r="BB1411" s="49">
        <v>1.5562190062644563</v>
      </c>
      <c r="BC1411" s="52" t="s">
        <v>1219</v>
      </c>
      <c r="BD1411" s="52" t="s">
        <v>1219</v>
      </c>
      <c r="BE1411" s="52" t="s">
        <v>1060</v>
      </c>
      <c r="BF1411" s="38"/>
    </row>
    <row r="1412" spans="1:58" s="33" customFormat="1" x14ac:dyDescent="0.2">
      <c r="A1412" s="47">
        <v>170201</v>
      </c>
      <c r="B1412" s="48" t="s">
        <v>1278</v>
      </c>
      <c r="C1412" s="48">
        <v>449980.72</v>
      </c>
      <c r="D1412" s="48">
        <v>753900</v>
      </c>
      <c r="E1412" s="48">
        <v>105</v>
      </c>
      <c r="F1412" s="49">
        <f t="shared" si="349"/>
        <v>17.906116991643454</v>
      </c>
      <c r="G1412" s="48">
        <v>350120.72</v>
      </c>
      <c r="H1412" s="48">
        <v>286440</v>
      </c>
      <c r="I1412" s="48">
        <v>42</v>
      </c>
      <c r="J1412" s="49">
        <f t="shared" si="350"/>
        <v>37.891852813852807</v>
      </c>
      <c r="K1412" s="48">
        <v>540635.72</v>
      </c>
      <c r="L1412" s="48">
        <v>839200</v>
      </c>
      <c r="M1412" s="48">
        <v>120</v>
      </c>
      <c r="N1412" s="49">
        <f t="shared" si="351"/>
        <v>19.326825071496664</v>
      </c>
      <c r="O1412" s="48">
        <v>294735.71999999997</v>
      </c>
      <c r="P1412" s="48">
        <v>249900</v>
      </c>
      <c r="Q1412" s="48">
        <v>35</v>
      </c>
      <c r="R1412" s="49">
        <f t="shared" si="352"/>
        <v>36.561854021608639</v>
      </c>
      <c r="S1412" s="48">
        <v>459885.72</v>
      </c>
      <c r="T1412" s="48">
        <v>486500</v>
      </c>
      <c r="U1412" s="48">
        <v>70</v>
      </c>
      <c r="V1412" s="49">
        <f t="shared" si="353"/>
        <v>29.304126043165464</v>
      </c>
      <c r="W1412" s="48">
        <v>441935.72</v>
      </c>
      <c r="X1412" s="48">
        <v>248500</v>
      </c>
      <c r="Y1412" s="48">
        <v>35</v>
      </c>
      <c r="Z1412" s="49">
        <f t="shared" si="354"/>
        <v>53.352400804828967</v>
      </c>
      <c r="AA1412" s="48">
        <v>253835.72</v>
      </c>
      <c r="AB1412" s="48">
        <v>266000</v>
      </c>
      <c r="AC1412" s="48">
        <v>35</v>
      </c>
      <c r="AD1412" s="49">
        <f t="shared" si="355"/>
        <v>29.582358345864662</v>
      </c>
      <c r="AE1412" s="48">
        <v>327585.71999999997</v>
      </c>
      <c r="AF1412" s="48">
        <v>266000</v>
      </c>
      <c r="AG1412" s="48">
        <v>35</v>
      </c>
      <c r="AH1412" s="49">
        <f t="shared" si="356"/>
        <v>36.945757894736843</v>
      </c>
      <c r="AI1412" s="48">
        <v>296410.71999999997</v>
      </c>
      <c r="AJ1412" s="48">
        <v>255500</v>
      </c>
      <c r="AK1412" s="48">
        <v>35</v>
      </c>
      <c r="AL1412" s="49">
        <f t="shared" si="357"/>
        <v>35.96372727984344</v>
      </c>
      <c r="AM1412" s="48">
        <v>660360.72</v>
      </c>
      <c r="AN1412" s="48">
        <v>986500</v>
      </c>
      <c r="AO1412" s="48">
        <v>140</v>
      </c>
      <c r="AP1412" s="49">
        <f t="shared" si="358"/>
        <v>20.751325210339584</v>
      </c>
      <c r="AQ1412" s="48">
        <v>539878.73</v>
      </c>
      <c r="AR1412" s="50">
        <v>759500</v>
      </c>
      <c r="AS1412" s="50">
        <v>105</v>
      </c>
      <c r="AT1412" s="51">
        <f t="shared" si="359"/>
        <v>22.035866530612243</v>
      </c>
      <c r="AU1412" s="48">
        <v>685946.85</v>
      </c>
      <c r="AV1412" s="50">
        <v>1085000</v>
      </c>
      <c r="AW1412" s="50">
        <v>147</v>
      </c>
      <c r="AX1412" s="51">
        <f t="shared" si="360"/>
        <v>19.598481428571429</v>
      </c>
      <c r="AY1412" s="50">
        <f t="shared" ref="AY1412:AY1443" si="361">C1412+G1412+K1412+O1412+S1412+W1412+AA1412</f>
        <v>2791130.04</v>
      </c>
      <c r="AZ1412" s="50">
        <f t="shared" ref="AZ1412:AZ1443" si="362">D1412+H1412+L1412+P1412+T1412+X1412+AB1412</f>
        <v>3130440</v>
      </c>
      <c r="BA1412" s="50">
        <f t="shared" ref="BA1412:BA1443" si="363">E1412+I1412+M1412+Q1412+U1412+Y1412+AC1412+AG1412+AK1412+AO1412+AS1412+AW1412</f>
        <v>904</v>
      </c>
      <c r="BB1412" s="49">
        <v>25.34971728567594</v>
      </c>
      <c r="BC1412" s="52" t="s">
        <v>1219</v>
      </c>
      <c r="BD1412" s="52" t="s">
        <v>1219</v>
      </c>
      <c r="BE1412" s="52" t="s">
        <v>1060</v>
      </c>
      <c r="BF1412" s="38"/>
    </row>
    <row r="1413" spans="1:58" s="33" customFormat="1" x14ac:dyDescent="0.2">
      <c r="A1413" s="47">
        <v>170202</v>
      </c>
      <c r="B1413" s="48" t="s">
        <v>1279</v>
      </c>
      <c r="C1413" s="48">
        <v>-57736.54</v>
      </c>
      <c r="D1413" s="48">
        <v>974400</v>
      </c>
      <c r="E1413" s="48">
        <v>140</v>
      </c>
      <c r="F1413" s="49">
        <f t="shared" si="349"/>
        <v>-1.7776028325123152</v>
      </c>
      <c r="G1413" s="48">
        <v>-18868.919999999998</v>
      </c>
      <c r="H1413" s="48">
        <v>744540</v>
      </c>
      <c r="I1413" s="48">
        <v>112</v>
      </c>
      <c r="J1413" s="49">
        <f t="shared" si="350"/>
        <v>-0.78563478120718833</v>
      </c>
      <c r="K1413" s="48">
        <v>-31442.11</v>
      </c>
      <c r="L1413" s="48">
        <v>762800</v>
      </c>
      <c r="M1413" s="48">
        <v>110</v>
      </c>
      <c r="N1413" s="49">
        <f t="shared" si="351"/>
        <v>-1.2365800996329313</v>
      </c>
      <c r="O1413" s="48">
        <v>-18205.23</v>
      </c>
      <c r="P1413" s="48">
        <v>1006800</v>
      </c>
      <c r="Q1413" s="48">
        <v>147</v>
      </c>
      <c r="R1413" s="49">
        <f t="shared" si="352"/>
        <v>-0.56055038736591178</v>
      </c>
      <c r="S1413" s="48">
        <v>-27757.46</v>
      </c>
      <c r="T1413" s="48">
        <v>241500</v>
      </c>
      <c r="U1413" s="48">
        <v>35</v>
      </c>
      <c r="V1413" s="49">
        <f t="shared" si="353"/>
        <v>-3.5630693995859213</v>
      </c>
      <c r="W1413" s="48">
        <v>-41050.85</v>
      </c>
      <c r="X1413" s="48">
        <v>479550</v>
      </c>
      <c r="Y1413" s="48">
        <v>69.5</v>
      </c>
      <c r="Z1413" s="49">
        <f t="shared" si="354"/>
        <v>-2.5680857053487642</v>
      </c>
      <c r="AA1413" s="48">
        <v>-30.54</v>
      </c>
      <c r="AB1413" s="48">
        <v>496000</v>
      </c>
      <c r="AC1413" s="48">
        <v>70</v>
      </c>
      <c r="AD1413" s="49">
        <f t="shared" si="355"/>
        <v>-1.9087499999999999E-3</v>
      </c>
      <c r="AE1413" s="48">
        <v>-160.76</v>
      </c>
      <c r="AF1413" s="48">
        <v>255500</v>
      </c>
      <c r="AG1413" s="48">
        <v>35</v>
      </c>
      <c r="AH1413" s="49">
        <f t="shared" si="356"/>
        <v>-1.8875929549902151E-2</v>
      </c>
      <c r="AI1413" s="48">
        <v>-34017.65</v>
      </c>
      <c r="AJ1413" s="48">
        <v>394400</v>
      </c>
      <c r="AK1413" s="48">
        <v>56</v>
      </c>
      <c r="AL1413" s="49">
        <f t="shared" si="357"/>
        <v>-2.6738010902636917</v>
      </c>
      <c r="AM1413" s="48">
        <v>-18216.650000000001</v>
      </c>
      <c r="AN1413" s="48">
        <v>489800</v>
      </c>
      <c r="AO1413" s="48">
        <v>70</v>
      </c>
      <c r="AP1413" s="49">
        <f t="shared" si="358"/>
        <v>-1.1529525316455698</v>
      </c>
      <c r="AQ1413" s="48">
        <v>151080.35</v>
      </c>
      <c r="AR1413" s="50">
        <v>722000</v>
      </c>
      <c r="AS1413" s="50">
        <v>100</v>
      </c>
      <c r="AT1413" s="51">
        <f t="shared" si="359"/>
        <v>6.4868294321329643</v>
      </c>
      <c r="AU1413" s="48">
        <v>-125818.72</v>
      </c>
      <c r="AV1413" s="50">
        <v>1002500</v>
      </c>
      <c r="AW1413" s="50">
        <v>140</v>
      </c>
      <c r="AX1413" s="51">
        <f t="shared" si="360"/>
        <v>-3.8906536857855363</v>
      </c>
      <c r="AY1413" s="50">
        <f t="shared" si="361"/>
        <v>-195091.65</v>
      </c>
      <c r="AZ1413" s="50">
        <f t="shared" si="362"/>
        <v>4705590</v>
      </c>
      <c r="BA1413" s="50">
        <f t="shared" si="363"/>
        <v>1084.5</v>
      </c>
      <c r="BB1413" s="49">
        <v>-0.91006190132090847</v>
      </c>
      <c r="BC1413" s="52" t="s">
        <v>1219</v>
      </c>
      <c r="BD1413" s="52" t="s">
        <v>1219</v>
      </c>
      <c r="BE1413" s="52" t="s">
        <v>1060</v>
      </c>
      <c r="BF1413" s="38"/>
    </row>
    <row r="1414" spans="1:58" s="33" customFormat="1" x14ac:dyDescent="0.2">
      <c r="A1414" s="47">
        <v>170203</v>
      </c>
      <c r="B1414" s="48" t="s">
        <v>179</v>
      </c>
      <c r="C1414" s="48">
        <v>317891.78000000003</v>
      </c>
      <c r="D1414" s="48">
        <v>1851140</v>
      </c>
      <c r="E1414" s="48">
        <v>262</v>
      </c>
      <c r="F1414" s="49">
        <f t="shared" si="349"/>
        <v>5.1518271983750559</v>
      </c>
      <c r="G1414" s="48">
        <v>33121.79</v>
      </c>
      <c r="H1414" s="48">
        <v>1801430</v>
      </c>
      <c r="I1414" s="48">
        <v>266.5</v>
      </c>
      <c r="J1414" s="49">
        <f t="shared" si="350"/>
        <v>0.56997801191275821</v>
      </c>
      <c r="K1414" s="48">
        <v>29354.29</v>
      </c>
      <c r="L1414" s="48">
        <v>1873620</v>
      </c>
      <c r="M1414" s="48">
        <v>269</v>
      </c>
      <c r="N1414" s="49">
        <f t="shared" si="351"/>
        <v>0.47001457072405289</v>
      </c>
      <c r="O1414" s="48">
        <v>191954.3</v>
      </c>
      <c r="P1414" s="48">
        <v>2017000</v>
      </c>
      <c r="Q1414" s="48">
        <v>290</v>
      </c>
      <c r="R1414" s="49">
        <f t="shared" si="352"/>
        <v>2.9502148239960335</v>
      </c>
      <c r="S1414" s="48">
        <v>811384.31</v>
      </c>
      <c r="T1414" s="48">
        <v>1651750</v>
      </c>
      <c r="U1414" s="48">
        <v>240</v>
      </c>
      <c r="V1414" s="49">
        <f t="shared" si="353"/>
        <v>15.228039116088997</v>
      </c>
      <c r="W1414" s="48">
        <v>-82029.19</v>
      </c>
      <c r="X1414" s="48">
        <v>113750</v>
      </c>
      <c r="Y1414" s="48">
        <v>17.5</v>
      </c>
      <c r="Z1414" s="49">
        <f t="shared" si="354"/>
        <v>-21.634072087912088</v>
      </c>
      <c r="AA1414" s="48">
        <v>-35078.19</v>
      </c>
      <c r="AB1414" s="48">
        <v>959000</v>
      </c>
      <c r="AC1414" s="48">
        <v>135</v>
      </c>
      <c r="AD1414" s="49">
        <f t="shared" si="355"/>
        <v>-1.1339143795620439</v>
      </c>
      <c r="AE1414" s="48">
        <v>-33980.199999999997</v>
      </c>
      <c r="AF1414" s="48">
        <v>745700</v>
      </c>
      <c r="AG1414" s="48">
        <v>102</v>
      </c>
      <c r="AH1414" s="49">
        <f t="shared" si="356"/>
        <v>-1.3670457288453799</v>
      </c>
      <c r="AI1414" s="48">
        <v>4132.8</v>
      </c>
      <c r="AJ1414" s="48">
        <v>2409380</v>
      </c>
      <c r="AK1414" s="48">
        <v>334</v>
      </c>
      <c r="AL1414" s="49">
        <f t="shared" si="357"/>
        <v>5.3174177589255328E-2</v>
      </c>
      <c r="AM1414" s="48">
        <v>-30515.200000000001</v>
      </c>
      <c r="AN1414" s="48">
        <v>1021500</v>
      </c>
      <c r="AO1414" s="48">
        <v>141</v>
      </c>
      <c r="AP1414" s="49">
        <f t="shared" si="358"/>
        <v>-0.92606089084679399</v>
      </c>
      <c r="AQ1414" s="48">
        <v>157978.76999999999</v>
      </c>
      <c r="AR1414" s="50">
        <v>2455000</v>
      </c>
      <c r="AS1414" s="50">
        <v>339</v>
      </c>
      <c r="AT1414" s="51">
        <f t="shared" si="359"/>
        <v>1.9948439389002035</v>
      </c>
      <c r="AU1414" s="48">
        <v>-42618.52</v>
      </c>
      <c r="AV1414" s="50">
        <v>2501610</v>
      </c>
      <c r="AW1414" s="50">
        <v>342</v>
      </c>
      <c r="AX1414" s="51">
        <f t="shared" si="360"/>
        <v>-0.5281295325810178</v>
      </c>
      <c r="AY1414" s="50">
        <f t="shared" si="361"/>
        <v>1266599.0900000001</v>
      </c>
      <c r="AZ1414" s="50">
        <f t="shared" si="362"/>
        <v>10267690</v>
      </c>
      <c r="BA1414" s="50">
        <f t="shared" si="363"/>
        <v>2738</v>
      </c>
      <c r="BB1414" s="49">
        <v>2.111734052269794</v>
      </c>
      <c r="BC1414" s="52" t="s">
        <v>1219</v>
      </c>
      <c r="BD1414" s="52" t="s">
        <v>1219</v>
      </c>
      <c r="BE1414" s="52" t="s">
        <v>1060</v>
      </c>
      <c r="BF1414" s="38"/>
    </row>
    <row r="1415" spans="1:58" s="33" customFormat="1" x14ac:dyDescent="0.2">
      <c r="A1415" s="47">
        <v>170204</v>
      </c>
      <c r="B1415" s="48" t="s">
        <v>1280</v>
      </c>
      <c r="C1415" s="48">
        <v>10706912.91</v>
      </c>
      <c r="D1415" s="48">
        <v>16937510</v>
      </c>
      <c r="E1415" s="48">
        <v>2412</v>
      </c>
      <c r="F1415" s="49">
        <f t="shared" si="349"/>
        <v>18.96426259231729</v>
      </c>
      <c r="G1415" s="48">
        <v>11534133.970000001</v>
      </c>
      <c r="H1415" s="48">
        <v>10335250</v>
      </c>
      <c r="I1415" s="48">
        <v>1547.5</v>
      </c>
      <c r="J1415" s="49">
        <f t="shared" si="350"/>
        <v>34.595984912798436</v>
      </c>
      <c r="K1415" s="48">
        <v>9076356.1300000008</v>
      </c>
      <c r="L1415" s="48">
        <v>16539714.5</v>
      </c>
      <c r="M1415" s="48">
        <v>2380.0500000000002</v>
      </c>
      <c r="N1415" s="49">
        <f t="shared" si="351"/>
        <v>16.462840631257574</v>
      </c>
      <c r="O1415" s="48">
        <v>12060308.02</v>
      </c>
      <c r="P1415" s="48">
        <v>15329420</v>
      </c>
      <c r="Q1415" s="48">
        <v>2213</v>
      </c>
      <c r="R1415" s="49">
        <f t="shared" si="352"/>
        <v>24.389021151485181</v>
      </c>
      <c r="S1415" s="48">
        <v>7545288.96</v>
      </c>
      <c r="T1415" s="48">
        <v>2932790</v>
      </c>
      <c r="U1415" s="48">
        <v>425</v>
      </c>
      <c r="V1415" s="49">
        <f t="shared" si="353"/>
        <v>79.75475835637738</v>
      </c>
      <c r="W1415" s="48">
        <v>9806704.4399999995</v>
      </c>
      <c r="X1415" s="48">
        <v>14638960</v>
      </c>
      <c r="Y1415" s="48">
        <v>2156.5</v>
      </c>
      <c r="Z1415" s="49">
        <f t="shared" si="354"/>
        <v>20.097133484892368</v>
      </c>
      <c r="AA1415" s="48">
        <v>11870944.5</v>
      </c>
      <c r="AB1415" s="48">
        <v>14205950</v>
      </c>
      <c r="AC1415" s="48">
        <v>1946</v>
      </c>
      <c r="AD1415" s="49">
        <f t="shared" si="355"/>
        <v>25.904587831155258</v>
      </c>
      <c r="AE1415" s="48">
        <v>12062663.5</v>
      </c>
      <c r="AF1415" s="48">
        <v>8671800</v>
      </c>
      <c r="AG1415" s="48">
        <v>1200</v>
      </c>
      <c r="AH1415" s="49">
        <f t="shared" si="356"/>
        <v>41.730656265135266</v>
      </c>
      <c r="AI1415" s="48">
        <v>10771384.08</v>
      </c>
      <c r="AJ1415" s="48">
        <v>17460437</v>
      </c>
      <c r="AK1415" s="48">
        <v>2476.35</v>
      </c>
      <c r="AL1415" s="49">
        <f t="shared" si="357"/>
        <v>19.123971896006957</v>
      </c>
      <c r="AM1415" s="48">
        <v>11934458.050000001</v>
      </c>
      <c r="AN1415" s="48">
        <v>12681075</v>
      </c>
      <c r="AO1415" s="48">
        <v>1776.5</v>
      </c>
      <c r="AP1415" s="49">
        <f t="shared" si="358"/>
        <v>29.174829385521338</v>
      </c>
      <c r="AQ1415" s="48">
        <v>11447318.029999999</v>
      </c>
      <c r="AR1415" s="50">
        <v>16554380</v>
      </c>
      <c r="AS1415" s="50">
        <v>2338.5</v>
      </c>
      <c r="AT1415" s="51">
        <f t="shared" si="359"/>
        <v>21.436433072697376</v>
      </c>
      <c r="AU1415" s="48">
        <v>9717821.0800000001</v>
      </c>
      <c r="AV1415" s="50">
        <v>26389262.5</v>
      </c>
      <c r="AW1415" s="50">
        <v>3612.95</v>
      </c>
      <c r="AX1415" s="51">
        <f t="shared" si="360"/>
        <v>11.415720825089371</v>
      </c>
      <c r="AY1415" s="50">
        <f t="shared" si="361"/>
        <v>72600648.930000007</v>
      </c>
      <c r="AZ1415" s="50">
        <f t="shared" si="362"/>
        <v>90919594.5</v>
      </c>
      <c r="BA1415" s="50">
        <f t="shared" si="363"/>
        <v>24484.35</v>
      </c>
      <c r="BB1415" s="49">
        <v>23.075299609850322</v>
      </c>
      <c r="BC1415" s="52" t="s">
        <v>1219</v>
      </c>
      <c r="BD1415" s="52" t="s">
        <v>1219</v>
      </c>
      <c r="BE1415" s="52" t="s">
        <v>1060</v>
      </c>
      <c r="BF1415" s="38"/>
    </row>
    <row r="1416" spans="1:58" s="33" customFormat="1" x14ac:dyDescent="0.2">
      <c r="A1416" s="47">
        <v>170297</v>
      </c>
      <c r="B1416" s="48" t="s">
        <v>1281</v>
      </c>
      <c r="C1416" s="48">
        <v>-3609.46</v>
      </c>
      <c r="D1416" s="48">
        <v>390100</v>
      </c>
      <c r="E1416" s="48">
        <v>55</v>
      </c>
      <c r="F1416" s="49">
        <f t="shared" si="349"/>
        <v>-0.27757959497564727</v>
      </c>
      <c r="G1416" s="48">
        <v>-16059.46</v>
      </c>
      <c r="H1416" s="48">
        <v>477400</v>
      </c>
      <c r="I1416" s="48">
        <v>70</v>
      </c>
      <c r="J1416" s="49">
        <f t="shared" si="350"/>
        <v>-1.0428220779220778</v>
      </c>
      <c r="K1416" s="48">
        <v>223540.54</v>
      </c>
      <c r="L1416" s="48">
        <v>745500</v>
      </c>
      <c r="M1416" s="48">
        <v>105</v>
      </c>
      <c r="N1416" s="49">
        <f t="shared" si="351"/>
        <v>8.9955951710261566</v>
      </c>
      <c r="O1416" s="48">
        <v>-3759.46</v>
      </c>
      <c r="P1416" s="48">
        <v>249900</v>
      </c>
      <c r="Q1416" s="48">
        <v>35</v>
      </c>
      <c r="R1416" s="49">
        <f t="shared" si="352"/>
        <v>-0.46635958383353343</v>
      </c>
      <c r="S1416" s="48">
        <v>-3299.46</v>
      </c>
      <c r="T1416" s="48">
        <v>255300</v>
      </c>
      <c r="U1416" s="48">
        <v>37</v>
      </c>
      <c r="V1416" s="49">
        <f t="shared" si="353"/>
        <v>-0.40063948296122209</v>
      </c>
      <c r="W1416" s="48">
        <v>-16629.46</v>
      </c>
      <c r="X1416" s="48">
        <v>0</v>
      </c>
      <c r="Y1416" s="48">
        <v>0</v>
      </c>
      <c r="Z1416" s="49">
        <f t="shared" si="354"/>
        <v>0</v>
      </c>
      <c r="AA1416" s="48">
        <v>-7909.46</v>
      </c>
      <c r="AB1416" s="48">
        <v>271400</v>
      </c>
      <c r="AC1416" s="48">
        <v>38</v>
      </c>
      <c r="AD1416" s="49">
        <f t="shared" si="355"/>
        <v>-0.90343868828297724</v>
      </c>
      <c r="AE1416" s="48">
        <v>-11019.46</v>
      </c>
      <c r="AF1416" s="48">
        <v>0</v>
      </c>
      <c r="AG1416" s="48">
        <v>0</v>
      </c>
      <c r="AH1416" s="49">
        <f t="shared" si="356"/>
        <v>0</v>
      </c>
      <c r="AI1416" s="48">
        <v>-11259.46</v>
      </c>
      <c r="AJ1416" s="48">
        <v>160600</v>
      </c>
      <c r="AK1416" s="48">
        <v>22</v>
      </c>
      <c r="AL1416" s="49">
        <f t="shared" si="357"/>
        <v>-2.1733702366127021</v>
      </c>
      <c r="AM1416" s="48">
        <v>-5199.46</v>
      </c>
      <c r="AN1416" s="48">
        <v>138000</v>
      </c>
      <c r="AO1416" s="48">
        <v>20</v>
      </c>
      <c r="AP1416" s="49">
        <f t="shared" si="358"/>
        <v>-1.1679946376811594</v>
      </c>
      <c r="AQ1416" s="48">
        <v>222650.54</v>
      </c>
      <c r="AR1416" s="50">
        <v>544500</v>
      </c>
      <c r="AS1416" s="50">
        <v>75</v>
      </c>
      <c r="AT1416" s="51">
        <f t="shared" si="359"/>
        <v>12.676155629017448</v>
      </c>
      <c r="AU1416" s="48">
        <v>203631.47</v>
      </c>
      <c r="AV1416" s="50">
        <v>521500</v>
      </c>
      <c r="AW1416" s="50">
        <v>70</v>
      </c>
      <c r="AX1416" s="51">
        <f t="shared" si="360"/>
        <v>12.104651140939596</v>
      </c>
      <c r="AY1416" s="50">
        <f t="shared" si="361"/>
        <v>172273.78000000003</v>
      </c>
      <c r="AZ1416" s="50">
        <f t="shared" si="362"/>
        <v>2389600</v>
      </c>
      <c r="BA1416" s="50">
        <f t="shared" si="363"/>
        <v>527</v>
      </c>
      <c r="BB1416" s="49">
        <v>4.7156250892333924</v>
      </c>
      <c r="BC1416" s="52" t="s">
        <v>1219</v>
      </c>
      <c r="BD1416" s="52" t="s">
        <v>1219</v>
      </c>
      <c r="BE1416" s="52" t="s">
        <v>1060</v>
      </c>
      <c r="BF1416" s="38"/>
    </row>
    <row r="1417" spans="1:58" s="33" customFormat="1" x14ac:dyDescent="0.2">
      <c r="A1417" s="47">
        <v>170298</v>
      </c>
      <c r="B1417" s="48" t="s">
        <v>1282</v>
      </c>
      <c r="C1417" s="48">
        <v>-7096.11</v>
      </c>
      <c r="D1417" s="48">
        <v>483400</v>
      </c>
      <c r="E1417" s="48">
        <v>70</v>
      </c>
      <c r="F1417" s="49">
        <f t="shared" si="349"/>
        <v>-0.44038746379809679</v>
      </c>
      <c r="G1417" s="48">
        <v>-10269.11</v>
      </c>
      <c r="H1417" s="48">
        <v>389650</v>
      </c>
      <c r="I1417" s="48">
        <v>57.5</v>
      </c>
      <c r="J1417" s="49">
        <f t="shared" si="350"/>
        <v>-0.8169957910945721</v>
      </c>
      <c r="K1417" s="48">
        <v>-41791.61</v>
      </c>
      <c r="L1417" s="48">
        <v>1064880</v>
      </c>
      <c r="M1417" s="48">
        <v>153</v>
      </c>
      <c r="N1417" s="49">
        <f t="shared" si="351"/>
        <v>-1.1773611111111111</v>
      </c>
      <c r="O1417" s="48">
        <v>-11924.6</v>
      </c>
      <c r="P1417" s="48">
        <v>723900</v>
      </c>
      <c r="Q1417" s="48">
        <v>105</v>
      </c>
      <c r="R1417" s="49">
        <f t="shared" si="352"/>
        <v>-0.51065423401022236</v>
      </c>
      <c r="S1417" s="48">
        <v>-41493.599999999999</v>
      </c>
      <c r="T1417" s="48">
        <v>343000</v>
      </c>
      <c r="U1417" s="48">
        <v>50</v>
      </c>
      <c r="V1417" s="49">
        <f t="shared" si="353"/>
        <v>-3.7501504373177843</v>
      </c>
      <c r="W1417" s="48">
        <v>-61163.1</v>
      </c>
      <c r="X1417" s="48">
        <v>485290</v>
      </c>
      <c r="Y1417" s="48">
        <v>69.900000000000006</v>
      </c>
      <c r="Z1417" s="49">
        <f t="shared" si="354"/>
        <v>-3.781023717776999</v>
      </c>
      <c r="AA1417" s="48">
        <v>-22350.11</v>
      </c>
      <c r="AB1417" s="48">
        <v>630900</v>
      </c>
      <c r="AC1417" s="48">
        <v>87</v>
      </c>
      <c r="AD1417" s="49">
        <f t="shared" si="355"/>
        <v>-1.098198462513869</v>
      </c>
      <c r="AE1417" s="48">
        <v>-3720.11</v>
      </c>
      <c r="AF1417" s="48">
        <v>109500</v>
      </c>
      <c r="AG1417" s="48">
        <v>15</v>
      </c>
      <c r="AH1417" s="49">
        <f t="shared" si="356"/>
        <v>-1.0192082191780822</v>
      </c>
      <c r="AI1417" s="48">
        <v>-41888.11</v>
      </c>
      <c r="AJ1417" s="48">
        <v>249500</v>
      </c>
      <c r="AK1417" s="48">
        <v>35</v>
      </c>
      <c r="AL1417" s="49">
        <f t="shared" si="357"/>
        <v>-5.2045347094188381</v>
      </c>
      <c r="AM1417" s="48">
        <v>-13397.11</v>
      </c>
      <c r="AN1417" s="48">
        <v>485500</v>
      </c>
      <c r="AO1417" s="48">
        <v>70</v>
      </c>
      <c r="AP1417" s="49">
        <f t="shared" si="358"/>
        <v>-0.85542823892893927</v>
      </c>
      <c r="AQ1417" s="48">
        <v>-46795.11</v>
      </c>
      <c r="AR1417" s="50">
        <v>515000</v>
      </c>
      <c r="AS1417" s="50">
        <v>70</v>
      </c>
      <c r="AT1417" s="51">
        <f t="shared" si="359"/>
        <v>-2.816793029126214</v>
      </c>
      <c r="AU1417" s="48">
        <v>-118938.25</v>
      </c>
      <c r="AV1417" s="50">
        <v>1034500</v>
      </c>
      <c r="AW1417" s="50">
        <v>140</v>
      </c>
      <c r="AX1417" s="51">
        <f t="shared" si="360"/>
        <v>-3.5641234896085066</v>
      </c>
      <c r="AY1417" s="50">
        <f t="shared" si="361"/>
        <v>-196088.24</v>
      </c>
      <c r="AZ1417" s="50">
        <f t="shared" si="362"/>
        <v>4121020</v>
      </c>
      <c r="BA1417" s="50">
        <f t="shared" si="363"/>
        <v>922.4</v>
      </c>
      <c r="BB1417" s="49">
        <v>-2.0023936733885694</v>
      </c>
      <c r="BC1417" s="52" t="s">
        <v>1219</v>
      </c>
      <c r="BD1417" s="52" t="s">
        <v>1219</v>
      </c>
      <c r="BE1417" s="52" t="s">
        <v>1060</v>
      </c>
      <c r="BF1417" s="38"/>
    </row>
    <row r="1418" spans="1:58" s="33" customFormat="1" x14ac:dyDescent="0.2">
      <c r="A1418" s="47">
        <v>170363</v>
      </c>
      <c r="B1418" s="48" t="s">
        <v>1283</v>
      </c>
      <c r="C1418" s="48">
        <v>-17161.12</v>
      </c>
      <c r="D1418" s="48">
        <v>825270</v>
      </c>
      <c r="E1418" s="48">
        <v>118.5</v>
      </c>
      <c r="F1418" s="49">
        <f t="shared" si="349"/>
        <v>-0.62383656257951936</v>
      </c>
      <c r="G1418" s="48">
        <v>309072.87</v>
      </c>
      <c r="H1418" s="48">
        <v>2613330</v>
      </c>
      <c r="I1418" s="48">
        <v>391.5</v>
      </c>
      <c r="J1418" s="49">
        <f t="shared" si="350"/>
        <v>3.6663027516616729</v>
      </c>
      <c r="K1418" s="48">
        <v>250247.87</v>
      </c>
      <c r="L1418" s="48">
        <v>4813820</v>
      </c>
      <c r="M1418" s="48">
        <v>685</v>
      </c>
      <c r="N1418" s="49">
        <f t="shared" si="351"/>
        <v>1.5595589573353388</v>
      </c>
      <c r="O1418" s="48">
        <v>-2221.13</v>
      </c>
      <c r="P1418" s="48">
        <v>249900</v>
      </c>
      <c r="Q1418" s="48">
        <v>35</v>
      </c>
      <c r="R1418" s="49">
        <f t="shared" si="352"/>
        <v>-0.27553033213285316</v>
      </c>
      <c r="S1418" s="48">
        <v>237782.88</v>
      </c>
      <c r="T1418" s="48">
        <v>2720700</v>
      </c>
      <c r="U1418" s="48">
        <v>399</v>
      </c>
      <c r="V1418" s="49">
        <f t="shared" si="353"/>
        <v>2.7093282170029771</v>
      </c>
      <c r="W1418" s="48">
        <v>-247996.62</v>
      </c>
      <c r="X1418" s="48">
        <v>127650</v>
      </c>
      <c r="Y1418" s="48">
        <v>18.5</v>
      </c>
      <c r="Z1418" s="49">
        <f t="shared" si="354"/>
        <v>-58.283576968272619</v>
      </c>
      <c r="AA1418" s="48">
        <v>65816.36</v>
      </c>
      <c r="AB1418" s="48">
        <v>3222900</v>
      </c>
      <c r="AC1418" s="48">
        <v>451</v>
      </c>
      <c r="AD1418" s="49">
        <f t="shared" si="355"/>
        <v>0.63306561171615627</v>
      </c>
      <c r="AE1418" s="48">
        <v>-7785.64</v>
      </c>
      <c r="AF1418" s="48">
        <v>260000</v>
      </c>
      <c r="AG1418" s="48">
        <v>35</v>
      </c>
      <c r="AH1418" s="49">
        <f t="shared" si="356"/>
        <v>-0.89834307692307702</v>
      </c>
      <c r="AI1418" s="48">
        <v>275677.32</v>
      </c>
      <c r="AJ1418" s="48">
        <v>5698280</v>
      </c>
      <c r="AK1418" s="48">
        <v>800</v>
      </c>
      <c r="AL1418" s="49">
        <f t="shared" si="357"/>
        <v>1.4997502614824123</v>
      </c>
      <c r="AM1418" s="48">
        <v>229281.32</v>
      </c>
      <c r="AN1418" s="48">
        <v>2442450</v>
      </c>
      <c r="AO1418" s="48">
        <v>341</v>
      </c>
      <c r="AP1418" s="49">
        <f t="shared" si="358"/>
        <v>2.9100783721263488</v>
      </c>
      <c r="AQ1418" s="48">
        <v>-102364.73</v>
      </c>
      <c r="AR1418" s="50">
        <v>2885550</v>
      </c>
      <c r="AS1418" s="50">
        <v>400.5</v>
      </c>
      <c r="AT1418" s="51">
        <f t="shared" si="359"/>
        <v>-1.0997233213772071</v>
      </c>
      <c r="AU1418" s="48">
        <v>-79989.05</v>
      </c>
      <c r="AV1418" s="50">
        <v>5914250</v>
      </c>
      <c r="AW1418" s="50">
        <v>811.5</v>
      </c>
      <c r="AX1418" s="51">
        <f t="shared" si="360"/>
        <v>-0.41926880838652408</v>
      </c>
      <c r="AY1418" s="50">
        <f t="shared" si="361"/>
        <v>595541.11</v>
      </c>
      <c r="AZ1418" s="50">
        <f t="shared" si="362"/>
        <v>14573570</v>
      </c>
      <c r="BA1418" s="50">
        <f t="shared" si="363"/>
        <v>4486.5</v>
      </c>
      <c r="BB1418" s="49">
        <v>0.88818157650413387</v>
      </c>
      <c r="BC1418" s="52" t="s">
        <v>1219</v>
      </c>
      <c r="BD1418" s="52" t="s">
        <v>1219</v>
      </c>
      <c r="BE1418" s="52" t="s">
        <v>1060</v>
      </c>
      <c r="BF1418" s="38"/>
    </row>
    <row r="1419" spans="1:58" s="33" customFormat="1" x14ac:dyDescent="0.2">
      <c r="A1419" s="47">
        <v>171226</v>
      </c>
      <c r="B1419" s="48" t="s">
        <v>1284</v>
      </c>
      <c r="C1419" s="48">
        <v>475428.92</v>
      </c>
      <c r="D1419" s="48">
        <v>2880842</v>
      </c>
      <c r="E1419" s="48">
        <v>408.1</v>
      </c>
      <c r="F1419" s="49">
        <f t="shared" si="349"/>
        <v>4.950937121855346</v>
      </c>
      <c r="G1419" s="48">
        <v>-128871.09</v>
      </c>
      <c r="H1419" s="48">
        <v>2768640</v>
      </c>
      <c r="I1419" s="48">
        <v>412</v>
      </c>
      <c r="J1419" s="49">
        <f t="shared" si="350"/>
        <v>-1.4429480864251039</v>
      </c>
      <c r="K1419" s="48">
        <v>-77931.56</v>
      </c>
      <c r="L1419" s="48">
        <v>5254470</v>
      </c>
      <c r="M1419" s="48">
        <v>754</v>
      </c>
      <c r="N1419" s="49">
        <f t="shared" si="351"/>
        <v>-0.4449443616577885</v>
      </c>
      <c r="O1419" s="48">
        <v>-23051.56</v>
      </c>
      <c r="P1419" s="48">
        <v>1266080</v>
      </c>
      <c r="Q1419" s="48">
        <v>178</v>
      </c>
      <c r="R1419" s="49">
        <f t="shared" si="352"/>
        <v>-0.56441801465942121</v>
      </c>
      <c r="S1419" s="48">
        <v>-194010.56</v>
      </c>
      <c r="T1419" s="48">
        <v>3162820</v>
      </c>
      <c r="U1419" s="48">
        <v>461.6</v>
      </c>
      <c r="V1419" s="49">
        <f t="shared" si="353"/>
        <v>-1.9015711801493604</v>
      </c>
      <c r="W1419" s="48">
        <v>-295627.56</v>
      </c>
      <c r="X1419" s="48">
        <v>244500</v>
      </c>
      <c r="Y1419" s="48">
        <v>35</v>
      </c>
      <c r="Z1419" s="49">
        <f t="shared" si="354"/>
        <v>-36.273320245398772</v>
      </c>
      <c r="AA1419" s="48">
        <v>247787.44</v>
      </c>
      <c r="AB1419" s="48">
        <v>1054500</v>
      </c>
      <c r="AC1419" s="48">
        <v>140</v>
      </c>
      <c r="AD1419" s="49">
        <f t="shared" si="355"/>
        <v>7.2844102797534367</v>
      </c>
      <c r="AE1419" s="48">
        <v>-66512.56</v>
      </c>
      <c r="AF1419" s="48">
        <v>1323800</v>
      </c>
      <c r="AG1419" s="48">
        <v>182</v>
      </c>
      <c r="AH1419" s="49">
        <f t="shared" si="356"/>
        <v>-1.507309865538601</v>
      </c>
      <c r="AI1419" s="48">
        <v>809078.43</v>
      </c>
      <c r="AJ1419" s="48">
        <v>4479220</v>
      </c>
      <c r="AK1419" s="48">
        <v>633</v>
      </c>
      <c r="AL1419" s="49">
        <f t="shared" si="357"/>
        <v>5.5995086934778824</v>
      </c>
      <c r="AM1419" s="48">
        <v>-78385.56</v>
      </c>
      <c r="AN1419" s="48">
        <v>2381000</v>
      </c>
      <c r="AO1419" s="48">
        <v>336</v>
      </c>
      <c r="AP1419" s="49">
        <f t="shared" si="358"/>
        <v>-1.0205595800083997</v>
      </c>
      <c r="AQ1419" s="48">
        <v>-35927.57</v>
      </c>
      <c r="AR1419" s="50">
        <v>3013800</v>
      </c>
      <c r="AS1419" s="50">
        <v>424</v>
      </c>
      <c r="AT1419" s="51">
        <f t="shared" si="359"/>
        <v>-0.36955161921826263</v>
      </c>
      <c r="AU1419" s="48">
        <v>175884.93</v>
      </c>
      <c r="AV1419" s="50">
        <v>4755500</v>
      </c>
      <c r="AW1419" s="50">
        <v>661</v>
      </c>
      <c r="AX1419" s="51">
        <f t="shared" si="360"/>
        <v>1.146553008095889</v>
      </c>
      <c r="AY1419" s="50">
        <f t="shared" si="361"/>
        <v>3724.0299999999697</v>
      </c>
      <c r="AZ1419" s="50">
        <f t="shared" si="362"/>
        <v>16631852</v>
      </c>
      <c r="BA1419" s="50">
        <f t="shared" si="363"/>
        <v>4624.7</v>
      </c>
      <c r="BB1419" s="49">
        <v>0.76856162367349201</v>
      </c>
      <c r="BC1419" s="52" t="s">
        <v>1219</v>
      </c>
      <c r="BD1419" s="52" t="s">
        <v>1219</v>
      </c>
      <c r="BE1419" s="52" t="s">
        <v>1060</v>
      </c>
      <c r="BF1419" s="38"/>
    </row>
    <row r="1420" spans="1:58" s="33" customFormat="1" x14ac:dyDescent="0.2">
      <c r="A1420" s="47">
        <v>171939</v>
      </c>
      <c r="B1420" s="48" t="s">
        <v>1285</v>
      </c>
      <c r="C1420" s="48">
        <v>-24596.48</v>
      </c>
      <c r="D1420" s="48">
        <v>1027130</v>
      </c>
      <c r="E1420" s="48">
        <v>146.5</v>
      </c>
      <c r="F1420" s="49">
        <f t="shared" si="349"/>
        <v>-0.71840409685239459</v>
      </c>
      <c r="G1420" s="48">
        <v>-3896</v>
      </c>
      <c r="H1420" s="48">
        <v>242200</v>
      </c>
      <c r="I1420" s="48">
        <v>35</v>
      </c>
      <c r="J1420" s="49">
        <f t="shared" si="350"/>
        <v>-0.49866226259289842</v>
      </c>
      <c r="K1420" s="48">
        <v>-79857.5</v>
      </c>
      <c r="L1420" s="48">
        <v>1791740</v>
      </c>
      <c r="M1420" s="48">
        <v>256</v>
      </c>
      <c r="N1420" s="49">
        <f t="shared" si="351"/>
        <v>-1.3370941096364428</v>
      </c>
      <c r="O1420" s="48">
        <v>-13685.76</v>
      </c>
      <c r="P1420" s="48">
        <v>1044780</v>
      </c>
      <c r="Q1420" s="48">
        <v>147</v>
      </c>
      <c r="R1420" s="49">
        <f t="shared" si="352"/>
        <v>-0.40607454200884402</v>
      </c>
      <c r="S1420" s="48">
        <v>302673.61</v>
      </c>
      <c r="T1420" s="48">
        <v>862000</v>
      </c>
      <c r="U1420" s="48">
        <v>125</v>
      </c>
      <c r="V1420" s="49">
        <f t="shared" si="353"/>
        <v>10.885013816705335</v>
      </c>
      <c r="W1420" s="48">
        <v>-59643.89</v>
      </c>
      <c r="X1420" s="48">
        <v>241500</v>
      </c>
      <c r="Y1420" s="48">
        <v>34.5</v>
      </c>
      <c r="Z1420" s="49">
        <f t="shared" si="354"/>
        <v>-7.4091788819875779</v>
      </c>
      <c r="AA1420" s="48">
        <v>910113.6</v>
      </c>
      <c r="AB1420" s="48">
        <v>1008150</v>
      </c>
      <c r="AC1420" s="48">
        <v>139.5</v>
      </c>
      <c r="AD1420" s="49">
        <f t="shared" si="355"/>
        <v>27.985440261865794</v>
      </c>
      <c r="AE1420" s="48">
        <v>170689.6</v>
      </c>
      <c r="AF1420" s="48">
        <v>470500</v>
      </c>
      <c r="AG1420" s="48">
        <v>65</v>
      </c>
      <c r="AH1420" s="49">
        <f t="shared" si="356"/>
        <v>10.88350265674814</v>
      </c>
      <c r="AI1420" s="48">
        <v>-38348.5</v>
      </c>
      <c r="AJ1420" s="48">
        <v>266100</v>
      </c>
      <c r="AK1420" s="48">
        <v>37</v>
      </c>
      <c r="AL1420" s="49">
        <f t="shared" si="357"/>
        <v>-4.4675065764750093</v>
      </c>
      <c r="AM1420" s="48">
        <v>-6452</v>
      </c>
      <c r="AN1420" s="48">
        <v>239500</v>
      </c>
      <c r="AO1420" s="48">
        <v>35</v>
      </c>
      <c r="AP1420" s="49">
        <f t="shared" si="358"/>
        <v>-0.83512317327766172</v>
      </c>
      <c r="AQ1420" s="48">
        <v>-6952</v>
      </c>
      <c r="AR1420" s="50">
        <v>0</v>
      </c>
      <c r="AS1420" s="50">
        <v>0</v>
      </c>
      <c r="AT1420" s="51">
        <f t="shared" si="359"/>
        <v>0</v>
      </c>
      <c r="AU1420" s="48">
        <v>-47772</v>
      </c>
      <c r="AV1420" s="50">
        <v>0</v>
      </c>
      <c r="AW1420" s="50">
        <v>0</v>
      </c>
      <c r="AX1420" s="51">
        <f t="shared" si="360"/>
        <v>0</v>
      </c>
      <c r="AY1420" s="50">
        <f t="shared" si="361"/>
        <v>1031107.58</v>
      </c>
      <c r="AZ1420" s="50">
        <f t="shared" si="362"/>
        <v>6217500</v>
      </c>
      <c r="BA1420" s="50">
        <f t="shared" si="363"/>
        <v>1020.5</v>
      </c>
      <c r="BB1420" s="49">
        <v>4.7501185887455515</v>
      </c>
      <c r="BC1420" s="52" t="s">
        <v>1219</v>
      </c>
      <c r="BD1420" s="52" t="s">
        <v>1219</v>
      </c>
      <c r="BE1420" s="52" t="s">
        <v>1060</v>
      </c>
      <c r="BF1420" s="38"/>
    </row>
    <row r="1421" spans="1:58" s="33" customFormat="1" x14ac:dyDescent="0.2">
      <c r="A1421" s="47">
        <v>172085</v>
      </c>
      <c r="B1421" s="48" t="s">
        <v>1286</v>
      </c>
      <c r="C1421" s="48">
        <v>196000.28</v>
      </c>
      <c r="D1421" s="48">
        <v>530400</v>
      </c>
      <c r="E1421" s="48">
        <v>75</v>
      </c>
      <c r="F1421" s="49">
        <f t="shared" si="349"/>
        <v>11.085988687782805</v>
      </c>
      <c r="G1421" s="48">
        <v>388015.29</v>
      </c>
      <c r="H1421" s="48">
        <v>732200</v>
      </c>
      <c r="I1421" s="48">
        <v>110</v>
      </c>
      <c r="J1421" s="49">
        <f t="shared" si="350"/>
        <v>16.427853031958481</v>
      </c>
      <c r="K1421" s="48">
        <v>483505.28</v>
      </c>
      <c r="L1421" s="48">
        <v>1094080</v>
      </c>
      <c r="M1421" s="48">
        <v>157</v>
      </c>
      <c r="N1421" s="49">
        <f t="shared" si="351"/>
        <v>13.257859023106171</v>
      </c>
      <c r="O1421" s="48">
        <v>148355.28</v>
      </c>
      <c r="P1421" s="48">
        <v>317800</v>
      </c>
      <c r="Q1421" s="48">
        <v>45</v>
      </c>
      <c r="R1421" s="49">
        <f t="shared" si="352"/>
        <v>14.471408684707363</v>
      </c>
      <c r="S1421" s="48">
        <v>215774.27</v>
      </c>
      <c r="T1421" s="48">
        <v>873450</v>
      </c>
      <c r="U1421" s="48">
        <v>128</v>
      </c>
      <c r="V1421" s="49">
        <f t="shared" si="353"/>
        <v>7.6581399851164917</v>
      </c>
      <c r="W1421" s="48">
        <v>-55104.73</v>
      </c>
      <c r="X1421" s="48">
        <v>0</v>
      </c>
      <c r="Y1421" s="48">
        <v>0</v>
      </c>
      <c r="Z1421" s="49">
        <f t="shared" si="354"/>
        <v>0</v>
      </c>
      <c r="AA1421" s="48">
        <v>-55104.73</v>
      </c>
      <c r="AB1421" s="48">
        <v>0</v>
      </c>
      <c r="AC1421" s="48">
        <v>0</v>
      </c>
      <c r="AD1421" s="49">
        <f t="shared" si="355"/>
        <v>0</v>
      </c>
      <c r="AE1421" s="48">
        <v>81085.27</v>
      </c>
      <c r="AF1421" s="48">
        <v>297800</v>
      </c>
      <c r="AG1421" s="48">
        <v>42</v>
      </c>
      <c r="AH1421" s="49">
        <f t="shared" si="356"/>
        <v>8.168428811282741</v>
      </c>
      <c r="AI1421" s="48">
        <v>-3782.73</v>
      </c>
      <c r="AJ1421" s="48">
        <v>0</v>
      </c>
      <c r="AK1421" s="48">
        <v>0</v>
      </c>
      <c r="AL1421" s="49">
        <f t="shared" si="357"/>
        <v>0</v>
      </c>
      <c r="AM1421" s="48">
        <v>-3782.73</v>
      </c>
      <c r="AN1421" s="48">
        <v>0</v>
      </c>
      <c r="AO1421" s="48">
        <v>0</v>
      </c>
      <c r="AP1421" s="49">
        <f t="shared" si="358"/>
        <v>0</v>
      </c>
      <c r="AQ1421" s="48">
        <v>-3782.73</v>
      </c>
      <c r="AR1421" s="50">
        <v>0</v>
      </c>
      <c r="AS1421" s="50">
        <v>0</v>
      </c>
      <c r="AT1421" s="51">
        <f t="shared" si="359"/>
        <v>0</v>
      </c>
      <c r="AU1421" s="48">
        <v>-3782.73</v>
      </c>
      <c r="AV1421" s="50">
        <v>0</v>
      </c>
      <c r="AW1421" s="50">
        <v>0</v>
      </c>
      <c r="AX1421" s="51">
        <f t="shared" si="360"/>
        <v>0</v>
      </c>
      <c r="AY1421" s="50">
        <f t="shared" si="361"/>
        <v>1321440.9400000002</v>
      </c>
      <c r="AZ1421" s="50">
        <f t="shared" si="362"/>
        <v>3547930</v>
      </c>
      <c r="BA1421" s="50">
        <f t="shared" si="363"/>
        <v>557</v>
      </c>
      <c r="BB1421" s="49">
        <v>11.183638474359876</v>
      </c>
      <c r="BC1421" s="52" t="s">
        <v>1219</v>
      </c>
      <c r="BD1421" s="52" t="s">
        <v>1219</v>
      </c>
      <c r="BE1421" s="52" t="s">
        <v>1060</v>
      </c>
      <c r="BF1421" s="38"/>
    </row>
    <row r="1422" spans="1:58" s="33" customFormat="1" x14ac:dyDescent="0.2">
      <c r="A1422" s="47">
        <v>172086</v>
      </c>
      <c r="B1422" s="48" t="s">
        <v>1287</v>
      </c>
      <c r="C1422" s="48">
        <v>22734.05</v>
      </c>
      <c r="D1422" s="48">
        <v>1017122.5</v>
      </c>
      <c r="E1422" s="48">
        <v>144.25</v>
      </c>
      <c r="F1422" s="49">
        <f t="shared" si="349"/>
        <v>0.67054017583919334</v>
      </c>
      <c r="G1422" s="48">
        <v>196580.03</v>
      </c>
      <c r="H1422" s="48">
        <v>1299800</v>
      </c>
      <c r="I1422" s="48">
        <v>190</v>
      </c>
      <c r="J1422" s="49">
        <f t="shared" si="350"/>
        <v>4.6883989306047082</v>
      </c>
      <c r="K1422" s="48">
        <v>-52886.22</v>
      </c>
      <c r="L1422" s="48">
        <v>1012120</v>
      </c>
      <c r="M1422" s="48">
        <v>144</v>
      </c>
      <c r="N1422" s="49">
        <f t="shared" si="351"/>
        <v>-1.5675874402244792</v>
      </c>
      <c r="O1422" s="48">
        <v>-34187.22</v>
      </c>
      <c r="P1422" s="48">
        <v>385800</v>
      </c>
      <c r="Q1422" s="48">
        <v>55</v>
      </c>
      <c r="R1422" s="49">
        <f t="shared" si="352"/>
        <v>-2.7470290824261276</v>
      </c>
      <c r="S1422" s="48">
        <v>-34913.22</v>
      </c>
      <c r="T1422" s="48">
        <v>963500</v>
      </c>
      <c r="U1422" s="48">
        <v>140</v>
      </c>
      <c r="V1422" s="49">
        <f t="shared" si="353"/>
        <v>-1.1233106590555269</v>
      </c>
      <c r="W1422" s="48">
        <v>-81349.22</v>
      </c>
      <c r="X1422" s="48">
        <v>245000</v>
      </c>
      <c r="Y1422" s="48">
        <v>35</v>
      </c>
      <c r="Z1422" s="49">
        <f t="shared" si="354"/>
        <v>-9.9611289795918356</v>
      </c>
      <c r="AA1422" s="48">
        <v>-47207.21</v>
      </c>
      <c r="AB1422" s="48">
        <v>1088100</v>
      </c>
      <c r="AC1422" s="48">
        <v>149</v>
      </c>
      <c r="AD1422" s="49">
        <f t="shared" si="355"/>
        <v>-1.3449347578347579</v>
      </c>
      <c r="AE1422" s="48">
        <v>-28257.21</v>
      </c>
      <c r="AF1422" s="48">
        <v>34750</v>
      </c>
      <c r="AG1422" s="48">
        <v>5</v>
      </c>
      <c r="AH1422" s="49">
        <f t="shared" si="356"/>
        <v>-24.39471366906475</v>
      </c>
      <c r="AI1422" s="48">
        <v>-46375.71</v>
      </c>
      <c r="AJ1422" s="48">
        <v>582300</v>
      </c>
      <c r="AK1422" s="48">
        <v>80.5</v>
      </c>
      <c r="AL1422" s="49">
        <f t="shared" si="357"/>
        <v>-2.4689112313240598</v>
      </c>
      <c r="AM1422" s="48">
        <v>-22902.7</v>
      </c>
      <c r="AN1422" s="48">
        <v>716600</v>
      </c>
      <c r="AO1422" s="48">
        <v>103</v>
      </c>
      <c r="AP1422" s="49">
        <f t="shared" si="358"/>
        <v>-0.99076709461345247</v>
      </c>
      <c r="AQ1422" s="48">
        <v>-60480.7</v>
      </c>
      <c r="AR1422" s="50">
        <v>386500</v>
      </c>
      <c r="AS1422" s="50">
        <v>51</v>
      </c>
      <c r="AT1422" s="51">
        <f t="shared" si="359"/>
        <v>-4.850974644243208</v>
      </c>
      <c r="AU1422" s="48">
        <v>-116160.69</v>
      </c>
      <c r="AV1422" s="50">
        <v>1030100</v>
      </c>
      <c r="AW1422" s="50">
        <v>147</v>
      </c>
      <c r="AX1422" s="51">
        <f t="shared" si="360"/>
        <v>-3.4957590428113776</v>
      </c>
      <c r="AY1422" s="50">
        <f t="shared" si="361"/>
        <v>-31229.010000000017</v>
      </c>
      <c r="AZ1422" s="50">
        <f t="shared" si="362"/>
        <v>6011442.5</v>
      </c>
      <c r="BA1422" s="50">
        <f t="shared" si="363"/>
        <v>1243.75</v>
      </c>
      <c r="BB1422" s="49">
        <v>-1.0805659545801225</v>
      </c>
      <c r="BC1422" s="52" t="s">
        <v>1219</v>
      </c>
      <c r="BD1422" s="52" t="s">
        <v>1219</v>
      </c>
      <c r="BE1422" s="52" t="s">
        <v>1060</v>
      </c>
      <c r="BF1422" s="38"/>
    </row>
    <row r="1423" spans="1:58" s="33" customFormat="1" x14ac:dyDescent="0.2">
      <c r="A1423" s="47">
        <v>172097</v>
      </c>
      <c r="B1423" s="48" t="s">
        <v>29</v>
      </c>
      <c r="C1423" s="48">
        <v>-31746.44</v>
      </c>
      <c r="D1423" s="48">
        <v>1141040</v>
      </c>
      <c r="E1423" s="48">
        <v>164</v>
      </c>
      <c r="F1423" s="49">
        <f t="shared" si="349"/>
        <v>-0.83467117717170303</v>
      </c>
      <c r="G1423" s="48">
        <v>65960.56</v>
      </c>
      <c r="H1423" s="48">
        <v>1001200</v>
      </c>
      <c r="I1423" s="48">
        <v>150</v>
      </c>
      <c r="J1423" s="49">
        <f t="shared" si="350"/>
        <v>2.0423265681182579</v>
      </c>
      <c r="K1423" s="48">
        <v>-79242.44</v>
      </c>
      <c r="L1423" s="48">
        <v>1717400</v>
      </c>
      <c r="M1423" s="48">
        <v>250</v>
      </c>
      <c r="N1423" s="49">
        <f t="shared" si="351"/>
        <v>-1.3842280190986376</v>
      </c>
      <c r="O1423" s="48">
        <v>-8181.44</v>
      </c>
      <c r="P1423" s="48">
        <v>715900</v>
      </c>
      <c r="Q1423" s="48">
        <v>105</v>
      </c>
      <c r="R1423" s="49">
        <f t="shared" si="352"/>
        <v>-0.35427383712809052</v>
      </c>
      <c r="S1423" s="48">
        <v>-26484.44</v>
      </c>
      <c r="T1423" s="48">
        <v>1151500</v>
      </c>
      <c r="U1423" s="48">
        <v>170</v>
      </c>
      <c r="V1423" s="49">
        <f t="shared" si="353"/>
        <v>-0.7129983847155883</v>
      </c>
      <c r="W1423" s="48">
        <v>-86613.440000000002</v>
      </c>
      <c r="X1423" s="48">
        <v>139000</v>
      </c>
      <c r="Y1423" s="48">
        <v>20</v>
      </c>
      <c r="Z1423" s="49">
        <f t="shared" si="354"/>
        <v>-18.693548201438851</v>
      </c>
      <c r="AA1423" s="48">
        <v>131801.56</v>
      </c>
      <c r="AB1423" s="48">
        <v>1511400</v>
      </c>
      <c r="AC1423" s="48">
        <v>211</v>
      </c>
      <c r="AD1423" s="49">
        <f t="shared" si="355"/>
        <v>2.7033534206695782</v>
      </c>
      <c r="AE1423" s="48">
        <v>4458.5600000000004</v>
      </c>
      <c r="AF1423" s="48">
        <v>412875</v>
      </c>
      <c r="AG1423" s="48">
        <v>57.5</v>
      </c>
      <c r="AH1423" s="49">
        <f t="shared" si="356"/>
        <v>0.32396439600363308</v>
      </c>
      <c r="AI1423" s="48">
        <v>-74701.929999999993</v>
      </c>
      <c r="AJ1423" s="48">
        <v>2136750</v>
      </c>
      <c r="AK1423" s="48">
        <v>301.5</v>
      </c>
      <c r="AL1423" s="49">
        <f t="shared" si="357"/>
        <v>-1.083776684216684</v>
      </c>
      <c r="AM1423" s="48">
        <v>272793.07</v>
      </c>
      <c r="AN1423" s="48">
        <v>555800</v>
      </c>
      <c r="AO1423" s="48">
        <v>78</v>
      </c>
      <c r="AP1423" s="49">
        <f t="shared" si="358"/>
        <v>15.215158636200073</v>
      </c>
      <c r="AQ1423" s="48">
        <v>175328.06</v>
      </c>
      <c r="AR1423" s="50">
        <v>1568000</v>
      </c>
      <c r="AS1423" s="50">
        <v>220</v>
      </c>
      <c r="AT1423" s="51">
        <f t="shared" si="359"/>
        <v>3.466307308673469</v>
      </c>
      <c r="AU1423" s="48">
        <v>-169931.63</v>
      </c>
      <c r="AV1423" s="50">
        <v>1363000</v>
      </c>
      <c r="AW1423" s="50">
        <v>192</v>
      </c>
      <c r="AX1423" s="51">
        <f t="shared" si="360"/>
        <v>-3.864916016140866</v>
      </c>
      <c r="AY1423" s="50">
        <f t="shared" si="361"/>
        <v>-34506.080000000016</v>
      </c>
      <c r="AZ1423" s="50">
        <f t="shared" si="362"/>
        <v>7377440</v>
      </c>
      <c r="BA1423" s="50">
        <f t="shared" si="363"/>
        <v>1919</v>
      </c>
      <c r="BB1423" s="49">
        <v>0.40082717024511577</v>
      </c>
      <c r="BC1423" s="52" t="s">
        <v>1219</v>
      </c>
      <c r="BD1423" s="52" t="s">
        <v>1219</v>
      </c>
      <c r="BE1423" s="52" t="s">
        <v>1060</v>
      </c>
      <c r="BF1423" s="38"/>
    </row>
    <row r="1424" spans="1:58" s="33" customFormat="1" x14ac:dyDescent="0.2">
      <c r="A1424" s="47">
        <v>172136</v>
      </c>
      <c r="B1424" s="48" t="s">
        <v>1299</v>
      </c>
      <c r="C1424" s="48">
        <v>148675.35</v>
      </c>
      <c r="D1424" s="48">
        <v>165500</v>
      </c>
      <c r="E1424" s="48">
        <v>25</v>
      </c>
      <c r="F1424" s="49">
        <f t="shared" si="349"/>
        <v>26.950214501510573</v>
      </c>
      <c r="G1424" s="48">
        <v>148675.35</v>
      </c>
      <c r="H1424" s="48">
        <v>0</v>
      </c>
      <c r="I1424" s="48">
        <v>0</v>
      </c>
      <c r="J1424" s="49">
        <f t="shared" si="350"/>
        <v>0</v>
      </c>
      <c r="K1424" s="48">
        <v>-324.64999999999998</v>
      </c>
      <c r="L1424" s="48">
        <v>0</v>
      </c>
      <c r="M1424" s="48">
        <v>0</v>
      </c>
      <c r="N1424" s="49">
        <f t="shared" si="351"/>
        <v>0</v>
      </c>
      <c r="O1424" s="48">
        <v>237475.35</v>
      </c>
      <c r="P1424" s="48">
        <v>239900</v>
      </c>
      <c r="Q1424" s="48">
        <v>35</v>
      </c>
      <c r="R1424" s="49">
        <f t="shared" si="352"/>
        <v>30.686685493955814</v>
      </c>
      <c r="S1424" s="48">
        <v>-7524.65</v>
      </c>
      <c r="T1424" s="48">
        <v>0</v>
      </c>
      <c r="U1424" s="48">
        <v>0</v>
      </c>
      <c r="V1424" s="49">
        <f t="shared" si="353"/>
        <v>0</v>
      </c>
      <c r="W1424" s="48">
        <v>-7524.65</v>
      </c>
      <c r="X1424" s="48">
        <v>0</v>
      </c>
      <c r="Y1424" s="48">
        <v>0</v>
      </c>
      <c r="Z1424" s="49">
        <f t="shared" si="354"/>
        <v>0</v>
      </c>
      <c r="AA1424" s="48">
        <v>-7524.65</v>
      </c>
      <c r="AB1424" s="48">
        <v>0</v>
      </c>
      <c r="AC1424" s="48">
        <v>0</v>
      </c>
      <c r="AD1424" s="49">
        <f t="shared" si="355"/>
        <v>0</v>
      </c>
      <c r="AE1424" s="48">
        <v>-7524.65</v>
      </c>
      <c r="AF1424" s="48">
        <v>0</v>
      </c>
      <c r="AG1424" s="48">
        <v>0</v>
      </c>
      <c r="AH1424" s="49">
        <f t="shared" si="356"/>
        <v>0</v>
      </c>
      <c r="AI1424" s="48">
        <v>-7524.65</v>
      </c>
      <c r="AJ1424" s="48">
        <v>0</v>
      </c>
      <c r="AK1424" s="48">
        <v>0</v>
      </c>
      <c r="AL1424" s="49">
        <f t="shared" si="357"/>
        <v>0</v>
      </c>
      <c r="AM1424" s="48">
        <v>-7524.65</v>
      </c>
      <c r="AN1424" s="48">
        <v>0</v>
      </c>
      <c r="AO1424" s="48">
        <v>0</v>
      </c>
      <c r="AP1424" s="49">
        <f t="shared" si="358"/>
        <v>0</v>
      </c>
      <c r="AQ1424" s="48">
        <v>-7524.65</v>
      </c>
      <c r="AR1424" s="50">
        <v>0</v>
      </c>
      <c r="AS1424" s="50">
        <v>0</v>
      </c>
      <c r="AT1424" s="51">
        <f t="shared" si="359"/>
        <v>0</v>
      </c>
      <c r="AU1424" s="48">
        <v>-7524.65</v>
      </c>
      <c r="AV1424" s="50">
        <v>0</v>
      </c>
      <c r="AW1424" s="50">
        <v>0</v>
      </c>
      <c r="AX1424" s="51">
        <f t="shared" si="360"/>
        <v>0</v>
      </c>
      <c r="AY1424" s="50">
        <f t="shared" si="361"/>
        <v>511927.44999999995</v>
      </c>
      <c r="AZ1424" s="50">
        <f t="shared" si="362"/>
        <v>405400</v>
      </c>
      <c r="BA1424" s="50">
        <f t="shared" si="363"/>
        <v>60</v>
      </c>
      <c r="BB1424" s="49">
        <v>36.268944745929929</v>
      </c>
      <c r="BC1424" s="52" t="s">
        <v>1219</v>
      </c>
      <c r="BD1424" s="52" t="s">
        <v>1219</v>
      </c>
      <c r="BE1424" s="52" t="s">
        <v>1060</v>
      </c>
      <c r="BF1424" s="38"/>
    </row>
    <row r="1425" spans="1:58" s="33" customFormat="1" x14ac:dyDescent="0.2">
      <c r="A1425" s="47">
        <v>172702</v>
      </c>
      <c r="B1425" s="48" t="s">
        <v>1288</v>
      </c>
      <c r="C1425" s="48">
        <v>-8081.25</v>
      </c>
      <c r="D1425" s="48">
        <v>766240</v>
      </c>
      <c r="E1425" s="48">
        <v>112</v>
      </c>
      <c r="F1425" s="49">
        <f t="shared" si="349"/>
        <v>-0.31639890895802886</v>
      </c>
      <c r="G1425" s="48">
        <v>-22434.26</v>
      </c>
      <c r="H1425" s="48">
        <v>729040</v>
      </c>
      <c r="I1425" s="48">
        <v>112</v>
      </c>
      <c r="J1425" s="49">
        <f t="shared" si="350"/>
        <v>-0.95394225282563372</v>
      </c>
      <c r="K1425" s="48">
        <v>-41266.25</v>
      </c>
      <c r="L1425" s="48">
        <v>794900</v>
      </c>
      <c r="M1425" s="48">
        <v>115</v>
      </c>
      <c r="N1425" s="49">
        <f t="shared" si="351"/>
        <v>-1.5574128821235376</v>
      </c>
      <c r="O1425" s="48">
        <v>-298403.26</v>
      </c>
      <c r="P1425" s="48">
        <v>578000</v>
      </c>
      <c r="Q1425" s="48">
        <v>85</v>
      </c>
      <c r="R1425" s="49">
        <f t="shared" si="352"/>
        <v>-16.004327093425609</v>
      </c>
      <c r="S1425" s="48">
        <v>-10257.25</v>
      </c>
      <c r="T1425" s="48">
        <v>665700</v>
      </c>
      <c r="U1425" s="48">
        <v>99</v>
      </c>
      <c r="V1425" s="49">
        <f t="shared" si="353"/>
        <v>-0.47765472435030792</v>
      </c>
      <c r="W1425" s="48">
        <v>-50981.25</v>
      </c>
      <c r="X1425" s="48">
        <v>101000</v>
      </c>
      <c r="Y1425" s="48">
        <v>15</v>
      </c>
      <c r="Z1425" s="49">
        <f t="shared" si="354"/>
        <v>-15.142945544554456</v>
      </c>
      <c r="AA1425" s="48">
        <v>-32667.25</v>
      </c>
      <c r="AB1425" s="48">
        <v>766000</v>
      </c>
      <c r="AC1425" s="48">
        <v>105</v>
      </c>
      <c r="AD1425" s="49">
        <f t="shared" si="355"/>
        <v>-1.3220427545691906</v>
      </c>
      <c r="AE1425" s="48">
        <v>-11617.25</v>
      </c>
      <c r="AF1425" s="48">
        <v>241500</v>
      </c>
      <c r="AG1425" s="48">
        <v>35</v>
      </c>
      <c r="AH1425" s="49">
        <f t="shared" si="356"/>
        <v>-1.4431366459627328</v>
      </c>
      <c r="AI1425" s="48">
        <v>-55453.25</v>
      </c>
      <c r="AJ1425" s="48">
        <v>864400</v>
      </c>
      <c r="AK1425" s="48">
        <v>125</v>
      </c>
      <c r="AL1425" s="49">
        <f t="shared" si="357"/>
        <v>-1.9887213674224895</v>
      </c>
      <c r="AM1425" s="48">
        <v>-13961.25</v>
      </c>
      <c r="AN1425" s="48">
        <v>359500</v>
      </c>
      <c r="AO1425" s="48">
        <v>50</v>
      </c>
      <c r="AP1425" s="49">
        <f t="shared" si="358"/>
        <v>-1.2038908205841448</v>
      </c>
      <c r="AQ1425" s="48">
        <v>-12952.25</v>
      </c>
      <c r="AR1425" s="50">
        <v>481000</v>
      </c>
      <c r="AS1425" s="50">
        <v>70</v>
      </c>
      <c r="AT1425" s="51">
        <f t="shared" si="359"/>
        <v>-0.83476039501039501</v>
      </c>
      <c r="AU1425" s="48">
        <v>-74197.320000000007</v>
      </c>
      <c r="AV1425" s="50">
        <v>1000500</v>
      </c>
      <c r="AW1425" s="50">
        <v>140</v>
      </c>
      <c r="AX1425" s="51">
        <f t="shared" si="360"/>
        <v>-2.2989674362818593</v>
      </c>
      <c r="AY1425" s="50">
        <f t="shared" si="361"/>
        <v>-464090.77</v>
      </c>
      <c r="AZ1425" s="50">
        <f t="shared" si="362"/>
        <v>4400880</v>
      </c>
      <c r="BA1425" s="50">
        <f t="shared" si="363"/>
        <v>1063</v>
      </c>
      <c r="BB1425" s="49">
        <v>-2.6675315251681466</v>
      </c>
      <c r="BC1425" s="52" t="s">
        <v>1219</v>
      </c>
      <c r="BD1425" s="52" t="s">
        <v>1219</v>
      </c>
      <c r="BE1425" s="52" t="s">
        <v>1060</v>
      </c>
      <c r="BF1425" s="38"/>
    </row>
    <row r="1426" spans="1:58" s="33" customFormat="1" x14ac:dyDescent="0.2">
      <c r="A1426" s="47">
        <v>173072</v>
      </c>
      <c r="B1426" s="48" t="s">
        <v>1289</v>
      </c>
      <c r="C1426" s="48">
        <v>955176.39</v>
      </c>
      <c r="D1426" s="48">
        <v>1041577.5</v>
      </c>
      <c r="E1426" s="48">
        <v>148.25</v>
      </c>
      <c r="F1426" s="49">
        <f t="shared" si="349"/>
        <v>27.511435010836927</v>
      </c>
      <c r="G1426" s="48">
        <v>355176.39</v>
      </c>
      <c r="H1426" s="48">
        <v>0</v>
      </c>
      <c r="I1426" s="48">
        <v>0</v>
      </c>
      <c r="J1426" s="49">
        <f t="shared" si="350"/>
        <v>0</v>
      </c>
      <c r="K1426" s="48">
        <v>591737.89</v>
      </c>
      <c r="L1426" s="48">
        <v>619372.5</v>
      </c>
      <c r="M1426" s="48">
        <v>85.25</v>
      </c>
      <c r="N1426" s="49">
        <f t="shared" si="351"/>
        <v>28.661486746666991</v>
      </c>
      <c r="O1426" s="48">
        <v>384397.89</v>
      </c>
      <c r="P1426" s="48">
        <v>144000</v>
      </c>
      <c r="Q1426" s="48">
        <v>20</v>
      </c>
      <c r="R1426" s="49">
        <f t="shared" si="352"/>
        <v>82.752323541666669</v>
      </c>
      <c r="S1426" s="48">
        <v>185597.89</v>
      </c>
      <c r="T1426" s="48">
        <v>0</v>
      </c>
      <c r="U1426" s="48">
        <v>0</v>
      </c>
      <c r="V1426" s="49">
        <f t="shared" si="353"/>
        <v>0</v>
      </c>
      <c r="W1426" s="48">
        <v>190847.89</v>
      </c>
      <c r="X1426" s="48">
        <v>216000</v>
      </c>
      <c r="Y1426" s="48">
        <v>30</v>
      </c>
      <c r="Z1426" s="49">
        <f t="shared" si="354"/>
        <v>26.506651388888891</v>
      </c>
      <c r="AA1426" s="48">
        <v>331474.87</v>
      </c>
      <c r="AB1426" s="48">
        <v>551750</v>
      </c>
      <c r="AC1426" s="48">
        <v>75</v>
      </c>
      <c r="AD1426" s="49">
        <f t="shared" si="355"/>
        <v>18.623871264159494</v>
      </c>
      <c r="AE1426" s="48">
        <v>581774.87</v>
      </c>
      <c r="AF1426" s="48">
        <v>369000</v>
      </c>
      <c r="AG1426" s="48">
        <v>50</v>
      </c>
      <c r="AH1426" s="49">
        <f t="shared" si="356"/>
        <v>47.298769918699186</v>
      </c>
      <c r="AI1426" s="48">
        <v>568549.87</v>
      </c>
      <c r="AJ1426" s="48">
        <v>0</v>
      </c>
      <c r="AK1426" s="48">
        <v>0</v>
      </c>
      <c r="AL1426" s="49">
        <f t="shared" si="357"/>
        <v>0</v>
      </c>
      <c r="AM1426" s="48">
        <v>244999.87</v>
      </c>
      <c r="AN1426" s="48">
        <v>255500</v>
      </c>
      <c r="AO1426" s="48">
        <v>35</v>
      </c>
      <c r="AP1426" s="49">
        <f t="shared" si="358"/>
        <v>29.726011624266143</v>
      </c>
      <c r="AQ1426" s="48">
        <v>381699.87</v>
      </c>
      <c r="AR1426" s="50">
        <v>748250</v>
      </c>
      <c r="AS1426" s="50">
        <v>100</v>
      </c>
      <c r="AT1426" s="51">
        <f t="shared" si="359"/>
        <v>15.81382688940862</v>
      </c>
      <c r="AU1426" s="48">
        <v>428346.1</v>
      </c>
      <c r="AV1426" s="50">
        <v>926900</v>
      </c>
      <c r="AW1426" s="50">
        <v>122</v>
      </c>
      <c r="AX1426" s="51">
        <f t="shared" si="360"/>
        <v>14.32595652173913</v>
      </c>
      <c r="AY1426" s="50">
        <f t="shared" si="361"/>
        <v>2994409.2100000004</v>
      </c>
      <c r="AZ1426" s="50">
        <f t="shared" si="362"/>
        <v>2572700</v>
      </c>
      <c r="BA1426" s="50">
        <f t="shared" si="363"/>
        <v>665.5</v>
      </c>
      <c r="BB1426" s="49">
        <v>33.08325007234702</v>
      </c>
      <c r="BC1426" s="52" t="s">
        <v>1219</v>
      </c>
      <c r="BD1426" s="52" t="s">
        <v>1219</v>
      </c>
      <c r="BE1426" s="52" t="s">
        <v>1060</v>
      </c>
      <c r="BF1426" s="38"/>
    </row>
    <row r="1427" spans="1:58" s="33" customFormat="1" x14ac:dyDescent="0.2">
      <c r="A1427" s="47">
        <v>176871</v>
      </c>
      <c r="B1427" s="48" t="s">
        <v>1085</v>
      </c>
      <c r="C1427" s="48">
        <v>-9786.27</v>
      </c>
      <c r="D1427" s="48">
        <v>644900</v>
      </c>
      <c r="E1427" s="48">
        <v>95</v>
      </c>
      <c r="F1427" s="49">
        <f t="shared" si="349"/>
        <v>-0.45524592960148857</v>
      </c>
      <c r="G1427" s="48">
        <v>-33123.279999999999</v>
      </c>
      <c r="H1427" s="48">
        <v>999520</v>
      </c>
      <c r="I1427" s="48">
        <v>151</v>
      </c>
      <c r="J1427" s="49">
        <f t="shared" si="350"/>
        <v>-1.0273147910997278</v>
      </c>
      <c r="K1427" s="48">
        <v>-47837.25</v>
      </c>
      <c r="L1427" s="48">
        <v>1143460</v>
      </c>
      <c r="M1427" s="48">
        <v>164</v>
      </c>
      <c r="N1427" s="49">
        <f t="shared" si="351"/>
        <v>-1.2550657653087995</v>
      </c>
      <c r="O1427" s="48">
        <v>-2126.25</v>
      </c>
      <c r="P1427" s="48">
        <v>275500</v>
      </c>
      <c r="Q1427" s="48">
        <v>40</v>
      </c>
      <c r="R1427" s="49">
        <f t="shared" si="352"/>
        <v>-0.23925136116152448</v>
      </c>
      <c r="S1427" s="48">
        <v>-43998.239999999998</v>
      </c>
      <c r="T1427" s="48">
        <v>823600</v>
      </c>
      <c r="U1427" s="48">
        <v>120</v>
      </c>
      <c r="V1427" s="49">
        <f t="shared" si="353"/>
        <v>-1.656077513355998</v>
      </c>
      <c r="W1427" s="48">
        <v>-73811.240000000005</v>
      </c>
      <c r="X1427" s="48">
        <v>556700</v>
      </c>
      <c r="Y1427" s="48">
        <v>81</v>
      </c>
      <c r="Z1427" s="49">
        <f t="shared" si="354"/>
        <v>-3.9776130770612537</v>
      </c>
      <c r="AA1427" s="48">
        <v>-37444.239999999998</v>
      </c>
      <c r="AB1427" s="48">
        <v>913200</v>
      </c>
      <c r="AC1427" s="48">
        <v>131</v>
      </c>
      <c r="AD1427" s="49">
        <f t="shared" si="355"/>
        <v>-1.271103197547087</v>
      </c>
      <c r="AE1427" s="48">
        <v>-20890.240000000002</v>
      </c>
      <c r="AF1427" s="48">
        <v>503500</v>
      </c>
      <c r="AG1427" s="48">
        <v>70</v>
      </c>
      <c r="AH1427" s="49">
        <f t="shared" si="356"/>
        <v>-1.2447014895729893</v>
      </c>
      <c r="AI1427" s="48">
        <v>-49393.24</v>
      </c>
      <c r="AJ1427" s="48">
        <v>503900</v>
      </c>
      <c r="AK1427" s="48">
        <v>71</v>
      </c>
      <c r="AL1427" s="49">
        <f t="shared" si="357"/>
        <v>-3.0386791823774559</v>
      </c>
      <c r="AM1427" s="48">
        <v>-29806.23</v>
      </c>
      <c r="AN1427" s="48">
        <v>842000</v>
      </c>
      <c r="AO1427" s="48">
        <v>120</v>
      </c>
      <c r="AP1427" s="49">
        <f t="shared" si="358"/>
        <v>-1.0973790142517814</v>
      </c>
      <c r="AQ1427" s="48">
        <v>-60739.24</v>
      </c>
      <c r="AR1427" s="50">
        <v>1185650</v>
      </c>
      <c r="AS1427" s="50">
        <v>169.5</v>
      </c>
      <c r="AT1427" s="51">
        <f t="shared" si="359"/>
        <v>-1.5880879180196517</v>
      </c>
      <c r="AU1427" s="48">
        <v>-139785.49</v>
      </c>
      <c r="AV1427" s="50">
        <v>1003000</v>
      </c>
      <c r="AW1427" s="50">
        <v>140</v>
      </c>
      <c r="AX1427" s="51">
        <f t="shared" si="360"/>
        <v>-4.3203890229312059</v>
      </c>
      <c r="AY1427" s="50">
        <f t="shared" si="361"/>
        <v>-248126.77000000002</v>
      </c>
      <c r="AZ1427" s="50">
        <f t="shared" si="362"/>
        <v>5356880</v>
      </c>
      <c r="BA1427" s="50">
        <f t="shared" si="363"/>
        <v>1352.5</v>
      </c>
      <c r="BB1427" s="49">
        <v>-1.8106550565038801</v>
      </c>
      <c r="BC1427" s="52" t="s">
        <v>1219</v>
      </c>
      <c r="BD1427" s="52" t="s">
        <v>1219</v>
      </c>
      <c r="BE1427" s="52" t="s">
        <v>1060</v>
      </c>
      <c r="BF1427" s="38"/>
    </row>
    <row r="1428" spans="1:58" s="33" customFormat="1" x14ac:dyDescent="0.2">
      <c r="A1428" s="47">
        <v>177556</v>
      </c>
      <c r="B1428" s="48" t="s">
        <v>1291</v>
      </c>
      <c r="C1428" s="48">
        <v>-14581.78</v>
      </c>
      <c r="D1428" s="48">
        <v>357800</v>
      </c>
      <c r="E1428" s="48">
        <v>50.5</v>
      </c>
      <c r="F1428" s="49">
        <f t="shared" si="349"/>
        <v>-1.2226198993851314</v>
      </c>
      <c r="G1428" s="48">
        <v>-17671.78</v>
      </c>
      <c r="H1428" s="48">
        <v>586920</v>
      </c>
      <c r="I1428" s="48">
        <v>86</v>
      </c>
      <c r="J1428" s="49">
        <f t="shared" si="350"/>
        <v>-0.93338986573979421</v>
      </c>
      <c r="K1428" s="48">
        <v>-31496.77</v>
      </c>
      <c r="L1428" s="48">
        <v>737830</v>
      </c>
      <c r="M1428" s="48">
        <v>104.5</v>
      </c>
      <c r="N1428" s="49">
        <f t="shared" si="351"/>
        <v>-1.2806515050892482</v>
      </c>
      <c r="O1428" s="48">
        <v>-8266.76</v>
      </c>
      <c r="P1428" s="48">
        <v>586730</v>
      </c>
      <c r="Q1428" s="48">
        <v>83</v>
      </c>
      <c r="R1428" s="49">
        <f t="shared" si="352"/>
        <v>-0.43677596168595439</v>
      </c>
      <c r="S1428" s="48">
        <v>-24486.76</v>
      </c>
      <c r="T1428" s="48">
        <v>138000</v>
      </c>
      <c r="U1428" s="48">
        <v>20</v>
      </c>
      <c r="V1428" s="49">
        <f t="shared" si="353"/>
        <v>-5.5006489855072456</v>
      </c>
      <c r="W1428" s="48">
        <v>-14433</v>
      </c>
      <c r="X1428" s="48">
        <v>328787.5</v>
      </c>
      <c r="Y1428" s="48">
        <v>47.25</v>
      </c>
      <c r="Z1428" s="49">
        <f t="shared" si="354"/>
        <v>-1.3169296277991103</v>
      </c>
      <c r="AA1428" s="48">
        <v>-6218</v>
      </c>
      <c r="AB1428" s="48">
        <v>198450</v>
      </c>
      <c r="AC1428" s="48">
        <v>27</v>
      </c>
      <c r="AD1428" s="49">
        <f t="shared" si="355"/>
        <v>-0.97131771227009311</v>
      </c>
      <c r="AE1428" s="48">
        <v>-9298</v>
      </c>
      <c r="AF1428" s="48">
        <v>240000</v>
      </c>
      <c r="AG1428" s="48">
        <v>32</v>
      </c>
      <c r="AH1428" s="49">
        <f t="shared" si="356"/>
        <v>-1.16225</v>
      </c>
      <c r="AI1428" s="48">
        <v>-21203</v>
      </c>
      <c r="AJ1428" s="48">
        <v>262200</v>
      </c>
      <c r="AK1428" s="48">
        <v>36</v>
      </c>
      <c r="AL1428" s="49">
        <f t="shared" si="357"/>
        <v>-2.5068382913806255</v>
      </c>
      <c r="AM1428" s="48">
        <v>134377</v>
      </c>
      <c r="AN1428" s="48">
        <v>498700</v>
      </c>
      <c r="AO1428" s="48">
        <v>70</v>
      </c>
      <c r="AP1428" s="49">
        <f t="shared" si="358"/>
        <v>8.3530920393021848</v>
      </c>
      <c r="AQ1428" s="48">
        <v>-35663.01</v>
      </c>
      <c r="AR1428" s="50">
        <v>790500</v>
      </c>
      <c r="AS1428" s="50">
        <v>108</v>
      </c>
      <c r="AT1428" s="51">
        <f t="shared" si="359"/>
        <v>-1.3985494117647059</v>
      </c>
      <c r="AU1428" s="48">
        <v>-62126.57</v>
      </c>
      <c r="AV1428" s="50">
        <v>1085600</v>
      </c>
      <c r="AW1428" s="50">
        <v>147</v>
      </c>
      <c r="AX1428" s="51">
        <f t="shared" si="360"/>
        <v>-1.7740638080324247</v>
      </c>
      <c r="AY1428" s="50">
        <f t="shared" si="361"/>
        <v>-117154.84999999999</v>
      </c>
      <c r="AZ1428" s="50">
        <f t="shared" si="362"/>
        <v>2934517.5</v>
      </c>
      <c r="BA1428" s="50">
        <f t="shared" si="363"/>
        <v>811.25</v>
      </c>
      <c r="BB1428" s="49">
        <v>-0.59246510571464328</v>
      </c>
      <c r="BC1428" s="52" t="s">
        <v>1219</v>
      </c>
      <c r="BD1428" s="52" t="s">
        <v>1219</v>
      </c>
      <c r="BE1428" s="52" t="s">
        <v>1060</v>
      </c>
      <c r="BF1428" s="38"/>
    </row>
    <row r="1429" spans="1:58" s="33" customFormat="1" x14ac:dyDescent="0.2">
      <c r="A1429" s="47">
        <v>178386</v>
      </c>
      <c r="B1429" s="48" t="s">
        <v>1714</v>
      </c>
      <c r="C1429" s="48">
        <v>477809.31</v>
      </c>
      <c r="D1429" s="48">
        <v>736500</v>
      </c>
      <c r="E1429" s="48">
        <v>105</v>
      </c>
      <c r="F1429" s="49">
        <f t="shared" si="349"/>
        <v>19.462701018329938</v>
      </c>
      <c r="G1429" s="48">
        <v>644110.29</v>
      </c>
      <c r="H1429" s="48">
        <v>1056700</v>
      </c>
      <c r="I1429" s="48">
        <v>160</v>
      </c>
      <c r="J1429" s="49">
        <f t="shared" si="350"/>
        <v>18.896014942746287</v>
      </c>
      <c r="K1429" s="48">
        <v>489061.29</v>
      </c>
      <c r="L1429" s="48">
        <v>960400</v>
      </c>
      <c r="M1429" s="48">
        <v>140</v>
      </c>
      <c r="N1429" s="49">
        <f t="shared" si="351"/>
        <v>15.276799979175344</v>
      </c>
      <c r="O1429" s="48">
        <v>487630.29</v>
      </c>
      <c r="P1429" s="48">
        <v>1032680</v>
      </c>
      <c r="Q1429" s="48">
        <v>147</v>
      </c>
      <c r="R1429" s="49">
        <f t="shared" si="352"/>
        <v>14.63816379711043</v>
      </c>
      <c r="S1429" s="48">
        <v>364299.29</v>
      </c>
      <c r="T1429" s="48">
        <v>227500</v>
      </c>
      <c r="U1429" s="48">
        <v>35</v>
      </c>
      <c r="V1429" s="49">
        <f t="shared" si="353"/>
        <v>49.640782373626372</v>
      </c>
      <c r="W1429" s="48">
        <v>650119.29</v>
      </c>
      <c r="X1429" s="48">
        <v>898000</v>
      </c>
      <c r="Y1429" s="48">
        <v>132</v>
      </c>
      <c r="Z1429" s="49">
        <f t="shared" si="354"/>
        <v>21.718907238307352</v>
      </c>
      <c r="AA1429" s="48">
        <v>512169.29</v>
      </c>
      <c r="AB1429" s="48">
        <v>477200</v>
      </c>
      <c r="AC1429" s="48">
        <v>70</v>
      </c>
      <c r="AD1429" s="49">
        <f t="shared" si="355"/>
        <v>33.271684807208715</v>
      </c>
      <c r="AE1429" s="48">
        <v>489332.29</v>
      </c>
      <c r="AF1429" s="48">
        <v>779250</v>
      </c>
      <c r="AG1429" s="48">
        <v>110</v>
      </c>
      <c r="AH1429" s="49">
        <f t="shared" si="356"/>
        <v>18.838586717998073</v>
      </c>
      <c r="AI1429" s="48">
        <v>182407.29</v>
      </c>
      <c r="AJ1429" s="48">
        <v>562100</v>
      </c>
      <c r="AK1429" s="48">
        <v>77</v>
      </c>
      <c r="AL1429" s="49">
        <f t="shared" si="357"/>
        <v>10.059822077922078</v>
      </c>
      <c r="AM1429" s="48">
        <v>499907.29</v>
      </c>
      <c r="AN1429" s="48">
        <v>1218800</v>
      </c>
      <c r="AO1429" s="48">
        <v>175</v>
      </c>
      <c r="AP1429" s="49">
        <f t="shared" si="358"/>
        <v>12.715068912044632</v>
      </c>
      <c r="AQ1429" s="48">
        <v>486577.29</v>
      </c>
      <c r="AR1429" s="50">
        <v>997000</v>
      </c>
      <c r="AS1429" s="50">
        <v>140</v>
      </c>
      <c r="AT1429" s="51">
        <f t="shared" si="359"/>
        <v>15.129283841524574</v>
      </c>
      <c r="AU1429" s="48">
        <v>396082.29</v>
      </c>
      <c r="AV1429" s="50">
        <v>1020500</v>
      </c>
      <c r="AW1429" s="50">
        <v>140</v>
      </c>
      <c r="AX1429" s="51">
        <f t="shared" si="360"/>
        <v>12.031897099461048</v>
      </c>
      <c r="AY1429" s="50">
        <f t="shared" si="361"/>
        <v>3625199.0500000003</v>
      </c>
      <c r="AZ1429" s="50">
        <f t="shared" si="362"/>
        <v>5388980</v>
      </c>
      <c r="BA1429" s="50">
        <f t="shared" si="363"/>
        <v>1431</v>
      </c>
      <c r="BB1429" s="49">
        <v>17.6654165450107</v>
      </c>
      <c r="BC1429" s="52" t="s">
        <v>1219</v>
      </c>
      <c r="BD1429" s="52" t="s">
        <v>1219</v>
      </c>
      <c r="BE1429" s="52" t="s">
        <v>1060</v>
      </c>
      <c r="BF1429" s="38"/>
    </row>
    <row r="1430" spans="1:58" s="33" customFormat="1" x14ac:dyDescent="0.2">
      <c r="A1430" s="47">
        <v>201741</v>
      </c>
      <c r="B1430" s="48" t="s">
        <v>1293</v>
      </c>
      <c r="C1430" s="48">
        <v>321737.39</v>
      </c>
      <c r="D1430" s="48">
        <v>1660600</v>
      </c>
      <c r="E1430" s="48">
        <v>240</v>
      </c>
      <c r="F1430" s="49">
        <f t="shared" si="349"/>
        <v>5.8124302661688549</v>
      </c>
      <c r="G1430" s="48">
        <v>303610.40000000002</v>
      </c>
      <c r="H1430" s="48">
        <v>1819770</v>
      </c>
      <c r="I1430" s="48">
        <v>263.5</v>
      </c>
      <c r="J1430" s="49">
        <f t="shared" si="350"/>
        <v>5.1720395434587889</v>
      </c>
      <c r="K1430" s="48">
        <v>282949.86</v>
      </c>
      <c r="L1430" s="48">
        <v>3708460</v>
      </c>
      <c r="M1430" s="48">
        <v>530</v>
      </c>
      <c r="N1430" s="49">
        <f t="shared" si="351"/>
        <v>2.2889543907713712</v>
      </c>
      <c r="O1430" s="48">
        <v>962546.89</v>
      </c>
      <c r="P1430" s="48">
        <v>3087460</v>
      </c>
      <c r="Q1430" s="48">
        <v>441</v>
      </c>
      <c r="R1430" s="49">
        <f t="shared" si="352"/>
        <v>9.664563618637974</v>
      </c>
      <c r="S1430" s="48">
        <v>1047625.88</v>
      </c>
      <c r="T1430" s="48">
        <v>2360400</v>
      </c>
      <c r="U1430" s="48">
        <v>340</v>
      </c>
      <c r="V1430" s="49">
        <f t="shared" si="353"/>
        <v>13.758855397390272</v>
      </c>
      <c r="W1430" s="48">
        <v>334909.89</v>
      </c>
      <c r="X1430" s="48">
        <v>1279500</v>
      </c>
      <c r="Y1430" s="48">
        <v>182</v>
      </c>
      <c r="Z1430" s="49">
        <f t="shared" si="354"/>
        <v>7.8525179366940216</v>
      </c>
      <c r="AA1430" s="48">
        <v>909283.92</v>
      </c>
      <c r="AB1430" s="48">
        <v>2906750</v>
      </c>
      <c r="AC1430" s="48">
        <v>400.5</v>
      </c>
      <c r="AD1430" s="49">
        <f t="shared" si="355"/>
        <v>9.6973601169691239</v>
      </c>
      <c r="AE1430" s="48">
        <v>514611.92</v>
      </c>
      <c r="AF1430" s="48">
        <v>517000</v>
      </c>
      <c r="AG1430" s="48">
        <v>70</v>
      </c>
      <c r="AH1430" s="49">
        <f t="shared" si="356"/>
        <v>29.86142669245648</v>
      </c>
      <c r="AI1430" s="48">
        <v>784710.44</v>
      </c>
      <c r="AJ1430" s="48">
        <v>3802050</v>
      </c>
      <c r="AK1430" s="48">
        <v>531</v>
      </c>
      <c r="AL1430" s="49">
        <f t="shared" si="357"/>
        <v>6.3981335437461357</v>
      </c>
      <c r="AM1430" s="48">
        <v>364154.44</v>
      </c>
      <c r="AN1430" s="48">
        <v>1364400</v>
      </c>
      <c r="AO1430" s="48">
        <v>190</v>
      </c>
      <c r="AP1430" s="49">
        <f t="shared" si="358"/>
        <v>8.2738109352096156</v>
      </c>
      <c r="AQ1430" s="48">
        <v>-2737.58</v>
      </c>
      <c r="AR1430" s="50">
        <v>3320000</v>
      </c>
      <c r="AS1430" s="50">
        <v>454</v>
      </c>
      <c r="AT1430" s="51">
        <f t="shared" si="359"/>
        <v>-2.5561740963855419E-2</v>
      </c>
      <c r="AU1430" s="48">
        <v>222532.59</v>
      </c>
      <c r="AV1430" s="50">
        <v>4347800</v>
      </c>
      <c r="AW1430" s="50">
        <v>601</v>
      </c>
      <c r="AX1430" s="51">
        <f t="shared" si="360"/>
        <v>1.5866668867013201</v>
      </c>
      <c r="AY1430" s="50">
        <f t="shared" si="361"/>
        <v>4162664.23</v>
      </c>
      <c r="AZ1430" s="50">
        <f t="shared" si="362"/>
        <v>16822940</v>
      </c>
      <c r="BA1430" s="50">
        <f t="shared" si="363"/>
        <v>4243</v>
      </c>
      <c r="BB1430" s="49">
        <v>6.2114017721768171</v>
      </c>
      <c r="BC1430" s="52" t="s">
        <v>1219</v>
      </c>
      <c r="BD1430" s="52" t="s">
        <v>1219</v>
      </c>
      <c r="BE1430" s="52" t="s">
        <v>1060</v>
      </c>
      <c r="BF1430" s="38"/>
    </row>
    <row r="1431" spans="1:58" s="33" customFormat="1" x14ac:dyDescent="0.2">
      <c r="A1431" s="47">
        <v>202142</v>
      </c>
      <c r="B1431" s="48" t="s">
        <v>1715</v>
      </c>
      <c r="C1431" s="48">
        <v>445086.31</v>
      </c>
      <c r="D1431" s="48">
        <v>494200</v>
      </c>
      <c r="E1431" s="48">
        <v>70</v>
      </c>
      <c r="F1431" s="49">
        <f t="shared" si="349"/>
        <v>27.018594293808178</v>
      </c>
      <c r="G1431" s="48">
        <v>538661.31999999995</v>
      </c>
      <c r="H1431" s="48">
        <v>1273640</v>
      </c>
      <c r="I1431" s="48">
        <v>182</v>
      </c>
      <c r="J1431" s="49">
        <f t="shared" si="350"/>
        <v>13.110848371596367</v>
      </c>
      <c r="K1431" s="48">
        <v>498255.33</v>
      </c>
      <c r="L1431" s="48">
        <v>1881900</v>
      </c>
      <c r="M1431" s="48">
        <v>270</v>
      </c>
      <c r="N1431" s="49">
        <f t="shared" si="351"/>
        <v>7.9428555714968914</v>
      </c>
      <c r="O1431" s="48">
        <v>620224.34</v>
      </c>
      <c r="P1431" s="48">
        <v>1523450</v>
      </c>
      <c r="Q1431" s="48">
        <v>216.5</v>
      </c>
      <c r="R1431" s="49">
        <f t="shared" si="352"/>
        <v>12.620666605402212</v>
      </c>
      <c r="S1431" s="48">
        <v>671683.35</v>
      </c>
      <c r="T1431" s="48">
        <v>318000</v>
      </c>
      <c r="U1431" s="48">
        <v>45</v>
      </c>
      <c r="V1431" s="49">
        <f t="shared" si="353"/>
        <v>65.47856556603773</v>
      </c>
      <c r="W1431" s="48">
        <v>477195.85</v>
      </c>
      <c r="X1431" s="48">
        <v>392000</v>
      </c>
      <c r="Y1431" s="48">
        <v>55</v>
      </c>
      <c r="Z1431" s="49">
        <f t="shared" si="354"/>
        <v>36.520090561224492</v>
      </c>
      <c r="AA1431" s="48">
        <v>-22073.15</v>
      </c>
      <c r="AB1431" s="48">
        <v>504000</v>
      </c>
      <c r="AC1431" s="48">
        <v>70</v>
      </c>
      <c r="AD1431" s="49">
        <f t="shared" si="355"/>
        <v>-1.3576739087301588</v>
      </c>
      <c r="AE1431" s="48">
        <v>288161.84999999998</v>
      </c>
      <c r="AF1431" s="48">
        <v>1058450</v>
      </c>
      <c r="AG1431" s="48">
        <v>142</v>
      </c>
      <c r="AH1431" s="49">
        <f t="shared" si="356"/>
        <v>8.1674670508762812</v>
      </c>
      <c r="AI1431" s="48">
        <v>471795.84</v>
      </c>
      <c r="AJ1431" s="48">
        <v>1374860</v>
      </c>
      <c r="AK1431" s="48">
        <v>192</v>
      </c>
      <c r="AL1431" s="49">
        <f t="shared" si="357"/>
        <v>10.637934800634248</v>
      </c>
      <c r="AM1431" s="48">
        <v>-6535.16</v>
      </c>
      <c r="AN1431" s="48">
        <v>250000</v>
      </c>
      <c r="AO1431" s="48">
        <v>35</v>
      </c>
      <c r="AP1431" s="49">
        <f t="shared" si="358"/>
        <v>-0.81035983999999994</v>
      </c>
      <c r="AQ1431" s="48">
        <v>642404.86</v>
      </c>
      <c r="AR1431" s="50">
        <v>1445000</v>
      </c>
      <c r="AS1431" s="50">
        <v>199.5</v>
      </c>
      <c r="AT1431" s="51">
        <f t="shared" si="359"/>
        <v>13.781695958477508</v>
      </c>
      <c r="AU1431" s="48">
        <v>703976.85</v>
      </c>
      <c r="AV1431" s="50">
        <v>1693345</v>
      </c>
      <c r="AW1431" s="50">
        <v>225.5</v>
      </c>
      <c r="AX1431" s="51">
        <f t="shared" si="360"/>
        <v>12.887676374276948</v>
      </c>
      <c r="AY1431" s="50">
        <f t="shared" si="361"/>
        <v>3229033.35</v>
      </c>
      <c r="AZ1431" s="50">
        <f t="shared" si="362"/>
        <v>6387190</v>
      </c>
      <c r="BA1431" s="50">
        <f t="shared" si="363"/>
        <v>1702.5</v>
      </c>
      <c r="BB1431" s="49">
        <v>13.530679215765291</v>
      </c>
      <c r="BC1431" s="52" t="s">
        <v>1219</v>
      </c>
      <c r="BD1431" s="52" t="s">
        <v>1219</v>
      </c>
      <c r="BE1431" s="52" t="s">
        <v>1060</v>
      </c>
      <c r="BF1431" s="38"/>
    </row>
    <row r="1432" spans="1:58" s="33" customFormat="1" x14ac:dyDescent="0.2">
      <c r="A1432" s="47">
        <v>203811</v>
      </c>
      <c r="B1432" s="48" t="s">
        <v>1295</v>
      </c>
      <c r="C1432" s="48">
        <v>421139.99</v>
      </c>
      <c r="D1432" s="48">
        <v>498400</v>
      </c>
      <c r="E1432" s="48">
        <v>70</v>
      </c>
      <c r="F1432" s="49">
        <f t="shared" si="349"/>
        <v>25.349517857142857</v>
      </c>
      <c r="G1432" s="48">
        <v>282949.99</v>
      </c>
      <c r="H1432" s="48">
        <v>466980</v>
      </c>
      <c r="I1432" s="48">
        <v>69</v>
      </c>
      <c r="J1432" s="49">
        <f t="shared" si="350"/>
        <v>18.783351942267334</v>
      </c>
      <c r="K1432" s="48">
        <v>620854.96</v>
      </c>
      <c r="L1432" s="48">
        <v>1130600</v>
      </c>
      <c r="M1432" s="48">
        <v>160</v>
      </c>
      <c r="N1432" s="49">
        <f t="shared" si="351"/>
        <v>16.474127719794801</v>
      </c>
      <c r="O1432" s="48">
        <v>583154.96</v>
      </c>
      <c r="P1432" s="48">
        <v>665100</v>
      </c>
      <c r="Q1432" s="48">
        <v>95</v>
      </c>
      <c r="R1432" s="49">
        <f t="shared" si="352"/>
        <v>27.180580003007062</v>
      </c>
      <c r="S1432" s="48">
        <v>428604.96</v>
      </c>
      <c r="T1432" s="48">
        <v>239500</v>
      </c>
      <c r="U1432" s="48">
        <v>35</v>
      </c>
      <c r="V1432" s="49">
        <f t="shared" si="353"/>
        <v>55.477051189979122</v>
      </c>
      <c r="W1432" s="48">
        <v>568504.96</v>
      </c>
      <c r="X1432" s="48">
        <v>483000</v>
      </c>
      <c r="Y1432" s="48">
        <v>70</v>
      </c>
      <c r="Z1432" s="49">
        <f t="shared" si="354"/>
        <v>35.310867080745339</v>
      </c>
      <c r="AA1432" s="48">
        <v>248954.96</v>
      </c>
      <c r="AB1432" s="48">
        <v>262000</v>
      </c>
      <c r="AC1432" s="48">
        <v>35</v>
      </c>
      <c r="AD1432" s="49">
        <f t="shared" si="355"/>
        <v>29.456502900763358</v>
      </c>
      <c r="AE1432" s="48">
        <v>242304.96</v>
      </c>
      <c r="AF1432" s="48">
        <v>253500</v>
      </c>
      <c r="AG1432" s="48">
        <v>35</v>
      </c>
      <c r="AH1432" s="49">
        <f t="shared" si="356"/>
        <v>28.675143195266273</v>
      </c>
      <c r="AI1432" s="48">
        <v>381354.96</v>
      </c>
      <c r="AJ1432" s="48">
        <v>726000</v>
      </c>
      <c r="AK1432" s="48">
        <v>100</v>
      </c>
      <c r="AL1432" s="49">
        <f t="shared" si="357"/>
        <v>16.283751735537191</v>
      </c>
      <c r="AM1432" s="48">
        <v>238754.96</v>
      </c>
      <c r="AN1432" s="48">
        <v>451500</v>
      </c>
      <c r="AO1432" s="48">
        <v>65</v>
      </c>
      <c r="AP1432" s="49">
        <f t="shared" si="358"/>
        <v>16.392920841638983</v>
      </c>
      <c r="AQ1432" s="48">
        <v>482701.96</v>
      </c>
      <c r="AR1432" s="50">
        <v>1251500</v>
      </c>
      <c r="AS1432" s="50">
        <v>175</v>
      </c>
      <c r="AT1432" s="51">
        <f t="shared" si="359"/>
        <v>11.956660615261686</v>
      </c>
      <c r="AU1432" s="48">
        <v>564551.65</v>
      </c>
      <c r="AV1432" s="50">
        <v>998500</v>
      </c>
      <c r="AW1432" s="50">
        <v>135</v>
      </c>
      <c r="AX1432" s="51">
        <f t="shared" si="360"/>
        <v>17.527392238357539</v>
      </c>
      <c r="AY1432" s="50">
        <f t="shared" si="361"/>
        <v>3154164.78</v>
      </c>
      <c r="AZ1432" s="50">
        <f t="shared" si="362"/>
        <v>3745580</v>
      </c>
      <c r="BA1432" s="50">
        <f t="shared" si="363"/>
        <v>1044</v>
      </c>
      <c r="BB1432" s="49">
        <v>21.13743221913721</v>
      </c>
      <c r="BC1432" s="52" t="s">
        <v>1219</v>
      </c>
      <c r="BD1432" s="52" t="s">
        <v>1219</v>
      </c>
      <c r="BE1432" s="52" t="s">
        <v>1060</v>
      </c>
      <c r="BF1432" s="38"/>
    </row>
    <row r="1433" spans="1:58" s="33" customFormat="1" x14ac:dyDescent="0.2">
      <c r="A1433" s="47">
        <v>204076</v>
      </c>
      <c r="B1433" s="48" t="s">
        <v>1296</v>
      </c>
      <c r="C1433" s="48">
        <v>-36200</v>
      </c>
      <c r="D1433" s="48">
        <v>0</v>
      </c>
      <c r="E1433" s="48">
        <v>0</v>
      </c>
      <c r="F1433" s="49">
        <f t="shared" si="349"/>
        <v>0</v>
      </c>
      <c r="G1433" s="48">
        <v>-36200</v>
      </c>
      <c r="H1433" s="48">
        <v>0</v>
      </c>
      <c r="I1433" s="48">
        <v>0</v>
      </c>
      <c r="J1433" s="49">
        <f t="shared" si="350"/>
        <v>0</v>
      </c>
      <c r="K1433" s="48">
        <v>-36200</v>
      </c>
      <c r="L1433" s="48">
        <v>0</v>
      </c>
      <c r="M1433" s="48">
        <v>0</v>
      </c>
      <c r="N1433" s="49">
        <f t="shared" si="351"/>
        <v>0</v>
      </c>
      <c r="O1433" s="48">
        <v>-36200</v>
      </c>
      <c r="P1433" s="48">
        <v>0</v>
      </c>
      <c r="Q1433" s="48">
        <v>0</v>
      </c>
      <c r="R1433" s="49">
        <f t="shared" si="352"/>
        <v>0</v>
      </c>
      <c r="S1433" s="48">
        <v>-36200</v>
      </c>
      <c r="T1433" s="48">
        <v>0</v>
      </c>
      <c r="U1433" s="48">
        <v>0</v>
      </c>
      <c r="V1433" s="49">
        <f t="shared" si="353"/>
        <v>0</v>
      </c>
      <c r="W1433" s="48">
        <v>-36200</v>
      </c>
      <c r="X1433" s="48">
        <v>0</v>
      </c>
      <c r="Y1433" s="48">
        <v>0</v>
      </c>
      <c r="Z1433" s="49">
        <f t="shared" si="354"/>
        <v>0</v>
      </c>
      <c r="AA1433" s="48">
        <v>-36200</v>
      </c>
      <c r="AB1433" s="48">
        <v>0</v>
      </c>
      <c r="AC1433" s="48">
        <v>0</v>
      </c>
      <c r="AD1433" s="49">
        <f t="shared" si="355"/>
        <v>0</v>
      </c>
      <c r="AE1433" s="48">
        <v>-36200</v>
      </c>
      <c r="AF1433" s="48">
        <v>0</v>
      </c>
      <c r="AG1433" s="48">
        <v>0</v>
      </c>
      <c r="AH1433" s="49">
        <f t="shared" si="356"/>
        <v>0</v>
      </c>
      <c r="AI1433" s="48">
        <v>-36200</v>
      </c>
      <c r="AJ1433" s="48">
        <v>0</v>
      </c>
      <c r="AK1433" s="48">
        <v>0</v>
      </c>
      <c r="AL1433" s="49">
        <f t="shared" si="357"/>
        <v>0</v>
      </c>
      <c r="AM1433" s="48">
        <v>-36200</v>
      </c>
      <c r="AN1433" s="48">
        <v>0</v>
      </c>
      <c r="AO1433" s="48">
        <v>0</v>
      </c>
      <c r="AP1433" s="49">
        <f t="shared" si="358"/>
        <v>0</v>
      </c>
      <c r="AQ1433" s="48">
        <v>-36200</v>
      </c>
      <c r="AR1433" s="50">
        <v>0</v>
      </c>
      <c r="AS1433" s="50">
        <v>0</v>
      </c>
      <c r="AT1433" s="51">
        <f t="shared" si="359"/>
        <v>0</v>
      </c>
      <c r="AU1433" s="48">
        <v>-36200</v>
      </c>
      <c r="AV1433" s="50">
        <v>0</v>
      </c>
      <c r="AW1433" s="50">
        <v>0</v>
      </c>
      <c r="AX1433" s="51">
        <f t="shared" si="360"/>
        <v>0</v>
      </c>
      <c r="AY1433" s="50">
        <f t="shared" si="361"/>
        <v>-253400</v>
      </c>
      <c r="AZ1433" s="50">
        <f t="shared" si="362"/>
        <v>0</v>
      </c>
      <c r="BA1433" s="50">
        <f t="shared" si="363"/>
        <v>0</v>
      </c>
      <c r="BB1433" s="49">
        <v>0</v>
      </c>
      <c r="BC1433" s="52" t="s">
        <v>1219</v>
      </c>
      <c r="BD1433" s="52" t="s">
        <v>1219</v>
      </c>
      <c r="BE1433" s="52" t="s">
        <v>1060</v>
      </c>
      <c r="BF1433" s="38"/>
    </row>
    <row r="1434" spans="1:58" s="33" customFormat="1" x14ac:dyDescent="0.2">
      <c r="A1434" s="47">
        <v>204427</v>
      </c>
      <c r="B1434" s="48" t="s">
        <v>110</v>
      </c>
      <c r="C1434" s="48">
        <v>22059.360000000001</v>
      </c>
      <c r="D1434" s="48">
        <v>0</v>
      </c>
      <c r="E1434" s="48">
        <v>0</v>
      </c>
      <c r="F1434" s="49">
        <f t="shared" si="349"/>
        <v>0</v>
      </c>
      <c r="G1434" s="48">
        <v>-13940.64</v>
      </c>
      <c r="H1434" s="48">
        <v>0</v>
      </c>
      <c r="I1434" s="48">
        <v>0</v>
      </c>
      <c r="J1434" s="49">
        <f t="shared" si="350"/>
        <v>0</v>
      </c>
      <c r="K1434" s="48">
        <v>-13940.64</v>
      </c>
      <c r="L1434" s="48">
        <v>0</v>
      </c>
      <c r="M1434" s="48">
        <v>0</v>
      </c>
      <c r="N1434" s="49">
        <f t="shared" si="351"/>
        <v>0</v>
      </c>
      <c r="O1434" s="48">
        <v>-13940.64</v>
      </c>
      <c r="P1434" s="48">
        <v>0</v>
      </c>
      <c r="Q1434" s="48">
        <v>0</v>
      </c>
      <c r="R1434" s="49">
        <f t="shared" si="352"/>
        <v>0</v>
      </c>
      <c r="S1434" s="48">
        <v>-13940.64</v>
      </c>
      <c r="T1434" s="48">
        <v>0</v>
      </c>
      <c r="U1434" s="48">
        <v>0</v>
      </c>
      <c r="V1434" s="49">
        <f t="shared" si="353"/>
        <v>0</v>
      </c>
      <c r="W1434" s="48">
        <v>-13940.64</v>
      </c>
      <c r="X1434" s="48">
        <v>0</v>
      </c>
      <c r="Y1434" s="48">
        <v>0</v>
      </c>
      <c r="Z1434" s="49">
        <f t="shared" si="354"/>
        <v>0</v>
      </c>
      <c r="AA1434" s="48">
        <v>-13940.64</v>
      </c>
      <c r="AB1434" s="48">
        <v>0</v>
      </c>
      <c r="AC1434" s="48">
        <v>0</v>
      </c>
      <c r="AD1434" s="49">
        <f t="shared" si="355"/>
        <v>0</v>
      </c>
      <c r="AE1434" s="48">
        <v>-13940.64</v>
      </c>
      <c r="AF1434" s="48">
        <v>0</v>
      </c>
      <c r="AG1434" s="48">
        <v>0</v>
      </c>
      <c r="AH1434" s="49">
        <f t="shared" si="356"/>
        <v>0</v>
      </c>
      <c r="AI1434" s="48">
        <v>-13940.64</v>
      </c>
      <c r="AJ1434" s="48">
        <v>0</v>
      </c>
      <c r="AK1434" s="48">
        <v>0</v>
      </c>
      <c r="AL1434" s="49">
        <f t="shared" si="357"/>
        <v>0</v>
      </c>
      <c r="AM1434" s="48">
        <v>-13940.64</v>
      </c>
      <c r="AN1434" s="48">
        <v>0</v>
      </c>
      <c r="AO1434" s="48">
        <v>0</v>
      </c>
      <c r="AP1434" s="49">
        <f t="shared" si="358"/>
        <v>0</v>
      </c>
      <c r="AQ1434" s="48">
        <v>-13940.64</v>
      </c>
      <c r="AR1434" s="50">
        <v>0</v>
      </c>
      <c r="AS1434" s="50">
        <v>0</v>
      </c>
      <c r="AT1434" s="51">
        <f t="shared" si="359"/>
        <v>0</v>
      </c>
      <c r="AU1434" s="48">
        <v>-13940.64</v>
      </c>
      <c r="AV1434" s="50">
        <v>0</v>
      </c>
      <c r="AW1434" s="50">
        <v>0</v>
      </c>
      <c r="AX1434" s="51">
        <f t="shared" si="360"/>
        <v>0</v>
      </c>
      <c r="AY1434" s="50">
        <f t="shared" si="361"/>
        <v>-61584.479999999996</v>
      </c>
      <c r="AZ1434" s="50">
        <f t="shared" si="362"/>
        <v>0</v>
      </c>
      <c r="BA1434" s="50">
        <f t="shared" si="363"/>
        <v>0</v>
      </c>
      <c r="BB1434" s="49">
        <v>0</v>
      </c>
      <c r="BC1434" s="52" t="s">
        <v>1219</v>
      </c>
      <c r="BD1434" s="52" t="s">
        <v>1219</v>
      </c>
      <c r="BE1434" s="52" t="s">
        <v>1060</v>
      </c>
      <c r="BF1434" s="38"/>
    </row>
    <row r="1435" spans="1:58" s="33" customFormat="1" x14ac:dyDescent="0.2">
      <c r="A1435" s="47">
        <v>204621</v>
      </c>
      <c r="B1435" s="48" t="s">
        <v>110</v>
      </c>
      <c r="C1435" s="48">
        <v>-2810</v>
      </c>
      <c r="D1435" s="48">
        <v>138400</v>
      </c>
      <c r="E1435" s="48">
        <v>20</v>
      </c>
      <c r="F1435" s="49">
        <f t="shared" si="349"/>
        <v>-0.60910404624277459</v>
      </c>
      <c r="G1435" s="48">
        <v>-11260</v>
      </c>
      <c r="H1435" s="48">
        <v>480400</v>
      </c>
      <c r="I1435" s="48">
        <v>70</v>
      </c>
      <c r="J1435" s="49">
        <f t="shared" si="350"/>
        <v>-0.72660283097418821</v>
      </c>
      <c r="K1435" s="48">
        <v>-31400</v>
      </c>
      <c r="L1435" s="48">
        <v>707480</v>
      </c>
      <c r="M1435" s="48">
        <v>102</v>
      </c>
      <c r="N1435" s="49">
        <f t="shared" si="351"/>
        <v>-1.3314864024424717</v>
      </c>
      <c r="O1435" s="48">
        <v>-13200</v>
      </c>
      <c r="P1435" s="48">
        <v>142800</v>
      </c>
      <c r="Q1435" s="48">
        <v>20</v>
      </c>
      <c r="R1435" s="49">
        <f t="shared" si="352"/>
        <v>-2.865546218487395</v>
      </c>
      <c r="S1435" s="48">
        <v>-3500</v>
      </c>
      <c r="T1435" s="48">
        <v>239500</v>
      </c>
      <c r="U1435" s="48">
        <v>35</v>
      </c>
      <c r="V1435" s="49">
        <f t="shared" si="353"/>
        <v>-0.45302713987473903</v>
      </c>
      <c r="W1435" s="48">
        <v>211655.5</v>
      </c>
      <c r="X1435" s="48">
        <v>478310</v>
      </c>
      <c r="Y1435" s="48">
        <v>69.900000000000006</v>
      </c>
      <c r="Z1435" s="49">
        <f t="shared" si="354"/>
        <v>13.275208546758378</v>
      </c>
      <c r="AA1435" s="48">
        <v>-4934.5</v>
      </c>
      <c r="AB1435" s="48">
        <v>146000</v>
      </c>
      <c r="AC1435" s="48">
        <v>20</v>
      </c>
      <c r="AD1435" s="49">
        <f t="shared" si="355"/>
        <v>-1.0477363013698628</v>
      </c>
      <c r="AE1435" s="48">
        <v>-10584.5</v>
      </c>
      <c r="AF1435" s="48">
        <v>253500</v>
      </c>
      <c r="AG1435" s="48">
        <v>35</v>
      </c>
      <c r="AH1435" s="49">
        <f t="shared" si="356"/>
        <v>-1.2526035502958579</v>
      </c>
      <c r="AI1435" s="48">
        <v>-21772.5</v>
      </c>
      <c r="AJ1435" s="48">
        <v>0</v>
      </c>
      <c r="AK1435" s="48">
        <v>0</v>
      </c>
      <c r="AL1435" s="49">
        <f t="shared" si="357"/>
        <v>0</v>
      </c>
      <c r="AM1435" s="48">
        <v>-11822.5</v>
      </c>
      <c r="AN1435" s="48">
        <v>493500</v>
      </c>
      <c r="AO1435" s="48">
        <v>70</v>
      </c>
      <c r="AP1435" s="49">
        <f t="shared" si="358"/>
        <v>-0.74264944275582567</v>
      </c>
      <c r="AQ1435" s="48">
        <v>-26572.5</v>
      </c>
      <c r="AR1435" s="50">
        <v>262500</v>
      </c>
      <c r="AS1435" s="50">
        <v>35</v>
      </c>
      <c r="AT1435" s="51">
        <f t="shared" si="359"/>
        <v>-3.1380857142857144</v>
      </c>
      <c r="AU1435" s="48">
        <v>-60973.5</v>
      </c>
      <c r="AV1435" s="50">
        <v>518000</v>
      </c>
      <c r="AW1435" s="50">
        <v>70</v>
      </c>
      <c r="AX1435" s="51">
        <f t="shared" si="360"/>
        <v>-3.6489932432432437</v>
      </c>
      <c r="AY1435" s="50">
        <f t="shared" si="361"/>
        <v>144551</v>
      </c>
      <c r="AZ1435" s="50">
        <f t="shared" si="362"/>
        <v>2332890</v>
      </c>
      <c r="BA1435" s="50">
        <f t="shared" si="363"/>
        <v>546.9</v>
      </c>
      <c r="BB1435" s="49">
        <v>0.1029923142480423</v>
      </c>
      <c r="BC1435" s="52" t="s">
        <v>1219</v>
      </c>
      <c r="BD1435" s="52" t="s">
        <v>1219</v>
      </c>
      <c r="BE1435" s="52" t="s">
        <v>1060</v>
      </c>
      <c r="BF1435" s="38"/>
    </row>
    <row r="1436" spans="1:58" s="33" customFormat="1" x14ac:dyDescent="0.2">
      <c r="A1436" s="47">
        <v>205192</v>
      </c>
      <c r="B1436" s="48" t="s">
        <v>88</v>
      </c>
      <c r="C1436" s="48">
        <v>226347.51</v>
      </c>
      <c r="D1436" s="48">
        <v>722100</v>
      </c>
      <c r="E1436" s="48">
        <v>105</v>
      </c>
      <c r="F1436" s="49">
        <f t="shared" si="349"/>
        <v>9.4037187370170336</v>
      </c>
      <c r="G1436" s="48">
        <v>208122.51</v>
      </c>
      <c r="H1436" s="48">
        <v>709600</v>
      </c>
      <c r="I1436" s="48">
        <v>105</v>
      </c>
      <c r="J1436" s="49">
        <f t="shared" si="350"/>
        <v>9.0921615135287492</v>
      </c>
      <c r="K1436" s="48">
        <v>401647.51</v>
      </c>
      <c r="L1436" s="48">
        <v>725900</v>
      </c>
      <c r="M1436" s="48">
        <v>105</v>
      </c>
      <c r="N1436" s="49">
        <f t="shared" si="351"/>
        <v>16.599290949166551</v>
      </c>
      <c r="O1436" s="48">
        <v>371297.51</v>
      </c>
      <c r="P1436" s="48">
        <v>479800</v>
      </c>
      <c r="Q1436" s="48">
        <v>70</v>
      </c>
      <c r="R1436" s="49">
        <f t="shared" si="352"/>
        <v>23.989626531888288</v>
      </c>
      <c r="S1436" s="48">
        <v>250297.51</v>
      </c>
      <c r="T1436" s="48">
        <v>235000</v>
      </c>
      <c r="U1436" s="48">
        <v>35</v>
      </c>
      <c r="V1436" s="49">
        <f t="shared" si="353"/>
        <v>33.017969404255318</v>
      </c>
      <c r="W1436" s="48">
        <v>145547.51</v>
      </c>
      <c r="X1436" s="48">
        <v>0</v>
      </c>
      <c r="Y1436" s="48">
        <v>0</v>
      </c>
      <c r="Z1436" s="49">
        <f t="shared" si="354"/>
        <v>0</v>
      </c>
      <c r="AA1436" s="48">
        <v>-0.49</v>
      </c>
      <c r="AB1436" s="48">
        <v>0</v>
      </c>
      <c r="AC1436" s="48">
        <v>0</v>
      </c>
      <c r="AD1436" s="49">
        <f t="shared" si="355"/>
        <v>0</v>
      </c>
      <c r="AE1436" s="48">
        <v>-0.49</v>
      </c>
      <c r="AF1436" s="48">
        <v>0</v>
      </c>
      <c r="AG1436" s="48">
        <v>0</v>
      </c>
      <c r="AH1436" s="49">
        <f t="shared" si="356"/>
        <v>0</v>
      </c>
      <c r="AI1436" s="48">
        <v>-0.49</v>
      </c>
      <c r="AJ1436" s="48">
        <v>0</v>
      </c>
      <c r="AK1436" s="48">
        <v>0</v>
      </c>
      <c r="AL1436" s="49">
        <f t="shared" si="357"/>
        <v>0</v>
      </c>
      <c r="AM1436" s="48">
        <v>-0.49</v>
      </c>
      <c r="AN1436" s="48">
        <v>0</v>
      </c>
      <c r="AO1436" s="48">
        <v>0</v>
      </c>
      <c r="AP1436" s="49">
        <f t="shared" si="358"/>
        <v>0</v>
      </c>
      <c r="AQ1436" s="48">
        <v>-0.49</v>
      </c>
      <c r="AR1436" s="50">
        <v>0</v>
      </c>
      <c r="AS1436" s="50">
        <v>0</v>
      </c>
      <c r="AT1436" s="51">
        <f t="shared" si="359"/>
        <v>0</v>
      </c>
      <c r="AU1436" s="48">
        <v>-0.49</v>
      </c>
      <c r="AV1436" s="50">
        <v>0</v>
      </c>
      <c r="AW1436" s="50">
        <v>0</v>
      </c>
      <c r="AX1436" s="51">
        <f t="shared" si="360"/>
        <v>0</v>
      </c>
      <c r="AY1436" s="50">
        <f t="shared" si="361"/>
        <v>1603259.57</v>
      </c>
      <c r="AZ1436" s="50">
        <f t="shared" si="362"/>
        <v>2872400</v>
      </c>
      <c r="BA1436" s="50">
        <f t="shared" si="363"/>
        <v>420</v>
      </c>
      <c r="BB1436" s="49">
        <v>17.302942041498401</v>
      </c>
      <c r="BC1436" s="52" t="s">
        <v>1219</v>
      </c>
      <c r="BD1436" s="52" t="s">
        <v>1219</v>
      </c>
      <c r="BE1436" s="52" t="s">
        <v>1060</v>
      </c>
      <c r="BF1436" s="38"/>
    </row>
    <row r="1437" spans="1:58" s="33" customFormat="1" x14ac:dyDescent="0.2">
      <c r="A1437" s="47">
        <v>206436</v>
      </c>
      <c r="B1437" s="48" t="s">
        <v>1297</v>
      </c>
      <c r="C1437" s="48">
        <v>271025</v>
      </c>
      <c r="D1437" s="48">
        <v>245700</v>
      </c>
      <c r="E1437" s="48">
        <v>35</v>
      </c>
      <c r="F1437" s="49">
        <f t="shared" si="349"/>
        <v>33.092185592185594</v>
      </c>
      <c r="G1437" s="48">
        <v>110475</v>
      </c>
      <c r="H1437" s="48">
        <v>275300</v>
      </c>
      <c r="I1437" s="48">
        <v>40</v>
      </c>
      <c r="J1437" s="49">
        <f t="shared" si="350"/>
        <v>12.439974573192881</v>
      </c>
      <c r="K1437" s="48">
        <v>211325.01</v>
      </c>
      <c r="L1437" s="48">
        <v>751500</v>
      </c>
      <c r="M1437" s="48">
        <v>105</v>
      </c>
      <c r="N1437" s="49">
        <f t="shared" si="351"/>
        <v>8.4361281437125744</v>
      </c>
      <c r="O1437" s="48">
        <v>379535.01</v>
      </c>
      <c r="P1437" s="48">
        <v>647980</v>
      </c>
      <c r="Q1437" s="48">
        <v>92</v>
      </c>
      <c r="R1437" s="49">
        <f t="shared" si="352"/>
        <v>18.157327865057564</v>
      </c>
      <c r="S1437" s="48">
        <v>434435.01</v>
      </c>
      <c r="T1437" s="48">
        <v>239500</v>
      </c>
      <c r="U1437" s="48">
        <v>35</v>
      </c>
      <c r="V1437" s="49">
        <f t="shared" si="353"/>
        <v>56.231671440501046</v>
      </c>
      <c r="W1437" s="48">
        <v>249620.01</v>
      </c>
      <c r="X1437" s="48">
        <v>0</v>
      </c>
      <c r="Y1437" s="48">
        <v>0</v>
      </c>
      <c r="Z1437" s="49">
        <f t="shared" si="354"/>
        <v>0</v>
      </c>
      <c r="AA1437" s="48">
        <v>39620.01</v>
      </c>
      <c r="AB1437" s="48">
        <v>0</v>
      </c>
      <c r="AC1437" s="48">
        <v>0</v>
      </c>
      <c r="AD1437" s="49">
        <f t="shared" si="355"/>
        <v>0</v>
      </c>
      <c r="AE1437" s="48">
        <v>377020.01</v>
      </c>
      <c r="AF1437" s="48">
        <v>507000</v>
      </c>
      <c r="AG1437" s="48">
        <v>70</v>
      </c>
      <c r="AH1437" s="49">
        <f t="shared" si="356"/>
        <v>22.308876331360949</v>
      </c>
      <c r="AI1437" s="48">
        <v>73870.009999999995</v>
      </c>
      <c r="AJ1437" s="48">
        <v>0</v>
      </c>
      <c r="AK1437" s="48">
        <v>0</v>
      </c>
      <c r="AL1437" s="49">
        <f t="shared" si="357"/>
        <v>0</v>
      </c>
      <c r="AM1437" s="48">
        <v>302620.01</v>
      </c>
      <c r="AN1437" s="48">
        <v>481000</v>
      </c>
      <c r="AO1437" s="48">
        <v>70</v>
      </c>
      <c r="AP1437" s="49">
        <f t="shared" si="358"/>
        <v>19.503576528066528</v>
      </c>
      <c r="AQ1437" s="48">
        <v>422560.02</v>
      </c>
      <c r="AR1437" s="50">
        <v>569000</v>
      </c>
      <c r="AS1437" s="50">
        <v>78</v>
      </c>
      <c r="AT1437" s="51">
        <f t="shared" si="359"/>
        <v>23.021723409490335</v>
      </c>
      <c r="AU1437" s="48">
        <v>446958.13</v>
      </c>
      <c r="AV1437" s="50">
        <v>566500</v>
      </c>
      <c r="AW1437" s="50">
        <v>77</v>
      </c>
      <c r="AX1437" s="51">
        <f t="shared" si="360"/>
        <v>24.458432533097969</v>
      </c>
      <c r="AY1437" s="50">
        <f t="shared" si="361"/>
        <v>1696035.05</v>
      </c>
      <c r="AZ1437" s="50">
        <f t="shared" si="362"/>
        <v>2159980</v>
      </c>
      <c r="BA1437" s="50">
        <f t="shared" si="363"/>
        <v>602</v>
      </c>
      <c r="BB1437" s="49">
        <v>24.020413339154146</v>
      </c>
      <c r="BC1437" s="52" t="s">
        <v>1219</v>
      </c>
      <c r="BD1437" s="52" t="s">
        <v>1219</v>
      </c>
      <c r="BE1437" s="52" t="s">
        <v>1060</v>
      </c>
      <c r="BF1437" s="38"/>
    </row>
    <row r="1438" spans="1:58" s="33" customFormat="1" x14ac:dyDescent="0.2">
      <c r="A1438" s="47">
        <v>207019</v>
      </c>
      <c r="B1438" s="48" t="s">
        <v>1298</v>
      </c>
      <c r="C1438" s="48">
        <v>169883.09</v>
      </c>
      <c r="D1438" s="48">
        <v>739900</v>
      </c>
      <c r="E1438" s="48">
        <v>105</v>
      </c>
      <c r="F1438" s="49">
        <f t="shared" si="349"/>
        <v>6.8880831193404513</v>
      </c>
      <c r="G1438" s="48">
        <v>342165.89</v>
      </c>
      <c r="H1438" s="48">
        <v>1143400</v>
      </c>
      <c r="I1438" s="48">
        <v>170</v>
      </c>
      <c r="J1438" s="49">
        <f t="shared" si="350"/>
        <v>9.276843265698794</v>
      </c>
      <c r="K1438" s="48">
        <v>217659.8</v>
      </c>
      <c r="L1438" s="48">
        <v>1014240</v>
      </c>
      <c r="M1438" s="48">
        <v>146</v>
      </c>
      <c r="N1438" s="49">
        <f t="shared" si="351"/>
        <v>6.4381152389966871</v>
      </c>
      <c r="O1438" s="48">
        <v>573663.18999999994</v>
      </c>
      <c r="P1438" s="48">
        <v>983980</v>
      </c>
      <c r="Q1438" s="48">
        <v>144</v>
      </c>
      <c r="R1438" s="49">
        <f t="shared" si="352"/>
        <v>18.073089788410332</v>
      </c>
      <c r="S1438" s="48">
        <v>631702.23</v>
      </c>
      <c r="T1438" s="48">
        <v>481000</v>
      </c>
      <c r="U1438" s="48">
        <v>70</v>
      </c>
      <c r="V1438" s="49">
        <f t="shared" si="353"/>
        <v>40.712617733887733</v>
      </c>
      <c r="W1438" s="48">
        <v>394978.65</v>
      </c>
      <c r="X1438" s="48">
        <v>456930</v>
      </c>
      <c r="Y1438" s="48">
        <v>67.900000000000006</v>
      </c>
      <c r="Z1438" s="49">
        <f t="shared" si="354"/>
        <v>25.932548749261375</v>
      </c>
      <c r="AA1438" s="48">
        <v>447920.65</v>
      </c>
      <c r="AB1438" s="48">
        <v>890700</v>
      </c>
      <c r="AC1438" s="48">
        <v>127</v>
      </c>
      <c r="AD1438" s="49">
        <f t="shared" si="355"/>
        <v>15.589469125406984</v>
      </c>
      <c r="AE1438" s="48">
        <v>204345.31</v>
      </c>
      <c r="AF1438" s="48">
        <v>246700</v>
      </c>
      <c r="AG1438" s="48">
        <v>35</v>
      </c>
      <c r="AH1438" s="49">
        <f t="shared" si="356"/>
        <v>24.849449939197402</v>
      </c>
      <c r="AI1438" s="48">
        <v>367066.62</v>
      </c>
      <c r="AJ1438" s="48">
        <v>1508400</v>
      </c>
      <c r="AK1438" s="48">
        <v>210</v>
      </c>
      <c r="AL1438" s="49">
        <f t="shared" si="357"/>
        <v>7.5437982100238665</v>
      </c>
      <c r="AM1438" s="48">
        <v>363963.62</v>
      </c>
      <c r="AN1438" s="48">
        <v>720500</v>
      </c>
      <c r="AO1438" s="48">
        <v>105</v>
      </c>
      <c r="AP1438" s="49">
        <f t="shared" si="358"/>
        <v>15.659781013185288</v>
      </c>
      <c r="AQ1438" s="48">
        <v>513074.63</v>
      </c>
      <c r="AR1438" s="50">
        <v>855600</v>
      </c>
      <c r="AS1438" s="50">
        <v>118</v>
      </c>
      <c r="AT1438" s="51">
        <f t="shared" si="359"/>
        <v>18.589660507246379</v>
      </c>
      <c r="AU1438" s="48">
        <v>326536.76</v>
      </c>
      <c r="AV1438" s="50">
        <v>1544900</v>
      </c>
      <c r="AW1438" s="50">
        <v>217</v>
      </c>
      <c r="AX1438" s="51">
        <f t="shared" si="360"/>
        <v>6.5522943620946341</v>
      </c>
      <c r="AY1438" s="50">
        <f t="shared" si="361"/>
        <v>2777973.5</v>
      </c>
      <c r="AZ1438" s="50">
        <f t="shared" si="362"/>
        <v>5710150</v>
      </c>
      <c r="BA1438" s="50">
        <f t="shared" si="363"/>
        <v>1514.9</v>
      </c>
      <c r="BB1438" s="49">
        <v>13.332556253630891</v>
      </c>
      <c r="BC1438" s="52" t="s">
        <v>1219</v>
      </c>
      <c r="BD1438" s="52" t="s">
        <v>1219</v>
      </c>
      <c r="BE1438" s="52" t="s">
        <v>1060</v>
      </c>
      <c r="BF1438" s="38"/>
    </row>
    <row r="1439" spans="1:58" s="33" customFormat="1" x14ac:dyDescent="0.2">
      <c r="A1439" s="47">
        <v>208033</v>
      </c>
      <c r="B1439" s="48" t="s">
        <v>1716</v>
      </c>
      <c r="C1439" s="48">
        <v>67000</v>
      </c>
      <c r="D1439" s="48">
        <v>926200</v>
      </c>
      <c r="E1439" s="48">
        <v>135</v>
      </c>
      <c r="F1439" s="49">
        <f t="shared" si="349"/>
        <v>2.1701576333405312</v>
      </c>
      <c r="G1439" s="48">
        <v>244339.99</v>
      </c>
      <c r="H1439" s="48">
        <v>1059040</v>
      </c>
      <c r="I1439" s="48">
        <v>157</v>
      </c>
      <c r="J1439" s="49">
        <f t="shared" si="350"/>
        <v>7.1522696876416383</v>
      </c>
      <c r="K1439" s="48">
        <v>311484.99</v>
      </c>
      <c r="L1439" s="48">
        <v>1161850</v>
      </c>
      <c r="M1439" s="48">
        <v>167</v>
      </c>
      <c r="N1439" s="49">
        <f t="shared" si="351"/>
        <v>8.042819382880749</v>
      </c>
      <c r="O1439" s="48">
        <v>221384.99</v>
      </c>
      <c r="P1439" s="48">
        <v>692300</v>
      </c>
      <c r="Q1439" s="48">
        <v>100</v>
      </c>
      <c r="R1439" s="49">
        <f t="shared" si="352"/>
        <v>9.9132380326448075</v>
      </c>
      <c r="S1439" s="48">
        <v>-17800.009999999998</v>
      </c>
      <c r="T1439" s="48">
        <v>0</v>
      </c>
      <c r="U1439" s="48">
        <v>0</v>
      </c>
      <c r="V1439" s="49">
        <f t="shared" si="353"/>
        <v>0</v>
      </c>
      <c r="W1439" s="48">
        <v>113594.99</v>
      </c>
      <c r="X1439" s="48">
        <v>345900</v>
      </c>
      <c r="Y1439" s="48">
        <v>51</v>
      </c>
      <c r="Z1439" s="49">
        <f t="shared" si="354"/>
        <v>9.8521240242844765</v>
      </c>
      <c r="AA1439" s="48">
        <v>61449.99</v>
      </c>
      <c r="AB1439" s="48">
        <v>335500</v>
      </c>
      <c r="AC1439" s="48">
        <v>45</v>
      </c>
      <c r="AD1439" s="49">
        <f t="shared" si="355"/>
        <v>5.6779424441132642</v>
      </c>
      <c r="AE1439" s="48">
        <v>33450</v>
      </c>
      <c r="AF1439" s="48">
        <v>406500</v>
      </c>
      <c r="AG1439" s="48">
        <v>55</v>
      </c>
      <c r="AH1439" s="49">
        <f t="shared" si="356"/>
        <v>2.4686346863468636</v>
      </c>
      <c r="AI1439" s="48">
        <v>72780</v>
      </c>
      <c r="AJ1439" s="48">
        <v>355750</v>
      </c>
      <c r="AK1439" s="48">
        <v>50</v>
      </c>
      <c r="AL1439" s="49">
        <f t="shared" si="357"/>
        <v>6.3420379479971887</v>
      </c>
      <c r="AM1439" s="48">
        <v>72780</v>
      </c>
      <c r="AN1439" s="48">
        <v>0</v>
      </c>
      <c r="AO1439" s="48">
        <v>0</v>
      </c>
      <c r="AP1439" s="49">
        <f t="shared" si="358"/>
        <v>0</v>
      </c>
      <c r="AQ1439" s="48">
        <v>58</v>
      </c>
      <c r="AR1439" s="50">
        <v>0</v>
      </c>
      <c r="AS1439" s="50">
        <v>0</v>
      </c>
      <c r="AT1439" s="51">
        <f t="shared" si="359"/>
        <v>0</v>
      </c>
      <c r="AU1439" s="48">
        <v>-30342</v>
      </c>
      <c r="AV1439" s="50">
        <v>0</v>
      </c>
      <c r="AW1439" s="50">
        <v>0</v>
      </c>
      <c r="AX1439" s="51">
        <f t="shared" si="360"/>
        <v>0</v>
      </c>
      <c r="AY1439" s="50">
        <f t="shared" si="361"/>
        <v>1001454.94</v>
      </c>
      <c r="AZ1439" s="50">
        <f t="shared" si="362"/>
        <v>4520790</v>
      </c>
      <c r="BA1439" s="50">
        <f t="shared" si="363"/>
        <v>760</v>
      </c>
      <c r="BB1439" s="49">
        <v>6.7490704480753498</v>
      </c>
      <c r="BC1439" s="52" t="s">
        <v>1219</v>
      </c>
      <c r="BD1439" s="52" t="s">
        <v>1219</v>
      </c>
      <c r="BE1439" s="52" t="s">
        <v>1060</v>
      </c>
      <c r="BF1439" s="38"/>
    </row>
    <row r="1440" spans="1:58" s="33" customFormat="1" x14ac:dyDescent="0.2">
      <c r="A1440" s="47">
        <v>209705</v>
      </c>
      <c r="B1440" s="48" t="s">
        <v>1717</v>
      </c>
      <c r="C1440" s="48">
        <v>0</v>
      </c>
      <c r="D1440" s="48">
        <v>0</v>
      </c>
      <c r="E1440" s="48">
        <v>0</v>
      </c>
      <c r="F1440" s="49">
        <f t="shared" si="349"/>
        <v>0</v>
      </c>
      <c r="G1440" s="48">
        <v>0</v>
      </c>
      <c r="H1440" s="48">
        <v>0</v>
      </c>
      <c r="I1440" s="48">
        <v>0</v>
      </c>
      <c r="J1440" s="49">
        <f t="shared" si="350"/>
        <v>0</v>
      </c>
      <c r="K1440" s="48">
        <v>0</v>
      </c>
      <c r="L1440" s="48">
        <v>0</v>
      </c>
      <c r="M1440" s="48">
        <v>0</v>
      </c>
      <c r="N1440" s="49">
        <f t="shared" si="351"/>
        <v>0</v>
      </c>
      <c r="O1440" s="48">
        <v>0</v>
      </c>
      <c r="P1440" s="48">
        <v>0</v>
      </c>
      <c r="Q1440" s="48">
        <v>0</v>
      </c>
      <c r="R1440" s="49">
        <f t="shared" si="352"/>
        <v>0</v>
      </c>
      <c r="S1440" s="48">
        <v>0</v>
      </c>
      <c r="T1440" s="48">
        <v>0</v>
      </c>
      <c r="U1440" s="48">
        <v>0</v>
      </c>
      <c r="V1440" s="49">
        <f t="shared" si="353"/>
        <v>0</v>
      </c>
      <c r="W1440" s="48">
        <v>357330</v>
      </c>
      <c r="X1440" s="48">
        <v>775600</v>
      </c>
      <c r="Y1440" s="48">
        <v>112</v>
      </c>
      <c r="Z1440" s="49">
        <f t="shared" si="354"/>
        <v>13.821428571428573</v>
      </c>
      <c r="AA1440" s="48">
        <v>489530.02</v>
      </c>
      <c r="AB1440" s="48">
        <v>811500</v>
      </c>
      <c r="AC1440" s="48">
        <v>115</v>
      </c>
      <c r="AD1440" s="49">
        <f t="shared" si="355"/>
        <v>18.700469032655576</v>
      </c>
      <c r="AE1440" s="48">
        <v>138880.01999999999</v>
      </c>
      <c r="AF1440" s="48">
        <v>249500</v>
      </c>
      <c r="AG1440" s="48">
        <v>35</v>
      </c>
      <c r="AH1440" s="49">
        <f t="shared" si="356"/>
        <v>16.699000400801602</v>
      </c>
      <c r="AI1440" s="48">
        <v>300760.02</v>
      </c>
      <c r="AJ1440" s="48">
        <v>666900</v>
      </c>
      <c r="AK1440" s="48">
        <v>94</v>
      </c>
      <c r="AL1440" s="49">
        <f t="shared" si="357"/>
        <v>13.980447773279353</v>
      </c>
      <c r="AM1440" s="48">
        <v>633675.02</v>
      </c>
      <c r="AN1440" s="48">
        <v>1021400</v>
      </c>
      <c r="AO1440" s="48">
        <v>147</v>
      </c>
      <c r="AP1440" s="49">
        <f t="shared" si="358"/>
        <v>19.232353260231054</v>
      </c>
      <c r="AQ1440" s="48">
        <v>426565.02</v>
      </c>
      <c r="AR1440" s="50">
        <v>1045750</v>
      </c>
      <c r="AS1440" s="50">
        <v>150</v>
      </c>
      <c r="AT1440" s="51">
        <f t="shared" si="359"/>
        <v>12.645006569447766</v>
      </c>
      <c r="AU1440" s="48">
        <v>493623.61</v>
      </c>
      <c r="AV1440" s="50">
        <v>731700</v>
      </c>
      <c r="AW1440" s="50">
        <v>101.5</v>
      </c>
      <c r="AX1440" s="51">
        <f t="shared" si="360"/>
        <v>20.913396077627443</v>
      </c>
      <c r="AY1440" s="50">
        <f t="shared" si="361"/>
        <v>846860.02</v>
      </c>
      <c r="AZ1440" s="50">
        <f t="shared" si="362"/>
        <v>1587100</v>
      </c>
      <c r="BA1440" s="50">
        <f t="shared" si="363"/>
        <v>754.5</v>
      </c>
      <c r="BB1440" s="49">
        <v>16.606085039652228</v>
      </c>
      <c r="BC1440" s="52" t="s">
        <v>1219</v>
      </c>
      <c r="BD1440" s="52" t="s">
        <v>1219</v>
      </c>
      <c r="BE1440" s="52" t="s">
        <v>1060</v>
      </c>
      <c r="BF1440" s="38"/>
    </row>
    <row r="1441" spans="1:58" s="33" customFormat="1" x14ac:dyDescent="0.2">
      <c r="A1441" s="47">
        <v>210420</v>
      </c>
      <c r="B1441" s="48" t="s">
        <v>1718</v>
      </c>
      <c r="C1441" s="48">
        <v>0</v>
      </c>
      <c r="D1441" s="48">
        <v>0</v>
      </c>
      <c r="E1441" s="48">
        <v>0</v>
      </c>
      <c r="F1441" s="49">
        <f t="shared" si="349"/>
        <v>0</v>
      </c>
      <c r="G1441" s="48">
        <v>0</v>
      </c>
      <c r="H1441" s="48">
        <v>0</v>
      </c>
      <c r="I1441" s="48">
        <v>0</v>
      </c>
      <c r="J1441" s="49">
        <f t="shared" si="350"/>
        <v>0</v>
      </c>
      <c r="K1441" s="48">
        <v>0</v>
      </c>
      <c r="L1441" s="48">
        <v>0</v>
      </c>
      <c r="M1441" s="48">
        <v>0</v>
      </c>
      <c r="N1441" s="49">
        <f t="shared" si="351"/>
        <v>0</v>
      </c>
      <c r="O1441" s="48">
        <v>0</v>
      </c>
      <c r="P1441" s="48">
        <v>0</v>
      </c>
      <c r="Q1441" s="48">
        <v>0</v>
      </c>
      <c r="R1441" s="49">
        <f t="shared" si="352"/>
        <v>0</v>
      </c>
      <c r="S1441" s="48">
        <v>0</v>
      </c>
      <c r="T1441" s="48">
        <v>0</v>
      </c>
      <c r="U1441" s="48">
        <v>0</v>
      </c>
      <c r="V1441" s="49">
        <f t="shared" si="353"/>
        <v>0</v>
      </c>
      <c r="W1441" s="48">
        <v>0</v>
      </c>
      <c r="X1441" s="48">
        <v>0</v>
      </c>
      <c r="Y1441" s="48">
        <v>0</v>
      </c>
      <c r="Z1441" s="49">
        <f t="shared" si="354"/>
        <v>0</v>
      </c>
      <c r="AA1441" s="48">
        <v>0</v>
      </c>
      <c r="AB1441" s="48">
        <v>0</v>
      </c>
      <c r="AC1441" s="48">
        <v>0</v>
      </c>
      <c r="AD1441" s="49">
        <f t="shared" si="355"/>
        <v>0</v>
      </c>
      <c r="AE1441" s="48">
        <v>228800</v>
      </c>
      <c r="AF1441" s="48">
        <v>497000</v>
      </c>
      <c r="AG1441" s="48">
        <v>70</v>
      </c>
      <c r="AH1441" s="49">
        <f t="shared" si="356"/>
        <v>13.810865191146881</v>
      </c>
      <c r="AI1441" s="48">
        <v>406050</v>
      </c>
      <c r="AJ1441" s="48">
        <v>491300</v>
      </c>
      <c r="AK1441" s="48">
        <v>70</v>
      </c>
      <c r="AL1441" s="49">
        <f t="shared" si="357"/>
        <v>25.620903724811726</v>
      </c>
      <c r="AM1441" s="48">
        <v>239050</v>
      </c>
      <c r="AN1441" s="48">
        <v>251500</v>
      </c>
      <c r="AO1441" s="48">
        <v>35</v>
      </c>
      <c r="AP1441" s="49">
        <f t="shared" si="358"/>
        <v>29.46540755467197</v>
      </c>
      <c r="AQ1441" s="48">
        <v>430900</v>
      </c>
      <c r="AR1441" s="50">
        <v>701000</v>
      </c>
      <c r="AS1441" s="50">
        <v>100</v>
      </c>
      <c r="AT1441" s="51">
        <f t="shared" si="359"/>
        <v>19.055492154065622</v>
      </c>
      <c r="AU1441" s="48">
        <v>442910.93</v>
      </c>
      <c r="AV1441" s="50">
        <v>761500</v>
      </c>
      <c r="AW1441" s="50">
        <v>105</v>
      </c>
      <c r="AX1441" s="51">
        <f t="shared" si="360"/>
        <v>18.030517176625082</v>
      </c>
      <c r="AY1441" s="50">
        <f t="shared" si="361"/>
        <v>0</v>
      </c>
      <c r="AZ1441" s="50">
        <f t="shared" si="362"/>
        <v>0</v>
      </c>
      <c r="BA1441" s="50">
        <f t="shared" si="363"/>
        <v>380</v>
      </c>
      <c r="BB1441" s="49">
        <v>20.04923170262369</v>
      </c>
      <c r="BC1441" s="52" t="s">
        <v>1219</v>
      </c>
      <c r="BD1441" s="52" t="s">
        <v>1219</v>
      </c>
      <c r="BE1441" s="52" t="s">
        <v>1060</v>
      </c>
      <c r="BF1441" s="38"/>
    </row>
    <row r="1442" spans="1:58" s="33" customFormat="1" x14ac:dyDescent="0.2">
      <c r="A1442" s="47">
        <v>211138</v>
      </c>
      <c r="B1442" s="48" t="s">
        <v>1277</v>
      </c>
      <c r="C1442" s="48">
        <v>0</v>
      </c>
      <c r="D1442" s="48">
        <v>0</v>
      </c>
      <c r="E1442" s="48">
        <v>0</v>
      </c>
      <c r="F1442" s="49">
        <f t="shared" si="349"/>
        <v>0</v>
      </c>
      <c r="G1442" s="48">
        <v>0</v>
      </c>
      <c r="H1442" s="48">
        <v>0</v>
      </c>
      <c r="I1442" s="48">
        <v>0</v>
      </c>
      <c r="J1442" s="49">
        <f t="shared" si="350"/>
        <v>0</v>
      </c>
      <c r="K1442" s="48">
        <v>0</v>
      </c>
      <c r="L1442" s="48">
        <v>0</v>
      </c>
      <c r="M1442" s="48">
        <v>0</v>
      </c>
      <c r="N1442" s="49">
        <f t="shared" si="351"/>
        <v>0</v>
      </c>
      <c r="O1442" s="48">
        <v>0</v>
      </c>
      <c r="P1442" s="48">
        <v>0</v>
      </c>
      <c r="Q1442" s="48">
        <v>0</v>
      </c>
      <c r="R1442" s="49">
        <f t="shared" si="352"/>
        <v>0</v>
      </c>
      <c r="S1442" s="48">
        <v>0</v>
      </c>
      <c r="T1442" s="48">
        <v>0</v>
      </c>
      <c r="U1442" s="48">
        <v>0</v>
      </c>
      <c r="V1442" s="49">
        <f t="shared" si="353"/>
        <v>0</v>
      </c>
      <c r="W1442" s="48">
        <v>0</v>
      </c>
      <c r="X1442" s="48">
        <v>0</v>
      </c>
      <c r="Y1442" s="48">
        <v>0</v>
      </c>
      <c r="Z1442" s="49">
        <f t="shared" si="354"/>
        <v>0</v>
      </c>
      <c r="AA1442" s="48">
        <v>0</v>
      </c>
      <c r="AB1442" s="48">
        <v>0</v>
      </c>
      <c r="AC1442" s="48">
        <v>0</v>
      </c>
      <c r="AD1442" s="49">
        <f t="shared" si="355"/>
        <v>0</v>
      </c>
      <c r="AE1442" s="48">
        <v>0</v>
      </c>
      <c r="AF1442" s="48">
        <v>0</v>
      </c>
      <c r="AG1442" s="48">
        <v>0</v>
      </c>
      <c r="AH1442" s="49">
        <f t="shared" si="356"/>
        <v>0</v>
      </c>
      <c r="AI1442" s="48">
        <v>0</v>
      </c>
      <c r="AJ1442" s="48">
        <v>0</v>
      </c>
      <c r="AK1442" s="48">
        <v>0</v>
      </c>
      <c r="AL1442" s="49">
        <f t="shared" si="357"/>
        <v>0</v>
      </c>
      <c r="AM1442" s="48">
        <v>628090</v>
      </c>
      <c r="AN1442" s="48">
        <v>1868600</v>
      </c>
      <c r="AO1442" s="48">
        <v>263</v>
      </c>
      <c r="AP1442" s="49">
        <f t="shared" si="358"/>
        <v>10.419988226479717</v>
      </c>
      <c r="AQ1442" s="48">
        <v>651794.03</v>
      </c>
      <c r="AR1442" s="50">
        <v>2246150</v>
      </c>
      <c r="AS1442" s="50">
        <v>314.5</v>
      </c>
      <c r="AT1442" s="51">
        <f t="shared" si="359"/>
        <v>8.9956658860717233</v>
      </c>
      <c r="AU1442" s="48">
        <v>557085.13</v>
      </c>
      <c r="AV1442" s="50">
        <v>2666700</v>
      </c>
      <c r="AW1442" s="50">
        <v>364</v>
      </c>
      <c r="AX1442" s="51">
        <f t="shared" si="360"/>
        <v>6.4760336858289271</v>
      </c>
      <c r="AY1442" s="50">
        <f t="shared" si="361"/>
        <v>0</v>
      </c>
      <c r="AZ1442" s="50">
        <f t="shared" si="362"/>
        <v>0</v>
      </c>
      <c r="BA1442" s="50">
        <f t="shared" si="363"/>
        <v>941.5</v>
      </c>
      <c r="BB1442" s="49">
        <v>8.397325639796799</v>
      </c>
      <c r="BC1442" s="52" t="s">
        <v>1219</v>
      </c>
      <c r="BD1442" s="52" t="s">
        <v>1219</v>
      </c>
      <c r="BE1442" s="52" t="s">
        <v>1060</v>
      </c>
      <c r="BF1442" s="38"/>
    </row>
    <row r="1443" spans="1:58" s="33" customFormat="1" x14ac:dyDescent="0.2">
      <c r="A1443" s="47">
        <v>174008</v>
      </c>
      <c r="B1443" s="48" t="s">
        <v>1290</v>
      </c>
      <c r="C1443" s="48">
        <v>-43249</v>
      </c>
      <c r="D1443" s="48">
        <v>1729600</v>
      </c>
      <c r="E1443" s="48">
        <v>243</v>
      </c>
      <c r="F1443" s="49">
        <f t="shared" si="349"/>
        <v>-0.75015610545790934</v>
      </c>
      <c r="G1443" s="48">
        <v>160996.41</v>
      </c>
      <c r="H1443" s="48">
        <v>832855</v>
      </c>
      <c r="I1443" s="48">
        <v>126.5</v>
      </c>
      <c r="J1443" s="49">
        <f t="shared" si="350"/>
        <v>5.9925061505304047</v>
      </c>
      <c r="K1443" s="48">
        <v>496830.5</v>
      </c>
      <c r="L1443" s="48">
        <v>3014660</v>
      </c>
      <c r="M1443" s="48">
        <v>435</v>
      </c>
      <c r="N1443" s="49">
        <f t="shared" si="351"/>
        <v>4.9441446133228952</v>
      </c>
      <c r="O1443" s="48">
        <v>447407.9</v>
      </c>
      <c r="P1443" s="48">
        <v>1894060</v>
      </c>
      <c r="Q1443" s="48">
        <v>273.5</v>
      </c>
      <c r="R1443" s="49">
        <f t="shared" si="352"/>
        <v>7.3227061972693583</v>
      </c>
      <c r="S1443" s="48">
        <v>-84322.43</v>
      </c>
      <c r="T1443" s="48">
        <v>617025</v>
      </c>
      <c r="U1443" s="48">
        <v>91.5</v>
      </c>
      <c r="V1443" s="49">
        <f t="shared" si="353"/>
        <v>-4.2364496252177783</v>
      </c>
      <c r="W1443" s="48">
        <v>-300927.46000000002</v>
      </c>
      <c r="X1443" s="48">
        <v>0</v>
      </c>
      <c r="Y1443" s="48">
        <v>0</v>
      </c>
      <c r="Z1443" s="49">
        <f t="shared" si="354"/>
        <v>0</v>
      </c>
      <c r="AA1443" s="48">
        <v>-300927.46000000002</v>
      </c>
      <c r="AB1443" s="48">
        <v>0</v>
      </c>
      <c r="AC1443" s="48">
        <v>0</v>
      </c>
      <c r="AD1443" s="49">
        <f t="shared" si="355"/>
        <v>0</v>
      </c>
      <c r="AE1443" s="48">
        <v>-300927.46000000002</v>
      </c>
      <c r="AF1443" s="48">
        <v>0</v>
      </c>
      <c r="AG1443" s="48">
        <v>0</v>
      </c>
      <c r="AH1443" s="49">
        <f t="shared" si="356"/>
        <v>0</v>
      </c>
      <c r="AI1443" s="54">
        <v>0</v>
      </c>
      <c r="AJ1443" s="48">
        <v>0</v>
      </c>
      <c r="AK1443" s="48">
        <v>0</v>
      </c>
      <c r="AL1443" s="49">
        <f t="shared" si="357"/>
        <v>0</v>
      </c>
      <c r="AM1443" s="48">
        <v>0</v>
      </c>
      <c r="AN1443" s="48">
        <v>0</v>
      </c>
      <c r="AO1443" s="48">
        <v>0</v>
      </c>
      <c r="AP1443" s="49">
        <f t="shared" si="358"/>
        <v>0</v>
      </c>
      <c r="AQ1443" s="48">
        <v>0</v>
      </c>
      <c r="AR1443" s="50">
        <v>0</v>
      </c>
      <c r="AS1443" s="50">
        <v>0</v>
      </c>
      <c r="AT1443" s="51">
        <f t="shared" si="359"/>
        <v>0</v>
      </c>
      <c r="AU1443" s="48">
        <v>0</v>
      </c>
      <c r="AV1443" s="50">
        <v>0</v>
      </c>
      <c r="AW1443" s="50">
        <v>0</v>
      </c>
      <c r="AX1443" s="51">
        <f t="shared" si="360"/>
        <v>0</v>
      </c>
      <c r="AY1443" s="50">
        <f t="shared" si="361"/>
        <v>375808.46000000014</v>
      </c>
      <c r="AZ1443" s="50">
        <f t="shared" si="362"/>
        <v>8088200</v>
      </c>
      <c r="BA1443" s="50">
        <f t="shared" si="363"/>
        <v>1169.5</v>
      </c>
      <c r="BB1443" s="49">
        <v>0.28699970327143287</v>
      </c>
      <c r="BC1443" s="52" t="s">
        <v>1219</v>
      </c>
      <c r="BD1443" s="52" t="s">
        <v>1219</v>
      </c>
      <c r="BE1443" s="52" t="s">
        <v>1060</v>
      </c>
      <c r="BF1443" s="38"/>
    </row>
    <row r="1444" spans="1:58" x14ac:dyDescent="0.2">
      <c r="A1444" s="10"/>
      <c r="B1444" s="13" t="s">
        <v>827</v>
      </c>
      <c r="C1444" s="14">
        <f>SUM(C3:C1443)</f>
        <v>241737404.91999969</v>
      </c>
      <c r="D1444" s="55">
        <f t="shared" ref="D1444:E1444" si="364">SUM(D3:D1443)</f>
        <v>851382592</v>
      </c>
      <c r="E1444" s="55">
        <f t="shared" si="364"/>
        <v>123922.15</v>
      </c>
      <c r="F1444" s="56">
        <f t="shared" si="349"/>
        <v>8.5180531241117858</v>
      </c>
      <c r="G1444" s="55">
        <f>SUM(G3:G1443)</f>
        <v>214290170.76999983</v>
      </c>
      <c r="H1444" s="55">
        <f t="shared" ref="H1444" si="365">SUM(H3:H1443)</f>
        <v>819966900.5</v>
      </c>
      <c r="I1444" s="55">
        <f t="shared" ref="I1444" si="366">SUM(I3:I1443)</f>
        <v>123288.29999999996</v>
      </c>
      <c r="J1444" s="56">
        <f t="shared" si="350"/>
        <v>8.1015407936823109</v>
      </c>
      <c r="K1444" s="14">
        <f>SUM(K3:K1443)</f>
        <v>239192798.59000006</v>
      </c>
      <c r="L1444" s="55">
        <f t="shared" ref="L1444:M1444" si="367">SUM(L3:L1443)</f>
        <v>1253954937</v>
      </c>
      <c r="M1444" s="55">
        <f t="shared" si="367"/>
        <v>182360.49999999991</v>
      </c>
      <c r="N1444" s="56">
        <f t="shared" si="351"/>
        <v>5.7225213968753668</v>
      </c>
      <c r="O1444" s="14">
        <f>SUM(O3:O1443)</f>
        <v>287237605.76999998</v>
      </c>
      <c r="P1444" s="55">
        <f t="shared" ref="P1444:Q1444" si="368">SUM(P3:P1443)</f>
        <v>1074567909</v>
      </c>
      <c r="Q1444" s="55">
        <f t="shared" si="368"/>
        <v>156851.00000000006</v>
      </c>
      <c r="R1444" s="56">
        <f t="shared" si="352"/>
        <v>8.2864616598837948</v>
      </c>
      <c r="S1444" s="55">
        <f>SUM(S3:S1443)</f>
        <v>244329034.01999992</v>
      </c>
      <c r="T1444" s="55">
        <f t="shared" ref="T1444" si="369">SUM(T3:T1443)</f>
        <v>921655460</v>
      </c>
      <c r="U1444" s="55">
        <f t="shared" ref="U1444" si="370">SUM(U3:U1443)</f>
        <v>136995.10000000006</v>
      </c>
      <c r="V1444" s="56">
        <f t="shared" si="353"/>
        <v>8.2180385006561973</v>
      </c>
      <c r="W1444" s="55">
        <f>SUM(W3:W1443)</f>
        <v>214496152.25000015</v>
      </c>
      <c r="X1444" s="55">
        <f t="shared" ref="X1444" si="371">SUM(X3:X1443)</f>
        <v>902827072.5</v>
      </c>
      <c r="Y1444" s="55">
        <f t="shared" ref="Y1444" si="372">SUM(Y3:Y1443)</f>
        <v>134190.64999999994</v>
      </c>
      <c r="Z1444" s="56">
        <f t="shared" si="354"/>
        <v>7.1274829516147502</v>
      </c>
      <c r="AA1444" s="55">
        <f>SUM(AA3:AA1443)</f>
        <v>320913728.69999963</v>
      </c>
      <c r="AB1444" s="55">
        <f t="shared" ref="AB1444" si="373">SUM(AB3:AB1443)</f>
        <v>1035677937.5</v>
      </c>
      <c r="AC1444" s="55">
        <f t="shared" ref="AC1444" si="374">SUM(AC3:AC1443)</f>
        <v>145541.54999999999</v>
      </c>
      <c r="AD1444" s="56">
        <f t="shared" si="355"/>
        <v>9.6056169871823585</v>
      </c>
      <c r="AE1444" s="55">
        <f t="shared" ref="AE1444" si="375">SUM(AE3:AE1443)</f>
        <v>293017021.17000008</v>
      </c>
      <c r="AF1444" s="55">
        <f t="shared" ref="AF1444" si="376">SUM(AF3:AF1443)</f>
        <v>755798341</v>
      </c>
      <c r="AG1444" s="55">
        <f t="shared" ref="AG1444" si="377">SUM(AG3:AG1443)</f>
        <v>105401.04999999999</v>
      </c>
      <c r="AH1444" s="56">
        <f t="shared" si="356"/>
        <v>11.630762014467033</v>
      </c>
      <c r="AI1444" s="55">
        <f t="shared" ref="AI1444" si="378">SUM(AI3:AI1443)</f>
        <v>280869005.91999978</v>
      </c>
      <c r="AJ1444" s="55">
        <f t="shared" ref="AJ1444" si="379">SUM(AJ3:AJ1443)</f>
        <v>1257297585</v>
      </c>
      <c r="AK1444" s="55">
        <f t="shared" ref="AK1444" si="380">SUM(AK3:AK1443)</f>
        <v>179122.95000000004</v>
      </c>
      <c r="AL1444" s="56">
        <f t="shared" si="357"/>
        <v>6.9251220135923459</v>
      </c>
      <c r="AM1444" s="55">
        <f t="shared" ref="AM1444" si="381">SUM(AM3:AM1443)</f>
        <v>324395915.27999985</v>
      </c>
      <c r="AN1444" s="55">
        <f t="shared" ref="AN1444" si="382">SUM(AN3:AN1443)</f>
        <v>1121947256.5</v>
      </c>
      <c r="AO1444" s="55">
        <f t="shared" ref="AO1444" si="383">SUM(AO3:AO1443)</f>
        <v>162519.24999999997</v>
      </c>
      <c r="AP1444" s="56">
        <f t="shared" si="358"/>
        <v>8.9632318412643635</v>
      </c>
      <c r="AQ1444" s="55">
        <f t="shared" ref="AQ1444" si="384">SUM(AQ3:AQ1443)</f>
        <v>326690698.81999958</v>
      </c>
      <c r="AR1444" s="55">
        <f t="shared" ref="AR1444" si="385">SUM(AR3:AR1443)</f>
        <v>1185126040</v>
      </c>
      <c r="AS1444" s="55">
        <f t="shared" ref="AS1444" si="386">SUM(AS3:AS1443)</f>
        <v>169228.94999999995</v>
      </c>
      <c r="AT1444" s="57">
        <f t="shared" si="359"/>
        <v>8.5454300400149741</v>
      </c>
      <c r="AU1444" s="55">
        <f t="shared" ref="AU1444" si="387">SUM(AU3:AU1443)</f>
        <v>196842175.72999999</v>
      </c>
      <c r="AV1444" s="55">
        <f t="shared" ref="AV1444" si="388">SUM(AV3:AV1443)</f>
        <v>1540949874</v>
      </c>
      <c r="AW1444" s="55">
        <f t="shared" ref="AW1444" si="389">SUM(AW3:AW1443)</f>
        <v>215940.45000000004</v>
      </c>
      <c r="AX1444" s="51">
        <f t="shared" si="360"/>
        <v>3.9599649220192608</v>
      </c>
      <c r="AY1444" s="55">
        <f t="shared" ref="AY1444" si="390">SUM(AY3:AY1443)</f>
        <v>1762196895.0199974</v>
      </c>
      <c r="AZ1444" s="55">
        <f t="shared" ref="AZ1444" si="391">SUM(AZ3:AZ1443)</f>
        <v>6860032808.5</v>
      </c>
      <c r="BA1444" s="55">
        <f t="shared" ref="BA1444" si="392">SUM(BA3:BA1443)</f>
        <v>1835361.9000000004</v>
      </c>
      <c r="BB1444" s="15">
        <f t="shared" ref="BB1444" si="393">IFERROR(AY1444/(AZ1444/31),0)</f>
        <v>7.9632423445456935</v>
      </c>
      <c r="BC1444" s="10"/>
      <c r="BD1444" s="10"/>
      <c r="BE1444" s="10"/>
      <c r="BF1444" s="10"/>
    </row>
    <row r="1445" spans="1:58" x14ac:dyDescent="0.2">
      <c r="A1445" s="10"/>
      <c r="B1445" s="10"/>
      <c r="C1445" s="10"/>
      <c r="D1445" s="16"/>
      <c r="E1445" s="16"/>
      <c r="F1445" s="16"/>
      <c r="G1445" s="10"/>
      <c r="H1445" s="16"/>
      <c r="I1445" s="16"/>
      <c r="J1445" s="16"/>
      <c r="K1445" s="10"/>
      <c r="L1445" s="16"/>
      <c r="M1445" s="16"/>
      <c r="N1445" s="16"/>
      <c r="O1445" s="10"/>
      <c r="P1445" s="16"/>
      <c r="Q1445" s="16"/>
      <c r="R1445" s="16"/>
      <c r="S1445" s="10"/>
      <c r="T1445" s="16"/>
      <c r="U1445" s="16"/>
      <c r="V1445" s="16"/>
      <c r="W1445" s="10"/>
      <c r="X1445" s="16"/>
      <c r="Y1445" s="16"/>
      <c r="Z1445" s="16"/>
      <c r="AA1445" s="10"/>
      <c r="AB1445" s="16"/>
      <c r="AC1445" s="17">
        <f>AC1444+960</f>
        <v>146501.54999999999</v>
      </c>
      <c r="AD1445" s="16"/>
      <c r="AE1445" s="10"/>
      <c r="AF1445" s="16"/>
      <c r="AG1445" s="16"/>
      <c r="AH1445" s="16"/>
      <c r="AI1445" s="10"/>
      <c r="AJ1445" s="10"/>
      <c r="AK1445" s="10"/>
      <c r="AL1445" s="10"/>
      <c r="AM1445" s="10"/>
      <c r="AN1445" s="10"/>
      <c r="AO1445" s="10"/>
      <c r="AP1445" s="10"/>
      <c r="AQ1445" s="10"/>
      <c r="AR1445" s="16"/>
      <c r="AS1445" s="16"/>
      <c r="AT1445" s="16"/>
      <c r="AU1445" s="10"/>
      <c r="AV1445" s="16"/>
      <c r="AW1445" s="16"/>
      <c r="AX1445" s="16"/>
      <c r="AY1445" s="16"/>
      <c r="AZ1445" s="16"/>
      <c r="BA1445" s="17"/>
      <c r="BB1445" s="10"/>
      <c r="BC1445" s="10"/>
      <c r="BD1445" s="10"/>
      <c r="BE1445" s="10"/>
      <c r="BF1445" s="10"/>
    </row>
  </sheetData>
  <autoFilter ref="A2:BF1445" xr:uid="{00000000-0009-0000-0000-000002000000}">
    <sortState ref="A2:BI1444">
      <sortCondition ref="BE1:BE1444"/>
    </sortState>
  </autoFilter>
  <mergeCells count="13">
    <mergeCell ref="W1:Z1"/>
    <mergeCell ref="C1:F1"/>
    <mergeCell ref="G1:J1"/>
    <mergeCell ref="K1:N1"/>
    <mergeCell ref="O1:R1"/>
    <mergeCell ref="S1:V1"/>
    <mergeCell ref="AY1:BB1"/>
    <mergeCell ref="AA1:AD1"/>
    <mergeCell ref="AE1:AH1"/>
    <mergeCell ref="AI1:AL1"/>
    <mergeCell ref="AM1:AP1"/>
    <mergeCell ref="AQ1:AT1"/>
    <mergeCell ref="AU1:AX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86FCC-6177-45A8-AA5F-466FF86CFC6E}">
  <dimension ref="A1:BF416"/>
  <sheetViews>
    <sheetView tabSelected="1" topLeftCell="AS1" workbookViewId="0">
      <pane ySplit="2" topLeftCell="A3" activePane="bottomLeft" state="frozen"/>
      <selection pane="bottomLeft" activeCell="BE2" sqref="BE2"/>
    </sheetView>
  </sheetViews>
  <sheetFormatPr defaultRowHeight="12.75" x14ac:dyDescent="0.2"/>
  <cols>
    <col min="1" max="1" width="10.85546875" style="76" bestFit="1" customWidth="1"/>
    <col min="2" max="2" width="38.5703125" style="76" bestFit="1" customWidth="1"/>
    <col min="3" max="3" width="13.85546875" bestFit="1" customWidth="1"/>
    <col min="4" max="4" width="20" style="1" bestFit="1" customWidth="1"/>
    <col min="5" max="5" width="10.140625" style="1" bestFit="1" customWidth="1"/>
    <col min="6" max="6" width="8.28515625" style="1" bestFit="1" customWidth="1"/>
    <col min="7" max="7" width="13.85546875" bestFit="1" customWidth="1"/>
    <col min="8" max="8" width="20.42578125" style="1" bestFit="1" customWidth="1"/>
    <col min="9" max="9" width="10.140625" style="1" bestFit="1" customWidth="1"/>
    <col min="10" max="10" width="8.28515625" style="1" bestFit="1" customWidth="1"/>
    <col min="11" max="11" width="14.42578125" style="1" bestFit="1" customWidth="1"/>
    <col min="12" max="12" width="22.28515625" style="1" bestFit="1" customWidth="1"/>
    <col min="13" max="13" width="10.140625" style="1" bestFit="1" customWidth="1"/>
    <col min="14" max="14" width="9.85546875" style="1" bestFit="1" customWidth="1"/>
    <col min="15" max="15" width="13.85546875" bestFit="1" customWidth="1"/>
    <col min="16" max="16" width="19.42578125" style="1" bestFit="1" customWidth="1"/>
    <col min="17" max="17" width="10.140625" style="1" bestFit="1" customWidth="1"/>
    <col min="18" max="18" width="8.28515625" style="1" bestFit="1" customWidth="1"/>
    <col min="19" max="19" width="13.85546875" bestFit="1" customWidth="1"/>
    <col min="20" max="20" width="20.140625" style="1" bestFit="1" customWidth="1"/>
    <col min="21" max="21" width="10.140625" style="1" bestFit="1" customWidth="1"/>
    <col min="22" max="22" width="8.28515625" style="1" bestFit="1" customWidth="1"/>
    <col min="23" max="23" width="13.85546875" bestFit="1" customWidth="1"/>
    <col min="24" max="24" width="20" style="1" bestFit="1" customWidth="1"/>
    <col min="25" max="25" width="10.140625" style="1" bestFit="1" customWidth="1"/>
    <col min="26" max="26" width="9.140625" style="1" bestFit="1" customWidth="1"/>
    <col min="27" max="27" width="13.7109375" bestFit="1" customWidth="1"/>
    <col min="28" max="28" width="19.85546875" style="1" bestFit="1" customWidth="1"/>
    <col min="29" max="29" width="10" style="1" bestFit="1" customWidth="1"/>
    <col min="30" max="30" width="8.28515625" style="1" bestFit="1" customWidth="1"/>
    <col min="31" max="31" width="13.85546875" bestFit="1" customWidth="1"/>
    <col min="32" max="32" width="20.140625" style="1" bestFit="1" customWidth="1"/>
    <col min="33" max="33" width="10.140625" style="1" bestFit="1" customWidth="1"/>
    <col min="34" max="34" width="8.28515625" style="1" bestFit="1" customWidth="1"/>
    <col min="35" max="35" width="13.7109375" style="1" bestFit="1" customWidth="1"/>
    <col min="36" max="36" width="20" style="1" bestFit="1" customWidth="1"/>
    <col min="37" max="37" width="10" style="1" bestFit="1" customWidth="1"/>
    <col min="38" max="38" width="8.42578125" style="1" bestFit="1" customWidth="1"/>
    <col min="39" max="39" width="13.140625" bestFit="1" customWidth="1"/>
    <col min="40" max="40" width="19.7109375" customWidth="1"/>
    <col min="41" max="41" width="9.5703125" bestFit="1" customWidth="1"/>
    <col min="42" max="42" width="8.42578125" customWidth="1"/>
    <col min="43" max="43" width="12.140625" style="101" customWidth="1"/>
    <col min="44" max="44" width="22.28515625" style="102" customWidth="1"/>
    <col min="45" max="45" width="9.5703125" style="102" bestFit="1" customWidth="1"/>
    <col min="46" max="46" width="8.7109375" style="102" customWidth="1"/>
    <col min="47" max="47" width="12.140625" customWidth="1"/>
    <col min="48" max="48" width="22.28515625" style="1" customWidth="1"/>
    <col min="49" max="49" width="10.85546875" style="1" customWidth="1"/>
    <col min="50" max="50" width="8.7109375" style="1" customWidth="1"/>
    <col min="51" max="51" width="15.28515625" style="1" bestFit="1" customWidth="1"/>
    <col min="52" max="52" width="20.7109375" style="1" bestFit="1" customWidth="1"/>
    <col min="53" max="53" width="13.5703125" style="1" bestFit="1" customWidth="1"/>
    <col min="54" max="54" width="10.42578125" bestFit="1" customWidth="1"/>
    <col min="55" max="56" width="15.42578125" bestFit="1" customWidth="1"/>
    <col min="57" max="57" width="10.85546875" bestFit="1" customWidth="1"/>
    <col min="58" max="58" width="26.28515625" hidden="1" customWidth="1"/>
  </cols>
  <sheetData>
    <row r="1" spans="1:58" x14ac:dyDescent="0.2">
      <c r="A1" s="77"/>
      <c r="B1" s="77"/>
      <c r="C1" s="113" t="s">
        <v>1029</v>
      </c>
      <c r="D1" s="113"/>
      <c r="E1" s="113"/>
      <c r="F1" s="113"/>
      <c r="G1" s="113" t="s">
        <v>1731</v>
      </c>
      <c r="H1" s="113"/>
      <c r="I1" s="113"/>
      <c r="J1" s="113"/>
      <c r="K1" s="113" t="s">
        <v>1730</v>
      </c>
      <c r="L1" s="113"/>
      <c r="M1" s="113"/>
      <c r="N1" s="113"/>
      <c r="O1" s="113" t="s">
        <v>1732</v>
      </c>
      <c r="P1" s="113"/>
      <c r="Q1" s="113"/>
      <c r="R1" s="113"/>
      <c r="S1" s="113" t="s">
        <v>1748</v>
      </c>
      <c r="T1" s="113"/>
      <c r="U1" s="113"/>
      <c r="V1" s="113"/>
      <c r="W1" s="113" t="s">
        <v>1749</v>
      </c>
      <c r="X1" s="113"/>
      <c r="Y1" s="113"/>
      <c r="Z1" s="113"/>
      <c r="AA1" s="113" t="s">
        <v>1750</v>
      </c>
      <c r="AB1" s="113"/>
      <c r="AC1" s="113"/>
      <c r="AD1" s="113"/>
      <c r="AE1" s="113" t="s">
        <v>1768</v>
      </c>
      <c r="AF1" s="113"/>
      <c r="AG1" s="113"/>
      <c r="AH1" s="113"/>
      <c r="AI1" s="113" t="s">
        <v>1769</v>
      </c>
      <c r="AJ1" s="113"/>
      <c r="AK1" s="113"/>
      <c r="AL1" s="113"/>
      <c r="AM1" s="113" t="s">
        <v>1770</v>
      </c>
      <c r="AN1" s="113"/>
      <c r="AO1" s="113"/>
      <c r="AP1" s="113"/>
      <c r="AQ1" s="113" t="s">
        <v>1771</v>
      </c>
      <c r="AR1" s="113"/>
      <c r="AS1" s="113"/>
      <c r="AT1" s="113"/>
      <c r="AU1" s="113" t="s">
        <v>1772</v>
      </c>
      <c r="AV1" s="113"/>
      <c r="AW1" s="113"/>
      <c r="AX1" s="113"/>
      <c r="AY1" s="112" t="s">
        <v>1797</v>
      </c>
      <c r="AZ1" s="112"/>
      <c r="BA1" s="112"/>
      <c r="BB1" s="112"/>
      <c r="BC1" s="78"/>
      <c r="BD1" s="78"/>
      <c r="BE1" s="78"/>
      <c r="BF1" s="78"/>
    </row>
    <row r="2" spans="1:58" x14ac:dyDescent="0.2">
      <c r="A2" s="79" t="s">
        <v>0</v>
      </c>
      <c r="B2" s="79" t="s">
        <v>1</v>
      </c>
      <c r="C2" s="80" t="s">
        <v>1031</v>
      </c>
      <c r="D2" s="80" t="s">
        <v>1030</v>
      </c>
      <c r="E2" s="80" t="s">
        <v>864</v>
      </c>
      <c r="F2" s="80" t="s">
        <v>781</v>
      </c>
      <c r="G2" s="80" t="s">
        <v>1751</v>
      </c>
      <c r="H2" s="80" t="s">
        <v>1752</v>
      </c>
      <c r="I2" s="80" t="s">
        <v>864</v>
      </c>
      <c r="J2" s="80" t="s">
        <v>781</v>
      </c>
      <c r="K2" s="81" t="s">
        <v>1753</v>
      </c>
      <c r="L2" s="81" t="s">
        <v>1754</v>
      </c>
      <c r="M2" s="81" t="s">
        <v>864</v>
      </c>
      <c r="N2" s="80" t="s">
        <v>781</v>
      </c>
      <c r="O2" s="80" t="s">
        <v>1755</v>
      </c>
      <c r="P2" s="80" t="s">
        <v>1756</v>
      </c>
      <c r="Q2" s="80" t="s">
        <v>864</v>
      </c>
      <c r="R2" s="80" t="s">
        <v>781</v>
      </c>
      <c r="S2" s="80" t="s">
        <v>1757</v>
      </c>
      <c r="T2" s="80" t="s">
        <v>1758</v>
      </c>
      <c r="U2" s="80" t="s">
        <v>864</v>
      </c>
      <c r="V2" s="80" t="s">
        <v>781</v>
      </c>
      <c r="W2" s="80" t="s">
        <v>1759</v>
      </c>
      <c r="X2" s="80" t="s">
        <v>1760</v>
      </c>
      <c r="Y2" s="80" t="s">
        <v>864</v>
      </c>
      <c r="Z2" s="80" t="s">
        <v>781</v>
      </c>
      <c r="AA2" s="80" t="s">
        <v>1761</v>
      </c>
      <c r="AB2" s="80" t="s">
        <v>1762</v>
      </c>
      <c r="AC2" s="80" t="s">
        <v>864</v>
      </c>
      <c r="AD2" s="80" t="s">
        <v>781</v>
      </c>
      <c r="AE2" s="80" t="s">
        <v>1763</v>
      </c>
      <c r="AF2" s="80" t="s">
        <v>1764</v>
      </c>
      <c r="AG2" s="80" t="s">
        <v>864</v>
      </c>
      <c r="AH2" s="80" t="s">
        <v>781</v>
      </c>
      <c r="AI2" s="81" t="s">
        <v>1765</v>
      </c>
      <c r="AJ2" s="81" t="s">
        <v>1766</v>
      </c>
      <c r="AK2" s="81" t="s">
        <v>864</v>
      </c>
      <c r="AL2" s="80" t="s">
        <v>781</v>
      </c>
      <c r="AM2" s="80" t="s">
        <v>1788</v>
      </c>
      <c r="AN2" s="80" t="s">
        <v>1773</v>
      </c>
      <c r="AO2" s="80" t="s">
        <v>864</v>
      </c>
      <c r="AP2" s="80" t="s">
        <v>781</v>
      </c>
      <c r="AQ2" s="80" t="s">
        <v>1789</v>
      </c>
      <c r="AR2" s="81" t="s">
        <v>1790</v>
      </c>
      <c r="AS2" s="81" t="s">
        <v>864</v>
      </c>
      <c r="AT2" s="81" t="s">
        <v>781</v>
      </c>
      <c r="AU2" s="80" t="s">
        <v>1791</v>
      </c>
      <c r="AV2" s="81" t="s">
        <v>1792</v>
      </c>
      <c r="AW2" s="81" t="s">
        <v>1727</v>
      </c>
      <c r="AX2" s="81" t="s">
        <v>781</v>
      </c>
      <c r="AY2" s="81" t="s">
        <v>840</v>
      </c>
      <c r="AZ2" s="81" t="s">
        <v>839</v>
      </c>
      <c r="BA2" s="81" t="s">
        <v>865</v>
      </c>
      <c r="BB2" s="80" t="s">
        <v>826</v>
      </c>
      <c r="BC2" s="80" t="s">
        <v>802</v>
      </c>
      <c r="BD2" s="80" t="s">
        <v>782</v>
      </c>
      <c r="BE2" s="80" t="s">
        <v>783</v>
      </c>
      <c r="BF2" s="82" t="s">
        <v>784</v>
      </c>
    </row>
    <row r="3" spans="1:58" x14ac:dyDescent="0.2">
      <c r="A3" s="83">
        <v>119046</v>
      </c>
      <c r="B3" s="84" t="s">
        <v>28</v>
      </c>
      <c r="C3" s="84">
        <v>-7671.99</v>
      </c>
      <c r="D3" s="84">
        <v>3612950</v>
      </c>
      <c r="E3" s="84">
        <v>458.5</v>
      </c>
      <c r="F3" s="85">
        <f t="shared" ref="F3:F8" si="0">IFERROR(C3/(D3/30),0)</f>
        <v>-6.3704092223806033E-2</v>
      </c>
      <c r="G3" s="84">
        <v>-264881.96000000002</v>
      </c>
      <c r="H3" s="84">
        <v>3984080</v>
      </c>
      <c r="I3" s="84">
        <v>506.5</v>
      </c>
      <c r="J3" s="85">
        <f t="shared" ref="J3:J34" si="1">IFERROR(G3/(H3/31),0)</f>
        <v>-2.0610381217244638</v>
      </c>
      <c r="K3" s="86">
        <v>-461010.26</v>
      </c>
      <c r="L3" s="86">
        <v>6295790</v>
      </c>
      <c r="M3" s="86">
        <v>826</v>
      </c>
      <c r="N3" s="87">
        <f t="shared" ref="N3:N8" si="2">IFERROR(K3/(L3/30),0)</f>
        <v>-2.196754942588619</v>
      </c>
      <c r="O3" s="84">
        <v>501544.81</v>
      </c>
      <c r="P3" s="84">
        <v>4068760</v>
      </c>
      <c r="Q3" s="84">
        <v>553</v>
      </c>
      <c r="R3" s="85">
        <f t="shared" ref="R3:R8" si="3">IFERROR(O3/(P3/31),0)</f>
        <v>3.8212843986865779</v>
      </c>
      <c r="S3" s="84">
        <v>118327.83</v>
      </c>
      <c r="T3" s="84">
        <v>3951880</v>
      </c>
      <c r="U3" s="84">
        <v>553</v>
      </c>
      <c r="V3" s="85">
        <f t="shared" ref="V3:V8" si="4">IFERROR(S3/(T3/31),0)</f>
        <v>0.92820701286476315</v>
      </c>
      <c r="W3" s="84">
        <v>156978.82</v>
      </c>
      <c r="X3" s="84">
        <v>2944411</v>
      </c>
      <c r="Y3" s="84">
        <v>402.6</v>
      </c>
      <c r="Z3" s="85">
        <f t="shared" ref="Z3:Z8" si="5">IFERROR(W3/(X3/30),0)</f>
        <v>1.5994250123369325</v>
      </c>
      <c r="AA3" s="84">
        <v>437003.8</v>
      </c>
      <c r="AB3" s="84">
        <v>2596920</v>
      </c>
      <c r="AC3" s="84">
        <v>365</v>
      </c>
      <c r="AD3" s="85">
        <f t="shared" ref="AD3:AD8" si="6">IFERROR(AA3/(AB3/31),0)</f>
        <v>5.2166095990635064</v>
      </c>
      <c r="AE3" s="84">
        <v>318225.75</v>
      </c>
      <c r="AF3" s="84">
        <v>4649800</v>
      </c>
      <c r="AG3" s="84">
        <v>645.5</v>
      </c>
      <c r="AH3" s="85">
        <f t="shared" ref="AH3:AH8" si="7">IFERROR(AE3/(AF3/30),0)</f>
        <v>2.0531576626951695</v>
      </c>
      <c r="AI3" s="86">
        <v>-345878.05</v>
      </c>
      <c r="AJ3" s="86">
        <v>6193534.5</v>
      </c>
      <c r="AK3" s="86">
        <v>844.75</v>
      </c>
      <c r="AL3" s="87">
        <f t="shared" ref="AL3:AL8" si="8">IFERROR(AI3/(AJ3/31),0)</f>
        <v>-1.7311955798421725</v>
      </c>
      <c r="AM3" s="84">
        <v>26581.95</v>
      </c>
      <c r="AN3" s="84">
        <v>3872825</v>
      </c>
      <c r="AO3" s="84">
        <v>514.5</v>
      </c>
      <c r="AP3" s="85">
        <f t="shared" ref="AP3:AP8" si="9">IFERROR(AM3/(AN3/31),0)</f>
        <v>0.21277502856442002</v>
      </c>
      <c r="AQ3" s="99">
        <v>267727.95</v>
      </c>
      <c r="AR3" s="86">
        <v>4965680</v>
      </c>
      <c r="AS3" s="84">
        <v>663.5</v>
      </c>
      <c r="AT3" s="85">
        <f t="shared" ref="AT3:AT9" si="10">IFERROR(AQ3/(AR3/28),0)</f>
        <v>1.5096386798988255</v>
      </c>
      <c r="AU3" s="84"/>
      <c r="AV3" s="86"/>
      <c r="AW3" s="86"/>
      <c r="AX3" s="87">
        <f t="shared" ref="AX3:AX9" si="11">IFERROR(AU3/(AV3/31),0)</f>
        <v>0</v>
      </c>
      <c r="AY3" s="86">
        <f t="shared" ref="AY3:AY9" si="12">C3+G3+K3+O3+S3+W3+AA3+AE3+AI3+AM3+AQ3+AU3</f>
        <v>746948.65000000014</v>
      </c>
      <c r="AZ3" s="86">
        <f t="shared" ref="AZ3:AZ9" si="13">D3+H3+L3+P3+T3+X3+AB3+AF3+AJ3+AN3+AR3+AV3</f>
        <v>47136630.5</v>
      </c>
      <c r="BA3" s="86">
        <f t="shared" ref="BA3:BA9" si="14">E3+I3+M3+Q3+U3+Y3+AC3+AG3+AK3+AO3+AS3+AW3</f>
        <v>6332.85</v>
      </c>
      <c r="BB3" s="85">
        <f t="shared" ref="BB3:BB8" si="15">IFERROR(AY3/(AZ3/30),0)</f>
        <v>0.47539374924136774</v>
      </c>
      <c r="BC3" s="88" t="s">
        <v>789</v>
      </c>
      <c r="BD3" s="88" t="s">
        <v>789</v>
      </c>
      <c r="BE3" s="88" t="s">
        <v>805</v>
      </c>
      <c r="BF3" s="88" t="s">
        <v>829</v>
      </c>
    </row>
    <row r="4" spans="1:58" x14ac:dyDescent="0.2">
      <c r="A4" s="83">
        <v>141581</v>
      </c>
      <c r="B4" s="84" t="s">
        <v>83</v>
      </c>
      <c r="C4" s="84">
        <v>-2149.41</v>
      </c>
      <c r="D4" s="84">
        <v>181930</v>
      </c>
      <c r="E4" s="84">
        <v>23</v>
      </c>
      <c r="F4" s="85">
        <f t="shared" si="0"/>
        <v>-0.35443467267630407</v>
      </c>
      <c r="G4" s="84">
        <v>-25717.43</v>
      </c>
      <c r="H4" s="84">
        <v>436550</v>
      </c>
      <c r="I4" s="84">
        <v>55</v>
      </c>
      <c r="J4" s="85">
        <f t="shared" si="1"/>
        <v>-1.8262291375558355</v>
      </c>
      <c r="K4" s="86">
        <v>-20378.43</v>
      </c>
      <c r="L4" s="86">
        <v>236860</v>
      </c>
      <c r="M4" s="86">
        <v>31</v>
      </c>
      <c r="N4" s="87">
        <f t="shared" si="2"/>
        <v>-2.5810727856117541</v>
      </c>
      <c r="O4" s="84">
        <v>258413.57</v>
      </c>
      <c r="P4" s="84">
        <v>747490</v>
      </c>
      <c r="Q4" s="84">
        <v>100</v>
      </c>
      <c r="R4" s="85">
        <f t="shared" si="3"/>
        <v>10.716960320539405</v>
      </c>
      <c r="S4" s="84">
        <v>61299.57</v>
      </c>
      <c r="T4" s="84">
        <v>80710</v>
      </c>
      <c r="U4" s="84">
        <v>11</v>
      </c>
      <c r="V4" s="85">
        <f t="shared" si="4"/>
        <v>23.544624829636973</v>
      </c>
      <c r="W4" s="84">
        <v>-19704.419999999998</v>
      </c>
      <c r="X4" s="84">
        <v>255400</v>
      </c>
      <c r="Y4" s="84">
        <v>35</v>
      </c>
      <c r="Z4" s="85">
        <f t="shared" si="5"/>
        <v>-2.3145364134690678</v>
      </c>
      <c r="AA4" s="84">
        <v>63818.58</v>
      </c>
      <c r="AB4" s="84">
        <v>217153</v>
      </c>
      <c r="AC4" s="84">
        <v>29.9</v>
      </c>
      <c r="AD4" s="85">
        <f t="shared" si="6"/>
        <v>9.1105164561392193</v>
      </c>
      <c r="AE4" s="84">
        <v>167850.58</v>
      </c>
      <c r="AF4" s="84">
        <v>727850</v>
      </c>
      <c r="AG4" s="84">
        <v>101</v>
      </c>
      <c r="AH4" s="85">
        <f t="shared" si="7"/>
        <v>6.9183449886652459</v>
      </c>
      <c r="AI4" s="86">
        <v>124441.58</v>
      </c>
      <c r="AJ4" s="86">
        <v>404365</v>
      </c>
      <c r="AK4" s="86">
        <v>54.5</v>
      </c>
      <c r="AL4" s="87">
        <f t="shared" si="8"/>
        <v>9.5401159348608306</v>
      </c>
      <c r="AM4" s="84">
        <v>-7690.42</v>
      </c>
      <c r="AN4" s="84">
        <v>185400</v>
      </c>
      <c r="AO4" s="84">
        <v>25</v>
      </c>
      <c r="AP4" s="85">
        <f t="shared" si="9"/>
        <v>-1.2858846817691478</v>
      </c>
      <c r="AQ4" s="99">
        <v>54653.58</v>
      </c>
      <c r="AR4" s="86">
        <v>503400</v>
      </c>
      <c r="AS4" s="84">
        <v>66</v>
      </c>
      <c r="AT4" s="85">
        <f t="shared" si="10"/>
        <v>3.0399289630512518</v>
      </c>
      <c r="AU4" s="84"/>
      <c r="AV4" s="86"/>
      <c r="AW4" s="86"/>
      <c r="AX4" s="87">
        <f t="shared" si="11"/>
        <v>0</v>
      </c>
      <c r="AY4" s="86">
        <f t="shared" si="12"/>
        <v>654837.34999999986</v>
      </c>
      <c r="AZ4" s="86">
        <f t="shared" si="13"/>
        <v>3977108</v>
      </c>
      <c r="BA4" s="86">
        <f t="shared" si="14"/>
        <v>531.4</v>
      </c>
      <c r="BB4" s="85">
        <f t="shared" si="15"/>
        <v>4.9395491648705532</v>
      </c>
      <c r="BC4" s="88" t="s">
        <v>789</v>
      </c>
      <c r="BD4" s="88" t="s">
        <v>789</v>
      </c>
      <c r="BE4" s="88" t="s">
        <v>805</v>
      </c>
      <c r="BF4" s="88" t="s">
        <v>829</v>
      </c>
    </row>
    <row r="5" spans="1:58" x14ac:dyDescent="0.2">
      <c r="A5" s="83">
        <v>142759</v>
      </c>
      <c r="B5" s="84" t="s">
        <v>90</v>
      </c>
      <c r="C5" s="84">
        <v>-9710.7000000000007</v>
      </c>
      <c r="D5" s="84">
        <v>442300</v>
      </c>
      <c r="E5" s="84">
        <v>55</v>
      </c>
      <c r="F5" s="85">
        <f t="shared" si="0"/>
        <v>-0.65865023739543294</v>
      </c>
      <c r="G5" s="84">
        <v>-12910.7</v>
      </c>
      <c r="H5" s="84">
        <v>403500</v>
      </c>
      <c r="I5" s="84">
        <v>50</v>
      </c>
      <c r="J5" s="85">
        <f t="shared" si="1"/>
        <v>-0.99190012391573734</v>
      </c>
      <c r="K5" s="86">
        <v>45014.32</v>
      </c>
      <c r="L5" s="86">
        <v>475900</v>
      </c>
      <c r="M5" s="86">
        <v>60</v>
      </c>
      <c r="N5" s="87">
        <f t="shared" si="2"/>
        <v>2.8376331162008825</v>
      </c>
      <c r="O5" s="84">
        <v>-14435.68</v>
      </c>
      <c r="P5" s="84">
        <v>233550</v>
      </c>
      <c r="Q5" s="84">
        <v>30</v>
      </c>
      <c r="R5" s="85">
        <f t="shared" si="3"/>
        <v>-1.9161039606080068</v>
      </c>
      <c r="S5" s="84">
        <v>-16973.669999999998</v>
      </c>
      <c r="T5" s="84">
        <v>404794</v>
      </c>
      <c r="U5" s="84">
        <v>54.4</v>
      </c>
      <c r="V5" s="85">
        <f t="shared" si="4"/>
        <v>-1.2998803588986001</v>
      </c>
      <c r="W5" s="84">
        <v>46480.33</v>
      </c>
      <c r="X5" s="84">
        <v>384920</v>
      </c>
      <c r="Y5" s="84">
        <v>52</v>
      </c>
      <c r="Z5" s="85">
        <f t="shared" si="5"/>
        <v>3.6225966434583814</v>
      </c>
      <c r="AA5" s="84">
        <v>-13525.66</v>
      </c>
      <c r="AB5" s="84">
        <v>381846</v>
      </c>
      <c r="AC5" s="84">
        <v>51.8</v>
      </c>
      <c r="AD5" s="85">
        <f t="shared" si="6"/>
        <v>-1.0980747735998282</v>
      </c>
      <c r="AE5" s="84">
        <v>97044.33</v>
      </c>
      <c r="AF5" s="84">
        <v>328750</v>
      </c>
      <c r="AG5" s="84">
        <v>45</v>
      </c>
      <c r="AH5" s="85">
        <f t="shared" si="7"/>
        <v>8.8557563498098855</v>
      </c>
      <c r="AI5" s="86">
        <v>51650.84</v>
      </c>
      <c r="AJ5" s="86">
        <v>476190</v>
      </c>
      <c r="AK5" s="86">
        <v>63.5</v>
      </c>
      <c r="AL5" s="87">
        <f t="shared" si="8"/>
        <v>3.3624730464730463</v>
      </c>
      <c r="AM5" s="84">
        <v>-11947.16</v>
      </c>
      <c r="AN5" s="84">
        <v>332500</v>
      </c>
      <c r="AO5" s="84">
        <v>45</v>
      </c>
      <c r="AP5" s="85">
        <f t="shared" si="9"/>
        <v>-1.1138705563909774</v>
      </c>
      <c r="AQ5" s="99">
        <v>-24222.16</v>
      </c>
      <c r="AR5" s="86">
        <v>427900</v>
      </c>
      <c r="AS5" s="84">
        <v>54.5</v>
      </c>
      <c r="AT5" s="85">
        <f t="shared" si="10"/>
        <v>-1.5849976162654826</v>
      </c>
      <c r="AU5" s="84"/>
      <c r="AV5" s="86"/>
      <c r="AW5" s="86"/>
      <c r="AX5" s="87">
        <f t="shared" si="11"/>
        <v>0</v>
      </c>
      <c r="AY5" s="86">
        <f t="shared" si="12"/>
        <v>136464.09</v>
      </c>
      <c r="AZ5" s="86">
        <f t="shared" si="13"/>
        <v>4292150</v>
      </c>
      <c r="BA5" s="86">
        <f t="shared" si="14"/>
        <v>561.20000000000005</v>
      </c>
      <c r="BB5" s="85">
        <f t="shared" si="15"/>
        <v>0.95381631583239168</v>
      </c>
      <c r="BC5" s="88" t="s">
        <v>789</v>
      </c>
      <c r="BD5" s="88" t="s">
        <v>789</v>
      </c>
      <c r="BE5" s="88" t="s">
        <v>805</v>
      </c>
      <c r="BF5" s="88" t="s">
        <v>829</v>
      </c>
    </row>
    <row r="6" spans="1:58" x14ac:dyDescent="0.2">
      <c r="A6" s="83">
        <v>142984</v>
      </c>
      <c r="B6" s="84" t="s">
        <v>92</v>
      </c>
      <c r="C6" s="84">
        <v>357548.75</v>
      </c>
      <c r="D6" s="84">
        <v>556390</v>
      </c>
      <c r="E6" s="84">
        <v>71.5</v>
      </c>
      <c r="F6" s="85">
        <f t="shared" si="0"/>
        <v>19.27867592875501</v>
      </c>
      <c r="G6" s="84">
        <v>336598.75</v>
      </c>
      <c r="H6" s="84">
        <v>401250</v>
      </c>
      <c r="I6" s="84">
        <v>50</v>
      </c>
      <c r="J6" s="85">
        <f t="shared" si="1"/>
        <v>26.005137071651088</v>
      </c>
      <c r="K6" s="86">
        <v>298589.25</v>
      </c>
      <c r="L6" s="86">
        <v>861450</v>
      </c>
      <c r="M6" s="86">
        <v>112.5</v>
      </c>
      <c r="N6" s="87">
        <f t="shared" si="2"/>
        <v>10.398371931046491</v>
      </c>
      <c r="O6" s="84">
        <v>374518.26</v>
      </c>
      <c r="P6" s="84">
        <v>886962.5</v>
      </c>
      <c r="Q6" s="84">
        <v>118.75</v>
      </c>
      <c r="R6" s="85">
        <f t="shared" si="3"/>
        <v>13.089692134673111</v>
      </c>
      <c r="S6" s="84">
        <v>163990.76</v>
      </c>
      <c r="T6" s="84">
        <v>145227.5</v>
      </c>
      <c r="U6" s="84">
        <v>20.25</v>
      </c>
      <c r="V6" s="85">
        <f t="shared" si="4"/>
        <v>35.005171610060081</v>
      </c>
      <c r="W6" s="84">
        <v>384726.74</v>
      </c>
      <c r="X6" s="84">
        <v>709300</v>
      </c>
      <c r="Y6" s="84">
        <v>100</v>
      </c>
      <c r="Z6" s="85">
        <f t="shared" si="5"/>
        <v>16.272102354433951</v>
      </c>
      <c r="AA6" s="84">
        <v>279630.23</v>
      </c>
      <c r="AB6" s="84">
        <v>293843.5</v>
      </c>
      <c r="AC6" s="84">
        <v>41.55</v>
      </c>
      <c r="AD6" s="85">
        <f t="shared" si="6"/>
        <v>29.500523680122242</v>
      </c>
      <c r="AE6" s="84">
        <v>262548.23</v>
      </c>
      <c r="AF6" s="84">
        <v>372175</v>
      </c>
      <c r="AG6" s="84">
        <v>52.5</v>
      </c>
      <c r="AH6" s="85">
        <f t="shared" si="7"/>
        <v>21.163288506750852</v>
      </c>
      <c r="AI6" s="86">
        <v>629485.5</v>
      </c>
      <c r="AJ6" s="86">
        <v>900440</v>
      </c>
      <c r="AK6" s="86">
        <v>123</v>
      </c>
      <c r="AL6" s="87">
        <f t="shared" si="8"/>
        <v>21.671683288170225</v>
      </c>
      <c r="AM6" s="84">
        <v>603892.49</v>
      </c>
      <c r="AN6" s="84">
        <v>546450</v>
      </c>
      <c r="AO6" s="84">
        <v>75</v>
      </c>
      <c r="AP6" s="85">
        <f t="shared" si="9"/>
        <v>34.258701052246316</v>
      </c>
      <c r="AQ6" s="99">
        <v>501904.99</v>
      </c>
      <c r="AR6" s="86">
        <v>903107.5</v>
      </c>
      <c r="AS6" s="84">
        <v>119.95</v>
      </c>
      <c r="AT6" s="85">
        <f t="shared" si="10"/>
        <v>15.561092915295244</v>
      </c>
      <c r="AU6" s="84"/>
      <c r="AV6" s="86"/>
      <c r="AW6" s="86"/>
      <c r="AX6" s="87">
        <f t="shared" si="11"/>
        <v>0</v>
      </c>
      <c r="AY6" s="86">
        <f t="shared" si="12"/>
        <v>4193433.95</v>
      </c>
      <c r="AZ6" s="86">
        <f t="shared" si="13"/>
        <v>6576596</v>
      </c>
      <c r="BA6" s="86">
        <f t="shared" si="14"/>
        <v>885</v>
      </c>
      <c r="BB6" s="85">
        <f t="shared" si="15"/>
        <v>19.12889563233016</v>
      </c>
      <c r="BC6" s="88" t="s">
        <v>789</v>
      </c>
      <c r="BD6" s="88" t="s">
        <v>789</v>
      </c>
      <c r="BE6" s="88" t="s">
        <v>805</v>
      </c>
      <c r="BF6" s="88" t="s">
        <v>829</v>
      </c>
    </row>
    <row r="7" spans="1:58" x14ac:dyDescent="0.2">
      <c r="A7" s="83">
        <v>143509</v>
      </c>
      <c r="B7" s="84" t="s">
        <v>97</v>
      </c>
      <c r="C7" s="84">
        <v>524426.77</v>
      </c>
      <c r="D7" s="84">
        <v>1151010</v>
      </c>
      <c r="E7" s="84">
        <v>151</v>
      </c>
      <c r="F7" s="85">
        <f t="shared" si="0"/>
        <v>13.668693669038497</v>
      </c>
      <c r="G7" s="84">
        <v>526172.75</v>
      </c>
      <c r="H7" s="84">
        <v>1010790</v>
      </c>
      <c r="I7" s="84">
        <v>129</v>
      </c>
      <c r="J7" s="85">
        <f t="shared" si="1"/>
        <v>16.137234489854471</v>
      </c>
      <c r="K7" s="86">
        <v>651861.98</v>
      </c>
      <c r="L7" s="86">
        <v>1230121.5</v>
      </c>
      <c r="M7" s="86">
        <v>162.14999999999998</v>
      </c>
      <c r="N7" s="87">
        <f t="shared" si="2"/>
        <v>15.897502319892789</v>
      </c>
      <c r="O7" s="84">
        <v>672784.49</v>
      </c>
      <c r="P7" s="84">
        <v>873352.5</v>
      </c>
      <c r="Q7" s="84">
        <v>120.05000000000001</v>
      </c>
      <c r="R7" s="85">
        <f t="shared" si="3"/>
        <v>23.88075741467506</v>
      </c>
      <c r="S7" s="84">
        <v>591989.48</v>
      </c>
      <c r="T7" s="84">
        <v>624880</v>
      </c>
      <c r="U7" s="84">
        <v>88</v>
      </c>
      <c r="V7" s="85">
        <f t="shared" si="4"/>
        <v>29.368316924849573</v>
      </c>
      <c r="W7" s="84">
        <v>391693.72</v>
      </c>
      <c r="X7" s="84">
        <v>927855</v>
      </c>
      <c r="Y7" s="84">
        <v>130.5</v>
      </c>
      <c r="Z7" s="85">
        <f t="shared" si="5"/>
        <v>12.664491326769808</v>
      </c>
      <c r="AA7" s="84">
        <v>660787.19999999995</v>
      </c>
      <c r="AB7" s="84">
        <v>1167717.5</v>
      </c>
      <c r="AC7" s="84">
        <v>164.25</v>
      </c>
      <c r="AD7" s="85">
        <f t="shared" si="6"/>
        <v>17.542259322139131</v>
      </c>
      <c r="AE7" s="84">
        <v>508932.18</v>
      </c>
      <c r="AF7" s="84">
        <v>1148210</v>
      </c>
      <c r="AG7" s="84">
        <v>160</v>
      </c>
      <c r="AH7" s="85">
        <f t="shared" si="7"/>
        <v>13.297189015946561</v>
      </c>
      <c r="AI7" s="86">
        <v>723327.91</v>
      </c>
      <c r="AJ7" s="86">
        <v>1603733</v>
      </c>
      <c r="AK7" s="86">
        <v>217.8</v>
      </c>
      <c r="AL7" s="87">
        <f t="shared" si="8"/>
        <v>13.981856836518299</v>
      </c>
      <c r="AM7" s="84">
        <v>271760.87</v>
      </c>
      <c r="AN7" s="84">
        <v>1081210</v>
      </c>
      <c r="AO7" s="84">
        <v>149</v>
      </c>
      <c r="AP7" s="85">
        <f t="shared" si="9"/>
        <v>7.7918137734575152</v>
      </c>
      <c r="AQ7" s="99">
        <v>660496.87</v>
      </c>
      <c r="AR7" s="86">
        <v>1376683</v>
      </c>
      <c r="AS7" s="84">
        <v>184.9</v>
      </c>
      <c r="AT7" s="85">
        <f t="shared" si="10"/>
        <v>13.433675261479948</v>
      </c>
      <c r="AU7" s="84"/>
      <c r="AV7" s="86"/>
      <c r="AW7" s="86"/>
      <c r="AX7" s="87">
        <f t="shared" si="11"/>
        <v>0</v>
      </c>
      <c r="AY7" s="86">
        <f t="shared" si="12"/>
        <v>6184234.2200000007</v>
      </c>
      <c r="AZ7" s="86">
        <f t="shared" si="13"/>
        <v>12195562.5</v>
      </c>
      <c r="BA7" s="86">
        <f t="shared" si="14"/>
        <v>1656.65</v>
      </c>
      <c r="BB7" s="85">
        <f t="shared" si="15"/>
        <v>15.212666623618224</v>
      </c>
      <c r="BC7" s="88" t="s">
        <v>789</v>
      </c>
      <c r="BD7" s="88" t="s">
        <v>789</v>
      </c>
      <c r="BE7" s="88" t="s">
        <v>805</v>
      </c>
      <c r="BF7" s="88" t="s">
        <v>829</v>
      </c>
    </row>
    <row r="8" spans="1:58" x14ac:dyDescent="0.2">
      <c r="A8" s="83">
        <v>143807</v>
      </c>
      <c r="B8" s="84" t="s">
        <v>102</v>
      </c>
      <c r="C8" s="84">
        <v>65717.649999999994</v>
      </c>
      <c r="D8" s="84">
        <v>156110</v>
      </c>
      <c r="E8" s="84">
        <v>21</v>
      </c>
      <c r="F8" s="85">
        <f t="shared" si="0"/>
        <v>12.629104477611939</v>
      </c>
      <c r="G8" s="84">
        <v>109917.65</v>
      </c>
      <c r="H8" s="84">
        <v>153200</v>
      </c>
      <c r="I8" s="84">
        <v>20</v>
      </c>
      <c r="J8" s="85">
        <f t="shared" si="1"/>
        <v>22.241822127937336</v>
      </c>
      <c r="K8" s="86">
        <v>141987.65</v>
      </c>
      <c r="L8" s="86">
        <v>161060</v>
      </c>
      <c r="M8" s="86">
        <v>21</v>
      </c>
      <c r="N8" s="87">
        <f t="shared" si="2"/>
        <v>26.447469886998633</v>
      </c>
      <c r="O8" s="84">
        <v>139637.66</v>
      </c>
      <c r="P8" s="84">
        <v>243790</v>
      </c>
      <c r="Q8" s="84">
        <v>32</v>
      </c>
      <c r="R8" s="85">
        <f t="shared" si="3"/>
        <v>17.756132162927109</v>
      </c>
      <c r="S8" s="84">
        <v>134137.66</v>
      </c>
      <c r="T8" s="84">
        <v>142300</v>
      </c>
      <c r="U8" s="84">
        <v>20</v>
      </c>
      <c r="V8" s="85">
        <f t="shared" si="4"/>
        <v>29.221837385804641</v>
      </c>
      <c r="W8" s="84">
        <v>129137.66</v>
      </c>
      <c r="X8" s="84">
        <v>141200</v>
      </c>
      <c r="Y8" s="84">
        <v>20</v>
      </c>
      <c r="Z8" s="85">
        <f t="shared" si="5"/>
        <v>27.437179886685552</v>
      </c>
      <c r="AA8" s="84">
        <v>130497.66</v>
      </c>
      <c r="AB8" s="84">
        <v>138200</v>
      </c>
      <c r="AC8" s="84">
        <v>20</v>
      </c>
      <c r="AD8" s="85">
        <f t="shared" si="6"/>
        <v>29.272268162083936</v>
      </c>
      <c r="AE8" s="84">
        <v>153907.66</v>
      </c>
      <c r="AF8" s="84">
        <v>229650</v>
      </c>
      <c r="AG8" s="84">
        <v>31</v>
      </c>
      <c r="AH8" s="85">
        <f t="shared" si="7"/>
        <v>20.105507511430439</v>
      </c>
      <c r="AI8" s="86">
        <v>111907.66</v>
      </c>
      <c r="AJ8" s="86">
        <v>69900</v>
      </c>
      <c r="AK8" s="86">
        <v>10</v>
      </c>
      <c r="AL8" s="87">
        <f t="shared" si="8"/>
        <v>49.630006580829757</v>
      </c>
      <c r="AM8" s="84">
        <v>69247.66</v>
      </c>
      <c r="AN8" s="84">
        <v>72500</v>
      </c>
      <c r="AO8" s="84">
        <v>10</v>
      </c>
      <c r="AP8" s="85">
        <f t="shared" si="9"/>
        <v>29.609344275862075</v>
      </c>
      <c r="AQ8" s="99">
        <v>126047.66</v>
      </c>
      <c r="AR8" s="86">
        <v>148000</v>
      </c>
      <c r="AS8" s="84">
        <v>20</v>
      </c>
      <c r="AT8" s="85">
        <f t="shared" si="10"/>
        <v>23.846854594594596</v>
      </c>
      <c r="AU8" s="84"/>
      <c r="AV8" s="86"/>
      <c r="AW8" s="86"/>
      <c r="AX8" s="87">
        <f t="shared" si="11"/>
        <v>0</v>
      </c>
      <c r="AY8" s="86">
        <f t="shared" si="12"/>
        <v>1312144.23</v>
      </c>
      <c r="AZ8" s="86">
        <f t="shared" si="13"/>
        <v>1655910</v>
      </c>
      <c r="BA8" s="86">
        <f t="shared" si="14"/>
        <v>225</v>
      </c>
      <c r="BB8" s="85">
        <f t="shared" si="15"/>
        <v>23.772020761997933</v>
      </c>
      <c r="BC8" s="88" t="s">
        <v>789</v>
      </c>
      <c r="BD8" s="88" t="s">
        <v>789</v>
      </c>
      <c r="BE8" s="88" t="s">
        <v>805</v>
      </c>
      <c r="BF8" s="88" t="s">
        <v>829</v>
      </c>
    </row>
    <row r="9" spans="1:58" x14ac:dyDescent="0.2">
      <c r="A9" s="83">
        <v>147891</v>
      </c>
      <c r="B9" s="84" t="s">
        <v>134</v>
      </c>
      <c r="C9" s="84">
        <v>184497</v>
      </c>
      <c r="D9" s="84">
        <v>759300</v>
      </c>
      <c r="E9" s="84">
        <v>100</v>
      </c>
      <c r="F9" s="85">
        <f t="shared" ref="F9:F72" si="16">IFERROR(C9/(D9/30),0)</f>
        <v>7.2894903200316081</v>
      </c>
      <c r="G9" s="84">
        <v>77400.97</v>
      </c>
      <c r="H9" s="84">
        <v>1325245</v>
      </c>
      <c r="I9" s="84">
        <v>169.5</v>
      </c>
      <c r="J9" s="85">
        <f t="shared" si="1"/>
        <v>1.8105558368452628</v>
      </c>
      <c r="K9" s="86">
        <v>-4080.52</v>
      </c>
      <c r="L9" s="86">
        <v>1141610</v>
      </c>
      <c r="M9" s="86">
        <v>151</v>
      </c>
      <c r="N9" s="87">
        <f t="shared" ref="N9:N72" si="17">IFERROR(K9/(L9/30),0)</f>
        <v>-0.10723066546368726</v>
      </c>
      <c r="O9" s="84">
        <v>109635</v>
      </c>
      <c r="P9" s="84">
        <v>1133490</v>
      </c>
      <c r="Q9" s="84">
        <v>154</v>
      </c>
      <c r="R9" s="85">
        <f t="shared" ref="R9:R72" si="18">IFERROR(O9/(P9/31),0)</f>
        <v>2.9984252176904955</v>
      </c>
      <c r="S9" s="84">
        <v>100750.54</v>
      </c>
      <c r="T9" s="84">
        <v>1137406</v>
      </c>
      <c r="U9" s="84">
        <v>158.6</v>
      </c>
      <c r="V9" s="85">
        <f t="shared" ref="V9:V72" si="19">IFERROR(S9/(T9/31),0)</f>
        <v>2.7459559207530115</v>
      </c>
      <c r="W9" s="84">
        <v>125975.5</v>
      </c>
      <c r="X9" s="84">
        <v>988317</v>
      </c>
      <c r="Y9" s="84">
        <v>136.69999999999999</v>
      </c>
      <c r="Z9" s="85">
        <f t="shared" ref="Z9:Z72" si="20">IFERROR(W9/(X9/30),0)</f>
        <v>3.823940092095957</v>
      </c>
      <c r="AA9" s="84">
        <v>55136.97</v>
      </c>
      <c r="AB9" s="84">
        <v>395130</v>
      </c>
      <c r="AC9" s="84">
        <v>55</v>
      </c>
      <c r="AD9" s="85">
        <f t="shared" ref="AD9:AD72" si="21">IFERROR(AA9/(AB9/31),0)</f>
        <v>4.3257815655607015</v>
      </c>
      <c r="AE9" s="84">
        <v>-37224.959999999999</v>
      </c>
      <c r="AF9" s="84">
        <v>795300</v>
      </c>
      <c r="AG9" s="84">
        <v>111</v>
      </c>
      <c r="AH9" s="85">
        <f t="shared" ref="AH9:AH72" si="22">IFERROR(AE9/(AF9/30),0)</f>
        <v>-1.4041855903432667</v>
      </c>
      <c r="AI9" s="86">
        <v>100269.52</v>
      </c>
      <c r="AJ9" s="86">
        <v>920385</v>
      </c>
      <c r="AK9" s="86">
        <v>125.5</v>
      </c>
      <c r="AL9" s="87">
        <f t="shared" ref="AL9:AL72" si="23">IFERROR(AI9/(AJ9/31),0)</f>
        <v>3.3772335707339862</v>
      </c>
      <c r="AM9" s="84">
        <v>-18770</v>
      </c>
      <c r="AN9" s="84">
        <v>566940</v>
      </c>
      <c r="AO9" s="84">
        <v>77</v>
      </c>
      <c r="AP9" s="85">
        <f t="shared" ref="AP9:AP72" si="24">IFERROR(AM9/(AN9/31),0)</f>
        <v>-1.0263343563692806</v>
      </c>
      <c r="AQ9" s="99">
        <v>-18418.5</v>
      </c>
      <c r="AR9" s="86">
        <v>483331.5</v>
      </c>
      <c r="AS9" s="84">
        <v>64.45</v>
      </c>
      <c r="AT9" s="85">
        <f t="shared" si="10"/>
        <v>-1.0670068058878843</v>
      </c>
      <c r="AU9" s="84"/>
      <c r="AV9" s="86"/>
      <c r="AW9" s="86"/>
      <c r="AX9" s="87">
        <f t="shared" si="11"/>
        <v>0</v>
      </c>
      <c r="AY9" s="86">
        <f t="shared" si="12"/>
        <v>675171.52</v>
      </c>
      <c r="AZ9" s="86">
        <f t="shared" si="13"/>
        <v>9646454.5</v>
      </c>
      <c r="BA9" s="86">
        <f t="shared" si="14"/>
        <v>1302.75</v>
      </c>
      <c r="BB9" s="85">
        <f t="shared" ref="BB9:BB72" si="25">IFERROR(AY9/(AZ9/30),0)</f>
        <v>2.09975028649127</v>
      </c>
      <c r="BC9" s="88" t="s">
        <v>789</v>
      </c>
      <c r="BD9" s="88" t="s">
        <v>789</v>
      </c>
      <c r="BE9" s="88" t="s">
        <v>805</v>
      </c>
      <c r="BF9" s="88" t="s">
        <v>829</v>
      </c>
    </row>
    <row r="10" spans="1:58" x14ac:dyDescent="0.2">
      <c r="A10" s="83">
        <v>147914</v>
      </c>
      <c r="B10" s="84" t="s">
        <v>137</v>
      </c>
      <c r="C10" s="84">
        <v>72762.91</v>
      </c>
      <c r="D10" s="84">
        <v>381500</v>
      </c>
      <c r="E10" s="84">
        <v>50</v>
      </c>
      <c r="F10" s="85">
        <f t="shared" si="16"/>
        <v>5.7218539973787683</v>
      </c>
      <c r="G10" s="84">
        <v>-15777.09</v>
      </c>
      <c r="H10" s="84">
        <v>314400</v>
      </c>
      <c r="I10" s="84">
        <v>40</v>
      </c>
      <c r="J10" s="85">
        <f t="shared" si="1"/>
        <v>-1.555629103053435</v>
      </c>
      <c r="K10" s="86">
        <v>90797.92</v>
      </c>
      <c r="L10" s="86">
        <v>347350</v>
      </c>
      <c r="M10" s="86">
        <v>45</v>
      </c>
      <c r="N10" s="87">
        <f t="shared" si="17"/>
        <v>7.8420544119763917</v>
      </c>
      <c r="O10" s="84">
        <v>13147.92</v>
      </c>
      <c r="P10" s="84">
        <v>303700</v>
      </c>
      <c r="Q10" s="84">
        <v>40</v>
      </c>
      <c r="R10" s="85">
        <f t="shared" si="18"/>
        <v>1.3420662495884097</v>
      </c>
      <c r="S10" s="84">
        <v>33877.919999999998</v>
      </c>
      <c r="T10" s="84">
        <v>374950</v>
      </c>
      <c r="U10" s="84">
        <v>50</v>
      </c>
      <c r="V10" s="85">
        <f t="shared" si="19"/>
        <v>2.8009481797573006</v>
      </c>
      <c r="W10" s="84">
        <v>7427.91</v>
      </c>
      <c r="X10" s="84">
        <v>609300</v>
      </c>
      <c r="Y10" s="84">
        <v>80</v>
      </c>
      <c r="Z10" s="85">
        <f t="shared" si="20"/>
        <v>0.36572673559822749</v>
      </c>
      <c r="AA10" s="84">
        <v>85183.91</v>
      </c>
      <c r="AB10" s="84">
        <v>455096</v>
      </c>
      <c r="AC10" s="84">
        <v>60.8</v>
      </c>
      <c r="AD10" s="85">
        <f t="shared" si="21"/>
        <v>5.8025146562483521</v>
      </c>
      <c r="AE10" s="84">
        <v>100447.94</v>
      </c>
      <c r="AF10" s="84">
        <v>680400</v>
      </c>
      <c r="AG10" s="84">
        <v>90</v>
      </c>
      <c r="AH10" s="85">
        <f t="shared" si="22"/>
        <v>4.4289215167548504</v>
      </c>
      <c r="AI10" s="86">
        <v>-21709.82</v>
      </c>
      <c r="AJ10" s="86">
        <v>328227.5</v>
      </c>
      <c r="AK10" s="86">
        <v>42.75</v>
      </c>
      <c r="AL10" s="87">
        <f t="shared" si="23"/>
        <v>-2.050420577191125</v>
      </c>
      <c r="AM10" s="84">
        <v>84132.19</v>
      </c>
      <c r="AN10" s="84">
        <v>526165</v>
      </c>
      <c r="AO10" s="84">
        <v>69.5</v>
      </c>
      <c r="AP10" s="85">
        <f t="shared" si="24"/>
        <v>4.9568061159522196</v>
      </c>
      <c r="AQ10" s="99">
        <v>131377.19</v>
      </c>
      <c r="AR10" s="86">
        <v>780217.5</v>
      </c>
      <c r="AS10" s="84">
        <v>100.25</v>
      </c>
      <c r="AT10" s="85">
        <f t="shared" ref="AT10:AT73" si="26">IFERROR(AQ10/(AR10/28),0)</f>
        <v>4.7147895554765178</v>
      </c>
      <c r="AU10" s="84"/>
      <c r="AV10" s="86"/>
      <c r="AW10" s="86"/>
      <c r="AX10" s="87">
        <f t="shared" ref="AX10:AX73" si="27">IFERROR(AU10/(AV10/31),0)</f>
        <v>0</v>
      </c>
      <c r="AY10" s="86">
        <f t="shared" ref="AY10:AY73" si="28">C10+G10+K10+O10+S10+W10+AA10+AE10+AI10+AM10+AQ10+AU10</f>
        <v>581668.9</v>
      </c>
      <c r="AZ10" s="86">
        <f t="shared" ref="AZ10:AZ73" si="29">D10+H10+L10+P10+T10+X10+AB10+AF10+AJ10+AN10+AR10+AV10</f>
        <v>5101306</v>
      </c>
      <c r="BA10" s="86">
        <f t="shared" ref="BA10:BA73" si="30">E10+I10+M10+Q10+U10+Y10+AC10+AG10+AK10+AO10+AS10+AW10</f>
        <v>668.3</v>
      </c>
      <c r="BB10" s="85">
        <f t="shared" si="25"/>
        <v>3.4207057957315246</v>
      </c>
      <c r="BC10" s="88" t="s">
        <v>789</v>
      </c>
      <c r="BD10" s="88" t="s">
        <v>789</v>
      </c>
      <c r="BE10" s="88" t="s">
        <v>805</v>
      </c>
      <c r="BF10" s="88" t="s">
        <v>829</v>
      </c>
    </row>
    <row r="11" spans="1:58" x14ac:dyDescent="0.2">
      <c r="A11" s="83">
        <v>149765</v>
      </c>
      <c r="B11" s="84" t="s">
        <v>162</v>
      </c>
      <c r="C11" s="84">
        <v>755581.79</v>
      </c>
      <c r="D11" s="84">
        <v>3079970</v>
      </c>
      <c r="E11" s="84">
        <v>387</v>
      </c>
      <c r="F11" s="85">
        <f t="shared" si="16"/>
        <v>7.3596345743627376</v>
      </c>
      <c r="G11" s="84">
        <v>-272625.23</v>
      </c>
      <c r="H11" s="84">
        <v>4281400</v>
      </c>
      <c r="I11" s="84">
        <v>540</v>
      </c>
      <c r="J11" s="85">
        <f t="shared" si="1"/>
        <v>-1.9739762998084736</v>
      </c>
      <c r="K11" s="86">
        <v>29493.29</v>
      </c>
      <c r="L11" s="86">
        <v>5097620</v>
      </c>
      <c r="M11" s="86">
        <v>674.5</v>
      </c>
      <c r="N11" s="87">
        <f t="shared" si="17"/>
        <v>0.17357094094891343</v>
      </c>
      <c r="O11" s="84">
        <v>525431.30000000005</v>
      </c>
      <c r="P11" s="84">
        <v>3743861</v>
      </c>
      <c r="Q11" s="84">
        <v>510.55</v>
      </c>
      <c r="R11" s="85">
        <f t="shared" si="18"/>
        <v>4.3506877792738576</v>
      </c>
      <c r="S11" s="84">
        <v>28468.94</v>
      </c>
      <c r="T11" s="84">
        <v>2863988.5</v>
      </c>
      <c r="U11" s="84">
        <v>393.35</v>
      </c>
      <c r="V11" s="85">
        <f t="shared" si="19"/>
        <v>0.30814968007029359</v>
      </c>
      <c r="W11" s="84">
        <v>-287812.05</v>
      </c>
      <c r="X11" s="84">
        <v>3273819</v>
      </c>
      <c r="Y11" s="84">
        <v>449.9</v>
      </c>
      <c r="Z11" s="85">
        <f t="shared" si="20"/>
        <v>-2.6373973332062643</v>
      </c>
      <c r="AA11" s="84">
        <v>-140006.54</v>
      </c>
      <c r="AB11" s="84">
        <v>2756786</v>
      </c>
      <c r="AC11" s="84">
        <v>390.79999999999995</v>
      </c>
      <c r="AD11" s="85">
        <f t="shared" si="21"/>
        <v>-1.5743705677553501</v>
      </c>
      <c r="AE11" s="84">
        <v>73147.509999999995</v>
      </c>
      <c r="AF11" s="84">
        <v>2393825</v>
      </c>
      <c r="AG11" s="84">
        <v>333.5</v>
      </c>
      <c r="AH11" s="85">
        <f t="shared" si="22"/>
        <v>0.91670247407391925</v>
      </c>
      <c r="AI11" s="86">
        <v>1513197.57</v>
      </c>
      <c r="AJ11" s="86">
        <v>5483067.5</v>
      </c>
      <c r="AK11" s="86">
        <v>759.75</v>
      </c>
      <c r="AL11" s="87">
        <f t="shared" si="23"/>
        <v>8.5552703245035744</v>
      </c>
      <c r="AM11" s="84">
        <v>-35980.449999999997</v>
      </c>
      <c r="AN11" s="84">
        <v>1062025</v>
      </c>
      <c r="AO11" s="84">
        <v>146</v>
      </c>
      <c r="AP11" s="85">
        <f t="shared" si="24"/>
        <v>-1.0502520656293401</v>
      </c>
      <c r="AQ11" s="99">
        <v>1061687.05</v>
      </c>
      <c r="AR11" s="86">
        <v>4428249</v>
      </c>
      <c r="AS11" s="84">
        <v>589.59999999999991</v>
      </c>
      <c r="AT11" s="85">
        <f t="shared" si="26"/>
        <v>6.7130907498652403</v>
      </c>
      <c r="AU11" s="84"/>
      <c r="AV11" s="86"/>
      <c r="AW11" s="86"/>
      <c r="AX11" s="87">
        <f t="shared" si="27"/>
        <v>0</v>
      </c>
      <c r="AY11" s="86">
        <f t="shared" si="28"/>
        <v>3250583.1799999997</v>
      </c>
      <c r="AZ11" s="86">
        <f t="shared" si="29"/>
        <v>38464611</v>
      </c>
      <c r="BA11" s="86">
        <f t="shared" si="30"/>
        <v>5174.9500000000007</v>
      </c>
      <c r="BB11" s="85">
        <f t="shared" si="25"/>
        <v>2.5352523492308294</v>
      </c>
      <c r="BC11" s="88" t="s">
        <v>789</v>
      </c>
      <c r="BD11" s="88" t="s">
        <v>789</v>
      </c>
      <c r="BE11" s="88" t="s">
        <v>805</v>
      </c>
      <c r="BF11" s="88" t="s">
        <v>829</v>
      </c>
    </row>
    <row r="12" spans="1:58" x14ac:dyDescent="0.2">
      <c r="A12" s="83">
        <v>171395</v>
      </c>
      <c r="B12" s="84" t="s">
        <v>192</v>
      </c>
      <c r="C12" s="84">
        <v>0</v>
      </c>
      <c r="D12" s="84">
        <v>0</v>
      </c>
      <c r="E12" s="84">
        <v>0</v>
      </c>
      <c r="F12" s="85">
        <f t="shared" si="16"/>
        <v>0</v>
      </c>
      <c r="G12" s="84">
        <v>0</v>
      </c>
      <c r="H12" s="84">
        <v>0</v>
      </c>
      <c r="I12" s="84">
        <v>0</v>
      </c>
      <c r="J12" s="85">
        <f t="shared" si="1"/>
        <v>0</v>
      </c>
      <c r="K12" s="86">
        <v>0</v>
      </c>
      <c r="L12" s="86">
        <v>0</v>
      </c>
      <c r="M12" s="86">
        <v>0</v>
      </c>
      <c r="N12" s="87">
        <f t="shared" si="17"/>
        <v>0</v>
      </c>
      <c r="O12" s="84">
        <v>0</v>
      </c>
      <c r="P12" s="84">
        <v>0</v>
      </c>
      <c r="Q12" s="84">
        <v>0</v>
      </c>
      <c r="R12" s="85">
        <f t="shared" si="18"/>
        <v>0</v>
      </c>
      <c r="S12" s="84">
        <v>0</v>
      </c>
      <c r="T12" s="84">
        <v>0</v>
      </c>
      <c r="U12" s="84">
        <v>0</v>
      </c>
      <c r="V12" s="85">
        <f t="shared" si="19"/>
        <v>0</v>
      </c>
      <c r="W12" s="84">
        <v>0</v>
      </c>
      <c r="X12" s="84">
        <v>0</v>
      </c>
      <c r="Y12" s="84">
        <v>0</v>
      </c>
      <c r="Z12" s="85">
        <f t="shared" si="20"/>
        <v>0</v>
      </c>
      <c r="AA12" s="84">
        <v>0</v>
      </c>
      <c r="AB12" s="84">
        <v>0</v>
      </c>
      <c r="AC12" s="84">
        <v>0</v>
      </c>
      <c r="AD12" s="85">
        <f t="shared" si="21"/>
        <v>0</v>
      </c>
      <c r="AE12" s="84">
        <v>0</v>
      </c>
      <c r="AF12" s="84">
        <v>0</v>
      </c>
      <c r="AG12" s="84">
        <v>0</v>
      </c>
      <c r="AH12" s="85">
        <f t="shared" si="22"/>
        <v>0</v>
      </c>
      <c r="AI12" s="86">
        <v>0</v>
      </c>
      <c r="AJ12" s="86">
        <v>0</v>
      </c>
      <c r="AK12" s="86">
        <v>0</v>
      </c>
      <c r="AL12" s="87">
        <f t="shared" si="23"/>
        <v>0</v>
      </c>
      <c r="AM12" s="84">
        <v>0</v>
      </c>
      <c r="AN12" s="84">
        <v>0</v>
      </c>
      <c r="AO12" s="84">
        <v>0</v>
      </c>
      <c r="AP12" s="85">
        <f t="shared" si="24"/>
        <v>0</v>
      </c>
      <c r="AQ12" s="99">
        <v>0</v>
      </c>
      <c r="AR12" s="86">
        <v>0</v>
      </c>
      <c r="AS12" s="84">
        <v>0</v>
      </c>
      <c r="AT12" s="85">
        <f t="shared" si="26"/>
        <v>0</v>
      </c>
      <c r="AU12" s="84"/>
      <c r="AV12" s="86"/>
      <c r="AW12" s="86"/>
      <c r="AX12" s="87">
        <f t="shared" si="27"/>
        <v>0</v>
      </c>
      <c r="AY12" s="86">
        <f t="shared" si="28"/>
        <v>0</v>
      </c>
      <c r="AZ12" s="86">
        <f t="shared" si="29"/>
        <v>0</v>
      </c>
      <c r="BA12" s="86">
        <f t="shared" si="30"/>
        <v>0</v>
      </c>
      <c r="BB12" s="85">
        <f t="shared" si="25"/>
        <v>0</v>
      </c>
      <c r="BC12" s="88" t="s">
        <v>789</v>
      </c>
      <c r="BD12" s="88" t="s">
        <v>789</v>
      </c>
      <c r="BE12" s="88" t="s">
        <v>805</v>
      </c>
      <c r="BF12" s="88" t="e">
        <v>#N/A</v>
      </c>
    </row>
    <row r="13" spans="1:58" x14ac:dyDescent="0.2">
      <c r="A13" s="83">
        <v>171880</v>
      </c>
      <c r="B13" s="84" t="s">
        <v>203</v>
      </c>
      <c r="C13" s="84">
        <v>-443614.07</v>
      </c>
      <c r="D13" s="84">
        <v>0</v>
      </c>
      <c r="E13" s="84">
        <v>0</v>
      </c>
      <c r="F13" s="85">
        <f t="shared" si="16"/>
        <v>0</v>
      </c>
      <c r="G13" s="84">
        <v>-443614.07</v>
      </c>
      <c r="H13" s="84">
        <v>0</v>
      </c>
      <c r="I13" s="84">
        <v>0</v>
      </c>
      <c r="J13" s="85">
        <f t="shared" si="1"/>
        <v>0</v>
      </c>
      <c r="K13" s="86">
        <v>-443614.07</v>
      </c>
      <c r="L13" s="86">
        <v>0</v>
      </c>
      <c r="M13" s="86">
        <v>0</v>
      </c>
      <c r="N13" s="87">
        <f t="shared" si="17"/>
        <v>0</v>
      </c>
      <c r="O13" s="84">
        <v>-443614.07</v>
      </c>
      <c r="P13" s="84">
        <v>0</v>
      </c>
      <c r="Q13" s="84">
        <v>0</v>
      </c>
      <c r="R13" s="85">
        <f t="shared" si="18"/>
        <v>0</v>
      </c>
      <c r="S13" s="84">
        <v>-443614.07</v>
      </c>
      <c r="T13" s="84">
        <v>0</v>
      </c>
      <c r="U13" s="84">
        <v>0</v>
      </c>
      <c r="V13" s="85">
        <f t="shared" si="19"/>
        <v>0</v>
      </c>
      <c r="W13" s="84">
        <v>-443614.07</v>
      </c>
      <c r="X13" s="84">
        <v>0</v>
      </c>
      <c r="Y13" s="84">
        <v>0</v>
      </c>
      <c r="Z13" s="85">
        <f t="shared" si="20"/>
        <v>0</v>
      </c>
      <c r="AA13" s="84">
        <v>-443614.07</v>
      </c>
      <c r="AB13" s="84">
        <v>0</v>
      </c>
      <c r="AC13" s="84">
        <v>0</v>
      </c>
      <c r="AD13" s="85">
        <f t="shared" si="21"/>
        <v>0</v>
      </c>
      <c r="AE13" s="84">
        <v>-443614.07</v>
      </c>
      <c r="AF13" s="84">
        <v>0</v>
      </c>
      <c r="AG13" s="84">
        <v>0</v>
      </c>
      <c r="AH13" s="85">
        <f t="shared" si="22"/>
        <v>0</v>
      </c>
      <c r="AI13" s="86">
        <v>-443614.07</v>
      </c>
      <c r="AJ13" s="86">
        <v>0</v>
      </c>
      <c r="AK13" s="86">
        <v>0</v>
      </c>
      <c r="AL13" s="87">
        <f t="shared" si="23"/>
        <v>0</v>
      </c>
      <c r="AM13" s="84">
        <v>-443614.07</v>
      </c>
      <c r="AN13" s="84">
        <v>0</v>
      </c>
      <c r="AO13" s="84">
        <v>0</v>
      </c>
      <c r="AP13" s="85">
        <f t="shared" si="24"/>
        <v>0</v>
      </c>
      <c r="AQ13" s="99">
        <v>0</v>
      </c>
      <c r="AR13" s="86">
        <v>0</v>
      </c>
      <c r="AS13" s="84">
        <v>0</v>
      </c>
      <c r="AT13" s="85">
        <f t="shared" si="26"/>
        <v>0</v>
      </c>
      <c r="AU13" s="84"/>
      <c r="AV13" s="86"/>
      <c r="AW13" s="86"/>
      <c r="AX13" s="87">
        <f t="shared" si="27"/>
        <v>0</v>
      </c>
      <c r="AY13" s="86">
        <f t="shared" si="28"/>
        <v>-4436140.6999999993</v>
      </c>
      <c r="AZ13" s="86">
        <f t="shared" si="29"/>
        <v>0</v>
      </c>
      <c r="BA13" s="86">
        <f t="shared" si="30"/>
        <v>0</v>
      </c>
      <c r="BB13" s="85">
        <f t="shared" si="25"/>
        <v>0</v>
      </c>
      <c r="BC13" s="88" t="s">
        <v>789</v>
      </c>
      <c r="BD13" s="88" t="s">
        <v>789</v>
      </c>
      <c r="BE13" s="88" t="s">
        <v>805</v>
      </c>
      <c r="BF13" s="88" t="s">
        <v>829</v>
      </c>
    </row>
    <row r="14" spans="1:58" x14ac:dyDescent="0.2">
      <c r="A14" s="83">
        <v>172252</v>
      </c>
      <c r="B14" s="84" t="s">
        <v>114</v>
      </c>
      <c r="C14" s="84">
        <v>384469.97</v>
      </c>
      <c r="D14" s="84">
        <v>386500</v>
      </c>
      <c r="E14" s="84">
        <v>50</v>
      </c>
      <c r="F14" s="85">
        <f t="shared" si="16"/>
        <v>29.842429754204396</v>
      </c>
      <c r="G14" s="84">
        <v>247999.97</v>
      </c>
      <c r="H14" s="84">
        <v>153200</v>
      </c>
      <c r="I14" s="84">
        <v>20</v>
      </c>
      <c r="J14" s="85">
        <f t="shared" si="1"/>
        <v>50.182761553524806</v>
      </c>
      <c r="K14" s="86">
        <v>181949.97</v>
      </c>
      <c r="L14" s="86">
        <v>150200</v>
      </c>
      <c r="M14" s="86">
        <v>20</v>
      </c>
      <c r="N14" s="87">
        <f t="shared" si="17"/>
        <v>36.341538615179758</v>
      </c>
      <c r="O14" s="84">
        <v>150649.97</v>
      </c>
      <c r="P14" s="84">
        <v>144800</v>
      </c>
      <c r="Q14" s="84">
        <v>20</v>
      </c>
      <c r="R14" s="85">
        <f t="shared" si="18"/>
        <v>32.252410704419887</v>
      </c>
      <c r="S14" s="84">
        <v>137049.97</v>
      </c>
      <c r="T14" s="84">
        <v>71100</v>
      </c>
      <c r="U14" s="84">
        <v>10</v>
      </c>
      <c r="V14" s="85">
        <f t="shared" si="19"/>
        <v>59.754557946554151</v>
      </c>
      <c r="W14" s="84">
        <v>-4200.03</v>
      </c>
      <c r="X14" s="84">
        <v>70400</v>
      </c>
      <c r="Y14" s="84">
        <v>10</v>
      </c>
      <c r="Z14" s="85">
        <f t="shared" si="20"/>
        <v>-1.7897855113636363</v>
      </c>
      <c r="AA14" s="84">
        <v>273969.96999999997</v>
      </c>
      <c r="AB14" s="84">
        <v>435920</v>
      </c>
      <c r="AC14" s="84">
        <v>62</v>
      </c>
      <c r="AD14" s="85">
        <f t="shared" si="21"/>
        <v>19.483091094696274</v>
      </c>
      <c r="AE14" s="84">
        <v>283439.96999999997</v>
      </c>
      <c r="AF14" s="84">
        <v>300700</v>
      </c>
      <c r="AG14" s="84">
        <v>42</v>
      </c>
      <c r="AH14" s="85">
        <f t="shared" si="22"/>
        <v>28.278014965081471</v>
      </c>
      <c r="AI14" s="86">
        <v>278759.96999999997</v>
      </c>
      <c r="AJ14" s="86">
        <v>0</v>
      </c>
      <c r="AK14" s="86">
        <v>0</v>
      </c>
      <c r="AL14" s="87">
        <f t="shared" si="23"/>
        <v>0</v>
      </c>
      <c r="AM14" s="84">
        <v>289379.96999999997</v>
      </c>
      <c r="AN14" s="84">
        <v>298200</v>
      </c>
      <c r="AO14" s="84">
        <v>42</v>
      </c>
      <c r="AP14" s="85">
        <f t="shared" si="24"/>
        <v>30.083095472837016</v>
      </c>
      <c r="AQ14" s="99">
        <v>284759.96999999997</v>
      </c>
      <c r="AR14" s="86">
        <v>0</v>
      </c>
      <c r="AS14" s="84">
        <v>0</v>
      </c>
      <c r="AT14" s="85">
        <f t="shared" si="26"/>
        <v>0</v>
      </c>
      <c r="AU14" s="84"/>
      <c r="AV14" s="86"/>
      <c r="AW14" s="86"/>
      <c r="AX14" s="87">
        <f t="shared" si="27"/>
        <v>0</v>
      </c>
      <c r="AY14" s="86">
        <f t="shared" si="28"/>
        <v>2508229.67</v>
      </c>
      <c r="AZ14" s="86">
        <f t="shared" si="29"/>
        <v>2011020</v>
      </c>
      <c r="BA14" s="86">
        <f t="shared" si="30"/>
        <v>276</v>
      </c>
      <c r="BB14" s="85">
        <f t="shared" si="25"/>
        <v>37.417275860011337</v>
      </c>
      <c r="BC14" s="88" t="s">
        <v>789</v>
      </c>
      <c r="BD14" s="88" t="s">
        <v>789</v>
      </c>
      <c r="BE14" s="88" t="s">
        <v>805</v>
      </c>
      <c r="BF14" s="88" t="s">
        <v>829</v>
      </c>
    </row>
    <row r="15" spans="1:58" x14ac:dyDescent="0.2">
      <c r="A15" s="83">
        <v>172711</v>
      </c>
      <c r="B15" s="84" t="s">
        <v>231</v>
      </c>
      <c r="C15" s="84">
        <v>0</v>
      </c>
      <c r="D15" s="84">
        <v>0</v>
      </c>
      <c r="E15" s="84">
        <v>0</v>
      </c>
      <c r="F15" s="85">
        <f t="shared" si="16"/>
        <v>0</v>
      </c>
      <c r="G15" s="84">
        <v>0</v>
      </c>
      <c r="H15" s="84">
        <v>0</v>
      </c>
      <c r="I15" s="84">
        <v>0</v>
      </c>
      <c r="J15" s="85">
        <f t="shared" si="1"/>
        <v>0</v>
      </c>
      <c r="K15" s="86">
        <v>0</v>
      </c>
      <c r="L15" s="86">
        <v>0</v>
      </c>
      <c r="M15" s="86">
        <v>0</v>
      </c>
      <c r="N15" s="87">
        <f t="shared" si="17"/>
        <v>0</v>
      </c>
      <c r="O15" s="84">
        <v>0</v>
      </c>
      <c r="P15" s="84">
        <v>0</v>
      </c>
      <c r="Q15" s="84">
        <v>0</v>
      </c>
      <c r="R15" s="85">
        <f t="shared" si="18"/>
        <v>0</v>
      </c>
      <c r="S15" s="84">
        <v>0</v>
      </c>
      <c r="T15" s="84">
        <v>0</v>
      </c>
      <c r="U15" s="84">
        <v>0</v>
      </c>
      <c r="V15" s="85">
        <f t="shared" si="19"/>
        <v>0</v>
      </c>
      <c r="W15" s="84">
        <v>0</v>
      </c>
      <c r="X15" s="84">
        <v>0</v>
      </c>
      <c r="Y15" s="84">
        <v>0</v>
      </c>
      <c r="Z15" s="85">
        <f t="shared" si="20"/>
        <v>0</v>
      </c>
      <c r="AA15" s="84">
        <v>0</v>
      </c>
      <c r="AB15" s="84">
        <v>0</v>
      </c>
      <c r="AC15" s="84">
        <v>0</v>
      </c>
      <c r="AD15" s="85">
        <f t="shared" si="21"/>
        <v>0</v>
      </c>
      <c r="AE15" s="84">
        <v>0</v>
      </c>
      <c r="AF15" s="84">
        <v>0</v>
      </c>
      <c r="AG15" s="84">
        <v>0</v>
      </c>
      <c r="AH15" s="85">
        <f t="shared" si="22"/>
        <v>0</v>
      </c>
      <c r="AI15" s="86">
        <v>0</v>
      </c>
      <c r="AJ15" s="86">
        <v>0</v>
      </c>
      <c r="AK15" s="86">
        <v>0</v>
      </c>
      <c r="AL15" s="87">
        <f t="shared" si="23"/>
        <v>0</v>
      </c>
      <c r="AM15" s="84">
        <v>0</v>
      </c>
      <c r="AN15" s="84">
        <v>0</v>
      </c>
      <c r="AO15" s="84">
        <v>0</v>
      </c>
      <c r="AP15" s="85">
        <f t="shared" si="24"/>
        <v>0</v>
      </c>
      <c r="AQ15" s="99">
        <v>0</v>
      </c>
      <c r="AR15" s="86">
        <v>0</v>
      </c>
      <c r="AS15" s="84">
        <v>0</v>
      </c>
      <c r="AT15" s="85">
        <f t="shared" si="26"/>
        <v>0</v>
      </c>
      <c r="AU15" s="84"/>
      <c r="AV15" s="86"/>
      <c r="AW15" s="86"/>
      <c r="AX15" s="87">
        <f t="shared" si="27"/>
        <v>0</v>
      </c>
      <c r="AY15" s="86">
        <f t="shared" si="28"/>
        <v>0</v>
      </c>
      <c r="AZ15" s="86">
        <f t="shared" si="29"/>
        <v>0</v>
      </c>
      <c r="BA15" s="86">
        <f t="shared" si="30"/>
        <v>0</v>
      </c>
      <c r="BB15" s="85">
        <f t="shared" si="25"/>
        <v>0</v>
      </c>
      <c r="BC15" s="88" t="s">
        <v>789</v>
      </c>
      <c r="BD15" s="88" t="s">
        <v>789</v>
      </c>
      <c r="BE15" s="88" t="s">
        <v>805</v>
      </c>
      <c r="BF15" s="88" t="e">
        <v>#N/A</v>
      </c>
    </row>
    <row r="16" spans="1:58" x14ac:dyDescent="0.2">
      <c r="A16" s="83">
        <v>172712</v>
      </c>
      <c r="B16" s="84" t="s">
        <v>232</v>
      </c>
      <c r="C16" s="84">
        <v>-5569.16</v>
      </c>
      <c r="D16" s="84">
        <v>345450</v>
      </c>
      <c r="E16" s="84">
        <v>45</v>
      </c>
      <c r="F16" s="85">
        <f t="shared" si="16"/>
        <v>-0.48364394268345634</v>
      </c>
      <c r="G16" s="84">
        <v>55617.85</v>
      </c>
      <c r="H16" s="84">
        <v>481470</v>
      </c>
      <c r="I16" s="84">
        <v>62</v>
      </c>
      <c r="J16" s="85">
        <f t="shared" si="1"/>
        <v>3.5810192743057718</v>
      </c>
      <c r="K16" s="86">
        <v>29093.79</v>
      </c>
      <c r="L16" s="86">
        <v>600240</v>
      </c>
      <c r="M16" s="86">
        <v>79</v>
      </c>
      <c r="N16" s="87">
        <f t="shared" si="17"/>
        <v>1.4541078568572572</v>
      </c>
      <c r="O16" s="84">
        <v>77417.77</v>
      </c>
      <c r="P16" s="84">
        <v>542540</v>
      </c>
      <c r="Q16" s="84">
        <v>74</v>
      </c>
      <c r="R16" s="85">
        <f t="shared" si="18"/>
        <v>4.4235464113245113</v>
      </c>
      <c r="S16" s="84">
        <v>52158.78</v>
      </c>
      <c r="T16" s="84">
        <v>400760</v>
      </c>
      <c r="U16" s="84">
        <v>56</v>
      </c>
      <c r="V16" s="85">
        <f t="shared" si="19"/>
        <v>4.0346396346940807</v>
      </c>
      <c r="W16" s="84">
        <v>-30675.22</v>
      </c>
      <c r="X16" s="84">
        <v>392650</v>
      </c>
      <c r="Y16" s="84">
        <v>55</v>
      </c>
      <c r="Z16" s="85">
        <f t="shared" si="20"/>
        <v>-2.3437071182987395</v>
      </c>
      <c r="AA16" s="84">
        <v>59955.78</v>
      </c>
      <c r="AB16" s="84">
        <v>402070</v>
      </c>
      <c r="AC16" s="84">
        <v>57</v>
      </c>
      <c r="AD16" s="85">
        <f t="shared" si="21"/>
        <v>4.6226507324595216</v>
      </c>
      <c r="AE16" s="84">
        <v>230596.76</v>
      </c>
      <c r="AF16" s="84">
        <v>725887.5</v>
      </c>
      <c r="AG16" s="84">
        <v>101.25</v>
      </c>
      <c r="AH16" s="85">
        <f t="shared" si="22"/>
        <v>9.53026853334711</v>
      </c>
      <c r="AI16" s="86">
        <v>124502.76</v>
      </c>
      <c r="AJ16" s="86">
        <v>304877.5</v>
      </c>
      <c r="AK16" s="86">
        <v>42.75</v>
      </c>
      <c r="AL16" s="87">
        <f t="shared" si="23"/>
        <v>12.659463423834163</v>
      </c>
      <c r="AM16" s="84">
        <v>-9462.23</v>
      </c>
      <c r="AN16" s="84">
        <v>296070</v>
      </c>
      <c r="AO16" s="84">
        <v>41</v>
      </c>
      <c r="AP16" s="85">
        <f t="shared" si="24"/>
        <v>-0.99074249332928022</v>
      </c>
      <c r="AQ16" s="99">
        <v>-21829.23</v>
      </c>
      <c r="AR16" s="86">
        <v>454500</v>
      </c>
      <c r="AS16" s="84">
        <v>61</v>
      </c>
      <c r="AT16" s="85">
        <f t="shared" si="26"/>
        <v>-1.3448150495049505</v>
      </c>
      <c r="AU16" s="84"/>
      <c r="AV16" s="86"/>
      <c r="AW16" s="86"/>
      <c r="AX16" s="87">
        <f t="shared" si="27"/>
        <v>0</v>
      </c>
      <c r="AY16" s="86">
        <f t="shared" si="28"/>
        <v>561807.65</v>
      </c>
      <c r="AZ16" s="86">
        <f t="shared" si="29"/>
        <v>4946515</v>
      </c>
      <c r="BA16" s="86">
        <f t="shared" si="30"/>
        <v>674</v>
      </c>
      <c r="BB16" s="85">
        <f t="shared" si="25"/>
        <v>3.4072937209328185</v>
      </c>
      <c r="BC16" s="88" t="s">
        <v>789</v>
      </c>
      <c r="BD16" s="88" t="s">
        <v>789</v>
      </c>
      <c r="BE16" s="88" t="s">
        <v>805</v>
      </c>
      <c r="BF16" s="88" t="s">
        <v>829</v>
      </c>
    </row>
    <row r="17" spans="1:58" x14ac:dyDescent="0.2">
      <c r="A17" s="83">
        <v>175288</v>
      </c>
      <c r="B17" s="84" t="s">
        <v>95</v>
      </c>
      <c r="C17" s="84">
        <v>567209.02</v>
      </c>
      <c r="D17" s="84">
        <v>4441179.5</v>
      </c>
      <c r="E17" s="84">
        <v>592.95000000000005</v>
      </c>
      <c r="F17" s="85">
        <f t="shared" si="16"/>
        <v>3.8314755348213239</v>
      </c>
      <c r="G17" s="84">
        <v>515914.02</v>
      </c>
      <c r="H17" s="84">
        <v>0</v>
      </c>
      <c r="I17" s="84">
        <v>0</v>
      </c>
      <c r="J17" s="85">
        <f t="shared" si="1"/>
        <v>0</v>
      </c>
      <c r="K17" s="86">
        <v>-112744.53</v>
      </c>
      <c r="L17" s="86">
        <v>0</v>
      </c>
      <c r="M17" s="86">
        <v>0</v>
      </c>
      <c r="N17" s="87">
        <f t="shared" si="17"/>
        <v>0</v>
      </c>
      <c r="O17" s="84">
        <v>-112744.53</v>
      </c>
      <c r="P17" s="84">
        <v>0</v>
      </c>
      <c r="Q17" s="84">
        <v>0</v>
      </c>
      <c r="R17" s="85">
        <f t="shared" si="18"/>
        <v>0</v>
      </c>
      <c r="S17" s="84">
        <v>-112744.53</v>
      </c>
      <c r="T17" s="84">
        <v>0</v>
      </c>
      <c r="U17" s="84">
        <v>0</v>
      </c>
      <c r="V17" s="85">
        <f t="shared" si="19"/>
        <v>0</v>
      </c>
      <c r="W17" s="84">
        <v>-112744.53</v>
      </c>
      <c r="X17" s="84">
        <v>0</v>
      </c>
      <c r="Y17" s="84">
        <v>0</v>
      </c>
      <c r="Z17" s="85">
        <f t="shared" si="20"/>
        <v>0</v>
      </c>
      <c r="AA17" s="84">
        <v>-130141.53</v>
      </c>
      <c r="AB17" s="84">
        <v>0</v>
      </c>
      <c r="AC17" s="84">
        <v>0</v>
      </c>
      <c r="AD17" s="85">
        <f t="shared" si="21"/>
        <v>0</v>
      </c>
      <c r="AE17" s="84">
        <v>-130141.53</v>
      </c>
      <c r="AF17" s="84">
        <v>0</v>
      </c>
      <c r="AG17" s="84">
        <v>0</v>
      </c>
      <c r="AH17" s="85">
        <f t="shared" si="22"/>
        <v>0</v>
      </c>
      <c r="AI17" s="86">
        <v>-130141.53</v>
      </c>
      <c r="AJ17" s="86">
        <v>0</v>
      </c>
      <c r="AK17" s="86">
        <v>0</v>
      </c>
      <c r="AL17" s="87">
        <f t="shared" si="23"/>
        <v>0</v>
      </c>
      <c r="AM17" s="84">
        <v>-130141.53</v>
      </c>
      <c r="AN17" s="84">
        <v>0</v>
      </c>
      <c r="AO17" s="84">
        <v>0</v>
      </c>
      <c r="AP17" s="85">
        <f t="shared" si="24"/>
        <v>0</v>
      </c>
      <c r="AQ17" s="99">
        <v>-305738.53000000003</v>
      </c>
      <c r="AR17" s="86">
        <v>0</v>
      </c>
      <c r="AS17" s="84">
        <v>0</v>
      </c>
      <c r="AT17" s="85">
        <f t="shared" si="26"/>
        <v>0</v>
      </c>
      <c r="AU17" s="84"/>
      <c r="AV17" s="86"/>
      <c r="AW17" s="86"/>
      <c r="AX17" s="87">
        <f t="shared" si="27"/>
        <v>0</v>
      </c>
      <c r="AY17" s="86">
        <f t="shared" si="28"/>
        <v>-194159.73000000016</v>
      </c>
      <c r="AZ17" s="86">
        <f t="shared" si="29"/>
        <v>4441179.5</v>
      </c>
      <c r="BA17" s="86">
        <f t="shared" si="30"/>
        <v>592.95000000000005</v>
      </c>
      <c r="BB17" s="85">
        <f t="shared" si="25"/>
        <v>-1.3115416523921188</v>
      </c>
      <c r="BC17" s="88" t="s">
        <v>789</v>
      </c>
      <c r="BD17" s="88" t="s">
        <v>789</v>
      </c>
      <c r="BE17" s="88" t="s">
        <v>805</v>
      </c>
      <c r="BF17" s="88" t="s">
        <v>829</v>
      </c>
    </row>
    <row r="18" spans="1:58" x14ac:dyDescent="0.2">
      <c r="A18" s="83">
        <v>176278</v>
      </c>
      <c r="B18" s="84" t="s">
        <v>298</v>
      </c>
      <c r="C18" s="84">
        <v>406724.84</v>
      </c>
      <c r="D18" s="84">
        <v>0</v>
      </c>
      <c r="E18" s="84">
        <v>0</v>
      </c>
      <c r="F18" s="85">
        <f t="shared" si="16"/>
        <v>0</v>
      </c>
      <c r="G18" s="84">
        <v>406724.84</v>
      </c>
      <c r="H18" s="84">
        <v>0</v>
      </c>
      <c r="I18" s="84">
        <v>0</v>
      </c>
      <c r="J18" s="85">
        <f t="shared" si="1"/>
        <v>0</v>
      </c>
      <c r="K18" s="86">
        <v>0</v>
      </c>
      <c r="L18" s="86">
        <v>0</v>
      </c>
      <c r="M18" s="86">
        <v>0</v>
      </c>
      <c r="N18" s="87">
        <f t="shared" si="17"/>
        <v>0</v>
      </c>
      <c r="O18" s="84">
        <v>0</v>
      </c>
      <c r="P18" s="84">
        <v>0</v>
      </c>
      <c r="Q18" s="84">
        <v>0</v>
      </c>
      <c r="R18" s="85">
        <f t="shared" si="18"/>
        <v>0</v>
      </c>
      <c r="S18" s="84">
        <v>0</v>
      </c>
      <c r="T18" s="84">
        <v>0</v>
      </c>
      <c r="U18" s="84">
        <v>0</v>
      </c>
      <c r="V18" s="85">
        <f t="shared" si="19"/>
        <v>0</v>
      </c>
      <c r="W18" s="84">
        <v>0</v>
      </c>
      <c r="X18" s="84">
        <v>0</v>
      </c>
      <c r="Y18" s="84">
        <v>0</v>
      </c>
      <c r="Z18" s="85">
        <f t="shared" si="20"/>
        <v>0</v>
      </c>
      <c r="AA18" s="84">
        <v>0</v>
      </c>
      <c r="AB18" s="84">
        <v>0</v>
      </c>
      <c r="AC18" s="84">
        <v>0</v>
      </c>
      <c r="AD18" s="85">
        <f t="shared" si="21"/>
        <v>0</v>
      </c>
      <c r="AE18" s="84">
        <v>0</v>
      </c>
      <c r="AF18" s="84">
        <v>0</v>
      </c>
      <c r="AG18" s="84">
        <v>0</v>
      </c>
      <c r="AH18" s="85">
        <f t="shared" si="22"/>
        <v>0</v>
      </c>
      <c r="AI18" s="86">
        <v>0</v>
      </c>
      <c r="AJ18" s="86">
        <v>0</v>
      </c>
      <c r="AK18" s="86">
        <v>0</v>
      </c>
      <c r="AL18" s="87">
        <f t="shared" si="23"/>
        <v>0</v>
      </c>
      <c r="AM18" s="84">
        <v>0</v>
      </c>
      <c r="AN18" s="84">
        <v>0</v>
      </c>
      <c r="AO18" s="84">
        <v>0</v>
      </c>
      <c r="AP18" s="85">
        <f t="shared" si="24"/>
        <v>0</v>
      </c>
      <c r="AQ18" s="99">
        <v>0</v>
      </c>
      <c r="AR18" s="86">
        <v>0</v>
      </c>
      <c r="AS18" s="84">
        <v>0</v>
      </c>
      <c r="AT18" s="85">
        <f t="shared" si="26"/>
        <v>0</v>
      </c>
      <c r="AU18" s="84"/>
      <c r="AV18" s="86"/>
      <c r="AW18" s="86"/>
      <c r="AX18" s="87">
        <f t="shared" si="27"/>
        <v>0</v>
      </c>
      <c r="AY18" s="86">
        <f t="shared" si="28"/>
        <v>813449.68</v>
      </c>
      <c r="AZ18" s="86">
        <f t="shared" si="29"/>
        <v>0</v>
      </c>
      <c r="BA18" s="86">
        <f t="shared" si="30"/>
        <v>0</v>
      </c>
      <c r="BB18" s="85">
        <f t="shared" si="25"/>
        <v>0</v>
      </c>
      <c r="BC18" s="88" t="s">
        <v>789</v>
      </c>
      <c r="BD18" s="88" t="s">
        <v>789</v>
      </c>
      <c r="BE18" s="88" t="s">
        <v>805</v>
      </c>
      <c r="BF18" s="88" t="e">
        <v>#N/A</v>
      </c>
    </row>
    <row r="19" spans="1:58" x14ac:dyDescent="0.2">
      <c r="A19" s="83">
        <v>176641</v>
      </c>
      <c r="B19" s="84" t="s">
        <v>308</v>
      </c>
      <c r="C19" s="84">
        <v>-8616.56</v>
      </c>
      <c r="D19" s="84">
        <v>879135</v>
      </c>
      <c r="E19" s="84">
        <v>113.5</v>
      </c>
      <c r="F19" s="85">
        <f t="shared" si="16"/>
        <v>-0.29403538705659538</v>
      </c>
      <c r="G19" s="84">
        <v>245225.44</v>
      </c>
      <c r="H19" s="84">
        <v>683964</v>
      </c>
      <c r="I19" s="84">
        <v>88.4</v>
      </c>
      <c r="J19" s="85">
        <f t="shared" si="1"/>
        <v>11.114603458661566</v>
      </c>
      <c r="K19" s="86">
        <v>493910.95</v>
      </c>
      <c r="L19" s="86">
        <v>956270</v>
      </c>
      <c r="M19" s="86">
        <v>127</v>
      </c>
      <c r="N19" s="87">
        <f t="shared" si="17"/>
        <v>15.494921413408347</v>
      </c>
      <c r="O19" s="84">
        <v>414979.45</v>
      </c>
      <c r="P19" s="84">
        <v>963717</v>
      </c>
      <c r="Q19" s="84">
        <v>132.1</v>
      </c>
      <c r="R19" s="85">
        <f t="shared" si="18"/>
        <v>13.348693599884614</v>
      </c>
      <c r="S19" s="84">
        <v>432156.94</v>
      </c>
      <c r="T19" s="84">
        <v>364867.5</v>
      </c>
      <c r="U19" s="84">
        <v>51.75</v>
      </c>
      <c r="V19" s="85">
        <f t="shared" si="19"/>
        <v>36.717068908576401</v>
      </c>
      <c r="W19" s="84">
        <v>443426.45</v>
      </c>
      <c r="X19" s="84">
        <v>586870.5</v>
      </c>
      <c r="Y19" s="84">
        <v>82.05</v>
      </c>
      <c r="Z19" s="85">
        <f t="shared" si="20"/>
        <v>22.667340580247263</v>
      </c>
      <c r="AA19" s="84">
        <v>381151.44</v>
      </c>
      <c r="AB19" s="84">
        <v>269625</v>
      </c>
      <c r="AC19" s="84">
        <v>37.5</v>
      </c>
      <c r="AD19" s="85">
        <f t="shared" si="21"/>
        <v>43.82269685674548</v>
      </c>
      <c r="AE19" s="84">
        <v>200058.94</v>
      </c>
      <c r="AF19" s="84">
        <v>72262.5</v>
      </c>
      <c r="AG19" s="84">
        <v>10.25</v>
      </c>
      <c r="AH19" s="85">
        <f t="shared" si="22"/>
        <v>83.055086663207064</v>
      </c>
      <c r="AI19" s="86">
        <v>136035.19</v>
      </c>
      <c r="AJ19" s="86">
        <v>241820</v>
      </c>
      <c r="AK19" s="86">
        <v>34</v>
      </c>
      <c r="AL19" s="87">
        <f t="shared" si="23"/>
        <v>17.43896654536432</v>
      </c>
      <c r="AM19" s="84">
        <v>170265.19</v>
      </c>
      <c r="AN19" s="84">
        <v>271165</v>
      </c>
      <c r="AO19" s="84">
        <v>37.5</v>
      </c>
      <c r="AP19" s="85">
        <f t="shared" si="24"/>
        <v>19.464978481736214</v>
      </c>
      <c r="AQ19" s="99">
        <v>188257.19</v>
      </c>
      <c r="AR19" s="86">
        <v>242887.5</v>
      </c>
      <c r="AS19" s="84">
        <v>32.75</v>
      </c>
      <c r="AT19" s="85">
        <f t="shared" si="26"/>
        <v>21.70223383253564</v>
      </c>
      <c r="AU19" s="84"/>
      <c r="AV19" s="86"/>
      <c r="AW19" s="86"/>
      <c r="AX19" s="87">
        <f t="shared" si="27"/>
        <v>0</v>
      </c>
      <c r="AY19" s="86">
        <f t="shared" si="28"/>
        <v>3096850.6199999996</v>
      </c>
      <c r="AZ19" s="86">
        <f t="shared" si="29"/>
        <v>5532584</v>
      </c>
      <c r="BA19" s="86">
        <f t="shared" si="30"/>
        <v>746.8</v>
      </c>
      <c r="BB19" s="85">
        <f t="shared" si="25"/>
        <v>16.792428022782843</v>
      </c>
      <c r="BC19" s="88" t="s">
        <v>789</v>
      </c>
      <c r="BD19" s="88" t="s">
        <v>789</v>
      </c>
      <c r="BE19" s="88" t="s">
        <v>805</v>
      </c>
      <c r="BF19" s="88" t="s">
        <v>829</v>
      </c>
    </row>
    <row r="20" spans="1:58" x14ac:dyDescent="0.2">
      <c r="A20" s="83">
        <v>177247</v>
      </c>
      <c r="B20" s="84" t="s">
        <v>866</v>
      </c>
      <c r="C20" s="84">
        <v>-150110.51</v>
      </c>
      <c r="D20" s="84">
        <v>0</v>
      </c>
      <c r="E20" s="84">
        <v>0</v>
      </c>
      <c r="F20" s="85">
        <f t="shared" si="16"/>
        <v>0</v>
      </c>
      <c r="G20" s="84">
        <v>-150110.51</v>
      </c>
      <c r="H20" s="84">
        <v>0</v>
      </c>
      <c r="I20" s="84">
        <v>0</v>
      </c>
      <c r="J20" s="85">
        <f t="shared" si="1"/>
        <v>0</v>
      </c>
      <c r="K20" s="86">
        <v>-150110.51</v>
      </c>
      <c r="L20" s="86">
        <v>0</v>
      </c>
      <c r="M20" s="86">
        <v>0</v>
      </c>
      <c r="N20" s="87">
        <f t="shared" si="17"/>
        <v>0</v>
      </c>
      <c r="O20" s="84">
        <v>-150110.51</v>
      </c>
      <c r="P20" s="84">
        <v>0</v>
      </c>
      <c r="Q20" s="84">
        <v>0</v>
      </c>
      <c r="R20" s="85">
        <f t="shared" si="18"/>
        <v>0</v>
      </c>
      <c r="S20" s="84">
        <v>0</v>
      </c>
      <c r="T20" s="84">
        <v>0</v>
      </c>
      <c r="U20" s="84">
        <v>0</v>
      </c>
      <c r="V20" s="85">
        <f t="shared" si="19"/>
        <v>0</v>
      </c>
      <c r="W20" s="84">
        <v>0</v>
      </c>
      <c r="X20" s="84">
        <v>0</v>
      </c>
      <c r="Y20" s="84">
        <v>0</v>
      </c>
      <c r="Z20" s="85">
        <f t="shared" si="20"/>
        <v>0</v>
      </c>
      <c r="AA20" s="84">
        <v>0</v>
      </c>
      <c r="AB20" s="84">
        <v>0</v>
      </c>
      <c r="AC20" s="84">
        <v>0</v>
      </c>
      <c r="AD20" s="85">
        <f t="shared" si="21"/>
        <v>0</v>
      </c>
      <c r="AE20" s="84">
        <v>0</v>
      </c>
      <c r="AF20" s="84">
        <v>0</v>
      </c>
      <c r="AG20" s="84">
        <v>0</v>
      </c>
      <c r="AH20" s="85">
        <f t="shared" si="22"/>
        <v>0</v>
      </c>
      <c r="AI20" s="86">
        <v>0</v>
      </c>
      <c r="AJ20" s="86">
        <v>0</v>
      </c>
      <c r="AK20" s="86">
        <v>0</v>
      </c>
      <c r="AL20" s="87">
        <f t="shared" si="23"/>
        <v>0</v>
      </c>
      <c r="AM20" s="84">
        <v>0</v>
      </c>
      <c r="AN20" s="84">
        <v>0</v>
      </c>
      <c r="AO20" s="84">
        <v>0</v>
      </c>
      <c r="AP20" s="85">
        <f t="shared" si="24"/>
        <v>0</v>
      </c>
      <c r="AQ20" s="99">
        <v>0</v>
      </c>
      <c r="AR20" s="86">
        <v>0</v>
      </c>
      <c r="AS20" s="84">
        <v>0</v>
      </c>
      <c r="AT20" s="85">
        <f t="shared" si="26"/>
        <v>0</v>
      </c>
      <c r="AU20" s="84"/>
      <c r="AV20" s="86"/>
      <c r="AW20" s="86"/>
      <c r="AX20" s="87">
        <f t="shared" si="27"/>
        <v>0</v>
      </c>
      <c r="AY20" s="86">
        <f t="shared" si="28"/>
        <v>-600442.04</v>
      </c>
      <c r="AZ20" s="86">
        <f t="shared" si="29"/>
        <v>0</v>
      </c>
      <c r="BA20" s="86">
        <f t="shared" si="30"/>
        <v>0</v>
      </c>
      <c r="BB20" s="85">
        <f t="shared" si="25"/>
        <v>0</v>
      </c>
      <c r="BC20" s="88" t="s">
        <v>789</v>
      </c>
      <c r="BD20" s="88" t="s">
        <v>789</v>
      </c>
      <c r="BE20" s="88" t="s">
        <v>805</v>
      </c>
      <c r="BF20" s="88" t="s">
        <v>829</v>
      </c>
    </row>
    <row r="21" spans="1:58" x14ac:dyDescent="0.2">
      <c r="A21" s="83">
        <v>177605</v>
      </c>
      <c r="B21" s="84" t="s">
        <v>347</v>
      </c>
      <c r="C21" s="84">
        <v>0</v>
      </c>
      <c r="D21" s="84">
        <v>0</v>
      </c>
      <c r="E21" s="84">
        <v>0</v>
      </c>
      <c r="F21" s="85">
        <f t="shared" si="16"/>
        <v>0</v>
      </c>
      <c r="G21" s="84">
        <v>0</v>
      </c>
      <c r="H21" s="84">
        <v>0</v>
      </c>
      <c r="I21" s="84">
        <v>0</v>
      </c>
      <c r="J21" s="85">
        <f t="shared" si="1"/>
        <v>0</v>
      </c>
      <c r="K21" s="86">
        <v>0</v>
      </c>
      <c r="L21" s="86">
        <v>0</v>
      </c>
      <c r="M21" s="86">
        <v>0</v>
      </c>
      <c r="N21" s="87">
        <f t="shared" si="17"/>
        <v>0</v>
      </c>
      <c r="O21" s="84">
        <v>0</v>
      </c>
      <c r="P21" s="84">
        <v>0</v>
      </c>
      <c r="Q21" s="84">
        <v>0</v>
      </c>
      <c r="R21" s="85">
        <f t="shared" si="18"/>
        <v>0</v>
      </c>
      <c r="S21" s="84">
        <v>0</v>
      </c>
      <c r="T21" s="84">
        <v>0</v>
      </c>
      <c r="U21" s="84">
        <v>0</v>
      </c>
      <c r="V21" s="85">
        <f t="shared" si="19"/>
        <v>0</v>
      </c>
      <c r="W21" s="84">
        <v>0</v>
      </c>
      <c r="X21" s="84">
        <v>0</v>
      </c>
      <c r="Y21" s="84">
        <v>0</v>
      </c>
      <c r="Z21" s="85">
        <f t="shared" si="20"/>
        <v>0</v>
      </c>
      <c r="AA21" s="84">
        <v>0</v>
      </c>
      <c r="AB21" s="84">
        <v>0</v>
      </c>
      <c r="AC21" s="84">
        <v>0</v>
      </c>
      <c r="AD21" s="85">
        <f t="shared" si="21"/>
        <v>0</v>
      </c>
      <c r="AE21" s="84">
        <v>0</v>
      </c>
      <c r="AF21" s="84">
        <v>0</v>
      </c>
      <c r="AG21" s="84">
        <v>0</v>
      </c>
      <c r="AH21" s="85">
        <f t="shared" si="22"/>
        <v>0</v>
      </c>
      <c r="AI21" s="86">
        <v>0</v>
      </c>
      <c r="AJ21" s="86">
        <v>0</v>
      </c>
      <c r="AK21" s="86">
        <v>0</v>
      </c>
      <c r="AL21" s="87">
        <f t="shared" si="23"/>
        <v>0</v>
      </c>
      <c r="AM21" s="84">
        <v>0</v>
      </c>
      <c r="AN21" s="84">
        <v>0</v>
      </c>
      <c r="AO21" s="84">
        <v>0</v>
      </c>
      <c r="AP21" s="85">
        <f t="shared" si="24"/>
        <v>0</v>
      </c>
      <c r="AQ21" s="99">
        <v>0</v>
      </c>
      <c r="AR21" s="86">
        <v>0</v>
      </c>
      <c r="AS21" s="84">
        <v>0</v>
      </c>
      <c r="AT21" s="85">
        <f t="shared" si="26"/>
        <v>0</v>
      </c>
      <c r="AU21" s="84"/>
      <c r="AV21" s="86"/>
      <c r="AW21" s="86"/>
      <c r="AX21" s="87">
        <f t="shared" si="27"/>
        <v>0</v>
      </c>
      <c r="AY21" s="86">
        <f t="shared" si="28"/>
        <v>0</v>
      </c>
      <c r="AZ21" s="86">
        <f t="shared" si="29"/>
        <v>0</v>
      </c>
      <c r="BA21" s="86">
        <f t="shared" si="30"/>
        <v>0</v>
      </c>
      <c r="BB21" s="85">
        <f t="shared" si="25"/>
        <v>0</v>
      </c>
      <c r="BC21" s="88" t="s">
        <v>789</v>
      </c>
      <c r="BD21" s="88" t="s">
        <v>789</v>
      </c>
      <c r="BE21" s="88" t="s">
        <v>805</v>
      </c>
      <c r="BF21" s="88" t="e">
        <v>#N/A</v>
      </c>
    </row>
    <row r="22" spans="1:58" x14ac:dyDescent="0.2">
      <c r="A22" s="83">
        <v>178548</v>
      </c>
      <c r="B22" s="84" t="s">
        <v>380</v>
      </c>
      <c r="C22" s="84">
        <v>-6499.82</v>
      </c>
      <c r="D22" s="84">
        <v>0</v>
      </c>
      <c r="E22" s="84">
        <v>0</v>
      </c>
      <c r="F22" s="85">
        <f t="shared" si="16"/>
        <v>0</v>
      </c>
      <c r="G22" s="84">
        <v>66900.179999999993</v>
      </c>
      <c r="H22" s="84">
        <v>75100</v>
      </c>
      <c r="I22" s="84">
        <v>10</v>
      </c>
      <c r="J22" s="85">
        <f t="shared" si="1"/>
        <v>27.615254061251662</v>
      </c>
      <c r="K22" s="86">
        <v>140400.18</v>
      </c>
      <c r="L22" s="86">
        <v>225300</v>
      </c>
      <c r="M22" s="86">
        <v>30</v>
      </c>
      <c r="N22" s="87">
        <f t="shared" si="17"/>
        <v>18.695097203728363</v>
      </c>
      <c r="O22" s="84">
        <v>204200.18</v>
      </c>
      <c r="P22" s="84">
        <v>368600</v>
      </c>
      <c r="Q22" s="84">
        <v>50</v>
      </c>
      <c r="R22" s="85">
        <f t="shared" si="18"/>
        <v>17.173645089527945</v>
      </c>
      <c r="S22" s="84">
        <v>180880.18</v>
      </c>
      <c r="T22" s="84">
        <v>325795</v>
      </c>
      <c r="U22" s="84">
        <v>44.5</v>
      </c>
      <c r="V22" s="85">
        <f t="shared" si="19"/>
        <v>17.211085437161405</v>
      </c>
      <c r="W22" s="84">
        <v>208890.18</v>
      </c>
      <c r="X22" s="84">
        <v>270375</v>
      </c>
      <c r="Y22" s="84">
        <v>37.5</v>
      </c>
      <c r="Z22" s="85">
        <f t="shared" si="20"/>
        <v>23.17782857142857</v>
      </c>
      <c r="AA22" s="84">
        <v>196760.19</v>
      </c>
      <c r="AB22" s="84">
        <v>214200</v>
      </c>
      <c r="AC22" s="84">
        <v>30</v>
      </c>
      <c r="AD22" s="85">
        <f t="shared" si="21"/>
        <v>28.476031232492996</v>
      </c>
      <c r="AE22" s="84">
        <v>244470.19</v>
      </c>
      <c r="AF22" s="84">
        <v>575450</v>
      </c>
      <c r="AG22" s="84">
        <v>80.5</v>
      </c>
      <c r="AH22" s="85">
        <f t="shared" si="22"/>
        <v>12.744992093144495</v>
      </c>
      <c r="AI22" s="86">
        <v>340020.22</v>
      </c>
      <c r="AJ22" s="86">
        <v>755950</v>
      </c>
      <c r="AK22" s="86">
        <v>101.5</v>
      </c>
      <c r="AL22" s="87">
        <f t="shared" si="23"/>
        <v>13.943550261260665</v>
      </c>
      <c r="AM22" s="84">
        <v>320320.21000000002</v>
      </c>
      <c r="AN22" s="84">
        <v>711560</v>
      </c>
      <c r="AO22" s="84">
        <v>98</v>
      </c>
      <c r="AP22" s="85">
        <f t="shared" si="24"/>
        <v>13.955149966271293</v>
      </c>
      <c r="AQ22" s="99">
        <v>471431.21</v>
      </c>
      <c r="AR22" s="86">
        <v>478740.5</v>
      </c>
      <c r="AS22" s="84">
        <v>63.65</v>
      </c>
      <c r="AT22" s="85">
        <f t="shared" si="26"/>
        <v>27.572503015725641</v>
      </c>
      <c r="AU22" s="84"/>
      <c r="AV22" s="86"/>
      <c r="AW22" s="86"/>
      <c r="AX22" s="87">
        <f t="shared" si="27"/>
        <v>0</v>
      </c>
      <c r="AY22" s="86">
        <f t="shared" si="28"/>
        <v>2367773.0999999996</v>
      </c>
      <c r="AZ22" s="86">
        <f t="shared" si="29"/>
        <v>4001070.5</v>
      </c>
      <c r="BA22" s="86">
        <f t="shared" si="30"/>
        <v>545.65</v>
      </c>
      <c r="BB22" s="85">
        <f t="shared" si="25"/>
        <v>17.753546956995631</v>
      </c>
      <c r="BC22" s="88" t="s">
        <v>789</v>
      </c>
      <c r="BD22" s="88" t="s">
        <v>789</v>
      </c>
      <c r="BE22" s="88" t="s">
        <v>805</v>
      </c>
      <c r="BF22" s="88" t="s">
        <v>829</v>
      </c>
    </row>
    <row r="23" spans="1:58" x14ac:dyDescent="0.2">
      <c r="A23" s="83">
        <v>179210</v>
      </c>
      <c r="B23" s="84" t="s">
        <v>397</v>
      </c>
      <c r="C23" s="84">
        <v>-9020.93</v>
      </c>
      <c r="D23" s="84">
        <v>0</v>
      </c>
      <c r="E23" s="84">
        <v>0</v>
      </c>
      <c r="F23" s="85">
        <f t="shared" si="16"/>
        <v>0</v>
      </c>
      <c r="G23" s="84">
        <v>-9020.93</v>
      </c>
      <c r="H23" s="84">
        <v>0</v>
      </c>
      <c r="I23" s="84">
        <v>0</v>
      </c>
      <c r="J23" s="85">
        <f t="shared" si="1"/>
        <v>0</v>
      </c>
      <c r="K23" s="86">
        <v>-9020.93</v>
      </c>
      <c r="L23" s="86">
        <v>0</v>
      </c>
      <c r="M23" s="86">
        <v>0</v>
      </c>
      <c r="N23" s="87">
        <f t="shared" si="17"/>
        <v>0</v>
      </c>
      <c r="O23" s="84">
        <v>-9020.93</v>
      </c>
      <c r="P23" s="84">
        <v>0</v>
      </c>
      <c r="Q23" s="84">
        <v>0</v>
      </c>
      <c r="R23" s="85">
        <f t="shared" si="18"/>
        <v>0</v>
      </c>
      <c r="S23" s="84">
        <v>-9020.93</v>
      </c>
      <c r="T23" s="84">
        <v>0</v>
      </c>
      <c r="U23" s="84">
        <v>0</v>
      </c>
      <c r="V23" s="85">
        <f t="shared" si="19"/>
        <v>0</v>
      </c>
      <c r="W23" s="84">
        <v>-9020.93</v>
      </c>
      <c r="X23" s="84">
        <v>0</v>
      </c>
      <c r="Y23" s="84">
        <v>0</v>
      </c>
      <c r="Z23" s="85">
        <f t="shared" si="20"/>
        <v>0</v>
      </c>
      <c r="AA23" s="84">
        <v>-9020.93</v>
      </c>
      <c r="AB23" s="84">
        <v>0</v>
      </c>
      <c r="AC23" s="84">
        <v>0</v>
      </c>
      <c r="AD23" s="85">
        <f t="shared" si="21"/>
        <v>0</v>
      </c>
      <c r="AE23" s="84">
        <v>-9020.93</v>
      </c>
      <c r="AF23" s="84">
        <v>0</v>
      </c>
      <c r="AG23" s="84">
        <v>0</v>
      </c>
      <c r="AH23" s="85">
        <f t="shared" si="22"/>
        <v>0</v>
      </c>
      <c r="AI23" s="86">
        <v>-9020.93</v>
      </c>
      <c r="AJ23" s="86">
        <v>0</v>
      </c>
      <c r="AK23" s="86">
        <v>0</v>
      </c>
      <c r="AL23" s="87">
        <f t="shared" si="23"/>
        <v>0</v>
      </c>
      <c r="AM23" s="84">
        <v>-9020.93</v>
      </c>
      <c r="AN23" s="84">
        <v>0</v>
      </c>
      <c r="AO23" s="84">
        <v>0</v>
      </c>
      <c r="AP23" s="85">
        <f t="shared" si="24"/>
        <v>0</v>
      </c>
      <c r="AQ23" s="99">
        <v>-9020.93</v>
      </c>
      <c r="AR23" s="86">
        <v>0</v>
      </c>
      <c r="AS23" s="84">
        <v>0</v>
      </c>
      <c r="AT23" s="85">
        <f t="shared" si="26"/>
        <v>0</v>
      </c>
      <c r="AU23" s="84"/>
      <c r="AV23" s="86"/>
      <c r="AW23" s="86"/>
      <c r="AX23" s="87">
        <f t="shared" si="27"/>
        <v>0</v>
      </c>
      <c r="AY23" s="86">
        <f t="shared" si="28"/>
        <v>-99230.229999999981</v>
      </c>
      <c r="AZ23" s="86">
        <f t="shared" si="29"/>
        <v>0</v>
      </c>
      <c r="BA23" s="86">
        <f t="shared" si="30"/>
        <v>0</v>
      </c>
      <c r="BB23" s="85">
        <f t="shared" si="25"/>
        <v>0</v>
      </c>
      <c r="BC23" s="88" t="s">
        <v>789</v>
      </c>
      <c r="BD23" s="88" t="s">
        <v>789</v>
      </c>
      <c r="BE23" s="88" t="s">
        <v>805</v>
      </c>
      <c r="BF23" s="88" t="s">
        <v>829</v>
      </c>
    </row>
    <row r="24" spans="1:58" x14ac:dyDescent="0.2">
      <c r="A24" s="83">
        <v>179257</v>
      </c>
      <c r="B24" s="84" t="s">
        <v>398</v>
      </c>
      <c r="C24" s="84">
        <v>-549.88</v>
      </c>
      <c r="D24" s="84">
        <v>69100</v>
      </c>
      <c r="E24" s="84">
        <v>10</v>
      </c>
      <c r="F24" s="85">
        <f t="shared" si="16"/>
        <v>-0.23873227206946451</v>
      </c>
      <c r="G24" s="84">
        <v>-1249.8800000000001</v>
      </c>
      <c r="H24" s="84">
        <v>0</v>
      </c>
      <c r="I24" s="84">
        <v>0</v>
      </c>
      <c r="J24" s="85">
        <f t="shared" si="1"/>
        <v>0</v>
      </c>
      <c r="K24" s="86">
        <v>-1249.8800000000001</v>
      </c>
      <c r="L24" s="86">
        <v>0</v>
      </c>
      <c r="M24" s="86">
        <v>0</v>
      </c>
      <c r="N24" s="87">
        <f t="shared" si="17"/>
        <v>0</v>
      </c>
      <c r="O24" s="84">
        <v>-1249.8800000000001</v>
      </c>
      <c r="P24" s="84">
        <v>0</v>
      </c>
      <c r="Q24" s="84">
        <v>0</v>
      </c>
      <c r="R24" s="85">
        <f t="shared" si="18"/>
        <v>0</v>
      </c>
      <c r="S24" s="84">
        <v>-1249.8800000000001</v>
      </c>
      <c r="T24" s="84">
        <v>0</v>
      </c>
      <c r="U24" s="84">
        <v>0</v>
      </c>
      <c r="V24" s="85">
        <f t="shared" si="19"/>
        <v>0</v>
      </c>
      <c r="W24" s="84">
        <v>0</v>
      </c>
      <c r="X24" s="84">
        <v>0</v>
      </c>
      <c r="Y24" s="84">
        <v>0</v>
      </c>
      <c r="Z24" s="85">
        <f t="shared" si="20"/>
        <v>0</v>
      </c>
      <c r="AA24" s="84">
        <v>0</v>
      </c>
      <c r="AB24" s="84">
        <v>0</v>
      </c>
      <c r="AC24" s="84">
        <v>0</v>
      </c>
      <c r="AD24" s="85">
        <f t="shared" si="21"/>
        <v>0</v>
      </c>
      <c r="AE24" s="84">
        <v>0</v>
      </c>
      <c r="AF24" s="84">
        <v>0</v>
      </c>
      <c r="AG24" s="84">
        <v>0</v>
      </c>
      <c r="AH24" s="85">
        <f t="shared" si="22"/>
        <v>0</v>
      </c>
      <c r="AI24" s="86">
        <v>0</v>
      </c>
      <c r="AJ24" s="86">
        <v>0</v>
      </c>
      <c r="AK24" s="86">
        <v>0</v>
      </c>
      <c r="AL24" s="87">
        <f t="shared" si="23"/>
        <v>0</v>
      </c>
      <c r="AM24" s="84">
        <v>0</v>
      </c>
      <c r="AN24" s="84">
        <v>0</v>
      </c>
      <c r="AO24" s="84">
        <v>0</v>
      </c>
      <c r="AP24" s="85">
        <f t="shared" si="24"/>
        <v>0</v>
      </c>
      <c r="AQ24" s="99">
        <v>0</v>
      </c>
      <c r="AR24" s="86">
        <v>0</v>
      </c>
      <c r="AS24" s="84">
        <v>0</v>
      </c>
      <c r="AT24" s="85">
        <f t="shared" si="26"/>
        <v>0</v>
      </c>
      <c r="AU24" s="84"/>
      <c r="AV24" s="86"/>
      <c r="AW24" s="86"/>
      <c r="AX24" s="87">
        <f t="shared" si="27"/>
        <v>0</v>
      </c>
      <c r="AY24" s="86">
        <f t="shared" si="28"/>
        <v>-5549.4000000000005</v>
      </c>
      <c r="AZ24" s="86">
        <f t="shared" si="29"/>
        <v>69100</v>
      </c>
      <c r="BA24" s="86">
        <f t="shared" si="30"/>
        <v>10</v>
      </c>
      <c r="BB24" s="85">
        <f t="shared" si="25"/>
        <v>-2.4092908827785817</v>
      </c>
      <c r="BC24" s="88" t="s">
        <v>789</v>
      </c>
      <c r="BD24" s="88" t="s">
        <v>789</v>
      </c>
      <c r="BE24" s="88" t="s">
        <v>805</v>
      </c>
      <c r="BF24" s="88" t="s">
        <v>829</v>
      </c>
    </row>
    <row r="25" spans="1:58" x14ac:dyDescent="0.2">
      <c r="A25" s="83">
        <v>179893</v>
      </c>
      <c r="B25" s="84" t="s">
        <v>430</v>
      </c>
      <c r="C25" s="84">
        <v>428331.51</v>
      </c>
      <c r="D25" s="84">
        <v>664105</v>
      </c>
      <c r="E25" s="84">
        <v>85.5</v>
      </c>
      <c r="F25" s="85">
        <f t="shared" si="16"/>
        <v>19.349267510408747</v>
      </c>
      <c r="G25" s="84">
        <v>540226.51</v>
      </c>
      <c r="H25" s="84">
        <v>820380</v>
      </c>
      <c r="I25" s="84">
        <v>103</v>
      </c>
      <c r="J25" s="85">
        <f t="shared" si="1"/>
        <v>20.413737304663691</v>
      </c>
      <c r="K25" s="86">
        <v>510606.54</v>
      </c>
      <c r="L25" s="86">
        <v>591075</v>
      </c>
      <c r="M25" s="86">
        <v>77.5</v>
      </c>
      <c r="N25" s="87">
        <f t="shared" si="17"/>
        <v>25.915824895317851</v>
      </c>
      <c r="O25" s="84">
        <v>418989.03</v>
      </c>
      <c r="P25" s="84">
        <v>847375</v>
      </c>
      <c r="Q25" s="84">
        <v>112.5</v>
      </c>
      <c r="R25" s="85">
        <f t="shared" si="18"/>
        <v>15.328113208437825</v>
      </c>
      <c r="S25" s="84">
        <v>560184</v>
      </c>
      <c r="T25" s="84">
        <v>833960</v>
      </c>
      <c r="U25" s="84">
        <v>113.5</v>
      </c>
      <c r="V25" s="85">
        <f t="shared" si="19"/>
        <v>20.823185764305244</v>
      </c>
      <c r="W25" s="84">
        <v>708884</v>
      </c>
      <c r="X25" s="84">
        <v>736350</v>
      </c>
      <c r="Y25" s="84">
        <v>100</v>
      </c>
      <c r="Z25" s="85">
        <f t="shared" si="20"/>
        <v>28.880994092483196</v>
      </c>
      <c r="AA25" s="84">
        <v>185364</v>
      </c>
      <c r="AB25" s="84">
        <v>0</v>
      </c>
      <c r="AC25" s="84">
        <v>0</v>
      </c>
      <c r="AD25" s="85">
        <f t="shared" si="21"/>
        <v>0</v>
      </c>
      <c r="AE25" s="84">
        <v>438272</v>
      </c>
      <c r="AF25" s="84">
        <v>1040335</v>
      </c>
      <c r="AG25" s="84">
        <v>143.9</v>
      </c>
      <c r="AH25" s="85">
        <f t="shared" si="22"/>
        <v>12.63839051843877</v>
      </c>
      <c r="AI25" s="86">
        <v>725703.24</v>
      </c>
      <c r="AJ25" s="86">
        <v>1523831</v>
      </c>
      <c r="AK25" s="86">
        <v>207.35</v>
      </c>
      <c r="AL25" s="87">
        <f t="shared" si="23"/>
        <v>14.763317218247956</v>
      </c>
      <c r="AM25" s="84">
        <v>444079.24</v>
      </c>
      <c r="AN25" s="84">
        <v>266450</v>
      </c>
      <c r="AO25" s="84">
        <v>35</v>
      </c>
      <c r="AP25" s="85">
        <f t="shared" si="24"/>
        <v>51.666190429724146</v>
      </c>
      <c r="AQ25" s="99">
        <v>478208.74</v>
      </c>
      <c r="AR25" s="86">
        <v>994435</v>
      </c>
      <c r="AS25" s="84">
        <v>130.5</v>
      </c>
      <c r="AT25" s="85">
        <f t="shared" si="26"/>
        <v>13.464776199550498</v>
      </c>
      <c r="AU25" s="84"/>
      <c r="AV25" s="86"/>
      <c r="AW25" s="86"/>
      <c r="AX25" s="87">
        <f t="shared" si="27"/>
        <v>0</v>
      </c>
      <c r="AY25" s="86">
        <f t="shared" si="28"/>
        <v>5438848.8100000005</v>
      </c>
      <c r="AZ25" s="86">
        <f t="shared" si="29"/>
        <v>8318296</v>
      </c>
      <c r="BA25" s="86">
        <f t="shared" si="30"/>
        <v>1108.75</v>
      </c>
      <c r="BB25" s="85">
        <f t="shared" si="25"/>
        <v>19.61525104420425</v>
      </c>
      <c r="BC25" s="88" t="s">
        <v>789</v>
      </c>
      <c r="BD25" s="88" t="s">
        <v>789</v>
      </c>
      <c r="BE25" s="88" t="s">
        <v>805</v>
      </c>
      <c r="BF25" s="88" t="s">
        <v>829</v>
      </c>
    </row>
    <row r="26" spans="1:58" x14ac:dyDescent="0.2">
      <c r="A26" s="83">
        <v>179895</v>
      </c>
      <c r="B26" s="84" t="s">
        <v>432</v>
      </c>
      <c r="C26" s="84">
        <v>-7849.52</v>
      </c>
      <c r="D26" s="84">
        <v>138200</v>
      </c>
      <c r="E26" s="84">
        <v>20</v>
      </c>
      <c r="F26" s="85">
        <f t="shared" si="16"/>
        <v>-1.7039479015918957</v>
      </c>
      <c r="G26" s="84">
        <v>-9549.52</v>
      </c>
      <c r="H26" s="84">
        <v>0</v>
      </c>
      <c r="I26" s="84">
        <v>0</v>
      </c>
      <c r="J26" s="85">
        <f t="shared" si="1"/>
        <v>0</v>
      </c>
      <c r="K26" s="86">
        <v>-5399.52</v>
      </c>
      <c r="L26" s="86">
        <v>150200</v>
      </c>
      <c r="M26" s="86">
        <v>20</v>
      </c>
      <c r="N26" s="87">
        <f t="shared" si="17"/>
        <v>-1.0784660452729693</v>
      </c>
      <c r="O26" s="84">
        <v>-5799.52</v>
      </c>
      <c r="P26" s="84">
        <v>144800</v>
      </c>
      <c r="Q26" s="84">
        <v>20</v>
      </c>
      <c r="R26" s="85">
        <f t="shared" si="18"/>
        <v>-1.2416099447513813</v>
      </c>
      <c r="S26" s="84">
        <v>-4799.5200000000004</v>
      </c>
      <c r="T26" s="84">
        <v>72100</v>
      </c>
      <c r="U26" s="84">
        <v>10</v>
      </c>
      <c r="V26" s="85">
        <f t="shared" si="19"/>
        <v>-2.0635938973647714</v>
      </c>
      <c r="W26" s="84">
        <v>64500.480000000003</v>
      </c>
      <c r="X26" s="84">
        <v>142200</v>
      </c>
      <c r="Y26" s="84">
        <v>20</v>
      </c>
      <c r="Z26" s="85">
        <f t="shared" si="20"/>
        <v>13.607696202531645</v>
      </c>
      <c r="AA26" s="84">
        <v>-6799.52</v>
      </c>
      <c r="AB26" s="84">
        <v>139400</v>
      </c>
      <c r="AC26" s="84">
        <v>20</v>
      </c>
      <c r="AD26" s="85">
        <f t="shared" si="21"/>
        <v>-1.5120883787661406</v>
      </c>
      <c r="AE26" s="84">
        <v>-10249.51</v>
      </c>
      <c r="AF26" s="84">
        <v>241750</v>
      </c>
      <c r="AG26" s="84">
        <v>35</v>
      </c>
      <c r="AH26" s="85">
        <f t="shared" si="22"/>
        <v>-1.2719143743536712</v>
      </c>
      <c r="AI26" s="86">
        <v>-1299.51</v>
      </c>
      <c r="AJ26" s="86">
        <v>36450</v>
      </c>
      <c r="AK26" s="86">
        <v>5</v>
      </c>
      <c r="AL26" s="87">
        <f t="shared" si="23"/>
        <v>-1.1052074074074074</v>
      </c>
      <c r="AM26" s="84">
        <v>66550.48</v>
      </c>
      <c r="AN26" s="84">
        <v>218700</v>
      </c>
      <c r="AO26" s="84">
        <v>30</v>
      </c>
      <c r="AP26" s="85">
        <f t="shared" si="24"/>
        <v>9.4333099222679468</v>
      </c>
      <c r="AQ26" s="99">
        <v>-7399.52</v>
      </c>
      <c r="AR26" s="86">
        <v>147000</v>
      </c>
      <c r="AS26" s="84">
        <v>20</v>
      </c>
      <c r="AT26" s="85">
        <f t="shared" si="26"/>
        <v>-1.409432380952381</v>
      </c>
      <c r="AU26" s="84"/>
      <c r="AV26" s="86"/>
      <c r="AW26" s="86"/>
      <c r="AX26" s="87">
        <f t="shared" si="27"/>
        <v>0</v>
      </c>
      <c r="AY26" s="86">
        <f t="shared" si="28"/>
        <v>71905.299999999988</v>
      </c>
      <c r="AZ26" s="86">
        <f t="shared" si="29"/>
        <v>1430800</v>
      </c>
      <c r="BA26" s="86">
        <f t="shared" si="30"/>
        <v>200</v>
      </c>
      <c r="BB26" s="85">
        <f t="shared" si="25"/>
        <v>1.5076593514117973</v>
      </c>
      <c r="BC26" s="88" t="s">
        <v>789</v>
      </c>
      <c r="BD26" s="88" t="s">
        <v>789</v>
      </c>
      <c r="BE26" s="88" t="s">
        <v>805</v>
      </c>
      <c r="BF26" s="88" t="s">
        <v>829</v>
      </c>
    </row>
    <row r="27" spans="1:58" x14ac:dyDescent="0.2">
      <c r="A27" s="83">
        <v>179896</v>
      </c>
      <c r="B27" s="84" t="s">
        <v>433</v>
      </c>
      <c r="C27" s="84">
        <v>-7287.87</v>
      </c>
      <c r="D27" s="84">
        <v>266350</v>
      </c>
      <c r="E27" s="84">
        <v>35</v>
      </c>
      <c r="F27" s="85">
        <f t="shared" si="16"/>
        <v>-0.82086014642387828</v>
      </c>
      <c r="G27" s="84">
        <v>-3716.87</v>
      </c>
      <c r="H27" s="84">
        <v>78100</v>
      </c>
      <c r="I27" s="84">
        <v>10</v>
      </c>
      <c r="J27" s="85">
        <f t="shared" si="1"/>
        <v>-1.4753261203585146</v>
      </c>
      <c r="K27" s="86">
        <v>-34140.870000000003</v>
      </c>
      <c r="L27" s="86">
        <v>376700</v>
      </c>
      <c r="M27" s="86">
        <v>50</v>
      </c>
      <c r="N27" s="87">
        <f t="shared" si="17"/>
        <v>-2.7189437217945316</v>
      </c>
      <c r="O27" s="84">
        <v>202279.13</v>
      </c>
      <c r="P27" s="84">
        <v>268875</v>
      </c>
      <c r="Q27" s="84">
        <v>37.5</v>
      </c>
      <c r="R27" s="85">
        <f t="shared" si="18"/>
        <v>23.32181508135751</v>
      </c>
      <c r="S27" s="84">
        <v>-13215.87</v>
      </c>
      <c r="T27" s="84">
        <v>174000</v>
      </c>
      <c r="U27" s="84">
        <v>25</v>
      </c>
      <c r="V27" s="85">
        <f t="shared" si="19"/>
        <v>-2.3545515517241382</v>
      </c>
      <c r="W27" s="84">
        <v>-22418.37</v>
      </c>
      <c r="X27" s="84">
        <v>246400</v>
      </c>
      <c r="Y27" s="84">
        <v>35</v>
      </c>
      <c r="Z27" s="85">
        <f t="shared" si="20"/>
        <v>-2.7295093344155843</v>
      </c>
      <c r="AA27" s="84">
        <v>208131.63</v>
      </c>
      <c r="AB27" s="84">
        <v>242200</v>
      </c>
      <c r="AC27" s="84">
        <v>35</v>
      </c>
      <c r="AD27" s="85">
        <f t="shared" si="21"/>
        <v>26.639473699421966</v>
      </c>
      <c r="AE27" s="84">
        <v>-1658.37</v>
      </c>
      <c r="AF27" s="84">
        <v>0</v>
      </c>
      <c r="AG27" s="84">
        <v>0</v>
      </c>
      <c r="AH27" s="85">
        <f t="shared" si="22"/>
        <v>0</v>
      </c>
      <c r="AI27" s="86">
        <v>-1658.37</v>
      </c>
      <c r="AJ27" s="86">
        <v>0</v>
      </c>
      <c r="AK27" s="86">
        <v>0</v>
      </c>
      <c r="AL27" s="87">
        <f t="shared" si="23"/>
        <v>0</v>
      </c>
      <c r="AM27" s="84">
        <v>-3758.37</v>
      </c>
      <c r="AN27" s="84">
        <v>0</v>
      </c>
      <c r="AO27" s="84">
        <v>0</v>
      </c>
      <c r="AP27" s="85">
        <f t="shared" si="24"/>
        <v>0</v>
      </c>
      <c r="AQ27" s="99">
        <v>-3758.37</v>
      </c>
      <c r="AR27" s="86">
        <v>0</v>
      </c>
      <c r="AS27" s="84">
        <v>0</v>
      </c>
      <c r="AT27" s="85">
        <f t="shared" si="26"/>
        <v>0</v>
      </c>
      <c r="AU27" s="84"/>
      <c r="AV27" s="86"/>
      <c r="AW27" s="86"/>
      <c r="AX27" s="87">
        <f t="shared" si="27"/>
        <v>0</v>
      </c>
      <c r="AY27" s="86">
        <f t="shared" si="28"/>
        <v>318797.43000000005</v>
      </c>
      <c r="AZ27" s="86">
        <f t="shared" si="29"/>
        <v>1652625</v>
      </c>
      <c r="BA27" s="86">
        <f t="shared" si="30"/>
        <v>227.5</v>
      </c>
      <c r="BB27" s="85">
        <f t="shared" si="25"/>
        <v>5.7871101429543916</v>
      </c>
      <c r="BC27" s="88" t="s">
        <v>789</v>
      </c>
      <c r="BD27" s="88" t="s">
        <v>789</v>
      </c>
      <c r="BE27" s="88" t="s">
        <v>805</v>
      </c>
      <c r="BF27" s="88" t="s">
        <v>829</v>
      </c>
    </row>
    <row r="28" spans="1:58" x14ac:dyDescent="0.2">
      <c r="A28" s="83">
        <v>202426</v>
      </c>
      <c r="B28" s="84" t="s">
        <v>472</v>
      </c>
      <c r="C28" s="84">
        <v>-79340.45</v>
      </c>
      <c r="D28" s="84">
        <v>0</v>
      </c>
      <c r="E28" s="84">
        <v>0</v>
      </c>
      <c r="F28" s="85">
        <f t="shared" si="16"/>
        <v>0</v>
      </c>
      <c r="G28" s="84">
        <v>-79340.45</v>
      </c>
      <c r="H28" s="84">
        <v>0</v>
      </c>
      <c r="I28" s="84">
        <v>0</v>
      </c>
      <c r="J28" s="85">
        <f t="shared" si="1"/>
        <v>0</v>
      </c>
      <c r="K28" s="86">
        <v>-79340.45</v>
      </c>
      <c r="L28" s="86">
        <v>0</v>
      </c>
      <c r="M28" s="86">
        <v>0</v>
      </c>
      <c r="N28" s="87">
        <f t="shared" si="17"/>
        <v>0</v>
      </c>
      <c r="O28" s="84">
        <v>-79340.45</v>
      </c>
      <c r="P28" s="84">
        <v>0</v>
      </c>
      <c r="Q28" s="84">
        <v>0</v>
      </c>
      <c r="R28" s="85">
        <f t="shared" si="18"/>
        <v>0</v>
      </c>
      <c r="S28" s="84">
        <v>-79340.45</v>
      </c>
      <c r="T28" s="84">
        <v>0</v>
      </c>
      <c r="U28" s="84">
        <v>0</v>
      </c>
      <c r="V28" s="85">
        <f t="shared" si="19"/>
        <v>0</v>
      </c>
      <c r="W28" s="84">
        <v>-79340.45</v>
      </c>
      <c r="X28" s="84">
        <v>0</v>
      </c>
      <c r="Y28" s="84">
        <v>0</v>
      </c>
      <c r="Z28" s="85">
        <f t="shared" si="20"/>
        <v>0</v>
      </c>
      <c r="AA28" s="84">
        <v>-79340.45</v>
      </c>
      <c r="AB28" s="84">
        <v>0</v>
      </c>
      <c r="AC28" s="84">
        <v>0</v>
      </c>
      <c r="AD28" s="85">
        <f t="shared" si="21"/>
        <v>0</v>
      </c>
      <c r="AE28" s="84">
        <v>-79340.45</v>
      </c>
      <c r="AF28" s="84">
        <v>0</v>
      </c>
      <c r="AG28" s="84">
        <v>0</v>
      </c>
      <c r="AH28" s="85">
        <f t="shared" si="22"/>
        <v>0</v>
      </c>
      <c r="AI28" s="86">
        <v>-79340.45</v>
      </c>
      <c r="AJ28" s="86">
        <v>0</v>
      </c>
      <c r="AK28" s="86">
        <v>0</v>
      </c>
      <c r="AL28" s="87">
        <f t="shared" si="23"/>
        <v>0</v>
      </c>
      <c r="AM28" s="84">
        <v>-79340.45</v>
      </c>
      <c r="AN28" s="84">
        <v>0</v>
      </c>
      <c r="AO28" s="84">
        <v>0</v>
      </c>
      <c r="AP28" s="85">
        <f t="shared" si="24"/>
        <v>0</v>
      </c>
      <c r="AQ28" s="99">
        <v>-79340.45</v>
      </c>
      <c r="AR28" s="86">
        <v>0</v>
      </c>
      <c r="AS28" s="84">
        <v>0</v>
      </c>
      <c r="AT28" s="85">
        <f t="shared" si="26"/>
        <v>0</v>
      </c>
      <c r="AU28" s="84"/>
      <c r="AV28" s="86"/>
      <c r="AW28" s="86"/>
      <c r="AX28" s="87">
        <f t="shared" si="27"/>
        <v>0</v>
      </c>
      <c r="AY28" s="86">
        <f t="shared" si="28"/>
        <v>-872744.94999999984</v>
      </c>
      <c r="AZ28" s="86">
        <f t="shared" si="29"/>
        <v>0</v>
      </c>
      <c r="BA28" s="86">
        <f t="shared" si="30"/>
        <v>0</v>
      </c>
      <c r="BB28" s="85">
        <f t="shared" si="25"/>
        <v>0</v>
      </c>
      <c r="BC28" s="88" t="s">
        <v>789</v>
      </c>
      <c r="BD28" s="88" t="s">
        <v>789</v>
      </c>
      <c r="BE28" s="88" t="s">
        <v>805</v>
      </c>
      <c r="BF28" s="88" t="s">
        <v>829</v>
      </c>
    </row>
    <row r="29" spans="1:58" x14ac:dyDescent="0.2">
      <c r="A29" s="83">
        <v>202759</v>
      </c>
      <c r="B29" s="84" t="s">
        <v>479</v>
      </c>
      <c r="C29" s="84">
        <v>-15005.41</v>
      </c>
      <c r="D29" s="84">
        <v>0</v>
      </c>
      <c r="E29" s="84">
        <v>0</v>
      </c>
      <c r="F29" s="85">
        <f t="shared" si="16"/>
        <v>0</v>
      </c>
      <c r="G29" s="84">
        <v>-15005.41</v>
      </c>
      <c r="H29" s="84">
        <v>0</v>
      </c>
      <c r="I29" s="84">
        <v>0</v>
      </c>
      <c r="J29" s="85">
        <f t="shared" si="1"/>
        <v>0</v>
      </c>
      <c r="K29" s="86">
        <v>-15005.41</v>
      </c>
      <c r="L29" s="86">
        <v>0</v>
      </c>
      <c r="M29" s="86">
        <v>0</v>
      </c>
      <c r="N29" s="87">
        <f t="shared" si="17"/>
        <v>0</v>
      </c>
      <c r="O29" s="84">
        <v>-15005.41</v>
      </c>
      <c r="P29" s="84">
        <v>0</v>
      </c>
      <c r="Q29" s="84">
        <v>0</v>
      </c>
      <c r="R29" s="85">
        <f t="shared" si="18"/>
        <v>0</v>
      </c>
      <c r="S29" s="84">
        <v>-15005.41</v>
      </c>
      <c r="T29" s="84">
        <v>0</v>
      </c>
      <c r="U29" s="84">
        <v>0</v>
      </c>
      <c r="V29" s="85">
        <f t="shared" si="19"/>
        <v>0</v>
      </c>
      <c r="W29" s="84">
        <v>-15005.41</v>
      </c>
      <c r="X29" s="84">
        <v>0</v>
      </c>
      <c r="Y29" s="84">
        <v>0</v>
      </c>
      <c r="Z29" s="85">
        <f t="shared" si="20"/>
        <v>0</v>
      </c>
      <c r="AA29" s="84">
        <v>0</v>
      </c>
      <c r="AB29" s="84">
        <v>0</v>
      </c>
      <c r="AC29" s="84">
        <v>0</v>
      </c>
      <c r="AD29" s="85">
        <f t="shared" si="21"/>
        <v>0</v>
      </c>
      <c r="AE29" s="84">
        <v>0</v>
      </c>
      <c r="AF29" s="84">
        <v>0</v>
      </c>
      <c r="AG29" s="84">
        <v>0</v>
      </c>
      <c r="AH29" s="85">
        <f t="shared" si="22"/>
        <v>0</v>
      </c>
      <c r="AI29" s="86">
        <v>0</v>
      </c>
      <c r="AJ29" s="86">
        <v>0</v>
      </c>
      <c r="AK29" s="86">
        <v>0</v>
      </c>
      <c r="AL29" s="87">
        <f t="shared" si="23"/>
        <v>0</v>
      </c>
      <c r="AM29" s="84">
        <v>0</v>
      </c>
      <c r="AN29" s="84">
        <v>0</v>
      </c>
      <c r="AO29" s="84">
        <v>0</v>
      </c>
      <c r="AP29" s="85">
        <f t="shared" si="24"/>
        <v>0</v>
      </c>
      <c r="AQ29" s="99">
        <v>0</v>
      </c>
      <c r="AR29" s="86">
        <v>0</v>
      </c>
      <c r="AS29" s="84">
        <v>0</v>
      </c>
      <c r="AT29" s="85">
        <f t="shared" si="26"/>
        <v>0</v>
      </c>
      <c r="AU29" s="84"/>
      <c r="AV29" s="86"/>
      <c r="AW29" s="86"/>
      <c r="AX29" s="87">
        <f t="shared" si="27"/>
        <v>0</v>
      </c>
      <c r="AY29" s="86">
        <f t="shared" si="28"/>
        <v>-90032.46</v>
      </c>
      <c r="AZ29" s="86">
        <f t="shared" si="29"/>
        <v>0</v>
      </c>
      <c r="BA29" s="86">
        <f t="shared" si="30"/>
        <v>0</v>
      </c>
      <c r="BB29" s="85">
        <f t="shared" si="25"/>
        <v>0</v>
      </c>
      <c r="BC29" s="88" t="s">
        <v>789</v>
      </c>
      <c r="BD29" s="88" t="s">
        <v>789</v>
      </c>
      <c r="BE29" s="88" t="s">
        <v>805</v>
      </c>
      <c r="BF29" s="88" t="s">
        <v>829</v>
      </c>
    </row>
    <row r="30" spans="1:58" x14ac:dyDescent="0.2">
      <c r="A30" s="83">
        <v>203024</v>
      </c>
      <c r="B30" s="84" t="s">
        <v>494</v>
      </c>
      <c r="C30" s="84">
        <v>-79405.41</v>
      </c>
      <c r="D30" s="84">
        <v>0</v>
      </c>
      <c r="E30" s="84">
        <v>0</v>
      </c>
      <c r="F30" s="85">
        <f t="shared" si="16"/>
        <v>0</v>
      </c>
      <c r="G30" s="84">
        <v>-79405.41</v>
      </c>
      <c r="H30" s="84">
        <v>0</v>
      </c>
      <c r="I30" s="84">
        <v>0</v>
      </c>
      <c r="J30" s="85">
        <f t="shared" si="1"/>
        <v>0</v>
      </c>
      <c r="K30" s="86">
        <v>-79405.41</v>
      </c>
      <c r="L30" s="86">
        <v>0</v>
      </c>
      <c r="M30" s="86">
        <v>0</v>
      </c>
      <c r="N30" s="87">
        <f t="shared" si="17"/>
        <v>0</v>
      </c>
      <c r="O30" s="84">
        <v>-79405.41</v>
      </c>
      <c r="P30" s="84">
        <v>0</v>
      </c>
      <c r="Q30" s="84">
        <v>0</v>
      </c>
      <c r="R30" s="85">
        <f t="shared" si="18"/>
        <v>0</v>
      </c>
      <c r="S30" s="84">
        <v>-79405.41</v>
      </c>
      <c r="T30" s="84">
        <v>0</v>
      </c>
      <c r="U30" s="84">
        <v>0</v>
      </c>
      <c r="V30" s="85">
        <f t="shared" si="19"/>
        <v>0</v>
      </c>
      <c r="W30" s="84">
        <v>-79405.41</v>
      </c>
      <c r="X30" s="84">
        <v>0</v>
      </c>
      <c r="Y30" s="84">
        <v>0</v>
      </c>
      <c r="Z30" s="85">
        <f t="shared" si="20"/>
        <v>0</v>
      </c>
      <c r="AA30" s="84">
        <v>-79405.41</v>
      </c>
      <c r="AB30" s="84">
        <v>0</v>
      </c>
      <c r="AC30" s="84">
        <v>0</v>
      </c>
      <c r="AD30" s="85">
        <f t="shared" si="21"/>
        <v>0</v>
      </c>
      <c r="AE30" s="84">
        <v>-79405.41</v>
      </c>
      <c r="AF30" s="84">
        <v>0</v>
      </c>
      <c r="AG30" s="84">
        <v>0</v>
      </c>
      <c r="AH30" s="85">
        <f t="shared" si="22"/>
        <v>0</v>
      </c>
      <c r="AI30" s="86">
        <v>-79405.41</v>
      </c>
      <c r="AJ30" s="86">
        <v>0</v>
      </c>
      <c r="AK30" s="86">
        <v>0</v>
      </c>
      <c r="AL30" s="87">
        <f t="shared" si="23"/>
        <v>0</v>
      </c>
      <c r="AM30" s="84">
        <v>-79405.41</v>
      </c>
      <c r="AN30" s="84">
        <v>0</v>
      </c>
      <c r="AO30" s="84">
        <v>0</v>
      </c>
      <c r="AP30" s="85">
        <f t="shared" si="24"/>
        <v>0</v>
      </c>
      <c r="AQ30" s="99">
        <v>-79405.41</v>
      </c>
      <c r="AR30" s="86">
        <v>0</v>
      </c>
      <c r="AS30" s="84">
        <v>0</v>
      </c>
      <c r="AT30" s="85">
        <f t="shared" si="26"/>
        <v>0</v>
      </c>
      <c r="AU30" s="84"/>
      <c r="AV30" s="86"/>
      <c r="AW30" s="86"/>
      <c r="AX30" s="87">
        <f t="shared" si="27"/>
        <v>0</v>
      </c>
      <c r="AY30" s="86">
        <f t="shared" si="28"/>
        <v>-873459.51000000024</v>
      </c>
      <c r="AZ30" s="86">
        <f t="shared" si="29"/>
        <v>0</v>
      </c>
      <c r="BA30" s="86">
        <f t="shared" si="30"/>
        <v>0</v>
      </c>
      <c r="BB30" s="85">
        <f t="shared" si="25"/>
        <v>0</v>
      </c>
      <c r="BC30" s="88" t="s">
        <v>789</v>
      </c>
      <c r="BD30" s="88" t="s">
        <v>789</v>
      </c>
      <c r="BE30" s="88" t="s">
        <v>805</v>
      </c>
      <c r="BF30" s="88" t="s">
        <v>829</v>
      </c>
    </row>
    <row r="31" spans="1:58" x14ac:dyDescent="0.2">
      <c r="A31" s="83">
        <v>203532</v>
      </c>
      <c r="B31" s="84" t="s">
        <v>511</v>
      </c>
      <c r="C31" s="84">
        <v>470945.21</v>
      </c>
      <c r="D31" s="84">
        <v>0</v>
      </c>
      <c r="E31" s="84">
        <v>0</v>
      </c>
      <c r="F31" s="85">
        <f t="shared" si="16"/>
        <v>0</v>
      </c>
      <c r="G31" s="84">
        <v>470945.21</v>
      </c>
      <c r="H31" s="84">
        <v>0</v>
      </c>
      <c r="I31" s="84">
        <v>0</v>
      </c>
      <c r="J31" s="85">
        <f t="shared" si="1"/>
        <v>0</v>
      </c>
      <c r="K31" s="86">
        <v>469300.21</v>
      </c>
      <c r="L31" s="86">
        <v>0</v>
      </c>
      <c r="M31" s="86">
        <v>0</v>
      </c>
      <c r="N31" s="87">
        <f t="shared" si="17"/>
        <v>0</v>
      </c>
      <c r="O31" s="84">
        <v>469300.21</v>
      </c>
      <c r="P31" s="84">
        <v>0</v>
      </c>
      <c r="Q31" s="84">
        <v>0</v>
      </c>
      <c r="R31" s="85">
        <f t="shared" si="18"/>
        <v>0</v>
      </c>
      <c r="S31" s="84">
        <v>0</v>
      </c>
      <c r="T31" s="84">
        <v>0</v>
      </c>
      <c r="U31" s="84">
        <v>0</v>
      </c>
      <c r="V31" s="85">
        <f t="shared" si="19"/>
        <v>0</v>
      </c>
      <c r="W31" s="84">
        <v>0</v>
      </c>
      <c r="X31" s="84">
        <v>0</v>
      </c>
      <c r="Y31" s="84">
        <v>0</v>
      </c>
      <c r="Z31" s="85">
        <f t="shared" si="20"/>
        <v>0</v>
      </c>
      <c r="AA31" s="84">
        <v>0</v>
      </c>
      <c r="AB31" s="84">
        <v>0</v>
      </c>
      <c r="AC31" s="84">
        <v>0</v>
      </c>
      <c r="AD31" s="85">
        <f t="shared" si="21"/>
        <v>0</v>
      </c>
      <c r="AE31" s="84">
        <v>0</v>
      </c>
      <c r="AF31" s="84">
        <v>0</v>
      </c>
      <c r="AG31" s="84">
        <v>0</v>
      </c>
      <c r="AH31" s="85">
        <f t="shared" si="22"/>
        <v>0</v>
      </c>
      <c r="AI31" s="86">
        <v>0</v>
      </c>
      <c r="AJ31" s="86">
        <v>0</v>
      </c>
      <c r="AK31" s="86">
        <v>0</v>
      </c>
      <c r="AL31" s="87">
        <f t="shared" si="23"/>
        <v>0</v>
      </c>
      <c r="AM31" s="84">
        <v>0</v>
      </c>
      <c r="AN31" s="84">
        <v>0</v>
      </c>
      <c r="AO31" s="84">
        <v>0</v>
      </c>
      <c r="AP31" s="85">
        <f t="shared" si="24"/>
        <v>0</v>
      </c>
      <c r="AQ31" s="99">
        <v>0</v>
      </c>
      <c r="AR31" s="86">
        <v>0</v>
      </c>
      <c r="AS31" s="84">
        <v>0</v>
      </c>
      <c r="AT31" s="85">
        <f t="shared" si="26"/>
        <v>0</v>
      </c>
      <c r="AU31" s="84"/>
      <c r="AV31" s="86"/>
      <c r="AW31" s="86"/>
      <c r="AX31" s="87">
        <f t="shared" si="27"/>
        <v>0</v>
      </c>
      <c r="AY31" s="86">
        <f t="shared" si="28"/>
        <v>1880490.84</v>
      </c>
      <c r="AZ31" s="86">
        <f t="shared" si="29"/>
        <v>0</v>
      </c>
      <c r="BA31" s="86">
        <f t="shared" si="30"/>
        <v>0</v>
      </c>
      <c r="BB31" s="85">
        <f t="shared" si="25"/>
        <v>0</v>
      </c>
      <c r="BC31" s="88" t="s">
        <v>789</v>
      </c>
      <c r="BD31" s="88" t="s">
        <v>789</v>
      </c>
      <c r="BE31" s="88" t="s">
        <v>805</v>
      </c>
      <c r="BF31" s="88" t="s">
        <v>829</v>
      </c>
    </row>
    <row r="32" spans="1:58" x14ac:dyDescent="0.2">
      <c r="A32" s="83">
        <v>205554</v>
      </c>
      <c r="B32" s="84" t="s">
        <v>555</v>
      </c>
      <c r="C32" s="84">
        <v>-7100</v>
      </c>
      <c r="D32" s="84">
        <v>0</v>
      </c>
      <c r="E32" s="84">
        <v>0</v>
      </c>
      <c r="F32" s="85">
        <f t="shared" si="16"/>
        <v>0</v>
      </c>
      <c r="G32" s="84">
        <v>-7100</v>
      </c>
      <c r="H32" s="84">
        <v>0</v>
      </c>
      <c r="I32" s="84">
        <v>0</v>
      </c>
      <c r="J32" s="85">
        <f t="shared" si="1"/>
        <v>0</v>
      </c>
      <c r="K32" s="86">
        <v>-7100</v>
      </c>
      <c r="L32" s="86">
        <v>0</v>
      </c>
      <c r="M32" s="86">
        <v>0</v>
      </c>
      <c r="N32" s="87">
        <f t="shared" si="17"/>
        <v>0</v>
      </c>
      <c r="O32" s="84">
        <v>-7100</v>
      </c>
      <c r="P32" s="84">
        <v>0</v>
      </c>
      <c r="Q32" s="84">
        <v>0</v>
      </c>
      <c r="R32" s="85">
        <f t="shared" si="18"/>
        <v>0</v>
      </c>
      <c r="S32" s="84">
        <v>-7100</v>
      </c>
      <c r="T32" s="84">
        <v>0</v>
      </c>
      <c r="U32" s="84">
        <v>0</v>
      </c>
      <c r="V32" s="85">
        <f t="shared" si="19"/>
        <v>0</v>
      </c>
      <c r="W32" s="84">
        <v>-7100</v>
      </c>
      <c r="X32" s="84">
        <v>0</v>
      </c>
      <c r="Y32" s="84">
        <v>0</v>
      </c>
      <c r="Z32" s="85">
        <f t="shared" si="20"/>
        <v>0</v>
      </c>
      <c r="AA32" s="84">
        <v>-7100</v>
      </c>
      <c r="AB32" s="84">
        <v>0</v>
      </c>
      <c r="AC32" s="84">
        <v>0</v>
      </c>
      <c r="AD32" s="85">
        <f t="shared" si="21"/>
        <v>0</v>
      </c>
      <c r="AE32" s="84">
        <v>-7100</v>
      </c>
      <c r="AF32" s="84">
        <v>0</v>
      </c>
      <c r="AG32" s="84">
        <v>0</v>
      </c>
      <c r="AH32" s="85">
        <f t="shared" si="22"/>
        <v>0</v>
      </c>
      <c r="AI32" s="86">
        <v>-7100</v>
      </c>
      <c r="AJ32" s="86">
        <v>0</v>
      </c>
      <c r="AK32" s="86">
        <v>0</v>
      </c>
      <c r="AL32" s="87">
        <f t="shared" si="23"/>
        <v>0</v>
      </c>
      <c r="AM32" s="84">
        <v>-7100</v>
      </c>
      <c r="AN32" s="84">
        <v>0</v>
      </c>
      <c r="AO32" s="84">
        <v>0</v>
      </c>
      <c r="AP32" s="85">
        <f t="shared" si="24"/>
        <v>0</v>
      </c>
      <c r="AQ32" s="99">
        <v>-7100</v>
      </c>
      <c r="AR32" s="86">
        <v>0</v>
      </c>
      <c r="AS32" s="84">
        <v>0</v>
      </c>
      <c r="AT32" s="85">
        <f t="shared" si="26"/>
        <v>0</v>
      </c>
      <c r="AU32" s="84"/>
      <c r="AV32" s="86"/>
      <c r="AW32" s="86"/>
      <c r="AX32" s="87">
        <f t="shared" si="27"/>
        <v>0</v>
      </c>
      <c r="AY32" s="86">
        <f t="shared" si="28"/>
        <v>-78100</v>
      </c>
      <c r="AZ32" s="86">
        <f t="shared" si="29"/>
        <v>0</v>
      </c>
      <c r="BA32" s="86">
        <f t="shared" si="30"/>
        <v>0</v>
      </c>
      <c r="BB32" s="85">
        <f t="shared" si="25"/>
        <v>0</v>
      </c>
      <c r="BC32" s="88" t="s">
        <v>789</v>
      </c>
      <c r="BD32" s="88" t="s">
        <v>789</v>
      </c>
      <c r="BE32" s="88" t="s">
        <v>805</v>
      </c>
      <c r="BF32" s="88" t="s">
        <v>829</v>
      </c>
    </row>
    <row r="33" spans="1:58" x14ac:dyDescent="0.2">
      <c r="A33" s="83">
        <v>206968</v>
      </c>
      <c r="B33" s="84" t="s">
        <v>584</v>
      </c>
      <c r="C33" s="84">
        <v>-888.49</v>
      </c>
      <c r="D33" s="84">
        <v>0</v>
      </c>
      <c r="E33" s="84">
        <v>0</v>
      </c>
      <c r="F33" s="85">
        <f t="shared" si="16"/>
        <v>0</v>
      </c>
      <c r="G33" s="84">
        <v>-888.49</v>
      </c>
      <c r="H33" s="84">
        <v>0</v>
      </c>
      <c r="I33" s="84">
        <v>0</v>
      </c>
      <c r="J33" s="85">
        <f t="shared" si="1"/>
        <v>0</v>
      </c>
      <c r="K33" s="86">
        <v>-888.49</v>
      </c>
      <c r="L33" s="86">
        <v>0</v>
      </c>
      <c r="M33" s="86">
        <v>0</v>
      </c>
      <c r="N33" s="87">
        <f t="shared" si="17"/>
        <v>0</v>
      </c>
      <c r="O33" s="84">
        <v>-888.49</v>
      </c>
      <c r="P33" s="84">
        <v>0</v>
      </c>
      <c r="Q33" s="84">
        <v>0</v>
      </c>
      <c r="R33" s="85">
        <f t="shared" si="18"/>
        <v>0</v>
      </c>
      <c r="S33" s="84">
        <v>-888.49</v>
      </c>
      <c r="T33" s="84">
        <v>0</v>
      </c>
      <c r="U33" s="84">
        <v>0</v>
      </c>
      <c r="V33" s="85">
        <f t="shared" si="19"/>
        <v>0</v>
      </c>
      <c r="W33" s="84">
        <v>-888.49</v>
      </c>
      <c r="X33" s="84">
        <v>0</v>
      </c>
      <c r="Y33" s="84">
        <v>0</v>
      </c>
      <c r="Z33" s="85">
        <f t="shared" si="20"/>
        <v>0</v>
      </c>
      <c r="AA33" s="84">
        <v>-888.49</v>
      </c>
      <c r="AB33" s="84">
        <v>0</v>
      </c>
      <c r="AC33" s="84">
        <v>0</v>
      </c>
      <c r="AD33" s="85">
        <f t="shared" si="21"/>
        <v>0</v>
      </c>
      <c r="AE33" s="84">
        <v>-888.49</v>
      </c>
      <c r="AF33" s="84">
        <v>0</v>
      </c>
      <c r="AG33" s="84">
        <v>0</v>
      </c>
      <c r="AH33" s="85">
        <f t="shared" si="22"/>
        <v>0</v>
      </c>
      <c r="AI33" s="86">
        <v>-888.49</v>
      </c>
      <c r="AJ33" s="86">
        <v>0</v>
      </c>
      <c r="AK33" s="86">
        <v>0</v>
      </c>
      <c r="AL33" s="87">
        <f t="shared" si="23"/>
        <v>0</v>
      </c>
      <c r="AM33" s="84">
        <v>-888.49</v>
      </c>
      <c r="AN33" s="84">
        <v>0</v>
      </c>
      <c r="AO33" s="84">
        <v>0</v>
      </c>
      <c r="AP33" s="85">
        <f t="shared" si="24"/>
        <v>0</v>
      </c>
      <c r="AQ33" s="99">
        <v>-888.49</v>
      </c>
      <c r="AR33" s="86">
        <v>0</v>
      </c>
      <c r="AS33" s="84">
        <v>0</v>
      </c>
      <c r="AT33" s="85">
        <f t="shared" si="26"/>
        <v>0</v>
      </c>
      <c r="AU33" s="84"/>
      <c r="AV33" s="86"/>
      <c r="AW33" s="86"/>
      <c r="AX33" s="87">
        <f t="shared" si="27"/>
        <v>0</v>
      </c>
      <c r="AY33" s="86">
        <f t="shared" si="28"/>
        <v>-9773.39</v>
      </c>
      <c r="AZ33" s="86">
        <f t="shared" si="29"/>
        <v>0</v>
      </c>
      <c r="BA33" s="86">
        <f t="shared" si="30"/>
        <v>0</v>
      </c>
      <c r="BB33" s="85">
        <f t="shared" si="25"/>
        <v>0</v>
      </c>
      <c r="BC33" s="88" t="s">
        <v>789</v>
      </c>
      <c r="BD33" s="88" t="s">
        <v>789</v>
      </c>
      <c r="BE33" s="88" t="s">
        <v>805</v>
      </c>
      <c r="BF33" s="88" t="s">
        <v>829</v>
      </c>
    </row>
    <row r="34" spans="1:58" x14ac:dyDescent="0.2">
      <c r="A34" s="83">
        <v>207231</v>
      </c>
      <c r="B34" s="84" t="s">
        <v>588</v>
      </c>
      <c r="C34" s="84">
        <v>155727.94</v>
      </c>
      <c r="D34" s="84">
        <v>72100</v>
      </c>
      <c r="E34" s="84">
        <v>10</v>
      </c>
      <c r="F34" s="85">
        <f t="shared" si="16"/>
        <v>64.796646324549229</v>
      </c>
      <c r="G34" s="84">
        <v>155727.94</v>
      </c>
      <c r="H34" s="84">
        <v>0</v>
      </c>
      <c r="I34" s="84">
        <v>0</v>
      </c>
      <c r="J34" s="85">
        <f t="shared" si="1"/>
        <v>0</v>
      </c>
      <c r="K34" s="86">
        <v>155727.94</v>
      </c>
      <c r="L34" s="86">
        <v>0</v>
      </c>
      <c r="M34" s="86">
        <v>0</v>
      </c>
      <c r="N34" s="87">
        <f t="shared" si="17"/>
        <v>0</v>
      </c>
      <c r="O34" s="84">
        <v>155807.94</v>
      </c>
      <c r="P34" s="84">
        <v>0</v>
      </c>
      <c r="Q34" s="84">
        <v>0</v>
      </c>
      <c r="R34" s="85">
        <f t="shared" si="18"/>
        <v>0</v>
      </c>
      <c r="S34" s="84">
        <v>155807.94</v>
      </c>
      <c r="T34" s="84">
        <v>0</v>
      </c>
      <c r="U34" s="84">
        <v>0</v>
      </c>
      <c r="V34" s="85">
        <f t="shared" si="19"/>
        <v>0</v>
      </c>
      <c r="W34" s="84">
        <v>155807.94</v>
      </c>
      <c r="X34" s="84">
        <v>0</v>
      </c>
      <c r="Y34" s="84">
        <v>0</v>
      </c>
      <c r="Z34" s="85">
        <f t="shared" si="20"/>
        <v>0</v>
      </c>
      <c r="AA34" s="84">
        <v>155807.94</v>
      </c>
      <c r="AB34" s="84">
        <v>0</v>
      </c>
      <c r="AC34" s="84">
        <v>0</v>
      </c>
      <c r="AD34" s="85">
        <f t="shared" si="21"/>
        <v>0</v>
      </c>
      <c r="AE34" s="84">
        <v>155807.94</v>
      </c>
      <c r="AF34" s="84">
        <v>0</v>
      </c>
      <c r="AG34" s="84">
        <v>0</v>
      </c>
      <c r="AH34" s="85">
        <f t="shared" si="22"/>
        <v>0</v>
      </c>
      <c r="AI34" s="86">
        <v>155807.94</v>
      </c>
      <c r="AJ34" s="86">
        <v>0</v>
      </c>
      <c r="AK34" s="86">
        <v>0</v>
      </c>
      <c r="AL34" s="87">
        <f t="shared" si="23"/>
        <v>0</v>
      </c>
      <c r="AM34" s="84">
        <v>155807.94</v>
      </c>
      <c r="AN34" s="84">
        <v>0</v>
      </c>
      <c r="AO34" s="84">
        <v>0</v>
      </c>
      <c r="AP34" s="85">
        <f t="shared" si="24"/>
        <v>0</v>
      </c>
      <c r="AQ34" s="99">
        <v>143688.94</v>
      </c>
      <c r="AR34" s="86">
        <v>0</v>
      </c>
      <c r="AS34" s="84">
        <v>0</v>
      </c>
      <c r="AT34" s="85">
        <f t="shared" si="26"/>
        <v>0</v>
      </c>
      <c r="AU34" s="84"/>
      <c r="AV34" s="86"/>
      <c r="AW34" s="86"/>
      <c r="AX34" s="87">
        <f t="shared" si="27"/>
        <v>0</v>
      </c>
      <c r="AY34" s="86">
        <f t="shared" si="28"/>
        <v>1701528.3399999996</v>
      </c>
      <c r="AZ34" s="86">
        <f t="shared" si="29"/>
        <v>72100</v>
      </c>
      <c r="BA34" s="86">
        <f t="shared" si="30"/>
        <v>10</v>
      </c>
      <c r="BB34" s="85">
        <f t="shared" si="25"/>
        <v>707.98682662968076</v>
      </c>
      <c r="BC34" s="88" t="s">
        <v>789</v>
      </c>
      <c r="BD34" s="88" t="s">
        <v>789</v>
      </c>
      <c r="BE34" s="88" t="s">
        <v>805</v>
      </c>
      <c r="BF34" s="88" t="s">
        <v>829</v>
      </c>
    </row>
    <row r="35" spans="1:58" x14ac:dyDescent="0.2">
      <c r="A35" s="83">
        <v>207479</v>
      </c>
      <c r="B35" s="84" t="s">
        <v>328</v>
      </c>
      <c r="C35" s="84">
        <v>-95.9</v>
      </c>
      <c r="D35" s="84">
        <v>0</v>
      </c>
      <c r="E35" s="84">
        <v>0</v>
      </c>
      <c r="F35" s="85">
        <f t="shared" si="16"/>
        <v>0</v>
      </c>
      <c r="G35" s="84">
        <v>-95.9</v>
      </c>
      <c r="H35" s="84">
        <v>0</v>
      </c>
      <c r="I35" s="84">
        <v>0</v>
      </c>
      <c r="J35" s="85">
        <f t="shared" ref="J35:J66" si="31">IFERROR(G35/(H35/31),0)</f>
        <v>0</v>
      </c>
      <c r="K35" s="86">
        <v>-95.9</v>
      </c>
      <c r="L35" s="86">
        <v>0</v>
      </c>
      <c r="M35" s="86">
        <v>0</v>
      </c>
      <c r="N35" s="87">
        <f t="shared" si="17"/>
        <v>0</v>
      </c>
      <c r="O35" s="84">
        <v>-95.9</v>
      </c>
      <c r="P35" s="84">
        <v>0</v>
      </c>
      <c r="Q35" s="84">
        <v>0</v>
      </c>
      <c r="R35" s="85">
        <f t="shared" si="18"/>
        <v>0</v>
      </c>
      <c r="S35" s="84">
        <v>-95.9</v>
      </c>
      <c r="T35" s="84">
        <v>0</v>
      </c>
      <c r="U35" s="84">
        <v>0</v>
      </c>
      <c r="V35" s="85">
        <f t="shared" si="19"/>
        <v>0</v>
      </c>
      <c r="W35" s="84">
        <v>-95.9</v>
      </c>
      <c r="X35" s="84">
        <v>0</v>
      </c>
      <c r="Y35" s="84">
        <v>0</v>
      </c>
      <c r="Z35" s="85">
        <f t="shared" si="20"/>
        <v>0</v>
      </c>
      <c r="AA35" s="84">
        <v>-95.9</v>
      </c>
      <c r="AB35" s="84">
        <v>0</v>
      </c>
      <c r="AC35" s="84">
        <v>0</v>
      </c>
      <c r="AD35" s="85">
        <f t="shared" si="21"/>
        <v>0</v>
      </c>
      <c r="AE35" s="84">
        <v>-95.9</v>
      </c>
      <c r="AF35" s="84">
        <v>0</v>
      </c>
      <c r="AG35" s="84">
        <v>0</v>
      </c>
      <c r="AH35" s="85">
        <f t="shared" si="22"/>
        <v>0</v>
      </c>
      <c r="AI35" s="86">
        <v>-95.9</v>
      </c>
      <c r="AJ35" s="86">
        <v>0</v>
      </c>
      <c r="AK35" s="86">
        <v>0</v>
      </c>
      <c r="AL35" s="87">
        <f t="shared" si="23"/>
        <v>0</v>
      </c>
      <c r="AM35" s="84">
        <v>-95.9</v>
      </c>
      <c r="AN35" s="84">
        <v>0</v>
      </c>
      <c r="AO35" s="84">
        <v>0</v>
      </c>
      <c r="AP35" s="85">
        <f t="shared" si="24"/>
        <v>0</v>
      </c>
      <c r="AQ35" s="99">
        <v>-95.9</v>
      </c>
      <c r="AR35" s="86">
        <v>0</v>
      </c>
      <c r="AS35" s="84">
        <v>0</v>
      </c>
      <c r="AT35" s="85">
        <f t="shared" si="26"/>
        <v>0</v>
      </c>
      <c r="AU35" s="84"/>
      <c r="AV35" s="86"/>
      <c r="AW35" s="86"/>
      <c r="AX35" s="87">
        <f t="shared" si="27"/>
        <v>0</v>
      </c>
      <c r="AY35" s="86">
        <f t="shared" si="28"/>
        <v>-1054.8999999999999</v>
      </c>
      <c r="AZ35" s="86">
        <f t="shared" si="29"/>
        <v>0</v>
      </c>
      <c r="BA35" s="86">
        <f t="shared" si="30"/>
        <v>0</v>
      </c>
      <c r="BB35" s="85">
        <f t="shared" si="25"/>
        <v>0</v>
      </c>
      <c r="BC35" s="88" t="s">
        <v>789</v>
      </c>
      <c r="BD35" s="88" t="s">
        <v>789</v>
      </c>
      <c r="BE35" s="88" t="s">
        <v>805</v>
      </c>
      <c r="BF35" s="88" t="s">
        <v>829</v>
      </c>
    </row>
    <row r="36" spans="1:58" x14ac:dyDescent="0.2">
      <c r="A36" s="83">
        <v>207480</v>
      </c>
      <c r="B36" s="84" t="s">
        <v>597</v>
      </c>
      <c r="C36" s="84">
        <v>79677.320000000007</v>
      </c>
      <c r="D36" s="84">
        <v>447275</v>
      </c>
      <c r="E36" s="84">
        <v>52.5</v>
      </c>
      <c r="F36" s="85">
        <f t="shared" si="16"/>
        <v>5.3441833324017667</v>
      </c>
      <c r="G36" s="84">
        <v>-13817.68</v>
      </c>
      <c r="H36" s="84">
        <v>346295</v>
      </c>
      <c r="I36" s="84">
        <v>44.5</v>
      </c>
      <c r="J36" s="85">
        <f t="shared" si="31"/>
        <v>-1.2369456099568288</v>
      </c>
      <c r="K36" s="86">
        <v>146877.32</v>
      </c>
      <c r="L36" s="86">
        <v>767310</v>
      </c>
      <c r="M36" s="86">
        <v>101</v>
      </c>
      <c r="N36" s="87">
        <f t="shared" si="17"/>
        <v>5.7425546389334174</v>
      </c>
      <c r="O36" s="84">
        <v>67719.839999999997</v>
      </c>
      <c r="P36" s="84">
        <v>773092</v>
      </c>
      <c r="Q36" s="84">
        <v>102.2</v>
      </c>
      <c r="R36" s="85">
        <f t="shared" si="18"/>
        <v>2.7154789339431784</v>
      </c>
      <c r="S36" s="84">
        <v>-12280.16</v>
      </c>
      <c r="T36" s="84">
        <v>194000</v>
      </c>
      <c r="U36" s="84">
        <v>25</v>
      </c>
      <c r="V36" s="85">
        <f t="shared" si="19"/>
        <v>-1.9622936082474227</v>
      </c>
      <c r="W36" s="84">
        <v>-22209.919999999998</v>
      </c>
      <c r="X36" s="84">
        <v>281508.5</v>
      </c>
      <c r="Y36" s="84">
        <v>38.35</v>
      </c>
      <c r="Z36" s="85">
        <f t="shared" si="20"/>
        <v>-2.366882705140342</v>
      </c>
      <c r="AA36" s="84">
        <v>61725.599999999999</v>
      </c>
      <c r="AB36" s="84">
        <v>316731</v>
      </c>
      <c r="AC36" s="84">
        <v>42.8</v>
      </c>
      <c r="AD36" s="85">
        <f t="shared" si="21"/>
        <v>6.0413840135635599</v>
      </c>
      <c r="AE36" s="84">
        <v>-40549.4</v>
      </c>
      <c r="AF36" s="84">
        <v>731100</v>
      </c>
      <c r="AG36" s="84">
        <v>101</v>
      </c>
      <c r="AH36" s="85">
        <f t="shared" si="22"/>
        <v>-1.6639064423471481</v>
      </c>
      <c r="AI36" s="86">
        <v>-23735.9</v>
      </c>
      <c r="AJ36" s="86">
        <v>350275</v>
      </c>
      <c r="AK36" s="86">
        <v>47.5</v>
      </c>
      <c r="AL36" s="87">
        <f t="shared" si="23"/>
        <v>-2.1006720433944759</v>
      </c>
      <c r="AM36" s="84">
        <v>-28734.880000000001</v>
      </c>
      <c r="AN36" s="84">
        <v>846200</v>
      </c>
      <c r="AO36" s="84">
        <v>114</v>
      </c>
      <c r="AP36" s="85">
        <f t="shared" si="24"/>
        <v>-1.0526840935948949</v>
      </c>
      <c r="AQ36" s="99">
        <v>-31374.38</v>
      </c>
      <c r="AR36" s="86">
        <v>811050</v>
      </c>
      <c r="AS36" s="84">
        <v>106</v>
      </c>
      <c r="AT36" s="85">
        <f t="shared" si="26"/>
        <v>-1.0831423956599471</v>
      </c>
      <c r="AU36" s="84"/>
      <c r="AV36" s="86"/>
      <c r="AW36" s="86"/>
      <c r="AX36" s="87">
        <f t="shared" si="27"/>
        <v>0</v>
      </c>
      <c r="AY36" s="86">
        <f t="shared" si="28"/>
        <v>183297.76000000004</v>
      </c>
      <c r="AZ36" s="86">
        <f t="shared" si="29"/>
        <v>5864836.5</v>
      </c>
      <c r="BA36" s="86">
        <f t="shared" si="30"/>
        <v>774.85</v>
      </c>
      <c r="BB36" s="85">
        <f t="shared" si="25"/>
        <v>0.93761058812125475</v>
      </c>
      <c r="BC36" s="88" t="s">
        <v>789</v>
      </c>
      <c r="BD36" s="88" t="s">
        <v>789</v>
      </c>
      <c r="BE36" s="88" t="s">
        <v>805</v>
      </c>
      <c r="BF36" s="88" t="s">
        <v>829</v>
      </c>
    </row>
    <row r="37" spans="1:58" x14ac:dyDescent="0.2">
      <c r="A37" s="83">
        <v>208674</v>
      </c>
      <c r="B37" s="84" t="s">
        <v>628</v>
      </c>
      <c r="C37" s="84">
        <v>0</v>
      </c>
      <c r="D37" s="84">
        <v>0</v>
      </c>
      <c r="E37" s="84">
        <v>0</v>
      </c>
      <c r="F37" s="85">
        <f t="shared" si="16"/>
        <v>0</v>
      </c>
      <c r="G37" s="84">
        <v>0</v>
      </c>
      <c r="H37" s="84">
        <v>0</v>
      </c>
      <c r="I37" s="84">
        <v>0</v>
      </c>
      <c r="J37" s="85">
        <f t="shared" si="31"/>
        <v>0</v>
      </c>
      <c r="K37" s="86">
        <v>0</v>
      </c>
      <c r="L37" s="86">
        <v>0</v>
      </c>
      <c r="M37" s="86">
        <v>0</v>
      </c>
      <c r="N37" s="87">
        <f t="shared" si="17"/>
        <v>0</v>
      </c>
      <c r="O37" s="84">
        <v>0</v>
      </c>
      <c r="P37" s="84">
        <v>0</v>
      </c>
      <c r="Q37" s="84">
        <v>0</v>
      </c>
      <c r="R37" s="85">
        <f t="shared" si="18"/>
        <v>0</v>
      </c>
      <c r="S37" s="84">
        <v>0</v>
      </c>
      <c r="T37" s="84">
        <v>0</v>
      </c>
      <c r="U37" s="84">
        <v>0</v>
      </c>
      <c r="V37" s="85">
        <f t="shared" si="19"/>
        <v>0</v>
      </c>
      <c r="W37" s="84">
        <v>0</v>
      </c>
      <c r="X37" s="84">
        <v>0</v>
      </c>
      <c r="Y37" s="84">
        <v>0</v>
      </c>
      <c r="Z37" s="85">
        <f t="shared" si="20"/>
        <v>0</v>
      </c>
      <c r="AA37" s="84">
        <v>0</v>
      </c>
      <c r="AB37" s="84">
        <v>0</v>
      </c>
      <c r="AC37" s="84">
        <v>0</v>
      </c>
      <c r="AD37" s="85">
        <f t="shared" si="21"/>
        <v>0</v>
      </c>
      <c r="AE37" s="84">
        <v>0</v>
      </c>
      <c r="AF37" s="84">
        <v>0</v>
      </c>
      <c r="AG37" s="84">
        <v>0</v>
      </c>
      <c r="AH37" s="85">
        <f t="shared" si="22"/>
        <v>0</v>
      </c>
      <c r="AI37" s="86">
        <v>0</v>
      </c>
      <c r="AJ37" s="86">
        <v>0</v>
      </c>
      <c r="AK37" s="86">
        <v>0</v>
      </c>
      <c r="AL37" s="87">
        <f t="shared" si="23"/>
        <v>0</v>
      </c>
      <c r="AM37" s="84">
        <v>0</v>
      </c>
      <c r="AN37" s="84">
        <v>0</v>
      </c>
      <c r="AO37" s="84">
        <v>0</v>
      </c>
      <c r="AP37" s="85">
        <f t="shared" si="24"/>
        <v>0</v>
      </c>
      <c r="AQ37" s="99">
        <v>0</v>
      </c>
      <c r="AR37" s="86">
        <v>0</v>
      </c>
      <c r="AS37" s="84">
        <v>0</v>
      </c>
      <c r="AT37" s="85">
        <f t="shared" si="26"/>
        <v>0</v>
      </c>
      <c r="AU37" s="84"/>
      <c r="AV37" s="86"/>
      <c r="AW37" s="86"/>
      <c r="AX37" s="87">
        <f t="shared" si="27"/>
        <v>0</v>
      </c>
      <c r="AY37" s="86">
        <f t="shared" si="28"/>
        <v>0</v>
      </c>
      <c r="AZ37" s="86">
        <f t="shared" si="29"/>
        <v>0</v>
      </c>
      <c r="BA37" s="86">
        <f t="shared" si="30"/>
        <v>0</v>
      </c>
      <c r="BB37" s="85">
        <f t="shared" si="25"/>
        <v>0</v>
      </c>
      <c r="BC37" s="88" t="s">
        <v>789</v>
      </c>
      <c r="BD37" s="88" t="s">
        <v>789</v>
      </c>
      <c r="BE37" s="88" t="s">
        <v>805</v>
      </c>
      <c r="BF37" s="88" t="s">
        <v>829</v>
      </c>
    </row>
    <row r="38" spans="1:58" x14ac:dyDescent="0.2">
      <c r="A38" s="83">
        <v>210027</v>
      </c>
      <c r="B38" s="84" t="s">
        <v>680</v>
      </c>
      <c r="C38" s="84">
        <v>-33240</v>
      </c>
      <c r="D38" s="84">
        <v>0</v>
      </c>
      <c r="E38" s="84">
        <v>0</v>
      </c>
      <c r="F38" s="85">
        <f t="shared" si="16"/>
        <v>0</v>
      </c>
      <c r="G38" s="84">
        <v>-33240</v>
      </c>
      <c r="H38" s="84">
        <v>0</v>
      </c>
      <c r="I38" s="84">
        <v>0</v>
      </c>
      <c r="J38" s="85">
        <f t="shared" si="31"/>
        <v>0</v>
      </c>
      <c r="K38" s="86">
        <v>-33240</v>
      </c>
      <c r="L38" s="86">
        <v>0</v>
      </c>
      <c r="M38" s="86">
        <v>0</v>
      </c>
      <c r="N38" s="87">
        <f t="shared" si="17"/>
        <v>0</v>
      </c>
      <c r="O38" s="84">
        <v>-33240</v>
      </c>
      <c r="P38" s="84">
        <v>0</v>
      </c>
      <c r="Q38" s="84">
        <v>0</v>
      </c>
      <c r="R38" s="85">
        <f t="shared" si="18"/>
        <v>0</v>
      </c>
      <c r="S38" s="84">
        <v>-33240</v>
      </c>
      <c r="T38" s="84">
        <v>0</v>
      </c>
      <c r="U38" s="84">
        <v>0</v>
      </c>
      <c r="V38" s="85">
        <f t="shared" si="19"/>
        <v>0</v>
      </c>
      <c r="W38" s="84">
        <v>0</v>
      </c>
      <c r="X38" s="84">
        <v>0</v>
      </c>
      <c r="Y38" s="84">
        <v>0</v>
      </c>
      <c r="Z38" s="85">
        <f t="shared" si="20"/>
        <v>0</v>
      </c>
      <c r="AA38" s="84">
        <v>0</v>
      </c>
      <c r="AB38" s="84">
        <v>0</v>
      </c>
      <c r="AC38" s="84">
        <v>0</v>
      </c>
      <c r="AD38" s="85">
        <f t="shared" si="21"/>
        <v>0</v>
      </c>
      <c r="AE38" s="84">
        <v>0</v>
      </c>
      <c r="AF38" s="84">
        <v>0</v>
      </c>
      <c r="AG38" s="84">
        <v>0</v>
      </c>
      <c r="AH38" s="85">
        <f t="shared" si="22"/>
        <v>0</v>
      </c>
      <c r="AI38" s="86">
        <v>0</v>
      </c>
      <c r="AJ38" s="86">
        <v>0</v>
      </c>
      <c r="AK38" s="86">
        <v>0</v>
      </c>
      <c r="AL38" s="87">
        <f t="shared" si="23"/>
        <v>0</v>
      </c>
      <c r="AM38" s="84">
        <v>0</v>
      </c>
      <c r="AN38" s="84">
        <v>0</v>
      </c>
      <c r="AO38" s="84">
        <v>0</v>
      </c>
      <c r="AP38" s="85">
        <f t="shared" si="24"/>
        <v>0</v>
      </c>
      <c r="AQ38" s="99">
        <v>0</v>
      </c>
      <c r="AR38" s="86">
        <v>0</v>
      </c>
      <c r="AS38" s="84">
        <v>0</v>
      </c>
      <c r="AT38" s="85">
        <f t="shared" si="26"/>
        <v>0</v>
      </c>
      <c r="AU38" s="84"/>
      <c r="AV38" s="86"/>
      <c r="AW38" s="86"/>
      <c r="AX38" s="87">
        <f t="shared" si="27"/>
        <v>0</v>
      </c>
      <c r="AY38" s="86">
        <f t="shared" si="28"/>
        <v>-166200</v>
      </c>
      <c r="AZ38" s="86">
        <f t="shared" si="29"/>
        <v>0</v>
      </c>
      <c r="BA38" s="86">
        <f t="shared" si="30"/>
        <v>0</v>
      </c>
      <c r="BB38" s="85">
        <f t="shared" si="25"/>
        <v>0</v>
      </c>
      <c r="BC38" s="88" t="s">
        <v>789</v>
      </c>
      <c r="BD38" s="88" t="s">
        <v>789</v>
      </c>
      <c r="BE38" s="88" t="s">
        <v>805</v>
      </c>
      <c r="BF38" s="88" t="s">
        <v>829</v>
      </c>
    </row>
    <row r="39" spans="1:58" x14ac:dyDescent="0.2">
      <c r="A39" s="83">
        <v>210388</v>
      </c>
      <c r="B39" s="84" t="s">
        <v>690</v>
      </c>
      <c r="C39" s="84">
        <v>-1945.01</v>
      </c>
      <c r="D39" s="84">
        <v>157450</v>
      </c>
      <c r="E39" s="84">
        <v>20</v>
      </c>
      <c r="F39" s="85">
        <f t="shared" si="16"/>
        <v>-0.3705957446808511</v>
      </c>
      <c r="G39" s="84">
        <v>66290</v>
      </c>
      <c r="H39" s="84">
        <v>255065</v>
      </c>
      <c r="I39" s="84">
        <v>31.5</v>
      </c>
      <c r="J39" s="85">
        <f t="shared" si="31"/>
        <v>8.0567306372885348</v>
      </c>
      <c r="K39" s="86">
        <v>81405.009999999995</v>
      </c>
      <c r="L39" s="86">
        <v>170225</v>
      </c>
      <c r="M39" s="86">
        <v>22.5</v>
      </c>
      <c r="N39" s="87">
        <f t="shared" si="17"/>
        <v>14.346601850491995</v>
      </c>
      <c r="O39" s="84">
        <v>128155.01</v>
      </c>
      <c r="P39" s="84">
        <v>189150</v>
      </c>
      <c r="Q39" s="84">
        <v>25</v>
      </c>
      <c r="R39" s="85">
        <f t="shared" si="18"/>
        <v>21.003464499074806</v>
      </c>
      <c r="S39" s="84">
        <v>108155.01</v>
      </c>
      <c r="T39" s="84">
        <v>0</v>
      </c>
      <c r="U39" s="84">
        <v>0</v>
      </c>
      <c r="V39" s="85">
        <f t="shared" si="19"/>
        <v>0</v>
      </c>
      <c r="W39" s="84">
        <v>108155.01</v>
      </c>
      <c r="X39" s="84">
        <v>0</v>
      </c>
      <c r="Y39" s="84">
        <v>0</v>
      </c>
      <c r="Z39" s="85">
        <f t="shared" si="20"/>
        <v>0</v>
      </c>
      <c r="AA39" s="84">
        <v>104665.01</v>
      </c>
      <c r="AB39" s="84">
        <v>0</v>
      </c>
      <c r="AC39" s="84">
        <v>0</v>
      </c>
      <c r="AD39" s="85">
        <f t="shared" si="21"/>
        <v>0</v>
      </c>
      <c r="AE39" s="84">
        <v>104665.01</v>
      </c>
      <c r="AF39" s="84">
        <v>0</v>
      </c>
      <c r="AG39" s="84">
        <v>0</v>
      </c>
      <c r="AH39" s="85">
        <f t="shared" si="22"/>
        <v>0</v>
      </c>
      <c r="AI39" s="86">
        <v>104665.01</v>
      </c>
      <c r="AJ39" s="86">
        <v>0</v>
      </c>
      <c r="AK39" s="86">
        <v>0</v>
      </c>
      <c r="AL39" s="87">
        <f t="shared" si="23"/>
        <v>0</v>
      </c>
      <c r="AM39" s="84">
        <v>-232.25</v>
      </c>
      <c r="AN39" s="84">
        <v>0</v>
      </c>
      <c r="AO39" s="84">
        <v>0</v>
      </c>
      <c r="AP39" s="85">
        <f t="shared" si="24"/>
        <v>0</v>
      </c>
      <c r="AQ39" s="99">
        <v>-232.25</v>
      </c>
      <c r="AR39" s="86">
        <v>0</v>
      </c>
      <c r="AS39" s="84">
        <v>0</v>
      </c>
      <c r="AT39" s="85">
        <f t="shared" si="26"/>
        <v>0</v>
      </c>
      <c r="AU39" s="84"/>
      <c r="AV39" s="86"/>
      <c r="AW39" s="86"/>
      <c r="AX39" s="87">
        <f t="shared" si="27"/>
        <v>0</v>
      </c>
      <c r="AY39" s="86">
        <f t="shared" si="28"/>
        <v>803745.56</v>
      </c>
      <c r="AZ39" s="86">
        <f t="shared" si="29"/>
        <v>771890</v>
      </c>
      <c r="BA39" s="86">
        <f t="shared" si="30"/>
        <v>99</v>
      </c>
      <c r="BB39" s="85">
        <f t="shared" si="25"/>
        <v>31.238086774022207</v>
      </c>
      <c r="BC39" s="88" t="s">
        <v>789</v>
      </c>
      <c r="BD39" s="88" t="s">
        <v>789</v>
      </c>
      <c r="BE39" s="88" t="s">
        <v>805</v>
      </c>
      <c r="BF39" s="88" t="s">
        <v>829</v>
      </c>
    </row>
    <row r="40" spans="1:58" x14ac:dyDescent="0.2">
      <c r="A40" s="83">
        <v>210619</v>
      </c>
      <c r="B40" s="84" t="s">
        <v>703</v>
      </c>
      <c r="C40" s="84">
        <v>-276953.14</v>
      </c>
      <c r="D40" s="84">
        <v>8129930</v>
      </c>
      <c r="E40" s="84">
        <v>1073</v>
      </c>
      <c r="F40" s="85">
        <f t="shared" si="16"/>
        <v>-1.0219761055753247</v>
      </c>
      <c r="G40" s="84">
        <v>731745.08</v>
      </c>
      <c r="H40" s="84">
        <v>7818640</v>
      </c>
      <c r="I40" s="84">
        <v>1001.5</v>
      </c>
      <c r="J40" s="85">
        <f t="shared" si="31"/>
        <v>2.901284300082879</v>
      </c>
      <c r="K40" s="86">
        <v>1094395.95</v>
      </c>
      <c r="L40" s="86">
        <v>6489797.5</v>
      </c>
      <c r="M40" s="86">
        <v>853</v>
      </c>
      <c r="N40" s="87">
        <f t="shared" si="17"/>
        <v>5.0589989132942899</v>
      </c>
      <c r="O40" s="84">
        <v>1124626.33</v>
      </c>
      <c r="P40" s="84">
        <v>6287540</v>
      </c>
      <c r="Q40" s="84">
        <v>848.25</v>
      </c>
      <c r="R40" s="85">
        <f t="shared" si="18"/>
        <v>5.5448420574660364</v>
      </c>
      <c r="S40" s="84">
        <v>746168.71</v>
      </c>
      <c r="T40" s="84">
        <v>6599387.5</v>
      </c>
      <c r="U40" s="84">
        <v>923.75</v>
      </c>
      <c r="V40" s="85">
        <f t="shared" si="19"/>
        <v>3.5050570996171992</v>
      </c>
      <c r="W40" s="84">
        <v>1287758.97</v>
      </c>
      <c r="X40" s="84">
        <v>7326192.5</v>
      </c>
      <c r="Y40" s="84">
        <v>1009.25</v>
      </c>
      <c r="Z40" s="85">
        <f t="shared" si="20"/>
        <v>5.2732396944251736</v>
      </c>
      <c r="AA40" s="84">
        <v>1398025.99</v>
      </c>
      <c r="AB40" s="84">
        <v>5145040</v>
      </c>
      <c r="AC40" s="84">
        <v>718.25</v>
      </c>
      <c r="AD40" s="85">
        <f t="shared" si="21"/>
        <v>8.4234147236950534</v>
      </c>
      <c r="AE40" s="84">
        <v>61057.49</v>
      </c>
      <c r="AF40" s="84">
        <v>3870702.5</v>
      </c>
      <c r="AG40" s="84">
        <v>541.04999999999995</v>
      </c>
      <c r="AH40" s="85">
        <f t="shared" si="22"/>
        <v>0.47322797347509915</v>
      </c>
      <c r="AI40" s="86">
        <v>563686.84</v>
      </c>
      <c r="AJ40" s="86">
        <v>7839959.5</v>
      </c>
      <c r="AK40" s="86">
        <v>1085.8000000000002</v>
      </c>
      <c r="AL40" s="87">
        <f t="shared" si="23"/>
        <v>2.2288752945726316</v>
      </c>
      <c r="AM40" s="84">
        <v>613278.92000000004</v>
      </c>
      <c r="AN40" s="84">
        <v>5137092.5</v>
      </c>
      <c r="AO40" s="84">
        <v>708.25</v>
      </c>
      <c r="AP40" s="85">
        <f t="shared" si="24"/>
        <v>3.7008573468357833</v>
      </c>
      <c r="AQ40" s="99">
        <v>552895.41</v>
      </c>
      <c r="AR40" s="86">
        <v>5130255</v>
      </c>
      <c r="AS40" s="84">
        <v>682.15</v>
      </c>
      <c r="AT40" s="85">
        <f t="shared" si="26"/>
        <v>3.0176027273498103</v>
      </c>
      <c r="AU40" s="84"/>
      <c r="AV40" s="86"/>
      <c r="AW40" s="86"/>
      <c r="AX40" s="87">
        <f t="shared" si="27"/>
        <v>0</v>
      </c>
      <c r="AY40" s="86">
        <f t="shared" si="28"/>
        <v>7896686.5499999998</v>
      </c>
      <c r="AZ40" s="86">
        <f t="shared" si="29"/>
        <v>69774537</v>
      </c>
      <c r="BA40" s="86">
        <f t="shared" si="30"/>
        <v>9444.25</v>
      </c>
      <c r="BB40" s="85">
        <f t="shared" si="25"/>
        <v>3.3952299318016257</v>
      </c>
      <c r="BC40" s="88" t="s">
        <v>789</v>
      </c>
      <c r="BD40" s="88" t="s">
        <v>789</v>
      </c>
      <c r="BE40" s="88" t="s">
        <v>805</v>
      </c>
      <c r="BF40" s="88" t="s">
        <v>829</v>
      </c>
    </row>
    <row r="41" spans="1:58" x14ac:dyDescent="0.2">
      <c r="A41" s="83">
        <v>210696</v>
      </c>
      <c r="B41" s="84" t="s">
        <v>705</v>
      </c>
      <c r="C41" s="84">
        <v>96657.03</v>
      </c>
      <c r="D41" s="84">
        <v>3927635</v>
      </c>
      <c r="E41" s="84">
        <v>504</v>
      </c>
      <c r="F41" s="85">
        <f t="shared" si="16"/>
        <v>0.73828420919968374</v>
      </c>
      <c r="G41" s="84">
        <v>321610.07</v>
      </c>
      <c r="H41" s="84">
        <v>4200240</v>
      </c>
      <c r="I41" s="84">
        <v>534</v>
      </c>
      <c r="J41" s="85">
        <f t="shared" si="31"/>
        <v>2.3736529745919279</v>
      </c>
      <c r="K41" s="86">
        <v>306615.2</v>
      </c>
      <c r="L41" s="86">
        <v>3816735.5</v>
      </c>
      <c r="M41" s="86">
        <v>504.3</v>
      </c>
      <c r="N41" s="87">
        <f t="shared" si="17"/>
        <v>2.4100323430848172</v>
      </c>
      <c r="O41" s="84">
        <v>761476.09</v>
      </c>
      <c r="P41" s="84">
        <v>2055985</v>
      </c>
      <c r="Q41" s="84">
        <v>281</v>
      </c>
      <c r="R41" s="85">
        <f t="shared" si="18"/>
        <v>11.481483955379051</v>
      </c>
      <c r="S41" s="84">
        <v>557675.59</v>
      </c>
      <c r="T41" s="84">
        <v>1244287.5</v>
      </c>
      <c r="U41" s="84">
        <v>173.75</v>
      </c>
      <c r="V41" s="85">
        <f t="shared" si="19"/>
        <v>13.893849524326169</v>
      </c>
      <c r="W41" s="84">
        <v>356064.64</v>
      </c>
      <c r="X41" s="84">
        <v>1732706.5</v>
      </c>
      <c r="Y41" s="84">
        <v>240.15</v>
      </c>
      <c r="Z41" s="85">
        <f t="shared" si="20"/>
        <v>6.1648866671880098</v>
      </c>
      <c r="AA41" s="84">
        <v>542575.99</v>
      </c>
      <c r="AB41" s="84">
        <v>2127544.5</v>
      </c>
      <c r="AC41" s="84">
        <v>296.35000000000002</v>
      </c>
      <c r="AD41" s="85">
        <f t="shared" si="21"/>
        <v>7.9057597573164742</v>
      </c>
      <c r="AE41" s="84">
        <v>179093.51</v>
      </c>
      <c r="AF41" s="84">
        <v>2299450</v>
      </c>
      <c r="AG41" s="84">
        <v>324</v>
      </c>
      <c r="AH41" s="85">
        <f t="shared" si="22"/>
        <v>2.3365610472069411</v>
      </c>
      <c r="AI41" s="86">
        <v>479514.06</v>
      </c>
      <c r="AJ41" s="86">
        <v>3295682.5</v>
      </c>
      <c r="AK41" s="86">
        <v>456.05</v>
      </c>
      <c r="AL41" s="87">
        <f t="shared" si="23"/>
        <v>4.510427160383319</v>
      </c>
      <c r="AM41" s="84">
        <v>436632.2</v>
      </c>
      <c r="AN41" s="84">
        <v>2930263.5</v>
      </c>
      <c r="AO41" s="84">
        <v>404.25</v>
      </c>
      <c r="AP41" s="85">
        <f t="shared" si="24"/>
        <v>4.6192426722033701</v>
      </c>
      <c r="AQ41" s="99">
        <v>641389.21</v>
      </c>
      <c r="AR41" s="86">
        <v>4306653</v>
      </c>
      <c r="AS41" s="84">
        <v>575.54999999999995</v>
      </c>
      <c r="AT41" s="85">
        <f t="shared" si="26"/>
        <v>4.1700359606404325</v>
      </c>
      <c r="AU41" s="84"/>
      <c r="AV41" s="86"/>
      <c r="AW41" s="86"/>
      <c r="AX41" s="87">
        <f t="shared" si="27"/>
        <v>0</v>
      </c>
      <c r="AY41" s="86">
        <f t="shared" si="28"/>
        <v>4679303.59</v>
      </c>
      <c r="AZ41" s="86">
        <f t="shared" si="29"/>
        <v>31937183</v>
      </c>
      <c r="BA41" s="86">
        <f t="shared" si="30"/>
        <v>4293.3999999999996</v>
      </c>
      <c r="BB41" s="85">
        <f t="shared" si="25"/>
        <v>4.3954755715305263</v>
      </c>
      <c r="BC41" s="88" t="s">
        <v>789</v>
      </c>
      <c r="BD41" s="88" t="s">
        <v>789</v>
      </c>
      <c r="BE41" s="88" t="s">
        <v>805</v>
      </c>
      <c r="BF41" s="88" t="s">
        <v>829</v>
      </c>
    </row>
    <row r="42" spans="1:58" x14ac:dyDescent="0.2">
      <c r="A42" s="83">
        <v>211046</v>
      </c>
      <c r="B42" s="84" t="s">
        <v>709</v>
      </c>
      <c r="C42" s="84">
        <v>8419.9500000000007</v>
      </c>
      <c r="D42" s="84">
        <v>1192450</v>
      </c>
      <c r="E42" s="84">
        <v>155</v>
      </c>
      <c r="F42" s="85">
        <f t="shared" si="16"/>
        <v>0.21183152333431171</v>
      </c>
      <c r="G42" s="84">
        <v>139295.97</v>
      </c>
      <c r="H42" s="84">
        <v>675754</v>
      </c>
      <c r="I42" s="84">
        <v>85.4</v>
      </c>
      <c r="J42" s="85">
        <f t="shared" si="31"/>
        <v>6.3901583564433215</v>
      </c>
      <c r="K42" s="86">
        <v>-57391.03</v>
      </c>
      <c r="L42" s="86">
        <v>413050</v>
      </c>
      <c r="M42" s="86">
        <v>55</v>
      </c>
      <c r="N42" s="87">
        <f t="shared" si="17"/>
        <v>-4.1683353104950971</v>
      </c>
      <c r="O42" s="84">
        <v>42508.959999999999</v>
      </c>
      <c r="P42" s="84">
        <v>476550</v>
      </c>
      <c r="Q42" s="84">
        <v>65</v>
      </c>
      <c r="R42" s="85">
        <f t="shared" si="18"/>
        <v>2.7652455356206063</v>
      </c>
      <c r="S42" s="84">
        <v>135228.95000000001</v>
      </c>
      <c r="T42" s="84">
        <v>262300</v>
      </c>
      <c r="U42" s="84">
        <v>35</v>
      </c>
      <c r="V42" s="85">
        <f t="shared" si="19"/>
        <v>15.982071864277545</v>
      </c>
      <c r="W42" s="84">
        <v>258764.21</v>
      </c>
      <c r="X42" s="84">
        <v>752481.5</v>
      </c>
      <c r="Y42" s="84">
        <v>103.15</v>
      </c>
      <c r="Z42" s="85">
        <f t="shared" si="20"/>
        <v>10.316434756203309</v>
      </c>
      <c r="AA42" s="84">
        <v>468011.71</v>
      </c>
      <c r="AB42" s="84">
        <v>712067.5</v>
      </c>
      <c r="AC42" s="84">
        <v>100.25</v>
      </c>
      <c r="AD42" s="85">
        <f t="shared" si="21"/>
        <v>20.3749827228458</v>
      </c>
      <c r="AE42" s="84">
        <v>293154.23</v>
      </c>
      <c r="AF42" s="84">
        <v>738740</v>
      </c>
      <c r="AG42" s="84">
        <v>100.9</v>
      </c>
      <c r="AH42" s="85">
        <f t="shared" si="22"/>
        <v>11.904901453826785</v>
      </c>
      <c r="AI42" s="86">
        <v>463056.48</v>
      </c>
      <c r="AJ42" s="86">
        <v>1490686.5</v>
      </c>
      <c r="AK42" s="86">
        <v>202.15</v>
      </c>
      <c r="AL42" s="87">
        <f t="shared" si="23"/>
        <v>9.6296242570117858</v>
      </c>
      <c r="AM42" s="84">
        <v>315642.98</v>
      </c>
      <c r="AN42" s="84">
        <v>1063126.5</v>
      </c>
      <c r="AO42" s="84">
        <v>146.44999999999999</v>
      </c>
      <c r="AP42" s="85">
        <f t="shared" si="24"/>
        <v>9.2039210573718169</v>
      </c>
      <c r="AQ42" s="99">
        <v>469839.48</v>
      </c>
      <c r="AR42" s="86">
        <v>1503281.5</v>
      </c>
      <c r="AS42" s="84">
        <v>200.95</v>
      </c>
      <c r="AT42" s="85">
        <f t="shared" si="26"/>
        <v>8.7511922683808709</v>
      </c>
      <c r="AU42" s="84"/>
      <c r="AV42" s="86"/>
      <c r="AW42" s="86"/>
      <c r="AX42" s="87">
        <f t="shared" si="27"/>
        <v>0</v>
      </c>
      <c r="AY42" s="86">
        <f t="shared" si="28"/>
        <v>2536531.8899999997</v>
      </c>
      <c r="AZ42" s="86">
        <f t="shared" si="29"/>
        <v>9280487.5</v>
      </c>
      <c r="BA42" s="86">
        <f t="shared" si="30"/>
        <v>1249.25</v>
      </c>
      <c r="BB42" s="85">
        <f t="shared" si="25"/>
        <v>8.19956459183852</v>
      </c>
      <c r="BC42" s="88" t="s">
        <v>789</v>
      </c>
      <c r="BD42" s="88" t="s">
        <v>789</v>
      </c>
      <c r="BE42" s="88" t="s">
        <v>805</v>
      </c>
      <c r="BF42" s="88" t="s">
        <v>829</v>
      </c>
    </row>
    <row r="43" spans="1:58" x14ac:dyDescent="0.2">
      <c r="A43" s="83">
        <v>211049</v>
      </c>
      <c r="B43" s="84" t="s">
        <v>710</v>
      </c>
      <c r="C43" s="84">
        <v>117275.05</v>
      </c>
      <c r="D43" s="84">
        <v>835875</v>
      </c>
      <c r="E43" s="84">
        <v>102.5</v>
      </c>
      <c r="F43" s="85">
        <f t="shared" si="16"/>
        <v>4.2090641543292957</v>
      </c>
      <c r="G43" s="84">
        <v>205309.05</v>
      </c>
      <c r="H43" s="84">
        <v>644698</v>
      </c>
      <c r="I43" s="84">
        <v>80.8</v>
      </c>
      <c r="J43" s="85">
        <f t="shared" si="31"/>
        <v>9.8721890714722225</v>
      </c>
      <c r="K43" s="86">
        <v>240677.57</v>
      </c>
      <c r="L43" s="86">
        <v>977220</v>
      </c>
      <c r="M43" s="86">
        <v>127</v>
      </c>
      <c r="N43" s="87">
        <f t="shared" si="17"/>
        <v>7.3886403266408793</v>
      </c>
      <c r="O43" s="84">
        <v>50147.57</v>
      </c>
      <c r="P43" s="84">
        <v>260900</v>
      </c>
      <c r="Q43" s="84">
        <v>35</v>
      </c>
      <c r="R43" s="85">
        <f t="shared" si="18"/>
        <v>5.9585077424300499</v>
      </c>
      <c r="S43" s="84">
        <v>31998.82</v>
      </c>
      <c r="T43" s="84">
        <v>741802.5</v>
      </c>
      <c r="U43" s="84">
        <v>100.25</v>
      </c>
      <c r="V43" s="85">
        <f t="shared" si="19"/>
        <v>1.3372338594167585</v>
      </c>
      <c r="W43" s="84">
        <v>24099.06</v>
      </c>
      <c r="X43" s="84">
        <v>736550</v>
      </c>
      <c r="Y43" s="84">
        <v>100</v>
      </c>
      <c r="Z43" s="85">
        <f t="shared" si="20"/>
        <v>0.9815651347498473</v>
      </c>
      <c r="AA43" s="84">
        <v>-8356.44</v>
      </c>
      <c r="AB43" s="84">
        <v>209492.5</v>
      </c>
      <c r="AC43" s="84">
        <v>29.5</v>
      </c>
      <c r="AD43" s="85">
        <f t="shared" si="21"/>
        <v>-1.2365580629378141</v>
      </c>
      <c r="AE43" s="84">
        <v>88163.59</v>
      </c>
      <c r="AF43" s="84">
        <v>1069600</v>
      </c>
      <c r="AG43" s="84">
        <v>150</v>
      </c>
      <c r="AH43" s="85">
        <f t="shared" si="22"/>
        <v>2.4728007666417349</v>
      </c>
      <c r="AI43" s="86">
        <v>20968.830000000002</v>
      </c>
      <c r="AJ43" s="86">
        <v>371170</v>
      </c>
      <c r="AK43" s="86">
        <v>51.75</v>
      </c>
      <c r="AL43" s="87">
        <f t="shared" si="23"/>
        <v>1.7513099927257052</v>
      </c>
      <c r="AM43" s="84">
        <v>-19929.18</v>
      </c>
      <c r="AN43" s="84">
        <v>606689</v>
      </c>
      <c r="AO43" s="84">
        <v>82.8</v>
      </c>
      <c r="AP43" s="85">
        <f t="shared" si="24"/>
        <v>-1.0183217101348467</v>
      </c>
      <c r="AQ43" s="99">
        <v>-24828.18</v>
      </c>
      <c r="AR43" s="86">
        <v>646527</v>
      </c>
      <c r="AS43" s="84">
        <v>85.35</v>
      </c>
      <c r="AT43" s="85">
        <f t="shared" si="26"/>
        <v>-1.0752668334037094</v>
      </c>
      <c r="AU43" s="84"/>
      <c r="AV43" s="86"/>
      <c r="AW43" s="86"/>
      <c r="AX43" s="87">
        <f t="shared" si="27"/>
        <v>0</v>
      </c>
      <c r="AY43" s="86">
        <f t="shared" si="28"/>
        <v>725525.73999999976</v>
      </c>
      <c r="AZ43" s="86">
        <f t="shared" si="29"/>
        <v>7100524</v>
      </c>
      <c r="BA43" s="86">
        <f t="shared" si="30"/>
        <v>944.94999999999993</v>
      </c>
      <c r="BB43" s="85">
        <f t="shared" si="25"/>
        <v>3.0653754849642074</v>
      </c>
      <c r="BC43" s="88" t="s">
        <v>789</v>
      </c>
      <c r="BD43" s="88" t="s">
        <v>789</v>
      </c>
      <c r="BE43" s="88" t="s">
        <v>805</v>
      </c>
      <c r="BF43" s="88" t="s">
        <v>829</v>
      </c>
    </row>
    <row r="44" spans="1:58" x14ac:dyDescent="0.2">
      <c r="A44" s="83">
        <v>211139</v>
      </c>
      <c r="B44" s="84" t="s">
        <v>715</v>
      </c>
      <c r="C44" s="84">
        <v>54770</v>
      </c>
      <c r="D44" s="84">
        <v>296400</v>
      </c>
      <c r="E44" s="84">
        <v>40</v>
      </c>
      <c r="F44" s="85">
        <f t="shared" si="16"/>
        <v>5.5435222672064777</v>
      </c>
      <c r="G44" s="84">
        <v>72570</v>
      </c>
      <c r="H44" s="84">
        <v>75100</v>
      </c>
      <c r="I44" s="84">
        <v>10</v>
      </c>
      <c r="J44" s="85">
        <f t="shared" si="31"/>
        <v>29.95565912117177</v>
      </c>
      <c r="K44" s="86">
        <v>38404.720000000001</v>
      </c>
      <c r="L44" s="86">
        <v>150200</v>
      </c>
      <c r="M44" s="86">
        <v>20</v>
      </c>
      <c r="N44" s="87">
        <f t="shared" si="17"/>
        <v>7.6707163781624494</v>
      </c>
      <c r="O44" s="84">
        <v>75009.72</v>
      </c>
      <c r="P44" s="84">
        <v>250845</v>
      </c>
      <c r="Q44" s="84">
        <v>34.5</v>
      </c>
      <c r="R44" s="85">
        <f t="shared" si="18"/>
        <v>9.2698731088919448</v>
      </c>
      <c r="S44" s="84">
        <v>234664.73</v>
      </c>
      <c r="T44" s="84">
        <v>271270</v>
      </c>
      <c r="U44" s="84">
        <v>37</v>
      </c>
      <c r="V44" s="85">
        <f t="shared" si="19"/>
        <v>26.816849006524869</v>
      </c>
      <c r="W44" s="84">
        <v>162997.23000000001</v>
      </c>
      <c r="X44" s="84">
        <v>179000</v>
      </c>
      <c r="Y44" s="84">
        <v>25</v>
      </c>
      <c r="Z44" s="85">
        <f t="shared" si="20"/>
        <v>27.317971508379888</v>
      </c>
      <c r="AA44" s="84">
        <v>112462.22</v>
      </c>
      <c r="AB44" s="84">
        <v>193475</v>
      </c>
      <c r="AC44" s="84">
        <v>27.5</v>
      </c>
      <c r="AD44" s="85">
        <f t="shared" si="21"/>
        <v>18.019531308954647</v>
      </c>
      <c r="AE44" s="84">
        <v>107157.21</v>
      </c>
      <c r="AF44" s="84">
        <v>384375</v>
      </c>
      <c r="AG44" s="84">
        <v>54.5</v>
      </c>
      <c r="AH44" s="85">
        <f t="shared" si="22"/>
        <v>8.3634895609756104</v>
      </c>
      <c r="AI44" s="86">
        <v>135267.21</v>
      </c>
      <c r="AJ44" s="86">
        <v>143800</v>
      </c>
      <c r="AK44" s="86">
        <v>20</v>
      </c>
      <c r="AL44" s="87">
        <f t="shared" si="23"/>
        <v>29.160525104311539</v>
      </c>
      <c r="AM44" s="84">
        <v>80347.210000000006</v>
      </c>
      <c r="AN44" s="84">
        <v>0</v>
      </c>
      <c r="AO44" s="84">
        <v>0</v>
      </c>
      <c r="AP44" s="85">
        <f t="shared" si="24"/>
        <v>0</v>
      </c>
      <c r="AQ44" s="99">
        <v>30347.21</v>
      </c>
      <c r="AR44" s="86">
        <v>0</v>
      </c>
      <c r="AS44" s="84">
        <v>0</v>
      </c>
      <c r="AT44" s="85">
        <f t="shared" si="26"/>
        <v>0</v>
      </c>
      <c r="AU44" s="84"/>
      <c r="AV44" s="86"/>
      <c r="AW44" s="86"/>
      <c r="AX44" s="87">
        <f t="shared" si="27"/>
        <v>0</v>
      </c>
      <c r="AY44" s="86">
        <f t="shared" si="28"/>
        <v>1103997.46</v>
      </c>
      <c r="AZ44" s="86">
        <f t="shared" si="29"/>
        <v>1944465</v>
      </c>
      <c r="BA44" s="86">
        <f t="shared" si="30"/>
        <v>268.5</v>
      </c>
      <c r="BB44" s="85">
        <f t="shared" si="25"/>
        <v>17.032923606236164</v>
      </c>
      <c r="BC44" s="88" t="s">
        <v>789</v>
      </c>
      <c r="BD44" s="88" t="s">
        <v>789</v>
      </c>
      <c r="BE44" s="88" t="s">
        <v>805</v>
      </c>
      <c r="BF44" s="88" t="s">
        <v>829</v>
      </c>
    </row>
    <row r="45" spans="1:58" x14ac:dyDescent="0.2">
      <c r="A45" s="83">
        <v>207175</v>
      </c>
      <c r="B45" s="84" t="s">
        <v>733</v>
      </c>
      <c r="C45" s="84">
        <v>0</v>
      </c>
      <c r="D45" s="84">
        <v>0</v>
      </c>
      <c r="E45" s="84">
        <v>0</v>
      </c>
      <c r="F45" s="85">
        <f t="shared" si="16"/>
        <v>0</v>
      </c>
      <c r="G45" s="84">
        <v>0</v>
      </c>
      <c r="H45" s="84">
        <v>0</v>
      </c>
      <c r="I45" s="84">
        <v>0</v>
      </c>
      <c r="J45" s="85">
        <f t="shared" si="31"/>
        <v>0</v>
      </c>
      <c r="K45" s="86">
        <v>0</v>
      </c>
      <c r="L45" s="86">
        <v>0</v>
      </c>
      <c r="M45" s="86">
        <v>0</v>
      </c>
      <c r="N45" s="87">
        <f t="shared" si="17"/>
        <v>0</v>
      </c>
      <c r="O45" s="84">
        <v>0</v>
      </c>
      <c r="P45" s="84">
        <v>0</v>
      </c>
      <c r="Q45" s="84">
        <v>0</v>
      </c>
      <c r="R45" s="85">
        <f t="shared" si="18"/>
        <v>0</v>
      </c>
      <c r="S45" s="84">
        <v>0</v>
      </c>
      <c r="T45" s="84">
        <v>0</v>
      </c>
      <c r="U45" s="84">
        <v>0</v>
      </c>
      <c r="V45" s="85">
        <f t="shared" si="19"/>
        <v>0</v>
      </c>
      <c r="W45" s="84">
        <v>0</v>
      </c>
      <c r="X45" s="84">
        <v>0</v>
      </c>
      <c r="Y45" s="84">
        <v>0</v>
      </c>
      <c r="Z45" s="85">
        <f t="shared" si="20"/>
        <v>0</v>
      </c>
      <c r="AA45" s="84">
        <v>0</v>
      </c>
      <c r="AB45" s="84">
        <v>0</v>
      </c>
      <c r="AC45" s="84">
        <v>0</v>
      </c>
      <c r="AD45" s="85">
        <f t="shared" si="21"/>
        <v>0</v>
      </c>
      <c r="AE45" s="84">
        <v>0</v>
      </c>
      <c r="AF45" s="84">
        <v>0</v>
      </c>
      <c r="AG45" s="84">
        <v>0</v>
      </c>
      <c r="AH45" s="85">
        <f t="shared" si="22"/>
        <v>0</v>
      </c>
      <c r="AI45" s="86">
        <v>0</v>
      </c>
      <c r="AJ45" s="86">
        <v>0</v>
      </c>
      <c r="AK45" s="86">
        <v>0</v>
      </c>
      <c r="AL45" s="87">
        <f t="shared" si="23"/>
        <v>0</v>
      </c>
      <c r="AM45" s="84">
        <v>0</v>
      </c>
      <c r="AN45" s="84">
        <v>0</v>
      </c>
      <c r="AO45" s="84">
        <v>0</v>
      </c>
      <c r="AP45" s="85">
        <f t="shared" si="24"/>
        <v>0</v>
      </c>
      <c r="AQ45" s="99">
        <v>0</v>
      </c>
      <c r="AR45" s="86">
        <v>0</v>
      </c>
      <c r="AS45" s="84">
        <v>0</v>
      </c>
      <c r="AT45" s="85">
        <f t="shared" si="26"/>
        <v>0</v>
      </c>
      <c r="AU45" s="84"/>
      <c r="AV45" s="86"/>
      <c r="AW45" s="86"/>
      <c r="AX45" s="87">
        <f t="shared" si="27"/>
        <v>0</v>
      </c>
      <c r="AY45" s="86">
        <f t="shared" si="28"/>
        <v>0</v>
      </c>
      <c r="AZ45" s="86">
        <f t="shared" si="29"/>
        <v>0</v>
      </c>
      <c r="BA45" s="86">
        <f t="shared" si="30"/>
        <v>0</v>
      </c>
      <c r="BB45" s="85">
        <f t="shared" si="25"/>
        <v>0</v>
      </c>
      <c r="BC45" s="88" t="s">
        <v>789</v>
      </c>
      <c r="BD45" s="88" t="s">
        <v>789</v>
      </c>
      <c r="BE45" s="88" t="s">
        <v>805</v>
      </c>
      <c r="BF45" s="88" t="s">
        <v>829</v>
      </c>
    </row>
    <row r="46" spans="1:58" x14ac:dyDescent="0.2">
      <c r="A46" s="83">
        <v>148237</v>
      </c>
      <c r="B46" s="84" t="s">
        <v>735</v>
      </c>
      <c r="C46" s="84">
        <v>0</v>
      </c>
      <c r="D46" s="84">
        <v>0</v>
      </c>
      <c r="E46" s="84">
        <v>0</v>
      </c>
      <c r="F46" s="85">
        <f t="shared" si="16"/>
        <v>0</v>
      </c>
      <c r="G46" s="84">
        <v>0</v>
      </c>
      <c r="H46" s="84">
        <v>0</v>
      </c>
      <c r="I46" s="84">
        <v>0</v>
      </c>
      <c r="J46" s="85">
        <f t="shared" si="31"/>
        <v>0</v>
      </c>
      <c r="K46" s="86">
        <v>0</v>
      </c>
      <c r="L46" s="86">
        <v>0</v>
      </c>
      <c r="M46" s="86">
        <v>0</v>
      </c>
      <c r="N46" s="87">
        <f t="shared" si="17"/>
        <v>0</v>
      </c>
      <c r="O46" s="84">
        <v>0</v>
      </c>
      <c r="P46" s="84">
        <v>0</v>
      </c>
      <c r="Q46" s="84">
        <v>0</v>
      </c>
      <c r="R46" s="85">
        <f t="shared" si="18"/>
        <v>0</v>
      </c>
      <c r="S46" s="84">
        <v>0</v>
      </c>
      <c r="T46" s="84">
        <v>0</v>
      </c>
      <c r="U46" s="84">
        <v>0</v>
      </c>
      <c r="V46" s="85">
        <f t="shared" si="19"/>
        <v>0</v>
      </c>
      <c r="W46" s="84">
        <v>0</v>
      </c>
      <c r="X46" s="84">
        <v>0</v>
      </c>
      <c r="Y46" s="84">
        <v>0</v>
      </c>
      <c r="Z46" s="85">
        <f t="shared" si="20"/>
        <v>0</v>
      </c>
      <c r="AA46" s="84">
        <v>0</v>
      </c>
      <c r="AB46" s="84">
        <v>0</v>
      </c>
      <c r="AC46" s="84">
        <v>0</v>
      </c>
      <c r="AD46" s="85">
        <f t="shared" si="21"/>
        <v>0</v>
      </c>
      <c r="AE46" s="84">
        <v>0</v>
      </c>
      <c r="AF46" s="84">
        <v>0</v>
      </c>
      <c r="AG46" s="84">
        <v>0</v>
      </c>
      <c r="AH46" s="85">
        <f t="shared" si="22"/>
        <v>0</v>
      </c>
      <c r="AI46" s="86">
        <v>0</v>
      </c>
      <c r="AJ46" s="86">
        <v>0</v>
      </c>
      <c r="AK46" s="86">
        <v>0</v>
      </c>
      <c r="AL46" s="87">
        <f t="shared" si="23"/>
        <v>0</v>
      </c>
      <c r="AM46" s="84">
        <v>0</v>
      </c>
      <c r="AN46" s="84">
        <v>0</v>
      </c>
      <c r="AO46" s="84">
        <v>0</v>
      </c>
      <c r="AP46" s="85">
        <f t="shared" si="24"/>
        <v>0</v>
      </c>
      <c r="AQ46" s="99">
        <v>0</v>
      </c>
      <c r="AR46" s="86">
        <v>0</v>
      </c>
      <c r="AS46" s="84">
        <v>0</v>
      </c>
      <c r="AT46" s="85">
        <f t="shared" si="26"/>
        <v>0</v>
      </c>
      <c r="AU46" s="84"/>
      <c r="AV46" s="86"/>
      <c r="AW46" s="86"/>
      <c r="AX46" s="87">
        <f t="shared" si="27"/>
        <v>0</v>
      </c>
      <c r="AY46" s="86">
        <f t="shared" si="28"/>
        <v>0</v>
      </c>
      <c r="AZ46" s="86">
        <f t="shared" si="29"/>
        <v>0</v>
      </c>
      <c r="BA46" s="86">
        <f t="shared" si="30"/>
        <v>0</v>
      </c>
      <c r="BB46" s="85">
        <f t="shared" si="25"/>
        <v>0</v>
      </c>
      <c r="BC46" s="88" t="s">
        <v>789</v>
      </c>
      <c r="BD46" s="88" t="s">
        <v>789</v>
      </c>
      <c r="BE46" s="88" t="s">
        <v>805</v>
      </c>
      <c r="BF46" s="88" t="s">
        <v>829</v>
      </c>
    </row>
    <row r="47" spans="1:58" x14ac:dyDescent="0.2">
      <c r="A47" s="83">
        <v>171661</v>
      </c>
      <c r="B47" s="84" t="s">
        <v>736</v>
      </c>
      <c r="C47" s="84">
        <v>0</v>
      </c>
      <c r="D47" s="84">
        <v>0</v>
      </c>
      <c r="E47" s="84">
        <v>0</v>
      </c>
      <c r="F47" s="85">
        <f t="shared" si="16"/>
        <v>0</v>
      </c>
      <c r="G47" s="84">
        <v>0</v>
      </c>
      <c r="H47" s="84">
        <v>0</v>
      </c>
      <c r="I47" s="84">
        <v>0</v>
      </c>
      <c r="J47" s="85">
        <f t="shared" si="31"/>
        <v>0</v>
      </c>
      <c r="K47" s="86">
        <v>0</v>
      </c>
      <c r="L47" s="86">
        <v>0</v>
      </c>
      <c r="M47" s="86">
        <v>0</v>
      </c>
      <c r="N47" s="87">
        <f t="shared" si="17"/>
        <v>0</v>
      </c>
      <c r="O47" s="84">
        <v>0</v>
      </c>
      <c r="P47" s="84">
        <v>0</v>
      </c>
      <c r="Q47" s="84">
        <v>0</v>
      </c>
      <c r="R47" s="85">
        <f t="shared" si="18"/>
        <v>0</v>
      </c>
      <c r="S47" s="84">
        <v>0</v>
      </c>
      <c r="T47" s="84">
        <v>0</v>
      </c>
      <c r="U47" s="84">
        <v>0</v>
      </c>
      <c r="V47" s="85">
        <f t="shared" si="19"/>
        <v>0</v>
      </c>
      <c r="W47" s="84">
        <v>0</v>
      </c>
      <c r="X47" s="84">
        <v>0</v>
      </c>
      <c r="Y47" s="84">
        <v>0</v>
      </c>
      <c r="Z47" s="85">
        <f t="shared" si="20"/>
        <v>0</v>
      </c>
      <c r="AA47" s="84">
        <v>0</v>
      </c>
      <c r="AB47" s="84">
        <v>0</v>
      </c>
      <c r="AC47" s="84">
        <v>0</v>
      </c>
      <c r="AD47" s="85">
        <f t="shared" si="21"/>
        <v>0</v>
      </c>
      <c r="AE47" s="84">
        <v>0</v>
      </c>
      <c r="AF47" s="84">
        <v>0</v>
      </c>
      <c r="AG47" s="84">
        <v>0</v>
      </c>
      <c r="AH47" s="85">
        <f t="shared" si="22"/>
        <v>0</v>
      </c>
      <c r="AI47" s="86">
        <v>0</v>
      </c>
      <c r="AJ47" s="86">
        <v>0</v>
      </c>
      <c r="AK47" s="86">
        <v>0</v>
      </c>
      <c r="AL47" s="87">
        <f t="shared" si="23"/>
        <v>0</v>
      </c>
      <c r="AM47" s="84">
        <v>0</v>
      </c>
      <c r="AN47" s="84">
        <v>0</v>
      </c>
      <c r="AO47" s="84">
        <v>0</v>
      </c>
      <c r="AP47" s="85">
        <f t="shared" si="24"/>
        <v>0</v>
      </c>
      <c r="AQ47" s="99">
        <v>0</v>
      </c>
      <c r="AR47" s="86">
        <v>0</v>
      </c>
      <c r="AS47" s="84">
        <v>0</v>
      </c>
      <c r="AT47" s="85">
        <f t="shared" si="26"/>
        <v>0</v>
      </c>
      <c r="AU47" s="84"/>
      <c r="AV47" s="86"/>
      <c r="AW47" s="86"/>
      <c r="AX47" s="87">
        <f t="shared" si="27"/>
        <v>0</v>
      </c>
      <c r="AY47" s="86">
        <f t="shared" si="28"/>
        <v>0</v>
      </c>
      <c r="AZ47" s="86">
        <f t="shared" si="29"/>
        <v>0</v>
      </c>
      <c r="BA47" s="86">
        <f t="shared" si="30"/>
        <v>0</v>
      </c>
      <c r="BB47" s="85">
        <f t="shared" si="25"/>
        <v>0</v>
      </c>
      <c r="BC47" s="88" t="s">
        <v>789</v>
      </c>
      <c r="BD47" s="88" t="s">
        <v>789</v>
      </c>
      <c r="BE47" s="88" t="s">
        <v>805</v>
      </c>
      <c r="BF47" s="88" t="s">
        <v>829</v>
      </c>
    </row>
    <row r="48" spans="1:58" x14ac:dyDescent="0.2">
      <c r="A48" s="83">
        <v>177381</v>
      </c>
      <c r="B48" s="84" t="s">
        <v>748</v>
      </c>
      <c r="C48" s="84">
        <v>0</v>
      </c>
      <c r="D48" s="84">
        <v>0</v>
      </c>
      <c r="E48" s="84">
        <v>0</v>
      </c>
      <c r="F48" s="85">
        <f t="shared" si="16"/>
        <v>0</v>
      </c>
      <c r="G48" s="84">
        <v>0</v>
      </c>
      <c r="H48" s="84">
        <v>0</v>
      </c>
      <c r="I48" s="84">
        <v>0</v>
      </c>
      <c r="J48" s="85">
        <f t="shared" si="31"/>
        <v>0</v>
      </c>
      <c r="K48" s="86">
        <v>0</v>
      </c>
      <c r="L48" s="86">
        <v>0</v>
      </c>
      <c r="M48" s="86">
        <v>0</v>
      </c>
      <c r="N48" s="87">
        <f t="shared" si="17"/>
        <v>0</v>
      </c>
      <c r="O48" s="84">
        <v>0</v>
      </c>
      <c r="P48" s="84">
        <v>0</v>
      </c>
      <c r="Q48" s="84">
        <v>0</v>
      </c>
      <c r="R48" s="85">
        <f t="shared" si="18"/>
        <v>0</v>
      </c>
      <c r="S48" s="84">
        <v>0</v>
      </c>
      <c r="T48" s="84">
        <v>0</v>
      </c>
      <c r="U48" s="84">
        <v>0</v>
      </c>
      <c r="V48" s="85">
        <f t="shared" si="19"/>
        <v>0</v>
      </c>
      <c r="W48" s="84">
        <v>0</v>
      </c>
      <c r="X48" s="84">
        <v>0</v>
      </c>
      <c r="Y48" s="84">
        <v>0</v>
      </c>
      <c r="Z48" s="85">
        <f t="shared" si="20"/>
        <v>0</v>
      </c>
      <c r="AA48" s="84">
        <v>0</v>
      </c>
      <c r="AB48" s="84">
        <v>0</v>
      </c>
      <c r="AC48" s="84">
        <v>0</v>
      </c>
      <c r="AD48" s="85">
        <f t="shared" si="21"/>
        <v>0</v>
      </c>
      <c r="AE48" s="84">
        <v>0</v>
      </c>
      <c r="AF48" s="84">
        <v>0</v>
      </c>
      <c r="AG48" s="84">
        <v>0</v>
      </c>
      <c r="AH48" s="85">
        <f t="shared" si="22"/>
        <v>0</v>
      </c>
      <c r="AI48" s="86">
        <v>0</v>
      </c>
      <c r="AJ48" s="86">
        <v>0</v>
      </c>
      <c r="AK48" s="86">
        <v>0</v>
      </c>
      <c r="AL48" s="87">
        <f t="shared" si="23"/>
        <v>0</v>
      </c>
      <c r="AM48" s="84">
        <v>0</v>
      </c>
      <c r="AN48" s="84">
        <v>0</v>
      </c>
      <c r="AO48" s="84">
        <v>0</v>
      </c>
      <c r="AP48" s="85">
        <f t="shared" si="24"/>
        <v>0</v>
      </c>
      <c r="AQ48" s="99">
        <v>0</v>
      </c>
      <c r="AR48" s="86">
        <v>0</v>
      </c>
      <c r="AS48" s="84">
        <v>0</v>
      </c>
      <c r="AT48" s="85">
        <f t="shared" si="26"/>
        <v>0</v>
      </c>
      <c r="AU48" s="84"/>
      <c r="AV48" s="86"/>
      <c r="AW48" s="86"/>
      <c r="AX48" s="87">
        <f t="shared" si="27"/>
        <v>0</v>
      </c>
      <c r="AY48" s="86">
        <f t="shared" si="28"/>
        <v>0</v>
      </c>
      <c r="AZ48" s="86">
        <f t="shared" si="29"/>
        <v>0</v>
      </c>
      <c r="BA48" s="86">
        <f t="shared" si="30"/>
        <v>0</v>
      </c>
      <c r="BB48" s="85">
        <f t="shared" si="25"/>
        <v>0</v>
      </c>
      <c r="BC48" s="88" t="s">
        <v>789</v>
      </c>
      <c r="BD48" s="88" t="s">
        <v>789</v>
      </c>
      <c r="BE48" s="88" t="s">
        <v>805</v>
      </c>
      <c r="BF48" s="88" t="s">
        <v>829</v>
      </c>
    </row>
    <row r="49" spans="1:58" x14ac:dyDescent="0.2">
      <c r="A49" s="89">
        <v>208879</v>
      </c>
      <c r="B49" s="90" t="s">
        <v>761</v>
      </c>
      <c r="C49" s="84">
        <v>0</v>
      </c>
      <c r="D49" s="84">
        <v>0</v>
      </c>
      <c r="E49" s="84">
        <v>0</v>
      </c>
      <c r="F49" s="85">
        <f t="shared" si="16"/>
        <v>0</v>
      </c>
      <c r="G49" s="84">
        <v>0</v>
      </c>
      <c r="H49" s="84">
        <v>0</v>
      </c>
      <c r="I49" s="84">
        <v>0</v>
      </c>
      <c r="J49" s="85">
        <f t="shared" si="31"/>
        <v>0</v>
      </c>
      <c r="K49" s="86">
        <v>0</v>
      </c>
      <c r="L49" s="86">
        <v>0</v>
      </c>
      <c r="M49" s="86">
        <v>0</v>
      </c>
      <c r="N49" s="87">
        <f t="shared" si="17"/>
        <v>0</v>
      </c>
      <c r="O49" s="84">
        <v>0</v>
      </c>
      <c r="P49" s="84">
        <v>0</v>
      </c>
      <c r="Q49" s="84">
        <v>0</v>
      </c>
      <c r="R49" s="85">
        <f t="shared" si="18"/>
        <v>0</v>
      </c>
      <c r="S49" s="84">
        <v>0</v>
      </c>
      <c r="T49" s="84">
        <v>0</v>
      </c>
      <c r="U49" s="84">
        <v>0</v>
      </c>
      <c r="V49" s="85">
        <f t="shared" si="19"/>
        <v>0</v>
      </c>
      <c r="W49" s="84">
        <v>0</v>
      </c>
      <c r="X49" s="84">
        <v>0</v>
      </c>
      <c r="Y49" s="84">
        <v>0</v>
      </c>
      <c r="Z49" s="85">
        <f t="shared" si="20"/>
        <v>0</v>
      </c>
      <c r="AA49" s="84">
        <v>0</v>
      </c>
      <c r="AB49" s="84">
        <v>0</v>
      </c>
      <c r="AC49" s="84">
        <v>0</v>
      </c>
      <c r="AD49" s="85">
        <f t="shared" si="21"/>
        <v>0</v>
      </c>
      <c r="AE49" s="84">
        <v>0</v>
      </c>
      <c r="AF49" s="84">
        <v>0</v>
      </c>
      <c r="AG49" s="84">
        <v>0</v>
      </c>
      <c r="AH49" s="85">
        <f t="shared" si="22"/>
        <v>0</v>
      </c>
      <c r="AI49" s="86">
        <v>0</v>
      </c>
      <c r="AJ49" s="86">
        <v>0</v>
      </c>
      <c r="AK49" s="86">
        <v>0</v>
      </c>
      <c r="AL49" s="87">
        <f t="shared" si="23"/>
        <v>0</v>
      </c>
      <c r="AM49" s="84">
        <v>0</v>
      </c>
      <c r="AN49" s="84">
        <v>0</v>
      </c>
      <c r="AO49" s="84">
        <v>0</v>
      </c>
      <c r="AP49" s="85">
        <f t="shared" si="24"/>
        <v>0</v>
      </c>
      <c r="AQ49" s="99">
        <v>0</v>
      </c>
      <c r="AR49" s="86">
        <v>0</v>
      </c>
      <c r="AS49" s="84">
        <v>0</v>
      </c>
      <c r="AT49" s="85">
        <f t="shared" si="26"/>
        <v>0</v>
      </c>
      <c r="AU49" s="84"/>
      <c r="AV49" s="86"/>
      <c r="AW49" s="86"/>
      <c r="AX49" s="87">
        <f t="shared" si="27"/>
        <v>0</v>
      </c>
      <c r="AY49" s="86">
        <f t="shared" si="28"/>
        <v>0</v>
      </c>
      <c r="AZ49" s="86">
        <f t="shared" si="29"/>
        <v>0</v>
      </c>
      <c r="BA49" s="86">
        <f t="shared" si="30"/>
        <v>0</v>
      </c>
      <c r="BB49" s="85">
        <f t="shared" si="25"/>
        <v>0</v>
      </c>
      <c r="BC49" s="88" t="s">
        <v>789</v>
      </c>
      <c r="BD49" s="88" t="s">
        <v>789</v>
      </c>
      <c r="BE49" s="88" t="s">
        <v>805</v>
      </c>
      <c r="BF49" s="88" t="s">
        <v>829</v>
      </c>
    </row>
    <row r="50" spans="1:58" x14ac:dyDescent="0.2">
      <c r="A50" s="83">
        <v>143236</v>
      </c>
      <c r="B50" s="84" t="s">
        <v>763</v>
      </c>
      <c r="C50" s="84">
        <v>0</v>
      </c>
      <c r="D50" s="84">
        <v>0</v>
      </c>
      <c r="E50" s="84">
        <v>0</v>
      </c>
      <c r="F50" s="85">
        <f t="shared" si="16"/>
        <v>0</v>
      </c>
      <c r="G50" s="84">
        <v>0</v>
      </c>
      <c r="H50" s="84">
        <v>0</v>
      </c>
      <c r="I50" s="84">
        <v>0</v>
      </c>
      <c r="J50" s="85">
        <f t="shared" si="31"/>
        <v>0</v>
      </c>
      <c r="K50" s="86">
        <v>0</v>
      </c>
      <c r="L50" s="86">
        <v>0</v>
      </c>
      <c r="M50" s="86">
        <v>0</v>
      </c>
      <c r="N50" s="87">
        <f t="shared" si="17"/>
        <v>0</v>
      </c>
      <c r="O50" s="84">
        <v>0</v>
      </c>
      <c r="P50" s="84">
        <v>0</v>
      </c>
      <c r="Q50" s="84">
        <v>0</v>
      </c>
      <c r="R50" s="85">
        <f t="shared" si="18"/>
        <v>0</v>
      </c>
      <c r="S50" s="84">
        <v>0</v>
      </c>
      <c r="T50" s="84">
        <v>0</v>
      </c>
      <c r="U50" s="84">
        <v>0</v>
      </c>
      <c r="V50" s="85">
        <f t="shared" si="19"/>
        <v>0</v>
      </c>
      <c r="W50" s="84">
        <v>0</v>
      </c>
      <c r="X50" s="84">
        <v>0</v>
      </c>
      <c r="Y50" s="84">
        <v>0</v>
      </c>
      <c r="Z50" s="85">
        <f t="shared" si="20"/>
        <v>0</v>
      </c>
      <c r="AA50" s="84">
        <v>0</v>
      </c>
      <c r="AB50" s="84">
        <v>0</v>
      </c>
      <c r="AC50" s="84">
        <v>0</v>
      </c>
      <c r="AD50" s="85">
        <f t="shared" si="21"/>
        <v>0</v>
      </c>
      <c r="AE50" s="84">
        <v>0</v>
      </c>
      <c r="AF50" s="84">
        <v>0</v>
      </c>
      <c r="AG50" s="84">
        <v>0</v>
      </c>
      <c r="AH50" s="85">
        <f t="shared" si="22"/>
        <v>0</v>
      </c>
      <c r="AI50" s="86">
        <v>0</v>
      </c>
      <c r="AJ50" s="86">
        <v>0</v>
      </c>
      <c r="AK50" s="86">
        <v>0</v>
      </c>
      <c r="AL50" s="87">
        <f t="shared" si="23"/>
        <v>0</v>
      </c>
      <c r="AM50" s="84">
        <v>0</v>
      </c>
      <c r="AN50" s="84">
        <v>0</v>
      </c>
      <c r="AO50" s="84">
        <v>0</v>
      </c>
      <c r="AP50" s="85">
        <f t="shared" si="24"/>
        <v>0</v>
      </c>
      <c r="AQ50" s="99">
        <v>0</v>
      </c>
      <c r="AR50" s="86">
        <v>0</v>
      </c>
      <c r="AS50" s="84">
        <v>0</v>
      </c>
      <c r="AT50" s="85">
        <f t="shared" si="26"/>
        <v>0</v>
      </c>
      <c r="AU50" s="84"/>
      <c r="AV50" s="86"/>
      <c r="AW50" s="86"/>
      <c r="AX50" s="87">
        <f t="shared" si="27"/>
        <v>0</v>
      </c>
      <c r="AY50" s="86">
        <f t="shared" si="28"/>
        <v>0</v>
      </c>
      <c r="AZ50" s="86">
        <f t="shared" si="29"/>
        <v>0</v>
      </c>
      <c r="BA50" s="86">
        <f t="shared" si="30"/>
        <v>0</v>
      </c>
      <c r="BB50" s="85">
        <f t="shared" si="25"/>
        <v>0</v>
      </c>
      <c r="BC50" s="88" t="s">
        <v>789</v>
      </c>
      <c r="BD50" s="88" t="s">
        <v>789</v>
      </c>
      <c r="BE50" s="88" t="s">
        <v>805</v>
      </c>
      <c r="BF50" s="88" t="s">
        <v>829</v>
      </c>
    </row>
    <row r="51" spans="1:58" x14ac:dyDescent="0.2">
      <c r="A51" s="89">
        <v>176790</v>
      </c>
      <c r="B51" s="90" t="s">
        <v>773</v>
      </c>
      <c r="C51" s="84">
        <v>0</v>
      </c>
      <c r="D51" s="84">
        <v>0</v>
      </c>
      <c r="E51" s="84">
        <v>0</v>
      </c>
      <c r="F51" s="85">
        <f t="shared" si="16"/>
        <v>0</v>
      </c>
      <c r="G51" s="84">
        <v>0</v>
      </c>
      <c r="H51" s="84">
        <v>0</v>
      </c>
      <c r="I51" s="84">
        <v>0</v>
      </c>
      <c r="J51" s="85">
        <f t="shared" si="31"/>
        <v>0</v>
      </c>
      <c r="K51" s="86">
        <v>0</v>
      </c>
      <c r="L51" s="86">
        <v>0</v>
      </c>
      <c r="M51" s="86">
        <v>0</v>
      </c>
      <c r="N51" s="87">
        <f t="shared" si="17"/>
        <v>0</v>
      </c>
      <c r="O51" s="90">
        <v>0</v>
      </c>
      <c r="P51" s="84">
        <v>0</v>
      </c>
      <c r="Q51" s="84">
        <v>0</v>
      </c>
      <c r="R51" s="85">
        <f t="shared" si="18"/>
        <v>0</v>
      </c>
      <c r="S51" s="84">
        <v>0</v>
      </c>
      <c r="T51" s="84">
        <v>0</v>
      </c>
      <c r="U51" s="84">
        <v>0</v>
      </c>
      <c r="V51" s="85">
        <f t="shared" si="19"/>
        <v>0</v>
      </c>
      <c r="W51" s="84">
        <v>0</v>
      </c>
      <c r="X51" s="84">
        <v>0</v>
      </c>
      <c r="Y51" s="84">
        <v>0</v>
      </c>
      <c r="Z51" s="85">
        <f t="shared" si="20"/>
        <v>0</v>
      </c>
      <c r="AA51" s="84">
        <v>0</v>
      </c>
      <c r="AB51" s="84">
        <v>0</v>
      </c>
      <c r="AC51" s="84">
        <v>0</v>
      </c>
      <c r="AD51" s="85">
        <f t="shared" si="21"/>
        <v>0</v>
      </c>
      <c r="AE51" s="84">
        <v>0</v>
      </c>
      <c r="AF51" s="84">
        <v>0</v>
      </c>
      <c r="AG51" s="84">
        <v>0</v>
      </c>
      <c r="AH51" s="85">
        <f t="shared" si="22"/>
        <v>0</v>
      </c>
      <c r="AI51" s="86">
        <v>0</v>
      </c>
      <c r="AJ51" s="86">
        <v>0</v>
      </c>
      <c r="AK51" s="86">
        <v>0</v>
      </c>
      <c r="AL51" s="87">
        <f t="shared" si="23"/>
        <v>0</v>
      </c>
      <c r="AM51" s="84">
        <v>0</v>
      </c>
      <c r="AN51" s="84">
        <v>0</v>
      </c>
      <c r="AO51" s="84">
        <v>0</v>
      </c>
      <c r="AP51" s="85">
        <f t="shared" si="24"/>
        <v>0</v>
      </c>
      <c r="AQ51" s="99">
        <v>0</v>
      </c>
      <c r="AR51" s="86">
        <v>0</v>
      </c>
      <c r="AS51" s="84">
        <v>0</v>
      </c>
      <c r="AT51" s="85">
        <f t="shared" si="26"/>
        <v>0</v>
      </c>
      <c r="AU51" s="84"/>
      <c r="AV51" s="86"/>
      <c r="AW51" s="86"/>
      <c r="AX51" s="87">
        <f t="shared" si="27"/>
        <v>0</v>
      </c>
      <c r="AY51" s="86">
        <f t="shared" si="28"/>
        <v>0</v>
      </c>
      <c r="AZ51" s="86">
        <f t="shared" si="29"/>
        <v>0</v>
      </c>
      <c r="BA51" s="86">
        <f t="shared" si="30"/>
        <v>0</v>
      </c>
      <c r="BB51" s="85">
        <f t="shared" si="25"/>
        <v>0</v>
      </c>
      <c r="BC51" s="88" t="s">
        <v>789</v>
      </c>
      <c r="BD51" s="88" t="s">
        <v>789</v>
      </c>
      <c r="BE51" s="88" t="s">
        <v>805</v>
      </c>
      <c r="BF51" s="88" t="s">
        <v>829</v>
      </c>
    </row>
    <row r="52" spans="1:58" x14ac:dyDescent="0.2">
      <c r="A52" s="83">
        <v>119043</v>
      </c>
      <c r="B52" s="84" t="s">
        <v>25</v>
      </c>
      <c r="C52" s="84">
        <v>-108231.92</v>
      </c>
      <c r="D52" s="84">
        <v>158500</v>
      </c>
      <c r="E52" s="84">
        <v>20</v>
      </c>
      <c r="F52" s="85">
        <f t="shared" si="16"/>
        <v>-20.48553690851735</v>
      </c>
      <c r="G52" s="84">
        <v>-28639.919999999998</v>
      </c>
      <c r="H52" s="84">
        <v>1429304</v>
      </c>
      <c r="I52" s="84">
        <v>172.9</v>
      </c>
      <c r="J52" s="85">
        <f t="shared" si="31"/>
        <v>-0.62116772918847218</v>
      </c>
      <c r="K52" s="86">
        <v>15427.6</v>
      </c>
      <c r="L52" s="86">
        <v>845000</v>
      </c>
      <c r="M52" s="86">
        <v>110</v>
      </c>
      <c r="N52" s="87">
        <f t="shared" si="17"/>
        <v>0.54772544378698229</v>
      </c>
      <c r="O52" s="84">
        <v>-39597.379999999997</v>
      </c>
      <c r="P52" s="84">
        <v>609645</v>
      </c>
      <c r="Q52" s="84">
        <v>82.5</v>
      </c>
      <c r="R52" s="85">
        <f t="shared" si="18"/>
        <v>-2.0134976584733737</v>
      </c>
      <c r="S52" s="84">
        <v>-11452.55</v>
      </c>
      <c r="T52" s="84">
        <v>748931</v>
      </c>
      <c r="U52" s="84">
        <v>102.1</v>
      </c>
      <c r="V52" s="85">
        <f t="shared" si="19"/>
        <v>-0.47404774271595107</v>
      </c>
      <c r="W52" s="84">
        <v>-83603.05</v>
      </c>
      <c r="X52" s="84">
        <v>644550</v>
      </c>
      <c r="Y52" s="84">
        <v>87.5</v>
      </c>
      <c r="Z52" s="85">
        <f t="shared" si="20"/>
        <v>-3.891228764254131</v>
      </c>
      <c r="AA52" s="84">
        <v>227048.95</v>
      </c>
      <c r="AB52" s="84">
        <v>933280</v>
      </c>
      <c r="AC52" s="84">
        <v>129</v>
      </c>
      <c r="AD52" s="85">
        <f t="shared" si="21"/>
        <v>7.5416996506943264</v>
      </c>
      <c r="AE52" s="84">
        <v>-28583.05</v>
      </c>
      <c r="AF52" s="84">
        <v>303460</v>
      </c>
      <c r="AG52" s="84">
        <v>43</v>
      </c>
      <c r="AH52" s="85">
        <f t="shared" si="22"/>
        <v>-2.8257150860080404</v>
      </c>
      <c r="AI52" s="86">
        <v>-57103.06</v>
      </c>
      <c r="AJ52" s="86">
        <v>823620</v>
      </c>
      <c r="AK52" s="86">
        <v>112</v>
      </c>
      <c r="AL52" s="87">
        <f t="shared" si="23"/>
        <v>-2.1492859085500595</v>
      </c>
      <c r="AM52" s="84">
        <v>-21713.03</v>
      </c>
      <c r="AN52" s="84">
        <v>937600</v>
      </c>
      <c r="AO52" s="84">
        <v>130</v>
      </c>
      <c r="AP52" s="85">
        <f t="shared" si="24"/>
        <v>-0.71790094923208192</v>
      </c>
      <c r="AQ52" s="99">
        <v>-60203.03</v>
      </c>
      <c r="AR52" s="86">
        <v>1092790</v>
      </c>
      <c r="AS52" s="84">
        <v>102</v>
      </c>
      <c r="AT52" s="85">
        <f t="shared" si="26"/>
        <v>-1.5425514874770085</v>
      </c>
      <c r="AU52" s="84"/>
      <c r="AV52" s="86"/>
      <c r="AW52" s="86"/>
      <c r="AX52" s="87">
        <f t="shared" si="27"/>
        <v>0</v>
      </c>
      <c r="AY52" s="86">
        <f t="shared" si="28"/>
        <v>-196650.43999999997</v>
      </c>
      <c r="AZ52" s="86">
        <f t="shared" si="29"/>
        <v>8526680</v>
      </c>
      <c r="BA52" s="86">
        <f t="shared" si="30"/>
        <v>1091</v>
      </c>
      <c r="BB52" s="85">
        <f t="shared" si="25"/>
        <v>-0.691888660064644</v>
      </c>
      <c r="BC52" s="88" t="s">
        <v>789</v>
      </c>
      <c r="BD52" s="88" t="s">
        <v>789</v>
      </c>
      <c r="BE52" s="88" t="s">
        <v>805</v>
      </c>
      <c r="BF52" s="88" t="s">
        <v>828</v>
      </c>
    </row>
    <row r="53" spans="1:58" x14ac:dyDescent="0.2">
      <c r="A53" s="83">
        <v>122712</v>
      </c>
      <c r="B53" s="84" t="s">
        <v>58</v>
      </c>
      <c r="C53" s="84">
        <v>-899.73</v>
      </c>
      <c r="D53" s="84">
        <v>79100</v>
      </c>
      <c r="E53" s="84">
        <v>10</v>
      </c>
      <c r="F53" s="85">
        <f t="shared" si="16"/>
        <v>-0.34123767383059422</v>
      </c>
      <c r="G53" s="84">
        <v>73100.27</v>
      </c>
      <c r="H53" s="84">
        <v>78100</v>
      </c>
      <c r="I53" s="84">
        <v>10</v>
      </c>
      <c r="J53" s="85">
        <f t="shared" si="31"/>
        <v>29.015472087067863</v>
      </c>
      <c r="K53" s="86">
        <v>70700.27</v>
      </c>
      <c r="L53" s="86">
        <v>0</v>
      </c>
      <c r="M53" s="86">
        <v>0</v>
      </c>
      <c r="N53" s="87">
        <f t="shared" si="17"/>
        <v>0</v>
      </c>
      <c r="O53" s="84">
        <v>70150.27</v>
      </c>
      <c r="P53" s="84">
        <v>72700</v>
      </c>
      <c r="Q53" s="84">
        <v>10</v>
      </c>
      <c r="R53" s="85">
        <f t="shared" si="18"/>
        <v>29.91276987620358</v>
      </c>
      <c r="S53" s="84">
        <v>70150.27</v>
      </c>
      <c r="T53" s="84">
        <v>0</v>
      </c>
      <c r="U53" s="84">
        <v>0</v>
      </c>
      <c r="V53" s="85">
        <f t="shared" si="19"/>
        <v>0</v>
      </c>
      <c r="W53" s="84">
        <v>0.27</v>
      </c>
      <c r="X53" s="84">
        <v>0</v>
      </c>
      <c r="Y53" s="84">
        <v>0</v>
      </c>
      <c r="Z53" s="85">
        <f t="shared" si="20"/>
        <v>0</v>
      </c>
      <c r="AA53" s="84">
        <v>-1599.73</v>
      </c>
      <c r="AB53" s="84">
        <v>0</v>
      </c>
      <c r="AC53" s="84">
        <v>0</v>
      </c>
      <c r="AD53" s="85">
        <f t="shared" si="21"/>
        <v>0</v>
      </c>
      <c r="AE53" s="84">
        <v>-1599.73</v>
      </c>
      <c r="AF53" s="84">
        <v>0</v>
      </c>
      <c r="AG53" s="84">
        <v>0</v>
      </c>
      <c r="AH53" s="85">
        <f t="shared" si="22"/>
        <v>0</v>
      </c>
      <c r="AI53" s="86">
        <v>-1599.73</v>
      </c>
      <c r="AJ53" s="86">
        <v>0</v>
      </c>
      <c r="AK53" s="86">
        <v>0</v>
      </c>
      <c r="AL53" s="87">
        <f t="shared" si="23"/>
        <v>0</v>
      </c>
      <c r="AM53" s="84">
        <v>-1599.73</v>
      </c>
      <c r="AN53" s="84">
        <v>0</v>
      </c>
      <c r="AO53" s="84">
        <v>0</v>
      </c>
      <c r="AP53" s="85">
        <f t="shared" si="24"/>
        <v>0</v>
      </c>
      <c r="AQ53" s="99">
        <v>-1599.73</v>
      </c>
      <c r="AR53" s="86">
        <v>0</v>
      </c>
      <c r="AS53" s="84">
        <v>0</v>
      </c>
      <c r="AT53" s="85">
        <f t="shared" si="26"/>
        <v>0</v>
      </c>
      <c r="AU53" s="84"/>
      <c r="AV53" s="86"/>
      <c r="AW53" s="86"/>
      <c r="AX53" s="87">
        <f t="shared" si="27"/>
        <v>0</v>
      </c>
      <c r="AY53" s="86">
        <f t="shared" si="28"/>
        <v>275202.97000000015</v>
      </c>
      <c r="AZ53" s="86">
        <f t="shared" si="29"/>
        <v>229900</v>
      </c>
      <c r="BA53" s="86">
        <f t="shared" si="30"/>
        <v>30</v>
      </c>
      <c r="BB53" s="85">
        <f t="shared" si="25"/>
        <v>35.911653327533728</v>
      </c>
      <c r="BC53" s="88" t="s">
        <v>789</v>
      </c>
      <c r="BD53" s="88" t="s">
        <v>789</v>
      </c>
      <c r="BE53" s="88" t="s">
        <v>805</v>
      </c>
      <c r="BF53" s="88" t="s">
        <v>828</v>
      </c>
    </row>
    <row r="54" spans="1:58" x14ac:dyDescent="0.2">
      <c r="A54" s="83">
        <v>140481</v>
      </c>
      <c r="B54" s="84" t="s">
        <v>64</v>
      </c>
      <c r="C54" s="84">
        <v>-110661.52</v>
      </c>
      <c r="D54" s="84">
        <v>4004535</v>
      </c>
      <c r="E54" s="84">
        <v>511</v>
      </c>
      <c r="F54" s="85">
        <f t="shared" si="16"/>
        <v>-0.82902149687791471</v>
      </c>
      <c r="G54" s="84">
        <v>-300575.56</v>
      </c>
      <c r="H54" s="84">
        <v>2496447.5</v>
      </c>
      <c r="I54" s="84">
        <v>312.25</v>
      </c>
      <c r="J54" s="85">
        <f t="shared" si="31"/>
        <v>-3.7324407422948012</v>
      </c>
      <c r="K54" s="86">
        <v>-133760.18</v>
      </c>
      <c r="L54" s="86">
        <v>3562110</v>
      </c>
      <c r="M54" s="86">
        <v>464</v>
      </c>
      <c r="N54" s="87">
        <f t="shared" si="17"/>
        <v>-1.1265248406141304</v>
      </c>
      <c r="O54" s="84">
        <v>-174460.2</v>
      </c>
      <c r="P54" s="84">
        <v>2231585.5</v>
      </c>
      <c r="Q54" s="84">
        <v>304.55</v>
      </c>
      <c r="R54" s="85">
        <f t="shared" si="18"/>
        <v>-2.4235083979529355</v>
      </c>
      <c r="S54" s="84">
        <v>-211161.88</v>
      </c>
      <c r="T54" s="84">
        <v>2924180</v>
      </c>
      <c r="U54" s="84">
        <v>400.5</v>
      </c>
      <c r="V54" s="85">
        <f t="shared" si="19"/>
        <v>-2.2385825359587987</v>
      </c>
      <c r="W54" s="84">
        <v>-121142.58</v>
      </c>
      <c r="X54" s="84">
        <v>3606280</v>
      </c>
      <c r="Y54" s="84">
        <v>498</v>
      </c>
      <c r="Z54" s="85">
        <f t="shared" si="20"/>
        <v>-1.0077635125392372</v>
      </c>
      <c r="AA54" s="84">
        <v>3419.39</v>
      </c>
      <c r="AB54" s="84">
        <v>3148378</v>
      </c>
      <c r="AC54" s="84">
        <v>440.4</v>
      </c>
      <c r="AD54" s="85">
        <f t="shared" si="21"/>
        <v>3.3668476275720387E-2</v>
      </c>
      <c r="AE54" s="84">
        <v>-137385.12</v>
      </c>
      <c r="AF54" s="84">
        <v>3566449</v>
      </c>
      <c r="AG54" s="84">
        <v>490.9</v>
      </c>
      <c r="AH54" s="85">
        <f t="shared" si="22"/>
        <v>-1.155646302526687</v>
      </c>
      <c r="AI54" s="86">
        <v>-8245.2800000000007</v>
      </c>
      <c r="AJ54" s="86">
        <v>4798969</v>
      </c>
      <c r="AK54" s="86">
        <v>649.15</v>
      </c>
      <c r="AL54" s="87">
        <f t="shared" si="23"/>
        <v>-5.3262206944866705E-2</v>
      </c>
      <c r="AM54" s="84">
        <v>-195375.22</v>
      </c>
      <c r="AN54" s="84">
        <v>3734436</v>
      </c>
      <c r="AO54" s="84">
        <v>510.8</v>
      </c>
      <c r="AP54" s="85">
        <f t="shared" si="24"/>
        <v>-1.6218330746597345</v>
      </c>
      <c r="AQ54" s="99">
        <v>668226.78</v>
      </c>
      <c r="AR54" s="86">
        <v>4393630</v>
      </c>
      <c r="AS54" s="84">
        <v>585.9</v>
      </c>
      <c r="AT54" s="85">
        <f t="shared" si="26"/>
        <v>4.2585174081568091</v>
      </c>
      <c r="AU54" s="84"/>
      <c r="AV54" s="86"/>
      <c r="AW54" s="86"/>
      <c r="AX54" s="87">
        <f t="shared" si="27"/>
        <v>0</v>
      </c>
      <c r="AY54" s="86">
        <f t="shared" si="28"/>
        <v>-721121.36999999988</v>
      </c>
      <c r="AZ54" s="86">
        <f t="shared" si="29"/>
        <v>38467000</v>
      </c>
      <c r="BA54" s="86">
        <f t="shared" si="30"/>
        <v>5167.45</v>
      </c>
      <c r="BB54" s="85">
        <f t="shared" si="25"/>
        <v>-0.56239480853718771</v>
      </c>
      <c r="BC54" s="88" t="s">
        <v>789</v>
      </c>
      <c r="BD54" s="88" t="s">
        <v>789</v>
      </c>
      <c r="BE54" s="88" t="s">
        <v>805</v>
      </c>
      <c r="BF54" s="88" t="s">
        <v>828</v>
      </c>
    </row>
    <row r="55" spans="1:58" x14ac:dyDescent="0.2">
      <c r="A55" s="83">
        <v>140927</v>
      </c>
      <c r="B55" s="84" t="s">
        <v>70</v>
      </c>
      <c r="C55" s="84">
        <v>424267.06</v>
      </c>
      <c r="D55" s="84">
        <v>3167950</v>
      </c>
      <c r="E55" s="84">
        <v>410</v>
      </c>
      <c r="F55" s="85">
        <f t="shared" si="16"/>
        <v>4.0177439037863607</v>
      </c>
      <c r="G55" s="84">
        <v>436253.12</v>
      </c>
      <c r="H55" s="84">
        <v>2161045</v>
      </c>
      <c r="I55" s="84">
        <v>274.5</v>
      </c>
      <c r="J55" s="85">
        <f t="shared" si="31"/>
        <v>6.2580125448567712</v>
      </c>
      <c r="K55" s="86">
        <v>164595.26</v>
      </c>
      <c r="L55" s="86">
        <v>3034762</v>
      </c>
      <c r="M55" s="86">
        <v>401.2</v>
      </c>
      <c r="N55" s="87">
        <f t="shared" si="17"/>
        <v>1.6270988631068928</v>
      </c>
      <c r="O55" s="84">
        <v>520311.16</v>
      </c>
      <c r="P55" s="84">
        <v>1699680</v>
      </c>
      <c r="Q55" s="84">
        <v>231</v>
      </c>
      <c r="R55" s="85">
        <f t="shared" si="18"/>
        <v>9.4898133531017592</v>
      </c>
      <c r="S55" s="84">
        <v>83889.06</v>
      </c>
      <c r="T55" s="84">
        <v>1923750</v>
      </c>
      <c r="U55" s="84">
        <v>267.5</v>
      </c>
      <c r="V55" s="85">
        <f t="shared" si="19"/>
        <v>1.3518185107212475</v>
      </c>
      <c r="W55" s="84">
        <v>201100.05</v>
      </c>
      <c r="X55" s="84">
        <v>1832960</v>
      </c>
      <c r="Y55" s="84">
        <v>253.5</v>
      </c>
      <c r="Z55" s="85">
        <f t="shared" si="20"/>
        <v>3.2913983392981843</v>
      </c>
      <c r="AA55" s="84">
        <v>307629.07</v>
      </c>
      <c r="AB55" s="84">
        <v>1809960</v>
      </c>
      <c r="AC55" s="84">
        <v>255.1</v>
      </c>
      <c r="AD55" s="85">
        <f t="shared" si="21"/>
        <v>5.2689016166103118</v>
      </c>
      <c r="AE55" s="84">
        <v>9002.1200000000008</v>
      </c>
      <c r="AF55" s="84">
        <v>2085075</v>
      </c>
      <c r="AG55" s="84">
        <v>290</v>
      </c>
      <c r="AH55" s="85">
        <f t="shared" si="22"/>
        <v>0.12952224740117263</v>
      </c>
      <c r="AI55" s="86">
        <v>484206.36</v>
      </c>
      <c r="AJ55" s="86">
        <v>3340122.5</v>
      </c>
      <c r="AK55" s="86">
        <v>459.25</v>
      </c>
      <c r="AL55" s="87">
        <f t="shared" si="23"/>
        <v>4.4939660626219542</v>
      </c>
      <c r="AM55" s="84">
        <v>43989.35</v>
      </c>
      <c r="AN55" s="84">
        <v>1780550</v>
      </c>
      <c r="AO55" s="84">
        <v>244</v>
      </c>
      <c r="AP55" s="85">
        <f t="shared" si="24"/>
        <v>0.76587001207492067</v>
      </c>
      <c r="AQ55" s="99">
        <v>429303.35</v>
      </c>
      <c r="AR55" s="86">
        <v>2628315</v>
      </c>
      <c r="AS55" s="84">
        <v>347.9</v>
      </c>
      <c r="AT55" s="85">
        <f t="shared" si="26"/>
        <v>4.5734601065701792</v>
      </c>
      <c r="AU55" s="84"/>
      <c r="AV55" s="86"/>
      <c r="AW55" s="86"/>
      <c r="AX55" s="87">
        <f t="shared" si="27"/>
        <v>0</v>
      </c>
      <c r="AY55" s="86">
        <f t="shared" si="28"/>
        <v>3104545.96</v>
      </c>
      <c r="AZ55" s="86">
        <f t="shared" si="29"/>
        <v>25464169.5</v>
      </c>
      <c r="BA55" s="86">
        <f t="shared" si="30"/>
        <v>3433.9500000000003</v>
      </c>
      <c r="BB55" s="85">
        <f t="shared" si="25"/>
        <v>3.6575462946081942</v>
      </c>
      <c r="BC55" s="88" t="s">
        <v>789</v>
      </c>
      <c r="BD55" s="88" t="s">
        <v>789</v>
      </c>
      <c r="BE55" s="88" t="s">
        <v>805</v>
      </c>
      <c r="BF55" s="88" t="s">
        <v>828</v>
      </c>
    </row>
    <row r="56" spans="1:58" x14ac:dyDescent="0.2">
      <c r="A56" s="83">
        <v>145198</v>
      </c>
      <c r="B56" s="84" t="s">
        <v>109</v>
      </c>
      <c r="C56" s="84">
        <v>43677.599999999999</v>
      </c>
      <c r="D56" s="84">
        <v>0</v>
      </c>
      <c r="E56" s="84">
        <v>0</v>
      </c>
      <c r="F56" s="85">
        <f t="shared" si="16"/>
        <v>0</v>
      </c>
      <c r="G56" s="84">
        <v>75877.600000000006</v>
      </c>
      <c r="H56" s="84">
        <v>82100</v>
      </c>
      <c r="I56" s="84">
        <v>10</v>
      </c>
      <c r="J56" s="85">
        <f t="shared" si="31"/>
        <v>28.650494518879416</v>
      </c>
      <c r="K56" s="86">
        <v>66477.600000000006</v>
      </c>
      <c r="L56" s="86">
        <v>75100</v>
      </c>
      <c r="M56" s="86">
        <v>10</v>
      </c>
      <c r="N56" s="87">
        <f t="shared" si="17"/>
        <v>26.555632490013316</v>
      </c>
      <c r="O56" s="84">
        <v>-22.4</v>
      </c>
      <c r="P56" s="84">
        <v>0</v>
      </c>
      <c r="Q56" s="84">
        <v>0</v>
      </c>
      <c r="R56" s="85">
        <f t="shared" si="18"/>
        <v>0</v>
      </c>
      <c r="S56" s="84">
        <v>-22.4</v>
      </c>
      <c r="T56" s="84">
        <v>0</v>
      </c>
      <c r="U56" s="84">
        <v>0</v>
      </c>
      <c r="V56" s="85">
        <f t="shared" si="19"/>
        <v>0</v>
      </c>
      <c r="W56" s="84">
        <v>-22.4</v>
      </c>
      <c r="X56" s="84">
        <v>0</v>
      </c>
      <c r="Y56" s="84">
        <v>0</v>
      </c>
      <c r="Z56" s="85">
        <f t="shared" si="20"/>
        <v>0</v>
      </c>
      <c r="AA56" s="84">
        <v>-622.4</v>
      </c>
      <c r="AB56" s="84">
        <v>0</v>
      </c>
      <c r="AC56" s="84">
        <v>0</v>
      </c>
      <c r="AD56" s="85">
        <f t="shared" si="21"/>
        <v>0</v>
      </c>
      <c r="AE56" s="84">
        <v>-622.4</v>
      </c>
      <c r="AF56" s="84">
        <v>0</v>
      </c>
      <c r="AG56" s="84">
        <v>0</v>
      </c>
      <c r="AH56" s="85">
        <f t="shared" si="22"/>
        <v>0</v>
      </c>
      <c r="AI56" s="86">
        <v>65577.600000000006</v>
      </c>
      <c r="AJ56" s="86">
        <v>216200</v>
      </c>
      <c r="AK56" s="86">
        <v>30</v>
      </c>
      <c r="AL56" s="87">
        <f t="shared" si="23"/>
        <v>9.4028936170212774</v>
      </c>
      <c r="AM56" s="84">
        <v>68477.600000000006</v>
      </c>
      <c r="AN56" s="84">
        <v>72700</v>
      </c>
      <c r="AO56" s="84">
        <v>10</v>
      </c>
      <c r="AP56" s="85">
        <f t="shared" si="24"/>
        <v>29.199526822558465</v>
      </c>
      <c r="AQ56" s="99">
        <v>-600.4</v>
      </c>
      <c r="AR56" s="86">
        <v>0</v>
      </c>
      <c r="AS56" s="84">
        <v>0</v>
      </c>
      <c r="AT56" s="85">
        <f t="shared" si="26"/>
        <v>0</v>
      </c>
      <c r="AU56" s="84"/>
      <c r="AV56" s="86"/>
      <c r="AW56" s="86"/>
      <c r="AX56" s="87">
        <f t="shared" si="27"/>
        <v>0</v>
      </c>
      <c r="AY56" s="86">
        <f t="shared" si="28"/>
        <v>318175.60000000003</v>
      </c>
      <c r="AZ56" s="86">
        <f t="shared" si="29"/>
        <v>446100</v>
      </c>
      <c r="BA56" s="86">
        <f t="shared" si="30"/>
        <v>60</v>
      </c>
      <c r="BB56" s="85">
        <f t="shared" si="25"/>
        <v>21.397148621385341</v>
      </c>
      <c r="BC56" s="88" t="s">
        <v>789</v>
      </c>
      <c r="BD56" s="88" t="s">
        <v>789</v>
      </c>
      <c r="BE56" s="88" t="s">
        <v>805</v>
      </c>
      <c r="BF56" s="88" t="s">
        <v>828</v>
      </c>
    </row>
    <row r="57" spans="1:58" x14ac:dyDescent="0.2">
      <c r="A57" s="83">
        <v>148557</v>
      </c>
      <c r="B57" s="84" t="s">
        <v>145</v>
      </c>
      <c r="C57" s="84">
        <v>-56637.32</v>
      </c>
      <c r="D57" s="84">
        <v>21512815</v>
      </c>
      <c r="E57" s="84">
        <v>2706.5</v>
      </c>
      <c r="F57" s="85">
        <f t="shared" si="16"/>
        <v>-7.8981741812961248E-2</v>
      </c>
      <c r="G57" s="84">
        <v>993575.08</v>
      </c>
      <c r="H57" s="84">
        <v>14384590</v>
      </c>
      <c r="I57" s="84">
        <v>1774</v>
      </c>
      <c r="J57" s="85">
        <f t="shared" si="31"/>
        <v>2.1412377745907252</v>
      </c>
      <c r="K57" s="86">
        <v>-645631.96</v>
      </c>
      <c r="L57" s="86">
        <v>15377815</v>
      </c>
      <c r="M57" s="86">
        <v>1971.5</v>
      </c>
      <c r="N57" s="87">
        <f t="shared" si="17"/>
        <v>-1.2595390697573094</v>
      </c>
      <c r="O57" s="84">
        <v>2003676.83</v>
      </c>
      <c r="P57" s="84">
        <v>10907413</v>
      </c>
      <c r="Q57" s="84">
        <v>1431.3</v>
      </c>
      <c r="R57" s="85">
        <f t="shared" si="18"/>
        <v>5.6946575443691367</v>
      </c>
      <c r="S57" s="84">
        <v>622072.04</v>
      </c>
      <c r="T57" s="84">
        <v>11661075</v>
      </c>
      <c r="U57" s="84">
        <v>1572.5</v>
      </c>
      <c r="V57" s="85">
        <f t="shared" si="19"/>
        <v>1.6537268853857816</v>
      </c>
      <c r="W57" s="84">
        <v>1221585.9099999999</v>
      </c>
      <c r="X57" s="84">
        <v>15794290</v>
      </c>
      <c r="Y57" s="84">
        <v>2108</v>
      </c>
      <c r="Z57" s="85">
        <f t="shared" si="20"/>
        <v>2.3203054584916445</v>
      </c>
      <c r="AA57" s="84">
        <v>-247424.99</v>
      </c>
      <c r="AB57" s="84">
        <v>7395690</v>
      </c>
      <c r="AC57" s="84">
        <v>1023</v>
      </c>
      <c r="AD57" s="85">
        <f t="shared" si="21"/>
        <v>-1.037114142155769</v>
      </c>
      <c r="AE57" s="84">
        <v>106724.21</v>
      </c>
      <c r="AF57" s="84">
        <v>15470551.5</v>
      </c>
      <c r="AG57" s="84">
        <v>2106.4499999999998</v>
      </c>
      <c r="AH57" s="85">
        <f t="shared" si="22"/>
        <v>0.20695618381801065</v>
      </c>
      <c r="AI57" s="86">
        <v>1378138.33</v>
      </c>
      <c r="AJ57" s="86">
        <v>21278595.5</v>
      </c>
      <c r="AK57" s="86">
        <v>2819.7499999999995</v>
      </c>
      <c r="AL57" s="87">
        <f t="shared" si="23"/>
        <v>2.0077588405682136</v>
      </c>
      <c r="AM57" s="84">
        <v>457259.05</v>
      </c>
      <c r="AN57" s="84">
        <v>14052897</v>
      </c>
      <c r="AO57" s="84">
        <v>1858.1</v>
      </c>
      <c r="AP57" s="85">
        <f t="shared" si="24"/>
        <v>1.0086909873458831</v>
      </c>
      <c r="AQ57" s="99">
        <v>2874040.13</v>
      </c>
      <c r="AR57" s="86">
        <v>20413147.5</v>
      </c>
      <c r="AS57" s="84">
        <v>2610.9499999999998</v>
      </c>
      <c r="AT57" s="85">
        <f t="shared" si="26"/>
        <v>3.942220259761509</v>
      </c>
      <c r="AU57" s="84"/>
      <c r="AV57" s="86"/>
      <c r="AW57" s="86"/>
      <c r="AX57" s="87">
        <f t="shared" si="27"/>
        <v>0</v>
      </c>
      <c r="AY57" s="86">
        <f t="shared" si="28"/>
        <v>8707377.3099999987</v>
      </c>
      <c r="AZ57" s="86">
        <f t="shared" si="29"/>
        <v>168248879.5</v>
      </c>
      <c r="BA57" s="86">
        <f t="shared" si="30"/>
        <v>21982.05</v>
      </c>
      <c r="BB57" s="85">
        <f t="shared" si="25"/>
        <v>1.5525887606282689</v>
      </c>
      <c r="BC57" s="88" t="s">
        <v>789</v>
      </c>
      <c r="BD57" s="88" t="s">
        <v>789</v>
      </c>
      <c r="BE57" s="88" t="s">
        <v>805</v>
      </c>
      <c r="BF57" s="88" t="s">
        <v>828</v>
      </c>
    </row>
    <row r="58" spans="1:58" x14ac:dyDescent="0.2">
      <c r="A58" s="83">
        <v>149305</v>
      </c>
      <c r="B58" s="84" t="s">
        <v>152</v>
      </c>
      <c r="C58" s="84">
        <v>96130.2</v>
      </c>
      <c r="D58" s="84">
        <v>0</v>
      </c>
      <c r="E58" s="84">
        <v>0</v>
      </c>
      <c r="F58" s="85">
        <f t="shared" si="16"/>
        <v>0</v>
      </c>
      <c r="G58" s="84">
        <v>96.2</v>
      </c>
      <c r="H58" s="84">
        <v>0</v>
      </c>
      <c r="I58" s="84">
        <v>0</v>
      </c>
      <c r="J58" s="85">
        <f t="shared" si="31"/>
        <v>0</v>
      </c>
      <c r="K58" s="86">
        <v>-3.8</v>
      </c>
      <c r="L58" s="86">
        <v>0</v>
      </c>
      <c r="M58" s="86">
        <v>0</v>
      </c>
      <c r="N58" s="87">
        <f t="shared" si="17"/>
        <v>0</v>
      </c>
      <c r="O58" s="84">
        <v>-3.8</v>
      </c>
      <c r="P58" s="84">
        <v>0</v>
      </c>
      <c r="Q58" s="84">
        <v>0</v>
      </c>
      <c r="R58" s="85">
        <f t="shared" si="18"/>
        <v>0</v>
      </c>
      <c r="S58" s="84">
        <v>-3.8</v>
      </c>
      <c r="T58" s="84">
        <v>0</v>
      </c>
      <c r="U58" s="84">
        <v>0</v>
      </c>
      <c r="V58" s="85">
        <f t="shared" si="19"/>
        <v>0</v>
      </c>
      <c r="W58" s="84">
        <v>-3.8</v>
      </c>
      <c r="X58" s="84">
        <v>0</v>
      </c>
      <c r="Y58" s="84">
        <v>0</v>
      </c>
      <c r="Z58" s="85">
        <f t="shared" si="20"/>
        <v>0</v>
      </c>
      <c r="AA58" s="84">
        <v>-3.8</v>
      </c>
      <c r="AB58" s="84">
        <v>0</v>
      </c>
      <c r="AC58" s="84">
        <v>0</v>
      </c>
      <c r="AD58" s="85">
        <f t="shared" si="21"/>
        <v>0</v>
      </c>
      <c r="AE58" s="84">
        <v>-3.8</v>
      </c>
      <c r="AF58" s="84">
        <v>0</v>
      </c>
      <c r="AG58" s="84">
        <v>0</v>
      </c>
      <c r="AH58" s="85">
        <f t="shared" si="22"/>
        <v>0</v>
      </c>
      <c r="AI58" s="86">
        <v>-3.8</v>
      </c>
      <c r="AJ58" s="86">
        <v>0</v>
      </c>
      <c r="AK58" s="86">
        <v>0</v>
      </c>
      <c r="AL58" s="87">
        <f t="shared" si="23"/>
        <v>0</v>
      </c>
      <c r="AM58" s="84">
        <v>-3.8</v>
      </c>
      <c r="AN58" s="84">
        <v>0</v>
      </c>
      <c r="AO58" s="84">
        <v>0</v>
      </c>
      <c r="AP58" s="85">
        <f t="shared" si="24"/>
        <v>0</v>
      </c>
      <c r="AQ58" s="99">
        <v>303096.2</v>
      </c>
      <c r="AR58" s="86">
        <v>313600</v>
      </c>
      <c r="AS58" s="84">
        <v>42</v>
      </c>
      <c r="AT58" s="85">
        <f t="shared" si="26"/>
        <v>27.062160714285714</v>
      </c>
      <c r="AU58" s="84"/>
      <c r="AV58" s="86"/>
      <c r="AW58" s="86"/>
      <c r="AX58" s="87">
        <f t="shared" si="27"/>
        <v>0</v>
      </c>
      <c r="AY58" s="86">
        <f t="shared" si="28"/>
        <v>399292.19999999995</v>
      </c>
      <c r="AZ58" s="86">
        <f t="shared" si="29"/>
        <v>313600</v>
      </c>
      <c r="BA58" s="86">
        <f t="shared" si="30"/>
        <v>42</v>
      </c>
      <c r="BB58" s="85">
        <f t="shared" si="25"/>
        <v>38.197595663265297</v>
      </c>
      <c r="BC58" s="88" t="s">
        <v>789</v>
      </c>
      <c r="BD58" s="88" t="s">
        <v>789</v>
      </c>
      <c r="BE58" s="88" t="s">
        <v>805</v>
      </c>
      <c r="BF58" s="88" t="s">
        <v>828</v>
      </c>
    </row>
    <row r="59" spans="1:58" x14ac:dyDescent="0.2">
      <c r="A59" s="83">
        <v>172178</v>
      </c>
      <c r="B59" s="84" t="s">
        <v>179</v>
      </c>
      <c r="C59" s="84">
        <v>3741298.47</v>
      </c>
      <c r="D59" s="84">
        <v>6071690</v>
      </c>
      <c r="E59" s="84">
        <v>751.5</v>
      </c>
      <c r="F59" s="85">
        <f t="shared" si="16"/>
        <v>18.485620000362339</v>
      </c>
      <c r="G59" s="84">
        <v>3924054.5</v>
      </c>
      <c r="H59" s="84">
        <v>4673850</v>
      </c>
      <c r="I59" s="84">
        <v>570</v>
      </c>
      <c r="J59" s="85">
        <f t="shared" si="31"/>
        <v>26.02687067406956</v>
      </c>
      <c r="K59" s="86">
        <v>3650424.33</v>
      </c>
      <c r="L59" s="86">
        <v>5846180</v>
      </c>
      <c r="M59" s="86">
        <v>738</v>
      </c>
      <c r="N59" s="87">
        <f t="shared" si="17"/>
        <v>18.732356838140461</v>
      </c>
      <c r="O59" s="84">
        <v>4567764.41</v>
      </c>
      <c r="P59" s="84">
        <v>5532780</v>
      </c>
      <c r="Q59" s="84">
        <v>726.5</v>
      </c>
      <c r="R59" s="85">
        <f t="shared" si="18"/>
        <v>25.593046661895105</v>
      </c>
      <c r="S59" s="84">
        <v>3815130.44</v>
      </c>
      <c r="T59" s="84">
        <v>5435050</v>
      </c>
      <c r="U59" s="84">
        <v>725</v>
      </c>
      <c r="V59" s="85">
        <f t="shared" si="19"/>
        <v>21.760433416435912</v>
      </c>
      <c r="W59" s="84">
        <v>4082985.49</v>
      </c>
      <c r="X59" s="84">
        <v>5169270</v>
      </c>
      <c r="Y59" s="84">
        <v>684.5</v>
      </c>
      <c r="Z59" s="85">
        <f t="shared" si="20"/>
        <v>23.695718099460855</v>
      </c>
      <c r="AA59" s="84">
        <v>4130032.49</v>
      </c>
      <c r="AB59" s="84">
        <v>4593436</v>
      </c>
      <c r="AC59" s="84">
        <v>617.79999999999995</v>
      </c>
      <c r="AD59" s="85">
        <f t="shared" si="21"/>
        <v>27.872600639260025</v>
      </c>
      <c r="AE59" s="84">
        <v>3348468.48</v>
      </c>
      <c r="AF59" s="84">
        <v>4722790</v>
      </c>
      <c r="AG59" s="84">
        <v>633</v>
      </c>
      <c r="AH59" s="85">
        <f t="shared" si="22"/>
        <v>21.270065872079851</v>
      </c>
      <c r="AI59" s="86">
        <v>4163247.04</v>
      </c>
      <c r="AJ59" s="86">
        <v>7846768.5</v>
      </c>
      <c r="AK59" s="86">
        <v>1029.0999999999999</v>
      </c>
      <c r="AL59" s="87">
        <f t="shared" si="23"/>
        <v>16.447618945302132</v>
      </c>
      <c r="AM59" s="84">
        <v>3805876.05</v>
      </c>
      <c r="AN59" s="84">
        <v>4529391.5</v>
      </c>
      <c r="AO59" s="84">
        <v>590.95000000000005</v>
      </c>
      <c r="AP59" s="85">
        <f t="shared" si="24"/>
        <v>26.048125349729649</v>
      </c>
      <c r="AQ59" s="99">
        <v>3604224.55</v>
      </c>
      <c r="AR59" s="86">
        <v>6563830</v>
      </c>
      <c r="AS59" s="84">
        <v>836.5</v>
      </c>
      <c r="AT59" s="85">
        <f t="shared" si="26"/>
        <v>15.374908765156928</v>
      </c>
      <c r="AU59" s="84"/>
      <c r="AV59" s="86"/>
      <c r="AW59" s="86"/>
      <c r="AX59" s="87">
        <f t="shared" si="27"/>
        <v>0</v>
      </c>
      <c r="AY59" s="86">
        <f t="shared" si="28"/>
        <v>42833506.25</v>
      </c>
      <c r="AZ59" s="86">
        <f t="shared" si="29"/>
        <v>60985036</v>
      </c>
      <c r="BA59" s="86">
        <f t="shared" si="30"/>
        <v>7902.8499999999995</v>
      </c>
      <c r="BB59" s="85">
        <f t="shared" si="25"/>
        <v>21.070827727313301</v>
      </c>
      <c r="BC59" s="88" t="s">
        <v>789</v>
      </c>
      <c r="BD59" s="88" t="s">
        <v>789</v>
      </c>
      <c r="BE59" s="88" t="s">
        <v>805</v>
      </c>
      <c r="BF59" s="88" t="s">
        <v>828</v>
      </c>
    </row>
    <row r="60" spans="1:58" x14ac:dyDescent="0.2">
      <c r="A60" s="83">
        <v>174176</v>
      </c>
      <c r="B60" s="84" t="s">
        <v>265</v>
      </c>
      <c r="C60" s="84">
        <v>266351.18</v>
      </c>
      <c r="D60" s="84">
        <v>1046887.5</v>
      </c>
      <c r="E60" s="84">
        <v>136.25</v>
      </c>
      <c r="F60" s="85">
        <f t="shared" si="16"/>
        <v>7.6326590966078012</v>
      </c>
      <c r="G60" s="84">
        <v>546544.66</v>
      </c>
      <c r="H60" s="84">
        <v>1297197.5</v>
      </c>
      <c r="I60" s="84">
        <v>164.75</v>
      </c>
      <c r="J60" s="85">
        <f t="shared" si="31"/>
        <v>13.061144860362436</v>
      </c>
      <c r="K60" s="86">
        <v>459521.37</v>
      </c>
      <c r="L60" s="86">
        <v>911297.5</v>
      </c>
      <c r="M60" s="86">
        <v>119.75</v>
      </c>
      <c r="N60" s="87">
        <f t="shared" si="17"/>
        <v>15.127487017137653</v>
      </c>
      <c r="O60" s="84">
        <v>396161.83</v>
      </c>
      <c r="P60" s="84">
        <v>793695</v>
      </c>
      <c r="Q60" s="84">
        <v>109.5</v>
      </c>
      <c r="R60" s="85">
        <f t="shared" si="18"/>
        <v>15.473219221489362</v>
      </c>
      <c r="S60" s="84">
        <v>504456.29</v>
      </c>
      <c r="T60" s="84">
        <v>1069908</v>
      </c>
      <c r="U60" s="84">
        <v>150.80000000000001</v>
      </c>
      <c r="V60" s="85">
        <f t="shared" si="19"/>
        <v>14.61634550821192</v>
      </c>
      <c r="W60" s="84">
        <v>355474.79</v>
      </c>
      <c r="X60" s="84">
        <v>712000</v>
      </c>
      <c r="Y60" s="84">
        <v>100</v>
      </c>
      <c r="Z60" s="85">
        <f t="shared" si="20"/>
        <v>14.97787036516854</v>
      </c>
      <c r="AA60" s="84">
        <v>208499.28</v>
      </c>
      <c r="AB60" s="84">
        <v>443857.5</v>
      </c>
      <c r="AC60" s="84">
        <v>61.75</v>
      </c>
      <c r="AD60" s="85">
        <f t="shared" si="21"/>
        <v>14.562055794934185</v>
      </c>
      <c r="AE60" s="84">
        <v>606108</v>
      </c>
      <c r="AF60" s="84">
        <v>989987.5</v>
      </c>
      <c r="AG60" s="84">
        <v>138.75</v>
      </c>
      <c r="AH60" s="85">
        <f t="shared" si="22"/>
        <v>18.367140999255039</v>
      </c>
      <c r="AI60" s="86">
        <v>215486.01</v>
      </c>
      <c r="AJ60" s="86">
        <v>482485</v>
      </c>
      <c r="AK60" s="86">
        <v>66.5</v>
      </c>
      <c r="AL60" s="87">
        <f t="shared" si="23"/>
        <v>13.845127434013493</v>
      </c>
      <c r="AM60" s="84">
        <v>223016</v>
      </c>
      <c r="AN60" s="84">
        <v>448650</v>
      </c>
      <c r="AO60" s="84">
        <v>63</v>
      </c>
      <c r="AP60" s="85">
        <f t="shared" si="24"/>
        <v>15.409553103755712</v>
      </c>
      <c r="AQ60" s="99">
        <v>258170</v>
      </c>
      <c r="AR60" s="86">
        <v>876950</v>
      </c>
      <c r="AS60" s="84">
        <v>119</v>
      </c>
      <c r="AT60" s="85">
        <f t="shared" si="26"/>
        <v>8.2430697303152964</v>
      </c>
      <c r="AU60" s="84"/>
      <c r="AV60" s="86"/>
      <c r="AW60" s="86"/>
      <c r="AX60" s="87">
        <f t="shared" si="27"/>
        <v>0</v>
      </c>
      <c r="AY60" s="86">
        <f t="shared" si="28"/>
        <v>4039789.41</v>
      </c>
      <c r="AZ60" s="86">
        <f t="shared" si="29"/>
        <v>9072915.5</v>
      </c>
      <c r="BA60" s="86">
        <f t="shared" si="30"/>
        <v>1230.05</v>
      </c>
      <c r="BB60" s="85">
        <f t="shared" si="25"/>
        <v>13.357743968848823</v>
      </c>
      <c r="BC60" s="88" t="s">
        <v>789</v>
      </c>
      <c r="BD60" s="88" t="s">
        <v>789</v>
      </c>
      <c r="BE60" s="88" t="s">
        <v>805</v>
      </c>
      <c r="BF60" s="88" t="s">
        <v>828</v>
      </c>
    </row>
    <row r="61" spans="1:58" x14ac:dyDescent="0.2">
      <c r="A61" s="83">
        <v>174358</v>
      </c>
      <c r="B61" s="84" t="s">
        <v>248</v>
      </c>
      <c r="C61" s="84">
        <v>-33541.18</v>
      </c>
      <c r="D61" s="84">
        <v>0</v>
      </c>
      <c r="E61" s="84">
        <v>0</v>
      </c>
      <c r="F61" s="85">
        <f t="shared" si="16"/>
        <v>0</v>
      </c>
      <c r="G61" s="84">
        <v>-33541.18</v>
      </c>
      <c r="H61" s="84">
        <v>0</v>
      </c>
      <c r="I61" s="84">
        <v>0</v>
      </c>
      <c r="J61" s="85">
        <f t="shared" si="31"/>
        <v>0</v>
      </c>
      <c r="K61" s="86">
        <v>-33541.18</v>
      </c>
      <c r="L61" s="86">
        <v>0</v>
      </c>
      <c r="M61" s="86">
        <v>0</v>
      </c>
      <c r="N61" s="87">
        <f t="shared" si="17"/>
        <v>0</v>
      </c>
      <c r="O61" s="84">
        <v>-33541.18</v>
      </c>
      <c r="P61" s="84">
        <v>0</v>
      </c>
      <c r="Q61" s="84">
        <v>0</v>
      </c>
      <c r="R61" s="85">
        <f t="shared" si="18"/>
        <v>0</v>
      </c>
      <c r="S61" s="84">
        <v>-33541.18</v>
      </c>
      <c r="T61" s="84">
        <v>0</v>
      </c>
      <c r="U61" s="84">
        <v>0</v>
      </c>
      <c r="V61" s="85">
        <f t="shared" si="19"/>
        <v>0</v>
      </c>
      <c r="W61" s="84">
        <v>-33541.18</v>
      </c>
      <c r="X61" s="84">
        <v>0</v>
      </c>
      <c r="Y61" s="84">
        <v>0</v>
      </c>
      <c r="Z61" s="85">
        <f t="shared" si="20"/>
        <v>0</v>
      </c>
      <c r="AA61" s="84">
        <v>-33541.18</v>
      </c>
      <c r="AB61" s="84">
        <v>0</v>
      </c>
      <c r="AC61" s="84">
        <v>0</v>
      </c>
      <c r="AD61" s="85">
        <f t="shared" si="21"/>
        <v>0</v>
      </c>
      <c r="AE61" s="84">
        <v>-33541.18</v>
      </c>
      <c r="AF61" s="84">
        <v>0</v>
      </c>
      <c r="AG61" s="84">
        <v>0</v>
      </c>
      <c r="AH61" s="85">
        <f t="shared" si="22"/>
        <v>0</v>
      </c>
      <c r="AI61" s="86">
        <v>-33541.18</v>
      </c>
      <c r="AJ61" s="86">
        <v>0</v>
      </c>
      <c r="AK61" s="86">
        <v>0</v>
      </c>
      <c r="AL61" s="87">
        <f t="shared" si="23"/>
        <v>0</v>
      </c>
      <c r="AM61" s="84">
        <v>-33541.18</v>
      </c>
      <c r="AN61" s="84">
        <v>0</v>
      </c>
      <c r="AO61" s="84">
        <v>0</v>
      </c>
      <c r="AP61" s="85">
        <f t="shared" si="24"/>
        <v>0</v>
      </c>
      <c r="AQ61" s="99">
        <v>-33541.18</v>
      </c>
      <c r="AR61" s="86">
        <v>0</v>
      </c>
      <c r="AS61" s="84">
        <v>0</v>
      </c>
      <c r="AT61" s="85">
        <f t="shared" si="26"/>
        <v>0</v>
      </c>
      <c r="AU61" s="84"/>
      <c r="AV61" s="86"/>
      <c r="AW61" s="86"/>
      <c r="AX61" s="87">
        <f t="shared" si="27"/>
        <v>0</v>
      </c>
      <c r="AY61" s="86">
        <f t="shared" si="28"/>
        <v>-368952.98</v>
      </c>
      <c r="AZ61" s="86">
        <f t="shared" si="29"/>
        <v>0</v>
      </c>
      <c r="BA61" s="86">
        <f t="shared" si="30"/>
        <v>0</v>
      </c>
      <c r="BB61" s="85">
        <f t="shared" si="25"/>
        <v>0</v>
      </c>
      <c r="BC61" s="88" t="s">
        <v>789</v>
      </c>
      <c r="BD61" s="88" t="s">
        <v>789</v>
      </c>
      <c r="BE61" s="88" t="s">
        <v>805</v>
      </c>
      <c r="BF61" s="88" t="s">
        <v>828</v>
      </c>
    </row>
    <row r="62" spans="1:58" x14ac:dyDescent="0.2">
      <c r="A62" s="83">
        <v>176069</v>
      </c>
      <c r="B62" s="84" t="s">
        <v>291</v>
      </c>
      <c r="C62" s="84">
        <v>0</v>
      </c>
      <c r="D62" s="84">
        <v>0</v>
      </c>
      <c r="E62" s="84">
        <v>0</v>
      </c>
      <c r="F62" s="85">
        <f t="shared" si="16"/>
        <v>0</v>
      </c>
      <c r="G62" s="84">
        <v>0</v>
      </c>
      <c r="H62" s="84">
        <v>0</v>
      </c>
      <c r="I62" s="84">
        <v>0</v>
      </c>
      <c r="J62" s="85">
        <f t="shared" si="31"/>
        <v>0</v>
      </c>
      <c r="K62" s="86">
        <v>0</v>
      </c>
      <c r="L62" s="86">
        <v>0</v>
      </c>
      <c r="M62" s="86">
        <v>0</v>
      </c>
      <c r="N62" s="87">
        <f t="shared" si="17"/>
        <v>0</v>
      </c>
      <c r="O62" s="84">
        <v>0</v>
      </c>
      <c r="P62" s="84">
        <v>0</v>
      </c>
      <c r="Q62" s="84">
        <v>0</v>
      </c>
      <c r="R62" s="85">
        <f t="shared" si="18"/>
        <v>0</v>
      </c>
      <c r="S62" s="84">
        <v>0</v>
      </c>
      <c r="T62" s="84">
        <v>0</v>
      </c>
      <c r="U62" s="84">
        <v>0</v>
      </c>
      <c r="V62" s="85">
        <f t="shared" si="19"/>
        <v>0</v>
      </c>
      <c r="W62" s="84">
        <v>0</v>
      </c>
      <c r="X62" s="84">
        <v>0</v>
      </c>
      <c r="Y62" s="84">
        <v>0</v>
      </c>
      <c r="Z62" s="85">
        <f t="shared" si="20"/>
        <v>0</v>
      </c>
      <c r="AA62" s="84">
        <v>0</v>
      </c>
      <c r="AB62" s="84">
        <v>0</v>
      </c>
      <c r="AC62" s="84">
        <v>0</v>
      </c>
      <c r="AD62" s="85">
        <f t="shared" si="21"/>
        <v>0</v>
      </c>
      <c r="AE62" s="84">
        <v>0</v>
      </c>
      <c r="AF62" s="84">
        <v>0</v>
      </c>
      <c r="AG62" s="84">
        <v>0</v>
      </c>
      <c r="AH62" s="85">
        <f t="shared" si="22"/>
        <v>0</v>
      </c>
      <c r="AI62" s="86">
        <v>0</v>
      </c>
      <c r="AJ62" s="86">
        <v>0</v>
      </c>
      <c r="AK62" s="86">
        <v>0</v>
      </c>
      <c r="AL62" s="87">
        <f t="shared" si="23"/>
        <v>0</v>
      </c>
      <c r="AM62" s="84">
        <v>0</v>
      </c>
      <c r="AN62" s="84">
        <v>0</v>
      </c>
      <c r="AO62" s="84">
        <v>0</v>
      </c>
      <c r="AP62" s="85">
        <f t="shared" si="24"/>
        <v>0</v>
      </c>
      <c r="AQ62" s="99">
        <v>0</v>
      </c>
      <c r="AR62" s="86">
        <v>0</v>
      </c>
      <c r="AS62" s="84">
        <v>0</v>
      </c>
      <c r="AT62" s="85">
        <f t="shared" si="26"/>
        <v>0</v>
      </c>
      <c r="AU62" s="84"/>
      <c r="AV62" s="86"/>
      <c r="AW62" s="86"/>
      <c r="AX62" s="87">
        <f t="shared" si="27"/>
        <v>0</v>
      </c>
      <c r="AY62" s="86">
        <f t="shared" si="28"/>
        <v>0</v>
      </c>
      <c r="AZ62" s="86">
        <f t="shared" si="29"/>
        <v>0</v>
      </c>
      <c r="BA62" s="86">
        <f t="shared" si="30"/>
        <v>0</v>
      </c>
      <c r="BB62" s="85">
        <f t="shared" si="25"/>
        <v>0</v>
      </c>
      <c r="BC62" s="88" t="s">
        <v>789</v>
      </c>
      <c r="BD62" s="88" t="s">
        <v>789</v>
      </c>
      <c r="BE62" s="88" t="s">
        <v>805</v>
      </c>
      <c r="BF62" s="88" t="s">
        <v>828</v>
      </c>
    </row>
    <row r="63" spans="1:58" x14ac:dyDescent="0.2">
      <c r="A63" s="83">
        <v>176609</v>
      </c>
      <c r="B63" s="84" t="s">
        <v>307</v>
      </c>
      <c r="C63" s="84">
        <v>-10850.19</v>
      </c>
      <c r="D63" s="84">
        <v>0</v>
      </c>
      <c r="E63" s="84">
        <v>0</v>
      </c>
      <c r="F63" s="85">
        <f t="shared" si="16"/>
        <v>0</v>
      </c>
      <c r="G63" s="84">
        <v>-10850.19</v>
      </c>
      <c r="H63" s="84">
        <v>0</v>
      </c>
      <c r="I63" s="84">
        <v>0</v>
      </c>
      <c r="J63" s="85">
        <f t="shared" si="31"/>
        <v>0</v>
      </c>
      <c r="K63" s="86">
        <v>-10850.19</v>
      </c>
      <c r="L63" s="86">
        <v>0</v>
      </c>
      <c r="M63" s="86">
        <v>0</v>
      </c>
      <c r="N63" s="87">
        <f t="shared" si="17"/>
        <v>0</v>
      </c>
      <c r="O63" s="84">
        <v>-10850.19</v>
      </c>
      <c r="P63" s="84">
        <v>0</v>
      </c>
      <c r="Q63" s="84">
        <v>0</v>
      </c>
      <c r="R63" s="85">
        <f t="shared" si="18"/>
        <v>0</v>
      </c>
      <c r="S63" s="84">
        <v>-10850.19</v>
      </c>
      <c r="T63" s="84">
        <v>0</v>
      </c>
      <c r="U63" s="84">
        <v>0</v>
      </c>
      <c r="V63" s="85">
        <f t="shared" si="19"/>
        <v>0</v>
      </c>
      <c r="W63" s="84">
        <v>-10850.19</v>
      </c>
      <c r="X63" s="84">
        <v>0</v>
      </c>
      <c r="Y63" s="84">
        <v>0</v>
      </c>
      <c r="Z63" s="85">
        <f t="shared" si="20"/>
        <v>0</v>
      </c>
      <c r="AA63" s="84">
        <v>-10850.19</v>
      </c>
      <c r="AB63" s="84">
        <v>0</v>
      </c>
      <c r="AC63" s="84">
        <v>0</v>
      </c>
      <c r="AD63" s="85">
        <f t="shared" si="21"/>
        <v>0</v>
      </c>
      <c r="AE63" s="84">
        <v>-10850.19</v>
      </c>
      <c r="AF63" s="84">
        <v>0</v>
      </c>
      <c r="AG63" s="84">
        <v>0</v>
      </c>
      <c r="AH63" s="85">
        <f t="shared" si="22"/>
        <v>0</v>
      </c>
      <c r="AI63" s="86">
        <v>-10850.19</v>
      </c>
      <c r="AJ63" s="86">
        <v>0</v>
      </c>
      <c r="AK63" s="86">
        <v>0</v>
      </c>
      <c r="AL63" s="87">
        <f t="shared" si="23"/>
        <v>0</v>
      </c>
      <c r="AM63" s="84">
        <v>-10850.19</v>
      </c>
      <c r="AN63" s="84">
        <v>0</v>
      </c>
      <c r="AO63" s="84">
        <v>0</v>
      </c>
      <c r="AP63" s="85">
        <f t="shared" si="24"/>
        <v>0</v>
      </c>
      <c r="AQ63" s="99">
        <v>-10850.19</v>
      </c>
      <c r="AR63" s="86">
        <v>0</v>
      </c>
      <c r="AS63" s="84">
        <v>0</v>
      </c>
      <c r="AT63" s="85">
        <f t="shared" si="26"/>
        <v>0</v>
      </c>
      <c r="AU63" s="84"/>
      <c r="AV63" s="86"/>
      <c r="AW63" s="86"/>
      <c r="AX63" s="87">
        <f t="shared" si="27"/>
        <v>0</v>
      </c>
      <c r="AY63" s="86">
        <f t="shared" si="28"/>
        <v>-119352.09000000001</v>
      </c>
      <c r="AZ63" s="86">
        <f t="shared" si="29"/>
        <v>0</v>
      </c>
      <c r="BA63" s="86">
        <f t="shared" si="30"/>
        <v>0</v>
      </c>
      <c r="BB63" s="85">
        <f t="shared" si="25"/>
        <v>0</v>
      </c>
      <c r="BC63" s="88" t="s">
        <v>789</v>
      </c>
      <c r="BD63" s="88" t="s">
        <v>789</v>
      </c>
      <c r="BE63" s="88" t="s">
        <v>805</v>
      </c>
      <c r="BF63" s="88" t="s">
        <v>828</v>
      </c>
    </row>
    <row r="64" spans="1:58" x14ac:dyDescent="0.2">
      <c r="A64" s="83">
        <v>176909</v>
      </c>
      <c r="B64" s="84" t="s">
        <v>266</v>
      </c>
      <c r="C64" s="84">
        <v>0</v>
      </c>
      <c r="D64" s="84">
        <v>0</v>
      </c>
      <c r="E64" s="84">
        <v>0</v>
      </c>
      <c r="F64" s="85">
        <f t="shared" si="16"/>
        <v>0</v>
      </c>
      <c r="G64" s="84">
        <v>0</v>
      </c>
      <c r="H64" s="84">
        <v>0</v>
      </c>
      <c r="I64" s="84">
        <v>0</v>
      </c>
      <c r="J64" s="85">
        <f t="shared" si="31"/>
        <v>0</v>
      </c>
      <c r="K64" s="86">
        <v>0</v>
      </c>
      <c r="L64" s="86">
        <v>0</v>
      </c>
      <c r="M64" s="86">
        <v>0</v>
      </c>
      <c r="N64" s="87">
        <f t="shared" si="17"/>
        <v>0</v>
      </c>
      <c r="O64" s="84">
        <v>0</v>
      </c>
      <c r="P64" s="84">
        <v>0</v>
      </c>
      <c r="Q64" s="84">
        <v>0</v>
      </c>
      <c r="R64" s="85">
        <f t="shared" si="18"/>
        <v>0</v>
      </c>
      <c r="S64" s="84">
        <v>0</v>
      </c>
      <c r="T64" s="84">
        <v>0</v>
      </c>
      <c r="U64" s="84">
        <v>0</v>
      </c>
      <c r="V64" s="85">
        <f t="shared" si="19"/>
        <v>0</v>
      </c>
      <c r="W64" s="84">
        <v>0</v>
      </c>
      <c r="X64" s="84">
        <v>0</v>
      </c>
      <c r="Y64" s="84">
        <v>0</v>
      </c>
      <c r="Z64" s="85">
        <f t="shared" si="20"/>
        <v>0</v>
      </c>
      <c r="AA64" s="84">
        <v>0</v>
      </c>
      <c r="AB64" s="84">
        <v>0</v>
      </c>
      <c r="AC64" s="84">
        <v>0</v>
      </c>
      <c r="AD64" s="85">
        <f t="shared" si="21"/>
        <v>0</v>
      </c>
      <c r="AE64" s="84">
        <v>0</v>
      </c>
      <c r="AF64" s="84">
        <v>0</v>
      </c>
      <c r="AG64" s="84">
        <v>0</v>
      </c>
      <c r="AH64" s="85">
        <f t="shared" si="22"/>
        <v>0</v>
      </c>
      <c r="AI64" s="86">
        <v>0</v>
      </c>
      <c r="AJ64" s="86">
        <v>0</v>
      </c>
      <c r="AK64" s="86">
        <v>0</v>
      </c>
      <c r="AL64" s="87">
        <f t="shared" si="23"/>
        <v>0</v>
      </c>
      <c r="AM64" s="84">
        <v>0</v>
      </c>
      <c r="AN64" s="84">
        <v>0</v>
      </c>
      <c r="AO64" s="84">
        <v>0</v>
      </c>
      <c r="AP64" s="85">
        <f t="shared" si="24"/>
        <v>0</v>
      </c>
      <c r="AQ64" s="99">
        <v>0</v>
      </c>
      <c r="AR64" s="86">
        <v>0</v>
      </c>
      <c r="AS64" s="84">
        <v>0</v>
      </c>
      <c r="AT64" s="85">
        <f t="shared" si="26"/>
        <v>0</v>
      </c>
      <c r="AU64" s="84"/>
      <c r="AV64" s="86"/>
      <c r="AW64" s="86"/>
      <c r="AX64" s="87">
        <f t="shared" si="27"/>
        <v>0</v>
      </c>
      <c r="AY64" s="86">
        <f t="shared" si="28"/>
        <v>0</v>
      </c>
      <c r="AZ64" s="86">
        <f t="shared" si="29"/>
        <v>0</v>
      </c>
      <c r="BA64" s="86">
        <f t="shared" si="30"/>
        <v>0</v>
      </c>
      <c r="BB64" s="85">
        <f t="shared" si="25"/>
        <v>0</v>
      </c>
      <c r="BC64" s="88" t="s">
        <v>789</v>
      </c>
      <c r="BD64" s="88" t="s">
        <v>789</v>
      </c>
      <c r="BE64" s="88" t="s">
        <v>805</v>
      </c>
      <c r="BF64" s="88" t="e">
        <v>#N/A</v>
      </c>
    </row>
    <row r="65" spans="1:58" x14ac:dyDescent="0.2">
      <c r="A65" s="83">
        <v>177303</v>
      </c>
      <c r="B65" s="84" t="s">
        <v>332</v>
      </c>
      <c r="C65" s="84">
        <v>-21449.38</v>
      </c>
      <c r="D65" s="84">
        <v>548690</v>
      </c>
      <c r="E65" s="84">
        <v>71.5</v>
      </c>
      <c r="F65" s="85">
        <f t="shared" si="16"/>
        <v>-1.1727594816745339</v>
      </c>
      <c r="G65" s="84">
        <v>-11089.38</v>
      </c>
      <c r="H65" s="84">
        <v>307540</v>
      </c>
      <c r="I65" s="84">
        <v>39</v>
      </c>
      <c r="J65" s="85">
        <f t="shared" si="31"/>
        <v>-1.117808350133316</v>
      </c>
      <c r="K65" s="86">
        <v>-21147.88</v>
      </c>
      <c r="L65" s="86">
        <v>169120</v>
      </c>
      <c r="M65" s="86">
        <v>22</v>
      </c>
      <c r="N65" s="87">
        <f t="shared" si="17"/>
        <v>-3.7513978240302746</v>
      </c>
      <c r="O65" s="84">
        <v>-12003.88</v>
      </c>
      <c r="P65" s="84">
        <v>156700</v>
      </c>
      <c r="Q65" s="84">
        <v>20</v>
      </c>
      <c r="R65" s="85">
        <f t="shared" si="18"/>
        <v>-2.3747305679642627</v>
      </c>
      <c r="S65" s="84">
        <v>-17341.88</v>
      </c>
      <c r="T65" s="84">
        <v>303142</v>
      </c>
      <c r="U65" s="84">
        <v>41.2</v>
      </c>
      <c r="V65" s="85">
        <f t="shared" si="19"/>
        <v>-1.7734206411516718</v>
      </c>
      <c r="W65" s="84">
        <v>-25497.88</v>
      </c>
      <c r="X65" s="84">
        <v>350770</v>
      </c>
      <c r="Y65" s="84">
        <v>47</v>
      </c>
      <c r="Z65" s="85">
        <f t="shared" si="20"/>
        <v>-2.1807349545286083</v>
      </c>
      <c r="AA65" s="84">
        <v>213297.12</v>
      </c>
      <c r="AB65" s="84">
        <v>719550</v>
      </c>
      <c r="AC65" s="84">
        <v>100</v>
      </c>
      <c r="AD65" s="85">
        <f t="shared" si="21"/>
        <v>9.1893693558474041</v>
      </c>
      <c r="AE65" s="84">
        <v>-10070.879999999999</v>
      </c>
      <c r="AF65" s="84">
        <v>225000</v>
      </c>
      <c r="AG65" s="84">
        <v>30</v>
      </c>
      <c r="AH65" s="85">
        <f t="shared" si="22"/>
        <v>-1.342784</v>
      </c>
      <c r="AI65" s="86">
        <v>58541.120000000003</v>
      </c>
      <c r="AJ65" s="86">
        <v>224300</v>
      </c>
      <c r="AK65" s="86">
        <v>30</v>
      </c>
      <c r="AL65" s="87">
        <f t="shared" si="23"/>
        <v>8.0908369148461894</v>
      </c>
      <c r="AM65" s="84">
        <v>-8774.8700000000008</v>
      </c>
      <c r="AN65" s="84">
        <v>286125</v>
      </c>
      <c r="AO65" s="84">
        <v>37.5</v>
      </c>
      <c r="AP65" s="85">
        <f t="shared" si="24"/>
        <v>-0.95070675404106608</v>
      </c>
      <c r="AQ65" s="99">
        <v>-22399.87</v>
      </c>
      <c r="AR65" s="86">
        <v>502700</v>
      </c>
      <c r="AS65" s="84">
        <v>63</v>
      </c>
      <c r="AT65" s="85">
        <f t="shared" si="26"/>
        <v>-1.2476553809429083</v>
      </c>
      <c r="AU65" s="84"/>
      <c r="AV65" s="86"/>
      <c r="AW65" s="86"/>
      <c r="AX65" s="87">
        <f t="shared" si="27"/>
        <v>0</v>
      </c>
      <c r="AY65" s="86">
        <f t="shared" si="28"/>
        <v>122062.34</v>
      </c>
      <c r="AZ65" s="86">
        <f t="shared" si="29"/>
        <v>3793637</v>
      </c>
      <c r="BA65" s="86">
        <f t="shared" si="30"/>
        <v>501.2</v>
      </c>
      <c r="BB65" s="85">
        <f t="shared" si="25"/>
        <v>0.96526636575929636</v>
      </c>
      <c r="BC65" s="88" t="s">
        <v>789</v>
      </c>
      <c r="BD65" s="88" t="s">
        <v>789</v>
      </c>
      <c r="BE65" s="88" t="s">
        <v>805</v>
      </c>
      <c r="BF65" s="88" t="s">
        <v>828</v>
      </c>
    </row>
    <row r="66" spans="1:58" x14ac:dyDescent="0.2">
      <c r="A66" s="83">
        <v>177753</v>
      </c>
      <c r="B66" s="84" t="s">
        <v>351</v>
      </c>
      <c r="C66" s="84">
        <v>-114599.8</v>
      </c>
      <c r="D66" s="84">
        <v>0</v>
      </c>
      <c r="E66" s="84">
        <v>0</v>
      </c>
      <c r="F66" s="85">
        <f t="shared" si="16"/>
        <v>0</v>
      </c>
      <c r="G66" s="84">
        <v>-114599.8</v>
      </c>
      <c r="H66" s="84">
        <v>0</v>
      </c>
      <c r="I66" s="84">
        <v>0</v>
      </c>
      <c r="J66" s="85">
        <f t="shared" si="31"/>
        <v>0</v>
      </c>
      <c r="K66" s="86">
        <v>-114599.8</v>
      </c>
      <c r="L66" s="86">
        <v>0</v>
      </c>
      <c r="M66" s="86">
        <v>0</v>
      </c>
      <c r="N66" s="87">
        <f t="shared" si="17"/>
        <v>0</v>
      </c>
      <c r="O66" s="84">
        <v>-114599.8</v>
      </c>
      <c r="P66" s="84">
        <v>0</v>
      </c>
      <c r="Q66" s="84">
        <v>0</v>
      </c>
      <c r="R66" s="85">
        <f t="shared" si="18"/>
        <v>0</v>
      </c>
      <c r="S66" s="84">
        <v>-114599.8</v>
      </c>
      <c r="T66" s="84">
        <v>0</v>
      </c>
      <c r="U66" s="84">
        <v>0</v>
      </c>
      <c r="V66" s="85">
        <f t="shared" si="19"/>
        <v>0</v>
      </c>
      <c r="W66" s="84">
        <v>0</v>
      </c>
      <c r="X66" s="84">
        <v>0</v>
      </c>
      <c r="Y66" s="84">
        <v>0</v>
      </c>
      <c r="Z66" s="85">
        <f t="shared" si="20"/>
        <v>0</v>
      </c>
      <c r="AA66" s="84">
        <v>0</v>
      </c>
      <c r="AB66" s="84">
        <v>0</v>
      </c>
      <c r="AC66" s="84">
        <v>0</v>
      </c>
      <c r="AD66" s="85">
        <f t="shared" si="21"/>
        <v>0</v>
      </c>
      <c r="AE66" s="84">
        <v>0</v>
      </c>
      <c r="AF66" s="84">
        <v>0</v>
      </c>
      <c r="AG66" s="84">
        <v>0</v>
      </c>
      <c r="AH66" s="85">
        <f t="shared" si="22"/>
        <v>0</v>
      </c>
      <c r="AI66" s="86">
        <v>0</v>
      </c>
      <c r="AJ66" s="86">
        <v>0</v>
      </c>
      <c r="AK66" s="86">
        <v>0</v>
      </c>
      <c r="AL66" s="87">
        <f t="shared" si="23"/>
        <v>0</v>
      </c>
      <c r="AM66" s="84">
        <v>0</v>
      </c>
      <c r="AN66" s="84">
        <v>0</v>
      </c>
      <c r="AO66" s="84">
        <v>0</v>
      </c>
      <c r="AP66" s="85">
        <f t="shared" si="24"/>
        <v>0</v>
      </c>
      <c r="AQ66" s="99">
        <v>0</v>
      </c>
      <c r="AR66" s="86">
        <v>0</v>
      </c>
      <c r="AS66" s="84">
        <v>0</v>
      </c>
      <c r="AT66" s="85">
        <f t="shared" si="26"/>
        <v>0</v>
      </c>
      <c r="AU66" s="84"/>
      <c r="AV66" s="86"/>
      <c r="AW66" s="86"/>
      <c r="AX66" s="87">
        <f t="shared" si="27"/>
        <v>0</v>
      </c>
      <c r="AY66" s="86">
        <f t="shared" si="28"/>
        <v>-572999</v>
      </c>
      <c r="AZ66" s="86">
        <f t="shared" si="29"/>
        <v>0</v>
      </c>
      <c r="BA66" s="86">
        <f t="shared" si="30"/>
        <v>0</v>
      </c>
      <c r="BB66" s="85">
        <f t="shared" si="25"/>
        <v>0</v>
      </c>
      <c r="BC66" s="88" t="s">
        <v>789</v>
      </c>
      <c r="BD66" s="88" t="s">
        <v>789</v>
      </c>
      <c r="BE66" s="88" t="s">
        <v>805</v>
      </c>
      <c r="BF66" s="88" t="s">
        <v>828</v>
      </c>
    </row>
    <row r="67" spans="1:58" x14ac:dyDescent="0.2">
      <c r="A67" s="83">
        <v>178642</v>
      </c>
      <c r="B67" s="84" t="s">
        <v>383</v>
      </c>
      <c r="C67" s="84">
        <v>0</v>
      </c>
      <c r="D67" s="84">
        <v>0</v>
      </c>
      <c r="E67" s="84">
        <v>0</v>
      </c>
      <c r="F67" s="85">
        <f t="shared" si="16"/>
        <v>0</v>
      </c>
      <c r="G67" s="84">
        <v>0</v>
      </c>
      <c r="H67" s="84">
        <v>0</v>
      </c>
      <c r="I67" s="84">
        <v>0</v>
      </c>
      <c r="J67" s="85">
        <f t="shared" ref="J67:J96" si="32">IFERROR(G67/(H67/31),0)</f>
        <v>0</v>
      </c>
      <c r="K67" s="86">
        <v>0</v>
      </c>
      <c r="L67" s="86">
        <v>0</v>
      </c>
      <c r="M67" s="86">
        <v>0</v>
      </c>
      <c r="N67" s="87">
        <f t="shared" si="17"/>
        <v>0</v>
      </c>
      <c r="O67" s="84">
        <v>0</v>
      </c>
      <c r="P67" s="84">
        <v>0</v>
      </c>
      <c r="Q67" s="84">
        <v>0</v>
      </c>
      <c r="R67" s="85">
        <f t="shared" si="18"/>
        <v>0</v>
      </c>
      <c r="S67" s="84">
        <v>0</v>
      </c>
      <c r="T67" s="84">
        <v>0</v>
      </c>
      <c r="U67" s="84">
        <v>0</v>
      </c>
      <c r="V67" s="85">
        <f t="shared" si="19"/>
        <v>0</v>
      </c>
      <c r="W67" s="84">
        <v>0</v>
      </c>
      <c r="X67" s="84">
        <v>0</v>
      </c>
      <c r="Y67" s="84">
        <v>0</v>
      </c>
      <c r="Z67" s="85">
        <f t="shared" si="20"/>
        <v>0</v>
      </c>
      <c r="AA67" s="84">
        <v>0</v>
      </c>
      <c r="AB67" s="84">
        <v>0</v>
      </c>
      <c r="AC67" s="84">
        <v>0</v>
      </c>
      <c r="AD67" s="85">
        <f t="shared" si="21"/>
        <v>0</v>
      </c>
      <c r="AE67" s="84">
        <v>0</v>
      </c>
      <c r="AF67" s="84">
        <v>0</v>
      </c>
      <c r="AG67" s="84">
        <v>0</v>
      </c>
      <c r="AH67" s="85">
        <f t="shared" si="22"/>
        <v>0</v>
      </c>
      <c r="AI67" s="86">
        <v>0</v>
      </c>
      <c r="AJ67" s="86">
        <v>0</v>
      </c>
      <c r="AK67" s="86">
        <v>0</v>
      </c>
      <c r="AL67" s="87">
        <f t="shared" si="23"/>
        <v>0</v>
      </c>
      <c r="AM67" s="84">
        <v>0</v>
      </c>
      <c r="AN67" s="84">
        <v>0</v>
      </c>
      <c r="AO67" s="84">
        <v>0</v>
      </c>
      <c r="AP67" s="85">
        <f t="shared" si="24"/>
        <v>0</v>
      </c>
      <c r="AQ67" s="99">
        <v>0</v>
      </c>
      <c r="AR67" s="86">
        <v>0</v>
      </c>
      <c r="AS67" s="84">
        <v>0</v>
      </c>
      <c r="AT67" s="85">
        <f t="shared" si="26"/>
        <v>0</v>
      </c>
      <c r="AU67" s="84"/>
      <c r="AV67" s="86"/>
      <c r="AW67" s="86"/>
      <c r="AX67" s="87">
        <f t="shared" si="27"/>
        <v>0</v>
      </c>
      <c r="AY67" s="86">
        <f t="shared" si="28"/>
        <v>0</v>
      </c>
      <c r="AZ67" s="86">
        <f t="shared" si="29"/>
        <v>0</v>
      </c>
      <c r="BA67" s="86">
        <f t="shared" si="30"/>
        <v>0</v>
      </c>
      <c r="BB67" s="85">
        <f t="shared" si="25"/>
        <v>0</v>
      </c>
      <c r="BC67" s="88" t="s">
        <v>789</v>
      </c>
      <c r="BD67" s="88" t="s">
        <v>789</v>
      </c>
      <c r="BE67" s="88" t="s">
        <v>805</v>
      </c>
      <c r="BF67" s="88" t="e">
        <v>#N/A</v>
      </c>
    </row>
    <row r="68" spans="1:58" x14ac:dyDescent="0.2">
      <c r="A68" s="83">
        <v>178661</v>
      </c>
      <c r="B68" s="84" t="s">
        <v>385</v>
      </c>
      <c r="C68" s="84">
        <v>2262815.7000000002</v>
      </c>
      <c r="D68" s="84">
        <v>5081597.5</v>
      </c>
      <c r="E68" s="84">
        <v>657.25</v>
      </c>
      <c r="F68" s="85">
        <f t="shared" si="16"/>
        <v>13.35888389428718</v>
      </c>
      <c r="G68" s="84">
        <v>2141671.89</v>
      </c>
      <c r="H68" s="84">
        <v>4781270</v>
      </c>
      <c r="I68" s="84">
        <v>602</v>
      </c>
      <c r="J68" s="85">
        <f t="shared" si="32"/>
        <v>13.885814561821441</v>
      </c>
      <c r="K68" s="86">
        <v>2470221.5299999998</v>
      </c>
      <c r="L68" s="86">
        <v>5938661</v>
      </c>
      <c r="M68" s="86">
        <v>783.6</v>
      </c>
      <c r="N68" s="87">
        <f t="shared" si="17"/>
        <v>12.478679267935986</v>
      </c>
      <c r="O68" s="84">
        <v>2621292.46</v>
      </c>
      <c r="P68" s="84">
        <v>4056530</v>
      </c>
      <c r="Q68" s="84">
        <v>557</v>
      </c>
      <c r="R68" s="85">
        <f t="shared" si="18"/>
        <v>20.031915518928738</v>
      </c>
      <c r="S68" s="84">
        <v>2581152.42</v>
      </c>
      <c r="T68" s="84">
        <v>3682613</v>
      </c>
      <c r="U68" s="84">
        <v>512.79999999999995</v>
      </c>
      <c r="V68" s="85">
        <f t="shared" si="19"/>
        <v>21.727975494574096</v>
      </c>
      <c r="W68" s="84">
        <v>2512508.21</v>
      </c>
      <c r="X68" s="84">
        <v>4826610</v>
      </c>
      <c r="Y68" s="84">
        <v>663.5</v>
      </c>
      <c r="Z68" s="85">
        <f t="shared" si="20"/>
        <v>15.616601776402071</v>
      </c>
      <c r="AA68" s="84">
        <v>2759464.66</v>
      </c>
      <c r="AB68" s="84">
        <v>3424862.5</v>
      </c>
      <c r="AC68" s="84">
        <v>484.25</v>
      </c>
      <c r="AD68" s="85">
        <f t="shared" si="21"/>
        <v>24.977179218143796</v>
      </c>
      <c r="AE68" s="84">
        <v>2753137.6</v>
      </c>
      <c r="AF68" s="84">
        <v>3610550</v>
      </c>
      <c r="AG68" s="84">
        <v>499.7</v>
      </c>
      <c r="AH68" s="85">
        <f t="shared" si="22"/>
        <v>22.875774604977082</v>
      </c>
      <c r="AI68" s="86">
        <v>2788561.4</v>
      </c>
      <c r="AJ68" s="86">
        <v>6018863.5</v>
      </c>
      <c r="AK68" s="86">
        <v>826.09999999999991</v>
      </c>
      <c r="AL68" s="87">
        <f t="shared" si="23"/>
        <v>14.362413003717396</v>
      </c>
      <c r="AM68" s="84">
        <v>3037669.32</v>
      </c>
      <c r="AN68" s="84">
        <v>4530725</v>
      </c>
      <c r="AO68" s="84">
        <v>623.5</v>
      </c>
      <c r="AP68" s="85">
        <f t="shared" si="24"/>
        <v>20.784256144436046</v>
      </c>
      <c r="AQ68" s="99">
        <v>2294937.2799999998</v>
      </c>
      <c r="AR68" s="86">
        <v>6246379.5</v>
      </c>
      <c r="AS68" s="84">
        <v>826.35</v>
      </c>
      <c r="AT68" s="85">
        <f t="shared" si="26"/>
        <v>10.287278228932456</v>
      </c>
      <c r="AU68" s="84"/>
      <c r="AV68" s="86"/>
      <c r="AW68" s="86"/>
      <c r="AX68" s="87">
        <f t="shared" si="27"/>
        <v>0</v>
      </c>
      <c r="AY68" s="86">
        <f t="shared" si="28"/>
        <v>28223432.469999999</v>
      </c>
      <c r="AZ68" s="86">
        <f t="shared" si="29"/>
        <v>52198662</v>
      </c>
      <c r="BA68" s="86">
        <f t="shared" si="30"/>
        <v>7036.0499999999993</v>
      </c>
      <c r="BB68" s="85">
        <f t="shared" si="25"/>
        <v>16.220779262502937</v>
      </c>
      <c r="BC68" s="88" t="s">
        <v>789</v>
      </c>
      <c r="BD68" s="88" t="s">
        <v>789</v>
      </c>
      <c r="BE68" s="88" t="s">
        <v>805</v>
      </c>
      <c r="BF68" s="88" t="s">
        <v>828</v>
      </c>
    </row>
    <row r="69" spans="1:58" x14ac:dyDescent="0.2">
      <c r="A69" s="83">
        <v>178740</v>
      </c>
      <c r="B69" s="84" t="s">
        <v>388</v>
      </c>
      <c r="C69" s="84">
        <v>0</v>
      </c>
      <c r="D69" s="84">
        <v>0</v>
      </c>
      <c r="E69" s="84">
        <v>0</v>
      </c>
      <c r="F69" s="85">
        <f t="shared" si="16"/>
        <v>0</v>
      </c>
      <c r="G69" s="84">
        <v>0</v>
      </c>
      <c r="H69" s="84">
        <v>0</v>
      </c>
      <c r="I69" s="84">
        <v>0</v>
      </c>
      <c r="J69" s="85">
        <f t="shared" si="32"/>
        <v>0</v>
      </c>
      <c r="K69" s="86">
        <v>0</v>
      </c>
      <c r="L69" s="86">
        <v>0</v>
      </c>
      <c r="M69" s="86">
        <v>0</v>
      </c>
      <c r="N69" s="87">
        <f t="shared" si="17"/>
        <v>0</v>
      </c>
      <c r="O69" s="84">
        <v>0</v>
      </c>
      <c r="P69" s="84">
        <v>0</v>
      </c>
      <c r="Q69" s="84">
        <v>0</v>
      </c>
      <c r="R69" s="85">
        <f t="shared" si="18"/>
        <v>0</v>
      </c>
      <c r="S69" s="84">
        <v>0</v>
      </c>
      <c r="T69" s="84">
        <v>0</v>
      </c>
      <c r="U69" s="84">
        <v>0</v>
      </c>
      <c r="V69" s="85">
        <f t="shared" si="19"/>
        <v>0</v>
      </c>
      <c r="W69" s="84">
        <v>0</v>
      </c>
      <c r="X69" s="84">
        <v>0</v>
      </c>
      <c r="Y69" s="84">
        <v>0</v>
      </c>
      <c r="Z69" s="85">
        <f t="shared" si="20"/>
        <v>0</v>
      </c>
      <c r="AA69" s="84">
        <v>0</v>
      </c>
      <c r="AB69" s="84">
        <v>0</v>
      </c>
      <c r="AC69" s="84">
        <v>0</v>
      </c>
      <c r="AD69" s="85">
        <f t="shared" si="21"/>
        <v>0</v>
      </c>
      <c r="AE69" s="84">
        <v>0</v>
      </c>
      <c r="AF69" s="84">
        <v>0</v>
      </c>
      <c r="AG69" s="84">
        <v>0</v>
      </c>
      <c r="AH69" s="85">
        <f t="shared" si="22"/>
        <v>0</v>
      </c>
      <c r="AI69" s="86">
        <v>0</v>
      </c>
      <c r="AJ69" s="86">
        <v>0</v>
      </c>
      <c r="AK69" s="86">
        <v>0</v>
      </c>
      <c r="AL69" s="87">
        <f t="shared" si="23"/>
        <v>0</v>
      </c>
      <c r="AM69" s="84">
        <v>0</v>
      </c>
      <c r="AN69" s="84">
        <v>0</v>
      </c>
      <c r="AO69" s="84">
        <v>0</v>
      </c>
      <c r="AP69" s="85">
        <f t="shared" si="24"/>
        <v>0</v>
      </c>
      <c r="AQ69" s="99">
        <v>0</v>
      </c>
      <c r="AR69" s="86">
        <v>0</v>
      </c>
      <c r="AS69" s="84">
        <v>0</v>
      </c>
      <c r="AT69" s="85">
        <f t="shared" si="26"/>
        <v>0</v>
      </c>
      <c r="AU69" s="84"/>
      <c r="AV69" s="86"/>
      <c r="AW69" s="86"/>
      <c r="AX69" s="87">
        <f t="shared" si="27"/>
        <v>0</v>
      </c>
      <c r="AY69" s="86">
        <f t="shared" si="28"/>
        <v>0</v>
      </c>
      <c r="AZ69" s="86">
        <f t="shared" si="29"/>
        <v>0</v>
      </c>
      <c r="BA69" s="86">
        <f t="shared" si="30"/>
        <v>0</v>
      </c>
      <c r="BB69" s="85">
        <f t="shared" si="25"/>
        <v>0</v>
      </c>
      <c r="BC69" s="88" t="s">
        <v>789</v>
      </c>
      <c r="BD69" s="88" t="s">
        <v>789</v>
      </c>
      <c r="BE69" s="88" t="s">
        <v>805</v>
      </c>
      <c r="BF69" s="88" t="s">
        <v>828</v>
      </c>
    </row>
    <row r="70" spans="1:58" x14ac:dyDescent="0.2">
      <c r="A70" s="83">
        <v>201065</v>
      </c>
      <c r="B70" s="84" t="s">
        <v>446</v>
      </c>
      <c r="C70" s="84">
        <v>285815.36</v>
      </c>
      <c r="D70" s="84">
        <v>0</v>
      </c>
      <c r="E70" s="84">
        <v>0</v>
      </c>
      <c r="F70" s="85">
        <f t="shared" si="16"/>
        <v>0</v>
      </c>
      <c r="G70" s="84">
        <v>240860.36</v>
      </c>
      <c r="H70" s="84">
        <v>0</v>
      </c>
      <c r="I70" s="84">
        <v>0</v>
      </c>
      <c r="J70" s="85">
        <f t="shared" si="32"/>
        <v>0</v>
      </c>
      <c r="K70" s="86">
        <v>135965.35999999999</v>
      </c>
      <c r="L70" s="86">
        <v>0</v>
      </c>
      <c r="M70" s="86">
        <v>0</v>
      </c>
      <c r="N70" s="87">
        <f t="shared" si="17"/>
        <v>0</v>
      </c>
      <c r="O70" s="84">
        <v>135965.35999999999</v>
      </c>
      <c r="P70" s="84">
        <v>0</v>
      </c>
      <c r="Q70" s="84">
        <v>0</v>
      </c>
      <c r="R70" s="85">
        <f t="shared" si="18"/>
        <v>0</v>
      </c>
      <c r="S70" s="84">
        <v>135965.35999999999</v>
      </c>
      <c r="T70" s="84">
        <v>0</v>
      </c>
      <c r="U70" s="84">
        <v>0</v>
      </c>
      <c r="V70" s="85">
        <f t="shared" si="19"/>
        <v>0</v>
      </c>
      <c r="W70" s="84">
        <v>135965.35999999999</v>
      </c>
      <c r="X70" s="84">
        <v>0</v>
      </c>
      <c r="Y70" s="84">
        <v>0</v>
      </c>
      <c r="Z70" s="85">
        <f t="shared" si="20"/>
        <v>0</v>
      </c>
      <c r="AA70" s="84">
        <v>136.36000000000001</v>
      </c>
      <c r="AB70" s="84">
        <v>0</v>
      </c>
      <c r="AC70" s="84">
        <v>0</v>
      </c>
      <c r="AD70" s="85">
        <f t="shared" si="21"/>
        <v>0</v>
      </c>
      <c r="AE70" s="84">
        <v>136.36000000000001</v>
      </c>
      <c r="AF70" s="84">
        <v>0</v>
      </c>
      <c r="AG70" s="84">
        <v>0</v>
      </c>
      <c r="AH70" s="85">
        <f t="shared" si="22"/>
        <v>0</v>
      </c>
      <c r="AI70" s="86">
        <v>-12.64</v>
      </c>
      <c r="AJ70" s="86">
        <v>0</v>
      </c>
      <c r="AK70" s="86">
        <v>0</v>
      </c>
      <c r="AL70" s="87">
        <f t="shared" si="23"/>
        <v>0</v>
      </c>
      <c r="AM70" s="84">
        <v>-12.64</v>
      </c>
      <c r="AN70" s="84">
        <v>0</v>
      </c>
      <c r="AO70" s="84">
        <v>0</v>
      </c>
      <c r="AP70" s="85">
        <f t="shared" si="24"/>
        <v>0</v>
      </c>
      <c r="AQ70" s="99">
        <v>-12.64</v>
      </c>
      <c r="AR70" s="86">
        <v>0</v>
      </c>
      <c r="AS70" s="84">
        <v>0</v>
      </c>
      <c r="AT70" s="85">
        <f t="shared" si="26"/>
        <v>0</v>
      </c>
      <c r="AU70" s="84"/>
      <c r="AV70" s="86"/>
      <c r="AW70" s="86"/>
      <c r="AX70" s="87">
        <f t="shared" si="27"/>
        <v>0</v>
      </c>
      <c r="AY70" s="86">
        <f t="shared" si="28"/>
        <v>1070771.9600000004</v>
      </c>
      <c r="AZ70" s="86">
        <f t="shared" si="29"/>
        <v>0</v>
      </c>
      <c r="BA70" s="86">
        <f t="shared" si="30"/>
        <v>0</v>
      </c>
      <c r="BB70" s="85">
        <f t="shared" si="25"/>
        <v>0</v>
      </c>
      <c r="BC70" s="88" t="s">
        <v>789</v>
      </c>
      <c r="BD70" s="88" t="s">
        <v>789</v>
      </c>
      <c r="BE70" s="88" t="s">
        <v>805</v>
      </c>
      <c r="BF70" s="88" t="s">
        <v>828</v>
      </c>
    </row>
    <row r="71" spans="1:58" x14ac:dyDescent="0.2">
      <c r="A71" s="83">
        <v>201986</v>
      </c>
      <c r="B71" s="84" t="s">
        <v>460</v>
      </c>
      <c r="C71" s="84">
        <v>-43173.25</v>
      </c>
      <c r="D71" s="84">
        <v>0</v>
      </c>
      <c r="E71" s="84">
        <v>0</v>
      </c>
      <c r="F71" s="85">
        <f t="shared" si="16"/>
        <v>0</v>
      </c>
      <c r="G71" s="84">
        <v>-43173.25</v>
      </c>
      <c r="H71" s="84">
        <v>0</v>
      </c>
      <c r="I71" s="84">
        <v>0</v>
      </c>
      <c r="J71" s="85">
        <f t="shared" si="32"/>
        <v>0</v>
      </c>
      <c r="K71" s="86">
        <v>-43173.25</v>
      </c>
      <c r="L71" s="86">
        <v>0</v>
      </c>
      <c r="M71" s="86">
        <v>0</v>
      </c>
      <c r="N71" s="87">
        <f t="shared" si="17"/>
        <v>0</v>
      </c>
      <c r="O71" s="84">
        <v>-43173.25</v>
      </c>
      <c r="P71" s="84">
        <v>0</v>
      </c>
      <c r="Q71" s="84">
        <v>0</v>
      </c>
      <c r="R71" s="85">
        <f t="shared" si="18"/>
        <v>0</v>
      </c>
      <c r="S71" s="84">
        <v>-43173.25</v>
      </c>
      <c r="T71" s="84">
        <v>0</v>
      </c>
      <c r="U71" s="84">
        <v>0</v>
      </c>
      <c r="V71" s="85">
        <f t="shared" si="19"/>
        <v>0</v>
      </c>
      <c r="W71" s="84">
        <v>-43173.25</v>
      </c>
      <c r="X71" s="84">
        <v>0</v>
      </c>
      <c r="Y71" s="84">
        <v>0</v>
      </c>
      <c r="Z71" s="85">
        <f t="shared" si="20"/>
        <v>0</v>
      </c>
      <c r="AA71" s="84">
        <v>-43173.25</v>
      </c>
      <c r="AB71" s="84">
        <v>0</v>
      </c>
      <c r="AC71" s="84">
        <v>0</v>
      </c>
      <c r="AD71" s="85">
        <f t="shared" si="21"/>
        <v>0</v>
      </c>
      <c r="AE71" s="84">
        <v>-43173.25</v>
      </c>
      <c r="AF71" s="84">
        <v>0</v>
      </c>
      <c r="AG71" s="84">
        <v>0</v>
      </c>
      <c r="AH71" s="85">
        <f t="shared" si="22"/>
        <v>0</v>
      </c>
      <c r="AI71" s="86">
        <v>-43173.25</v>
      </c>
      <c r="AJ71" s="86">
        <v>0</v>
      </c>
      <c r="AK71" s="86">
        <v>0</v>
      </c>
      <c r="AL71" s="87">
        <f t="shared" si="23"/>
        <v>0</v>
      </c>
      <c r="AM71" s="84">
        <v>-43173.25</v>
      </c>
      <c r="AN71" s="84">
        <v>0</v>
      </c>
      <c r="AO71" s="84">
        <v>0</v>
      </c>
      <c r="AP71" s="85">
        <f t="shared" si="24"/>
        <v>0</v>
      </c>
      <c r="AQ71" s="99">
        <v>-43173.25</v>
      </c>
      <c r="AR71" s="86">
        <v>0</v>
      </c>
      <c r="AS71" s="84">
        <v>0</v>
      </c>
      <c r="AT71" s="85">
        <f t="shared" si="26"/>
        <v>0</v>
      </c>
      <c r="AU71" s="84"/>
      <c r="AV71" s="86"/>
      <c r="AW71" s="86"/>
      <c r="AX71" s="87">
        <f t="shared" si="27"/>
        <v>0</v>
      </c>
      <c r="AY71" s="86">
        <f t="shared" si="28"/>
        <v>-474905.75</v>
      </c>
      <c r="AZ71" s="86">
        <f t="shared" si="29"/>
        <v>0</v>
      </c>
      <c r="BA71" s="86">
        <f t="shared" si="30"/>
        <v>0</v>
      </c>
      <c r="BB71" s="85">
        <f t="shared" si="25"/>
        <v>0</v>
      </c>
      <c r="BC71" s="88" t="s">
        <v>789</v>
      </c>
      <c r="BD71" s="88" t="s">
        <v>789</v>
      </c>
      <c r="BE71" s="88" t="s">
        <v>805</v>
      </c>
      <c r="BF71" s="88" t="s">
        <v>828</v>
      </c>
    </row>
    <row r="72" spans="1:58" x14ac:dyDescent="0.2">
      <c r="A72" s="83">
        <v>202162</v>
      </c>
      <c r="B72" s="84" t="s">
        <v>463</v>
      </c>
      <c r="C72" s="84">
        <v>210747.1</v>
      </c>
      <c r="D72" s="84">
        <v>214040</v>
      </c>
      <c r="E72" s="84">
        <v>26.5</v>
      </c>
      <c r="F72" s="85">
        <f t="shared" si="16"/>
        <v>29.538464772939637</v>
      </c>
      <c r="G72" s="84">
        <v>110847.1</v>
      </c>
      <c r="H72" s="84">
        <v>0</v>
      </c>
      <c r="I72" s="84">
        <v>0</v>
      </c>
      <c r="J72" s="85">
        <f t="shared" si="32"/>
        <v>0</v>
      </c>
      <c r="K72" s="86">
        <v>323448.09999999998</v>
      </c>
      <c r="L72" s="86">
        <v>351300</v>
      </c>
      <c r="M72" s="86">
        <v>45</v>
      </c>
      <c r="N72" s="87">
        <f t="shared" si="17"/>
        <v>27.621528608027326</v>
      </c>
      <c r="O72" s="84">
        <v>223548.1</v>
      </c>
      <c r="P72" s="84">
        <v>0</v>
      </c>
      <c r="Q72" s="84">
        <v>0</v>
      </c>
      <c r="R72" s="85">
        <f t="shared" si="18"/>
        <v>0</v>
      </c>
      <c r="S72" s="84">
        <v>123648.1</v>
      </c>
      <c r="T72" s="84">
        <v>0</v>
      </c>
      <c r="U72" s="84">
        <v>0</v>
      </c>
      <c r="V72" s="85">
        <f t="shared" si="19"/>
        <v>0</v>
      </c>
      <c r="W72" s="84">
        <v>123648.1</v>
      </c>
      <c r="X72" s="84">
        <v>0</v>
      </c>
      <c r="Y72" s="84">
        <v>0</v>
      </c>
      <c r="Z72" s="85">
        <f t="shared" si="20"/>
        <v>0</v>
      </c>
      <c r="AA72" s="84">
        <v>122058.1</v>
      </c>
      <c r="AB72" s="84">
        <v>0</v>
      </c>
      <c r="AC72" s="84">
        <v>0</v>
      </c>
      <c r="AD72" s="85">
        <f t="shared" si="21"/>
        <v>0</v>
      </c>
      <c r="AE72" s="84">
        <v>-52446.26</v>
      </c>
      <c r="AF72" s="84">
        <v>0</v>
      </c>
      <c r="AG72" s="84">
        <v>0</v>
      </c>
      <c r="AH72" s="85">
        <f t="shared" si="22"/>
        <v>0</v>
      </c>
      <c r="AI72" s="86">
        <v>-52446.26</v>
      </c>
      <c r="AJ72" s="86">
        <v>0</v>
      </c>
      <c r="AK72" s="86">
        <v>0</v>
      </c>
      <c r="AL72" s="87">
        <f t="shared" si="23"/>
        <v>0</v>
      </c>
      <c r="AM72" s="84">
        <v>-52446.26</v>
      </c>
      <c r="AN72" s="84">
        <v>0</v>
      </c>
      <c r="AO72" s="84">
        <v>0</v>
      </c>
      <c r="AP72" s="85">
        <f t="shared" si="24"/>
        <v>0</v>
      </c>
      <c r="AQ72" s="99">
        <v>-52446.26</v>
      </c>
      <c r="AR72" s="86">
        <v>0</v>
      </c>
      <c r="AS72" s="84">
        <v>0</v>
      </c>
      <c r="AT72" s="85">
        <f t="shared" si="26"/>
        <v>0</v>
      </c>
      <c r="AU72" s="84"/>
      <c r="AV72" s="86"/>
      <c r="AW72" s="86"/>
      <c r="AX72" s="87">
        <f t="shared" si="27"/>
        <v>0</v>
      </c>
      <c r="AY72" s="86">
        <f t="shared" si="28"/>
        <v>1028159.6600000001</v>
      </c>
      <c r="AZ72" s="86">
        <f t="shared" si="29"/>
        <v>565340</v>
      </c>
      <c r="BA72" s="86">
        <f t="shared" si="30"/>
        <v>71.5</v>
      </c>
      <c r="BB72" s="85">
        <f t="shared" si="25"/>
        <v>54.559715923161285</v>
      </c>
      <c r="BC72" s="88" t="s">
        <v>789</v>
      </c>
      <c r="BD72" s="88" t="s">
        <v>789</v>
      </c>
      <c r="BE72" s="88" t="s">
        <v>805</v>
      </c>
      <c r="BF72" s="88" t="s">
        <v>828</v>
      </c>
    </row>
    <row r="73" spans="1:58" x14ac:dyDescent="0.2">
      <c r="A73" s="83">
        <v>202479</v>
      </c>
      <c r="B73" s="84" t="s">
        <v>475</v>
      </c>
      <c r="C73" s="84">
        <v>-145805.85999999999</v>
      </c>
      <c r="D73" s="84">
        <v>4015693</v>
      </c>
      <c r="E73" s="84">
        <v>523.29999999999995</v>
      </c>
      <c r="F73" s="85">
        <f t="shared" ref="F73:F136" si="33">IFERROR(C73/(D73/30),0)</f>
        <v>-1.0892704696300239</v>
      </c>
      <c r="G73" s="84">
        <v>-138004.95000000001</v>
      </c>
      <c r="H73" s="84">
        <v>2692847.5</v>
      </c>
      <c r="I73" s="84">
        <v>334.75</v>
      </c>
      <c r="J73" s="85">
        <f t="shared" si="32"/>
        <v>-1.5887098879531798</v>
      </c>
      <c r="K73" s="86">
        <v>-400049.38</v>
      </c>
      <c r="L73" s="86">
        <v>4189365</v>
      </c>
      <c r="M73" s="86">
        <v>551.5</v>
      </c>
      <c r="N73" s="87">
        <f t="shared" ref="N73:N136" si="34">IFERROR(K73/(L73/30),0)</f>
        <v>-2.8647495264795499</v>
      </c>
      <c r="O73" s="84">
        <v>-272906.23999999999</v>
      </c>
      <c r="P73" s="84">
        <v>4832864</v>
      </c>
      <c r="Q73" s="84">
        <v>657.4</v>
      </c>
      <c r="R73" s="85">
        <f t="shared" ref="R73:R136" si="35">IFERROR(O73/(P73/31),0)</f>
        <v>-1.7505341429016004</v>
      </c>
      <c r="S73" s="84">
        <v>330698.52</v>
      </c>
      <c r="T73" s="84">
        <v>5417244.5</v>
      </c>
      <c r="U73" s="84">
        <v>752.95</v>
      </c>
      <c r="V73" s="85">
        <f t="shared" ref="V73:V136" si="36">IFERROR(S73/(T73/31),0)</f>
        <v>1.8924111917045652</v>
      </c>
      <c r="W73" s="84">
        <v>-398031.6</v>
      </c>
      <c r="X73" s="84">
        <v>3817138</v>
      </c>
      <c r="Y73" s="84">
        <v>536.79999999999995</v>
      </c>
      <c r="Z73" s="85">
        <f t="shared" ref="Z73:Z136" si="37">IFERROR(W73/(X73/30),0)</f>
        <v>-3.1282463458224457</v>
      </c>
      <c r="AA73" s="84">
        <v>192418.86</v>
      </c>
      <c r="AB73" s="84">
        <v>3015560</v>
      </c>
      <c r="AC73" s="84">
        <v>425.5</v>
      </c>
      <c r="AD73" s="85">
        <f t="shared" ref="AD73:AD136" si="38">IFERROR(AA73/(AB73/31),0)</f>
        <v>1.978068637334359</v>
      </c>
      <c r="AE73" s="84">
        <v>-60441.06</v>
      </c>
      <c r="AF73" s="84">
        <v>2968172.5</v>
      </c>
      <c r="AG73" s="84">
        <v>415.15</v>
      </c>
      <c r="AH73" s="85">
        <f t="shared" ref="AH73:AH136" si="39">IFERROR(AE73/(AF73/30),0)</f>
        <v>-0.61089165134438783</v>
      </c>
      <c r="AI73" s="86">
        <v>-200986.18</v>
      </c>
      <c r="AJ73" s="86">
        <v>3841974</v>
      </c>
      <c r="AK73" s="86">
        <v>519.85</v>
      </c>
      <c r="AL73" s="87">
        <f t="shared" ref="AL73:AL136" si="40">IFERROR(AI73/(AJ73/31),0)</f>
        <v>-1.6217110214696924</v>
      </c>
      <c r="AM73" s="84">
        <v>-47780.32</v>
      </c>
      <c r="AN73" s="84">
        <v>3558060</v>
      </c>
      <c r="AO73" s="84">
        <v>482</v>
      </c>
      <c r="AP73" s="85">
        <f t="shared" ref="AP73:AP136" si="41">IFERROR(AM73/(AN73/31),0)</f>
        <v>-0.41629143971714927</v>
      </c>
      <c r="AQ73" s="99">
        <v>187189.18</v>
      </c>
      <c r="AR73" s="86">
        <v>3111450</v>
      </c>
      <c r="AS73" s="84">
        <v>418.5</v>
      </c>
      <c r="AT73" s="85">
        <f t="shared" si="26"/>
        <v>1.6845191277378713</v>
      </c>
      <c r="AU73" s="84"/>
      <c r="AV73" s="86"/>
      <c r="AW73" s="86"/>
      <c r="AX73" s="87">
        <f t="shared" si="27"/>
        <v>0</v>
      </c>
      <c r="AY73" s="86">
        <f t="shared" si="28"/>
        <v>-953699.03</v>
      </c>
      <c r="AZ73" s="86">
        <f t="shared" si="29"/>
        <v>41460368.5</v>
      </c>
      <c r="BA73" s="86">
        <f t="shared" si="30"/>
        <v>5617.7</v>
      </c>
      <c r="BB73" s="85">
        <f t="shared" ref="BB73:BB136" si="42">IFERROR(AY73/(AZ73/30),0)</f>
        <v>-0.69007999530925535</v>
      </c>
      <c r="BC73" s="88" t="s">
        <v>789</v>
      </c>
      <c r="BD73" s="88" t="s">
        <v>789</v>
      </c>
      <c r="BE73" s="88" t="s">
        <v>805</v>
      </c>
      <c r="BF73" s="88" t="s">
        <v>828</v>
      </c>
    </row>
    <row r="74" spans="1:58" x14ac:dyDescent="0.2">
      <c r="A74" s="83">
        <v>202551</v>
      </c>
      <c r="B74" s="84" t="s">
        <v>214</v>
      </c>
      <c r="C74" s="84">
        <v>-600.07000000000005</v>
      </c>
      <c r="D74" s="84">
        <v>0</v>
      </c>
      <c r="E74" s="84">
        <v>0</v>
      </c>
      <c r="F74" s="85">
        <f t="shared" si="33"/>
        <v>0</v>
      </c>
      <c r="G74" s="84">
        <v>-600.07000000000005</v>
      </c>
      <c r="H74" s="84">
        <v>0</v>
      </c>
      <c r="I74" s="84">
        <v>0</v>
      </c>
      <c r="J74" s="85">
        <f t="shared" si="32"/>
        <v>0</v>
      </c>
      <c r="K74" s="86">
        <v>-600.07000000000005</v>
      </c>
      <c r="L74" s="86">
        <v>0</v>
      </c>
      <c r="M74" s="86">
        <v>0</v>
      </c>
      <c r="N74" s="87">
        <f t="shared" si="34"/>
        <v>0</v>
      </c>
      <c r="O74" s="84">
        <v>-600.07000000000005</v>
      </c>
      <c r="P74" s="84">
        <v>0</v>
      </c>
      <c r="Q74" s="84">
        <v>0</v>
      </c>
      <c r="R74" s="85">
        <f t="shared" si="35"/>
        <v>0</v>
      </c>
      <c r="S74" s="84">
        <v>-600.07000000000005</v>
      </c>
      <c r="T74" s="84">
        <v>0</v>
      </c>
      <c r="U74" s="84">
        <v>0</v>
      </c>
      <c r="V74" s="85">
        <f t="shared" si="36"/>
        <v>0</v>
      </c>
      <c r="W74" s="84">
        <v>-600.07000000000005</v>
      </c>
      <c r="X74" s="84">
        <v>0</v>
      </c>
      <c r="Y74" s="84">
        <v>0</v>
      </c>
      <c r="Z74" s="85">
        <f t="shared" si="37"/>
        <v>0</v>
      </c>
      <c r="AA74" s="84">
        <v>-600.07000000000005</v>
      </c>
      <c r="AB74" s="84">
        <v>0</v>
      </c>
      <c r="AC74" s="84">
        <v>0</v>
      </c>
      <c r="AD74" s="85">
        <f t="shared" si="38"/>
        <v>0</v>
      </c>
      <c r="AE74" s="84">
        <v>-600.07000000000005</v>
      </c>
      <c r="AF74" s="84">
        <v>0</v>
      </c>
      <c r="AG74" s="84">
        <v>0</v>
      </c>
      <c r="AH74" s="85">
        <f t="shared" si="39"/>
        <v>0</v>
      </c>
      <c r="AI74" s="86">
        <v>-600.07000000000005</v>
      </c>
      <c r="AJ74" s="86">
        <v>0</v>
      </c>
      <c r="AK74" s="86">
        <v>0</v>
      </c>
      <c r="AL74" s="87">
        <f t="shared" si="40"/>
        <v>0</v>
      </c>
      <c r="AM74" s="84">
        <v>-600.07000000000005</v>
      </c>
      <c r="AN74" s="84">
        <v>0</v>
      </c>
      <c r="AO74" s="84">
        <v>0</v>
      </c>
      <c r="AP74" s="85">
        <f t="shared" si="41"/>
        <v>0</v>
      </c>
      <c r="AQ74" s="99">
        <v>-600.07000000000005</v>
      </c>
      <c r="AR74" s="86">
        <v>0</v>
      </c>
      <c r="AS74" s="84">
        <v>0</v>
      </c>
      <c r="AT74" s="85">
        <f t="shared" ref="AT74:AT137" si="43">IFERROR(AQ74/(AR74/28),0)</f>
        <v>0</v>
      </c>
      <c r="AU74" s="84"/>
      <c r="AV74" s="86"/>
      <c r="AW74" s="86"/>
      <c r="AX74" s="87">
        <f t="shared" ref="AX74:AX137" si="44">IFERROR(AU74/(AV74/31),0)</f>
        <v>0</v>
      </c>
      <c r="AY74" s="86">
        <f t="shared" ref="AY74:AY137" si="45">C74+G74+K74+O74+S74+W74+AA74+AE74+AI74+AM74+AQ74+AU74</f>
        <v>-6600.7699999999995</v>
      </c>
      <c r="AZ74" s="86">
        <f t="shared" ref="AZ74:AZ137" si="46">D74+H74+L74+P74+T74+X74+AB74+AF74+AJ74+AN74+AR74+AV74</f>
        <v>0</v>
      </c>
      <c r="BA74" s="86">
        <f t="shared" ref="BA74:BA137" si="47">E74+I74+M74+Q74+U74+Y74+AC74+AG74+AK74+AO74+AS74+AW74</f>
        <v>0</v>
      </c>
      <c r="BB74" s="85">
        <f t="shared" si="42"/>
        <v>0</v>
      </c>
      <c r="BC74" s="88" t="s">
        <v>789</v>
      </c>
      <c r="BD74" s="88" t="s">
        <v>789</v>
      </c>
      <c r="BE74" s="88" t="s">
        <v>805</v>
      </c>
      <c r="BF74" s="88" t="s">
        <v>828</v>
      </c>
    </row>
    <row r="75" spans="1:58" x14ac:dyDescent="0.2">
      <c r="A75" s="83">
        <v>202725</v>
      </c>
      <c r="B75" s="84" t="s">
        <v>297</v>
      </c>
      <c r="C75" s="84">
        <v>0</v>
      </c>
      <c r="D75" s="84">
        <v>0</v>
      </c>
      <c r="E75" s="84">
        <v>0</v>
      </c>
      <c r="F75" s="85">
        <f t="shared" si="33"/>
        <v>0</v>
      </c>
      <c r="G75" s="84">
        <v>0</v>
      </c>
      <c r="H75" s="84">
        <v>0</v>
      </c>
      <c r="I75" s="84">
        <v>0</v>
      </c>
      <c r="J75" s="85">
        <f t="shared" si="32"/>
        <v>0</v>
      </c>
      <c r="K75" s="86">
        <v>0</v>
      </c>
      <c r="L75" s="86">
        <v>0</v>
      </c>
      <c r="M75" s="86">
        <v>0</v>
      </c>
      <c r="N75" s="87">
        <f t="shared" si="34"/>
        <v>0</v>
      </c>
      <c r="O75" s="84">
        <v>0</v>
      </c>
      <c r="P75" s="84">
        <v>0</v>
      </c>
      <c r="Q75" s="84">
        <v>0</v>
      </c>
      <c r="R75" s="85">
        <f t="shared" si="35"/>
        <v>0</v>
      </c>
      <c r="S75" s="84">
        <v>0</v>
      </c>
      <c r="T75" s="84">
        <v>0</v>
      </c>
      <c r="U75" s="84">
        <v>0</v>
      </c>
      <c r="V75" s="85">
        <f t="shared" si="36"/>
        <v>0</v>
      </c>
      <c r="W75" s="84">
        <v>0</v>
      </c>
      <c r="X75" s="84">
        <v>0</v>
      </c>
      <c r="Y75" s="84">
        <v>0</v>
      </c>
      <c r="Z75" s="85">
        <f t="shared" si="37"/>
        <v>0</v>
      </c>
      <c r="AA75" s="84">
        <v>0</v>
      </c>
      <c r="AB75" s="84">
        <v>0</v>
      </c>
      <c r="AC75" s="84">
        <v>0</v>
      </c>
      <c r="AD75" s="85">
        <f t="shared" si="38"/>
        <v>0</v>
      </c>
      <c r="AE75" s="84">
        <v>0</v>
      </c>
      <c r="AF75" s="84">
        <v>0</v>
      </c>
      <c r="AG75" s="84">
        <v>0</v>
      </c>
      <c r="AH75" s="85">
        <f t="shared" si="39"/>
        <v>0</v>
      </c>
      <c r="AI75" s="86">
        <v>0</v>
      </c>
      <c r="AJ75" s="86">
        <v>0</v>
      </c>
      <c r="AK75" s="86">
        <v>0</v>
      </c>
      <c r="AL75" s="87">
        <f t="shared" si="40"/>
        <v>0</v>
      </c>
      <c r="AM75" s="84">
        <v>0</v>
      </c>
      <c r="AN75" s="84">
        <v>0</v>
      </c>
      <c r="AO75" s="84">
        <v>0</v>
      </c>
      <c r="AP75" s="85">
        <f t="shared" si="41"/>
        <v>0</v>
      </c>
      <c r="AQ75" s="99">
        <v>0</v>
      </c>
      <c r="AR75" s="86">
        <v>0</v>
      </c>
      <c r="AS75" s="84">
        <v>0</v>
      </c>
      <c r="AT75" s="85">
        <f t="shared" si="43"/>
        <v>0</v>
      </c>
      <c r="AU75" s="84"/>
      <c r="AV75" s="86"/>
      <c r="AW75" s="86"/>
      <c r="AX75" s="87">
        <f t="shared" si="44"/>
        <v>0</v>
      </c>
      <c r="AY75" s="86">
        <f t="shared" si="45"/>
        <v>0</v>
      </c>
      <c r="AZ75" s="86">
        <f t="shared" si="46"/>
        <v>0</v>
      </c>
      <c r="BA75" s="86">
        <f t="shared" si="47"/>
        <v>0</v>
      </c>
      <c r="BB75" s="85">
        <f t="shared" si="42"/>
        <v>0</v>
      </c>
      <c r="BC75" s="88" t="s">
        <v>789</v>
      </c>
      <c r="BD75" s="88" t="s">
        <v>789</v>
      </c>
      <c r="BE75" s="88" t="s">
        <v>805</v>
      </c>
      <c r="BF75" s="88" t="s">
        <v>828</v>
      </c>
    </row>
    <row r="76" spans="1:58" x14ac:dyDescent="0.2">
      <c r="A76" s="83">
        <v>202757</v>
      </c>
      <c r="B76" s="84" t="s">
        <v>477</v>
      </c>
      <c r="C76" s="84">
        <v>301114.13</v>
      </c>
      <c r="D76" s="84">
        <v>289350</v>
      </c>
      <c r="E76" s="84">
        <v>35</v>
      </c>
      <c r="F76" s="85">
        <f t="shared" si="33"/>
        <v>31.219712804561951</v>
      </c>
      <c r="G76" s="84">
        <v>150619.13</v>
      </c>
      <c r="H76" s="84">
        <v>161200</v>
      </c>
      <c r="I76" s="84">
        <v>20</v>
      </c>
      <c r="J76" s="85">
        <f t="shared" si="32"/>
        <v>28.96521730769231</v>
      </c>
      <c r="K76" s="86">
        <v>254863.63</v>
      </c>
      <c r="L76" s="86">
        <v>428305</v>
      </c>
      <c r="M76" s="86">
        <v>55.5</v>
      </c>
      <c r="N76" s="87">
        <f t="shared" si="34"/>
        <v>17.851551814711478</v>
      </c>
      <c r="O76" s="84">
        <v>79118.63</v>
      </c>
      <c r="P76" s="84">
        <v>191150</v>
      </c>
      <c r="Q76" s="84">
        <v>25</v>
      </c>
      <c r="R76" s="85">
        <f t="shared" si="35"/>
        <v>12.831166780015696</v>
      </c>
      <c r="S76" s="84">
        <v>398733.59</v>
      </c>
      <c r="T76" s="84">
        <v>752920</v>
      </c>
      <c r="U76" s="84">
        <v>102</v>
      </c>
      <c r="V76" s="85">
        <f t="shared" si="36"/>
        <v>16.417071255910322</v>
      </c>
      <c r="W76" s="84">
        <v>382020.58</v>
      </c>
      <c r="X76" s="84">
        <v>413050</v>
      </c>
      <c r="Y76" s="84">
        <v>55</v>
      </c>
      <c r="Z76" s="85">
        <f t="shared" si="37"/>
        <v>27.746319816002906</v>
      </c>
      <c r="AA76" s="84">
        <v>473835.58</v>
      </c>
      <c r="AB76" s="84">
        <v>415892.5</v>
      </c>
      <c r="AC76" s="84">
        <v>57.75</v>
      </c>
      <c r="AD76" s="85">
        <f t="shared" si="38"/>
        <v>35.318989835113641</v>
      </c>
      <c r="AE76" s="84">
        <v>240736.58</v>
      </c>
      <c r="AF76" s="84">
        <v>70500</v>
      </c>
      <c r="AG76" s="84">
        <v>10</v>
      </c>
      <c r="AH76" s="85">
        <f t="shared" si="39"/>
        <v>102.44109787234042</v>
      </c>
      <c r="AI76" s="86">
        <v>536018.87</v>
      </c>
      <c r="AJ76" s="86">
        <v>906165</v>
      </c>
      <c r="AK76" s="86">
        <v>124.5</v>
      </c>
      <c r="AL76" s="87">
        <f t="shared" si="40"/>
        <v>18.337261944568596</v>
      </c>
      <c r="AM76" s="84">
        <v>334653.87</v>
      </c>
      <c r="AN76" s="84">
        <v>414990</v>
      </c>
      <c r="AO76" s="84">
        <v>57</v>
      </c>
      <c r="AP76" s="85">
        <f t="shared" si="41"/>
        <v>24.998843273331889</v>
      </c>
      <c r="AQ76" s="99">
        <v>407195.87</v>
      </c>
      <c r="AR76" s="86">
        <v>373052</v>
      </c>
      <c r="AS76" s="84">
        <v>47.6</v>
      </c>
      <c r="AT76" s="85">
        <f t="shared" si="43"/>
        <v>30.562721443659331</v>
      </c>
      <c r="AU76" s="84"/>
      <c r="AV76" s="86"/>
      <c r="AW76" s="86"/>
      <c r="AX76" s="87">
        <f t="shared" si="44"/>
        <v>0</v>
      </c>
      <c r="AY76" s="86">
        <f t="shared" si="45"/>
        <v>3558910.4600000004</v>
      </c>
      <c r="AZ76" s="86">
        <f t="shared" si="46"/>
        <v>4416574.5</v>
      </c>
      <c r="BA76" s="86">
        <f t="shared" si="47"/>
        <v>589.35</v>
      </c>
      <c r="BB76" s="85">
        <f t="shared" si="42"/>
        <v>24.174235892545234</v>
      </c>
      <c r="BC76" s="88" t="s">
        <v>789</v>
      </c>
      <c r="BD76" s="88" t="s">
        <v>789</v>
      </c>
      <c r="BE76" s="88" t="s">
        <v>805</v>
      </c>
      <c r="BF76" s="88" t="s">
        <v>828</v>
      </c>
    </row>
    <row r="77" spans="1:58" x14ac:dyDescent="0.2">
      <c r="A77" s="83">
        <v>203875</v>
      </c>
      <c r="B77" s="84" t="s">
        <v>867</v>
      </c>
      <c r="C77" s="84">
        <v>0</v>
      </c>
      <c r="D77" s="84">
        <v>0</v>
      </c>
      <c r="E77" s="84">
        <v>0</v>
      </c>
      <c r="F77" s="85">
        <f t="shared" si="33"/>
        <v>0</v>
      </c>
      <c r="G77" s="84">
        <v>0</v>
      </c>
      <c r="H77" s="84">
        <v>0</v>
      </c>
      <c r="I77" s="84">
        <v>0</v>
      </c>
      <c r="J77" s="85">
        <f t="shared" si="32"/>
        <v>0</v>
      </c>
      <c r="K77" s="86">
        <v>0</v>
      </c>
      <c r="L77" s="86">
        <v>0</v>
      </c>
      <c r="M77" s="86">
        <v>0</v>
      </c>
      <c r="N77" s="87">
        <f t="shared" si="34"/>
        <v>0</v>
      </c>
      <c r="O77" s="84">
        <v>0</v>
      </c>
      <c r="P77" s="84">
        <v>0</v>
      </c>
      <c r="Q77" s="84">
        <v>0</v>
      </c>
      <c r="R77" s="85">
        <f t="shared" si="35"/>
        <v>0</v>
      </c>
      <c r="S77" s="84">
        <v>0</v>
      </c>
      <c r="T77" s="84">
        <v>0</v>
      </c>
      <c r="U77" s="84">
        <v>0</v>
      </c>
      <c r="V77" s="85">
        <f t="shared" si="36"/>
        <v>0</v>
      </c>
      <c r="W77" s="84">
        <v>0</v>
      </c>
      <c r="X77" s="84">
        <v>0</v>
      </c>
      <c r="Y77" s="84">
        <v>0</v>
      </c>
      <c r="Z77" s="85">
        <f t="shared" si="37"/>
        <v>0</v>
      </c>
      <c r="AA77" s="84">
        <v>0</v>
      </c>
      <c r="AB77" s="84">
        <v>0</v>
      </c>
      <c r="AC77" s="84">
        <v>0</v>
      </c>
      <c r="AD77" s="85">
        <f t="shared" si="38"/>
        <v>0</v>
      </c>
      <c r="AE77" s="84">
        <v>0</v>
      </c>
      <c r="AF77" s="84">
        <v>0</v>
      </c>
      <c r="AG77" s="84">
        <v>0</v>
      </c>
      <c r="AH77" s="85">
        <f t="shared" si="39"/>
        <v>0</v>
      </c>
      <c r="AI77" s="86">
        <v>0</v>
      </c>
      <c r="AJ77" s="86">
        <v>0</v>
      </c>
      <c r="AK77" s="86">
        <v>0</v>
      </c>
      <c r="AL77" s="87">
        <f t="shared" si="40"/>
        <v>0</v>
      </c>
      <c r="AM77" s="84">
        <v>0</v>
      </c>
      <c r="AN77" s="84">
        <v>0</v>
      </c>
      <c r="AO77" s="84">
        <v>0</v>
      </c>
      <c r="AP77" s="85">
        <f t="shared" si="41"/>
        <v>0</v>
      </c>
      <c r="AQ77" s="99">
        <v>0</v>
      </c>
      <c r="AR77" s="86">
        <v>0</v>
      </c>
      <c r="AS77" s="84">
        <v>0</v>
      </c>
      <c r="AT77" s="85">
        <f t="shared" si="43"/>
        <v>0</v>
      </c>
      <c r="AU77" s="84"/>
      <c r="AV77" s="86"/>
      <c r="AW77" s="86"/>
      <c r="AX77" s="87">
        <f t="shared" si="44"/>
        <v>0</v>
      </c>
      <c r="AY77" s="86">
        <f t="shared" si="45"/>
        <v>0</v>
      </c>
      <c r="AZ77" s="86">
        <f t="shared" si="46"/>
        <v>0</v>
      </c>
      <c r="BA77" s="86">
        <f t="shared" si="47"/>
        <v>0</v>
      </c>
      <c r="BB77" s="85">
        <f t="shared" si="42"/>
        <v>0</v>
      </c>
      <c r="BC77" s="88" t="s">
        <v>789</v>
      </c>
      <c r="BD77" s="88" t="s">
        <v>789</v>
      </c>
      <c r="BE77" s="88" t="s">
        <v>805</v>
      </c>
      <c r="BF77" s="88" t="s">
        <v>828</v>
      </c>
    </row>
    <row r="78" spans="1:58" x14ac:dyDescent="0.2">
      <c r="A78" s="83">
        <v>204868</v>
      </c>
      <c r="B78" s="84" t="s">
        <v>541</v>
      </c>
      <c r="C78" s="84">
        <v>0</v>
      </c>
      <c r="D78" s="84">
        <v>0</v>
      </c>
      <c r="E78" s="84">
        <v>0</v>
      </c>
      <c r="F78" s="85">
        <f t="shared" si="33"/>
        <v>0</v>
      </c>
      <c r="G78" s="84">
        <v>0</v>
      </c>
      <c r="H78" s="84">
        <v>0</v>
      </c>
      <c r="I78" s="84">
        <v>0</v>
      </c>
      <c r="J78" s="85">
        <f t="shared" si="32"/>
        <v>0</v>
      </c>
      <c r="K78" s="86">
        <v>0</v>
      </c>
      <c r="L78" s="86">
        <v>0</v>
      </c>
      <c r="M78" s="86">
        <v>0</v>
      </c>
      <c r="N78" s="87">
        <f t="shared" si="34"/>
        <v>0</v>
      </c>
      <c r="O78" s="84">
        <v>0</v>
      </c>
      <c r="P78" s="84">
        <v>0</v>
      </c>
      <c r="Q78" s="84">
        <v>0</v>
      </c>
      <c r="R78" s="85">
        <f t="shared" si="35"/>
        <v>0</v>
      </c>
      <c r="S78" s="84">
        <v>0</v>
      </c>
      <c r="T78" s="84">
        <v>0</v>
      </c>
      <c r="U78" s="84">
        <v>0</v>
      </c>
      <c r="V78" s="85">
        <f t="shared" si="36"/>
        <v>0</v>
      </c>
      <c r="W78" s="84">
        <v>0</v>
      </c>
      <c r="X78" s="84">
        <v>0</v>
      </c>
      <c r="Y78" s="84">
        <v>0</v>
      </c>
      <c r="Z78" s="85">
        <f t="shared" si="37"/>
        <v>0</v>
      </c>
      <c r="AA78" s="84">
        <v>0</v>
      </c>
      <c r="AB78" s="84">
        <v>0</v>
      </c>
      <c r="AC78" s="84">
        <v>0</v>
      </c>
      <c r="AD78" s="85">
        <f t="shared" si="38"/>
        <v>0</v>
      </c>
      <c r="AE78" s="84">
        <v>0</v>
      </c>
      <c r="AF78" s="84">
        <v>0</v>
      </c>
      <c r="AG78" s="84">
        <v>0</v>
      </c>
      <c r="AH78" s="85">
        <f t="shared" si="39"/>
        <v>0</v>
      </c>
      <c r="AI78" s="86">
        <v>0</v>
      </c>
      <c r="AJ78" s="86">
        <v>0</v>
      </c>
      <c r="AK78" s="86">
        <v>0</v>
      </c>
      <c r="AL78" s="87">
        <f t="shared" si="40"/>
        <v>0</v>
      </c>
      <c r="AM78" s="84">
        <v>0</v>
      </c>
      <c r="AN78" s="84">
        <v>0</v>
      </c>
      <c r="AO78" s="84">
        <v>0</v>
      </c>
      <c r="AP78" s="85">
        <f t="shared" si="41"/>
        <v>0</v>
      </c>
      <c r="AQ78" s="99">
        <v>0</v>
      </c>
      <c r="AR78" s="86">
        <v>0</v>
      </c>
      <c r="AS78" s="84">
        <v>0</v>
      </c>
      <c r="AT78" s="85">
        <f t="shared" si="43"/>
        <v>0</v>
      </c>
      <c r="AU78" s="84"/>
      <c r="AV78" s="86"/>
      <c r="AW78" s="86"/>
      <c r="AX78" s="87">
        <f t="shared" si="44"/>
        <v>0</v>
      </c>
      <c r="AY78" s="86">
        <f t="shared" si="45"/>
        <v>0</v>
      </c>
      <c r="AZ78" s="86">
        <f t="shared" si="46"/>
        <v>0</v>
      </c>
      <c r="BA78" s="86">
        <f t="shared" si="47"/>
        <v>0</v>
      </c>
      <c r="BB78" s="85">
        <f t="shared" si="42"/>
        <v>0</v>
      </c>
      <c r="BC78" s="88" t="s">
        <v>789</v>
      </c>
      <c r="BD78" s="88" t="s">
        <v>789</v>
      </c>
      <c r="BE78" s="88" t="s">
        <v>805</v>
      </c>
      <c r="BF78" s="88" t="s">
        <v>828</v>
      </c>
    </row>
    <row r="79" spans="1:58" x14ac:dyDescent="0.2">
      <c r="A79" s="83">
        <v>205650</v>
      </c>
      <c r="B79" s="84" t="s">
        <v>557</v>
      </c>
      <c r="C79" s="84">
        <v>596881.74</v>
      </c>
      <c r="D79" s="84">
        <v>1047180</v>
      </c>
      <c r="E79" s="84">
        <v>138</v>
      </c>
      <c r="F79" s="85">
        <f t="shared" si="33"/>
        <v>17.0996888787028</v>
      </c>
      <c r="G79" s="84">
        <v>354609.74</v>
      </c>
      <c r="H79" s="84">
        <v>381780</v>
      </c>
      <c r="I79" s="84">
        <v>48</v>
      </c>
      <c r="J79" s="85">
        <f t="shared" si="32"/>
        <v>28.793813033684319</v>
      </c>
      <c r="K79" s="86">
        <v>542742.27</v>
      </c>
      <c r="L79" s="86">
        <v>838415</v>
      </c>
      <c r="M79" s="86">
        <v>111.5</v>
      </c>
      <c r="N79" s="87">
        <f t="shared" si="34"/>
        <v>19.420296750415964</v>
      </c>
      <c r="O79" s="84">
        <v>432130.27</v>
      </c>
      <c r="P79" s="84">
        <v>293640</v>
      </c>
      <c r="Q79" s="84">
        <v>40</v>
      </c>
      <c r="R79" s="85">
        <f t="shared" si="35"/>
        <v>45.620618342187718</v>
      </c>
      <c r="S79" s="84">
        <v>505268.26</v>
      </c>
      <c r="T79" s="84">
        <v>542860</v>
      </c>
      <c r="U79" s="84">
        <v>76</v>
      </c>
      <c r="V79" s="85">
        <f t="shared" si="36"/>
        <v>28.853325093025827</v>
      </c>
      <c r="W79" s="84">
        <v>559640.26</v>
      </c>
      <c r="X79" s="84">
        <v>388350</v>
      </c>
      <c r="Y79" s="84">
        <v>55</v>
      </c>
      <c r="Z79" s="85">
        <f t="shared" si="37"/>
        <v>43.232156044804945</v>
      </c>
      <c r="AA79" s="84">
        <v>-7485.74</v>
      </c>
      <c r="AB79" s="84">
        <v>0</v>
      </c>
      <c r="AC79" s="84">
        <v>0</v>
      </c>
      <c r="AD79" s="85">
        <f t="shared" si="38"/>
        <v>0</v>
      </c>
      <c r="AE79" s="84">
        <v>333621.25</v>
      </c>
      <c r="AF79" s="84">
        <v>663075</v>
      </c>
      <c r="AG79" s="84">
        <v>93.5</v>
      </c>
      <c r="AH79" s="85">
        <f t="shared" si="39"/>
        <v>15.094276665535572</v>
      </c>
      <c r="AI79" s="86">
        <v>411257.76</v>
      </c>
      <c r="AJ79" s="86">
        <v>445870</v>
      </c>
      <c r="AK79" s="86">
        <v>62</v>
      </c>
      <c r="AL79" s="87">
        <f t="shared" si="40"/>
        <v>28.593515060443629</v>
      </c>
      <c r="AM79" s="84">
        <v>391137.76</v>
      </c>
      <c r="AN79" s="84">
        <v>148200</v>
      </c>
      <c r="AO79" s="84">
        <v>20</v>
      </c>
      <c r="AP79" s="85">
        <f t="shared" si="41"/>
        <v>81.816940350877189</v>
      </c>
      <c r="AQ79" s="99">
        <v>284198.76</v>
      </c>
      <c r="AR79" s="86">
        <v>0</v>
      </c>
      <c r="AS79" s="84">
        <v>0</v>
      </c>
      <c r="AT79" s="85">
        <f t="shared" si="43"/>
        <v>0</v>
      </c>
      <c r="AU79" s="84"/>
      <c r="AV79" s="86"/>
      <c r="AW79" s="86"/>
      <c r="AX79" s="87">
        <f t="shared" si="44"/>
        <v>0</v>
      </c>
      <c r="AY79" s="86">
        <f t="shared" si="45"/>
        <v>4404002.3299999991</v>
      </c>
      <c r="AZ79" s="86">
        <f t="shared" si="46"/>
        <v>4749370</v>
      </c>
      <c r="BA79" s="86">
        <f t="shared" si="47"/>
        <v>644</v>
      </c>
      <c r="BB79" s="85">
        <f t="shared" si="42"/>
        <v>27.818441161669856</v>
      </c>
      <c r="BC79" s="88" t="s">
        <v>789</v>
      </c>
      <c r="BD79" s="88" t="s">
        <v>789</v>
      </c>
      <c r="BE79" s="88" t="s">
        <v>805</v>
      </c>
      <c r="BF79" s="88" t="s">
        <v>828</v>
      </c>
    </row>
    <row r="80" spans="1:58" x14ac:dyDescent="0.2">
      <c r="A80" s="83">
        <v>205739</v>
      </c>
      <c r="B80" s="84" t="s">
        <v>560</v>
      </c>
      <c r="C80" s="84">
        <v>-65998.259999999995</v>
      </c>
      <c r="D80" s="84">
        <v>0</v>
      </c>
      <c r="E80" s="84">
        <v>0</v>
      </c>
      <c r="F80" s="85">
        <f t="shared" si="33"/>
        <v>0</v>
      </c>
      <c r="G80" s="84">
        <v>-65998.259999999995</v>
      </c>
      <c r="H80" s="84">
        <v>0</v>
      </c>
      <c r="I80" s="84">
        <v>0</v>
      </c>
      <c r="J80" s="85">
        <f t="shared" si="32"/>
        <v>0</v>
      </c>
      <c r="K80" s="86">
        <v>-65998.259999999995</v>
      </c>
      <c r="L80" s="86">
        <v>0</v>
      </c>
      <c r="M80" s="86">
        <v>0</v>
      </c>
      <c r="N80" s="87">
        <f t="shared" si="34"/>
        <v>0</v>
      </c>
      <c r="O80" s="84">
        <v>0</v>
      </c>
      <c r="P80" s="84">
        <v>0</v>
      </c>
      <c r="Q80" s="84">
        <v>0</v>
      </c>
      <c r="R80" s="85">
        <f t="shared" si="35"/>
        <v>0</v>
      </c>
      <c r="S80" s="84">
        <v>0</v>
      </c>
      <c r="T80" s="84">
        <v>0</v>
      </c>
      <c r="U80" s="84">
        <v>0</v>
      </c>
      <c r="V80" s="85">
        <f t="shared" si="36"/>
        <v>0</v>
      </c>
      <c r="W80" s="84">
        <v>0</v>
      </c>
      <c r="X80" s="84">
        <v>0</v>
      </c>
      <c r="Y80" s="84">
        <v>0</v>
      </c>
      <c r="Z80" s="85">
        <f t="shared" si="37"/>
        <v>0</v>
      </c>
      <c r="AA80" s="84">
        <v>0</v>
      </c>
      <c r="AB80" s="84">
        <v>0</v>
      </c>
      <c r="AC80" s="84">
        <v>0</v>
      </c>
      <c r="AD80" s="85">
        <f t="shared" si="38"/>
        <v>0</v>
      </c>
      <c r="AE80" s="84">
        <v>0</v>
      </c>
      <c r="AF80" s="84">
        <v>0</v>
      </c>
      <c r="AG80" s="84">
        <v>0</v>
      </c>
      <c r="AH80" s="85">
        <f t="shared" si="39"/>
        <v>0</v>
      </c>
      <c r="AI80" s="86">
        <v>0</v>
      </c>
      <c r="AJ80" s="86">
        <v>0</v>
      </c>
      <c r="AK80" s="86">
        <v>0</v>
      </c>
      <c r="AL80" s="87">
        <f t="shared" si="40"/>
        <v>0</v>
      </c>
      <c r="AM80" s="84">
        <v>0</v>
      </c>
      <c r="AN80" s="84">
        <v>0</v>
      </c>
      <c r="AO80" s="84">
        <v>0</v>
      </c>
      <c r="AP80" s="85">
        <f t="shared" si="41"/>
        <v>0</v>
      </c>
      <c r="AQ80" s="99">
        <v>0</v>
      </c>
      <c r="AR80" s="86">
        <v>0</v>
      </c>
      <c r="AS80" s="84">
        <v>0</v>
      </c>
      <c r="AT80" s="85">
        <f t="shared" si="43"/>
        <v>0</v>
      </c>
      <c r="AU80" s="84"/>
      <c r="AV80" s="86"/>
      <c r="AW80" s="86"/>
      <c r="AX80" s="87">
        <f t="shared" si="44"/>
        <v>0</v>
      </c>
      <c r="AY80" s="86">
        <f t="shared" si="45"/>
        <v>-197994.77999999997</v>
      </c>
      <c r="AZ80" s="86">
        <f t="shared" si="46"/>
        <v>0</v>
      </c>
      <c r="BA80" s="86">
        <f t="shared" si="47"/>
        <v>0</v>
      </c>
      <c r="BB80" s="85">
        <f t="shared" si="42"/>
        <v>0</v>
      </c>
      <c r="BC80" s="88" t="s">
        <v>789</v>
      </c>
      <c r="BD80" s="88" t="s">
        <v>789</v>
      </c>
      <c r="BE80" s="88" t="s">
        <v>805</v>
      </c>
      <c r="BF80" s="88" t="s">
        <v>828</v>
      </c>
    </row>
    <row r="81" spans="1:58" x14ac:dyDescent="0.2">
      <c r="A81" s="83">
        <v>206582</v>
      </c>
      <c r="B81" s="84" t="s">
        <v>324</v>
      </c>
      <c r="C81" s="84">
        <v>185131.47</v>
      </c>
      <c r="D81" s="84">
        <v>164610</v>
      </c>
      <c r="E81" s="84">
        <v>21</v>
      </c>
      <c r="F81" s="85">
        <f t="shared" si="33"/>
        <v>33.740016402405686</v>
      </c>
      <c r="G81" s="84">
        <v>105131.47</v>
      </c>
      <c r="H81" s="84">
        <v>0</v>
      </c>
      <c r="I81" s="84">
        <v>0</v>
      </c>
      <c r="J81" s="85">
        <f t="shared" si="32"/>
        <v>0</v>
      </c>
      <c r="K81" s="86">
        <v>27291.47</v>
      </c>
      <c r="L81" s="86">
        <v>0</v>
      </c>
      <c r="M81" s="86">
        <v>0</v>
      </c>
      <c r="N81" s="87">
        <f t="shared" si="34"/>
        <v>0</v>
      </c>
      <c r="O81" s="84">
        <v>27291.47</v>
      </c>
      <c r="P81" s="84">
        <v>0</v>
      </c>
      <c r="Q81" s="84">
        <v>0</v>
      </c>
      <c r="R81" s="85">
        <f t="shared" si="35"/>
        <v>0</v>
      </c>
      <c r="S81" s="84">
        <v>-8.5299999999999994</v>
      </c>
      <c r="T81" s="84">
        <v>0</v>
      </c>
      <c r="U81" s="84">
        <v>0</v>
      </c>
      <c r="V81" s="85">
        <f t="shared" si="36"/>
        <v>0</v>
      </c>
      <c r="W81" s="84">
        <v>-8.5299999999999994</v>
      </c>
      <c r="X81" s="84">
        <v>0</v>
      </c>
      <c r="Y81" s="84">
        <v>0</v>
      </c>
      <c r="Z81" s="85">
        <f t="shared" si="37"/>
        <v>0</v>
      </c>
      <c r="AA81" s="84">
        <v>-668.53</v>
      </c>
      <c r="AB81" s="84">
        <v>0</v>
      </c>
      <c r="AC81" s="84">
        <v>0</v>
      </c>
      <c r="AD81" s="85">
        <f t="shared" si="38"/>
        <v>0</v>
      </c>
      <c r="AE81" s="84">
        <v>-668.53</v>
      </c>
      <c r="AF81" s="84">
        <v>0</v>
      </c>
      <c r="AG81" s="84">
        <v>0</v>
      </c>
      <c r="AH81" s="85">
        <f t="shared" si="39"/>
        <v>0</v>
      </c>
      <c r="AI81" s="86">
        <v>-668.53</v>
      </c>
      <c r="AJ81" s="86">
        <v>0</v>
      </c>
      <c r="AK81" s="86">
        <v>0</v>
      </c>
      <c r="AL81" s="87">
        <f t="shared" si="40"/>
        <v>0</v>
      </c>
      <c r="AM81" s="84">
        <v>-668.53</v>
      </c>
      <c r="AN81" s="84">
        <v>0</v>
      </c>
      <c r="AO81" s="84">
        <v>0</v>
      </c>
      <c r="AP81" s="85">
        <f t="shared" si="41"/>
        <v>0</v>
      </c>
      <c r="AQ81" s="99">
        <v>-668.53</v>
      </c>
      <c r="AR81" s="86">
        <v>0</v>
      </c>
      <c r="AS81" s="84">
        <v>0</v>
      </c>
      <c r="AT81" s="85">
        <f t="shared" si="43"/>
        <v>0</v>
      </c>
      <c r="AU81" s="84"/>
      <c r="AV81" s="86"/>
      <c r="AW81" s="86"/>
      <c r="AX81" s="87">
        <f t="shared" si="44"/>
        <v>0</v>
      </c>
      <c r="AY81" s="86">
        <f t="shared" si="45"/>
        <v>341486.16999999981</v>
      </c>
      <c r="AZ81" s="86">
        <f t="shared" si="46"/>
        <v>164610</v>
      </c>
      <c r="BA81" s="86">
        <f t="shared" si="47"/>
        <v>21</v>
      </c>
      <c r="BB81" s="85">
        <f t="shared" si="42"/>
        <v>62.235496628394351</v>
      </c>
      <c r="BC81" s="88" t="s">
        <v>789</v>
      </c>
      <c r="BD81" s="88" t="s">
        <v>789</v>
      </c>
      <c r="BE81" s="88" t="s">
        <v>805</v>
      </c>
      <c r="BF81" s="88" t="s">
        <v>828</v>
      </c>
    </row>
    <row r="82" spans="1:58" x14ac:dyDescent="0.2">
      <c r="A82" s="83">
        <v>207292</v>
      </c>
      <c r="B82" s="84" t="s">
        <v>590</v>
      </c>
      <c r="C82" s="84">
        <v>-1217.3599999999999</v>
      </c>
      <c r="D82" s="84">
        <v>0</v>
      </c>
      <c r="E82" s="84">
        <v>0</v>
      </c>
      <c r="F82" s="85">
        <f t="shared" si="33"/>
        <v>0</v>
      </c>
      <c r="G82" s="84">
        <v>1217.3599999999999</v>
      </c>
      <c r="H82" s="84">
        <v>0</v>
      </c>
      <c r="I82" s="84">
        <v>0</v>
      </c>
      <c r="J82" s="85">
        <f t="shared" si="32"/>
        <v>0</v>
      </c>
      <c r="K82" s="86">
        <v>-1217.3599999999999</v>
      </c>
      <c r="L82" s="86">
        <v>0</v>
      </c>
      <c r="M82" s="86">
        <v>0</v>
      </c>
      <c r="N82" s="87">
        <f t="shared" si="34"/>
        <v>0</v>
      </c>
      <c r="O82" s="84">
        <v>-1217.3599999999999</v>
      </c>
      <c r="P82" s="84">
        <v>0</v>
      </c>
      <c r="Q82" s="84">
        <v>0</v>
      </c>
      <c r="R82" s="85">
        <f t="shared" si="35"/>
        <v>0</v>
      </c>
      <c r="S82" s="84">
        <v>0</v>
      </c>
      <c r="T82" s="84">
        <v>0</v>
      </c>
      <c r="U82" s="84">
        <v>0</v>
      </c>
      <c r="V82" s="85">
        <f t="shared" si="36"/>
        <v>0</v>
      </c>
      <c r="W82" s="84">
        <v>0</v>
      </c>
      <c r="X82" s="84">
        <v>0</v>
      </c>
      <c r="Y82" s="84">
        <v>0</v>
      </c>
      <c r="Z82" s="85">
        <f t="shared" si="37"/>
        <v>0</v>
      </c>
      <c r="AA82" s="84">
        <v>0</v>
      </c>
      <c r="AB82" s="84">
        <v>0</v>
      </c>
      <c r="AC82" s="84">
        <v>0</v>
      </c>
      <c r="AD82" s="85">
        <f t="shared" si="38"/>
        <v>0</v>
      </c>
      <c r="AE82" s="84">
        <v>0</v>
      </c>
      <c r="AF82" s="84">
        <v>0</v>
      </c>
      <c r="AG82" s="84">
        <v>0</v>
      </c>
      <c r="AH82" s="85">
        <f t="shared" si="39"/>
        <v>0</v>
      </c>
      <c r="AI82" s="86">
        <v>0</v>
      </c>
      <c r="AJ82" s="86">
        <v>0</v>
      </c>
      <c r="AK82" s="86">
        <v>0</v>
      </c>
      <c r="AL82" s="87">
        <f t="shared" si="40"/>
        <v>0</v>
      </c>
      <c r="AM82" s="84">
        <v>0</v>
      </c>
      <c r="AN82" s="84">
        <v>0</v>
      </c>
      <c r="AO82" s="84">
        <v>0</v>
      </c>
      <c r="AP82" s="85">
        <f t="shared" si="41"/>
        <v>0</v>
      </c>
      <c r="AQ82" s="99">
        <v>0</v>
      </c>
      <c r="AR82" s="86">
        <v>0</v>
      </c>
      <c r="AS82" s="84">
        <v>0</v>
      </c>
      <c r="AT82" s="85">
        <f t="shared" si="43"/>
        <v>0</v>
      </c>
      <c r="AU82" s="84"/>
      <c r="AV82" s="86"/>
      <c r="AW82" s="86"/>
      <c r="AX82" s="87">
        <f t="shared" si="44"/>
        <v>0</v>
      </c>
      <c r="AY82" s="86">
        <f t="shared" si="45"/>
        <v>-2434.7199999999998</v>
      </c>
      <c r="AZ82" s="86">
        <f t="shared" si="46"/>
        <v>0</v>
      </c>
      <c r="BA82" s="86">
        <f t="shared" si="47"/>
        <v>0</v>
      </c>
      <c r="BB82" s="85">
        <f t="shared" si="42"/>
        <v>0</v>
      </c>
      <c r="BC82" s="88" t="s">
        <v>789</v>
      </c>
      <c r="BD82" s="88" t="s">
        <v>789</v>
      </c>
      <c r="BE82" s="88" t="s">
        <v>805</v>
      </c>
      <c r="BF82" s="88" t="s">
        <v>828</v>
      </c>
    </row>
    <row r="83" spans="1:58" x14ac:dyDescent="0.2">
      <c r="A83" s="83">
        <v>207701</v>
      </c>
      <c r="B83" s="84" t="s">
        <v>601</v>
      </c>
      <c r="C83" s="84">
        <v>-21600</v>
      </c>
      <c r="D83" s="84">
        <v>0</v>
      </c>
      <c r="E83" s="84">
        <v>0</v>
      </c>
      <c r="F83" s="85">
        <f t="shared" si="33"/>
        <v>0</v>
      </c>
      <c r="G83" s="84">
        <v>-21600</v>
      </c>
      <c r="H83" s="84">
        <v>0</v>
      </c>
      <c r="I83" s="84">
        <v>0</v>
      </c>
      <c r="J83" s="85">
        <f t="shared" si="32"/>
        <v>0</v>
      </c>
      <c r="K83" s="86">
        <v>-21600</v>
      </c>
      <c r="L83" s="86">
        <v>0</v>
      </c>
      <c r="M83" s="86">
        <v>0</v>
      </c>
      <c r="N83" s="87">
        <f t="shared" si="34"/>
        <v>0</v>
      </c>
      <c r="O83" s="84">
        <v>-21600</v>
      </c>
      <c r="P83" s="84">
        <v>0</v>
      </c>
      <c r="Q83" s="84">
        <v>0</v>
      </c>
      <c r="R83" s="85">
        <f t="shared" si="35"/>
        <v>0</v>
      </c>
      <c r="S83" s="84">
        <v>-21600</v>
      </c>
      <c r="T83" s="84">
        <v>0</v>
      </c>
      <c r="U83" s="84">
        <v>0</v>
      </c>
      <c r="V83" s="85">
        <f t="shared" si="36"/>
        <v>0</v>
      </c>
      <c r="W83" s="84">
        <v>-21600</v>
      </c>
      <c r="X83" s="84">
        <v>0</v>
      </c>
      <c r="Y83" s="84">
        <v>0</v>
      </c>
      <c r="Z83" s="85">
        <f t="shared" si="37"/>
        <v>0</v>
      </c>
      <c r="AA83" s="84">
        <v>-21600</v>
      </c>
      <c r="AB83" s="84">
        <v>0</v>
      </c>
      <c r="AC83" s="84">
        <v>0</v>
      </c>
      <c r="AD83" s="85">
        <f t="shared" si="38"/>
        <v>0</v>
      </c>
      <c r="AE83" s="84">
        <v>-21600</v>
      </c>
      <c r="AF83" s="84">
        <v>0</v>
      </c>
      <c r="AG83" s="84">
        <v>0</v>
      </c>
      <c r="AH83" s="85">
        <f t="shared" si="39"/>
        <v>0</v>
      </c>
      <c r="AI83" s="86">
        <v>-21600</v>
      </c>
      <c r="AJ83" s="86">
        <v>0</v>
      </c>
      <c r="AK83" s="86">
        <v>0</v>
      </c>
      <c r="AL83" s="87">
        <f t="shared" si="40"/>
        <v>0</v>
      </c>
      <c r="AM83" s="84">
        <v>-21600</v>
      </c>
      <c r="AN83" s="84">
        <v>0</v>
      </c>
      <c r="AO83" s="84">
        <v>0</v>
      </c>
      <c r="AP83" s="85">
        <f t="shared" si="41"/>
        <v>0</v>
      </c>
      <c r="AQ83" s="99">
        <v>0</v>
      </c>
      <c r="AR83" s="86">
        <v>0</v>
      </c>
      <c r="AS83" s="84">
        <v>0</v>
      </c>
      <c r="AT83" s="85">
        <f t="shared" si="43"/>
        <v>0</v>
      </c>
      <c r="AU83" s="84"/>
      <c r="AV83" s="86"/>
      <c r="AW83" s="86"/>
      <c r="AX83" s="87">
        <f t="shared" si="44"/>
        <v>0</v>
      </c>
      <c r="AY83" s="86">
        <f t="shared" si="45"/>
        <v>-216000</v>
      </c>
      <c r="AZ83" s="86">
        <f t="shared" si="46"/>
        <v>0</v>
      </c>
      <c r="BA83" s="86">
        <f t="shared" si="47"/>
        <v>0</v>
      </c>
      <c r="BB83" s="85">
        <f t="shared" si="42"/>
        <v>0</v>
      </c>
      <c r="BC83" s="88" t="s">
        <v>789</v>
      </c>
      <c r="BD83" s="88" t="s">
        <v>789</v>
      </c>
      <c r="BE83" s="88" t="s">
        <v>805</v>
      </c>
      <c r="BF83" s="88" t="s">
        <v>828</v>
      </c>
    </row>
    <row r="84" spans="1:58" x14ac:dyDescent="0.2">
      <c r="A84" s="83">
        <v>208736</v>
      </c>
      <c r="B84" s="84" t="s">
        <v>629</v>
      </c>
      <c r="C84" s="84">
        <v>425254.77</v>
      </c>
      <c r="D84" s="84">
        <v>316400</v>
      </c>
      <c r="E84" s="84">
        <v>40</v>
      </c>
      <c r="F84" s="85">
        <f t="shared" si="33"/>
        <v>40.321248735777502</v>
      </c>
      <c r="G84" s="84">
        <v>418068.77</v>
      </c>
      <c r="H84" s="84">
        <v>560200</v>
      </c>
      <c r="I84" s="84">
        <v>70</v>
      </c>
      <c r="J84" s="85">
        <f t="shared" si="32"/>
        <v>23.134830185647981</v>
      </c>
      <c r="K84" s="86">
        <v>515279.77</v>
      </c>
      <c r="L84" s="86">
        <v>603000</v>
      </c>
      <c r="M84" s="86">
        <v>80</v>
      </c>
      <c r="N84" s="87">
        <f t="shared" si="34"/>
        <v>25.635809452736318</v>
      </c>
      <c r="O84" s="84">
        <v>471070.79</v>
      </c>
      <c r="P84" s="84">
        <v>435000</v>
      </c>
      <c r="Q84" s="84">
        <v>60</v>
      </c>
      <c r="R84" s="85">
        <f t="shared" si="35"/>
        <v>33.570562045977013</v>
      </c>
      <c r="S84" s="84">
        <v>403341.77</v>
      </c>
      <c r="T84" s="84">
        <v>425600</v>
      </c>
      <c r="U84" s="84">
        <v>60</v>
      </c>
      <c r="V84" s="85">
        <f t="shared" si="36"/>
        <v>29.378747344924811</v>
      </c>
      <c r="W84" s="84">
        <v>538681.77</v>
      </c>
      <c r="X84" s="84">
        <v>351500</v>
      </c>
      <c r="Y84" s="84">
        <v>50</v>
      </c>
      <c r="Z84" s="85">
        <f t="shared" si="37"/>
        <v>45.975684495021341</v>
      </c>
      <c r="AA84" s="84">
        <v>263537.78000000003</v>
      </c>
      <c r="AB84" s="84">
        <v>889830</v>
      </c>
      <c r="AC84" s="84">
        <v>124</v>
      </c>
      <c r="AD84" s="85">
        <f t="shared" si="38"/>
        <v>9.1811595248530615</v>
      </c>
      <c r="AE84" s="84">
        <v>428671.78</v>
      </c>
      <c r="AF84" s="84">
        <v>722000</v>
      </c>
      <c r="AG84" s="84">
        <v>100</v>
      </c>
      <c r="AH84" s="85">
        <f t="shared" si="39"/>
        <v>17.811846814404433</v>
      </c>
      <c r="AI84" s="86">
        <v>468176.78</v>
      </c>
      <c r="AJ84" s="86">
        <v>285900</v>
      </c>
      <c r="AK84" s="86">
        <v>40</v>
      </c>
      <c r="AL84" s="87">
        <f t="shared" si="40"/>
        <v>50.764183910458208</v>
      </c>
      <c r="AM84" s="84">
        <v>631959.78</v>
      </c>
      <c r="AN84" s="84">
        <v>687120</v>
      </c>
      <c r="AO84" s="84">
        <v>96</v>
      </c>
      <c r="AP84" s="85">
        <f t="shared" si="41"/>
        <v>28.511400017464201</v>
      </c>
      <c r="AQ84" s="99">
        <v>514202.78</v>
      </c>
      <c r="AR84" s="86">
        <v>740762.5</v>
      </c>
      <c r="AS84" s="84">
        <v>100.25</v>
      </c>
      <c r="AT84" s="85">
        <f t="shared" si="43"/>
        <v>19.436294142859555</v>
      </c>
      <c r="AU84" s="84"/>
      <c r="AV84" s="86"/>
      <c r="AW84" s="86"/>
      <c r="AX84" s="87">
        <f t="shared" si="44"/>
        <v>0</v>
      </c>
      <c r="AY84" s="86">
        <f t="shared" si="45"/>
        <v>5078246.540000001</v>
      </c>
      <c r="AZ84" s="86">
        <f t="shared" si="46"/>
        <v>6017312.5</v>
      </c>
      <c r="BA84" s="86">
        <f t="shared" si="47"/>
        <v>820.25</v>
      </c>
      <c r="BB84" s="85">
        <f t="shared" si="42"/>
        <v>25.318179203755832</v>
      </c>
      <c r="BC84" s="88" t="s">
        <v>789</v>
      </c>
      <c r="BD84" s="88" t="s">
        <v>789</v>
      </c>
      <c r="BE84" s="88" t="s">
        <v>805</v>
      </c>
      <c r="BF84" s="88" t="s">
        <v>828</v>
      </c>
    </row>
    <row r="85" spans="1:58" x14ac:dyDescent="0.2">
      <c r="A85" s="83">
        <v>209586</v>
      </c>
      <c r="B85" s="84" t="s">
        <v>662</v>
      </c>
      <c r="C85" s="84">
        <v>18165.41</v>
      </c>
      <c r="D85" s="84">
        <v>1344690</v>
      </c>
      <c r="E85" s="84">
        <v>169</v>
      </c>
      <c r="F85" s="85">
        <f t="shared" si="33"/>
        <v>0.40526983914508175</v>
      </c>
      <c r="G85" s="84">
        <v>233946.41</v>
      </c>
      <c r="H85" s="84">
        <v>1193500</v>
      </c>
      <c r="I85" s="84">
        <v>150</v>
      </c>
      <c r="J85" s="85">
        <f t="shared" si="32"/>
        <v>6.0765301298701297</v>
      </c>
      <c r="K85" s="86">
        <v>256883.14</v>
      </c>
      <c r="L85" s="86">
        <v>1058077.5</v>
      </c>
      <c r="M85" s="86">
        <v>137.75</v>
      </c>
      <c r="N85" s="87">
        <f t="shared" si="34"/>
        <v>7.2834874572042221</v>
      </c>
      <c r="O85" s="84">
        <v>-26809.13</v>
      </c>
      <c r="P85" s="84">
        <v>1211659.5</v>
      </c>
      <c r="Q85" s="84">
        <v>164.35</v>
      </c>
      <c r="R85" s="85">
        <f t="shared" si="35"/>
        <v>-0.68590476945049339</v>
      </c>
      <c r="S85" s="84">
        <v>229762.86</v>
      </c>
      <c r="T85" s="84">
        <v>602240</v>
      </c>
      <c r="U85" s="84">
        <v>84</v>
      </c>
      <c r="V85" s="85">
        <f t="shared" si="36"/>
        <v>11.826927238310306</v>
      </c>
      <c r="W85" s="84">
        <v>23466.86</v>
      </c>
      <c r="X85" s="84">
        <v>51523.5</v>
      </c>
      <c r="Y85" s="84">
        <v>7.35</v>
      </c>
      <c r="Z85" s="85">
        <f t="shared" si="37"/>
        <v>13.663780604966666</v>
      </c>
      <c r="AA85" s="84">
        <v>-27379.14</v>
      </c>
      <c r="AB85" s="84">
        <v>0</v>
      </c>
      <c r="AC85" s="84">
        <v>0</v>
      </c>
      <c r="AD85" s="85">
        <f t="shared" si="38"/>
        <v>0</v>
      </c>
      <c r="AE85" s="84">
        <v>-27379.14</v>
      </c>
      <c r="AF85" s="84">
        <v>0</v>
      </c>
      <c r="AG85" s="84">
        <v>0</v>
      </c>
      <c r="AH85" s="85">
        <f t="shared" si="39"/>
        <v>0</v>
      </c>
      <c r="AI85" s="86">
        <v>-27379.14</v>
      </c>
      <c r="AJ85" s="86">
        <v>0</v>
      </c>
      <c r="AK85" s="86">
        <v>0</v>
      </c>
      <c r="AL85" s="87">
        <f t="shared" si="40"/>
        <v>0</v>
      </c>
      <c r="AM85" s="84">
        <v>-27379.14</v>
      </c>
      <c r="AN85" s="84">
        <v>0</v>
      </c>
      <c r="AO85" s="84">
        <v>0</v>
      </c>
      <c r="AP85" s="85">
        <f t="shared" si="41"/>
        <v>0</v>
      </c>
      <c r="AQ85" s="99">
        <v>-27379.14</v>
      </c>
      <c r="AR85" s="86">
        <v>0</v>
      </c>
      <c r="AS85" s="84">
        <v>0</v>
      </c>
      <c r="AT85" s="85">
        <f t="shared" si="43"/>
        <v>0</v>
      </c>
      <c r="AU85" s="84"/>
      <c r="AV85" s="86"/>
      <c r="AW85" s="86"/>
      <c r="AX85" s="87">
        <f t="shared" si="44"/>
        <v>0</v>
      </c>
      <c r="AY85" s="86">
        <f t="shared" si="45"/>
        <v>598519.84999999986</v>
      </c>
      <c r="AZ85" s="86">
        <f t="shared" si="46"/>
        <v>5461690.5</v>
      </c>
      <c r="BA85" s="86">
        <f t="shared" si="47"/>
        <v>712.45</v>
      </c>
      <c r="BB85" s="85">
        <f t="shared" si="42"/>
        <v>3.2875527274934373</v>
      </c>
      <c r="BC85" s="88" t="s">
        <v>789</v>
      </c>
      <c r="BD85" s="88" t="s">
        <v>789</v>
      </c>
      <c r="BE85" s="88" t="s">
        <v>805</v>
      </c>
      <c r="BF85" s="88" t="s">
        <v>828</v>
      </c>
    </row>
    <row r="86" spans="1:58" x14ac:dyDescent="0.2">
      <c r="A86" s="83">
        <v>210786</v>
      </c>
      <c r="B86" s="84" t="s">
        <v>706</v>
      </c>
      <c r="C86" s="84">
        <v>156446.5</v>
      </c>
      <c r="D86" s="84">
        <v>498010</v>
      </c>
      <c r="E86" s="84">
        <v>61</v>
      </c>
      <c r="F86" s="85">
        <f t="shared" si="33"/>
        <v>9.4242987088612686</v>
      </c>
      <c r="G86" s="84">
        <v>422582.52</v>
      </c>
      <c r="H86" s="84">
        <v>808790</v>
      </c>
      <c r="I86" s="84">
        <v>99</v>
      </c>
      <c r="J86" s="85">
        <f t="shared" si="32"/>
        <v>16.197106937523955</v>
      </c>
      <c r="K86" s="86">
        <v>306417.52</v>
      </c>
      <c r="L86" s="86">
        <v>190250</v>
      </c>
      <c r="M86" s="86">
        <v>25</v>
      </c>
      <c r="N86" s="87">
        <f t="shared" si="34"/>
        <v>48.318137187910644</v>
      </c>
      <c r="O86" s="84">
        <v>232217.52</v>
      </c>
      <c r="P86" s="84">
        <v>219250</v>
      </c>
      <c r="Q86" s="84">
        <v>30</v>
      </c>
      <c r="R86" s="85">
        <f t="shared" si="35"/>
        <v>32.83349199543899</v>
      </c>
      <c r="S86" s="84">
        <v>126817.52</v>
      </c>
      <c r="T86" s="84">
        <v>0</v>
      </c>
      <c r="U86" s="84">
        <v>0</v>
      </c>
      <c r="V86" s="85">
        <f t="shared" si="36"/>
        <v>0</v>
      </c>
      <c r="W86" s="84">
        <v>83749.52</v>
      </c>
      <c r="X86" s="84">
        <v>87625</v>
      </c>
      <c r="Y86" s="84">
        <v>12.5</v>
      </c>
      <c r="Z86" s="85">
        <f t="shared" si="37"/>
        <v>28.673159486447933</v>
      </c>
      <c r="AA86" s="84">
        <v>97199.52</v>
      </c>
      <c r="AB86" s="84">
        <v>104550</v>
      </c>
      <c r="AC86" s="84">
        <v>15</v>
      </c>
      <c r="AD86" s="85">
        <f t="shared" si="38"/>
        <v>28.820517647058825</v>
      </c>
      <c r="AE86" s="84">
        <v>95704.52</v>
      </c>
      <c r="AF86" s="84">
        <v>202500</v>
      </c>
      <c r="AG86" s="84">
        <v>28</v>
      </c>
      <c r="AH86" s="85">
        <f t="shared" si="39"/>
        <v>14.178447407407408</v>
      </c>
      <c r="AI86" s="86">
        <v>203887.01</v>
      </c>
      <c r="AJ86" s="86">
        <v>320785</v>
      </c>
      <c r="AK86" s="86">
        <v>43.5</v>
      </c>
      <c r="AL86" s="87">
        <f t="shared" si="40"/>
        <v>19.703219633087585</v>
      </c>
      <c r="AM86" s="84">
        <v>165357.01</v>
      </c>
      <c r="AN86" s="84">
        <v>35350</v>
      </c>
      <c r="AO86" s="84">
        <v>5</v>
      </c>
      <c r="AP86" s="85">
        <f t="shared" si="41"/>
        <v>145.00897623762378</v>
      </c>
      <c r="AQ86" s="99">
        <v>79472.009999999995</v>
      </c>
      <c r="AR86" s="86">
        <v>0</v>
      </c>
      <c r="AS86" s="84">
        <v>0</v>
      </c>
      <c r="AT86" s="85">
        <f t="shared" si="43"/>
        <v>0</v>
      </c>
      <c r="AU86" s="84"/>
      <c r="AV86" s="86"/>
      <c r="AW86" s="86"/>
      <c r="AX86" s="87">
        <f t="shared" si="44"/>
        <v>0</v>
      </c>
      <c r="AY86" s="86">
        <f t="shared" si="45"/>
        <v>1969851.1700000002</v>
      </c>
      <c r="AZ86" s="86">
        <f t="shared" si="46"/>
        <v>2467110</v>
      </c>
      <c r="BA86" s="86">
        <f t="shared" si="47"/>
        <v>319</v>
      </c>
      <c r="BB86" s="85">
        <f t="shared" si="42"/>
        <v>23.953344236779067</v>
      </c>
      <c r="BC86" s="88" t="s">
        <v>789</v>
      </c>
      <c r="BD86" s="88" t="s">
        <v>789</v>
      </c>
      <c r="BE86" s="88" t="s">
        <v>805</v>
      </c>
      <c r="BF86" s="88" t="s">
        <v>828</v>
      </c>
    </row>
    <row r="87" spans="1:58" x14ac:dyDescent="0.2">
      <c r="A87" s="83">
        <v>179502</v>
      </c>
      <c r="B87" s="84" t="s">
        <v>728</v>
      </c>
      <c r="C87" s="84">
        <v>0</v>
      </c>
      <c r="D87" s="84">
        <v>0</v>
      </c>
      <c r="E87" s="84">
        <v>0</v>
      </c>
      <c r="F87" s="85">
        <f t="shared" si="33"/>
        <v>0</v>
      </c>
      <c r="G87" s="84">
        <v>0</v>
      </c>
      <c r="H87" s="84">
        <v>0</v>
      </c>
      <c r="I87" s="84">
        <v>0</v>
      </c>
      <c r="J87" s="85">
        <f t="shared" si="32"/>
        <v>0</v>
      </c>
      <c r="K87" s="86">
        <v>0</v>
      </c>
      <c r="L87" s="86">
        <v>0</v>
      </c>
      <c r="M87" s="86">
        <v>0</v>
      </c>
      <c r="N87" s="87">
        <f t="shared" si="34"/>
        <v>0</v>
      </c>
      <c r="O87" s="84">
        <v>0</v>
      </c>
      <c r="P87" s="84">
        <v>0</v>
      </c>
      <c r="Q87" s="84">
        <v>0</v>
      </c>
      <c r="R87" s="85">
        <f t="shared" si="35"/>
        <v>0</v>
      </c>
      <c r="S87" s="84">
        <v>0</v>
      </c>
      <c r="T87" s="84">
        <v>0</v>
      </c>
      <c r="U87" s="84">
        <v>0</v>
      </c>
      <c r="V87" s="85">
        <f t="shared" si="36"/>
        <v>0</v>
      </c>
      <c r="W87" s="84">
        <v>0</v>
      </c>
      <c r="X87" s="84">
        <v>0</v>
      </c>
      <c r="Y87" s="84">
        <v>0</v>
      </c>
      <c r="Z87" s="85">
        <f t="shared" si="37"/>
        <v>0</v>
      </c>
      <c r="AA87" s="84">
        <v>0</v>
      </c>
      <c r="AB87" s="84">
        <v>0</v>
      </c>
      <c r="AC87" s="84">
        <v>0</v>
      </c>
      <c r="AD87" s="85">
        <f t="shared" si="38"/>
        <v>0</v>
      </c>
      <c r="AE87" s="84">
        <v>0</v>
      </c>
      <c r="AF87" s="84">
        <v>0</v>
      </c>
      <c r="AG87" s="84">
        <v>0</v>
      </c>
      <c r="AH87" s="85">
        <f t="shared" si="39"/>
        <v>0</v>
      </c>
      <c r="AI87" s="86">
        <v>0</v>
      </c>
      <c r="AJ87" s="86">
        <v>0</v>
      </c>
      <c r="AK87" s="86">
        <v>0</v>
      </c>
      <c r="AL87" s="87">
        <f t="shared" si="40"/>
        <v>0</v>
      </c>
      <c r="AM87" s="84">
        <v>0</v>
      </c>
      <c r="AN87" s="84">
        <v>0</v>
      </c>
      <c r="AO87" s="84">
        <v>0</v>
      </c>
      <c r="AP87" s="85">
        <f t="shared" si="41"/>
        <v>0</v>
      </c>
      <c r="AQ87" s="99">
        <v>0</v>
      </c>
      <c r="AR87" s="86">
        <v>0</v>
      </c>
      <c r="AS87" s="84">
        <v>0</v>
      </c>
      <c r="AT87" s="85">
        <f t="shared" si="43"/>
        <v>0</v>
      </c>
      <c r="AU87" s="84"/>
      <c r="AV87" s="86"/>
      <c r="AW87" s="86"/>
      <c r="AX87" s="87">
        <f t="shared" si="44"/>
        <v>0</v>
      </c>
      <c r="AY87" s="86">
        <f t="shared" si="45"/>
        <v>0</v>
      </c>
      <c r="AZ87" s="86">
        <f t="shared" si="46"/>
        <v>0</v>
      </c>
      <c r="BA87" s="86">
        <f t="shared" si="47"/>
        <v>0</v>
      </c>
      <c r="BB87" s="85">
        <f t="shared" si="42"/>
        <v>0</v>
      </c>
      <c r="BC87" s="88" t="s">
        <v>789</v>
      </c>
      <c r="BD87" s="88" t="s">
        <v>789</v>
      </c>
      <c r="BE87" s="88" t="s">
        <v>805</v>
      </c>
      <c r="BF87" s="88" t="s">
        <v>828</v>
      </c>
    </row>
    <row r="88" spans="1:58" x14ac:dyDescent="0.2">
      <c r="A88" s="83">
        <v>202313</v>
      </c>
      <c r="B88" s="84" t="s">
        <v>751</v>
      </c>
      <c r="C88" s="84">
        <v>0</v>
      </c>
      <c r="D88" s="84">
        <v>0</v>
      </c>
      <c r="E88" s="84">
        <v>0</v>
      </c>
      <c r="F88" s="85">
        <f t="shared" si="33"/>
        <v>0</v>
      </c>
      <c r="G88" s="84">
        <v>0</v>
      </c>
      <c r="H88" s="84">
        <v>0</v>
      </c>
      <c r="I88" s="84">
        <v>0</v>
      </c>
      <c r="J88" s="85">
        <f t="shared" si="32"/>
        <v>0</v>
      </c>
      <c r="K88" s="86">
        <v>0</v>
      </c>
      <c r="L88" s="86">
        <v>0</v>
      </c>
      <c r="M88" s="86">
        <v>0</v>
      </c>
      <c r="N88" s="87">
        <f t="shared" si="34"/>
        <v>0</v>
      </c>
      <c r="O88" s="84">
        <v>0</v>
      </c>
      <c r="P88" s="84">
        <v>0</v>
      </c>
      <c r="Q88" s="84">
        <v>0</v>
      </c>
      <c r="R88" s="85">
        <f t="shared" si="35"/>
        <v>0</v>
      </c>
      <c r="S88" s="84">
        <v>0</v>
      </c>
      <c r="T88" s="84">
        <v>0</v>
      </c>
      <c r="U88" s="84">
        <v>0</v>
      </c>
      <c r="V88" s="85">
        <f t="shared" si="36"/>
        <v>0</v>
      </c>
      <c r="W88" s="84">
        <v>0</v>
      </c>
      <c r="X88" s="84">
        <v>0</v>
      </c>
      <c r="Y88" s="84">
        <v>0</v>
      </c>
      <c r="Z88" s="85">
        <f t="shared" si="37"/>
        <v>0</v>
      </c>
      <c r="AA88" s="84">
        <v>0</v>
      </c>
      <c r="AB88" s="84">
        <v>0</v>
      </c>
      <c r="AC88" s="84">
        <v>0</v>
      </c>
      <c r="AD88" s="85">
        <f t="shared" si="38"/>
        <v>0</v>
      </c>
      <c r="AE88" s="84">
        <v>0</v>
      </c>
      <c r="AF88" s="84">
        <v>0</v>
      </c>
      <c r="AG88" s="84">
        <v>0</v>
      </c>
      <c r="AH88" s="85">
        <f t="shared" si="39"/>
        <v>0</v>
      </c>
      <c r="AI88" s="86">
        <v>0</v>
      </c>
      <c r="AJ88" s="86">
        <v>0</v>
      </c>
      <c r="AK88" s="86">
        <v>0</v>
      </c>
      <c r="AL88" s="87">
        <f t="shared" si="40"/>
        <v>0</v>
      </c>
      <c r="AM88" s="84">
        <v>0</v>
      </c>
      <c r="AN88" s="84">
        <v>0</v>
      </c>
      <c r="AO88" s="84">
        <v>0</v>
      </c>
      <c r="AP88" s="85">
        <f t="shared" si="41"/>
        <v>0</v>
      </c>
      <c r="AQ88" s="99">
        <v>0</v>
      </c>
      <c r="AR88" s="86">
        <v>0</v>
      </c>
      <c r="AS88" s="84">
        <v>0</v>
      </c>
      <c r="AT88" s="85">
        <f t="shared" si="43"/>
        <v>0</v>
      </c>
      <c r="AU88" s="84"/>
      <c r="AV88" s="86"/>
      <c r="AW88" s="86"/>
      <c r="AX88" s="87">
        <f t="shared" si="44"/>
        <v>0</v>
      </c>
      <c r="AY88" s="86">
        <f t="shared" si="45"/>
        <v>0</v>
      </c>
      <c r="AZ88" s="86">
        <f t="shared" si="46"/>
        <v>0</v>
      </c>
      <c r="BA88" s="86">
        <f t="shared" si="47"/>
        <v>0</v>
      </c>
      <c r="BB88" s="85">
        <f t="shared" si="42"/>
        <v>0</v>
      </c>
      <c r="BC88" s="88" t="s">
        <v>789</v>
      </c>
      <c r="BD88" s="88" t="s">
        <v>789</v>
      </c>
      <c r="BE88" s="88" t="s">
        <v>805</v>
      </c>
      <c r="BF88" s="88" t="s">
        <v>828</v>
      </c>
    </row>
    <row r="89" spans="1:58" x14ac:dyDescent="0.2">
      <c r="A89" s="89">
        <v>175393</v>
      </c>
      <c r="B89" s="90" t="s">
        <v>780</v>
      </c>
      <c r="C89" s="84">
        <v>0</v>
      </c>
      <c r="D89" s="84">
        <v>0</v>
      </c>
      <c r="E89" s="84">
        <v>0</v>
      </c>
      <c r="F89" s="85">
        <f t="shared" si="33"/>
        <v>0</v>
      </c>
      <c r="G89" s="84">
        <v>0</v>
      </c>
      <c r="H89" s="84">
        <v>0</v>
      </c>
      <c r="I89" s="84">
        <v>0</v>
      </c>
      <c r="J89" s="85">
        <f t="shared" si="32"/>
        <v>0</v>
      </c>
      <c r="K89" s="86">
        <v>0</v>
      </c>
      <c r="L89" s="86">
        <v>0</v>
      </c>
      <c r="M89" s="86">
        <v>0</v>
      </c>
      <c r="N89" s="87">
        <f t="shared" si="34"/>
        <v>0</v>
      </c>
      <c r="O89" s="90">
        <v>0</v>
      </c>
      <c r="P89" s="84">
        <v>0</v>
      </c>
      <c r="Q89" s="84">
        <v>0</v>
      </c>
      <c r="R89" s="85">
        <f t="shared" si="35"/>
        <v>0</v>
      </c>
      <c r="S89" s="84">
        <v>0</v>
      </c>
      <c r="T89" s="84">
        <v>0</v>
      </c>
      <c r="U89" s="84">
        <v>0</v>
      </c>
      <c r="V89" s="85">
        <f t="shared" si="36"/>
        <v>0</v>
      </c>
      <c r="W89" s="84">
        <v>0</v>
      </c>
      <c r="X89" s="84">
        <v>0</v>
      </c>
      <c r="Y89" s="84">
        <v>0</v>
      </c>
      <c r="Z89" s="85">
        <f t="shared" si="37"/>
        <v>0</v>
      </c>
      <c r="AA89" s="84">
        <v>0</v>
      </c>
      <c r="AB89" s="84">
        <v>0</v>
      </c>
      <c r="AC89" s="84">
        <v>0</v>
      </c>
      <c r="AD89" s="85">
        <f t="shared" si="38"/>
        <v>0</v>
      </c>
      <c r="AE89" s="84">
        <v>0</v>
      </c>
      <c r="AF89" s="84">
        <v>0</v>
      </c>
      <c r="AG89" s="84">
        <v>0</v>
      </c>
      <c r="AH89" s="85">
        <f t="shared" si="39"/>
        <v>0</v>
      </c>
      <c r="AI89" s="86">
        <v>0</v>
      </c>
      <c r="AJ89" s="86">
        <v>0</v>
      </c>
      <c r="AK89" s="86">
        <v>0</v>
      </c>
      <c r="AL89" s="87">
        <f t="shared" si="40"/>
        <v>0</v>
      </c>
      <c r="AM89" s="84">
        <v>0</v>
      </c>
      <c r="AN89" s="84">
        <v>0</v>
      </c>
      <c r="AO89" s="84">
        <v>0</v>
      </c>
      <c r="AP89" s="85">
        <f t="shared" si="41"/>
        <v>0</v>
      </c>
      <c r="AQ89" s="99">
        <v>0</v>
      </c>
      <c r="AR89" s="86">
        <v>0</v>
      </c>
      <c r="AS89" s="84">
        <v>0</v>
      </c>
      <c r="AT89" s="85">
        <f t="shared" si="43"/>
        <v>0</v>
      </c>
      <c r="AU89" s="84"/>
      <c r="AV89" s="86"/>
      <c r="AW89" s="86"/>
      <c r="AX89" s="87">
        <f t="shared" si="44"/>
        <v>0</v>
      </c>
      <c r="AY89" s="86">
        <f t="shared" si="45"/>
        <v>0</v>
      </c>
      <c r="AZ89" s="86">
        <f t="shared" si="46"/>
        <v>0</v>
      </c>
      <c r="BA89" s="86">
        <f t="shared" si="47"/>
        <v>0</v>
      </c>
      <c r="BB89" s="85">
        <f t="shared" si="42"/>
        <v>0</v>
      </c>
      <c r="BC89" s="88" t="s">
        <v>789</v>
      </c>
      <c r="BD89" s="88" t="s">
        <v>789</v>
      </c>
      <c r="BE89" s="88" t="s">
        <v>805</v>
      </c>
      <c r="BF89" s="88" t="s">
        <v>828</v>
      </c>
    </row>
    <row r="90" spans="1:58" x14ac:dyDescent="0.2">
      <c r="A90" s="83">
        <v>211350</v>
      </c>
      <c r="B90" s="84" t="s">
        <v>854</v>
      </c>
      <c r="C90" s="84">
        <v>-17648.169999999998</v>
      </c>
      <c r="D90" s="84">
        <v>806080</v>
      </c>
      <c r="E90" s="84">
        <v>103</v>
      </c>
      <c r="F90" s="85">
        <f t="shared" si="33"/>
        <v>-0.65681458416038108</v>
      </c>
      <c r="G90" s="84">
        <v>55856.83</v>
      </c>
      <c r="H90" s="84">
        <v>393500</v>
      </c>
      <c r="I90" s="84">
        <v>50</v>
      </c>
      <c r="J90" s="85">
        <f t="shared" si="32"/>
        <v>4.4004110038119437</v>
      </c>
      <c r="K90" s="86">
        <v>-46478.16</v>
      </c>
      <c r="L90" s="86">
        <v>396760</v>
      </c>
      <c r="M90" s="86">
        <v>51</v>
      </c>
      <c r="N90" s="87">
        <f t="shared" si="34"/>
        <v>-3.5143280572638371</v>
      </c>
      <c r="O90" s="84">
        <v>159021.84</v>
      </c>
      <c r="P90" s="84">
        <v>741720</v>
      </c>
      <c r="Q90" s="84">
        <v>100</v>
      </c>
      <c r="R90" s="85">
        <f t="shared" si="35"/>
        <v>6.6462776249797759</v>
      </c>
      <c r="S90" s="84">
        <v>-71838.16</v>
      </c>
      <c r="T90" s="84">
        <v>56880</v>
      </c>
      <c r="U90" s="84">
        <v>8</v>
      </c>
      <c r="V90" s="85">
        <f t="shared" si="36"/>
        <v>-39.152302390998599</v>
      </c>
      <c r="W90" s="84">
        <v>-80000.66</v>
      </c>
      <c r="X90" s="84">
        <v>601242</v>
      </c>
      <c r="Y90" s="84">
        <v>83.7</v>
      </c>
      <c r="Z90" s="85">
        <f t="shared" si="37"/>
        <v>-3.9917700360254273</v>
      </c>
      <c r="AA90" s="84">
        <v>-23737.66</v>
      </c>
      <c r="AB90" s="84">
        <v>730925</v>
      </c>
      <c r="AC90" s="84">
        <v>102.5</v>
      </c>
      <c r="AD90" s="85">
        <f t="shared" si="38"/>
        <v>-1.006761924958101</v>
      </c>
      <c r="AE90" s="84">
        <v>-68102.66</v>
      </c>
      <c r="AF90" s="84">
        <v>1129825</v>
      </c>
      <c r="AG90" s="84">
        <v>152.5</v>
      </c>
      <c r="AH90" s="85">
        <f t="shared" si="39"/>
        <v>-1.808315270063948</v>
      </c>
      <c r="AI90" s="86">
        <v>300325.87</v>
      </c>
      <c r="AJ90" s="86">
        <v>1133115</v>
      </c>
      <c r="AK90" s="86">
        <v>154.5</v>
      </c>
      <c r="AL90" s="87">
        <f t="shared" si="40"/>
        <v>8.2163787170763776</v>
      </c>
      <c r="AM90" s="84">
        <v>175620.87</v>
      </c>
      <c r="AN90" s="84">
        <v>603050</v>
      </c>
      <c r="AO90" s="84">
        <v>82</v>
      </c>
      <c r="AP90" s="85">
        <f t="shared" si="41"/>
        <v>9.0278533620761117</v>
      </c>
      <c r="AQ90" s="99">
        <v>26625.87</v>
      </c>
      <c r="AR90" s="86">
        <v>555400</v>
      </c>
      <c r="AS90" s="84">
        <v>72</v>
      </c>
      <c r="AT90" s="85">
        <f t="shared" si="43"/>
        <v>1.3423196975153042</v>
      </c>
      <c r="AU90" s="84"/>
      <c r="AV90" s="86"/>
      <c r="AW90" s="86"/>
      <c r="AX90" s="87">
        <f t="shared" si="44"/>
        <v>0</v>
      </c>
      <c r="AY90" s="86">
        <f t="shared" si="45"/>
        <v>409645.80999999994</v>
      </c>
      <c r="AZ90" s="86">
        <f t="shared" si="46"/>
        <v>7148497</v>
      </c>
      <c r="BA90" s="86">
        <f t="shared" si="47"/>
        <v>959.2</v>
      </c>
      <c r="BB90" s="85">
        <f t="shared" si="42"/>
        <v>1.7191549916017308</v>
      </c>
      <c r="BC90" s="88" t="s">
        <v>789</v>
      </c>
      <c r="BD90" s="88" t="s">
        <v>789</v>
      </c>
      <c r="BE90" s="88" t="s">
        <v>805</v>
      </c>
      <c r="BF90" s="88" t="s">
        <v>828</v>
      </c>
    </row>
    <row r="91" spans="1:58" x14ac:dyDescent="0.2">
      <c r="A91" s="83">
        <v>211449</v>
      </c>
      <c r="B91" s="84" t="s">
        <v>858</v>
      </c>
      <c r="C91" s="84">
        <v>503464.61</v>
      </c>
      <c r="D91" s="84">
        <v>2135430</v>
      </c>
      <c r="E91" s="84">
        <v>273</v>
      </c>
      <c r="F91" s="85">
        <f t="shared" si="33"/>
        <v>7.0730196260237985</v>
      </c>
      <c r="G91" s="84">
        <v>227604.6</v>
      </c>
      <c r="H91" s="84">
        <v>1573550</v>
      </c>
      <c r="I91" s="84">
        <v>202.5</v>
      </c>
      <c r="J91" s="85">
        <f t="shared" si="32"/>
        <v>4.4839646658828762</v>
      </c>
      <c r="K91" s="86">
        <v>267619.09999999998</v>
      </c>
      <c r="L91" s="86">
        <v>1751680</v>
      </c>
      <c r="M91" s="86">
        <v>228</v>
      </c>
      <c r="N91" s="87">
        <f t="shared" si="34"/>
        <v>4.5833559782608688</v>
      </c>
      <c r="O91" s="84">
        <v>205734.1</v>
      </c>
      <c r="P91" s="84">
        <v>781600</v>
      </c>
      <c r="Q91" s="84">
        <v>106</v>
      </c>
      <c r="R91" s="85">
        <f t="shared" si="35"/>
        <v>8.1598734646878199</v>
      </c>
      <c r="S91" s="84">
        <v>350401.1</v>
      </c>
      <c r="T91" s="84">
        <v>994632</v>
      </c>
      <c r="U91" s="84">
        <v>137.69999999999999</v>
      </c>
      <c r="V91" s="85">
        <f t="shared" si="36"/>
        <v>10.92105834117543</v>
      </c>
      <c r="W91" s="84">
        <v>574870.1</v>
      </c>
      <c r="X91" s="84">
        <v>980240</v>
      </c>
      <c r="Y91" s="84">
        <v>136.5</v>
      </c>
      <c r="Z91" s="85">
        <f t="shared" si="37"/>
        <v>17.593755610870804</v>
      </c>
      <c r="AA91" s="84">
        <v>615034.1</v>
      </c>
      <c r="AB91" s="84">
        <v>1351484</v>
      </c>
      <c r="AC91" s="84">
        <v>191.7</v>
      </c>
      <c r="AD91" s="85">
        <f t="shared" si="38"/>
        <v>14.107497462049125</v>
      </c>
      <c r="AE91" s="84">
        <v>425097.1</v>
      </c>
      <c r="AF91" s="84">
        <v>1154700</v>
      </c>
      <c r="AG91" s="84">
        <v>159</v>
      </c>
      <c r="AH91" s="85">
        <f t="shared" si="39"/>
        <v>11.044351779683033</v>
      </c>
      <c r="AI91" s="86">
        <v>485328.1</v>
      </c>
      <c r="AJ91" s="86">
        <v>1080940</v>
      </c>
      <c r="AK91" s="86">
        <v>148.5</v>
      </c>
      <c r="AL91" s="87">
        <f t="shared" si="40"/>
        <v>13.918599644753639</v>
      </c>
      <c r="AM91" s="84">
        <v>298986.11</v>
      </c>
      <c r="AN91" s="84">
        <v>1085720</v>
      </c>
      <c r="AO91" s="84">
        <v>146</v>
      </c>
      <c r="AP91" s="85">
        <f t="shared" si="41"/>
        <v>8.5367953155509699</v>
      </c>
      <c r="AQ91" s="99">
        <v>525005.11</v>
      </c>
      <c r="AR91" s="86">
        <v>1134550</v>
      </c>
      <c r="AS91" s="84">
        <v>148</v>
      </c>
      <c r="AT91" s="85">
        <f t="shared" si="43"/>
        <v>12.956804971133931</v>
      </c>
      <c r="AU91" s="84"/>
      <c r="AV91" s="86"/>
      <c r="AW91" s="86"/>
      <c r="AX91" s="87">
        <f t="shared" si="44"/>
        <v>0</v>
      </c>
      <c r="AY91" s="86">
        <f t="shared" si="45"/>
        <v>4479144.13</v>
      </c>
      <c r="AZ91" s="86">
        <f t="shared" si="46"/>
        <v>14024526</v>
      </c>
      <c r="BA91" s="86">
        <f t="shared" si="47"/>
        <v>1876.9</v>
      </c>
      <c r="BB91" s="85">
        <f t="shared" si="42"/>
        <v>9.5813807824948949</v>
      </c>
      <c r="BC91" s="88" t="s">
        <v>789</v>
      </c>
      <c r="BD91" s="88" t="s">
        <v>789</v>
      </c>
      <c r="BE91" s="88" t="s">
        <v>805</v>
      </c>
      <c r="BF91" s="88" t="s">
        <v>828</v>
      </c>
    </row>
    <row r="92" spans="1:58" x14ac:dyDescent="0.2">
      <c r="A92" s="83">
        <v>212086</v>
      </c>
      <c r="B92" s="84" t="s">
        <v>1019</v>
      </c>
      <c r="C92" s="84">
        <v>145200</v>
      </c>
      <c r="D92" s="84">
        <v>831120</v>
      </c>
      <c r="E92" s="84">
        <v>102</v>
      </c>
      <c r="F92" s="85">
        <f t="shared" si="33"/>
        <v>5.2411204158244296</v>
      </c>
      <c r="G92" s="84">
        <v>124368.02</v>
      </c>
      <c r="H92" s="84">
        <v>768420</v>
      </c>
      <c r="I92" s="84">
        <v>92</v>
      </c>
      <c r="J92" s="85">
        <f t="shared" si="32"/>
        <v>5.0173194607115903</v>
      </c>
      <c r="K92" s="86">
        <v>-136349.97</v>
      </c>
      <c r="L92" s="86">
        <v>1563690</v>
      </c>
      <c r="M92" s="86">
        <v>194</v>
      </c>
      <c r="N92" s="87">
        <f t="shared" si="34"/>
        <v>-2.6159271338948256</v>
      </c>
      <c r="O92" s="84">
        <v>416045.03</v>
      </c>
      <c r="P92" s="84">
        <v>784770</v>
      </c>
      <c r="Q92" s="84">
        <v>103</v>
      </c>
      <c r="R92" s="85">
        <f t="shared" si="35"/>
        <v>16.434618971163527</v>
      </c>
      <c r="S92" s="84">
        <v>274985.03999999998</v>
      </c>
      <c r="T92" s="84">
        <v>1223850</v>
      </c>
      <c r="U92" s="84">
        <v>165</v>
      </c>
      <c r="V92" s="85">
        <f t="shared" si="36"/>
        <v>6.9653439882338519</v>
      </c>
      <c r="W92" s="84">
        <v>-39666.959999999999</v>
      </c>
      <c r="X92" s="84">
        <v>1347800</v>
      </c>
      <c r="Y92" s="84">
        <v>180</v>
      </c>
      <c r="Z92" s="85">
        <f t="shared" si="37"/>
        <v>-0.88292684374536279</v>
      </c>
      <c r="AA92" s="84">
        <v>-59260.97</v>
      </c>
      <c r="AB92" s="84">
        <v>1086520</v>
      </c>
      <c r="AC92" s="84">
        <v>148</v>
      </c>
      <c r="AD92" s="85">
        <f t="shared" si="38"/>
        <v>-1.6908018904392004</v>
      </c>
      <c r="AE92" s="84">
        <v>-83111.98</v>
      </c>
      <c r="AF92" s="84">
        <v>1482300</v>
      </c>
      <c r="AG92" s="84">
        <v>200</v>
      </c>
      <c r="AH92" s="85">
        <f t="shared" si="39"/>
        <v>-1.6820882412467111</v>
      </c>
      <c r="AI92" s="86">
        <v>340397.02</v>
      </c>
      <c r="AJ92" s="86">
        <v>2398240</v>
      </c>
      <c r="AK92" s="86">
        <v>321</v>
      </c>
      <c r="AL92" s="87">
        <f t="shared" si="40"/>
        <v>4.4000215241176868</v>
      </c>
      <c r="AM92" s="84">
        <v>33200.01</v>
      </c>
      <c r="AN92" s="84">
        <v>1111140</v>
      </c>
      <c r="AO92" s="84">
        <v>147</v>
      </c>
      <c r="AP92" s="85">
        <f t="shared" si="41"/>
        <v>0.92625619633889522</v>
      </c>
      <c r="AQ92" s="99">
        <v>397925.01</v>
      </c>
      <c r="AR92" s="86">
        <v>1633840</v>
      </c>
      <c r="AS92" s="84">
        <v>200.5</v>
      </c>
      <c r="AT92" s="85">
        <f t="shared" si="43"/>
        <v>6.8194561768594228</v>
      </c>
      <c r="AU92" s="84"/>
      <c r="AV92" s="86"/>
      <c r="AW92" s="86"/>
      <c r="AX92" s="87">
        <f t="shared" si="44"/>
        <v>0</v>
      </c>
      <c r="AY92" s="86">
        <f t="shared" si="45"/>
        <v>1413730.2500000002</v>
      </c>
      <c r="AZ92" s="86">
        <f t="shared" si="46"/>
        <v>14231690</v>
      </c>
      <c r="BA92" s="86">
        <f t="shared" si="47"/>
        <v>1852.5</v>
      </c>
      <c r="BB92" s="85">
        <f t="shared" si="42"/>
        <v>2.980103381959557</v>
      </c>
      <c r="BC92" s="88" t="s">
        <v>789</v>
      </c>
      <c r="BD92" s="88" t="s">
        <v>789</v>
      </c>
      <c r="BE92" s="88" t="s">
        <v>805</v>
      </c>
      <c r="BF92" s="88" t="s">
        <v>828</v>
      </c>
    </row>
    <row r="93" spans="1:58" x14ac:dyDescent="0.2">
      <c r="A93" s="83">
        <v>212276</v>
      </c>
      <c r="B93" s="84" t="s">
        <v>1024</v>
      </c>
      <c r="C93" s="84">
        <v>-5575</v>
      </c>
      <c r="D93" s="84">
        <v>405290</v>
      </c>
      <c r="E93" s="84">
        <v>51.5</v>
      </c>
      <c r="F93" s="85">
        <f t="shared" si="33"/>
        <v>-0.41266747267388787</v>
      </c>
      <c r="G93" s="84">
        <v>320684</v>
      </c>
      <c r="H93" s="84">
        <v>1154910</v>
      </c>
      <c r="I93" s="84">
        <v>148.5</v>
      </c>
      <c r="J93" s="85">
        <f t="shared" si="32"/>
        <v>8.607773765921154</v>
      </c>
      <c r="K93" s="86">
        <v>288044</v>
      </c>
      <c r="L93" s="86">
        <v>340550</v>
      </c>
      <c r="M93" s="86">
        <v>45</v>
      </c>
      <c r="N93" s="87">
        <f t="shared" si="34"/>
        <v>25.374599911907211</v>
      </c>
      <c r="O93" s="84">
        <v>331396</v>
      </c>
      <c r="P93" s="84">
        <v>671225.5</v>
      </c>
      <c r="Q93" s="84">
        <v>92.95</v>
      </c>
      <c r="R93" s="85">
        <f t="shared" si="35"/>
        <v>15.305252854666577</v>
      </c>
      <c r="S93" s="84">
        <v>278196</v>
      </c>
      <c r="T93" s="84">
        <v>373120</v>
      </c>
      <c r="U93" s="84">
        <v>52</v>
      </c>
      <c r="V93" s="85">
        <f t="shared" si="36"/>
        <v>23.113411234991425</v>
      </c>
      <c r="W93" s="84">
        <v>191173.25</v>
      </c>
      <c r="X93" s="84">
        <v>0</v>
      </c>
      <c r="Y93" s="84">
        <v>0</v>
      </c>
      <c r="Z93" s="85">
        <f t="shared" si="37"/>
        <v>0</v>
      </c>
      <c r="AA93" s="84">
        <v>222675.25</v>
      </c>
      <c r="AB93" s="84">
        <v>568600</v>
      </c>
      <c r="AC93" s="84">
        <v>80</v>
      </c>
      <c r="AD93" s="85">
        <f t="shared" si="38"/>
        <v>12.14022643334506</v>
      </c>
      <c r="AE93" s="84">
        <v>344215.25</v>
      </c>
      <c r="AF93" s="84">
        <v>680300</v>
      </c>
      <c r="AG93" s="84">
        <v>96</v>
      </c>
      <c r="AH93" s="85">
        <f t="shared" si="39"/>
        <v>15.179270174922827</v>
      </c>
      <c r="AI93" s="86">
        <v>152565.24</v>
      </c>
      <c r="AJ93" s="86">
        <v>1087920</v>
      </c>
      <c r="AK93" s="86">
        <v>152</v>
      </c>
      <c r="AL93" s="87">
        <f t="shared" si="40"/>
        <v>4.3473071917052719</v>
      </c>
      <c r="AM93" s="84">
        <v>401970.25</v>
      </c>
      <c r="AN93" s="84">
        <v>1062740</v>
      </c>
      <c r="AO93" s="84">
        <v>147</v>
      </c>
      <c r="AP93" s="85">
        <f t="shared" si="41"/>
        <v>11.725424609970453</v>
      </c>
      <c r="AQ93" s="99">
        <v>415776.25</v>
      </c>
      <c r="AR93" s="86">
        <v>1478980</v>
      </c>
      <c r="AS93" s="84">
        <v>200</v>
      </c>
      <c r="AT93" s="85">
        <f t="shared" si="43"/>
        <v>7.8714620887368323</v>
      </c>
      <c r="AU93" s="84"/>
      <c r="AV93" s="86"/>
      <c r="AW93" s="86"/>
      <c r="AX93" s="87">
        <f t="shared" si="44"/>
        <v>0</v>
      </c>
      <c r="AY93" s="86">
        <f t="shared" si="45"/>
        <v>2941120.49</v>
      </c>
      <c r="AZ93" s="86">
        <f t="shared" si="46"/>
        <v>7823635.5</v>
      </c>
      <c r="BA93" s="86">
        <f t="shared" si="47"/>
        <v>1064.95</v>
      </c>
      <c r="BB93" s="85">
        <f t="shared" si="42"/>
        <v>11.277827897273589</v>
      </c>
      <c r="BC93" s="88" t="s">
        <v>789</v>
      </c>
      <c r="BD93" s="88" t="s">
        <v>789</v>
      </c>
      <c r="BE93" s="88" t="s">
        <v>805</v>
      </c>
      <c r="BF93" s="88" t="s">
        <v>828</v>
      </c>
    </row>
    <row r="94" spans="1:58" x14ac:dyDescent="0.2">
      <c r="A94" s="83">
        <v>212976</v>
      </c>
      <c r="B94" s="84" t="s">
        <v>1053</v>
      </c>
      <c r="C94" s="84">
        <v>0</v>
      </c>
      <c r="D94" s="84">
        <v>0</v>
      </c>
      <c r="E94" s="84">
        <v>0</v>
      </c>
      <c r="F94" s="85">
        <f t="shared" si="33"/>
        <v>0</v>
      </c>
      <c r="G94" s="84">
        <v>0</v>
      </c>
      <c r="H94" s="84">
        <v>0</v>
      </c>
      <c r="I94" s="84">
        <v>0</v>
      </c>
      <c r="J94" s="85">
        <f t="shared" si="32"/>
        <v>0</v>
      </c>
      <c r="K94" s="86">
        <v>250717.5</v>
      </c>
      <c r="L94" s="86">
        <v>934130</v>
      </c>
      <c r="M94" s="86">
        <v>123.5</v>
      </c>
      <c r="N94" s="87">
        <f t="shared" si="34"/>
        <v>8.0519039105906032</v>
      </c>
      <c r="O94" s="84">
        <v>75858.740000000005</v>
      </c>
      <c r="P94" s="84">
        <v>1516417.5</v>
      </c>
      <c r="Q94" s="84">
        <v>202.25</v>
      </c>
      <c r="R94" s="85">
        <f t="shared" si="35"/>
        <v>1.5507740711248716</v>
      </c>
      <c r="S94" s="84">
        <v>-41145.449999999997</v>
      </c>
      <c r="T94" s="84">
        <v>1530015</v>
      </c>
      <c r="U94" s="84">
        <v>211.5</v>
      </c>
      <c r="V94" s="85">
        <f t="shared" si="36"/>
        <v>-0.83365780727639927</v>
      </c>
      <c r="W94" s="84">
        <v>100547.5</v>
      </c>
      <c r="X94" s="84">
        <v>2016579.5</v>
      </c>
      <c r="Y94" s="84">
        <v>279.95000000000005</v>
      </c>
      <c r="Z94" s="85">
        <f t="shared" si="37"/>
        <v>1.495812587601927</v>
      </c>
      <c r="AA94" s="84">
        <v>263195.55</v>
      </c>
      <c r="AB94" s="84">
        <v>1989451</v>
      </c>
      <c r="AC94" s="84">
        <v>274.3</v>
      </c>
      <c r="AD94" s="85">
        <f t="shared" si="38"/>
        <v>4.1011626071715259</v>
      </c>
      <c r="AE94" s="84">
        <v>-139420.47</v>
      </c>
      <c r="AF94" s="84">
        <v>2376460</v>
      </c>
      <c r="AG94" s="84">
        <v>331.20000000000005</v>
      </c>
      <c r="AH94" s="85">
        <f t="shared" si="39"/>
        <v>-1.7600187253309545</v>
      </c>
      <c r="AI94" s="86">
        <v>318115.95</v>
      </c>
      <c r="AJ94" s="86">
        <v>3660330.5</v>
      </c>
      <c r="AK94" s="86">
        <v>506.90000000000003</v>
      </c>
      <c r="AL94" s="87">
        <f t="shared" si="40"/>
        <v>2.6941814270596605</v>
      </c>
      <c r="AM94" s="84">
        <v>210641.02</v>
      </c>
      <c r="AN94" s="84">
        <v>2455225</v>
      </c>
      <c r="AO94" s="84">
        <v>339.5</v>
      </c>
      <c r="AP94" s="85">
        <f t="shared" si="41"/>
        <v>2.6595817572727549</v>
      </c>
      <c r="AQ94" s="99">
        <v>-93702.48</v>
      </c>
      <c r="AR94" s="86">
        <v>2920832</v>
      </c>
      <c r="AS94" s="84">
        <v>388.2</v>
      </c>
      <c r="AT94" s="85">
        <f t="shared" si="43"/>
        <v>-0.89826098864980941</v>
      </c>
      <c r="AU94" s="84"/>
      <c r="AV94" s="86"/>
      <c r="AW94" s="86"/>
      <c r="AX94" s="87">
        <f t="shared" si="44"/>
        <v>0</v>
      </c>
      <c r="AY94" s="86">
        <f t="shared" si="45"/>
        <v>944807.8600000001</v>
      </c>
      <c r="AZ94" s="86">
        <f t="shared" si="46"/>
        <v>19399440.5</v>
      </c>
      <c r="BA94" s="86">
        <f t="shared" si="47"/>
        <v>2657.3</v>
      </c>
      <c r="BB94" s="85">
        <f t="shared" si="42"/>
        <v>1.4610852204732401</v>
      </c>
      <c r="BC94" s="88" t="s">
        <v>789</v>
      </c>
      <c r="BD94" s="88" t="s">
        <v>789</v>
      </c>
      <c r="BE94" s="88" t="s">
        <v>805</v>
      </c>
      <c r="BF94" s="88"/>
    </row>
    <row r="95" spans="1:58" x14ac:dyDescent="0.2">
      <c r="A95" s="83">
        <v>212478</v>
      </c>
      <c r="B95" s="84" t="s">
        <v>1040</v>
      </c>
      <c r="C95" s="84">
        <v>0</v>
      </c>
      <c r="D95" s="84">
        <v>0</v>
      </c>
      <c r="E95" s="84">
        <v>0</v>
      </c>
      <c r="F95" s="85">
        <f t="shared" si="33"/>
        <v>0</v>
      </c>
      <c r="G95" s="84">
        <v>-937.5</v>
      </c>
      <c r="H95" s="84">
        <v>76100</v>
      </c>
      <c r="I95" s="84">
        <v>10</v>
      </c>
      <c r="J95" s="85">
        <f t="shared" si="32"/>
        <v>-0.38189881734559789</v>
      </c>
      <c r="K95" s="86">
        <v>77699.48</v>
      </c>
      <c r="L95" s="86">
        <v>225300</v>
      </c>
      <c r="M95" s="86">
        <v>30</v>
      </c>
      <c r="N95" s="87">
        <f t="shared" si="34"/>
        <v>10.346135818908122</v>
      </c>
      <c r="O95" s="84">
        <v>178679.94</v>
      </c>
      <c r="P95" s="84">
        <v>296750</v>
      </c>
      <c r="Q95" s="84">
        <v>40</v>
      </c>
      <c r="R95" s="85">
        <f t="shared" si="35"/>
        <v>18.665806705981467</v>
      </c>
      <c r="S95" s="84">
        <v>284245.53000000003</v>
      </c>
      <c r="T95" s="84">
        <v>580800</v>
      </c>
      <c r="U95" s="84">
        <v>80</v>
      </c>
      <c r="V95" s="85">
        <f t="shared" si="36"/>
        <v>15.171507283057853</v>
      </c>
      <c r="W95" s="84">
        <v>279707.37</v>
      </c>
      <c r="X95" s="84">
        <v>214300</v>
      </c>
      <c r="Y95" s="84">
        <v>30</v>
      </c>
      <c r="Z95" s="85">
        <f t="shared" si="37"/>
        <v>39.156421371908543</v>
      </c>
      <c r="AA95" s="84">
        <v>324863.25</v>
      </c>
      <c r="AB95" s="84">
        <v>467820</v>
      </c>
      <c r="AC95" s="84">
        <v>66</v>
      </c>
      <c r="AD95" s="85">
        <f t="shared" si="38"/>
        <v>21.52699916634603</v>
      </c>
      <c r="AE95" s="84">
        <v>282984.15000000002</v>
      </c>
      <c r="AF95" s="84">
        <v>497210</v>
      </c>
      <c r="AG95" s="84">
        <v>67.8</v>
      </c>
      <c r="AH95" s="85">
        <f t="shared" si="39"/>
        <v>17.074323726393274</v>
      </c>
      <c r="AI95" s="86">
        <v>448776.27</v>
      </c>
      <c r="AJ95" s="86">
        <v>730575</v>
      </c>
      <c r="AK95" s="86">
        <v>100.5</v>
      </c>
      <c r="AL95" s="87">
        <f t="shared" si="40"/>
        <v>19.042623098244537</v>
      </c>
      <c r="AM95" s="84">
        <v>337357.48</v>
      </c>
      <c r="AN95" s="84">
        <v>295087.5</v>
      </c>
      <c r="AO95" s="84">
        <v>39.75</v>
      </c>
      <c r="AP95" s="85">
        <f t="shared" si="41"/>
        <v>35.440612970729021</v>
      </c>
      <c r="AQ95" s="99">
        <v>464073.08</v>
      </c>
      <c r="AR95" s="86">
        <v>435075</v>
      </c>
      <c r="AS95" s="84">
        <v>59.5</v>
      </c>
      <c r="AT95" s="85">
        <f t="shared" si="43"/>
        <v>29.866221318163536</v>
      </c>
      <c r="AU95" s="84"/>
      <c r="AV95" s="86"/>
      <c r="AW95" s="86"/>
      <c r="AX95" s="87">
        <f t="shared" si="44"/>
        <v>0</v>
      </c>
      <c r="AY95" s="86">
        <f t="shared" si="45"/>
        <v>2677449.0499999998</v>
      </c>
      <c r="AZ95" s="86">
        <f t="shared" si="46"/>
        <v>3819017.5</v>
      </c>
      <c r="BA95" s="86">
        <f t="shared" si="47"/>
        <v>523.54999999999995</v>
      </c>
      <c r="BB95" s="85">
        <f t="shared" si="42"/>
        <v>21.032496316133663</v>
      </c>
      <c r="BC95" s="88" t="s">
        <v>789</v>
      </c>
      <c r="BD95" s="88" t="s">
        <v>789</v>
      </c>
      <c r="BE95" s="88" t="s">
        <v>805</v>
      </c>
      <c r="BF95" s="88" t="s">
        <v>828</v>
      </c>
    </row>
    <row r="96" spans="1:58" x14ac:dyDescent="0.2">
      <c r="A96" s="83">
        <v>212571</v>
      </c>
      <c r="B96" s="84" t="s">
        <v>1043</v>
      </c>
      <c r="C96" s="84">
        <v>0</v>
      </c>
      <c r="D96" s="84">
        <v>0</v>
      </c>
      <c r="E96" s="84">
        <v>0</v>
      </c>
      <c r="F96" s="85">
        <f t="shared" si="33"/>
        <v>0</v>
      </c>
      <c r="G96" s="84">
        <v>105425</v>
      </c>
      <c r="H96" s="84">
        <v>134425</v>
      </c>
      <c r="I96" s="84">
        <v>17.5</v>
      </c>
      <c r="J96" s="85">
        <f t="shared" si="32"/>
        <v>24.312255904779619</v>
      </c>
      <c r="K96" s="86">
        <v>141340</v>
      </c>
      <c r="L96" s="86">
        <v>124035</v>
      </c>
      <c r="M96" s="86">
        <v>16.5</v>
      </c>
      <c r="N96" s="87">
        <f t="shared" si="34"/>
        <v>34.185512153827545</v>
      </c>
      <c r="O96" s="84">
        <v>141340</v>
      </c>
      <c r="P96" s="84">
        <v>0</v>
      </c>
      <c r="Q96" s="84">
        <v>0</v>
      </c>
      <c r="R96" s="85">
        <f t="shared" si="35"/>
        <v>0</v>
      </c>
      <c r="S96" s="84">
        <v>141340</v>
      </c>
      <c r="T96" s="84">
        <v>0</v>
      </c>
      <c r="U96" s="84">
        <v>0</v>
      </c>
      <c r="V96" s="85">
        <f t="shared" si="36"/>
        <v>0</v>
      </c>
      <c r="W96" s="84">
        <v>100340</v>
      </c>
      <c r="X96" s="84">
        <v>0</v>
      </c>
      <c r="Y96" s="84">
        <v>0</v>
      </c>
      <c r="Z96" s="85">
        <f t="shared" si="37"/>
        <v>0</v>
      </c>
      <c r="AA96" s="84">
        <v>99290</v>
      </c>
      <c r="AB96" s="84">
        <v>0</v>
      </c>
      <c r="AC96" s="84">
        <v>0</v>
      </c>
      <c r="AD96" s="85">
        <f t="shared" si="38"/>
        <v>0</v>
      </c>
      <c r="AE96" s="84">
        <v>-710</v>
      </c>
      <c r="AF96" s="84">
        <v>0</v>
      </c>
      <c r="AG96" s="84">
        <v>0</v>
      </c>
      <c r="AH96" s="85">
        <f t="shared" si="39"/>
        <v>0</v>
      </c>
      <c r="AI96" s="86">
        <v>-710</v>
      </c>
      <c r="AJ96" s="86">
        <v>0</v>
      </c>
      <c r="AK96" s="86">
        <v>0</v>
      </c>
      <c r="AL96" s="87">
        <f t="shared" si="40"/>
        <v>0</v>
      </c>
      <c r="AM96" s="84">
        <v>-710</v>
      </c>
      <c r="AN96" s="84">
        <v>0</v>
      </c>
      <c r="AO96" s="84">
        <v>0</v>
      </c>
      <c r="AP96" s="85">
        <f t="shared" si="41"/>
        <v>0</v>
      </c>
      <c r="AQ96" s="99">
        <v>-710</v>
      </c>
      <c r="AR96" s="86">
        <v>0</v>
      </c>
      <c r="AS96" s="84">
        <v>0</v>
      </c>
      <c r="AT96" s="85">
        <f t="shared" si="43"/>
        <v>0</v>
      </c>
      <c r="AU96" s="84"/>
      <c r="AV96" s="86"/>
      <c r="AW96" s="86"/>
      <c r="AX96" s="87">
        <f t="shared" si="44"/>
        <v>0</v>
      </c>
      <c r="AY96" s="86">
        <f t="shared" si="45"/>
        <v>726235</v>
      </c>
      <c r="AZ96" s="86">
        <f t="shared" si="46"/>
        <v>258460</v>
      </c>
      <c r="BA96" s="86">
        <f t="shared" si="47"/>
        <v>34</v>
      </c>
      <c r="BB96" s="85">
        <f t="shared" si="42"/>
        <v>84.295635688307669</v>
      </c>
      <c r="BC96" s="88" t="s">
        <v>789</v>
      </c>
      <c r="BD96" s="88" t="s">
        <v>789</v>
      </c>
      <c r="BE96" s="88" t="s">
        <v>805</v>
      </c>
      <c r="BF96" s="88" t="s">
        <v>829</v>
      </c>
    </row>
    <row r="97" spans="1:58" x14ac:dyDescent="0.2">
      <c r="A97" s="83">
        <v>213321</v>
      </c>
      <c r="B97" s="84" t="s">
        <v>1724</v>
      </c>
      <c r="C97" s="84">
        <v>0</v>
      </c>
      <c r="D97" s="84">
        <v>0</v>
      </c>
      <c r="E97" s="84">
        <v>0</v>
      </c>
      <c r="F97" s="85">
        <f t="shared" si="33"/>
        <v>0</v>
      </c>
      <c r="G97" s="84">
        <v>0</v>
      </c>
      <c r="H97" s="84">
        <v>0</v>
      </c>
      <c r="I97" s="84">
        <v>0</v>
      </c>
      <c r="J97" s="85">
        <f t="shared" ref="J97:J105" si="48">IFERROR(G97/(H97/30),0)</f>
        <v>0</v>
      </c>
      <c r="K97" s="84">
        <v>0</v>
      </c>
      <c r="L97" s="84">
        <v>0</v>
      </c>
      <c r="M97" s="84">
        <v>0</v>
      </c>
      <c r="N97" s="85">
        <f t="shared" si="34"/>
        <v>0</v>
      </c>
      <c r="O97" s="84">
        <v>176300</v>
      </c>
      <c r="P97" s="84">
        <v>522400</v>
      </c>
      <c r="Q97" s="84">
        <v>70</v>
      </c>
      <c r="R97" s="85">
        <f t="shared" si="35"/>
        <v>10.461906584992343</v>
      </c>
      <c r="S97" s="84">
        <v>151240</v>
      </c>
      <c r="T97" s="84">
        <v>164120</v>
      </c>
      <c r="U97" s="84">
        <v>22</v>
      </c>
      <c r="V97" s="85">
        <f t="shared" si="36"/>
        <v>28.567145990738485</v>
      </c>
      <c r="W97" s="84">
        <v>278310</v>
      </c>
      <c r="X97" s="84">
        <v>302320</v>
      </c>
      <c r="Y97" s="84">
        <v>42</v>
      </c>
      <c r="Z97" s="85">
        <f t="shared" si="37"/>
        <v>27.617425244773749</v>
      </c>
      <c r="AA97" s="84">
        <v>272950</v>
      </c>
      <c r="AB97" s="84">
        <v>0</v>
      </c>
      <c r="AC97" s="84">
        <v>0</v>
      </c>
      <c r="AD97" s="85">
        <f t="shared" si="38"/>
        <v>0</v>
      </c>
      <c r="AE97" s="84">
        <v>272490</v>
      </c>
      <c r="AF97" s="84">
        <v>615000</v>
      </c>
      <c r="AG97" s="84">
        <v>84</v>
      </c>
      <c r="AH97" s="85">
        <f t="shared" si="39"/>
        <v>13.29219512195122</v>
      </c>
      <c r="AI97" s="86">
        <v>65420</v>
      </c>
      <c r="AJ97" s="86">
        <v>71700</v>
      </c>
      <c r="AK97" s="86">
        <v>10</v>
      </c>
      <c r="AL97" s="87">
        <f t="shared" si="40"/>
        <v>28.284797768479777</v>
      </c>
      <c r="AM97" s="84">
        <v>285620</v>
      </c>
      <c r="AN97" s="84">
        <v>304000</v>
      </c>
      <c r="AO97" s="84">
        <v>42</v>
      </c>
      <c r="AP97" s="85">
        <f t="shared" si="41"/>
        <v>29.125723684210527</v>
      </c>
      <c r="AQ97" s="99">
        <v>-11720</v>
      </c>
      <c r="AR97" s="86">
        <v>161000</v>
      </c>
      <c r="AS97" s="84">
        <v>20</v>
      </c>
      <c r="AT97" s="85">
        <f t="shared" si="43"/>
        <v>-2.0382608695652173</v>
      </c>
      <c r="AU97" s="84"/>
      <c r="AV97" s="86"/>
      <c r="AW97" s="86"/>
      <c r="AX97" s="87">
        <f t="shared" si="44"/>
        <v>0</v>
      </c>
      <c r="AY97" s="86">
        <f t="shared" si="45"/>
        <v>1490610</v>
      </c>
      <c r="AZ97" s="86">
        <f t="shared" si="46"/>
        <v>2140540</v>
      </c>
      <c r="BA97" s="86">
        <f t="shared" si="47"/>
        <v>290</v>
      </c>
      <c r="BB97" s="85">
        <f t="shared" si="42"/>
        <v>20.89113027553795</v>
      </c>
      <c r="BC97" s="88" t="s">
        <v>789</v>
      </c>
      <c r="BD97" s="88" t="s">
        <v>789</v>
      </c>
      <c r="BE97" s="88" t="s">
        <v>805</v>
      </c>
      <c r="BF97" s="88"/>
    </row>
    <row r="98" spans="1:58" x14ac:dyDescent="0.2">
      <c r="A98" s="83">
        <v>213647</v>
      </c>
      <c r="B98" s="83" t="s">
        <v>1737</v>
      </c>
      <c r="C98" s="84">
        <v>0</v>
      </c>
      <c r="D98" s="84">
        <v>0</v>
      </c>
      <c r="E98" s="84">
        <v>0</v>
      </c>
      <c r="F98" s="85">
        <f t="shared" si="33"/>
        <v>0</v>
      </c>
      <c r="G98" s="84">
        <v>0</v>
      </c>
      <c r="H98" s="84">
        <v>0</v>
      </c>
      <c r="I98" s="84">
        <v>0</v>
      </c>
      <c r="J98" s="85">
        <f t="shared" si="48"/>
        <v>0</v>
      </c>
      <c r="K98" s="84">
        <v>0</v>
      </c>
      <c r="L98" s="84">
        <v>0</v>
      </c>
      <c r="M98" s="84">
        <v>0</v>
      </c>
      <c r="N98" s="85">
        <f t="shared" si="34"/>
        <v>0</v>
      </c>
      <c r="O98" s="84">
        <v>0</v>
      </c>
      <c r="P98" s="84">
        <v>0</v>
      </c>
      <c r="Q98" s="84">
        <v>0</v>
      </c>
      <c r="R98" s="85">
        <f t="shared" si="35"/>
        <v>0</v>
      </c>
      <c r="S98" s="84">
        <v>-13000</v>
      </c>
      <c r="T98" s="84">
        <v>288400</v>
      </c>
      <c r="U98" s="84">
        <v>40</v>
      </c>
      <c r="V98" s="85">
        <f t="shared" si="36"/>
        <v>-1.3973647711511787</v>
      </c>
      <c r="W98" s="84">
        <v>-18300</v>
      </c>
      <c r="X98" s="84">
        <v>281900</v>
      </c>
      <c r="Y98" s="84">
        <v>40</v>
      </c>
      <c r="Z98" s="85">
        <f t="shared" si="37"/>
        <v>-1.9474991131606953</v>
      </c>
      <c r="AA98" s="84">
        <v>-15055</v>
      </c>
      <c r="AB98" s="84">
        <v>356365</v>
      </c>
      <c r="AC98" s="84">
        <v>50.5</v>
      </c>
      <c r="AD98" s="85">
        <f t="shared" si="38"/>
        <v>-1.3096263662256395</v>
      </c>
      <c r="AE98" s="84">
        <v>-7159.99</v>
      </c>
      <c r="AF98" s="84">
        <v>156300</v>
      </c>
      <c r="AG98" s="84">
        <v>22</v>
      </c>
      <c r="AH98" s="85">
        <f t="shared" si="39"/>
        <v>-1.374278310940499</v>
      </c>
      <c r="AI98" s="86">
        <v>154410.01</v>
      </c>
      <c r="AJ98" s="86">
        <v>546115</v>
      </c>
      <c r="AK98" s="86">
        <v>75.5</v>
      </c>
      <c r="AL98" s="87">
        <f t="shared" si="40"/>
        <v>8.7650225868177944</v>
      </c>
      <c r="AM98" s="84">
        <v>-15049.99</v>
      </c>
      <c r="AN98" s="84">
        <v>73380</v>
      </c>
      <c r="AO98" s="84">
        <v>10</v>
      </c>
      <c r="AP98" s="85">
        <f t="shared" si="41"/>
        <v>-6.3579952303079859</v>
      </c>
      <c r="AQ98" s="99">
        <v>139000.01</v>
      </c>
      <c r="AR98" s="86">
        <v>201550</v>
      </c>
      <c r="AS98" s="84">
        <v>27</v>
      </c>
      <c r="AT98" s="85">
        <f t="shared" si="43"/>
        <v>19.310346216819649</v>
      </c>
      <c r="AU98" s="83"/>
      <c r="AV98" s="83"/>
      <c r="AW98" s="83"/>
      <c r="AX98" s="87">
        <f t="shared" si="44"/>
        <v>0</v>
      </c>
      <c r="AY98" s="86">
        <f t="shared" si="45"/>
        <v>224845.04000000004</v>
      </c>
      <c r="AZ98" s="86">
        <f t="shared" si="46"/>
        <v>1904010</v>
      </c>
      <c r="BA98" s="86">
        <f t="shared" si="47"/>
        <v>265</v>
      </c>
      <c r="BB98" s="85">
        <f t="shared" si="42"/>
        <v>3.5427078639292868</v>
      </c>
      <c r="BC98" s="83" t="s">
        <v>789</v>
      </c>
      <c r="BD98" s="83" t="s">
        <v>789</v>
      </c>
      <c r="BE98" s="88" t="s">
        <v>805</v>
      </c>
      <c r="BF98" s="83"/>
    </row>
    <row r="99" spans="1:58" x14ac:dyDescent="0.2">
      <c r="A99" s="83">
        <v>213953</v>
      </c>
      <c r="B99" s="83" t="s">
        <v>1741</v>
      </c>
      <c r="C99" s="84">
        <v>0</v>
      </c>
      <c r="D99" s="84">
        <v>0</v>
      </c>
      <c r="E99" s="84">
        <v>0</v>
      </c>
      <c r="F99" s="85">
        <f t="shared" si="33"/>
        <v>0</v>
      </c>
      <c r="G99" s="84">
        <v>0</v>
      </c>
      <c r="H99" s="84">
        <v>0</v>
      </c>
      <c r="I99" s="84">
        <v>0</v>
      </c>
      <c r="J99" s="85">
        <f t="shared" si="48"/>
        <v>0</v>
      </c>
      <c r="K99" s="84">
        <v>0</v>
      </c>
      <c r="L99" s="84">
        <v>0</v>
      </c>
      <c r="M99" s="84">
        <v>0</v>
      </c>
      <c r="N99" s="85">
        <f t="shared" si="34"/>
        <v>0</v>
      </c>
      <c r="O99" s="84">
        <v>0</v>
      </c>
      <c r="P99" s="84">
        <v>0</v>
      </c>
      <c r="Q99" s="84">
        <v>0</v>
      </c>
      <c r="R99" s="85">
        <f t="shared" si="35"/>
        <v>0</v>
      </c>
      <c r="S99" s="84">
        <v>0</v>
      </c>
      <c r="T99" s="84">
        <v>0</v>
      </c>
      <c r="U99" s="84">
        <v>0</v>
      </c>
      <c r="V99" s="85">
        <f t="shared" si="36"/>
        <v>0</v>
      </c>
      <c r="W99" s="84">
        <v>162475</v>
      </c>
      <c r="X99" s="84">
        <v>1492260</v>
      </c>
      <c r="Y99" s="84">
        <v>201</v>
      </c>
      <c r="Z99" s="85">
        <f t="shared" si="37"/>
        <v>3.2663543886454103</v>
      </c>
      <c r="AA99" s="84">
        <v>-43744.99</v>
      </c>
      <c r="AB99" s="84">
        <v>834252.5</v>
      </c>
      <c r="AC99" s="84">
        <v>113.95</v>
      </c>
      <c r="AD99" s="85">
        <f t="shared" si="38"/>
        <v>-1.6255206786914034</v>
      </c>
      <c r="AE99" s="84">
        <v>-71113.53</v>
      </c>
      <c r="AF99" s="84">
        <v>1665895</v>
      </c>
      <c r="AG99" s="84">
        <v>230</v>
      </c>
      <c r="AH99" s="85">
        <f t="shared" si="39"/>
        <v>-1.2806364746877803</v>
      </c>
      <c r="AI99" s="86">
        <v>-9324.52</v>
      </c>
      <c r="AJ99" s="86">
        <v>2460773.5</v>
      </c>
      <c r="AK99" s="86">
        <v>334.35</v>
      </c>
      <c r="AL99" s="87">
        <f t="shared" si="40"/>
        <v>-0.11746717851114701</v>
      </c>
      <c r="AM99" s="84">
        <v>235240.51</v>
      </c>
      <c r="AN99" s="84">
        <v>4659980</v>
      </c>
      <c r="AO99" s="84">
        <v>623</v>
      </c>
      <c r="AP99" s="85">
        <f t="shared" si="41"/>
        <v>1.5649113966154362</v>
      </c>
      <c r="AQ99" s="99">
        <v>-246141.49</v>
      </c>
      <c r="AR99" s="86">
        <v>75330</v>
      </c>
      <c r="AS99" s="84">
        <v>9</v>
      </c>
      <c r="AT99" s="85">
        <f t="shared" si="43"/>
        <v>-91.490265763971863</v>
      </c>
      <c r="AU99" s="83"/>
      <c r="AV99" s="83"/>
      <c r="AW99" s="83"/>
      <c r="AX99" s="87">
        <f t="shared" si="44"/>
        <v>0</v>
      </c>
      <c r="AY99" s="86">
        <f t="shared" si="45"/>
        <v>27390.98000000004</v>
      </c>
      <c r="AZ99" s="86">
        <f t="shared" si="46"/>
        <v>11188491</v>
      </c>
      <c r="BA99" s="86">
        <f t="shared" si="47"/>
        <v>1511.3000000000002</v>
      </c>
      <c r="BB99" s="85">
        <f t="shared" si="42"/>
        <v>7.3444166867542834E-2</v>
      </c>
      <c r="BC99" s="83" t="s">
        <v>789</v>
      </c>
      <c r="BD99" s="83" t="s">
        <v>789</v>
      </c>
      <c r="BE99" s="88" t="s">
        <v>805</v>
      </c>
      <c r="BF99" s="83"/>
    </row>
    <row r="100" spans="1:58" x14ac:dyDescent="0.2">
      <c r="A100" s="83">
        <v>214214</v>
      </c>
      <c r="B100" s="83" t="s">
        <v>1744</v>
      </c>
      <c r="C100" s="84">
        <v>0</v>
      </c>
      <c r="D100" s="84">
        <v>0</v>
      </c>
      <c r="E100" s="84">
        <v>0</v>
      </c>
      <c r="F100" s="85">
        <f t="shared" si="33"/>
        <v>0</v>
      </c>
      <c r="G100" s="84">
        <v>0</v>
      </c>
      <c r="H100" s="84">
        <v>0</v>
      </c>
      <c r="I100" s="84">
        <v>0</v>
      </c>
      <c r="J100" s="85">
        <f t="shared" si="48"/>
        <v>0</v>
      </c>
      <c r="K100" s="84">
        <v>0</v>
      </c>
      <c r="L100" s="84">
        <v>0</v>
      </c>
      <c r="M100" s="84">
        <v>0</v>
      </c>
      <c r="N100" s="85">
        <f t="shared" si="34"/>
        <v>0</v>
      </c>
      <c r="O100" s="84">
        <v>0</v>
      </c>
      <c r="P100" s="84">
        <v>0</v>
      </c>
      <c r="Q100" s="84">
        <v>0</v>
      </c>
      <c r="R100" s="85">
        <f t="shared" si="35"/>
        <v>0</v>
      </c>
      <c r="S100" s="84">
        <v>0</v>
      </c>
      <c r="T100" s="84">
        <v>0</v>
      </c>
      <c r="U100" s="84">
        <v>0</v>
      </c>
      <c r="V100" s="85">
        <f t="shared" si="36"/>
        <v>0</v>
      </c>
      <c r="W100" s="84">
        <v>68300</v>
      </c>
      <c r="X100" s="84">
        <v>72100</v>
      </c>
      <c r="Y100" s="84">
        <v>10</v>
      </c>
      <c r="Z100" s="85">
        <f t="shared" si="37"/>
        <v>28.41886269070735</v>
      </c>
      <c r="AA100" s="84">
        <v>150550</v>
      </c>
      <c r="AB100" s="84">
        <v>347300</v>
      </c>
      <c r="AC100" s="84">
        <v>50</v>
      </c>
      <c r="AD100" s="85">
        <f t="shared" si="38"/>
        <v>13.438093866973796</v>
      </c>
      <c r="AE100" s="84">
        <v>147749.99</v>
      </c>
      <c r="AF100" s="84">
        <v>156300</v>
      </c>
      <c r="AG100" s="84">
        <v>22</v>
      </c>
      <c r="AH100" s="85">
        <f t="shared" si="39"/>
        <v>28.358923224568137</v>
      </c>
      <c r="AI100" s="86">
        <v>131909.98000000001</v>
      </c>
      <c r="AJ100" s="86">
        <v>327520</v>
      </c>
      <c r="AK100" s="86">
        <v>46</v>
      </c>
      <c r="AL100" s="87">
        <f t="shared" si="40"/>
        <v>12.485373045920859</v>
      </c>
      <c r="AM100" s="84">
        <v>198319.98</v>
      </c>
      <c r="AN100" s="84">
        <v>158640</v>
      </c>
      <c r="AO100" s="84">
        <v>22</v>
      </c>
      <c r="AP100" s="85">
        <f t="shared" si="41"/>
        <v>38.753904311649023</v>
      </c>
      <c r="AQ100" s="99">
        <v>164219.98000000001</v>
      </c>
      <c r="AR100" s="86">
        <v>253980</v>
      </c>
      <c r="AS100" s="84">
        <v>34</v>
      </c>
      <c r="AT100" s="85">
        <f t="shared" si="43"/>
        <v>18.104415465784708</v>
      </c>
      <c r="AU100" s="83"/>
      <c r="AV100" s="83"/>
      <c r="AW100" s="83"/>
      <c r="AX100" s="87">
        <f t="shared" si="44"/>
        <v>0</v>
      </c>
      <c r="AY100" s="86">
        <f t="shared" si="45"/>
        <v>861049.92999999993</v>
      </c>
      <c r="AZ100" s="86">
        <f t="shared" si="46"/>
        <v>1315840</v>
      </c>
      <c r="BA100" s="86">
        <f t="shared" si="47"/>
        <v>184</v>
      </c>
      <c r="BB100" s="85">
        <f t="shared" si="42"/>
        <v>19.631184566512644</v>
      </c>
      <c r="BC100" s="83" t="s">
        <v>789</v>
      </c>
      <c r="BD100" s="83" t="s">
        <v>789</v>
      </c>
      <c r="BE100" s="88" t="s">
        <v>805</v>
      </c>
      <c r="BF100" s="83"/>
    </row>
    <row r="101" spans="1:58" x14ac:dyDescent="0.2">
      <c r="A101" s="83">
        <v>214320</v>
      </c>
      <c r="B101" s="83" t="s">
        <v>1747</v>
      </c>
      <c r="C101" s="84">
        <v>0</v>
      </c>
      <c r="D101" s="84">
        <v>0</v>
      </c>
      <c r="E101" s="84">
        <v>0</v>
      </c>
      <c r="F101" s="85">
        <f t="shared" si="33"/>
        <v>0</v>
      </c>
      <c r="G101" s="84">
        <v>0</v>
      </c>
      <c r="H101" s="84">
        <v>0</v>
      </c>
      <c r="I101" s="84">
        <v>0</v>
      </c>
      <c r="J101" s="85">
        <f t="shared" si="48"/>
        <v>0</v>
      </c>
      <c r="K101" s="84">
        <v>0</v>
      </c>
      <c r="L101" s="84">
        <v>0</v>
      </c>
      <c r="M101" s="84">
        <v>0</v>
      </c>
      <c r="N101" s="85">
        <f t="shared" si="34"/>
        <v>0</v>
      </c>
      <c r="O101" s="84">
        <v>0</v>
      </c>
      <c r="P101" s="84">
        <v>0</v>
      </c>
      <c r="Q101" s="84">
        <v>0</v>
      </c>
      <c r="R101" s="85">
        <f t="shared" si="35"/>
        <v>0</v>
      </c>
      <c r="S101" s="84">
        <v>0</v>
      </c>
      <c r="T101" s="84">
        <v>0</v>
      </c>
      <c r="U101" s="84">
        <v>0</v>
      </c>
      <c r="V101" s="85">
        <f t="shared" si="36"/>
        <v>0</v>
      </c>
      <c r="W101" s="84">
        <v>0</v>
      </c>
      <c r="X101" s="84">
        <v>0</v>
      </c>
      <c r="Y101" s="84">
        <v>0</v>
      </c>
      <c r="Z101" s="85">
        <f t="shared" si="37"/>
        <v>0</v>
      </c>
      <c r="AA101" s="84">
        <v>311345</v>
      </c>
      <c r="AB101" s="84">
        <v>3911714</v>
      </c>
      <c r="AC101" s="84">
        <v>526.70000000000005</v>
      </c>
      <c r="AD101" s="85">
        <f t="shared" si="38"/>
        <v>2.4673825847186168</v>
      </c>
      <c r="AE101" s="84">
        <v>-75240</v>
      </c>
      <c r="AF101" s="84">
        <v>1235400</v>
      </c>
      <c r="AG101" s="84">
        <v>171</v>
      </c>
      <c r="AH101" s="85">
        <f t="shared" si="39"/>
        <v>-1.8271005342399222</v>
      </c>
      <c r="AI101" s="86">
        <v>-124890.5</v>
      </c>
      <c r="AJ101" s="86">
        <v>0</v>
      </c>
      <c r="AK101" s="86">
        <v>0</v>
      </c>
      <c r="AL101" s="87">
        <f t="shared" si="40"/>
        <v>0</v>
      </c>
      <c r="AM101" s="84">
        <v>-166752.5</v>
      </c>
      <c r="AN101" s="84">
        <v>0</v>
      </c>
      <c r="AO101" s="84">
        <v>0</v>
      </c>
      <c r="AP101" s="85">
        <f t="shared" si="41"/>
        <v>0</v>
      </c>
      <c r="AQ101" s="99">
        <v>-166752.5</v>
      </c>
      <c r="AR101" s="86">
        <v>0</v>
      </c>
      <c r="AS101" s="84">
        <v>0</v>
      </c>
      <c r="AT101" s="85">
        <f t="shared" si="43"/>
        <v>0</v>
      </c>
      <c r="AU101" s="83"/>
      <c r="AV101" s="83"/>
      <c r="AW101" s="83"/>
      <c r="AX101" s="87">
        <f t="shared" si="44"/>
        <v>0</v>
      </c>
      <c r="AY101" s="86">
        <f t="shared" si="45"/>
        <v>-222290.5</v>
      </c>
      <c r="AZ101" s="86">
        <f t="shared" si="46"/>
        <v>5147114</v>
      </c>
      <c r="BA101" s="86">
        <f t="shared" si="47"/>
        <v>697.7</v>
      </c>
      <c r="BB101" s="85">
        <f t="shared" si="42"/>
        <v>-1.2956221680732154</v>
      </c>
      <c r="BC101" s="83" t="s">
        <v>789</v>
      </c>
      <c r="BD101" s="83" t="s">
        <v>789</v>
      </c>
      <c r="BE101" s="88" t="s">
        <v>805</v>
      </c>
      <c r="BF101" s="83"/>
    </row>
    <row r="102" spans="1:58" x14ac:dyDescent="0.2">
      <c r="A102" s="83">
        <v>214699</v>
      </c>
      <c r="B102" s="83" t="s">
        <v>1776</v>
      </c>
      <c r="C102" s="84">
        <v>0</v>
      </c>
      <c r="D102" s="84">
        <v>0</v>
      </c>
      <c r="E102" s="84">
        <v>0</v>
      </c>
      <c r="F102" s="85">
        <f t="shared" si="33"/>
        <v>0</v>
      </c>
      <c r="G102" s="84">
        <v>0</v>
      </c>
      <c r="H102" s="84">
        <v>0</v>
      </c>
      <c r="I102" s="84">
        <v>0</v>
      </c>
      <c r="J102" s="85">
        <f t="shared" si="48"/>
        <v>0</v>
      </c>
      <c r="K102" s="84">
        <v>0</v>
      </c>
      <c r="L102" s="84">
        <v>0</v>
      </c>
      <c r="M102" s="84">
        <v>0</v>
      </c>
      <c r="N102" s="85">
        <f t="shared" si="34"/>
        <v>0</v>
      </c>
      <c r="O102" s="84">
        <v>0</v>
      </c>
      <c r="P102" s="84">
        <v>0</v>
      </c>
      <c r="Q102" s="84">
        <v>0</v>
      </c>
      <c r="R102" s="85">
        <f t="shared" si="35"/>
        <v>0</v>
      </c>
      <c r="S102" s="84">
        <v>0</v>
      </c>
      <c r="T102" s="84">
        <v>0</v>
      </c>
      <c r="U102" s="84">
        <v>0</v>
      </c>
      <c r="V102" s="85">
        <f t="shared" si="36"/>
        <v>0</v>
      </c>
      <c r="W102" s="84"/>
      <c r="X102" s="84"/>
      <c r="Y102" s="84"/>
      <c r="Z102" s="85">
        <f t="shared" si="37"/>
        <v>0</v>
      </c>
      <c r="AA102" s="84">
        <v>0</v>
      </c>
      <c r="AB102" s="84">
        <v>0</v>
      </c>
      <c r="AC102" s="84">
        <v>0</v>
      </c>
      <c r="AD102" s="85">
        <f t="shared" si="38"/>
        <v>0</v>
      </c>
      <c r="AE102" s="84">
        <v>100870</v>
      </c>
      <c r="AF102" s="84">
        <v>358700</v>
      </c>
      <c r="AG102" s="84">
        <v>49</v>
      </c>
      <c r="AH102" s="85">
        <f t="shared" si="39"/>
        <v>8.4362977418455536</v>
      </c>
      <c r="AI102" s="86">
        <v>14732.5</v>
      </c>
      <c r="AJ102" s="86">
        <v>372075</v>
      </c>
      <c r="AK102" s="86">
        <v>50.5</v>
      </c>
      <c r="AL102" s="87">
        <f t="shared" si="40"/>
        <v>1.2274608613854734</v>
      </c>
      <c r="AM102" s="84">
        <v>-20362.490000000002</v>
      </c>
      <c r="AN102" s="84">
        <v>224275</v>
      </c>
      <c r="AO102" s="84">
        <v>30.5</v>
      </c>
      <c r="AP102" s="85">
        <f t="shared" si="41"/>
        <v>-2.8145677850852748</v>
      </c>
      <c r="AQ102" s="99">
        <v>52208.51</v>
      </c>
      <c r="AR102" s="86">
        <v>417357.5</v>
      </c>
      <c r="AS102" s="84">
        <v>56.05</v>
      </c>
      <c r="AT102" s="85">
        <f t="shared" si="43"/>
        <v>3.5026045536500483</v>
      </c>
      <c r="AU102" s="83"/>
      <c r="AV102" s="83"/>
      <c r="AW102" s="83"/>
      <c r="AX102" s="87">
        <f t="shared" si="44"/>
        <v>0</v>
      </c>
      <c r="AY102" s="86">
        <f t="shared" si="45"/>
        <v>147448.51999999999</v>
      </c>
      <c r="AZ102" s="86">
        <f t="shared" si="46"/>
        <v>1372407.5</v>
      </c>
      <c r="BA102" s="86">
        <f t="shared" si="47"/>
        <v>186.05</v>
      </c>
      <c r="BB102" s="85">
        <f t="shared" si="42"/>
        <v>3.2231356940267375</v>
      </c>
      <c r="BC102" s="83" t="s">
        <v>789</v>
      </c>
      <c r="BD102" s="83" t="s">
        <v>789</v>
      </c>
      <c r="BE102" s="88" t="s">
        <v>805</v>
      </c>
      <c r="BF102" s="83"/>
    </row>
    <row r="103" spans="1:58" x14ac:dyDescent="0.2">
      <c r="A103" s="91">
        <v>215263</v>
      </c>
      <c r="B103" s="91" t="s">
        <v>1778</v>
      </c>
      <c r="C103" s="84">
        <v>0</v>
      </c>
      <c r="D103" s="84">
        <v>0</v>
      </c>
      <c r="E103" s="84">
        <v>0</v>
      </c>
      <c r="F103" s="85">
        <f t="shared" si="33"/>
        <v>0</v>
      </c>
      <c r="G103" s="84">
        <v>0</v>
      </c>
      <c r="H103" s="84">
        <v>0</v>
      </c>
      <c r="I103" s="84">
        <v>0</v>
      </c>
      <c r="J103" s="85">
        <f t="shared" si="48"/>
        <v>0</v>
      </c>
      <c r="K103" s="84">
        <v>0</v>
      </c>
      <c r="L103" s="84">
        <v>0</v>
      </c>
      <c r="M103" s="84">
        <v>0</v>
      </c>
      <c r="N103" s="85">
        <f t="shared" si="34"/>
        <v>0</v>
      </c>
      <c r="O103" s="84">
        <v>0</v>
      </c>
      <c r="P103" s="84">
        <v>0</v>
      </c>
      <c r="Q103" s="84">
        <v>0</v>
      </c>
      <c r="R103" s="85">
        <f t="shared" si="35"/>
        <v>0</v>
      </c>
      <c r="S103" s="84">
        <v>0</v>
      </c>
      <c r="T103" s="84">
        <v>0</v>
      </c>
      <c r="U103" s="84">
        <v>0</v>
      </c>
      <c r="V103" s="85">
        <f t="shared" si="36"/>
        <v>0</v>
      </c>
      <c r="W103" s="84">
        <v>0</v>
      </c>
      <c r="X103" s="84">
        <v>0</v>
      </c>
      <c r="Y103" s="84">
        <v>0</v>
      </c>
      <c r="Z103" s="85">
        <f t="shared" si="37"/>
        <v>0</v>
      </c>
      <c r="AA103" s="84">
        <v>0</v>
      </c>
      <c r="AB103" s="84">
        <v>0</v>
      </c>
      <c r="AC103" s="84">
        <v>0</v>
      </c>
      <c r="AD103" s="85">
        <f t="shared" si="38"/>
        <v>0</v>
      </c>
      <c r="AE103" s="92">
        <v>0</v>
      </c>
      <c r="AF103" s="93">
        <v>0</v>
      </c>
      <c r="AG103" s="93">
        <v>0</v>
      </c>
      <c r="AH103" s="93">
        <f t="shared" si="39"/>
        <v>0</v>
      </c>
      <c r="AI103" s="86">
        <v>-3300</v>
      </c>
      <c r="AJ103" s="86">
        <v>139800</v>
      </c>
      <c r="AK103" s="86">
        <v>20</v>
      </c>
      <c r="AL103" s="87">
        <f t="shared" si="40"/>
        <v>-0.73175965665236042</v>
      </c>
      <c r="AM103" s="84">
        <v>-5400</v>
      </c>
      <c r="AN103" s="84">
        <v>0</v>
      </c>
      <c r="AO103" s="84">
        <v>0</v>
      </c>
      <c r="AP103" s="85">
        <f t="shared" si="41"/>
        <v>0</v>
      </c>
      <c r="AQ103" s="99">
        <v>-5400</v>
      </c>
      <c r="AR103" s="86">
        <v>0</v>
      </c>
      <c r="AS103" s="84">
        <v>0</v>
      </c>
      <c r="AT103" s="85">
        <f t="shared" si="43"/>
        <v>0</v>
      </c>
      <c r="AU103" s="92"/>
      <c r="AV103" s="93"/>
      <c r="AW103" s="93"/>
      <c r="AX103" s="87">
        <f t="shared" si="44"/>
        <v>0</v>
      </c>
      <c r="AY103" s="86">
        <f t="shared" si="45"/>
        <v>-14100</v>
      </c>
      <c r="AZ103" s="86">
        <f t="shared" si="46"/>
        <v>139800</v>
      </c>
      <c r="BA103" s="86">
        <f t="shared" si="47"/>
        <v>20</v>
      </c>
      <c r="BB103" s="85">
        <f t="shared" si="42"/>
        <v>-3.0257510729613735</v>
      </c>
      <c r="BC103" s="92" t="s">
        <v>789</v>
      </c>
      <c r="BD103" s="92" t="s">
        <v>789</v>
      </c>
      <c r="BE103" s="88" t="s">
        <v>805</v>
      </c>
      <c r="BF103" s="92"/>
    </row>
    <row r="104" spans="1:58" x14ac:dyDescent="0.2">
      <c r="A104" s="91">
        <v>215855</v>
      </c>
      <c r="B104" s="91" t="s">
        <v>1783</v>
      </c>
      <c r="C104" s="84">
        <v>0</v>
      </c>
      <c r="D104" s="84">
        <v>0</v>
      </c>
      <c r="E104" s="84">
        <v>0</v>
      </c>
      <c r="F104" s="85">
        <f t="shared" si="33"/>
        <v>0</v>
      </c>
      <c r="G104" s="84">
        <v>0</v>
      </c>
      <c r="H104" s="84">
        <v>0</v>
      </c>
      <c r="I104" s="84">
        <v>0</v>
      </c>
      <c r="J104" s="85">
        <f t="shared" si="48"/>
        <v>0</v>
      </c>
      <c r="K104" s="84">
        <v>0</v>
      </c>
      <c r="L104" s="84">
        <v>0</v>
      </c>
      <c r="M104" s="84">
        <v>0</v>
      </c>
      <c r="N104" s="85">
        <f t="shared" si="34"/>
        <v>0</v>
      </c>
      <c r="O104" s="84">
        <v>0</v>
      </c>
      <c r="P104" s="84">
        <v>0</v>
      </c>
      <c r="Q104" s="84">
        <v>0</v>
      </c>
      <c r="R104" s="85">
        <f t="shared" si="35"/>
        <v>0</v>
      </c>
      <c r="S104" s="84">
        <v>0</v>
      </c>
      <c r="T104" s="84">
        <v>0</v>
      </c>
      <c r="U104" s="84">
        <v>0</v>
      </c>
      <c r="V104" s="85">
        <f t="shared" si="36"/>
        <v>0</v>
      </c>
      <c r="W104" s="84">
        <v>0</v>
      </c>
      <c r="X104" s="84">
        <v>0</v>
      </c>
      <c r="Y104" s="84">
        <v>0</v>
      </c>
      <c r="Z104" s="85">
        <f t="shared" si="37"/>
        <v>0</v>
      </c>
      <c r="AA104" s="84">
        <v>0</v>
      </c>
      <c r="AB104" s="84">
        <v>0</v>
      </c>
      <c r="AC104" s="84">
        <v>0</v>
      </c>
      <c r="AD104" s="85">
        <f t="shared" si="38"/>
        <v>0</v>
      </c>
      <c r="AE104" s="92">
        <v>0</v>
      </c>
      <c r="AF104" s="93">
        <v>0</v>
      </c>
      <c r="AG104" s="93">
        <v>0</v>
      </c>
      <c r="AH104" s="93">
        <f t="shared" si="39"/>
        <v>0</v>
      </c>
      <c r="AI104" s="86">
        <v>0</v>
      </c>
      <c r="AJ104" s="86">
        <v>0</v>
      </c>
      <c r="AK104" s="86">
        <v>0</v>
      </c>
      <c r="AL104" s="87">
        <f t="shared" si="40"/>
        <v>0</v>
      </c>
      <c r="AM104" s="84">
        <v>76290</v>
      </c>
      <c r="AN104" s="84">
        <v>158400</v>
      </c>
      <c r="AO104" s="84">
        <v>22</v>
      </c>
      <c r="AP104" s="85">
        <f t="shared" si="41"/>
        <v>14.930492424242424</v>
      </c>
      <c r="AQ104" s="99">
        <v>6750</v>
      </c>
      <c r="AR104" s="86">
        <v>76000</v>
      </c>
      <c r="AS104" s="84">
        <v>10</v>
      </c>
      <c r="AT104" s="85">
        <f t="shared" si="43"/>
        <v>2.486842105263158</v>
      </c>
      <c r="AU104" s="92"/>
      <c r="AV104" s="93"/>
      <c r="AW104" s="93"/>
      <c r="AX104" s="87">
        <f t="shared" si="44"/>
        <v>0</v>
      </c>
      <c r="AY104" s="86">
        <f t="shared" si="45"/>
        <v>83040</v>
      </c>
      <c r="AZ104" s="86">
        <f t="shared" si="46"/>
        <v>234400</v>
      </c>
      <c r="BA104" s="86">
        <f t="shared" si="47"/>
        <v>32</v>
      </c>
      <c r="BB104" s="85">
        <f t="shared" si="42"/>
        <v>10.627986348122867</v>
      </c>
      <c r="BC104" s="92" t="s">
        <v>789</v>
      </c>
      <c r="BD104" s="92" t="s">
        <v>789</v>
      </c>
      <c r="BE104" s="88" t="s">
        <v>805</v>
      </c>
      <c r="BF104" s="92"/>
    </row>
    <row r="105" spans="1:58" x14ac:dyDescent="0.2">
      <c r="A105" s="91">
        <v>216232</v>
      </c>
      <c r="B105" s="91" t="s">
        <v>1785</v>
      </c>
      <c r="C105" s="84">
        <v>0</v>
      </c>
      <c r="D105" s="84">
        <v>0</v>
      </c>
      <c r="E105" s="84">
        <v>0</v>
      </c>
      <c r="F105" s="85">
        <f t="shared" si="33"/>
        <v>0</v>
      </c>
      <c r="G105" s="84">
        <v>0</v>
      </c>
      <c r="H105" s="84">
        <v>0</v>
      </c>
      <c r="I105" s="84">
        <v>0</v>
      </c>
      <c r="J105" s="85">
        <f t="shared" si="48"/>
        <v>0</v>
      </c>
      <c r="K105" s="84">
        <v>0</v>
      </c>
      <c r="L105" s="84">
        <v>0</v>
      </c>
      <c r="M105" s="84">
        <v>0</v>
      </c>
      <c r="N105" s="85">
        <f t="shared" si="34"/>
        <v>0</v>
      </c>
      <c r="O105" s="84">
        <v>0</v>
      </c>
      <c r="P105" s="84">
        <v>0</v>
      </c>
      <c r="Q105" s="84">
        <v>0</v>
      </c>
      <c r="R105" s="85">
        <f t="shared" si="35"/>
        <v>0</v>
      </c>
      <c r="S105" s="84">
        <v>0</v>
      </c>
      <c r="T105" s="84">
        <v>0</v>
      </c>
      <c r="U105" s="84">
        <v>0</v>
      </c>
      <c r="V105" s="85">
        <f t="shared" si="36"/>
        <v>0</v>
      </c>
      <c r="W105" s="84">
        <v>0</v>
      </c>
      <c r="X105" s="84">
        <v>0</v>
      </c>
      <c r="Y105" s="84">
        <v>0</v>
      </c>
      <c r="Z105" s="85">
        <f t="shared" si="37"/>
        <v>0</v>
      </c>
      <c r="AA105" s="84">
        <v>0</v>
      </c>
      <c r="AB105" s="84">
        <v>0</v>
      </c>
      <c r="AC105" s="84">
        <v>0</v>
      </c>
      <c r="AD105" s="85">
        <f t="shared" si="38"/>
        <v>0</v>
      </c>
      <c r="AE105" s="92">
        <v>0</v>
      </c>
      <c r="AF105" s="93">
        <v>0</v>
      </c>
      <c r="AG105" s="93">
        <v>0</v>
      </c>
      <c r="AH105" s="93">
        <f t="shared" si="39"/>
        <v>0</v>
      </c>
      <c r="AI105" s="86">
        <v>0</v>
      </c>
      <c r="AJ105" s="86">
        <v>0</v>
      </c>
      <c r="AK105" s="86">
        <v>0</v>
      </c>
      <c r="AL105" s="87">
        <f t="shared" si="40"/>
        <v>0</v>
      </c>
      <c r="AM105" s="84">
        <v>142900</v>
      </c>
      <c r="AN105" s="84">
        <v>148500</v>
      </c>
      <c r="AO105" s="84">
        <v>20</v>
      </c>
      <c r="AP105" s="85">
        <f t="shared" si="41"/>
        <v>29.830976430976431</v>
      </c>
      <c r="AQ105" s="99">
        <v>32550</v>
      </c>
      <c r="AR105" s="86">
        <v>535750</v>
      </c>
      <c r="AS105" s="84">
        <v>70</v>
      </c>
      <c r="AT105" s="85">
        <f t="shared" si="43"/>
        <v>1.7011665888940737</v>
      </c>
      <c r="AU105" s="92"/>
      <c r="AV105" s="93"/>
      <c r="AW105" s="93"/>
      <c r="AX105" s="87">
        <f t="shared" si="44"/>
        <v>0</v>
      </c>
      <c r="AY105" s="86">
        <f t="shared" si="45"/>
        <v>175450</v>
      </c>
      <c r="AZ105" s="86">
        <f t="shared" si="46"/>
        <v>684250</v>
      </c>
      <c r="BA105" s="86">
        <f t="shared" si="47"/>
        <v>90</v>
      </c>
      <c r="BB105" s="85">
        <f t="shared" si="42"/>
        <v>7.6923639020825725</v>
      </c>
      <c r="BC105" s="92" t="s">
        <v>789</v>
      </c>
      <c r="BD105" s="92" t="s">
        <v>789</v>
      </c>
      <c r="BE105" s="88" t="s">
        <v>805</v>
      </c>
      <c r="BF105" s="92"/>
    </row>
    <row r="106" spans="1:58" x14ac:dyDescent="0.2">
      <c r="A106" s="83">
        <v>119023</v>
      </c>
      <c r="B106" s="84" t="s">
        <v>22</v>
      </c>
      <c r="C106" s="84">
        <v>-62664.94</v>
      </c>
      <c r="D106" s="84">
        <v>2282520</v>
      </c>
      <c r="E106" s="84">
        <v>294</v>
      </c>
      <c r="F106" s="85">
        <f t="shared" si="33"/>
        <v>-0.8236283581304874</v>
      </c>
      <c r="G106" s="84">
        <v>-72010.929999999993</v>
      </c>
      <c r="H106" s="84">
        <v>8113695</v>
      </c>
      <c r="I106" s="84">
        <v>1025</v>
      </c>
      <c r="J106" s="85">
        <f t="shared" ref="J106:J151" si="49">IFERROR(G106/(H106/31),0)</f>
        <v>-0.27513220918459469</v>
      </c>
      <c r="K106" s="86">
        <v>-217835.23</v>
      </c>
      <c r="L106" s="86">
        <v>10047640</v>
      </c>
      <c r="M106" s="86">
        <v>1299.5</v>
      </c>
      <c r="N106" s="87">
        <f t="shared" si="34"/>
        <v>-0.65040715033580032</v>
      </c>
      <c r="O106" s="84">
        <v>-529294.23</v>
      </c>
      <c r="P106" s="84">
        <v>7197802</v>
      </c>
      <c r="Q106" s="84">
        <v>969.40000000000009</v>
      </c>
      <c r="R106" s="85">
        <f t="shared" si="35"/>
        <v>-2.2796016242180599</v>
      </c>
      <c r="S106" s="84">
        <v>-475142.25</v>
      </c>
      <c r="T106" s="84">
        <v>5084430</v>
      </c>
      <c r="U106" s="84">
        <v>702</v>
      </c>
      <c r="V106" s="85">
        <f t="shared" si="36"/>
        <v>-2.8969638189531568</v>
      </c>
      <c r="W106" s="84">
        <v>-347137.74</v>
      </c>
      <c r="X106" s="84">
        <v>1649846</v>
      </c>
      <c r="Y106" s="84">
        <v>226.7</v>
      </c>
      <c r="Z106" s="85">
        <f t="shared" si="37"/>
        <v>-6.3121844099388662</v>
      </c>
      <c r="AA106" s="84">
        <v>-633892.68000000005</v>
      </c>
      <c r="AB106" s="84">
        <v>7001495</v>
      </c>
      <c r="AC106" s="84">
        <v>977</v>
      </c>
      <c r="AD106" s="85">
        <f t="shared" si="38"/>
        <v>-2.8066395934011239</v>
      </c>
      <c r="AE106" s="84">
        <v>-435199.71</v>
      </c>
      <c r="AF106" s="84">
        <v>10411729</v>
      </c>
      <c r="AG106" s="84">
        <v>1421.6000000000001</v>
      </c>
      <c r="AH106" s="85">
        <f t="shared" si="39"/>
        <v>-1.2539695664380046</v>
      </c>
      <c r="AI106" s="86">
        <v>-432898.21</v>
      </c>
      <c r="AJ106" s="86">
        <v>7708716</v>
      </c>
      <c r="AK106" s="86">
        <v>1043.7</v>
      </c>
      <c r="AL106" s="87">
        <f t="shared" si="40"/>
        <v>-1.7408663790441885</v>
      </c>
      <c r="AM106" s="84">
        <v>-239095.21</v>
      </c>
      <c r="AN106" s="84">
        <v>5809709</v>
      </c>
      <c r="AO106" s="84">
        <v>783.1</v>
      </c>
      <c r="AP106" s="85">
        <f t="shared" si="41"/>
        <v>-1.2757870506078703</v>
      </c>
      <c r="AQ106" s="99">
        <v>-139075.21</v>
      </c>
      <c r="AR106" s="86">
        <v>7601289</v>
      </c>
      <c r="AS106" s="84">
        <v>1000.6000000000001</v>
      </c>
      <c r="AT106" s="85">
        <f t="shared" si="43"/>
        <v>-0.51229546462448661</v>
      </c>
      <c r="AU106" s="84"/>
      <c r="AV106" s="86"/>
      <c r="AW106" s="86"/>
      <c r="AX106" s="87">
        <f t="shared" si="44"/>
        <v>0</v>
      </c>
      <c r="AY106" s="86">
        <f t="shared" si="45"/>
        <v>-3584246.34</v>
      </c>
      <c r="AZ106" s="86">
        <f t="shared" si="46"/>
        <v>72908871</v>
      </c>
      <c r="BA106" s="86">
        <f t="shared" si="47"/>
        <v>9742.6</v>
      </c>
      <c r="BB106" s="85">
        <f t="shared" si="42"/>
        <v>-1.4748190271661179</v>
      </c>
      <c r="BC106" s="88" t="s">
        <v>785</v>
      </c>
      <c r="BD106" s="88" t="s">
        <v>789</v>
      </c>
      <c r="BE106" s="88" t="s">
        <v>805</v>
      </c>
      <c r="BF106" s="88" t="s">
        <v>830</v>
      </c>
    </row>
    <row r="107" spans="1:58" x14ac:dyDescent="0.2">
      <c r="A107" s="83">
        <v>119047</v>
      </c>
      <c r="B107" s="84" t="s">
        <v>29</v>
      </c>
      <c r="C107" s="84">
        <v>135244.46</v>
      </c>
      <c r="D107" s="84">
        <v>3281250</v>
      </c>
      <c r="E107" s="84">
        <v>400</v>
      </c>
      <c r="F107" s="85">
        <f t="shared" si="33"/>
        <v>1.236520777142857</v>
      </c>
      <c r="G107" s="84">
        <v>14609.46</v>
      </c>
      <c r="H107" s="84">
        <v>3275850</v>
      </c>
      <c r="I107" s="84">
        <v>403</v>
      </c>
      <c r="J107" s="85">
        <f t="shared" si="49"/>
        <v>0.13825213608681716</v>
      </c>
      <c r="K107" s="86">
        <v>-58962.02</v>
      </c>
      <c r="L107" s="86">
        <v>4523450</v>
      </c>
      <c r="M107" s="86">
        <v>567</v>
      </c>
      <c r="N107" s="87">
        <f t="shared" si="34"/>
        <v>-0.3910423681039914</v>
      </c>
      <c r="O107" s="84">
        <v>53413.99</v>
      </c>
      <c r="P107" s="84">
        <v>2821340</v>
      </c>
      <c r="Q107" s="84">
        <v>366</v>
      </c>
      <c r="R107" s="85">
        <f t="shared" si="35"/>
        <v>0.5868961876271559</v>
      </c>
      <c r="S107" s="84">
        <v>70676.479999999996</v>
      </c>
      <c r="T107" s="84">
        <v>4047975</v>
      </c>
      <c r="U107" s="84">
        <v>532</v>
      </c>
      <c r="V107" s="85">
        <f t="shared" si="36"/>
        <v>0.54125108974240199</v>
      </c>
      <c r="W107" s="84">
        <v>-26595.55</v>
      </c>
      <c r="X107" s="84">
        <v>3953675</v>
      </c>
      <c r="Y107" s="84">
        <v>522</v>
      </c>
      <c r="Z107" s="85">
        <f t="shared" si="37"/>
        <v>-0.20180376485168863</v>
      </c>
      <c r="AA107" s="84">
        <v>215978.45</v>
      </c>
      <c r="AB107" s="84">
        <v>4202912</v>
      </c>
      <c r="AC107" s="84">
        <v>567.20000000000005</v>
      </c>
      <c r="AD107" s="85">
        <f t="shared" si="38"/>
        <v>1.5930221593980554</v>
      </c>
      <c r="AE107" s="84">
        <v>-272413.05</v>
      </c>
      <c r="AF107" s="84">
        <v>4470737</v>
      </c>
      <c r="AG107" s="84">
        <v>595.70000000000005</v>
      </c>
      <c r="AH107" s="85">
        <f t="shared" si="39"/>
        <v>-1.8279741125456495</v>
      </c>
      <c r="AI107" s="86">
        <v>349786.41</v>
      </c>
      <c r="AJ107" s="86">
        <v>5098479</v>
      </c>
      <c r="AK107" s="86">
        <v>668.1</v>
      </c>
      <c r="AL107" s="87">
        <f t="shared" si="40"/>
        <v>2.1267869711731673</v>
      </c>
      <c r="AM107" s="84">
        <v>-142771.59</v>
      </c>
      <c r="AN107" s="84">
        <v>1446710</v>
      </c>
      <c r="AO107" s="84">
        <v>189</v>
      </c>
      <c r="AP107" s="85">
        <f t="shared" si="41"/>
        <v>-3.0592995762799733</v>
      </c>
      <c r="AQ107" s="99">
        <v>-77606.59</v>
      </c>
      <c r="AR107" s="86">
        <v>1407311</v>
      </c>
      <c r="AS107" s="84">
        <v>184.2</v>
      </c>
      <c r="AT107" s="85">
        <f t="shared" si="43"/>
        <v>-1.5440684539522536</v>
      </c>
      <c r="AU107" s="84"/>
      <c r="AV107" s="86"/>
      <c r="AW107" s="86"/>
      <c r="AX107" s="87">
        <f t="shared" si="44"/>
        <v>0</v>
      </c>
      <c r="AY107" s="86">
        <f t="shared" si="45"/>
        <v>261360.45000000004</v>
      </c>
      <c r="AZ107" s="86">
        <f t="shared" si="46"/>
        <v>38529689</v>
      </c>
      <c r="BA107" s="86">
        <f t="shared" si="47"/>
        <v>4994.2</v>
      </c>
      <c r="BB107" s="85">
        <f t="shared" si="42"/>
        <v>0.20350056549898449</v>
      </c>
      <c r="BC107" s="88" t="s">
        <v>785</v>
      </c>
      <c r="BD107" s="88" t="s">
        <v>789</v>
      </c>
      <c r="BE107" s="88" t="s">
        <v>805</v>
      </c>
      <c r="BF107" s="88" t="s">
        <v>830</v>
      </c>
    </row>
    <row r="108" spans="1:58" x14ac:dyDescent="0.2">
      <c r="A108" s="83">
        <v>119349</v>
      </c>
      <c r="B108" s="84" t="s">
        <v>49</v>
      </c>
      <c r="C108" s="84">
        <v>-33543.870000000003</v>
      </c>
      <c r="D108" s="84">
        <v>0</v>
      </c>
      <c r="E108" s="84">
        <v>0</v>
      </c>
      <c r="F108" s="85">
        <f t="shared" si="33"/>
        <v>0</v>
      </c>
      <c r="G108" s="84">
        <v>-33543.870000000003</v>
      </c>
      <c r="H108" s="84">
        <v>0</v>
      </c>
      <c r="I108" s="84">
        <v>0</v>
      </c>
      <c r="J108" s="85">
        <f t="shared" si="49"/>
        <v>0</v>
      </c>
      <c r="K108" s="86">
        <v>-33543.870000000003</v>
      </c>
      <c r="L108" s="86">
        <v>0</v>
      </c>
      <c r="M108" s="86">
        <v>0</v>
      </c>
      <c r="N108" s="87">
        <f t="shared" si="34"/>
        <v>0</v>
      </c>
      <c r="O108" s="84">
        <v>-33543.870000000003</v>
      </c>
      <c r="P108" s="84">
        <v>0</v>
      </c>
      <c r="Q108" s="84">
        <v>0</v>
      </c>
      <c r="R108" s="85">
        <f t="shared" si="35"/>
        <v>0</v>
      </c>
      <c r="S108" s="84">
        <v>-33543.870000000003</v>
      </c>
      <c r="T108" s="84">
        <v>0</v>
      </c>
      <c r="U108" s="84">
        <v>0</v>
      </c>
      <c r="V108" s="85">
        <f t="shared" si="36"/>
        <v>0</v>
      </c>
      <c r="W108" s="84">
        <v>-33543.870000000003</v>
      </c>
      <c r="X108" s="84">
        <v>0</v>
      </c>
      <c r="Y108" s="84">
        <v>0</v>
      </c>
      <c r="Z108" s="85">
        <f t="shared" si="37"/>
        <v>0</v>
      </c>
      <c r="AA108" s="84">
        <v>-33543.870000000003</v>
      </c>
      <c r="AB108" s="84">
        <v>0</v>
      </c>
      <c r="AC108" s="84">
        <v>0</v>
      </c>
      <c r="AD108" s="85">
        <f t="shared" si="38"/>
        <v>0</v>
      </c>
      <c r="AE108" s="84">
        <v>-33543.870000000003</v>
      </c>
      <c r="AF108" s="84">
        <v>0</v>
      </c>
      <c r="AG108" s="84">
        <v>0</v>
      </c>
      <c r="AH108" s="85">
        <f t="shared" si="39"/>
        <v>0</v>
      </c>
      <c r="AI108" s="86">
        <v>-33543.870000000003</v>
      </c>
      <c r="AJ108" s="86">
        <v>0</v>
      </c>
      <c r="AK108" s="86">
        <v>0</v>
      </c>
      <c r="AL108" s="87">
        <f t="shared" si="40"/>
        <v>0</v>
      </c>
      <c r="AM108" s="84">
        <v>-33543.870000000003</v>
      </c>
      <c r="AN108" s="84">
        <v>0</v>
      </c>
      <c r="AO108" s="84">
        <v>0</v>
      </c>
      <c r="AP108" s="85">
        <f t="shared" si="41"/>
        <v>0</v>
      </c>
      <c r="AQ108" s="99">
        <v>-33543.870000000003</v>
      </c>
      <c r="AR108" s="86">
        <v>0</v>
      </c>
      <c r="AS108" s="84">
        <v>0</v>
      </c>
      <c r="AT108" s="85">
        <f t="shared" si="43"/>
        <v>0</v>
      </c>
      <c r="AU108" s="84"/>
      <c r="AV108" s="86"/>
      <c r="AW108" s="86"/>
      <c r="AX108" s="87">
        <f t="shared" si="44"/>
        <v>0</v>
      </c>
      <c r="AY108" s="86">
        <f t="shared" si="45"/>
        <v>-368982.57</v>
      </c>
      <c r="AZ108" s="86">
        <f t="shared" si="46"/>
        <v>0</v>
      </c>
      <c r="BA108" s="86">
        <f t="shared" si="47"/>
        <v>0</v>
      </c>
      <c r="BB108" s="85">
        <f t="shared" si="42"/>
        <v>0</v>
      </c>
      <c r="BC108" s="88" t="s">
        <v>785</v>
      </c>
      <c r="BD108" s="88" t="s">
        <v>789</v>
      </c>
      <c r="BE108" s="88" t="s">
        <v>805</v>
      </c>
      <c r="BF108" s="88" t="s">
        <v>830</v>
      </c>
    </row>
    <row r="109" spans="1:58" x14ac:dyDescent="0.2">
      <c r="A109" s="83">
        <v>119467</v>
      </c>
      <c r="B109" s="84" t="s">
        <v>50</v>
      </c>
      <c r="C109" s="84">
        <v>-767.49</v>
      </c>
      <c r="D109" s="84">
        <v>72500</v>
      </c>
      <c r="E109" s="84">
        <v>10</v>
      </c>
      <c r="F109" s="85">
        <f t="shared" si="33"/>
        <v>-0.31758206896551727</v>
      </c>
      <c r="G109" s="84">
        <v>-1767.49</v>
      </c>
      <c r="H109" s="84">
        <v>0</v>
      </c>
      <c r="I109" s="84">
        <v>0</v>
      </c>
      <c r="J109" s="85">
        <f t="shared" si="49"/>
        <v>0</v>
      </c>
      <c r="K109" s="86">
        <v>-1767.49</v>
      </c>
      <c r="L109" s="86">
        <v>0</v>
      </c>
      <c r="M109" s="86">
        <v>0</v>
      </c>
      <c r="N109" s="87">
        <f t="shared" si="34"/>
        <v>0</v>
      </c>
      <c r="O109" s="84">
        <v>-1767.49</v>
      </c>
      <c r="P109" s="84">
        <v>0</v>
      </c>
      <c r="Q109" s="84">
        <v>0</v>
      </c>
      <c r="R109" s="85">
        <f t="shared" si="35"/>
        <v>0</v>
      </c>
      <c r="S109" s="84">
        <v>-1767.49</v>
      </c>
      <c r="T109" s="84">
        <v>0</v>
      </c>
      <c r="U109" s="84">
        <v>0</v>
      </c>
      <c r="V109" s="85">
        <f t="shared" si="36"/>
        <v>0</v>
      </c>
      <c r="W109" s="84">
        <v>-1767.49</v>
      </c>
      <c r="X109" s="84">
        <v>0</v>
      </c>
      <c r="Y109" s="84">
        <v>0</v>
      </c>
      <c r="Z109" s="85">
        <f t="shared" si="37"/>
        <v>0</v>
      </c>
      <c r="AA109" s="84">
        <v>-1767.49</v>
      </c>
      <c r="AB109" s="84">
        <v>0</v>
      </c>
      <c r="AC109" s="84">
        <v>0</v>
      </c>
      <c r="AD109" s="85">
        <f t="shared" si="38"/>
        <v>0</v>
      </c>
      <c r="AE109" s="84">
        <v>-1767.49</v>
      </c>
      <c r="AF109" s="84">
        <v>0</v>
      </c>
      <c r="AG109" s="84">
        <v>0</v>
      </c>
      <c r="AH109" s="85">
        <f t="shared" si="39"/>
        <v>0</v>
      </c>
      <c r="AI109" s="86">
        <v>-1767.49</v>
      </c>
      <c r="AJ109" s="86">
        <v>0</v>
      </c>
      <c r="AK109" s="86">
        <v>0</v>
      </c>
      <c r="AL109" s="87">
        <f t="shared" si="40"/>
        <v>0</v>
      </c>
      <c r="AM109" s="84">
        <v>0</v>
      </c>
      <c r="AN109" s="84">
        <v>0</v>
      </c>
      <c r="AO109" s="84">
        <v>0</v>
      </c>
      <c r="AP109" s="85">
        <f t="shared" si="41"/>
        <v>0</v>
      </c>
      <c r="AQ109" s="99">
        <v>0</v>
      </c>
      <c r="AR109" s="86">
        <v>0</v>
      </c>
      <c r="AS109" s="84">
        <v>0</v>
      </c>
      <c r="AT109" s="85">
        <f t="shared" si="43"/>
        <v>0</v>
      </c>
      <c r="AU109" s="84"/>
      <c r="AV109" s="86"/>
      <c r="AW109" s="86"/>
      <c r="AX109" s="87">
        <f t="shared" si="44"/>
        <v>0</v>
      </c>
      <c r="AY109" s="86">
        <f t="shared" si="45"/>
        <v>-14907.41</v>
      </c>
      <c r="AZ109" s="86">
        <f t="shared" si="46"/>
        <v>72500</v>
      </c>
      <c r="BA109" s="86">
        <f t="shared" si="47"/>
        <v>10</v>
      </c>
      <c r="BB109" s="85">
        <f t="shared" si="42"/>
        <v>-6.1685834482758626</v>
      </c>
      <c r="BC109" s="88" t="s">
        <v>785</v>
      </c>
      <c r="BD109" s="88" t="s">
        <v>789</v>
      </c>
      <c r="BE109" s="88" t="s">
        <v>805</v>
      </c>
      <c r="BF109" s="88" t="s">
        <v>830</v>
      </c>
    </row>
    <row r="110" spans="1:58" x14ac:dyDescent="0.2">
      <c r="A110" s="83">
        <v>119523</v>
      </c>
      <c r="B110" s="84" t="s">
        <v>51</v>
      </c>
      <c r="C110" s="84">
        <v>51637.02</v>
      </c>
      <c r="D110" s="84">
        <v>801625</v>
      </c>
      <c r="E110" s="84">
        <v>105</v>
      </c>
      <c r="F110" s="85">
        <f t="shared" si="33"/>
        <v>1.9324629346639637</v>
      </c>
      <c r="G110" s="84">
        <v>129448.01</v>
      </c>
      <c r="H110" s="84">
        <v>663662.5</v>
      </c>
      <c r="I110" s="84">
        <v>83.25</v>
      </c>
      <c r="J110" s="85">
        <f t="shared" si="49"/>
        <v>6.0465798655189946</v>
      </c>
      <c r="K110" s="86">
        <v>92473.5</v>
      </c>
      <c r="L110" s="86">
        <v>782337.5</v>
      </c>
      <c r="M110" s="86">
        <v>101.25</v>
      </c>
      <c r="N110" s="87">
        <f t="shared" si="34"/>
        <v>3.5460463035454644</v>
      </c>
      <c r="O110" s="84">
        <v>84922.49</v>
      </c>
      <c r="P110" s="84">
        <v>827020</v>
      </c>
      <c r="Q110" s="84">
        <v>111</v>
      </c>
      <c r="R110" s="85">
        <f t="shared" si="35"/>
        <v>3.183232799690455</v>
      </c>
      <c r="S110" s="84">
        <v>9240.9699999999993</v>
      </c>
      <c r="T110" s="84">
        <v>765600</v>
      </c>
      <c r="U110" s="84">
        <v>104</v>
      </c>
      <c r="V110" s="85">
        <f t="shared" si="36"/>
        <v>0.37417720741901772</v>
      </c>
      <c r="W110" s="84">
        <v>58615.97</v>
      </c>
      <c r="X110" s="84">
        <v>800750</v>
      </c>
      <c r="Y110" s="84">
        <v>111</v>
      </c>
      <c r="Z110" s="85">
        <f t="shared" si="37"/>
        <v>2.1960400874180457</v>
      </c>
      <c r="AA110" s="84">
        <v>219854.95</v>
      </c>
      <c r="AB110" s="84">
        <v>716915</v>
      </c>
      <c r="AC110" s="84">
        <v>101.5</v>
      </c>
      <c r="AD110" s="85">
        <f t="shared" si="38"/>
        <v>9.5067106281776788</v>
      </c>
      <c r="AE110" s="84">
        <v>188713.94</v>
      </c>
      <c r="AF110" s="84">
        <v>815867</v>
      </c>
      <c r="AG110" s="84">
        <v>112.2</v>
      </c>
      <c r="AH110" s="85">
        <f t="shared" si="39"/>
        <v>6.9391435123616967</v>
      </c>
      <c r="AI110" s="86">
        <v>67183.45</v>
      </c>
      <c r="AJ110" s="86">
        <v>570975</v>
      </c>
      <c r="AK110" s="86">
        <v>77.5</v>
      </c>
      <c r="AL110" s="87">
        <f t="shared" si="40"/>
        <v>3.6475974429703579</v>
      </c>
      <c r="AM110" s="84">
        <v>51196.47</v>
      </c>
      <c r="AN110" s="84">
        <v>559205</v>
      </c>
      <c r="AO110" s="84">
        <v>73.5</v>
      </c>
      <c r="AP110" s="85">
        <f t="shared" si="41"/>
        <v>2.8381194195330872</v>
      </c>
      <c r="AQ110" s="99">
        <v>-21056.53</v>
      </c>
      <c r="AR110" s="86">
        <v>521073.5</v>
      </c>
      <c r="AS110" s="84">
        <v>66.45</v>
      </c>
      <c r="AT110" s="85">
        <f t="shared" si="43"/>
        <v>-1.1314773059846641</v>
      </c>
      <c r="AU110" s="84"/>
      <c r="AV110" s="86"/>
      <c r="AW110" s="86"/>
      <c r="AX110" s="87">
        <f t="shared" si="44"/>
        <v>0</v>
      </c>
      <c r="AY110" s="86">
        <f t="shared" si="45"/>
        <v>932230.23999999976</v>
      </c>
      <c r="AZ110" s="86">
        <f t="shared" si="46"/>
        <v>7825030.5</v>
      </c>
      <c r="BA110" s="86">
        <f t="shared" si="47"/>
        <v>1046.6500000000001</v>
      </c>
      <c r="BB110" s="85">
        <f t="shared" si="42"/>
        <v>3.5740317178316419</v>
      </c>
      <c r="BC110" s="88" t="s">
        <v>785</v>
      </c>
      <c r="BD110" s="88" t="s">
        <v>789</v>
      </c>
      <c r="BE110" s="88" t="s">
        <v>805</v>
      </c>
      <c r="BF110" s="88" t="s">
        <v>830</v>
      </c>
    </row>
    <row r="111" spans="1:58" x14ac:dyDescent="0.2">
      <c r="A111" s="83">
        <v>119615</v>
      </c>
      <c r="B111" s="84" t="s">
        <v>52</v>
      </c>
      <c r="C111" s="84">
        <v>-7560.06</v>
      </c>
      <c r="D111" s="84">
        <v>0</v>
      </c>
      <c r="E111" s="84">
        <v>0</v>
      </c>
      <c r="F111" s="85">
        <f t="shared" si="33"/>
        <v>0</v>
      </c>
      <c r="G111" s="84">
        <v>-7560.06</v>
      </c>
      <c r="H111" s="84">
        <v>0</v>
      </c>
      <c r="I111" s="84">
        <v>0</v>
      </c>
      <c r="J111" s="85">
        <f t="shared" si="49"/>
        <v>0</v>
      </c>
      <c r="K111" s="86">
        <v>-7560.06</v>
      </c>
      <c r="L111" s="86">
        <v>0</v>
      </c>
      <c r="M111" s="86">
        <v>0</v>
      </c>
      <c r="N111" s="87">
        <f t="shared" si="34"/>
        <v>0</v>
      </c>
      <c r="O111" s="84">
        <v>-7560.06</v>
      </c>
      <c r="P111" s="84">
        <v>0</v>
      </c>
      <c r="Q111" s="84">
        <v>0</v>
      </c>
      <c r="R111" s="85">
        <f t="shared" si="35"/>
        <v>0</v>
      </c>
      <c r="S111" s="84">
        <v>-7560.06</v>
      </c>
      <c r="T111" s="84">
        <v>0</v>
      </c>
      <c r="U111" s="84">
        <v>0</v>
      </c>
      <c r="V111" s="85">
        <f t="shared" si="36"/>
        <v>0</v>
      </c>
      <c r="W111" s="84">
        <v>-7560.06</v>
      </c>
      <c r="X111" s="84">
        <v>0</v>
      </c>
      <c r="Y111" s="84">
        <v>0</v>
      </c>
      <c r="Z111" s="85">
        <f t="shared" si="37"/>
        <v>0</v>
      </c>
      <c r="AA111" s="84">
        <v>-7560.06</v>
      </c>
      <c r="AB111" s="84">
        <v>0</v>
      </c>
      <c r="AC111" s="84">
        <v>0</v>
      </c>
      <c r="AD111" s="85">
        <f t="shared" si="38"/>
        <v>0</v>
      </c>
      <c r="AE111" s="84">
        <v>-7560.06</v>
      </c>
      <c r="AF111" s="84">
        <v>0</v>
      </c>
      <c r="AG111" s="84">
        <v>0</v>
      </c>
      <c r="AH111" s="85">
        <f t="shared" si="39"/>
        <v>0</v>
      </c>
      <c r="AI111" s="86">
        <v>-7560.06</v>
      </c>
      <c r="AJ111" s="86">
        <v>0</v>
      </c>
      <c r="AK111" s="86">
        <v>0</v>
      </c>
      <c r="AL111" s="87">
        <f t="shared" si="40"/>
        <v>0</v>
      </c>
      <c r="AM111" s="84">
        <v>-7560.06</v>
      </c>
      <c r="AN111" s="84">
        <v>0</v>
      </c>
      <c r="AO111" s="84">
        <v>0</v>
      </c>
      <c r="AP111" s="85">
        <f t="shared" si="41"/>
        <v>0</v>
      </c>
      <c r="AQ111" s="99">
        <v>-7560.06</v>
      </c>
      <c r="AR111" s="86">
        <v>0</v>
      </c>
      <c r="AS111" s="84">
        <v>0</v>
      </c>
      <c r="AT111" s="85">
        <f t="shared" si="43"/>
        <v>0</v>
      </c>
      <c r="AU111" s="84"/>
      <c r="AV111" s="86"/>
      <c r="AW111" s="86"/>
      <c r="AX111" s="87">
        <f t="shared" si="44"/>
        <v>0</v>
      </c>
      <c r="AY111" s="86">
        <f t="shared" si="45"/>
        <v>-83160.659999999989</v>
      </c>
      <c r="AZ111" s="86">
        <f t="shared" si="46"/>
        <v>0</v>
      </c>
      <c r="BA111" s="86">
        <f t="shared" si="47"/>
        <v>0</v>
      </c>
      <c r="BB111" s="85">
        <f t="shared" si="42"/>
        <v>0</v>
      </c>
      <c r="BC111" s="88" t="s">
        <v>785</v>
      </c>
      <c r="BD111" s="88" t="s">
        <v>789</v>
      </c>
      <c r="BE111" s="88" t="s">
        <v>805</v>
      </c>
      <c r="BF111" s="88" t="s">
        <v>830</v>
      </c>
    </row>
    <row r="112" spans="1:58" x14ac:dyDescent="0.2">
      <c r="A112" s="83">
        <v>129599</v>
      </c>
      <c r="B112" s="84" t="s">
        <v>61</v>
      </c>
      <c r="C112" s="84">
        <v>559233.72</v>
      </c>
      <c r="D112" s="84">
        <v>821825</v>
      </c>
      <c r="E112" s="84">
        <v>105.5</v>
      </c>
      <c r="F112" s="85">
        <f t="shared" si="33"/>
        <v>20.414335898761902</v>
      </c>
      <c r="G112" s="84">
        <v>374548.71</v>
      </c>
      <c r="H112" s="84">
        <v>686612.5</v>
      </c>
      <c r="I112" s="84">
        <v>87.25</v>
      </c>
      <c r="J112" s="85">
        <f t="shared" si="49"/>
        <v>16.910571843652718</v>
      </c>
      <c r="K112" s="86">
        <v>504292.43</v>
      </c>
      <c r="L112" s="86">
        <v>1184702.5</v>
      </c>
      <c r="M112" s="86">
        <v>154.55000000000001</v>
      </c>
      <c r="N112" s="87">
        <f t="shared" si="34"/>
        <v>12.77010295833764</v>
      </c>
      <c r="O112" s="84">
        <v>576512.43999999994</v>
      </c>
      <c r="P112" s="84">
        <v>854100</v>
      </c>
      <c r="Q112" s="84">
        <v>114</v>
      </c>
      <c r="R112" s="85">
        <f t="shared" si="35"/>
        <v>20.924816344690313</v>
      </c>
      <c r="S112" s="84">
        <v>470785.95</v>
      </c>
      <c r="T112" s="84">
        <v>741687.5</v>
      </c>
      <c r="U112" s="84">
        <v>100.65</v>
      </c>
      <c r="V112" s="85">
        <f t="shared" si="36"/>
        <v>19.677242032527179</v>
      </c>
      <c r="W112" s="84">
        <v>384916.46</v>
      </c>
      <c r="X112" s="84">
        <v>586287.5</v>
      </c>
      <c r="Y112" s="84">
        <v>79.75</v>
      </c>
      <c r="Z112" s="85">
        <f t="shared" si="37"/>
        <v>19.695957699933906</v>
      </c>
      <c r="AA112" s="84">
        <v>471505.44</v>
      </c>
      <c r="AB112" s="84">
        <v>826810</v>
      </c>
      <c r="AC112" s="84">
        <v>113.5</v>
      </c>
      <c r="AD112" s="85">
        <f t="shared" si="38"/>
        <v>17.678388795491106</v>
      </c>
      <c r="AE112" s="84">
        <v>356875.4</v>
      </c>
      <c r="AF112" s="84">
        <v>750540</v>
      </c>
      <c r="AG112" s="84">
        <v>101.5</v>
      </c>
      <c r="AH112" s="85">
        <f t="shared" si="39"/>
        <v>14.264745383324007</v>
      </c>
      <c r="AI112" s="86">
        <v>533257.93000000005</v>
      </c>
      <c r="AJ112" s="86">
        <v>1262303</v>
      </c>
      <c r="AK112" s="86">
        <v>168.9</v>
      </c>
      <c r="AL112" s="87">
        <f t="shared" si="40"/>
        <v>13.095901562461629</v>
      </c>
      <c r="AM112" s="84">
        <v>586891.42000000004</v>
      </c>
      <c r="AN112" s="84">
        <v>580897.5</v>
      </c>
      <c r="AO112" s="84">
        <v>75.75</v>
      </c>
      <c r="AP112" s="85">
        <f t="shared" si="41"/>
        <v>31.319869718840245</v>
      </c>
      <c r="AQ112" s="99">
        <v>498751.92</v>
      </c>
      <c r="AR112" s="86">
        <v>736952.5</v>
      </c>
      <c r="AS112" s="84">
        <v>95.75</v>
      </c>
      <c r="AT112" s="85">
        <f t="shared" si="43"/>
        <v>18.94973388379848</v>
      </c>
      <c r="AU112" s="84"/>
      <c r="AV112" s="86"/>
      <c r="AW112" s="86"/>
      <c r="AX112" s="87">
        <f t="shared" si="44"/>
        <v>0</v>
      </c>
      <c r="AY112" s="86">
        <f t="shared" si="45"/>
        <v>5317571.8199999994</v>
      </c>
      <c r="AZ112" s="86">
        <f t="shared" si="46"/>
        <v>9032718</v>
      </c>
      <c r="BA112" s="86">
        <f t="shared" si="47"/>
        <v>1197.1000000000001</v>
      </c>
      <c r="BB112" s="85">
        <f t="shared" si="42"/>
        <v>17.661035648406159</v>
      </c>
      <c r="BC112" s="88" t="s">
        <v>785</v>
      </c>
      <c r="BD112" s="88" t="s">
        <v>789</v>
      </c>
      <c r="BE112" s="88" t="s">
        <v>805</v>
      </c>
      <c r="BF112" s="88" t="s">
        <v>830</v>
      </c>
    </row>
    <row r="113" spans="1:58" x14ac:dyDescent="0.2">
      <c r="A113" s="83">
        <v>143531</v>
      </c>
      <c r="B113" s="84" t="s">
        <v>99</v>
      </c>
      <c r="C113" s="84">
        <v>-24858.74</v>
      </c>
      <c r="D113" s="84">
        <v>1121160</v>
      </c>
      <c r="E113" s="84">
        <v>151</v>
      </c>
      <c r="F113" s="85">
        <f t="shared" si="33"/>
        <v>-0.66517018088408442</v>
      </c>
      <c r="G113" s="84">
        <v>-67604.73</v>
      </c>
      <c r="H113" s="84">
        <v>741925</v>
      </c>
      <c r="I113" s="84">
        <v>95.5</v>
      </c>
      <c r="J113" s="85">
        <f t="shared" si="49"/>
        <v>-2.8247418943963334</v>
      </c>
      <c r="K113" s="86">
        <v>39249.019999999997</v>
      </c>
      <c r="L113" s="86">
        <v>870587.5</v>
      </c>
      <c r="M113" s="86">
        <v>110.75</v>
      </c>
      <c r="N113" s="87">
        <f t="shared" si="34"/>
        <v>1.3525011558286788</v>
      </c>
      <c r="O113" s="84">
        <v>79664.009999999995</v>
      </c>
      <c r="P113" s="84">
        <v>555500</v>
      </c>
      <c r="Q113" s="84">
        <v>72</v>
      </c>
      <c r="R113" s="85">
        <f t="shared" si="35"/>
        <v>4.4456963276327626</v>
      </c>
      <c r="S113" s="84">
        <v>-22932</v>
      </c>
      <c r="T113" s="84">
        <v>471500</v>
      </c>
      <c r="U113" s="84">
        <v>66</v>
      </c>
      <c r="V113" s="85">
        <f t="shared" si="36"/>
        <v>-1.5077242841993637</v>
      </c>
      <c r="W113" s="84">
        <v>-16967</v>
      </c>
      <c r="X113" s="84">
        <v>177250</v>
      </c>
      <c r="Y113" s="84">
        <v>25</v>
      </c>
      <c r="Z113" s="85">
        <f t="shared" si="37"/>
        <v>-2.8717066290550073</v>
      </c>
      <c r="AA113" s="84">
        <v>-67912</v>
      </c>
      <c r="AB113" s="84">
        <v>175000</v>
      </c>
      <c r="AC113" s="84">
        <v>25</v>
      </c>
      <c r="AD113" s="85">
        <f t="shared" si="38"/>
        <v>-12.030125714285715</v>
      </c>
      <c r="AE113" s="84">
        <v>-269992</v>
      </c>
      <c r="AF113" s="84">
        <v>176150</v>
      </c>
      <c r="AG113" s="84">
        <v>25</v>
      </c>
      <c r="AH113" s="85">
        <f t="shared" si="39"/>
        <v>-45.982174283281289</v>
      </c>
      <c r="AI113" s="86">
        <v>-198904.5</v>
      </c>
      <c r="AJ113" s="86">
        <v>494700</v>
      </c>
      <c r="AK113" s="86">
        <v>67.5</v>
      </c>
      <c r="AL113" s="87">
        <f t="shared" si="40"/>
        <v>-12.464199514857489</v>
      </c>
      <c r="AM113" s="84">
        <v>-239454.49</v>
      </c>
      <c r="AN113" s="84">
        <v>278125</v>
      </c>
      <c r="AO113" s="84">
        <v>37.5</v>
      </c>
      <c r="AP113" s="85">
        <f t="shared" si="41"/>
        <v>-26.68975888539326</v>
      </c>
      <c r="AQ113" s="99">
        <v>-283054.49</v>
      </c>
      <c r="AR113" s="86">
        <v>274375</v>
      </c>
      <c r="AS113" s="84">
        <v>37.5</v>
      </c>
      <c r="AT113" s="85">
        <f t="shared" si="43"/>
        <v>-28.885742943052389</v>
      </c>
      <c r="AU113" s="84"/>
      <c r="AV113" s="86"/>
      <c r="AW113" s="86"/>
      <c r="AX113" s="87">
        <f t="shared" si="44"/>
        <v>0</v>
      </c>
      <c r="AY113" s="86">
        <f t="shared" si="45"/>
        <v>-1072766.92</v>
      </c>
      <c r="AZ113" s="86">
        <f t="shared" si="46"/>
        <v>5336272.5</v>
      </c>
      <c r="BA113" s="86">
        <f t="shared" si="47"/>
        <v>712.75</v>
      </c>
      <c r="BB113" s="85">
        <f t="shared" si="42"/>
        <v>-6.0309902839482046</v>
      </c>
      <c r="BC113" s="88" t="s">
        <v>785</v>
      </c>
      <c r="BD113" s="88" t="s">
        <v>789</v>
      </c>
      <c r="BE113" s="88" t="s">
        <v>805</v>
      </c>
      <c r="BF113" s="88" t="s">
        <v>830</v>
      </c>
    </row>
    <row r="114" spans="1:58" x14ac:dyDescent="0.2">
      <c r="A114" s="83">
        <v>144996</v>
      </c>
      <c r="B114" s="84" t="s">
        <v>107</v>
      </c>
      <c r="C114" s="84">
        <v>455974.58</v>
      </c>
      <c r="D114" s="84">
        <v>1011600</v>
      </c>
      <c r="E114" s="84">
        <v>126</v>
      </c>
      <c r="F114" s="85">
        <f t="shared" si="33"/>
        <v>13.522377817319098</v>
      </c>
      <c r="G114" s="84">
        <v>418684.58</v>
      </c>
      <c r="H114" s="84">
        <v>689400</v>
      </c>
      <c r="I114" s="84">
        <v>84</v>
      </c>
      <c r="J114" s="85">
        <f t="shared" si="49"/>
        <v>18.826837800986365</v>
      </c>
      <c r="K114" s="86">
        <v>407479.08</v>
      </c>
      <c r="L114" s="86">
        <v>665850</v>
      </c>
      <c r="M114" s="86">
        <v>84.7</v>
      </c>
      <c r="N114" s="87">
        <f t="shared" si="34"/>
        <v>18.359048434332056</v>
      </c>
      <c r="O114" s="84">
        <v>444294.08</v>
      </c>
      <c r="P114" s="84">
        <v>822920</v>
      </c>
      <c r="Q114" s="84">
        <v>109</v>
      </c>
      <c r="R114" s="85">
        <f t="shared" si="35"/>
        <v>16.736883876926068</v>
      </c>
      <c r="S114" s="84">
        <v>289908.08</v>
      </c>
      <c r="T114" s="84">
        <v>306100</v>
      </c>
      <c r="U114" s="84">
        <v>41.5</v>
      </c>
      <c r="V114" s="85">
        <f t="shared" si="36"/>
        <v>29.360177981051947</v>
      </c>
      <c r="W114" s="84">
        <v>145790.57999999999</v>
      </c>
      <c r="X114" s="84">
        <v>312000</v>
      </c>
      <c r="Y114" s="84">
        <v>42</v>
      </c>
      <c r="Z114" s="85">
        <f t="shared" si="37"/>
        <v>14.018324999999999</v>
      </c>
      <c r="AA114" s="84">
        <v>76830.58</v>
      </c>
      <c r="AB114" s="84">
        <v>740680</v>
      </c>
      <c r="AC114" s="84">
        <v>100</v>
      </c>
      <c r="AD114" s="85">
        <f t="shared" si="38"/>
        <v>3.2156234541232385</v>
      </c>
      <c r="AE114" s="84">
        <v>356106.58</v>
      </c>
      <c r="AF114" s="84">
        <v>941760</v>
      </c>
      <c r="AG114" s="84">
        <v>126</v>
      </c>
      <c r="AH114" s="85">
        <f t="shared" si="39"/>
        <v>11.343864041794088</v>
      </c>
      <c r="AI114" s="86">
        <v>247350.58</v>
      </c>
      <c r="AJ114" s="86">
        <v>1250924</v>
      </c>
      <c r="AK114" s="86">
        <v>168.2</v>
      </c>
      <c r="AL114" s="87">
        <f t="shared" si="40"/>
        <v>6.1297632629959926</v>
      </c>
      <c r="AM114" s="84">
        <v>289774.58</v>
      </c>
      <c r="AN114" s="84">
        <v>623820</v>
      </c>
      <c r="AO114" s="84">
        <v>84</v>
      </c>
      <c r="AP114" s="85">
        <f t="shared" si="41"/>
        <v>14.400006380045527</v>
      </c>
      <c r="AQ114" s="99">
        <v>-27166.42</v>
      </c>
      <c r="AR114" s="86">
        <v>305760</v>
      </c>
      <c r="AS114" s="84">
        <v>42</v>
      </c>
      <c r="AT114" s="85">
        <f t="shared" si="43"/>
        <v>-2.487767399267399</v>
      </c>
      <c r="AU114" s="84"/>
      <c r="AV114" s="86"/>
      <c r="AW114" s="86"/>
      <c r="AX114" s="87">
        <f t="shared" si="44"/>
        <v>0</v>
      </c>
      <c r="AY114" s="86">
        <f t="shared" si="45"/>
        <v>3105026.8800000004</v>
      </c>
      <c r="AZ114" s="86">
        <f t="shared" si="46"/>
        <v>7670814</v>
      </c>
      <c r="BA114" s="86">
        <f t="shared" si="47"/>
        <v>1007.4000000000001</v>
      </c>
      <c r="BB114" s="85">
        <f t="shared" si="42"/>
        <v>12.143536057581375</v>
      </c>
      <c r="BC114" s="88" t="s">
        <v>785</v>
      </c>
      <c r="BD114" s="88" t="s">
        <v>789</v>
      </c>
      <c r="BE114" s="88" t="s">
        <v>805</v>
      </c>
      <c r="BF114" s="88" t="s">
        <v>830</v>
      </c>
    </row>
    <row r="115" spans="1:58" x14ac:dyDescent="0.2">
      <c r="A115" s="83">
        <v>147976</v>
      </c>
      <c r="B115" s="84" t="s">
        <v>139</v>
      </c>
      <c r="C115" s="84">
        <v>172809.12</v>
      </c>
      <c r="D115" s="84">
        <v>342300</v>
      </c>
      <c r="E115" s="84">
        <v>42</v>
      </c>
      <c r="F115" s="85">
        <f t="shared" si="33"/>
        <v>15.145409290096406</v>
      </c>
      <c r="G115" s="84">
        <v>-6126.88</v>
      </c>
      <c r="H115" s="84">
        <v>134400</v>
      </c>
      <c r="I115" s="84">
        <v>16</v>
      </c>
      <c r="J115" s="85">
        <f t="shared" si="49"/>
        <v>-1.4131940476190479</v>
      </c>
      <c r="K115" s="86">
        <v>125306.12</v>
      </c>
      <c r="L115" s="86">
        <v>502200</v>
      </c>
      <c r="M115" s="86">
        <v>62</v>
      </c>
      <c r="N115" s="87">
        <f t="shared" si="34"/>
        <v>7.4854313022700119</v>
      </c>
      <c r="O115" s="84">
        <v>23952.12</v>
      </c>
      <c r="P115" s="84">
        <v>202635</v>
      </c>
      <c r="Q115" s="84">
        <v>25.5</v>
      </c>
      <c r="R115" s="85">
        <f t="shared" si="35"/>
        <v>3.6643014286771778</v>
      </c>
      <c r="S115" s="84">
        <v>-13511.88</v>
      </c>
      <c r="T115" s="84">
        <v>311600</v>
      </c>
      <c r="U115" s="84">
        <v>41</v>
      </c>
      <c r="V115" s="85">
        <f t="shared" si="36"/>
        <v>-1.3442499358151474</v>
      </c>
      <c r="W115" s="84">
        <v>-33994.379999999997</v>
      </c>
      <c r="X115" s="84">
        <v>471800</v>
      </c>
      <c r="Y115" s="84">
        <v>61</v>
      </c>
      <c r="Z115" s="85">
        <f t="shared" si="37"/>
        <v>-2.1615756676557862</v>
      </c>
      <c r="AA115" s="84">
        <v>-15374.38</v>
      </c>
      <c r="AB115" s="84">
        <v>73100</v>
      </c>
      <c r="AC115" s="84">
        <v>10</v>
      </c>
      <c r="AD115" s="85">
        <f t="shared" si="38"/>
        <v>-6.5199149110807113</v>
      </c>
      <c r="AE115" s="84">
        <v>-14240.37</v>
      </c>
      <c r="AF115" s="84">
        <v>387420</v>
      </c>
      <c r="AG115" s="84">
        <v>52</v>
      </c>
      <c r="AH115" s="85">
        <f t="shared" si="39"/>
        <v>-1.1027079138919003</v>
      </c>
      <c r="AI115" s="86">
        <v>252034.63</v>
      </c>
      <c r="AJ115" s="86">
        <v>762600</v>
      </c>
      <c r="AK115" s="86">
        <v>101</v>
      </c>
      <c r="AL115" s="87">
        <f t="shared" si="40"/>
        <v>10.245310162601626</v>
      </c>
      <c r="AM115" s="84">
        <v>-17455.37</v>
      </c>
      <c r="AN115" s="84">
        <v>509930</v>
      </c>
      <c r="AO115" s="84">
        <v>63.5</v>
      </c>
      <c r="AP115" s="85">
        <f t="shared" si="41"/>
        <v>-1.0611583354578078</v>
      </c>
      <c r="AQ115" s="99">
        <v>-22628.37</v>
      </c>
      <c r="AR115" s="86">
        <v>323320</v>
      </c>
      <c r="AS115" s="84">
        <v>41.5</v>
      </c>
      <c r="AT115" s="85">
        <f t="shared" si="43"/>
        <v>-1.9596509959173574</v>
      </c>
      <c r="AU115" s="84"/>
      <c r="AV115" s="86"/>
      <c r="AW115" s="86"/>
      <c r="AX115" s="87">
        <f t="shared" si="44"/>
        <v>0</v>
      </c>
      <c r="AY115" s="86">
        <f t="shared" si="45"/>
        <v>450770.36</v>
      </c>
      <c r="AZ115" s="86">
        <f t="shared" si="46"/>
        <v>4021305</v>
      </c>
      <c r="BA115" s="86">
        <f t="shared" si="47"/>
        <v>515.5</v>
      </c>
      <c r="BB115" s="85">
        <f t="shared" si="42"/>
        <v>3.3628662337226345</v>
      </c>
      <c r="BC115" s="88" t="s">
        <v>785</v>
      </c>
      <c r="BD115" s="88" t="s">
        <v>789</v>
      </c>
      <c r="BE115" s="88" t="s">
        <v>805</v>
      </c>
      <c r="BF115" s="88" t="s">
        <v>830</v>
      </c>
    </row>
    <row r="116" spans="1:58" x14ac:dyDescent="0.2">
      <c r="A116" s="83">
        <v>149589</v>
      </c>
      <c r="B116" s="84" t="s">
        <v>158</v>
      </c>
      <c r="C116" s="84">
        <v>-2789.85</v>
      </c>
      <c r="D116" s="84">
        <v>450037.5</v>
      </c>
      <c r="E116" s="84">
        <v>56.75</v>
      </c>
      <c r="F116" s="85">
        <f t="shared" si="33"/>
        <v>-0.18597450212482292</v>
      </c>
      <c r="G116" s="84">
        <v>-29383.85</v>
      </c>
      <c r="H116" s="84">
        <v>549075</v>
      </c>
      <c r="I116" s="84">
        <v>69.5</v>
      </c>
      <c r="J116" s="85">
        <f t="shared" si="49"/>
        <v>-1.658970723489505</v>
      </c>
      <c r="K116" s="86">
        <v>98516.15</v>
      </c>
      <c r="L116" s="86">
        <v>659037.5</v>
      </c>
      <c r="M116" s="86">
        <v>85.25</v>
      </c>
      <c r="N116" s="87">
        <f t="shared" si="34"/>
        <v>4.4845467822392502</v>
      </c>
      <c r="O116" s="84">
        <v>-18118.849999999999</v>
      </c>
      <c r="P116" s="84">
        <v>379512.5</v>
      </c>
      <c r="Q116" s="84">
        <v>51.25</v>
      </c>
      <c r="R116" s="85">
        <f t="shared" si="35"/>
        <v>-1.4800154145120386</v>
      </c>
      <c r="S116" s="84">
        <v>-7950.85</v>
      </c>
      <c r="T116" s="84">
        <v>195750</v>
      </c>
      <c r="U116" s="84">
        <v>27</v>
      </c>
      <c r="V116" s="85">
        <f t="shared" si="36"/>
        <v>-1.2591384418901661</v>
      </c>
      <c r="W116" s="84">
        <v>-35640.35</v>
      </c>
      <c r="X116" s="84">
        <v>522862.5</v>
      </c>
      <c r="Y116" s="84">
        <v>71.75</v>
      </c>
      <c r="Z116" s="85">
        <f t="shared" si="37"/>
        <v>-2.0449171627339884</v>
      </c>
      <c r="AA116" s="84">
        <v>-4342.34</v>
      </c>
      <c r="AB116" s="84">
        <v>167725</v>
      </c>
      <c r="AC116" s="84">
        <v>22.5</v>
      </c>
      <c r="AD116" s="85">
        <f t="shared" si="38"/>
        <v>-0.80257886421225233</v>
      </c>
      <c r="AE116" s="84">
        <v>-12812.33</v>
      </c>
      <c r="AF116" s="84">
        <v>354620</v>
      </c>
      <c r="AG116" s="84">
        <v>47</v>
      </c>
      <c r="AH116" s="85">
        <f t="shared" si="39"/>
        <v>-1.0838923354576731</v>
      </c>
      <c r="AI116" s="86">
        <v>-9168.33</v>
      </c>
      <c r="AJ116" s="86">
        <v>161705</v>
      </c>
      <c r="AK116" s="86">
        <v>21.5</v>
      </c>
      <c r="AL116" s="87">
        <f t="shared" si="40"/>
        <v>-1.7576341486039393</v>
      </c>
      <c r="AM116" s="84">
        <v>-3388.33</v>
      </c>
      <c r="AN116" s="84">
        <v>169125</v>
      </c>
      <c r="AO116" s="84">
        <v>22.5</v>
      </c>
      <c r="AP116" s="85">
        <f t="shared" si="41"/>
        <v>-0.62106861788617884</v>
      </c>
      <c r="AQ116" s="99">
        <v>-8187.33</v>
      </c>
      <c r="AR116" s="86">
        <v>198640</v>
      </c>
      <c r="AS116" s="84">
        <v>25.5</v>
      </c>
      <c r="AT116" s="85">
        <f t="shared" si="43"/>
        <v>-1.1540739025372533</v>
      </c>
      <c r="AU116" s="84"/>
      <c r="AV116" s="86"/>
      <c r="AW116" s="86"/>
      <c r="AX116" s="87">
        <f t="shared" si="44"/>
        <v>0</v>
      </c>
      <c r="AY116" s="86">
        <f t="shared" si="45"/>
        <v>-33266.26</v>
      </c>
      <c r="AZ116" s="86">
        <f t="shared" si="46"/>
        <v>3808090</v>
      </c>
      <c r="BA116" s="86">
        <f t="shared" si="47"/>
        <v>500.5</v>
      </c>
      <c r="BB116" s="85">
        <f t="shared" si="42"/>
        <v>-0.26207043425969451</v>
      </c>
      <c r="BC116" s="88" t="s">
        <v>785</v>
      </c>
      <c r="BD116" s="88" t="s">
        <v>789</v>
      </c>
      <c r="BE116" s="88" t="s">
        <v>805</v>
      </c>
      <c r="BF116" s="88" t="s">
        <v>830</v>
      </c>
    </row>
    <row r="117" spans="1:58" x14ac:dyDescent="0.2">
      <c r="A117" s="83">
        <v>170015</v>
      </c>
      <c r="B117" s="84" t="s">
        <v>174</v>
      </c>
      <c r="C117" s="84">
        <v>-7239.04</v>
      </c>
      <c r="D117" s="84">
        <v>439525</v>
      </c>
      <c r="E117" s="84">
        <v>55.5</v>
      </c>
      <c r="F117" s="85">
        <f t="shared" si="33"/>
        <v>-0.49410431716057107</v>
      </c>
      <c r="G117" s="84">
        <v>-15180.04</v>
      </c>
      <c r="H117" s="84">
        <v>380750</v>
      </c>
      <c r="I117" s="84">
        <v>47</v>
      </c>
      <c r="J117" s="85">
        <f t="shared" si="49"/>
        <v>-1.2359323440577807</v>
      </c>
      <c r="K117" s="86">
        <v>-32439.54</v>
      </c>
      <c r="L117" s="86">
        <v>271850</v>
      </c>
      <c r="M117" s="86">
        <v>34</v>
      </c>
      <c r="N117" s="87">
        <f t="shared" si="34"/>
        <v>-3.5798646312304583</v>
      </c>
      <c r="O117" s="84">
        <v>47941.48</v>
      </c>
      <c r="P117" s="84">
        <v>601945</v>
      </c>
      <c r="Q117" s="84">
        <v>79.5</v>
      </c>
      <c r="R117" s="85">
        <f t="shared" si="35"/>
        <v>2.4689728795820218</v>
      </c>
      <c r="S117" s="84">
        <v>-9132.52</v>
      </c>
      <c r="T117" s="84">
        <v>185250</v>
      </c>
      <c r="U117" s="84">
        <v>25</v>
      </c>
      <c r="V117" s="85">
        <f t="shared" si="36"/>
        <v>-1.5282489608636978</v>
      </c>
      <c r="W117" s="84">
        <v>-18805.52</v>
      </c>
      <c r="X117" s="84">
        <v>277875</v>
      </c>
      <c r="Y117" s="84">
        <v>37.5</v>
      </c>
      <c r="Z117" s="85">
        <f t="shared" si="37"/>
        <v>-2.0302855600539811</v>
      </c>
      <c r="AA117" s="84">
        <v>48307.47</v>
      </c>
      <c r="AB117" s="84">
        <v>143450</v>
      </c>
      <c r="AC117" s="84">
        <v>20</v>
      </c>
      <c r="AD117" s="85">
        <f t="shared" si="38"/>
        <v>10.43939749041478</v>
      </c>
      <c r="AE117" s="84">
        <v>-9478.5400000000009</v>
      </c>
      <c r="AF117" s="84">
        <v>241325</v>
      </c>
      <c r="AG117" s="84">
        <v>32.5</v>
      </c>
      <c r="AH117" s="85">
        <f t="shared" si="39"/>
        <v>-1.1783122345384855</v>
      </c>
      <c r="AI117" s="86">
        <v>77739.960000000006</v>
      </c>
      <c r="AJ117" s="86">
        <v>307690</v>
      </c>
      <c r="AK117" s="86">
        <v>41</v>
      </c>
      <c r="AL117" s="87">
        <f t="shared" si="40"/>
        <v>7.8323597126978459</v>
      </c>
      <c r="AM117" s="84">
        <v>170724.94</v>
      </c>
      <c r="AN117" s="84">
        <v>375690</v>
      </c>
      <c r="AO117" s="84">
        <v>49</v>
      </c>
      <c r="AP117" s="85">
        <f t="shared" si="41"/>
        <v>14.087340999228086</v>
      </c>
      <c r="AQ117" s="99">
        <v>64837.94</v>
      </c>
      <c r="AR117" s="86">
        <v>293830</v>
      </c>
      <c r="AS117" s="84">
        <v>38</v>
      </c>
      <c r="AT117" s="85">
        <f t="shared" si="43"/>
        <v>6.178614573052446</v>
      </c>
      <c r="AU117" s="84"/>
      <c r="AV117" s="86"/>
      <c r="AW117" s="86"/>
      <c r="AX117" s="87">
        <f t="shared" si="44"/>
        <v>0</v>
      </c>
      <c r="AY117" s="86">
        <f t="shared" si="45"/>
        <v>317276.59000000003</v>
      </c>
      <c r="AZ117" s="86">
        <f t="shared" si="46"/>
        <v>3519180</v>
      </c>
      <c r="BA117" s="86">
        <f t="shared" si="47"/>
        <v>459</v>
      </c>
      <c r="BB117" s="85">
        <f t="shared" si="42"/>
        <v>2.7046919168669978</v>
      </c>
      <c r="BC117" s="88" t="s">
        <v>785</v>
      </c>
      <c r="BD117" s="88" t="s">
        <v>789</v>
      </c>
      <c r="BE117" s="88" t="s">
        <v>805</v>
      </c>
      <c r="BF117" s="88" t="s">
        <v>830</v>
      </c>
    </row>
    <row r="118" spans="1:58" x14ac:dyDescent="0.2">
      <c r="A118" s="83">
        <v>170708</v>
      </c>
      <c r="B118" s="84" t="s">
        <v>187</v>
      </c>
      <c r="C118" s="84">
        <v>139761.20000000001</v>
      </c>
      <c r="D118" s="84">
        <v>882810</v>
      </c>
      <c r="E118" s="84">
        <v>109</v>
      </c>
      <c r="F118" s="85">
        <f t="shared" si="33"/>
        <v>4.7494206001291337</v>
      </c>
      <c r="G118" s="84">
        <v>65032.2</v>
      </c>
      <c r="H118" s="84">
        <v>435505</v>
      </c>
      <c r="I118" s="84">
        <v>54.5</v>
      </c>
      <c r="J118" s="85">
        <f t="shared" si="49"/>
        <v>4.6291046027026095</v>
      </c>
      <c r="K118" s="86">
        <v>-126082.3</v>
      </c>
      <c r="L118" s="86">
        <v>1270920</v>
      </c>
      <c r="M118" s="86">
        <v>168</v>
      </c>
      <c r="N118" s="87">
        <f t="shared" si="34"/>
        <v>-2.9761660844112927</v>
      </c>
      <c r="O118" s="84">
        <v>306127.7</v>
      </c>
      <c r="P118" s="84">
        <v>862350</v>
      </c>
      <c r="Q118" s="84">
        <v>112</v>
      </c>
      <c r="R118" s="85">
        <f t="shared" si="35"/>
        <v>11.004764538760364</v>
      </c>
      <c r="S118" s="84">
        <v>168547.7</v>
      </c>
      <c r="T118" s="84">
        <v>1188775</v>
      </c>
      <c r="U118" s="84">
        <v>162.5</v>
      </c>
      <c r="V118" s="85">
        <f t="shared" si="36"/>
        <v>4.3952629387394593</v>
      </c>
      <c r="W118" s="84">
        <v>298167.7</v>
      </c>
      <c r="X118" s="84">
        <v>749995</v>
      </c>
      <c r="Y118" s="84">
        <v>100.5</v>
      </c>
      <c r="Z118" s="85">
        <f t="shared" si="37"/>
        <v>11.926787511916746</v>
      </c>
      <c r="AA118" s="84">
        <v>-2867.3</v>
      </c>
      <c r="AB118" s="84">
        <v>84525</v>
      </c>
      <c r="AC118" s="84">
        <v>11.5</v>
      </c>
      <c r="AD118" s="85">
        <f t="shared" si="38"/>
        <v>-1.051597752144336</v>
      </c>
      <c r="AE118" s="84">
        <v>285157.7</v>
      </c>
      <c r="AF118" s="84">
        <v>1175475</v>
      </c>
      <c r="AG118" s="84">
        <v>164</v>
      </c>
      <c r="AH118" s="85">
        <f t="shared" si="39"/>
        <v>7.2776800867734321</v>
      </c>
      <c r="AI118" s="86">
        <v>66614.179999999993</v>
      </c>
      <c r="AJ118" s="86">
        <v>1254788</v>
      </c>
      <c r="AK118" s="86">
        <v>169.39999999999998</v>
      </c>
      <c r="AL118" s="87">
        <f t="shared" si="40"/>
        <v>1.6457278679745102</v>
      </c>
      <c r="AM118" s="84">
        <v>-13483.81</v>
      </c>
      <c r="AN118" s="84">
        <v>442850</v>
      </c>
      <c r="AO118" s="84">
        <v>60</v>
      </c>
      <c r="AP118" s="85">
        <f t="shared" si="41"/>
        <v>-0.94388192390199832</v>
      </c>
      <c r="AQ118" s="99">
        <v>275073.19</v>
      </c>
      <c r="AR118" s="86">
        <v>850850</v>
      </c>
      <c r="AS118" s="84">
        <v>113.5</v>
      </c>
      <c r="AT118" s="85">
        <f t="shared" si="43"/>
        <v>9.0521823118058418</v>
      </c>
      <c r="AU118" s="84"/>
      <c r="AV118" s="86"/>
      <c r="AW118" s="86"/>
      <c r="AX118" s="87">
        <f t="shared" si="44"/>
        <v>0</v>
      </c>
      <c r="AY118" s="86">
        <f t="shared" si="45"/>
        <v>1462048.1599999997</v>
      </c>
      <c r="AZ118" s="86">
        <f t="shared" si="46"/>
        <v>9198843</v>
      </c>
      <c r="BA118" s="86">
        <f t="shared" si="47"/>
        <v>1224.9000000000001</v>
      </c>
      <c r="BB118" s="85">
        <f t="shared" si="42"/>
        <v>4.7681479942640603</v>
      </c>
      <c r="BC118" s="88" t="s">
        <v>785</v>
      </c>
      <c r="BD118" s="88" t="s">
        <v>789</v>
      </c>
      <c r="BE118" s="88" t="s">
        <v>805</v>
      </c>
      <c r="BF118" s="88" t="s">
        <v>830</v>
      </c>
    </row>
    <row r="119" spans="1:58" x14ac:dyDescent="0.2">
      <c r="A119" s="83">
        <v>171469</v>
      </c>
      <c r="B119" s="84" t="s">
        <v>194</v>
      </c>
      <c r="C119" s="84">
        <v>-156954.14000000001</v>
      </c>
      <c r="D119" s="84">
        <v>6847050</v>
      </c>
      <c r="E119" s="84">
        <v>865</v>
      </c>
      <c r="F119" s="85">
        <f t="shared" si="33"/>
        <v>-0.68768655114246291</v>
      </c>
      <c r="G119" s="84">
        <v>413274.9</v>
      </c>
      <c r="H119" s="84">
        <v>5414800</v>
      </c>
      <c r="I119" s="84">
        <v>668</v>
      </c>
      <c r="J119" s="85">
        <f t="shared" si="49"/>
        <v>2.3660194097658271</v>
      </c>
      <c r="K119" s="86">
        <v>-378559.43</v>
      </c>
      <c r="L119" s="86">
        <v>8338250</v>
      </c>
      <c r="M119" s="86">
        <v>1054</v>
      </c>
      <c r="N119" s="87">
        <f t="shared" si="34"/>
        <v>-1.3620103618864869</v>
      </c>
      <c r="O119" s="84">
        <v>170136.27</v>
      </c>
      <c r="P119" s="84">
        <v>7703504.5</v>
      </c>
      <c r="Q119" s="84">
        <v>1006.4499999999999</v>
      </c>
      <c r="R119" s="85">
        <f t="shared" si="35"/>
        <v>0.6846525980480701</v>
      </c>
      <c r="S119" s="84">
        <v>480448.85</v>
      </c>
      <c r="T119" s="84">
        <v>7629615</v>
      </c>
      <c r="U119" s="84">
        <v>1017</v>
      </c>
      <c r="V119" s="85">
        <f t="shared" si="36"/>
        <v>1.9521187307616437</v>
      </c>
      <c r="W119" s="84">
        <v>314006.13</v>
      </c>
      <c r="X119" s="84">
        <v>10082752.5</v>
      </c>
      <c r="Y119" s="84">
        <v>1351.25</v>
      </c>
      <c r="Z119" s="85">
        <f t="shared" si="37"/>
        <v>0.93428693206542557</v>
      </c>
      <c r="AA119" s="84">
        <v>121713.65</v>
      </c>
      <c r="AB119" s="84">
        <v>7415035</v>
      </c>
      <c r="AC119" s="84">
        <v>1016</v>
      </c>
      <c r="AD119" s="85">
        <f t="shared" si="38"/>
        <v>0.50884765210143978</v>
      </c>
      <c r="AE119" s="84">
        <v>735805.6</v>
      </c>
      <c r="AF119" s="84">
        <v>10132432</v>
      </c>
      <c r="AG119" s="84">
        <v>1355.2</v>
      </c>
      <c r="AH119" s="85">
        <f t="shared" si="39"/>
        <v>2.1785656197840755</v>
      </c>
      <c r="AI119" s="86">
        <v>443315.6</v>
      </c>
      <c r="AJ119" s="86">
        <v>14020818</v>
      </c>
      <c r="AK119" s="86">
        <v>1859.2000000000003</v>
      </c>
      <c r="AL119" s="87">
        <f t="shared" si="40"/>
        <v>0.98016988737746968</v>
      </c>
      <c r="AM119" s="84">
        <v>-22600.400000000001</v>
      </c>
      <c r="AN119" s="84">
        <v>9172476</v>
      </c>
      <c r="AO119" s="84">
        <v>1218.2</v>
      </c>
      <c r="AP119" s="85">
        <f t="shared" si="41"/>
        <v>-7.6382036867689823E-2</v>
      </c>
      <c r="AQ119" s="99">
        <v>424211.6</v>
      </c>
      <c r="AR119" s="86">
        <v>4724591.5</v>
      </c>
      <c r="AS119" s="84">
        <v>606.54999999999995</v>
      </c>
      <c r="AT119" s="85">
        <f t="shared" si="43"/>
        <v>2.51406387197708</v>
      </c>
      <c r="AU119" s="84"/>
      <c r="AV119" s="86"/>
      <c r="AW119" s="86"/>
      <c r="AX119" s="87">
        <f t="shared" si="44"/>
        <v>0</v>
      </c>
      <c r="AY119" s="86">
        <f t="shared" si="45"/>
        <v>2544798.6300000004</v>
      </c>
      <c r="AZ119" s="86">
        <f t="shared" si="46"/>
        <v>91481324.5</v>
      </c>
      <c r="BA119" s="86">
        <f t="shared" si="47"/>
        <v>12016.85</v>
      </c>
      <c r="BB119" s="85">
        <f t="shared" si="42"/>
        <v>0.83453053743226036</v>
      </c>
      <c r="BC119" s="88" t="s">
        <v>785</v>
      </c>
      <c r="BD119" s="88" t="s">
        <v>789</v>
      </c>
      <c r="BE119" s="88" t="s">
        <v>805</v>
      </c>
      <c r="BF119" s="88" t="s">
        <v>830</v>
      </c>
    </row>
    <row r="120" spans="1:58" x14ac:dyDescent="0.2">
      <c r="A120" s="83">
        <v>171479</v>
      </c>
      <c r="B120" s="84" t="s">
        <v>195</v>
      </c>
      <c r="C120" s="84">
        <v>386992.23</v>
      </c>
      <c r="D120" s="84">
        <v>2844935</v>
      </c>
      <c r="E120" s="84">
        <v>371.3</v>
      </c>
      <c r="F120" s="85">
        <f t="shared" si="33"/>
        <v>4.0808548877215118</v>
      </c>
      <c r="G120" s="84">
        <v>-43638.75</v>
      </c>
      <c r="H120" s="84">
        <v>2803825</v>
      </c>
      <c r="I120" s="84">
        <v>354</v>
      </c>
      <c r="J120" s="85">
        <f t="shared" si="49"/>
        <v>-0.48248419569694972</v>
      </c>
      <c r="K120" s="86">
        <v>-92607.78</v>
      </c>
      <c r="L120" s="86">
        <v>4673225</v>
      </c>
      <c r="M120" s="86">
        <v>614</v>
      </c>
      <c r="N120" s="87">
        <f t="shared" si="34"/>
        <v>-0.59450024340792496</v>
      </c>
      <c r="O120" s="84">
        <v>987947.01</v>
      </c>
      <c r="P120" s="84">
        <v>4266447.5</v>
      </c>
      <c r="Q120" s="84">
        <v>571.25</v>
      </c>
      <c r="R120" s="85">
        <f t="shared" si="35"/>
        <v>7.1784212298405174</v>
      </c>
      <c r="S120" s="84">
        <v>-34290</v>
      </c>
      <c r="T120" s="84">
        <v>3771225</v>
      </c>
      <c r="U120" s="84">
        <v>527</v>
      </c>
      <c r="V120" s="85">
        <f t="shared" si="36"/>
        <v>-0.28186862359047787</v>
      </c>
      <c r="W120" s="84">
        <v>76129.75</v>
      </c>
      <c r="X120" s="84">
        <v>1231825</v>
      </c>
      <c r="Y120" s="84">
        <v>171.5</v>
      </c>
      <c r="Z120" s="85">
        <f t="shared" si="37"/>
        <v>1.8540722099324172</v>
      </c>
      <c r="AA120" s="84">
        <v>-52023.24</v>
      </c>
      <c r="AB120" s="84">
        <v>1109952</v>
      </c>
      <c r="AC120" s="84">
        <v>151.69999999999999</v>
      </c>
      <c r="AD120" s="85">
        <f t="shared" si="38"/>
        <v>-1.4529641281785157</v>
      </c>
      <c r="AE120" s="84">
        <v>-135403.24</v>
      </c>
      <c r="AF120" s="84">
        <v>2219703.5</v>
      </c>
      <c r="AG120" s="84">
        <v>305.84999999999997</v>
      </c>
      <c r="AH120" s="85">
        <f t="shared" si="39"/>
        <v>-1.8300179280701228</v>
      </c>
      <c r="AI120" s="86">
        <v>-1329850.97</v>
      </c>
      <c r="AJ120" s="86">
        <v>1915150</v>
      </c>
      <c r="AK120" s="86">
        <v>260</v>
      </c>
      <c r="AL120" s="87">
        <f t="shared" si="40"/>
        <v>-21.525927509594549</v>
      </c>
      <c r="AM120" s="84">
        <v>-566316.47</v>
      </c>
      <c r="AN120" s="84">
        <v>844978.5</v>
      </c>
      <c r="AO120" s="84">
        <v>108.45</v>
      </c>
      <c r="AP120" s="85">
        <f t="shared" si="41"/>
        <v>-20.776635819727957</v>
      </c>
      <c r="AQ120" s="99">
        <v>201397.53</v>
      </c>
      <c r="AR120" s="86">
        <v>2785414</v>
      </c>
      <c r="AS120" s="84">
        <v>367.29999999999995</v>
      </c>
      <c r="AT120" s="85">
        <f t="shared" si="43"/>
        <v>2.0245216115090967</v>
      </c>
      <c r="AU120" s="84"/>
      <c r="AV120" s="86"/>
      <c r="AW120" s="86"/>
      <c r="AX120" s="87">
        <f t="shared" si="44"/>
        <v>0</v>
      </c>
      <c r="AY120" s="86">
        <f t="shared" si="45"/>
        <v>-601663.92999999993</v>
      </c>
      <c r="AZ120" s="86">
        <f t="shared" si="46"/>
        <v>28466680.5</v>
      </c>
      <c r="BA120" s="86">
        <f t="shared" si="47"/>
        <v>3802.3499999999995</v>
      </c>
      <c r="BB120" s="85">
        <f t="shared" si="42"/>
        <v>-0.63407174925084775</v>
      </c>
      <c r="BC120" s="88" t="s">
        <v>785</v>
      </c>
      <c r="BD120" s="88" t="s">
        <v>789</v>
      </c>
      <c r="BE120" s="88" t="s">
        <v>805</v>
      </c>
      <c r="BF120" s="88" t="s">
        <v>830</v>
      </c>
    </row>
    <row r="121" spans="1:58" x14ac:dyDescent="0.2">
      <c r="A121" s="83">
        <v>171487</v>
      </c>
      <c r="B121" s="84" t="s">
        <v>196</v>
      </c>
      <c r="C121" s="84">
        <v>-11252.64</v>
      </c>
      <c r="D121" s="84">
        <v>0</v>
      </c>
      <c r="E121" s="84">
        <v>0</v>
      </c>
      <c r="F121" s="85">
        <f t="shared" si="33"/>
        <v>0</v>
      </c>
      <c r="G121" s="84">
        <v>-11252.64</v>
      </c>
      <c r="H121" s="84">
        <v>0</v>
      </c>
      <c r="I121" s="84">
        <v>0</v>
      </c>
      <c r="J121" s="85">
        <f t="shared" si="49"/>
        <v>0</v>
      </c>
      <c r="K121" s="86">
        <v>-11252.64</v>
      </c>
      <c r="L121" s="86">
        <v>0</v>
      </c>
      <c r="M121" s="86">
        <v>0</v>
      </c>
      <c r="N121" s="87">
        <f t="shared" si="34"/>
        <v>0</v>
      </c>
      <c r="O121" s="84">
        <v>-11252.64</v>
      </c>
      <c r="P121" s="84">
        <v>0</v>
      </c>
      <c r="Q121" s="84">
        <v>0</v>
      </c>
      <c r="R121" s="85">
        <f t="shared" si="35"/>
        <v>0</v>
      </c>
      <c r="S121" s="84">
        <v>-11252.64</v>
      </c>
      <c r="T121" s="84">
        <v>0</v>
      </c>
      <c r="U121" s="84">
        <v>0</v>
      </c>
      <c r="V121" s="85">
        <f t="shared" si="36"/>
        <v>0</v>
      </c>
      <c r="W121" s="84">
        <v>-11252.64</v>
      </c>
      <c r="X121" s="84">
        <v>0</v>
      </c>
      <c r="Y121" s="84">
        <v>0</v>
      </c>
      <c r="Z121" s="85">
        <f t="shared" si="37"/>
        <v>0</v>
      </c>
      <c r="AA121" s="84">
        <v>-11252.64</v>
      </c>
      <c r="AB121" s="84">
        <v>0</v>
      </c>
      <c r="AC121" s="84">
        <v>0</v>
      </c>
      <c r="AD121" s="85">
        <f t="shared" si="38"/>
        <v>0</v>
      </c>
      <c r="AE121" s="84">
        <v>-11252.64</v>
      </c>
      <c r="AF121" s="84">
        <v>0</v>
      </c>
      <c r="AG121" s="84">
        <v>0</v>
      </c>
      <c r="AH121" s="85">
        <f t="shared" si="39"/>
        <v>0</v>
      </c>
      <c r="AI121" s="86">
        <v>-11252.64</v>
      </c>
      <c r="AJ121" s="86">
        <v>0</v>
      </c>
      <c r="AK121" s="86">
        <v>0</v>
      </c>
      <c r="AL121" s="87">
        <f t="shared" si="40"/>
        <v>0</v>
      </c>
      <c r="AM121" s="84">
        <v>-11252.64</v>
      </c>
      <c r="AN121" s="84">
        <v>0</v>
      </c>
      <c r="AO121" s="84">
        <v>0</v>
      </c>
      <c r="AP121" s="85">
        <f t="shared" si="41"/>
        <v>0</v>
      </c>
      <c r="AQ121" s="99">
        <v>-11252.64</v>
      </c>
      <c r="AR121" s="86">
        <v>0</v>
      </c>
      <c r="AS121" s="84">
        <v>0</v>
      </c>
      <c r="AT121" s="85">
        <f t="shared" si="43"/>
        <v>0</v>
      </c>
      <c r="AU121" s="84"/>
      <c r="AV121" s="86"/>
      <c r="AW121" s="86"/>
      <c r="AX121" s="87">
        <f t="shared" si="44"/>
        <v>0</v>
      </c>
      <c r="AY121" s="86">
        <f t="shared" si="45"/>
        <v>-123779.04</v>
      </c>
      <c r="AZ121" s="86">
        <f t="shared" si="46"/>
        <v>0</v>
      </c>
      <c r="BA121" s="86">
        <f t="shared" si="47"/>
        <v>0</v>
      </c>
      <c r="BB121" s="85">
        <f t="shared" si="42"/>
        <v>0</v>
      </c>
      <c r="BC121" s="88" t="s">
        <v>785</v>
      </c>
      <c r="BD121" s="88" t="s">
        <v>789</v>
      </c>
      <c r="BE121" s="88" t="s">
        <v>805</v>
      </c>
      <c r="BF121" s="88" t="s">
        <v>830</v>
      </c>
    </row>
    <row r="122" spans="1:58" x14ac:dyDescent="0.2">
      <c r="A122" s="83">
        <v>172253</v>
      </c>
      <c r="B122" s="84" t="s">
        <v>214</v>
      </c>
      <c r="C122" s="84">
        <v>-19313.099999999999</v>
      </c>
      <c r="D122" s="84">
        <v>1061975</v>
      </c>
      <c r="E122" s="84">
        <v>141.5</v>
      </c>
      <c r="F122" s="85">
        <f t="shared" si="33"/>
        <v>-0.5455806398455707</v>
      </c>
      <c r="G122" s="84">
        <v>-38228.1</v>
      </c>
      <c r="H122" s="84">
        <v>688600</v>
      </c>
      <c r="I122" s="84">
        <v>85</v>
      </c>
      <c r="J122" s="85">
        <f t="shared" si="49"/>
        <v>-1.7209862038919548</v>
      </c>
      <c r="K122" s="86">
        <v>-84676.6</v>
      </c>
      <c r="L122" s="86">
        <v>874425</v>
      </c>
      <c r="M122" s="86">
        <v>112.2</v>
      </c>
      <c r="N122" s="87">
        <f t="shared" si="34"/>
        <v>-2.9051067844583587</v>
      </c>
      <c r="O122" s="84">
        <v>-874.6</v>
      </c>
      <c r="P122" s="84">
        <v>763125</v>
      </c>
      <c r="Q122" s="84">
        <v>102</v>
      </c>
      <c r="R122" s="85">
        <f t="shared" si="35"/>
        <v>-3.5528386568386569E-2</v>
      </c>
      <c r="S122" s="84">
        <v>-24253.599999999999</v>
      </c>
      <c r="T122" s="84">
        <v>354975</v>
      </c>
      <c r="U122" s="84">
        <v>49.5</v>
      </c>
      <c r="V122" s="85">
        <f t="shared" si="36"/>
        <v>-2.1180691597999859</v>
      </c>
      <c r="W122" s="84">
        <v>-71331.61</v>
      </c>
      <c r="X122" s="84">
        <v>856025</v>
      </c>
      <c r="Y122" s="84">
        <v>117</v>
      </c>
      <c r="Z122" s="85">
        <f t="shared" si="37"/>
        <v>-2.4998665926812884</v>
      </c>
      <c r="AA122" s="84">
        <v>-31585.61</v>
      </c>
      <c r="AB122" s="84">
        <v>726460</v>
      </c>
      <c r="AC122" s="84">
        <v>103.5</v>
      </c>
      <c r="AD122" s="85">
        <f t="shared" si="38"/>
        <v>-1.3478428406243976</v>
      </c>
      <c r="AE122" s="84">
        <v>102994.38</v>
      </c>
      <c r="AF122" s="84">
        <v>825745</v>
      </c>
      <c r="AG122" s="84">
        <v>112</v>
      </c>
      <c r="AH122" s="85">
        <f t="shared" si="39"/>
        <v>3.7418711587717763</v>
      </c>
      <c r="AI122" s="86">
        <v>175170.39</v>
      </c>
      <c r="AJ122" s="86">
        <v>1127280</v>
      </c>
      <c r="AK122" s="86">
        <v>152.5</v>
      </c>
      <c r="AL122" s="87">
        <f t="shared" si="40"/>
        <v>4.8171546465829262</v>
      </c>
      <c r="AM122" s="84">
        <v>-20659.61</v>
      </c>
      <c r="AN122" s="84">
        <v>703200</v>
      </c>
      <c r="AO122" s="84">
        <v>92.5</v>
      </c>
      <c r="AP122" s="85">
        <f t="shared" si="41"/>
        <v>-0.9107621018202503</v>
      </c>
      <c r="AQ122" s="99">
        <v>-32272.61</v>
      </c>
      <c r="AR122" s="86">
        <v>572575</v>
      </c>
      <c r="AS122" s="84">
        <v>77.5</v>
      </c>
      <c r="AT122" s="85">
        <f t="shared" si="43"/>
        <v>-1.5781916430161989</v>
      </c>
      <c r="AU122" s="84"/>
      <c r="AV122" s="86"/>
      <c r="AW122" s="86"/>
      <c r="AX122" s="87">
        <f t="shared" si="44"/>
        <v>0</v>
      </c>
      <c r="AY122" s="86">
        <f t="shared" si="45"/>
        <v>-45030.669999999955</v>
      </c>
      <c r="AZ122" s="86">
        <f t="shared" si="46"/>
        <v>8554385</v>
      </c>
      <c r="BA122" s="86">
        <f t="shared" si="47"/>
        <v>1145.2</v>
      </c>
      <c r="BB122" s="85">
        <f t="shared" si="42"/>
        <v>-0.15792135846118668</v>
      </c>
      <c r="BC122" s="88" t="s">
        <v>785</v>
      </c>
      <c r="BD122" s="88" t="s">
        <v>789</v>
      </c>
      <c r="BE122" s="88" t="s">
        <v>805</v>
      </c>
      <c r="BF122" s="88" t="s">
        <v>830</v>
      </c>
    </row>
    <row r="123" spans="1:58" x14ac:dyDescent="0.2">
      <c r="A123" s="83">
        <v>173099</v>
      </c>
      <c r="B123" s="84" t="s">
        <v>245</v>
      </c>
      <c r="C123" s="84">
        <v>-1669.27</v>
      </c>
      <c r="D123" s="84">
        <v>136875</v>
      </c>
      <c r="E123" s="84">
        <v>17.5</v>
      </c>
      <c r="F123" s="85">
        <f t="shared" si="33"/>
        <v>-0.36586739726027395</v>
      </c>
      <c r="G123" s="84">
        <v>-6872.42</v>
      </c>
      <c r="H123" s="84">
        <v>197500</v>
      </c>
      <c r="I123" s="84">
        <v>25</v>
      </c>
      <c r="J123" s="85">
        <f t="shared" si="49"/>
        <v>-1.0787089620253165</v>
      </c>
      <c r="K123" s="86">
        <v>85479.12</v>
      </c>
      <c r="L123" s="86">
        <v>188750</v>
      </c>
      <c r="M123" s="86">
        <v>25</v>
      </c>
      <c r="N123" s="87">
        <f t="shared" si="34"/>
        <v>13.586085298013243</v>
      </c>
      <c r="O123" s="84">
        <v>-3477.92</v>
      </c>
      <c r="P123" s="84">
        <v>92875</v>
      </c>
      <c r="Q123" s="84">
        <v>12.5</v>
      </c>
      <c r="R123" s="85">
        <f t="shared" si="35"/>
        <v>-1.1608669717362046</v>
      </c>
      <c r="S123" s="84">
        <v>-7763.88</v>
      </c>
      <c r="T123" s="84">
        <v>218625</v>
      </c>
      <c r="U123" s="84">
        <v>30</v>
      </c>
      <c r="V123" s="85">
        <f t="shared" si="36"/>
        <v>-1.100881783876501</v>
      </c>
      <c r="W123" s="84">
        <v>82961.86</v>
      </c>
      <c r="X123" s="84">
        <v>180550</v>
      </c>
      <c r="Y123" s="84">
        <v>25</v>
      </c>
      <c r="Z123" s="85">
        <f t="shared" si="37"/>
        <v>13.784856272500694</v>
      </c>
      <c r="AA123" s="84">
        <v>83301.66</v>
      </c>
      <c r="AB123" s="84">
        <v>87625</v>
      </c>
      <c r="AC123" s="84">
        <v>12.5</v>
      </c>
      <c r="AD123" s="85">
        <f t="shared" si="38"/>
        <v>29.470487417974326</v>
      </c>
      <c r="AE123" s="84">
        <v>85844.61</v>
      </c>
      <c r="AF123" s="84">
        <v>88875</v>
      </c>
      <c r="AG123" s="84">
        <v>12.5</v>
      </c>
      <c r="AH123" s="85">
        <f t="shared" si="39"/>
        <v>28.977083544303799</v>
      </c>
      <c r="AI123" s="86">
        <v>86559.45</v>
      </c>
      <c r="AJ123" s="86">
        <v>88375</v>
      </c>
      <c r="AK123" s="86">
        <v>12.5</v>
      </c>
      <c r="AL123" s="87">
        <f t="shared" si="40"/>
        <v>30.363145120226307</v>
      </c>
      <c r="AM123" s="84">
        <v>-1612.43</v>
      </c>
      <c r="AN123" s="84">
        <v>0</v>
      </c>
      <c r="AO123" s="84">
        <v>0</v>
      </c>
      <c r="AP123" s="85">
        <f t="shared" si="41"/>
        <v>0</v>
      </c>
      <c r="AQ123" s="99">
        <v>-1612.43</v>
      </c>
      <c r="AR123" s="86">
        <v>0</v>
      </c>
      <c r="AS123" s="84">
        <v>0</v>
      </c>
      <c r="AT123" s="85">
        <f t="shared" si="43"/>
        <v>0</v>
      </c>
      <c r="AU123" s="84"/>
      <c r="AV123" s="86"/>
      <c r="AW123" s="86"/>
      <c r="AX123" s="87">
        <f t="shared" si="44"/>
        <v>0</v>
      </c>
      <c r="AY123" s="86">
        <f t="shared" si="45"/>
        <v>401138.35000000003</v>
      </c>
      <c r="AZ123" s="86">
        <f t="shared" si="46"/>
        <v>1280050</v>
      </c>
      <c r="BA123" s="86">
        <f t="shared" si="47"/>
        <v>172.5</v>
      </c>
      <c r="BB123" s="85">
        <f t="shared" si="42"/>
        <v>9.4013128393422143</v>
      </c>
      <c r="BC123" s="88" t="s">
        <v>785</v>
      </c>
      <c r="BD123" s="88" t="s">
        <v>789</v>
      </c>
      <c r="BE123" s="88" t="s">
        <v>805</v>
      </c>
      <c r="BF123" s="88" t="s">
        <v>830</v>
      </c>
    </row>
    <row r="124" spans="1:58" x14ac:dyDescent="0.2">
      <c r="A124" s="83">
        <v>175392</v>
      </c>
      <c r="B124" s="84" t="s">
        <v>282</v>
      </c>
      <c r="C124" s="84">
        <v>-18785.080000000002</v>
      </c>
      <c r="D124" s="84">
        <v>925540</v>
      </c>
      <c r="E124" s="84">
        <v>116</v>
      </c>
      <c r="F124" s="85">
        <f t="shared" si="33"/>
        <v>-0.60889037750934594</v>
      </c>
      <c r="G124" s="84">
        <v>-34212.080000000002</v>
      </c>
      <c r="H124" s="84">
        <v>488880</v>
      </c>
      <c r="I124" s="84">
        <v>62</v>
      </c>
      <c r="J124" s="85">
        <f t="shared" si="49"/>
        <v>-2.169396334478809</v>
      </c>
      <c r="K124" s="86">
        <v>223216.92</v>
      </c>
      <c r="L124" s="86">
        <v>1148280</v>
      </c>
      <c r="M124" s="86">
        <v>147</v>
      </c>
      <c r="N124" s="87">
        <f t="shared" si="34"/>
        <v>5.8317723900094061</v>
      </c>
      <c r="O124" s="84">
        <v>-16961.080000000002</v>
      </c>
      <c r="P124" s="84">
        <v>317380</v>
      </c>
      <c r="Q124" s="84">
        <v>42</v>
      </c>
      <c r="R124" s="85">
        <f t="shared" si="35"/>
        <v>-1.6566685991555865</v>
      </c>
      <c r="S124" s="84">
        <v>-42695.08</v>
      </c>
      <c r="T124" s="84">
        <v>305680</v>
      </c>
      <c r="U124" s="84">
        <v>42</v>
      </c>
      <c r="V124" s="85">
        <f t="shared" si="36"/>
        <v>-4.3298465061502229</v>
      </c>
      <c r="W124" s="84">
        <v>-24940.080000000002</v>
      </c>
      <c r="X124" s="84">
        <v>308980</v>
      </c>
      <c r="Y124" s="84">
        <v>42</v>
      </c>
      <c r="Z124" s="85">
        <f t="shared" si="37"/>
        <v>-2.4215237232183311</v>
      </c>
      <c r="AA124" s="84">
        <v>-145017.07999999999</v>
      </c>
      <c r="AB124" s="84">
        <v>608900</v>
      </c>
      <c r="AC124" s="84">
        <v>84</v>
      </c>
      <c r="AD124" s="85">
        <f t="shared" si="38"/>
        <v>-7.3830341271144686</v>
      </c>
      <c r="AE124" s="84">
        <v>281655.90999999997</v>
      </c>
      <c r="AF124" s="84">
        <v>765800</v>
      </c>
      <c r="AG124" s="84">
        <v>104</v>
      </c>
      <c r="AH124" s="85">
        <f t="shared" si="39"/>
        <v>11.033791198746407</v>
      </c>
      <c r="AI124" s="86">
        <v>-24660.59</v>
      </c>
      <c r="AJ124" s="86">
        <v>314700</v>
      </c>
      <c r="AK124" s="86">
        <v>42.5</v>
      </c>
      <c r="AL124" s="87">
        <f t="shared" si="40"/>
        <v>-2.4292287575468698</v>
      </c>
      <c r="AM124" s="84">
        <v>-34615.589999999997</v>
      </c>
      <c r="AN124" s="84">
        <v>953550</v>
      </c>
      <c r="AO124" s="84">
        <v>126.5</v>
      </c>
      <c r="AP124" s="85">
        <f t="shared" si="41"/>
        <v>-1.125356079911908</v>
      </c>
      <c r="AQ124" s="99">
        <v>-33072.589999999997</v>
      </c>
      <c r="AR124" s="86">
        <v>331800</v>
      </c>
      <c r="AS124" s="84">
        <v>42</v>
      </c>
      <c r="AT124" s="85">
        <f t="shared" si="43"/>
        <v>-2.7909358649789024</v>
      </c>
      <c r="AU124" s="84"/>
      <c r="AV124" s="86"/>
      <c r="AW124" s="86"/>
      <c r="AX124" s="87">
        <f t="shared" si="44"/>
        <v>0</v>
      </c>
      <c r="AY124" s="86">
        <f t="shared" si="45"/>
        <v>129913.57999999999</v>
      </c>
      <c r="AZ124" s="86">
        <f t="shared" si="46"/>
        <v>6469490</v>
      </c>
      <c r="BA124" s="86">
        <f t="shared" si="47"/>
        <v>850</v>
      </c>
      <c r="BB124" s="85">
        <f t="shared" si="42"/>
        <v>0.6024288467869956</v>
      </c>
      <c r="BC124" s="88" t="s">
        <v>785</v>
      </c>
      <c r="BD124" s="88" t="s">
        <v>789</v>
      </c>
      <c r="BE124" s="88" t="s">
        <v>805</v>
      </c>
      <c r="BF124" s="88" t="s">
        <v>830</v>
      </c>
    </row>
    <row r="125" spans="1:58" x14ac:dyDescent="0.2">
      <c r="A125" s="83">
        <v>176843</v>
      </c>
      <c r="B125" s="84" t="s">
        <v>316</v>
      </c>
      <c r="C125" s="84">
        <v>-4212.58</v>
      </c>
      <c r="D125" s="84">
        <v>0</v>
      </c>
      <c r="E125" s="84">
        <v>0</v>
      </c>
      <c r="F125" s="85">
        <f t="shared" si="33"/>
        <v>0</v>
      </c>
      <c r="G125" s="84">
        <v>-4212.58</v>
      </c>
      <c r="H125" s="84">
        <v>0</v>
      </c>
      <c r="I125" s="84">
        <v>0</v>
      </c>
      <c r="J125" s="85">
        <f t="shared" si="49"/>
        <v>0</v>
      </c>
      <c r="K125" s="86">
        <v>-4212.58</v>
      </c>
      <c r="L125" s="86">
        <v>0</v>
      </c>
      <c r="M125" s="86">
        <v>0</v>
      </c>
      <c r="N125" s="87">
        <f t="shared" si="34"/>
        <v>0</v>
      </c>
      <c r="O125" s="84">
        <v>-4212.58</v>
      </c>
      <c r="P125" s="84">
        <v>0</v>
      </c>
      <c r="Q125" s="84">
        <v>0</v>
      </c>
      <c r="R125" s="85">
        <f t="shared" si="35"/>
        <v>0</v>
      </c>
      <c r="S125" s="84">
        <v>-4212.58</v>
      </c>
      <c r="T125" s="84">
        <v>0</v>
      </c>
      <c r="U125" s="84">
        <v>0</v>
      </c>
      <c r="V125" s="85">
        <f t="shared" si="36"/>
        <v>0</v>
      </c>
      <c r="W125" s="84">
        <v>-4212.58</v>
      </c>
      <c r="X125" s="84">
        <v>0</v>
      </c>
      <c r="Y125" s="84">
        <v>0</v>
      </c>
      <c r="Z125" s="85">
        <f t="shared" si="37"/>
        <v>0</v>
      </c>
      <c r="AA125" s="84">
        <v>-4212.58</v>
      </c>
      <c r="AB125" s="84">
        <v>0</v>
      </c>
      <c r="AC125" s="84">
        <v>0</v>
      </c>
      <c r="AD125" s="85">
        <f t="shared" si="38"/>
        <v>0</v>
      </c>
      <c r="AE125" s="84">
        <v>-4212.58</v>
      </c>
      <c r="AF125" s="84">
        <v>0</v>
      </c>
      <c r="AG125" s="84">
        <v>0</v>
      </c>
      <c r="AH125" s="85">
        <f t="shared" si="39"/>
        <v>0</v>
      </c>
      <c r="AI125" s="86">
        <v>-4212.58</v>
      </c>
      <c r="AJ125" s="86">
        <v>0</v>
      </c>
      <c r="AK125" s="86">
        <v>0</v>
      </c>
      <c r="AL125" s="87">
        <f t="shared" si="40"/>
        <v>0</v>
      </c>
      <c r="AM125" s="84">
        <v>-4212.58</v>
      </c>
      <c r="AN125" s="84">
        <v>0</v>
      </c>
      <c r="AO125" s="84">
        <v>0</v>
      </c>
      <c r="AP125" s="85">
        <f t="shared" si="41"/>
        <v>0</v>
      </c>
      <c r="AQ125" s="99">
        <v>-4212.58</v>
      </c>
      <c r="AR125" s="86">
        <v>0</v>
      </c>
      <c r="AS125" s="84">
        <v>0</v>
      </c>
      <c r="AT125" s="85">
        <f t="shared" si="43"/>
        <v>0</v>
      </c>
      <c r="AU125" s="84"/>
      <c r="AV125" s="86"/>
      <c r="AW125" s="86"/>
      <c r="AX125" s="87">
        <f t="shared" si="44"/>
        <v>0</v>
      </c>
      <c r="AY125" s="86">
        <f t="shared" si="45"/>
        <v>-46338.380000000012</v>
      </c>
      <c r="AZ125" s="86">
        <f t="shared" si="46"/>
        <v>0</v>
      </c>
      <c r="BA125" s="86">
        <f t="shared" si="47"/>
        <v>0</v>
      </c>
      <c r="BB125" s="85">
        <f t="shared" si="42"/>
        <v>0</v>
      </c>
      <c r="BC125" s="88" t="s">
        <v>785</v>
      </c>
      <c r="BD125" s="88" t="s">
        <v>789</v>
      </c>
      <c r="BE125" s="88" t="s">
        <v>805</v>
      </c>
      <c r="BF125" s="88" t="s">
        <v>830</v>
      </c>
    </row>
    <row r="126" spans="1:58" x14ac:dyDescent="0.2">
      <c r="A126" s="83">
        <v>177245</v>
      </c>
      <c r="B126" s="84" t="s">
        <v>327</v>
      </c>
      <c r="C126" s="84">
        <v>-24165.5</v>
      </c>
      <c r="D126" s="84">
        <v>1000170</v>
      </c>
      <c r="E126" s="84">
        <v>125.5</v>
      </c>
      <c r="F126" s="85">
        <f t="shared" si="33"/>
        <v>-0.72484177689792739</v>
      </c>
      <c r="G126" s="84">
        <v>135704.5</v>
      </c>
      <c r="H126" s="84">
        <v>174680</v>
      </c>
      <c r="I126" s="84">
        <v>22</v>
      </c>
      <c r="J126" s="85">
        <f t="shared" si="49"/>
        <v>24.083120563315777</v>
      </c>
      <c r="K126" s="86">
        <v>189547</v>
      </c>
      <c r="L126" s="86">
        <v>835800</v>
      </c>
      <c r="M126" s="86">
        <v>105</v>
      </c>
      <c r="N126" s="87">
        <f t="shared" si="34"/>
        <v>6.8035534816941849</v>
      </c>
      <c r="O126" s="84">
        <v>-16078</v>
      </c>
      <c r="P126" s="84">
        <v>318880</v>
      </c>
      <c r="Q126" s="84">
        <v>42</v>
      </c>
      <c r="R126" s="85">
        <f t="shared" si="35"/>
        <v>-1.5630268439538384</v>
      </c>
      <c r="S126" s="84">
        <v>272482</v>
      </c>
      <c r="T126" s="84">
        <v>314180</v>
      </c>
      <c r="U126" s="84">
        <v>42</v>
      </c>
      <c r="V126" s="85">
        <f t="shared" si="36"/>
        <v>26.885677000445607</v>
      </c>
      <c r="W126" s="84">
        <v>-39328</v>
      </c>
      <c r="X126" s="84">
        <v>318880</v>
      </c>
      <c r="Y126" s="84">
        <v>42</v>
      </c>
      <c r="Z126" s="85">
        <f t="shared" si="37"/>
        <v>-3.6999498243853486</v>
      </c>
      <c r="AA126" s="84">
        <v>-68878</v>
      </c>
      <c r="AB126" s="84">
        <v>402500</v>
      </c>
      <c r="AC126" s="84">
        <v>55</v>
      </c>
      <c r="AD126" s="85">
        <f t="shared" si="38"/>
        <v>-5.3048894409937883</v>
      </c>
      <c r="AE126" s="84">
        <v>-23978</v>
      </c>
      <c r="AF126" s="84">
        <v>313750</v>
      </c>
      <c r="AG126" s="84">
        <v>42.5</v>
      </c>
      <c r="AH126" s="85">
        <f t="shared" si="39"/>
        <v>-2.2927171314741033</v>
      </c>
      <c r="AI126" s="86">
        <v>76612</v>
      </c>
      <c r="AJ126" s="86">
        <v>1154170</v>
      </c>
      <c r="AK126" s="86">
        <v>152.69999999999999</v>
      </c>
      <c r="AL126" s="87">
        <f t="shared" si="40"/>
        <v>2.0577315300172421</v>
      </c>
      <c r="AM126" s="84">
        <v>-160220</v>
      </c>
      <c r="AN126" s="84">
        <v>196250</v>
      </c>
      <c r="AO126" s="84">
        <v>25</v>
      </c>
      <c r="AP126" s="85">
        <f t="shared" si="41"/>
        <v>-25.308636942675157</v>
      </c>
      <c r="AQ126" s="99">
        <v>-48904</v>
      </c>
      <c r="AR126" s="86">
        <v>437125</v>
      </c>
      <c r="AS126" s="84">
        <v>55</v>
      </c>
      <c r="AT126" s="85">
        <f t="shared" si="43"/>
        <v>-3.1325410351730052</v>
      </c>
      <c r="AU126" s="84"/>
      <c r="AV126" s="86"/>
      <c r="AW126" s="86"/>
      <c r="AX126" s="87">
        <f t="shared" si="44"/>
        <v>0</v>
      </c>
      <c r="AY126" s="86">
        <f t="shared" si="45"/>
        <v>292794</v>
      </c>
      <c r="AZ126" s="86">
        <f t="shared" si="46"/>
        <v>5466385</v>
      </c>
      <c r="BA126" s="86">
        <f t="shared" si="47"/>
        <v>708.7</v>
      </c>
      <c r="BB126" s="85">
        <f t="shared" si="42"/>
        <v>1.6068791349310376</v>
      </c>
      <c r="BC126" s="88" t="s">
        <v>785</v>
      </c>
      <c r="BD126" s="88" t="s">
        <v>789</v>
      </c>
      <c r="BE126" s="88" t="s">
        <v>805</v>
      </c>
      <c r="BF126" s="88" t="s">
        <v>830</v>
      </c>
    </row>
    <row r="127" spans="1:58" x14ac:dyDescent="0.2">
      <c r="A127" s="83">
        <v>177298</v>
      </c>
      <c r="B127" s="84" t="s">
        <v>329</v>
      </c>
      <c r="C127" s="84">
        <v>-28387.88</v>
      </c>
      <c r="D127" s="84">
        <v>0</v>
      </c>
      <c r="E127" s="84">
        <v>0</v>
      </c>
      <c r="F127" s="85">
        <f t="shared" si="33"/>
        <v>0</v>
      </c>
      <c r="G127" s="84">
        <v>-28387.88</v>
      </c>
      <c r="H127" s="84">
        <v>0</v>
      </c>
      <c r="I127" s="84">
        <v>0</v>
      </c>
      <c r="J127" s="85">
        <f t="shared" si="49"/>
        <v>0</v>
      </c>
      <c r="K127" s="86">
        <v>-28387.88</v>
      </c>
      <c r="L127" s="86">
        <v>0</v>
      </c>
      <c r="M127" s="86">
        <v>0</v>
      </c>
      <c r="N127" s="87">
        <f t="shared" si="34"/>
        <v>0</v>
      </c>
      <c r="O127" s="84">
        <v>-28088.880000000001</v>
      </c>
      <c r="P127" s="84">
        <v>0</v>
      </c>
      <c r="Q127" s="84">
        <v>0</v>
      </c>
      <c r="R127" s="85">
        <f t="shared" si="35"/>
        <v>0</v>
      </c>
      <c r="S127" s="84">
        <v>-28088.880000000001</v>
      </c>
      <c r="T127" s="84">
        <v>0</v>
      </c>
      <c r="U127" s="84">
        <v>0</v>
      </c>
      <c r="V127" s="85">
        <f t="shared" si="36"/>
        <v>0</v>
      </c>
      <c r="W127" s="84">
        <v>-28088.880000000001</v>
      </c>
      <c r="X127" s="84">
        <v>0</v>
      </c>
      <c r="Y127" s="84">
        <v>0</v>
      </c>
      <c r="Z127" s="85">
        <f t="shared" si="37"/>
        <v>0</v>
      </c>
      <c r="AA127" s="84">
        <v>-28088.880000000001</v>
      </c>
      <c r="AB127" s="84">
        <v>0</v>
      </c>
      <c r="AC127" s="84">
        <v>0</v>
      </c>
      <c r="AD127" s="85">
        <f t="shared" si="38"/>
        <v>0</v>
      </c>
      <c r="AE127" s="84">
        <v>-40688.879999999997</v>
      </c>
      <c r="AF127" s="84">
        <v>315000</v>
      </c>
      <c r="AG127" s="84">
        <v>42</v>
      </c>
      <c r="AH127" s="85">
        <f t="shared" si="39"/>
        <v>-3.8751314285714282</v>
      </c>
      <c r="AI127" s="86">
        <v>-38766.379999999997</v>
      </c>
      <c r="AJ127" s="86">
        <v>323000</v>
      </c>
      <c r="AK127" s="86">
        <v>42.5</v>
      </c>
      <c r="AL127" s="87">
        <f t="shared" si="40"/>
        <v>-3.7206123219814238</v>
      </c>
      <c r="AM127" s="84">
        <v>-48086.38</v>
      </c>
      <c r="AN127" s="84">
        <v>0</v>
      </c>
      <c r="AO127" s="84">
        <v>0</v>
      </c>
      <c r="AP127" s="85">
        <f t="shared" si="41"/>
        <v>0</v>
      </c>
      <c r="AQ127" s="99">
        <v>-48086.38</v>
      </c>
      <c r="AR127" s="86">
        <v>0</v>
      </c>
      <c r="AS127" s="84">
        <v>0</v>
      </c>
      <c r="AT127" s="85">
        <f t="shared" si="43"/>
        <v>0</v>
      </c>
      <c r="AU127" s="84"/>
      <c r="AV127" s="86"/>
      <c r="AW127" s="86"/>
      <c r="AX127" s="87">
        <f t="shared" si="44"/>
        <v>0</v>
      </c>
      <c r="AY127" s="86">
        <f t="shared" si="45"/>
        <v>-373147.18</v>
      </c>
      <c r="AZ127" s="86">
        <f t="shared" si="46"/>
        <v>638000</v>
      </c>
      <c r="BA127" s="86">
        <f t="shared" si="47"/>
        <v>84.5</v>
      </c>
      <c r="BB127" s="85">
        <f t="shared" si="42"/>
        <v>-17.546105642633229</v>
      </c>
      <c r="BC127" s="88" t="s">
        <v>785</v>
      </c>
      <c r="BD127" s="88" t="s">
        <v>789</v>
      </c>
      <c r="BE127" s="88" t="s">
        <v>805</v>
      </c>
      <c r="BF127" s="88" t="s">
        <v>830</v>
      </c>
    </row>
    <row r="128" spans="1:58" x14ac:dyDescent="0.2">
      <c r="A128" s="83">
        <v>177740</v>
      </c>
      <c r="B128" s="84" t="s">
        <v>350</v>
      </c>
      <c r="C128" s="84">
        <v>-13464.12</v>
      </c>
      <c r="D128" s="84">
        <v>669000</v>
      </c>
      <c r="E128" s="84">
        <v>84.7</v>
      </c>
      <c r="F128" s="85">
        <f t="shared" si="33"/>
        <v>-0.60377219730941711</v>
      </c>
      <c r="G128" s="84">
        <v>-17736.11</v>
      </c>
      <c r="H128" s="84">
        <v>389425</v>
      </c>
      <c r="I128" s="84">
        <v>48.5</v>
      </c>
      <c r="J128" s="85">
        <f t="shared" si="49"/>
        <v>-1.4118749695063233</v>
      </c>
      <c r="K128" s="86">
        <v>-39134.11</v>
      </c>
      <c r="L128" s="86">
        <v>862350</v>
      </c>
      <c r="M128" s="86">
        <v>112</v>
      </c>
      <c r="N128" s="87">
        <f t="shared" si="34"/>
        <v>-1.3614232040354846</v>
      </c>
      <c r="O128" s="84">
        <v>55673.9</v>
      </c>
      <c r="P128" s="84">
        <v>1027620</v>
      </c>
      <c r="Q128" s="84">
        <v>141.5</v>
      </c>
      <c r="R128" s="85">
        <f t="shared" si="35"/>
        <v>1.6795030264105411</v>
      </c>
      <c r="S128" s="84">
        <v>-43088.11</v>
      </c>
      <c r="T128" s="84">
        <v>766200</v>
      </c>
      <c r="U128" s="84">
        <v>108</v>
      </c>
      <c r="V128" s="85">
        <f t="shared" si="36"/>
        <v>-1.7433195118767946</v>
      </c>
      <c r="W128" s="84">
        <v>150582.39000000001</v>
      </c>
      <c r="X128" s="84">
        <v>717000</v>
      </c>
      <c r="Y128" s="84">
        <v>101</v>
      </c>
      <c r="Z128" s="85">
        <f t="shared" si="37"/>
        <v>6.3005184100418417</v>
      </c>
      <c r="AA128" s="84">
        <v>-12665.61</v>
      </c>
      <c r="AB128" s="84">
        <v>298992</v>
      </c>
      <c r="AC128" s="84">
        <v>42.7</v>
      </c>
      <c r="AD128" s="85">
        <f t="shared" si="38"/>
        <v>-1.313192025204688</v>
      </c>
      <c r="AE128" s="84">
        <v>-46092.61</v>
      </c>
      <c r="AF128" s="84">
        <v>885050</v>
      </c>
      <c r="AG128" s="84">
        <v>125</v>
      </c>
      <c r="AH128" s="85">
        <f t="shared" si="39"/>
        <v>-1.5623730862663125</v>
      </c>
      <c r="AI128" s="86">
        <v>-19552.61</v>
      </c>
      <c r="AJ128" s="86">
        <v>308650</v>
      </c>
      <c r="AK128" s="86">
        <v>42.5</v>
      </c>
      <c r="AL128" s="87">
        <f t="shared" si="40"/>
        <v>-1.9638130892596795</v>
      </c>
      <c r="AM128" s="84">
        <v>79862.39</v>
      </c>
      <c r="AN128" s="84">
        <v>396190</v>
      </c>
      <c r="AO128" s="84">
        <v>55.5</v>
      </c>
      <c r="AP128" s="85">
        <f t="shared" si="41"/>
        <v>6.248855574345642</v>
      </c>
      <c r="AQ128" s="99">
        <v>-15131.61</v>
      </c>
      <c r="AR128" s="86">
        <v>327310</v>
      </c>
      <c r="AS128" s="84">
        <v>44.5</v>
      </c>
      <c r="AT128" s="85">
        <f t="shared" si="43"/>
        <v>-1.2944458769973421</v>
      </c>
      <c r="AU128" s="84"/>
      <c r="AV128" s="86"/>
      <c r="AW128" s="86"/>
      <c r="AX128" s="87">
        <f t="shared" si="44"/>
        <v>0</v>
      </c>
      <c r="AY128" s="86">
        <f t="shared" si="45"/>
        <v>79253.790000000023</v>
      </c>
      <c r="AZ128" s="86">
        <f t="shared" si="46"/>
        <v>6647787</v>
      </c>
      <c r="BA128" s="86">
        <f t="shared" si="47"/>
        <v>905.90000000000009</v>
      </c>
      <c r="BB128" s="85">
        <f t="shared" si="42"/>
        <v>0.35765491583891013</v>
      </c>
      <c r="BC128" s="88" t="s">
        <v>785</v>
      </c>
      <c r="BD128" s="88" t="s">
        <v>789</v>
      </c>
      <c r="BE128" s="88" t="s">
        <v>805</v>
      </c>
      <c r="BF128" s="88" t="s">
        <v>830</v>
      </c>
    </row>
    <row r="129" spans="1:58" x14ac:dyDescent="0.2">
      <c r="A129" s="83">
        <v>177829</v>
      </c>
      <c r="B129" s="84" t="s">
        <v>178</v>
      </c>
      <c r="C129" s="84">
        <v>254340.85</v>
      </c>
      <c r="D129" s="84">
        <v>1817500</v>
      </c>
      <c r="E129" s="84">
        <v>225</v>
      </c>
      <c r="F129" s="85">
        <f t="shared" si="33"/>
        <v>4.198198349381018</v>
      </c>
      <c r="G129" s="84">
        <v>-176035.13</v>
      </c>
      <c r="H129" s="84">
        <v>1178150</v>
      </c>
      <c r="I129" s="84">
        <v>144</v>
      </c>
      <c r="J129" s="85">
        <f t="shared" si="49"/>
        <v>-4.6319136188091505</v>
      </c>
      <c r="K129" s="86">
        <v>-233043.65</v>
      </c>
      <c r="L129" s="86">
        <v>2148225</v>
      </c>
      <c r="M129" s="86">
        <v>277.5</v>
      </c>
      <c r="N129" s="87">
        <f t="shared" si="34"/>
        <v>-3.2544586810040848</v>
      </c>
      <c r="O129" s="84">
        <v>-141598.64000000001</v>
      </c>
      <c r="P129" s="84">
        <v>1599595</v>
      </c>
      <c r="Q129" s="84">
        <v>211</v>
      </c>
      <c r="R129" s="85">
        <f t="shared" si="35"/>
        <v>-2.7441682675927348</v>
      </c>
      <c r="S129" s="84">
        <v>-161847.12</v>
      </c>
      <c r="T129" s="84">
        <v>1383737.5</v>
      </c>
      <c r="U129" s="84">
        <v>187.25</v>
      </c>
      <c r="V129" s="85">
        <f t="shared" si="36"/>
        <v>-3.6258760928283</v>
      </c>
      <c r="W129" s="84">
        <v>-180406.86</v>
      </c>
      <c r="X129" s="84">
        <v>884875</v>
      </c>
      <c r="Y129" s="84">
        <v>120.5</v>
      </c>
      <c r="Z129" s="85">
        <f t="shared" si="37"/>
        <v>-6.1163506709987283</v>
      </c>
      <c r="AA129" s="84">
        <v>-48409.86</v>
      </c>
      <c r="AB129" s="84">
        <v>1002625</v>
      </c>
      <c r="AC129" s="84">
        <v>137</v>
      </c>
      <c r="AD129" s="85">
        <f t="shared" si="38"/>
        <v>-1.4967766213689067</v>
      </c>
      <c r="AE129" s="84">
        <v>-95608.87</v>
      </c>
      <c r="AF129" s="84">
        <v>1493045</v>
      </c>
      <c r="AG129" s="84">
        <v>204</v>
      </c>
      <c r="AH129" s="85">
        <f t="shared" si="39"/>
        <v>-1.9210848299950771</v>
      </c>
      <c r="AI129" s="86">
        <v>-142010.88</v>
      </c>
      <c r="AJ129" s="86">
        <v>2247823</v>
      </c>
      <c r="AK129" s="86">
        <v>302.39999999999998</v>
      </c>
      <c r="AL129" s="87">
        <f t="shared" si="40"/>
        <v>-1.9584892938634404</v>
      </c>
      <c r="AM129" s="84">
        <v>-32136.87</v>
      </c>
      <c r="AN129" s="84">
        <v>997190</v>
      </c>
      <c r="AO129" s="84">
        <v>134.69999999999999</v>
      </c>
      <c r="AP129" s="85">
        <f t="shared" si="41"/>
        <v>-0.99905030134678452</v>
      </c>
      <c r="AQ129" s="99">
        <v>-106580.87</v>
      </c>
      <c r="AR129" s="86">
        <v>788880</v>
      </c>
      <c r="AS129" s="84">
        <v>102.7</v>
      </c>
      <c r="AT129" s="85">
        <f t="shared" si="43"/>
        <v>-3.782912939864111</v>
      </c>
      <c r="AU129" s="84"/>
      <c r="AV129" s="86"/>
      <c r="AW129" s="86"/>
      <c r="AX129" s="87">
        <f t="shared" si="44"/>
        <v>0</v>
      </c>
      <c r="AY129" s="86">
        <f t="shared" si="45"/>
        <v>-1063337.8999999999</v>
      </c>
      <c r="AZ129" s="86">
        <f t="shared" si="46"/>
        <v>15541645.5</v>
      </c>
      <c r="BA129" s="86">
        <f t="shared" si="47"/>
        <v>2046.0500000000002</v>
      </c>
      <c r="BB129" s="85">
        <f t="shared" si="42"/>
        <v>-2.0525585273451257</v>
      </c>
      <c r="BC129" s="88" t="s">
        <v>785</v>
      </c>
      <c r="BD129" s="88" t="s">
        <v>789</v>
      </c>
      <c r="BE129" s="88" t="s">
        <v>805</v>
      </c>
      <c r="BF129" s="88" t="s">
        <v>830</v>
      </c>
    </row>
    <row r="130" spans="1:58" x14ac:dyDescent="0.2">
      <c r="A130" s="83">
        <v>178662</v>
      </c>
      <c r="B130" s="84" t="s">
        <v>386</v>
      </c>
      <c r="C130" s="84">
        <v>-3788.18</v>
      </c>
      <c r="D130" s="84">
        <v>89875</v>
      </c>
      <c r="E130" s="84">
        <v>12.5</v>
      </c>
      <c r="F130" s="85">
        <f t="shared" si="33"/>
        <v>-1.2644828929068148</v>
      </c>
      <c r="G130" s="84">
        <v>-5038.18</v>
      </c>
      <c r="H130" s="84">
        <v>0</v>
      </c>
      <c r="I130" s="84">
        <v>0</v>
      </c>
      <c r="J130" s="85">
        <f t="shared" si="49"/>
        <v>0</v>
      </c>
      <c r="K130" s="86">
        <v>-5038.18</v>
      </c>
      <c r="L130" s="86">
        <v>0</v>
      </c>
      <c r="M130" s="86">
        <v>0</v>
      </c>
      <c r="N130" s="87">
        <f t="shared" si="34"/>
        <v>0</v>
      </c>
      <c r="O130" s="84">
        <v>-4843.18</v>
      </c>
      <c r="P130" s="84">
        <v>0</v>
      </c>
      <c r="Q130" s="84">
        <v>0</v>
      </c>
      <c r="R130" s="85">
        <f t="shared" si="35"/>
        <v>0</v>
      </c>
      <c r="S130" s="84">
        <v>-4843.18</v>
      </c>
      <c r="T130" s="84">
        <v>0</v>
      </c>
      <c r="U130" s="84">
        <v>0</v>
      </c>
      <c r="V130" s="85">
        <f t="shared" si="36"/>
        <v>0</v>
      </c>
      <c r="W130" s="84">
        <v>-4843.18</v>
      </c>
      <c r="X130" s="84">
        <v>0</v>
      </c>
      <c r="Y130" s="84">
        <v>0</v>
      </c>
      <c r="Z130" s="85">
        <f t="shared" si="37"/>
        <v>0</v>
      </c>
      <c r="AA130" s="84">
        <v>-4843.18</v>
      </c>
      <c r="AB130" s="84">
        <v>0</v>
      </c>
      <c r="AC130" s="84">
        <v>0</v>
      </c>
      <c r="AD130" s="85">
        <f t="shared" si="38"/>
        <v>0</v>
      </c>
      <c r="AE130" s="84">
        <v>-4843.18</v>
      </c>
      <c r="AF130" s="84">
        <v>0</v>
      </c>
      <c r="AG130" s="84">
        <v>0</v>
      </c>
      <c r="AH130" s="85">
        <f t="shared" si="39"/>
        <v>0</v>
      </c>
      <c r="AI130" s="86">
        <v>-4843.18</v>
      </c>
      <c r="AJ130" s="86">
        <v>0</v>
      </c>
      <c r="AK130" s="86">
        <v>0</v>
      </c>
      <c r="AL130" s="87">
        <f t="shared" si="40"/>
        <v>0</v>
      </c>
      <c r="AM130" s="84">
        <v>-4843.18</v>
      </c>
      <c r="AN130" s="84">
        <v>0</v>
      </c>
      <c r="AO130" s="84">
        <v>0</v>
      </c>
      <c r="AP130" s="85">
        <f t="shared" si="41"/>
        <v>0</v>
      </c>
      <c r="AQ130" s="99">
        <v>-4843.18</v>
      </c>
      <c r="AR130" s="86">
        <v>0</v>
      </c>
      <c r="AS130" s="84">
        <v>0</v>
      </c>
      <c r="AT130" s="85">
        <f t="shared" si="43"/>
        <v>0</v>
      </c>
      <c r="AU130" s="84"/>
      <c r="AV130" s="86"/>
      <c r="AW130" s="86"/>
      <c r="AX130" s="87">
        <f t="shared" si="44"/>
        <v>0</v>
      </c>
      <c r="AY130" s="86">
        <f t="shared" si="45"/>
        <v>-52609.98</v>
      </c>
      <c r="AZ130" s="86">
        <f t="shared" si="46"/>
        <v>89875</v>
      </c>
      <c r="BA130" s="86">
        <f t="shared" si="47"/>
        <v>12.5</v>
      </c>
      <c r="BB130" s="85">
        <f t="shared" si="42"/>
        <v>-17.561050347705145</v>
      </c>
      <c r="BC130" s="88" t="s">
        <v>785</v>
      </c>
      <c r="BD130" s="88" t="s">
        <v>789</v>
      </c>
      <c r="BE130" s="88" t="s">
        <v>805</v>
      </c>
      <c r="BF130" s="88" t="s">
        <v>830</v>
      </c>
    </row>
    <row r="131" spans="1:58" x14ac:dyDescent="0.2">
      <c r="A131" s="83">
        <v>178844</v>
      </c>
      <c r="B131" s="84" t="s">
        <v>389</v>
      </c>
      <c r="C131" s="84">
        <v>-27.74</v>
      </c>
      <c r="D131" s="84">
        <v>0</v>
      </c>
      <c r="E131" s="84">
        <v>0</v>
      </c>
      <c r="F131" s="85">
        <f t="shared" si="33"/>
        <v>0</v>
      </c>
      <c r="G131" s="84">
        <v>27.74</v>
      </c>
      <c r="H131" s="84">
        <v>0</v>
      </c>
      <c r="I131" s="84">
        <v>0</v>
      </c>
      <c r="J131" s="85">
        <f t="shared" si="49"/>
        <v>0</v>
      </c>
      <c r="K131" s="86">
        <v>-27.74</v>
      </c>
      <c r="L131" s="86">
        <v>0</v>
      </c>
      <c r="M131" s="86">
        <v>0</v>
      </c>
      <c r="N131" s="87">
        <f t="shared" si="34"/>
        <v>0</v>
      </c>
      <c r="O131" s="84">
        <v>0</v>
      </c>
      <c r="P131" s="84">
        <v>0</v>
      </c>
      <c r="Q131" s="84">
        <v>0</v>
      </c>
      <c r="R131" s="85">
        <f t="shared" si="35"/>
        <v>0</v>
      </c>
      <c r="S131" s="84">
        <v>0</v>
      </c>
      <c r="T131" s="84">
        <v>0</v>
      </c>
      <c r="U131" s="84">
        <v>0</v>
      </c>
      <c r="V131" s="85">
        <f t="shared" si="36"/>
        <v>0</v>
      </c>
      <c r="W131" s="84">
        <v>0</v>
      </c>
      <c r="X131" s="84">
        <v>0</v>
      </c>
      <c r="Y131" s="84">
        <v>0</v>
      </c>
      <c r="Z131" s="85">
        <f t="shared" si="37"/>
        <v>0</v>
      </c>
      <c r="AA131" s="84">
        <v>0</v>
      </c>
      <c r="AB131" s="84">
        <v>0</v>
      </c>
      <c r="AC131" s="84">
        <v>0</v>
      </c>
      <c r="AD131" s="85">
        <f t="shared" si="38"/>
        <v>0</v>
      </c>
      <c r="AE131" s="84">
        <v>0</v>
      </c>
      <c r="AF131" s="84">
        <v>0</v>
      </c>
      <c r="AG131" s="84">
        <v>0</v>
      </c>
      <c r="AH131" s="85">
        <f t="shared" si="39"/>
        <v>0</v>
      </c>
      <c r="AI131" s="86">
        <v>0</v>
      </c>
      <c r="AJ131" s="86">
        <v>0</v>
      </c>
      <c r="AK131" s="86">
        <v>0</v>
      </c>
      <c r="AL131" s="87">
        <f t="shared" si="40"/>
        <v>0</v>
      </c>
      <c r="AM131" s="84">
        <v>0</v>
      </c>
      <c r="AN131" s="84">
        <v>0</v>
      </c>
      <c r="AO131" s="84">
        <v>0</v>
      </c>
      <c r="AP131" s="85">
        <f t="shared" si="41"/>
        <v>0</v>
      </c>
      <c r="AQ131" s="99">
        <v>0</v>
      </c>
      <c r="AR131" s="86">
        <v>0</v>
      </c>
      <c r="AS131" s="84">
        <v>0</v>
      </c>
      <c r="AT131" s="85">
        <f t="shared" si="43"/>
        <v>0</v>
      </c>
      <c r="AU131" s="84"/>
      <c r="AV131" s="86"/>
      <c r="AW131" s="86"/>
      <c r="AX131" s="87">
        <f t="shared" si="44"/>
        <v>0</v>
      </c>
      <c r="AY131" s="86">
        <f t="shared" si="45"/>
        <v>-27.74</v>
      </c>
      <c r="AZ131" s="86">
        <f t="shared" si="46"/>
        <v>0</v>
      </c>
      <c r="BA131" s="86">
        <f t="shared" si="47"/>
        <v>0</v>
      </c>
      <c r="BB131" s="85">
        <f t="shared" si="42"/>
        <v>0</v>
      </c>
      <c r="BC131" s="88" t="s">
        <v>785</v>
      </c>
      <c r="BD131" s="88" t="s">
        <v>789</v>
      </c>
      <c r="BE131" s="88" t="s">
        <v>805</v>
      </c>
      <c r="BF131" s="88" t="s">
        <v>830</v>
      </c>
    </row>
    <row r="132" spans="1:58" x14ac:dyDescent="0.2">
      <c r="A132" s="83">
        <v>179023</v>
      </c>
      <c r="B132" s="84" t="s">
        <v>393</v>
      </c>
      <c r="C132" s="84">
        <v>88397.14</v>
      </c>
      <c r="D132" s="84">
        <v>983940</v>
      </c>
      <c r="E132" s="84">
        <v>126</v>
      </c>
      <c r="F132" s="85">
        <f t="shared" si="33"/>
        <v>2.6951990975059457</v>
      </c>
      <c r="G132" s="84">
        <v>89211.14</v>
      </c>
      <c r="H132" s="84">
        <v>650320</v>
      </c>
      <c r="I132" s="84">
        <v>83</v>
      </c>
      <c r="J132" s="85">
        <f t="shared" si="49"/>
        <v>4.2525915549268047</v>
      </c>
      <c r="K132" s="86">
        <v>33393.64</v>
      </c>
      <c r="L132" s="86">
        <v>542455</v>
      </c>
      <c r="M132" s="86">
        <v>69.5</v>
      </c>
      <c r="N132" s="87">
        <f t="shared" si="34"/>
        <v>1.8468060945147524</v>
      </c>
      <c r="O132" s="84">
        <v>-46049.36</v>
      </c>
      <c r="P132" s="84">
        <v>768600</v>
      </c>
      <c r="Q132" s="84">
        <v>104</v>
      </c>
      <c r="R132" s="85">
        <f t="shared" si="35"/>
        <v>-1.857312204007286</v>
      </c>
      <c r="S132" s="84">
        <v>-278809.36</v>
      </c>
      <c r="T132" s="84">
        <v>608160</v>
      </c>
      <c r="U132" s="84">
        <v>84</v>
      </c>
      <c r="V132" s="85">
        <f t="shared" si="36"/>
        <v>-14.211868850302549</v>
      </c>
      <c r="W132" s="84">
        <v>-140259.35999999999</v>
      </c>
      <c r="X132" s="84">
        <v>320880</v>
      </c>
      <c r="Y132" s="84">
        <v>42</v>
      </c>
      <c r="Z132" s="85">
        <f t="shared" si="37"/>
        <v>-13.113253552729992</v>
      </c>
      <c r="AA132" s="84">
        <v>-88244.36</v>
      </c>
      <c r="AB132" s="84">
        <v>596400</v>
      </c>
      <c r="AC132" s="84">
        <v>84</v>
      </c>
      <c r="AD132" s="85">
        <f t="shared" si="38"/>
        <v>-4.5868128101945</v>
      </c>
      <c r="AE132" s="84">
        <v>-41933.360000000001</v>
      </c>
      <c r="AF132" s="84">
        <v>727600</v>
      </c>
      <c r="AG132" s="84">
        <v>100</v>
      </c>
      <c r="AH132" s="85">
        <f t="shared" si="39"/>
        <v>-1.7289730621220452</v>
      </c>
      <c r="AI132" s="86">
        <v>36923.14</v>
      </c>
      <c r="AJ132" s="86">
        <v>802830</v>
      </c>
      <c r="AK132" s="86">
        <v>109.5</v>
      </c>
      <c r="AL132" s="87">
        <f t="shared" si="40"/>
        <v>1.42572816162824</v>
      </c>
      <c r="AM132" s="84">
        <v>-317215.86</v>
      </c>
      <c r="AN132" s="84">
        <v>659520</v>
      </c>
      <c r="AO132" s="84">
        <v>87.7</v>
      </c>
      <c r="AP132" s="85">
        <f t="shared" si="41"/>
        <v>-14.910376728529839</v>
      </c>
      <c r="AQ132" s="99">
        <v>-31774.86</v>
      </c>
      <c r="AR132" s="86">
        <v>657900</v>
      </c>
      <c r="AS132" s="84">
        <v>87</v>
      </c>
      <c r="AT132" s="85">
        <f t="shared" si="43"/>
        <v>-1.3523272229822161</v>
      </c>
      <c r="AU132" s="84"/>
      <c r="AV132" s="86"/>
      <c r="AW132" s="86"/>
      <c r="AX132" s="87">
        <f t="shared" si="44"/>
        <v>0</v>
      </c>
      <c r="AY132" s="86">
        <f t="shared" si="45"/>
        <v>-696361.45999999985</v>
      </c>
      <c r="AZ132" s="86">
        <f t="shared" si="46"/>
        <v>7318605</v>
      </c>
      <c r="BA132" s="86">
        <f t="shared" si="47"/>
        <v>976.7</v>
      </c>
      <c r="BB132" s="85">
        <f t="shared" si="42"/>
        <v>-2.8544843996909242</v>
      </c>
      <c r="BC132" s="88" t="s">
        <v>785</v>
      </c>
      <c r="BD132" s="88" t="s">
        <v>789</v>
      </c>
      <c r="BE132" s="88" t="s">
        <v>805</v>
      </c>
      <c r="BF132" s="88" t="s">
        <v>830</v>
      </c>
    </row>
    <row r="133" spans="1:58" x14ac:dyDescent="0.2">
      <c r="A133" s="83">
        <v>179473</v>
      </c>
      <c r="B133" s="84" t="s">
        <v>409</v>
      </c>
      <c r="C133" s="84">
        <v>-1200.3</v>
      </c>
      <c r="D133" s="84">
        <v>147800</v>
      </c>
      <c r="E133" s="84">
        <v>20</v>
      </c>
      <c r="F133" s="85">
        <f t="shared" si="33"/>
        <v>-0.24363328822733421</v>
      </c>
      <c r="G133" s="84">
        <v>-3200.3</v>
      </c>
      <c r="H133" s="84">
        <v>0</v>
      </c>
      <c r="I133" s="84">
        <v>0</v>
      </c>
      <c r="J133" s="85">
        <f t="shared" si="49"/>
        <v>0</v>
      </c>
      <c r="K133" s="86">
        <v>-3200.3</v>
      </c>
      <c r="L133" s="86">
        <v>0</v>
      </c>
      <c r="M133" s="86">
        <v>0</v>
      </c>
      <c r="N133" s="87">
        <f t="shared" si="34"/>
        <v>0</v>
      </c>
      <c r="O133" s="84">
        <v>-3200.3</v>
      </c>
      <c r="P133" s="84">
        <v>0</v>
      </c>
      <c r="Q133" s="84">
        <v>0</v>
      </c>
      <c r="R133" s="85">
        <f t="shared" si="35"/>
        <v>0</v>
      </c>
      <c r="S133" s="84">
        <v>-3200.3</v>
      </c>
      <c r="T133" s="84">
        <v>0</v>
      </c>
      <c r="U133" s="84">
        <v>0</v>
      </c>
      <c r="V133" s="85">
        <f t="shared" si="36"/>
        <v>0</v>
      </c>
      <c r="W133" s="84">
        <v>-3200.3</v>
      </c>
      <c r="X133" s="84">
        <v>0</v>
      </c>
      <c r="Y133" s="84">
        <v>0</v>
      </c>
      <c r="Z133" s="85">
        <f t="shared" si="37"/>
        <v>0</v>
      </c>
      <c r="AA133" s="84">
        <v>-3200.3</v>
      </c>
      <c r="AB133" s="84">
        <v>0</v>
      </c>
      <c r="AC133" s="84">
        <v>0</v>
      </c>
      <c r="AD133" s="85">
        <f t="shared" si="38"/>
        <v>0</v>
      </c>
      <c r="AE133" s="84">
        <v>-3200.3</v>
      </c>
      <c r="AF133" s="84">
        <v>0</v>
      </c>
      <c r="AG133" s="84">
        <v>0</v>
      </c>
      <c r="AH133" s="85">
        <f t="shared" si="39"/>
        <v>0</v>
      </c>
      <c r="AI133" s="86">
        <v>-3200.3</v>
      </c>
      <c r="AJ133" s="86">
        <v>0</v>
      </c>
      <c r="AK133" s="86">
        <v>0</v>
      </c>
      <c r="AL133" s="87">
        <f t="shared" si="40"/>
        <v>0</v>
      </c>
      <c r="AM133" s="84">
        <v>-3200.3</v>
      </c>
      <c r="AN133" s="84">
        <v>0</v>
      </c>
      <c r="AO133" s="84">
        <v>0</v>
      </c>
      <c r="AP133" s="85">
        <f t="shared" si="41"/>
        <v>0</v>
      </c>
      <c r="AQ133" s="99">
        <v>-3200.3</v>
      </c>
      <c r="AR133" s="86">
        <v>0</v>
      </c>
      <c r="AS133" s="84">
        <v>0</v>
      </c>
      <c r="AT133" s="85">
        <f t="shared" si="43"/>
        <v>0</v>
      </c>
      <c r="AU133" s="84"/>
      <c r="AV133" s="86"/>
      <c r="AW133" s="86"/>
      <c r="AX133" s="87">
        <f t="shared" si="44"/>
        <v>0</v>
      </c>
      <c r="AY133" s="86">
        <f t="shared" si="45"/>
        <v>-33203.299999999996</v>
      </c>
      <c r="AZ133" s="86">
        <f t="shared" si="46"/>
        <v>147800</v>
      </c>
      <c r="BA133" s="86">
        <f t="shared" si="47"/>
        <v>20</v>
      </c>
      <c r="BB133" s="85">
        <f t="shared" si="42"/>
        <v>-6.7395060893098773</v>
      </c>
      <c r="BC133" s="88" t="s">
        <v>785</v>
      </c>
      <c r="BD133" s="88" t="s">
        <v>789</v>
      </c>
      <c r="BE133" s="88" t="s">
        <v>805</v>
      </c>
      <c r="BF133" s="88" t="s">
        <v>830</v>
      </c>
    </row>
    <row r="134" spans="1:58" x14ac:dyDescent="0.2">
      <c r="A134" s="83">
        <v>202146</v>
      </c>
      <c r="B134" s="84" t="s">
        <v>462</v>
      </c>
      <c r="C134" s="84">
        <v>-20310.04</v>
      </c>
      <c r="D134" s="84">
        <v>0</v>
      </c>
      <c r="E134" s="84">
        <v>0</v>
      </c>
      <c r="F134" s="85">
        <f t="shared" si="33"/>
        <v>0</v>
      </c>
      <c r="G134" s="84">
        <v>-20310.04</v>
      </c>
      <c r="H134" s="84">
        <v>0</v>
      </c>
      <c r="I134" s="84">
        <v>0</v>
      </c>
      <c r="J134" s="85">
        <f t="shared" si="49"/>
        <v>0</v>
      </c>
      <c r="K134" s="86">
        <v>-20310.04</v>
      </c>
      <c r="L134" s="86">
        <v>0</v>
      </c>
      <c r="M134" s="86">
        <v>0</v>
      </c>
      <c r="N134" s="87">
        <f t="shared" si="34"/>
        <v>0</v>
      </c>
      <c r="O134" s="84">
        <v>0</v>
      </c>
      <c r="P134" s="84">
        <v>0</v>
      </c>
      <c r="Q134" s="84">
        <v>0</v>
      </c>
      <c r="R134" s="85">
        <f t="shared" si="35"/>
        <v>0</v>
      </c>
      <c r="S134" s="84">
        <v>0</v>
      </c>
      <c r="T134" s="84">
        <v>0</v>
      </c>
      <c r="U134" s="84">
        <v>0</v>
      </c>
      <c r="V134" s="85">
        <f t="shared" si="36"/>
        <v>0</v>
      </c>
      <c r="W134" s="84">
        <v>0</v>
      </c>
      <c r="X134" s="84">
        <v>0</v>
      </c>
      <c r="Y134" s="84">
        <v>0</v>
      </c>
      <c r="Z134" s="85">
        <f t="shared" si="37"/>
        <v>0</v>
      </c>
      <c r="AA134" s="84">
        <v>0</v>
      </c>
      <c r="AB134" s="84">
        <v>0</v>
      </c>
      <c r="AC134" s="84">
        <v>0</v>
      </c>
      <c r="AD134" s="85">
        <f t="shared" si="38"/>
        <v>0</v>
      </c>
      <c r="AE134" s="84">
        <v>0</v>
      </c>
      <c r="AF134" s="84">
        <v>0</v>
      </c>
      <c r="AG134" s="84">
        <v>0</v>
      </c>
      <c r="AH134" s="85">
        <f t="shared" si="39"/>
        <v>0</v>
      </c>
      <c r="AI134" s="86">
        <v>0</v>
      </c>
      <c r="AJ134" s="86">
        <v>0</v>
      </c>
      <c r="AK134" s="86">
        <v>0</v>
      </c>
      <c r="AL134" s="87">
        <f t="shared" si="40"/>
        <v>0</v>
      </c>
      <c r="AM134" s="84">
        <v>0</v>
      </c>
      <c r="AN134" s="84">
        <v>0</v>
      </c>
      <c r="AO134" s="84">
        <v>0</v>
      </c>
      <c r="AP134" s="85">
        <f t="shared" si="41"/>
        <v>0</v>
      </c>
      <c r="AQ134" s="99">
        <v>0</v>
      </c>
      <c r="AR134" s="86">
        <v>0</v>
      </c>
      <c r="AS134" s="84">
        <v>0</v>
      </c>
      <c r="AT134" s="85">
        <f t="shared" si="43"/>
        <v>0</v>
      </c>
      <c r="AU134" s="84"/>
      <c r="AV134" s="86"/>
      <c r="AW134" s="86"/>
      <c r="AX134" s="87">
        <f t="shared" si="44"/>
        <v>0</v>
      </c>
      <c r="AY134" s="86">
        <f t="shared" si="45"/>
        <v>-60930.12</v>
      </c>
      <c r="AZ134" s="86">
        <f t="shared" si="46"/>
        <v>0</v>
      </c>
      <c r="BA134" s="86">
        <f t="shared" si="47"/>
        <v>0</v>
      </c>
      <c r="BB134" s="85">
        <f t="shared" si="42"/>
        <v>0</v>
      </c>
      <c r="BC134" s="88" t="s">
        <v>785</v>
      </c>
      <c r="BD134" s="88" t="s">
        <v>789</v>
      </c>
      <c r="BE134" s="88" t="s">
        <v>805</v>
      </c>
      <c r="BF134" s="88" t="s">
        <v>830</v>
      </c>
    </row>
    <row r="135" spans="1:58" x14ac:dyDescent="0.2">
      <c r="A135" s="83">
        <v>202314</v>
      </c>
      <c r="B135" s="84" t="s">
        <v>469</v>
      </c>
      <c r="C135" s="84">
        <v>-1704.52</v>
      </c>
      <c r="D135" s="84">
        <v>0</v>
      </c>
      <c r="E135" s="84">
        <v>0</v>
      </c>
      <c r="F135" s="85">
        <f t="shared" si="33"/>
        <v>0</v>
      </c>
      <c r="G135" s="84">
        <v>-1704.52</v>
      </c>
      <c r="H135" s="84">
        <v>0</v>
      </c>
      <c r="I135" s="84">
        <v>0</v>
      </c>
      <c r="J135" s="85">
        <f t="shared" si="49"/>
        <v>0</v>
      </c>
      <c r="K135" s="86">
        <v>-1704.52</v>
      </c>
      <c r="L135" s="86">
        <v>0</v>
      </c>
      <c r="M135" s="86">
        <v>0</v>
      </c>
      <c r="N135" s="87">
        <f t="shared" si="34"/>
        <v>0</v>
      </c>
      <c r="O135" s="84">
        <v>-1704.52</v>
      </c>
      <c r="P135" s="84">
        <v>0</v>
      </c>
      <c r="Q135" s="84">
        <v>0</v>
      </c>
      <c r="R135" s="85">
        <f t="shared" si="35"/>
        <v>0</v>
      </c>
      <c r="S135" s="84">
        <v>-1704.52</v>
      </c>
      <c r="T135" s="84">
        <v>0</v>
      </c>
      <c r="U135" s="84">
        <v>0</v>
      </c>
      <c r="V135" s="85">
        <f t="shared" si="36"/>
        <v>0</v>
      </c>
      <c r="W135" s="84">
        <v>-1704.52</v>
      </c>
      <c r="X135" s="84">
        <v>0</v>
      </c>
      <c r="Y135" s="84">
        <v>0</v>
      </c>
      <c r="Z135" s="85">
        <f t="shared" si="37"/>
        <v>0</v>
      </c>
      <c r="AA135" s="84">
        <v>-1704.52</v>
      </c>
      <c r="AB135" s="84">
        <v>0</v>
      </c>
      <c r="AC135" s="84">
        <v>0</v>
      </c>
      <c r="AD135" s="85">
        <f t="shared" si="38"/>
        <v>0</v>
      </c>
      <c r="AE135" s="84">
        <v>-7744.52</v>
      </c>
      <c r="AF135" s="84">
        <v>156000</v>
      </c>
      <c r="AG135" s="84">
        <v>21.5</v>
      </c>
      <c r="AH135" s="85">
        <f t="shared" si="39"/>
        <v>-1.4893307692307693</v>
      </c>
      <c r="AI135" s="86">
        <v>-9894.52</v>
      </c>
      <c r="AJ135" s="86">
        <v>0</v>
      </c>
      <c r="AK135" s="86">
        <v>0</v>
      </c>
      <c r="AL135" s="87">
        <f t="shared" si="40"/>
        <v>0</v>
      </c>
      <c r="AM135" s="84">
        <v>-90984.52</v>
      </c>
      <c r="AN135" s="84">
        <v>71500</v>
      </c>
      <c r="AO135" s="84">
        <v>10</v>
      </c>
      <c r="AP135" s="85">
        <f t="shared" si="41"/>
        <v>-39.447833846153848</v>
      </c>
      <c r="AQ135" s="99">
        <v>-92784.52</v>
      </c>
      <c r="AR135" s="86">
        <v>0</v>
      </c>
      <c r="AS135" s="84">
        <v>0</v>
      </c>
      <c r="AT135" s="85">
        <f t="shared" si="43"/>
        <v>0</v>
      </c>
      <c r="AU135" s="84"/>
      <c r="AV135" s="86"/>
      <c r="AW135" s="86"/>
      <c r="AX135" s="87">
        <f t="shared" si="44"/>
        <v>0</v>
      </c>
      <c r="AY135" s="86">
        <f t="shared" si="45"/>
        <v>-213339.72000000003</v>
      </c>
      <c r="AZ135" s="86">
        <f t="shared" si="46"/>
        <v>227500</v>
      </c>
      <c r="BA135" s="86">
        <f t="shared" si="47"/>
        <v>31.5</v>
      </c>
      <c r="BB135" s="85">
        <f t="shared" si="42"/>
        <v>-28.132710329670335</v>
      </c>
      <c r="BC135" s="88" t="s">
        <v>785</v>
      </c>
      <c r="BD135" s="88" t="s">
        <v>789</v>
      </c>
      <c r="BE135" s="88" t="s">
        <v>805</v>
      </c>
      <c r="BF135" s="88" t="s">
        <v>830</v>
      </c>
    </row>
    <row r="136" spans="1:58" x14ac:dyDescent="0.2">
      <c r="A136" s="83">
        <v>202865</v>
      </c>
      <c r="B136" s="84" t="s">
        <v>486</v>
      </c>
      <c r="C136" s="84">
        <v>409255.74</v>
      </c>
      <c r="D136" s="84">
        <v>2115975</v>
      </c>
      <c r="E136" s="84">
        <v>264.5</v>
      </c>
      <c r="F136" s="85">
        <f t="shared" si="33"/>
        <v>5.8023711055187324</v>
      </c>
      <c r="G136" s="84">
        <v>21547.74</v>
      </c>
      <c r="H136" s="84">
        <v>3248225</v>
      </c>
      <c r="I136" s="84">
        <v>400</v>
      </c>
      <c r="J136" s="85">
        <f t="shared" si="49"/>
        <v>0.20564460282154101</v>
      </c>
      <c r="K136" s="86">
        <v>-278948.96999999997</v>
      </c>
      <c r="L136" s="86">
        <v>4245050</v>
      </c>
      <c r="M136" s="86">
        <v>532</v>
      </c>
      <c r="N136" s="87">
        <f t="shared" si="34"/>
        <v>-1.9713475930789979</v>
      </c>
      <c r="O136" s="84">
        <v>-204963.97</v>
      </c>
      <c r="P136" s="84">
        <v>4439860</v>
      </c>
      <c r="Q136" s="84">
        <v>575</v>
      </c>
      <c r="R136" s="85">
        <f t="shared" si="35"/>
        <v>-1.4310998702661797</v>
      </c>
      <c r="S136" s="84">
        <v>-236823.96</v>
      </c>
      <c r="T136" s="84">
        <v>3372390</v>
      </c>
      <c r="U136" s="84">
        <v>447.4</v>
      </c>
      <c r="V136" s="85">
        <f t="shared" si="36"/>
        <v>-2.1769554410966703</v>
      </c>
      <c r="W136" s="84">
        <v>-337302.96</v>
      </c>
      <c r="X136" s="84">
        <v>4216125</v>
      </c>
      <c r="Y136" s="84">
        <v>557.5</v>
      </c>
      <c r="Z136" s="85">
        <f t="shared" si="37"/>
        <v>-2.400092217379703</v>
      </c>
      <c r="AA136" s="84">
        <v>-173226.95</v>
      </c>
      <c r="AB136" s="84">
        <v>3349995</v>
      </c>
      <c r="AC136" s="84">
        <v>454.5</v>
      </c>
      <c r="AD136" s="85">
        <f t="shared" si="38"/>
        <v>-1.6029980492508198</v>
      </c>
      <c r="AE136" s="84">
        <v>-297748.98</v>
      </c>
      <c r="AF136" s="84">
        <v>4790817</v>
      </c>
      <c r="AG136" s="84">
        <v>631.20000000000005</v>
      </c>
      <c r="AH136" s="85">
        <f t="shared" si="39"/>
        <v>-1.8644981430098457</v>
      </c>
      <c r="AI136" s="86">
        <v>-402196.99</v>
      </c>
      <c r="AJ136" s="86">
        <v>5808859</v>
      </c>
      <c r="AK136" s="86">
        <v>759.1</v>
      </c>
      <c r="AL136" s="87">
        <f t="shared" si="40"/>
        <v>-2.1463951337087024</v>
      </c>
      <c r="AM136" s="84">
        <v>349547.05</v>
      </c>
      <c r="AN136" s="84">
        <v>4143892</v>
      </c>
      <c r="AO136" s="84">
        <v>527.4</v>
      </c>
      <c r="AP136" s="85">
        <f t="shared" si="41"/>
        <v>2.6149230119896947</v>
      </c>
      <c r="AQ136" s="99">
        <v>-18166.95</v>
      </c>
      <c r="AR136" s="86">
        <v>3198805</v>
      </c>
      <c r="AS136" s="84">
        <v>406</v>
      </c>
      <c r="AT136" s="85">
        <f t="shared" si="43"/>
        <v>-0.15902019660466957</v>
      </c>
      <c r="AU136" s="84"/>
      <c r="AV136" s="86"/>
      <c r="AW136" s="86"/>
      <c r="AX136" s="87">
        <f t="shared" si="44"/>
        <v>0</v>
      </c>
      <c r="AY136" s="86">
        <f t="shared" si="45"/>
        <v>-1169029.2</v>
      </c>
      <c r="AZ136" s="86">
        <f t="shared" si="46"/>
        <v>42929993</v>
      </c>
      <c r="BA136" s="86">
        <f t="shared" si="47"/>
        <v>5554.6</v>
      </c>
      <c r="BB136" s="85">
        <f t="shared" si="42"/>
        <v>-0.81693178939022892</v>
      </c>
      <c r="BC136" s="88" t="s">
        <v>785</v>
      </c>
      <c r="BD136" s="88" t="s">
        <v>789</v>
      </c>
      <c r="BE136" s="88" t="s">
        <v>805</v>
      </c>
      <c r="BF136" s="88" t="s">
        <v>830</v>
      </c>
    </row>
    <row r="137" spans="1:58" x14ac:dyDescent="0.2">
      <c r="A137" s="83">
        <v>204013</v>
      </c>
      <c r="B137" s="84" t="s">
        <v>521</v>
      </c>
      <c r="C137" s="84">
        <v>-19474.03</v>
      </c>
      <c r="D137" s="84">
        <v>1069545</v>
      </c>
      <c r="E137" s="84">
        <v>138</v>
      </c>
      <c r="F137" s="85">
        <f t="shared" ref="F137:F200" si="50">IFERROR(C137/(D137/30),0)</f>
        <v>-0.54623311782112949</v>
      </c>
      <c r="G137" s="84">
        <v>-28387.03</v>
      </c>
      <c r="H137" s="84">
        <v>261425</v>
      </c>
      <c r="I137" s="84">
        <v>32.5</v>
      </c>
      <c r="J137" s="85">
        <f t="shared" si="49"/>
        <v>-3.3661582863153865</v>
      </c>
      <c r="K137" s="86">
        <v>-74473.03</v>
      </c>
      <c r="L137" s="86">
        <v>719918</v>
      </c>
      <c r="M137" s="86">
        <v>94.7</v>
      </c>
      <c r="N137" s="87">
        <f t="shared" ref="N137:N200" si="51">IFERROR(K137/(L137/30),0)</f>
        <v>-3.1033963590297784</v>
      </c>
      <c r="O137" s="84">
        <v>-22668.04</v>
      </c>
      <c r="P137" s="84">
        <v>473780</v>
      </c>
      <c r="Q137" s="84">
        <v>63</v>
      </c>
      <c r="R137" s="85">
        <f t="shared" ref="R137:R200" si="52">IFERROR(O137/(P137/31),0)</f>
        <v>-1.4831973489805395</v>
      </c>
      <c r="S137" s="84">
        <v>-43479.040000000001</v>
      </c>
      <c r="T137" s="84">
        <v>766660</v>
      </c>
      <c r="U137" s="84">
        <v>104</v>
      </c>
      <c r="V137" s="85">
        <f t="shared" ref="V137:V200" si="53">IFERROR(S137/(T137/31),0)</f>
        <v>-1.7580808180940704</v>
      </c>
      <c r="W137" s="84">
        <v>-59879.040000000001</v>
      </c>
      <c r="X137" s="84">
        <v>758610</v>
      </c>
      <c r="Y137" s="84">
        <v>104</v>
      </c>
      <c r="Z137" s="85">
        <f t="shared" ref="Z137:Z200" si="54">IFERROR(W137/(X137/30),0)</f>
        <v>-2.3679772214972119</v>
      </c>
      <c r="AA137" s="84">
        <v>-15478.04</v>
      </c>
      <c r="AB137" s="84">
        <v>369300</v>
      </c>
      <c r="AC137" s="84">
        <v>52</v>
      </c>
      <c r="AD137" s="85">
        <f t="shared" ref="AD137:AD200" si="55">IFERROR(AA137/(AB137/31),0)</f>
        <v>-1.2992668291362037</v>
      </c>
      <c r="AE137" s="84">
        <v>-34101.050000000003</v>
      </c>
      <c r="AF137" s="84">
        <v>757400</v>
      </c>
      <c r="AG137" s="84">
        <v>105</v>
      </c>
      <c r="AH137" s="85">
        <f t="shared" ref="AH137:AH200" si="56">IFERROR(AE137/(AF137/30),0)</f>
        <v>-1.3507149458674412</v>
      </c>
      <c r="AI137" s="86">
        <v>8381.44</v>
      </c>
      <c r="AJ137" s="86">
        <v>1099060</v>
      </c>
      <c r="AK137" s="86">
        <v>151.5</v>
      </c>
      <c r="AL137" s="87">
        <f t="shared" ref="AL137:AL200" si="57">IFERROR(AI137/(AJ137/31),0)</f>
        <v>0.23640623805797684</v>
      </c>
      <c r="AM137" s="84">
        <v>-32118.560000000001</v>
      </c>
      <c r="AN137" s="84">
        <v>999650</v>
      </c>
      <c r="AO137" s="84">
        <v>137</v>
      </c>
      <c r="AP137" s="85">
        <f t="shared" ref="AP137:AP200" si="58">IFERROR(AM137/(AN137/31),0)</f>
        <v>-0.99602396838893614</v>
      </c>
      <c r="AQ137" s="99">
        <v>-56583.56</v>
      </c>
      <c r="AR137" s="86">
        <v>1164090</v>
      </c>
      <c r="AS137" s="84">
        <v>154.19999999999999</v>
      </c>
      <c r="AT137" s="85">
        <f t="shared" si="43"/>
        <v>-1.3610113307390321</v>
      </c>
      <c r="AU137" s="84"/>
      <c r="AV137" s="86"/>
      <c r="AW137" s="86"/>
      <c r="AX137" s="87">
        <f t="shared" si="44"/>
        <v>0</v>
      </c>
      <c r="AY137" s="86">
        <f t="shared" si="45"/>
        <v>-378259.98</v>
      </c>
      <c r="AZ137" s="86">
        <f t="shared" si="46"/>
        <v>8439438</v>
      </c>
      <c r="BA137" s="86">
        <f t="shared" si="47"/>
        <v>1135.9000000000001</v>
      </c>
      <c r="BB137" s="85">
        <f t="shared" ref="BB137:BB200" si="59">IFERROR(AY137/(AZ137/30),0)</f>
        <v>-1.344615530086245</v>
      </c>
      <c r="BC137" s="88" t="s">
        <v>785</v>
      </c>
      <c r="BD137" s="88" t="s">
        <v>789</v>
      </c>
      <c r="BE137" s="88" t="s">
        <v>805</v>
      </c>
      <c r="BF137" s="88" t="s">
        <v>830</v>
      </c>
    </row>
    <row r="138" spans="1:58" x14ac:dyDescent="0.2">
      <c r="A138" s="83">
        <v>205091</v>
      </c>
      <c r="B138" s="84" t="s">
        <v>543</v>
      </c>
      <c r="C138" s="84">
        <v>-286.98</v>
      </c>
      <c r="D138" s="84">
        <v>39250</v>
      </c>
      <c r="E138" s="84">
        <v>5</v>
      </c>
      <c r="F138" s="85">
        <f t="shared" si="50"/>
        <v>-0.21934777070063696</v>
      </c>
      <c r="G138" s="84">
        <v>-786.98</v>
      </c>
      <c r="H138" s="84">
        <v>0</v>
      </c>
      <c r="I138" s="84">
        <v>0</v>
      </c>
      <c r="J138" s="85">
        <f t="shared" si="49"/>
        <v>0</v>
      </c>
      <c r="K138" s="86">
        <v>-786.98</v>
      </c>
      <c r="L138" s="86">
        <v>0</v>
      </c>
      <c r="M138" s="86">
        <v>0</v>
      </c>
      <c r="N138" s="87">
        <f t="shared" si="51"/>
        <v>0</v>
      </c>
      <c r="O138" s="84">
        <v>-735.98</v>
      </c>
      <c r="P138" s="84">
        <v>0</v>
      </c>
      <c r="Q138" s="84">
        <v>0</v>
      </c>
      <c r="R138" s="85">
        <f t="shared" si="52"/>
        <v>0</v>
      </c>
      <c r="S138" s="84">
        <v>51</v>
      </c>
      <c r="T138" s="84">
        <v>0</v>
      </c>
      <c r="U138" s="84">
        <v>0</v>
      </c>
      <c r="V138" s="85">
        <f t="shared" si="53"/>
        <v>0</v>
      </c>
      <c r="W138" s="84">
        <v>0</v>
      </c>
      <c r="X138" s="84">
        <v>0</v>
      </c>
      <c r="Y138" s="84">
        <v>0</v>
      </c>
      <c r="Z138" s="85">
        <f t="shared" si="54"/>
        <v>0</v>
      </c>
      <c r="AA138" s="84">
        <v>0</v>
      </c>
      <c r="AB138" s="84">
        <v>0</v>
      </c>
      <c r="AC138" s="84">
        <v>0</v>
      </c>
      <c r="AD138" s="85">
        <f t="shared" si="55"/>
        <v>0</v>
      </c>
      <c r="AE138" s="84">
        <v>0</v>
      </c>
      <c r="AF138" s="84">
        <v>0</v>
      </c>
      <c r="AG138" s="84">
        <v>0</v>
      </c>
      <c r="AH138" s="85">
        <f t="shared" si="56"/>
        <v>0</v>
      </c>
      <c r="AI138" s="86">
        <v>0</v>
      </c>
      <c r="AJ138" s="86">
        <v>0</v>
      </c>
      <c r="AK138" s="86">
        <v>0</v>
      </c>
      <c r="AL138" s="87">
        <f t="shared" si="57"/>
        <v>0</v>
      </c>
      <c r="AM138" s="84">
        <v>0</v>
      </c>
      <c r="AN138" s="84">
        <v>0</v>
      </c>
      <c r="AO138" s="84">
        <v>0</v>
      </c>
      <c r="AP138" s="85">
        <f t="shared" si="58"/>
        <v>0</v>
      </c>
      <c r="AQ138" s="99">
        <v>0</v>
      </c>
      <c r="AR138" s="86">
        <v>0</v>
      </c>
      <c r="AS138" s="84">
        <v>0</v>
      </c>
      <c r="AT138" s="85">
        <f t="shared" ref="AT138:AT201" si="60">IFERROR(AQ138/(AR138/28),0)</f>
        <v>0</v>
      </c>
      <c r="AU138" s="84"/>
      <c r="AV138" s="86"/>
      <c r="AW138" s="86"/>
      <c r="AX138" s="87">
        <f t="shared" ref="AX138:AX201" si="61">IFERROR(AU138/(AV138/31),0)</f>
        <v>0</v>
      </c>
      <c r="AY138" s="86">
        <f t="shared" ref="AY138:AY201" si="62">C138+G138+K138+O138+S138+W138+AA138+AE138+AI138+AM138+AQ138+AU138</f>
        <v>-2545.92</v>
      </c>
      <c r="AZ138" s="86">
        <f t="shared" ref="AZ138:AZ201" si="63">D138+H138+L138+P138+T138+X138+AB138+AF138+AJ138+AN138+AR138+AV138</f>
        <v>39250</v>
      </c>
      <c r="BA138" s="86">
        <f t="shared" ref="BA138:BA201" si="64">E138+I138+M138+Q138+U138+Y138+AC138+AG138+AK138+AO138+AS138+AW138</f>
        <v>5</v>
      </c>
      <c r="BB138" s="85">
        <f t="shared" si="59"/>
        <v>-1.9459261146496818</v>
      </c>
      <c r="BC138" s="88" t="s">
        <v>785</v>
      </c>
      <c r="BD138" s="88" t="s">
        <v>789</v>
      </c>
      <c r="BE138" s="88" t="s">
        <v>805</v>
      </c>
      <c r="BF138" s="88" t="s">
        <v>830</v>
      </c>
    </row>
    <row r="139" spans="1:58" x14ac:dyDescent="0.2">
      <c r="A139" s="83">
        <v>205761</v>
      </c>
      <c r="B139" s="84" t="s">
        <v>562</v>
      </c>
      <c r="C139" s="84">
        <v>0</v>
      </c>
      <c r="D139" s="84">
        <v>0</v>
      </c>
      <c r="E139" s="84">
        <v>0</v>
      </c>
      <c r="F139" s="85">
        <f t="shared" si="50"/>
        <v>0</v>
      </c>
      <c r="G139" s="84">
        <v>0</v>
      </c>
      <c r="H139" s="84">
        <v>0</v>
      </c>
      <c r="I139" s="84">
        <v>0</v>
      </c>
      <c r="J139" s="85">
        <f t="shared" si="49"/>
        <v>0</v>
      </c>
      <c r="K139" s="86">
        <v>0</v>
      </c>
      <c r="L139" s="86">
        <v>0</v>
      </c>
      <c r="M139" s="86">
        <v>0</v>
      </c>
      <c r="N139" s="87">
        <f t="shared" si="51"/>
        <v>0</v>
      </c>
      <c r="O139" s="84">
        <v>0</v>
      </c>
      <c r="P139" s="84">
        <v>0</v>
      </c>
      <c r="Q139" s="84">
        <v>0</v>
      </c>
      <c r="R139" s="85">
        <f t="shared" si="52"/>
        <v>0</v>
      </c>
      <c r="S139" s="84">
        <v>0</v>
      </c>
      <c r="T139" s="84">
        <v>0</v>
      </c>
      <c r="U139" s="84">
        <v>0</v>
      </c>
      <c r="V139" s="85">
        <f t="shared" si="53"/>
        <v>0</v>
      </c>
      <c r="W139" s="84">
        <v>0</v>
      </c>
      <c r="X139" s="84">
        <v>0</v>
      </c>
      <c r="Y139" s="84">
        <v>0</v>
      </c>
      <c r="Z139" s="85">
        <f t="shared" si="54"/>
        <v>0</v>
      </c>
      <c r="AA139" s="84">
        <v>0</v>
      </c>
      <c r="AB139" s="84">
        <v>0</v>
      </c>
      <c r="AC139" s="84">
        <v>0</v>
      </c>
      <c r="AD139" s="85">
        <f t="shared" si="55"/>
        <v>0</v>
      </c>
      <c r="AE139" s="84">
        <v>0</v>
      </c>
      <c r="AF139" s="84">
        <v>0</v>
      </c>
      <c r="AG139" s="84">
        <v>0</v>
      </c>
      <c r="AH139" s="85">
        <f t="shared" si="56"/>
        <v>0</v>
      </c>
      <c r="AI139" s="86">
        <v>0</v>
      </c>
      <c r="AJ139" s="86">
        <v>0</v>
      </c>
      <c r="AK139" s="86">
        <v>0</v>
      </c>
      <c r="AL139" s="87">
        <f t="shared" si="57"/>
        <v>0</v>
      </c>
      <c r="AM139" s="84">
        <v>0</v>
      </c>
      <c r="AN139" s="84">
        <v>0</v>
      </c>
      <c r="AO139" s="84">
        <v>0</v>
      </c>
      <c r="AP139" s="85">
        <f t="shared" si="58"/>
        <v>0</v>
      </c>
      <c r="AQ139" s="99">
        <v>0</v>
      </c>
      <c r="AR139" s="86">
        <v>0</v>
      </c>
      <c r="AS139" s="84">
        <v>0</v>
      </c>
      <c r="AT139" s="85">
        <f t="shared" si="60"/>
        <v>0</v>
      </c>
      <c r="AU139" s="84"/>
      <c r="AV139" s="86"/>
      <c r="AW139" s="86"/>
      <c r="AX139" s="87">
        <f t="shared" si="61"/>
        <v>0</v>
      </c>
      <c r="AY139" s="86">
        <f t="shared" si="62"/>
        <v>0</v>
      </c>
      <c r="AZ139" s="86">
        <f t="shared" si="63"/>
        <v>0</v>
      </c>
      <c r="BA139" s="86">
        <f t="shared" si="64"/>
        <v>0</v>
      </c>
      <c r="BB139" s="85">
        <f t="shared" si="59"/>
        <v>0</v>
      </c>
      <c r="BC139" s="88" t="s">
        <v>785</v>
      </c>
      <c r="BD139" s="88" t="s">
        <v>789</v>
      </c>
      <c r="BE139" s="88" t="s">
        <v>805</v>
      </c>
      <c r="BF139" s="88" t="s">
        <v>830</v>
      </c>
    </row>
    <row r="140" spans="1:58" x14ac:dyDescent="0.2">
      <c r="A140" s="83">
        <v>206547</v>
      </c>
      <c r="B140" s="84" t="s">
        <v>576</v>
      </c>
      <c r="C140" s="84">
        <v>-2970</v>
      </c>
      <c r="D140" s="84">
        <v>98625</v>
      </c>
      <c r="E140" s="84">
        <v>12.5</v>
      </c>
      <c r="F140" s="85">
        <f t="shared" si="50"/>
        <v>-0.90342205323193914</v>
      </c>
      <c r="G140" s="84">
        <v>-4220</v>
      </c>
      <c r="H140" s="84">
        <v>0</v>
      </c>
      <c r="I140" s="84">
        <v>0</v>
      </c>
      <c r="J140" s="85">
        <f t="shared" si="49"/>
        <v>0</v>
      </c>
      <c r="K140" s="86">
        <v>-6470</v>
      </c>
      <c r="L140" s="86">
        <v>93625</v>
      </c>
      <c r="M140" s="86">
        <v>12.5</v>
      </c>
      <c r="N140" s="87">
        <f t="shared" si="51"/>
        <v>-2.0731642189586115</v>
      </c>
      <c r="O140" s="84">
        <v>-11970</v>
      </c>
      <c r="P140" s="84">
        <v>89875</v>
      </c>
      <c r="Q140" s="84">
        <v>12.5</v>
      </c>
      <c r="R140" s="85">
        <f t="shared" si="52"/>
        <v>-4.1287343532684284</v>
      </c>
      <c r="S140" s="84">
        <v>-13220</v>
      </c>
      <c r="T140" s="84">
        <v>0</v>
      </c>
      <c r="U140" s="84">
        <v>0</v>
      </c>
      <c r="V140" s="85">
        <f t="shared" si="53"/>
        <v>0</v>
      </c>
      <c r="W140" s="84">
        <v>-13220</v>
      </c>
      <c r="X140" s="84">
        <v>0</v>
      </c>
      <c r="Y140" s="84">
        <v>0</v>
      </c>
      <c r="Z140" s="85">
        <f t="shared" si="54"/>
        <v>0</v>
      </c>
      <c r="AA140" s="84">
        <v>-14470</v>
      </c>
      <c r="AB140" s="84">
        <v>0</v>
      </c>
      <c r="AC140" s="84">
        <v>0</v>
      </c>
      <c r="AD140" s="85">
        <f t="shared" si="55"/>
        <v>0</v>
      </c>
      <c r="AE140" s="84">
        <v>-14470</v>
      </c>
      <c r="AF140" s="84">
        <v>0</v>
      </c>
      <c r="AG140" s="84">
        <v>0</v>
      </c>
      <c r="AH140" s="85">
        <f t="shared" si="56"/>
        <v>0</v>
      </c>
      <c r="AI140" s="86">
        <v>-14470</v>
      </c>
      <c r="AJ140" s="86">
        <v>0</v>
      </c>
      <c r="AK140" s="86">
        <v>0</v>
      </c>
      <c r="AL140" s="87">
        <f t="shared" si="57"/>
        <v>0</v>
      </c>
      <c r="AM140" s="84">
        <v>-14470</v>
      </c>
      <c r="AN140" s="84">
        <v>0</v>
      </c>
      <c r="AO140" s="84">
        <v>0</v>
      </c>
      <c r="AP140" s="85">
        <f t="shared" si="58"/>
        <v>0</v>
      </c>
      <c r="AQ140" s="99">
        <v>-2845</v>
      </c>
      <c r="AR140" s="86">
        <v>99375</v>
      </c>
      <c r="AS140" s="84">
        <v>12.5</v>
      </c>
      <c r="AT140" s="85">
        <f t="shared" si="60"/>
        <v>-0.80161006289308179</v>
      </c>
      <c r="AU140" s="84"/>
      <c r="AV140" s="86"/>
      <c r="AW140" s="86"/>
      <c r="AX140" s="87">
        <f t="shared" si="61"/>
        <v>0</v>
      </c>
      <c r="AY140" s="86">
        <f t="shared" si="62"/>
        <v>-112795</v>
      </c>
      <c r="AZ140" s="86">
        <f t="shared" si="63"/>
        <v>381500</v>
      </c>
      <c r="BA140" s="86">
        <f t="shared" si="64"/>
        <v>50</v>
      </c>
      <c r="BB140" s="85">
        <f t="shared" si="59"/>
        <v>-8.8698558322411536</v>
      </c>
      <c r="BC140" s="88" t="s">
        <v>785</v>
      </c>
      <c r="BD140" s="88" t="s">
        <v>789</v>
      </c>
      <c r="BE140" s="88" t="s">
        <v>805</v>
      </c>
      <c r="BF140" s="88" t="s">
        <v>830</v>
      </c>
    </row>
    <row r="141" spans="1:58" x14ac:dyDescent="0.2">
      <c r="A141" s="83">
        <v>206986</v>
      </c>
      <c r="B141" s="84" t="s">
        <v>518</v>
      </c>
      <c r="C141" s="84">
        <v>-7348.84</v>
      </c>
      <c r="D141" s="84">
        <v>458400</v>
      </c>
      <c r="E141" s="84">
        <v>61</v>
      </c>
      <c r="F141" s="85">
        <f t="shared" si="50"/>
        <v>-0.48094502617801049</v>
      </c>
      <c r="G141" s="84">
        <v>-33658.839999999997</v>
      </c>
      <c r="H141" s="84">
        <v>547500</v>
      </c>
      <c r="I141" s="84">
        <v>68</v>
      </c>
      <c r="J141" s="85">
        <f t="shared" si="49"/>
        <v>-1.9057973333333333</v>
      </c>
      <c r="K141" s="86">
        <v>-14620.08</v>
      </c>
      <c r="L141" s="86">
        <v>762012.5</v>
      </c>
      <c r="M141" s="86">
        <v>101.25</v>
      </c>
      <c r="N141" s="87">
        <f t="shared" si="51"/>
        <v>-0.57558425878840569</v>
      </c>
      <c r="O141" s="84">
        <v>-23530.080000000002</v>
      </c>
      <c r="P141" s="84">
        <v>456120</v>
      </c>
      <c r="Q141" s="84">
        <v>63</v>
      </c>
      <c r="R141" s="85">
        <f t="shared" si="52"/>
        <v>-1.5992117863720074</v>
      </c>
      <c r="S141" s="84">
        <v>17299.919999999998</v>
      </c>
      <c r="T141" s="84">
        <v>385750</v>
      </c>
      <c r="U141" s="84">
        <v>55</v>
      </c>
      <c r="V141" s="85">
        <f t="shared" si="53"/>
        <v>1.3902722488658457</v>
      </c>
      <c r="W141" s="84">
        <v>-42962.58</v>
      </c>
      <c r="X141" s="84">
        <v>529725</v>
      </c>
      <c r="Y141" s="84">
        <v>73.5</v>
      </c>
      <c r="Z141" s="85">
        <f t="shared" si="54"/>
        <v>-2.4331066119212799</v>
      </c>
      <c r="AA141" s="84">
        <v>-28892.57</v>
      </c>
      <c r="AB141" s="84">
        <v>711045</v>
      </c>
      <c r="AC141" s="84">
        <v>102</v>
      </c>
      <c r="AD141" s="85">
        <f t="shared" si="55"/>
        <v>-1.259652581763461</v>
      </c>
      <c r="AE141" s="84">
        <v>264237.42</v>
      </c>
      <c r="AF141" s="84">
        <v>725920</v>
      </c>
      <c r="AG141" s="84">
        <v>102</v>
      </c>
      <c r="AH141" s="85">
        <f t="shared" si="56"/>
        <v>10.920104970244655</v>
      </c>
      <c r="AI141" s="86">
        <v>70439.91</v>
      </c>
      <c r="AJ141" s="86">
        <v>744650</v>
      </c>
      <c r="AK141" s="86">
        <v>102.5</v>
      </c>
      <c r="AL141" s="87">
        <f t="shared" si="57"/>
        <v>2.9324343114214733</v>
      </c>
      <c r="AM141" s="84">
        <v>286719.90000000002</v>
      </c>
      <c r="AN141" s="84">
        <v>500235</v>
      </c>
      <c r="AO141" s="84">
        <v>67.5</v>
      </c>
      <c r="AP141" s="85">
        <f t="shared" si="58"/>
        <v>17.76828270712765</v>
      </c>
      <c r="AQ141" s="99">
        <v>135687.4</v>
      </c>
      <c r="AR141" s="86">
        <v>540920</v>
      </c>
      <c r="AS141" s="84">
        <v>71.5</v>
      </c>
      <c r="AT141" s="85">
        <f t="shared" si="60"/>
        <v>7.023676698957332</v>
      </c>
      <c r="AU141" s="84"/>
      <c r="AV141" s="86"/>
      <c r="AW141" s="86"/>
      <c r="AX141" s="87">
        <f t="shared" si="61"/>
        <v>0</v>
      </c>
      <c r="AY141" s="86">
        <f t="shared" si="62"/>
        <v>623371.56000000006</v>
      </c>
      <c r="AZ141" s="86">
        <f t="shared" si="63"/>
        <v>6362277.5</v>
      </c>
      <c r="BA141" s="86">
        <f t="shared" si="64"/>
        <v>867.25</v>
      </c>
      <c r="BB141" s="85">
        <f t="shared" si="59"/>
        <v>2.9393793024589074</v>
      </c>
      <c r="BC141" s="88" t="s">
        <v>785</v>
      </c>
      <c r="BD141" s="88" t="s">
        <v>789</v>
      </c>
      <c r="BE141" s="88" t="s">
        <v>805</v>
      </c>
      <c r="BF141" s="88" t="s">
        <v>830</v>
      </c>
    </row>
    <row r="142" spans="1:58" x14ac:dyDescent="0.2">
      <c r="A142" s="83">
        <v>208759</v>
      </c>
      <c r="B142" s="84" t="s">
        <v>631</v>
      </c>
      <c r="C142" s="84">
        <v>-2200</v>
      </c>
      <c r="D142" s="84">
        <v>0</v>
      </c>
      <c r="E142" s="84">
        <v>0</v>
      </c>
      <c r="F142" s="85">
        <f t="shared" si="50"/>
        <v>0</v>
      </c>
      <c r="G142" s="84">
        <v>-2200</v>
      </c>
      <c r="H142" s="84">
        <v>0</v>
      </c>
      <c r="I142" s="84">
        <v>0</v>
      </c>
      <c r="J142" s="85">
        <f t="shared" si="49"/>
        <v>0</v>
      </c>
      <c r="K142" s="86">
        <v>-2200</v>
      </c>
      <c r="L142" s="86">
        <v>0</v>
      </c>
      <c r="M142" s="86">
        <v>0</v>
      </c>
      <c r="N142" s="87">
        <f t="shared" si="51"/>
        <v>0</v>
      </c>
      <c r="O142" s="84">
        <v>-1500</v>
      </c>
      <c r="P142" s="84">
        <v>39250</v>
      </c>
      <c r="Q142" s="84">
        <v>5</v>
      </c>
      <c r="R142" s="85">
        <f t="shared" si="52"/>
        <v>-1.1847133757961783</v>
      </c>
      <c r="S142" s="84">
        <v>-800</v>
      </c>
      <c r="T142" s="84">
        <v>35250</v>
      </c>
      <c r="U142" s="84">
        <v>5</v>
      </c>
      <c r="V142" s="85">
        <f t="shared" si="53"/>
        <v>-0.70354609929078016</v>
      </c>
      <c r="W142" s="84">
        <v>-2365</v>
      </c>
      <c r="X142" s="84">
        <v>64687.5</v>
      </c>
      <c r="Y142" s="84">
        <v>8.75</v>
      </c>
      <c r="Z142" s="85">
        <f t="shared" si="54"/>
        <v>-1.0968115942028986</v>
      </c>
      <c r="AA142" s="84">
        <v>-1942.5</v>
      </c>
      <c r="AB142" s="84">
        <v>35050</v>
      </c>
      <c r="AC142" s="84">
        <v>5</v>
      </c>
      <c r="AD142" s="85">
        <f t="shared" si="55"/>
        <v>-1.7180456490727531</v>
      </c>
      <c r="AE142" s="84">
        <v>-2292.5</v>
      </c>
      <c r="AF142" s="84">
        <v>0</v>
      </c>
      <c r="AG142" s="84">
        <v>0</v>
      </c>
      <c r="AH142" s="85">
        <f t="shared" si="56"/>
        <v>0</v>
      </c>
      <c r="AI142" s="86">
        <v>-2292.5</v>
      </c>
      <c r="AJ142" s="86">
        <v>0</v>
      </c>
      <c r="AK142" s="86">
        <v>0</v>
      </c>
      <c r="AL142" s="87">
        <f t="shared" si="57"/>
        <v>0</v>
      </c>
      <c r="AM142" s="84">
        <v>-2292.5</v>
      </c>
      <c r="AN142" s="84">
        <v>0</v>
      </c>
      <c r="AO142" s="84">
        <v>0</v>
      </c>
      <c r="AP142" s="85">
        <f t="shared" si="58"/>
        <v>0</v>
      </c>
      <c r="AQ142" s="99">
        <v>-2292.5</v>
      </c>
      <c r="AR142" s="86">
        <v>0</v>
      </c>
      <c r="AS142" s="84">
        <v>0</v>
      </c>
      <c r="AT142" s="85">
        <f t="shared" si="60"/>
        <v>0</v>
      </c>
      <c r="AU142" s="84"/>
      <c r="AV142" s="86"/>
      <c r="AW142" s="86"/>
      <c r="AX142" s="87">
        <f t="shared" si="61"/>
        <v>0</v>
      </c>
      <c r="AY142" s="86">
        <f t="shared" si="62"/>
        <v>-22377.5</v>
      </c>
      <c r="AZ142" s="86">
        <f t="shared" si="63"/>
        <v>174237.5</v>
      </c>
      <c r="BA142" s="86">
        <f t="shared" si="64"/>
        <v>23.75</v>
      </c>
      <c r="BB142" s="85">
        <f t="shared" si="59"/>
        <v>-3.8529306263003082</v>
      </c>
      <c r="BC142" s="88" t="s">
        <v>785</v>
      </c>
      <c r="BD142" s="88" t="s">
        <v>789</v>
      </c>
      <c r="BE142" s="88" t="s">
        <v>805</v>
      </c>
      <c r="BF142" s="88" t="s">
        <v>830</v>
      </c>
    </row>
    <row r="143" spans="1:58" x14ac:dyDescent="0.2">
      <c r="A143" s="83">
        <v>208863</v>
      </c>
      <c r="B143" s="84" t="s">
        <v>636</v>
      </c>
      <c r="C143" s="84">
        <v>39549.5</v>
      </c>
      <c r="D143" s="84">
        <v>39750</v>
      </c>
      <c r="E143" s="84">
        <v>5</v>
      </c>
      <c r="F143" s="85">
        <f t="shared" si="50"/>
        <v>29.848679245283019</v>
      </c>
      <c r="G143" s="84">
        <v>39549.5</v>
      </c>
      <c r="H143" s="84">
        <v>0</v>
      </c>
      <c r="I143" s="84">
        <v>0</v>
      </c>
      <c r="J143" s="85">
        <f t="shared" si="49"/>
        <v>0</v>
      </c>
      <c r="K143" s="86">
        <v>-10000.5</v>
      </c>
      <c r="L143" s="86">
        <v>0</v>
      </c>
      <c r="M143" s="86">
        <v>0</v>
      </c>
      <c r="N143" s="87">
        <f t="shared" si="51"/>
        <v>0</v>
      </c>
      <c r="O143" s="84">
        <v>-1300.5</v>
      </c>
      <c r="P143" s="84">
        <v>36850</v>
      </c>
      <c r="Q143" s="84">
        <v>5</v>
      </c>
      <c r="R143" s="85">
        <f t="shared" si="52"/>
        <v>-1.0940434192672999</v>
      </c>
      <c r="S143" s="84">
        <v>39399.5</v>
      </c>
      <c r="T143" s="84">
        <v>70500</v>
      </c>
      <c r="U143" s="84">
        <v>10</v>
      </c>
      <c r="V143" s="85">
        <f t="shared" si="53"/>
        <v>17.324602836879436</v>
      </c>
      <c r="W143" s="84">
        <v>22579.5</v>
      </c>
      <c r="X143" s="84">
        <v>77550</v>
      </c>
      <c r="Y143" s="84">
        <v>11</v>
      </c>
      <c r="Z143" s="85">
        <f t="shared" si="54"/>
        <v>8.7348162475822058</v>
      </c>
      <c r="AA143" s="84">
        <v>20364.5</v>
      </c>
      <c r="AB143" s="84">
        <v>17525</v>
      </c>
      <c r="AC143" s="84">
        <v>2.5</v>
      </c>
      <c r="AD143" s="85">
        <f t="shared" si="55"/>
        <v>36.022796005706134</v>
      </c>
      <c r="AE143" s="84">
        <v>24399.5</v>
      </c>
      <c r="AF143" s="84">
        <v>36050</v>
      </c>
      <c r="AG143" s="84">
        <v>5</v>
      </c>
      <c r="AH143" s="85">
        <f t="shared" si="56"/>
        <v>20.304715672676835</v>
      </c>
      <c r="AI143" s="86">
        <v>-840.5</v>
      </c>
      <c r="AJ143" s="86">
        <v>42420</v>
      </c>
      <c r="AK143" s="86">
        <v>6</v>
      </c>
      <c r="AL143" s="87">
        <f t="shared" si="57"/>
        <v>-0.61422677982083917</v>
      </c>
      <c r="AM143" s="84">
        <v>-1500.5</v>
      </c>
      <c r="AN143" s="84">
        <v>0</v>
      </c>
      <c r="AO143" s="84">
        <v>0</v>
      </c>
      <c r="AP143" s="85">
        <f t="shared" si="58"/>
        <v>0</v>
      </c>
      <c r="AQ143" s="99">
        <v>0</v>
      </c>
      <c r="AR143" s="86">
        <v>0</v>
      </c>
      <c r="AS143" s="84">
        <v>0</v>
      </c>
      <c r="AT143" s="85">
        <f t="shared" si="60"/>
        <v>0</v>
      </c>
      <c r="AU143" s="84"/>
      <c r="AV143" s="86"/>
      <c r="AW143" s="86"/>
      <c r="AX143" s="87">
        <f t="shared" si="61"/>
        <v>0</v>
      </c>
      <c r="AY143" s="86">
        <f t="shared" si="62"/>
        <v>172200</v>
      </c>
      <c r="AZ143" s="86">
        <f t="shared" si="63"/>
        <v>320645</v>
      </c>
      <c r="BA143" s="86">
        <f t="shared" si="64"/>
        <v>44.5</v>
      </c>
      <c r="BB143" s="85">
        <f t="shared" si="59"/>
        <v>16.111275709897239</v>
      </c>
      <c r="BC143" s="88" t="s">
        <v>785</v>
      </c>
      <c r="BD143" s="88" t="s">
        <v>789</v>
      </c>
      <c r="BE143" s="88" t="s">
        <v>805</v>
      </c>
      <c r="BF143" s="88" t="s">
        <v>830</v>
      </c>
    </row>
    <row r="144" spans="1:58" x14ac:dyDescent="0.2">
      <c r="A144" s="83">
        <v>210018</v>
      </c>
      <c r="B144" s="84" t="s">
        <v>679</v>
      </c>
      <c r="C144" s="84">
        <v>-910.5</v>
      </c>
      <c r="D144" s="84">
        <v>106300</v>
      </c>
      <c r="E144" s="84">
        <v>13</v>
      </c>
      <c r="F144" s="85">
        <f t="shared" si="50"/>
        <v>-0.25696142991533394</v>
      </c>
      <c r="G144" s="84">
        <v>21649.5</v>
      </c>
      <c r="H144" s="84">
        <v>23400</v>
      </c>
      <c r="I144" s="84">
        <v>3</v>
      </c>
      <c r="J144" s="85">
        <f t="shared" si="49"/>
        <v>28.680961538461538</v>
      </c>
      <c r="K144" s="86">
        <v>-12945.5</v>
      </c>
      <c r="L144" s="86">
        <v>94375</v>
      </c>
      <c r="M144" s="86">
        <v>12.5</v>
      </c>
      <c r="N144" s="87">
        <f t="shared" si="51"/>
        <v>-4.1151258278145697</v>
      </c>
      <c r="O144" s="84">
        <v>-13570.5</v>
      </c>
      <c r="P144" s="84">
        <v>0</v>
      </c>
      <c r="Q144" s="84">
        <v>0</v>
      </c>
      <c r="R144" s="85">
        <f t="shared" si="52"/>
        <v>0</v>
      </c>
      <c r="S144" s="84">
        <v>-13570.5</v>
      </c>
      <c r="T144" s="84">
        <v>0</v>
      </c>
      <c r="U144" s="84">
        <v>0</v>
      </c>
      <c r="V144" s="85">
        <f t="shared" si="53"/>
        <v>0</v>
      </c>
      <c r="W144" s="84">
        <v>-13570.5</v>
      </c>
      <c r="X144" s="84">
        <v>0</v>
      </c>
      <c r="Y144" s="84">
        <v>0</v>
      </c>
      <c r="Z144" s="85">
        <f t="shared" si="54"/>
        <v>0</v>
      </c>
      <c r="AA144" s="84">
        <v>-14530.5</v>
      </c>
      <c r="AB144" s="84">
        <v>0</v>
      </c>
      <c r="AC144" s="84">
        <v>0</v>
      </c>
      <c r="AD144" s="85">
        <f t="shared" si="55"/>
        <v>0</v>
      </c>
      <c r="AE144" s="84">
        <v>-14530.5</v>
      </c>
      <c r="AF144" s="84">
        <v>0</v>
      </c>
      <c r="AG144" s="84">
        <v>0</v>
      </c>
      <c r="AH144" s="85">
        <f t="shared" si="56"/>
        <v>0</v>
      </c>
      <c r="AI144" s="86">
        <v>-14530.5</v>
      </c>
      <c r="AJ144" s="86">
        <v>0</v>
      </c>
      <c r="AK144" s="86">
        <v>0</v>
      </c>
      <c r="AL144" s="87">
        <f t="shared" si="57"/>
        <v>0</v>
      </c>
      <c r="AM144" s="84">
        <v>-14530.5</v>
      </c>
      <c r="AN144" s="84">
        <v>0</v>
      </c>
      <c r="AO144" s="84">
        <v>0</v>
      </c>
      <c r="AP144" s="85">
        <f t="shared" si="58"/>
        <v>0</v>
      </c>
      <c r="AQ144" s="99">
        <v>-14530.5</v>
      </c>
      <c r="AR144" s="86">
        <v>0</v>
      </c>
      <c r="AS144" s="84">
        <v>0</v>
      </c>
      <c r="AT144" s="85">
        <f t="shared" si="60"/>
        <v>0</v>
      </c>
      <c r="AU144" s="84"/>
      <c r="AV144" s="86"/>
      <c r="AW144" s="86"/>
      <c r="AX144" s="87">
        <f t="shared" si="61"/>
        <v>0</v>
      </c>
      <c r="AY144" s="86">
        <f t="shared" si="62"/>
        <v>-105570.5</v>
      </c>
      <c r="AZ144" s="86">
        <f t="shared" si="63"/>
        <v>224075</v>
      </c>
      <c r="BA144" s="86">
        <f t="shared" si="64"/>
        <v>28.5</v>
      </c>
      <c r="BB144" s="85">
        <f t="shared" si="59"/>
        <v>-14.134173825727991</v>
      </c>
      <c r="BC144" s="88" t="s">
        <v>785</v>
      </c>
      <c r="BD144" s="88" t="s">
        <v>789</v>
      </c>
      <c r="BE144" s="88" t="s">
        <v>805</v>
      </c>
      <c r="BF144" s="88" t="s">
        <v>830</v>
      </c>
    </row>
    <row r="145" spans="1:58" x14ac:dyDescent="0.2">
      <c r="A145" s="83">
        <v>210440</v>
      </c>
      <c r="B145" s="84" t="s">
        <v>692</v>
      </c>
      <c r="C145" s="84">
        <v>-478896.5</v>
      </c>
      <c r="D145" s="84">
        <v>0</v>
      </c>
      <c r="E145" s="84">
        <v>0</v>
      </c>
      <c r="F145" s="85">
        <f t="shared" si="50"/>
        <v>0</v>
      </c>
      <c r="G145" s="84">
        <v>-478896.5</v>
      </c>
      <c r="H145" s="84">
        <v>0</v>
      </c>
      <c r="I145" s="84">
        <v>0</v>
      </c>
      <c r="J145" s="85">
        <f t="shared" si="49"/>
        <v>0</v>
      </c>
      <c r="K145" s="86">
        <v>-478896.5</v>
      </c>
      <c r="L145" s="86">
        <v>0</v>
      </c>
      <c r="M145" s="86">
        <v>0</v>
      </c>
      <c r="N145" s="87">
        <f t="shared" si="51"/>
        <v>0</v>
      </c>
      <c r="O145" s="84">
        <v>-478896.5</v>
      </c>
      <c r="P145" s="84">
        <v>0</v>
      </c>
      <c r="Q145" s="84">
        <v>0</v>
      </c>
      <c r="R145" s="85">
        <f t="shared" si="52"/>
        <v>0</v>
      </c>
      <c r="S145" s="84">
        <v>-478896.5</v>
      </c>
      <c r="T145" s="84">
        <v>0</v>
      </c>
      <c r="U145" s="84">
        <v>0</v>
      </c>
      <c r="V145" s="85">
        <f t="shared" si="53"/>
        <v>0</v>
      </c>
      <c r="W145" s="84">
        <v>-478896.5</v>
      </c>
      <c r="X145" s="84">
        <v>0</v>
      </c>
      <c r="Y145" s="84">
        <v>0</v>
      </c>
      <c r="Z145" s="85">
        <f t="shared" si="54"/>
        <v>0</v>
      </c>
      <c r="AA145" s="84">
        <v>-478896.5</v>
      </c>
      <c r="AB145" s="84">
        <v>0</v>
      </c>
      <c r="AC145" s="84">
        <v>0</v>
      </c>
      <c r="AD145" s="85">
        <f t="shared" si="55"/>
        <v>0</v>
      </c>
      <c r="AE145" s="84">
        <v>-478896.5</v>
      </c>
      <c r="AF145" s="84">
        <v>0</v>
      </c>
      <c r="AG145" s="84">
        <v>0</v>
      </c>
      <c r="AH145" s="85">
        <f t="shared" si="56"/>
        <v>0</v>
      </c>
      <c r="AI145" s="86">
        <v>-478896.5</v>
      </c>
      <c r="AJ145" s="86">
        <v>0</v>
      </c>
      <c r="AK145" s="86">
        <v>0</v>
      </c>
      <c r="AL145" s="87">
        <f t="shared" si="57"/>
        <v>0</v>
      </c>
      <c r="AM145" s="84">
        <v>-478896.5</v>
      </c>
      <c r="AN145" s="84">
        <v>0</v>
      </c>
      <c r="AO145" s="84">
        <v>0</v>
      </c>
      <c r="AP145" s="85">
        <f t="shared" si="58"/>
        <v>0</v>
      </c>
      <c r="AQ145" s="99">
        <v>-478896.5</v>
      </c>
      <c r="AR145" s="86">
        <v>0</v>
      </c>
      <c r="AS145" s="84">
        <v>0</v>
      </c>
      <c r="AT145" s="85">
        <f t="shared" si="60"/>
        <v>0</v>
      </c>
      <c r="AU145" s="84"/>
      <c r="AV145" s="86"/>
      <c r="AW145" s="86"/>
      <c r="AX145" s="87">
        <f t="shared" si="61"/>
        <v>0</v>
      </c>
      <c r="AY145" s="86">
        <f t="shared" si="62"/>
        <v>-5267861.5</v>
      </c>
      <c r="AZ145" s="86">
        <f t="shared" si="63"/>
        <v>0</v>
      </c>
      <c r="BA145" s="86">
        <f t="shared" si="64"/>
        <v>0</v>
      </c>
      <c r="BB145" s="85">
        <f t="shared" si="59"/>
        <v>0</v>
      </c>
      <c r="BC145" s="88" t="s">
        <v>785</v>
      </c>
      <c r="BD145" s="88" t="s">
        <v>789</v>
      </c>
      <c r="BE145" s="88" t="s">
        <v>805</v>
      </c>
      <c r="BF145" s="88" t="s">
        <v>830</v>
      </c>
    </row>
    <row r="146" spans="1:58" x14ac:dyDescent="0.2">
      <c r="A146" s="83">
        <v>211106</v>
      </c>
      <c r="B146" s="84" t="s">
        <v>713</v>
      </c>
      <c r="C146" s="84">
        <v>-29088.720000000001</v>
      </c>
      <c r="D146" s="84">
        <v>98625</v>
      </c>
      <c r="E146" s="84">
        <v>12.5</v>
      </c>
      <c r="F146" s="85">
        <f t="shared" si="50"/>
        <v>-8.8482798479087457</v>
      </c>
      <c r="G146" s="84">
        <v>-30338.720000000001</v>
      </c>
      <c r="H146" s="84">
        <v>0</v>
      </c>
      <c r="I146" s="84">
        <v>0</v>
      </c>
      <c r="J146" s="85">
        <f t="shared" si="49"/>
        <v>0</v>
      </c>
      <c r="K146" s="86">
        <v>-37963.72</v>
      </c>
      <c r="L146" s="86">
        <v>93625</v>
      </c>
      <c r="M146" s="86">
        <v>12.5</v>
      </c>
      <c r="N146" s="87">
        <f t="shared" si="51"/>
        <v>-12.164609879839785</v>
      </c>
      <c r="O146" s="84">
        <v>-44088.72</v>
      </c>
      <c r="P146" s="84">
        <v>90625</v>
      </c>
      <c r="Q146" s="84">
        <v>12.5</v>
      </c>
      <c r="R146" s="85">
        <f t="shared" si="52"/>
        <v>-15.081382841379311</v>
      </c>
      <c r="S146" s="84">
        <v>-54563.72</v>
      </c>
      <c r="T146" s="84">
        <v>176000</v>
      </c>
      <c r="U146" s="84">
        <v>25</v>
      </c>
      <c r="V146" s="85">
        <f t="shared" si="53"/>
        <v>-9.6106552272727281</v>
      </c>
      <c r="W146" s="84">
        <v>-57063.72</v>
      </c>
      <c r="X146" s="84">
        <v>0</v>
      </c>
      <c r="Y146" s="84">
        <v>0</v>
      </c>
      <c r="Z146" s="85">
        <f t="shared" si="54"/>
        <v>0</v>
      </c>
      <c r="AA146" s="84">
        <v>-62688.72</v>
      </c>
      <c r="AB146" s="84">
        <v>88625</v>
      </c>
      <c r="AC146" s="84">
        <v>12.5</v>
      </c>
      <c r="AD146" s="85">
        <f t="shared" si="55"/>
        <v>-21.92778922425952</v>
      </c>
      <c r="AE146" s="84">
        <v>-8188.72</v>
      </c>
      <c r="AF146" s="84">
        <v>176250</v>
      </c>
      <c r="AG146" s="84">
        <v>25</v>
      </c>
      <c r="AH146" s="85">
        <f t="shared" si="56"/>
        <v>-1.3938246808510639</v>
      </c>
      <c r="AI146" s="86">
        <v>47936.29</v>
      </c>
      <c r="AJ146" s="86">
        <v>269125</v>
      </c>
      <c r="AK146" s="86">
        <v>37.5</v>
      </c>
      <c r="AL146" s="87">
        <f t="shared" si="57"/>
        <v>5.5216906270320489</v>
      </c>
      <c r="AM146" s="84">
        <v>67936.289999999994</v>
      </c>
      <c r="AN146" s="84">
        <v>178750</v>
      </c>
      <c r="AO146" s="84">
        <v>25</v>
      </c>
      <c r="AP146" s="85">
        <f t="shared" si="58"/>
        <v>11.781957986013985</v>
      </c>
      <c r="AQ146" s="99">
        <v>90061.29</v>
      </c>
      <c r="AR146" s="86">
        <v>183750</v>
      </c>
      <c r="AS146" s="84">
        <v>25</v>
      </c>
      <c r="AT146" s="85">
        <f t="shared" si="60"/>
        <v>13.723625142857141</v>
      </c>
      <c r="AU146" s="84"/>
      <c r="AV146" s="86"/>
      <c r="AW146" s="86"/>
      <c r="AX146" s="87">
        <f t="shared" si="61"/>
        <v>0</v>
      </c>
      <c r="AY146" s="86">
        <f t="shared" si="62"/>
        <v>-118050.89000000006</v>
      </c>
      <c r="AZ146" s="86">
        <f t="shared" si="63"/>
        <v>1355375</v>
      </c>
      <c r="BA146" s="86">
        <f t="shared" si="64"/>
        <v>187.5</v>
      </c>
      <c r="BB146" s="85">
        <f t="shared" si="59"/>
        <v>-2.6129497002674551</v>
      </c>
      <c r="BC146" s="88" t="s">
        <v>785</v>
      </c>
      <c r="BD146" s="88" t="s">
        <v>789</v>
      </c>
      <c r="BE146" s="88" t="s">
        <v>805</v>
      </c>
      <c r="BF146" s="88" t="s">
        <v>830</v>
      </c>
    </row>
    <row r="147" spans="1:58" x14ac:dyDescent="0.2">
      <c r="A147" s="83">
        <v>211135</v>
      </c>
      <c r="B147" s="84" t="s">
        <v>714</v>
      </c>
      <c r="C147" s="84">
        <v>190762.3</v>
      </c>
      <c r="D147" s="84">
        <v>289375</v>
      </c>
      <c r="E147" s="84">
        <v>37.5</v>
      </c>
      <c r="F147" s="85">
        <f t="shared" si="50"/>
        <v>19.776653131749459</v>
      </c>
      <c r="G147" s="84">
        <v>-11737.7</v>
      </c>
      <c r="H147" s="84">
        <v>0</v>
      </c>
      <c r="I147" s="84">
        <v>0</v>
      </c>
      <c r="J147" s="85">
        <f t="shared" si="49"/>
        <v>0</v>
      </c>
      <c r="K147" s="86">
        <v>164262.29999999999</v>
      </c>
      <c r="L147" s="86">
        <v>188750</v>
      </c>
      <c r="M147" s="86">
        <v>25</v>
      </c>
      <c r="N147" s="87">
        <f t="shared" si="51"/>
        <v>26.107915231788077</v>
      </c>
      <c r="O147" s="84">
        <v>-737.7</v>
      </c>
      <c r="P147" s="84">
        <v>0</v>
      </c>
      <c r="Q147" s="84">
        <v>0</v>
      </c>
      <c r="R147" s="85">
        <f t="shared" si="52"/>
        <v>0</v>
      </c>
      <c r="S147" s="84">
        <v>-737.7</v>
      </c>
      <c r="T147" s="84">
        <v>0</v>
      </c>
      <c r="U147" s="84">
        <v>0</v>
      </c>
      <c r="V147" s="85">
        <f t="shared" si="53"/>
        <v>0</v>
      </c>
      <c r="W147" s="84">
        <v>-737.7</v>
      </c>
      <c r="X147" s="84">
        <v>0</v>
      </c>
      <c r="Y147" s="84">
        <v>0</v>
      </c>
      <c r="Z147" s="85">
        <f t="shared" si="54"/>
        <v>0</v>
      </c>
      <c r="AA147" s="84">
        <v>-2237.6999999999998</v>
      </c>
      <c r="AB147" s="84">
        <v>0</v>
      </c>
      <c r="AC147" s="84">
        <v>0</v>
      </c>
      <c r="AD147" s="85">
        <f t="shared" si="55"/>
        <v>0</v>
      </c>
      <c r="AE147" s="84">
        <v>-2237.6999999999998</v>
      </c>
      <c r="AF147" s="84">
        <v>0</v>
      </c>
      <c r="AG147" s="84">
        <v>0</v>
      </c>
      <c r="AH147" s="85">
        <f t="shared" si="56"/>
        <v>0</v>
      </c>
      <c r="AI147" s="86">
        <v>-2237.6999999999998</v>
      </c>
      <c r="AJ147" s="86">
        <v>0</v>
      </c>
      <c r="AK147" s="86">
        <v>0</v>
      </c>
      <c r="AL147" s="87">
        <f t="shared" si="57"/>
        <v>0</v>
      </c>
      <c r="AM147" s="84">
        <v>-2237.6999999999998</v>
      </c>
      <c r="AN147" s="84">
        <v>0</v>
      </c>
      <c r="AO147" s="84">
        <v>0</v>
      </c>
      <c r="AP147" s="85">
        <f t="shared" si="58"/>
        <v>0</v>
      </c>
      <c r="AQ147" s="99">
        <v>-2237.6999999999998</v>
      </c>
      <c r="AR147" s="86">
        <v>0</v>
      </c>
      <c r="AS147" s="84">
        <v>0</v>
      </c>
      <c r="AT147" s="85">
        <f t="shared" si="60"/>
        <v>0</v>
      </c>
      <c r="AU147" s="84"/>
      <c r="AV147" s="86"/>
      <c r="AW147" s="86"/>
      <c r="AX147" s="87">
        <f t="shared" si="61"/>
        <v>0</v>
      </c>
      <c r="AY147" s="86">
        <f t="shared" si="62"/>
        <v>329885.29999999987</v>
      </c>
      <c r="AZ147" s="86">
        <f t="shared" si="63"/>
        <v>478125</v>
      </c>
      <c r="BA147" s="86">
        <f t="shared" si="64"/>
        <v>62.5</v>
      </c>
      <c r="BB147" s="85">
        <f t="shared" si="59"/>
        <v>20.69868549019607</v>
      </c>
      <c r="BC147" s="88" t="s">
        <v>785</v>
      </c>
      <c r="BD147" s="88" t="s">
        <v>789</v>
      </c>
      <c r="BE147" s="88" t="s">
        <v>805</v>
      </c>
      <c r="BF147" s="88" t="s">
        <v>830</v>
      </c>
    </row>
    <row r="148" spans="1:58" x14ac:dyDescent="0.2">
      <c r="A148" s="83">
        <v>202411</v>
      </c>
      <c r="B148" s="84" t="s">
        <v>731</v>
      </c>
      <c r="C148" s="84">
        <v>-86958.1</v>
      </c>
      <c r="D148" s="84">
        <v>0</v>
      </c>
      <c r="E148" s="84">
        <v>0</v>
      </c>
      <c r="F148" s="85">
        <f t="shared" si="50"/>
        <v>0</v>
      </c>
      <c r="G148" s="84">
        <v>-86958.1</v>
      </c>
      <c r="H148" s="84">
        <v>0</v>
      </c>
      <c r="I148" s="84">
        <v>0</v>
      </c>
      <c r="J148" s="85">
        <f t="shared" si="49"/>
        <v>0</v>
      </c>
      <c r="K148" s="86">
        <v>-86958.1</v>
      </c>
      <c r="L148" s="86">
        <v>0</v>
      </c>
      <c r="M148" s="86">
        <v>0</v>
      </c>
      <c r="N148" s="87">
        <f t="shared" si="51"/>
        <v>0</v>
      </c>
      <c r="O148" s="84">
        <v>-86958.1</v>
      </c>
      <c r="P148" s="84">
        <v>0</v>
      </c>
      <c r="Q148" s="84">
        <v>0</v>
      </c>
      <c r="R148" s="85">
        <f t="shared" si="52"/>
        <v>0</v>
      </c>
      <c r="S148" s="84">
        <v>-86958.1</v>
      </c>
      <c r="T148" s="84">
        <v>0</v>
      </c>
      <c r="U148" s="84">
        <v>0</v>
      </c>
      <c r="V148" s="85">
        <f t="shared" si="53"/>
        <v>0</v>
      </c>
      <c r="W148" s="84">
        <v>-86958.1</v>
      </c>
      <c r="X148" s="84">
        <v>0</v>
      </c>
      <c r="Y148" s="84">
        <v>0</v>
      </c>
      <c r="Z148" s="85">
        <f t="shared" si="54"/>
        <v>0</v>
      </c>
      <c r="AA148" s="84">
        <v>-86958.1</v>
      </c>
      <c r="AB148" s="84">
        <v>0</v>
      </c>
      <c r="AC148" s="84">
        <v>0</v>
      </c>
      <c r="AD148" s="85">
        <f t="shared" si="55"/>
        <v>0</v>
      </c>
      <c r="AE148" s="84">
        <v>-86958.1</v>
      </c>
      <c r="AF148" s="84">
        <v>0</v>
      </c>
      <c r="AG148" s="84">
        <v>0</v>
      </c>
      <c r="AH148" s="85">
        <f t="shared" si="56"/>
        <v>0</v>
      </c>
      <c r="AI148" s="86">
        <v>-86958.1</v>
      </c>
      <c r="AJ148" s="86">
        <v>0</v>
      </c>
      <c r="AK148" s="86">
        <v>0</v>
      </c>
      <c r="AL148" s="87">
        <f t="shared" si="57"/>
        <v>0</v>
      </c>
      <c r="AM148" s="84">
        <v>-86958.1</v>
      </c>
      <c r="AN148" s="84">
        <v>0</v>
      </c>
      <c r="AO148" s="84">
        <v>0</v>
      </c>
      <c r="AP148" s="85">
        <f t="shared" si="58"/>
        <v>0</v>
      </c>
      <c r="AQ148" s="99">
        <v>-86958.1</v>
      </c>
      <c r="AR148" s="86">
        <v>0</v>
      </c>
      <c r="AS148" s="84">
        <v>0</v>
      </c>
      <c r="AT148" s="85">
        <f t="shared" si="60"/>
        <v>0</v>
      </c>
      <c r="AU148" s="84"/>
      <c r="AV148" s="86"/>
      <c r="AW148" s="86"/>
      <c r="AX148" s="87">
        <f t="shared" si="61"/>
        <v>0</v>
      </c>
      <c r="AY148" s="86">
        <f t="shared" si="62"/>
        <v>-956539.09999999986</v>
      </c>
      <c r="AZ148" s="86">
        <f t="shared" si="63"/>
        <v>0</v>
      </c>
      <c r="BA148" s="86">
        <f t="shared" si="64"/>
        <v>0</v>
      </c>
      <c r="BB148" s="85">
        <f t="shared" si="59"/>
        <v>0</v>
      </c>
      <c r="BC148" s="88" t="s">
        <v>785</v>
      </c>
      <c r="BD148" s="88" t="s">
        <v>789</v>
      </c>
      <c r="BE148" s="88" t="s">
        <v>805</v>
      </c>
      <c r="BF148" s="88" t="e">
        <v>#N/A</v>
      </c>
    </row>
    <row r="149" spans="1:58" x14ac:dyDescent="0.2">
      <c r="A149" s="89">
        <v>119526</v>
      </c>
      <c r="B149" s="90" t="s">
        <v>754</v>
      </c>
      <c r="C149" s="84">
        <v>0</v>
      </c>
      <c r="D149" s="84">
        <v>0</v>
      </c>
      <c r="E149" s="84">
        <v>0</v>
      </c>
      <c r="F149" s="85">
        <f t="shared" si="50"/>
        <v>0</v>
      </c>
      <c r="G149" s="84">
        <v>0</v>
      </c>
      <c r="H149" s="84">
        <v>0</v>
      </c>
      <c r="I149" s="84">
        <v>0</v>
      </c>
      <c r="J149" s="85">
        <f t="shared" si="49"/>
        <v>0</v>
      </c>
      <c r="K149" s="86">
        <v>0</v>
      </c>
      <c r="L149" s="86">
        <v>0</v>
      </c>
      <c r="M149" s="86">
        <v>0</v>
      </c>
      <c r="N149" s="87">
        <f t="shared" si="51"/>
        <v>0</v>
      </c>
      <c r="O149" s="84">
        <v>0</v>
      </c>
      <c r="P149" s="84">
        <v>0</v>
      </c>
      <c r="Q149" s="84">
        <v>0</v>
      </c>
      <c r="R149" s="85">
        <f t="shared" si="52"/>
        <v>0</v>
      </c>
      <c r="S149" s="84">
        <v>0</v>
      </c>
      <c r="T149" s="84">
        <v>0</v>
      </c>
      <c r="U149" s="84">
        <v>0</v>
      </c>
      <c r="V149" s="85">
        <f t="shared" si="53"/>
        <v>0</v>
      </c>
      <c r="W149" s="84">
        <v>0</v>
      </c>
      <c r="X149" s="84">
        <v>0</v>
      </c>
      <c r="Y149" s="84">
        <v>0</v>
      </c>
      <c r="Z149" s="85">
        <f t="shared" si="54"/>
        <v>0</v>
      </c>
      <c r="AA149" s="84">
        <v>0</v>
      </c>
      <c r="AB149" s="84">
        <v>0</v>
      </c>
      <c r="AC149" s="84">
        <v>0</v>
      </c>
      <c r="AD149" s="85">
        <f t="shared" si="55"/>
        <v>0</v>
      </c>
      <c r="AE149" s="84">
        <v>0</v>
      </c>
      <c r="AF149" s="84">
        <v>0</v>
      </c>
      <c r="AG149" s="84">
        <v>0</v>
      </c>
      <c r="AH149" s="85">
        <f t="shared" si="56"/>
        <v>0</v>
      </c>
      <c r="AI149" s="86">
        <v>0</v>
      </c>
      <c r="AJ149" s="86">
        <v>0</v>
      </c>
      <c r="AK149" s="86">
        <v>0</v>
      </c>
      <c r="AL149" s="87">
        <f t="shared" si="57"/>
        <v>0</v>
      </c>
      <c r="AM149" s="84">
        <v>0</v>
      </c>
      <c r="AN149" s="84">
        <v>0</v>
      </c>
      <c r="AO149" s="84">
        <v>0</v>
      </c>
      <c r="AP149" s="85">
        <f t="shared" si="58"/>
        <v>0</v>
      </c>
      <c r="AQ149" s="99">
        <v>0</v>
      </c>
      <c r="AR149" s="86">
        <v>0</v>
      </c>
      <c r="AS149" s="84">
        <v>0</v>
      </c>
      <c r="AT149" s="85">
        <f t="shared" si="60"/>
        <v>0</v>
      </c>
      <c r="AU149" s="84"/>
      <c r="AV149" s="86"/>
      <c r="AW149" s="86"/>
      <c r="AX149" s="87">
        <f t="shared" si="61"/>
        <v>0</v>
      </c>
      <c r="AY149" s="86">
        <f t="shared" si="62"/>
        <v>0</v>
      </c>
      <c r="AZ149" s="86">
        <f t="shared" si="63"/>
        <v>0</v>
      </c>
      <c r="BA149" s="86">
        <f t="shared" si="64"/>
        <v>0</v>
      </c>
      <c r="BB149" s="85">
        <f t="shared" si="59"/>
        <v>0</v>
      </c>
      <c r="BC149" s="88" t="s">
        <v>785</v>
      </c>
      <c r="BD149" s="88" t="s">
        <v>789</v>
      </c>
      <c r="BE149" s="88" t="s">
        <v>805</v>
      </c>
      <c r="BF149" s="88" t="s">
        <v>830</v>
      </c>
    </row>
    <row r="150" spans="1:58" x14ac:dyDescent="0.2">
      <c r="A150" s="83">
        <v>201063</v>
      </c>
      <c r="B150" s="84" t="s">
        <v>767</v>
      </c>
      <c r="C150" s="84">
        <v>0</v>
      </c>
      <c r="D150" s="84">
        <v>0</v>
      </c>
      <c r="E150" s="84">
        <v>0</v>
      </c>
      <c r="F150" s="85">
        <f t="shared" si="50"/>
        <v>0</v>
      </c>
      <c r="G150" s="84">
        <v>0</v>
      </c>
      <c r="H150" s="84">
        <v>0</v>
      </c>
      <c r="I150" s="84">
        <v>0</v>
      </c>
      <c r="J150" s="85">
        <f t="shared" si="49"/>
        <v>0</v>
      </c>
      <c r="K150" s="86">
        <v>0</v>
      </c>
      <c r="L150" s="86">
        <v>0</v>
      </c>
      <c r="M150" s="86">
        <v>0</v>
      </c>
      <c r="N150" s="87">
        <f t="shared" si="51"/>
        <v>0</v>
      </c>
      <c r="O150" s="84">
        <v>0</v>
      </c>
      <c r="P150" s="84">
        <v>0</v>
      </c>
      <c r="Q150" s="84">
        <v>0</v>
      </c>
      <c r="R150" s="85">
        <f t="shared" si="52"/>
        <v>0</v>
      </c>
      <c r="S150" s="84">
        <v>0</v>
      </c>
      <c r="T150" s="84">
        <v>0</v>
      </c>
      <c r="U150" s="84">
        <v>0</v>
      </c>
      <c r="V150" s="85">
        <f t="shared" si="53"/>
        <v>0</v>
      </c>
      <c r="W150" s="84">
        <v>0</v>
      </c>
      <c r="X150" s="84">
        <v>0</v>
      </c>
      <c r="Y150" s="84">
        <v>0</v>
      </c>
      <c r="Z150" s="85">
        <f t="shared" si="54"/>
        <v>0</v>
      </c>
      <c r="AA150" s="84">
        <v>0</v>
      </c>
      <c r="AB150" s="84">
        <v>0</v>
      </c>
      <c r="AC150" s="84">
        <v>0</v>
      </c>
      <c r="AD150" s="85">
        <f t="shared" si="55"/>
        <v>0</v>
      </c>
      <c r="AE150" s="84">
        <v>0</v>
      </c>
      <c r="AF150" s="84">
        <v>0</v>
      </c>
      <c r="AG150" s="84">
        <v>0</v>
      </c>
      <c r="AH150" s="85">
        <f t="shared" si="56"/>
        <v>0</v>
      </c>
      <c r="AI150" s="86">
        <v>0</v>
      </c>
      <c r="AJ150" s="86">
        <v>0</v>
      </c>
      <c r="AK150" s="86">
        <v>0</v>
      </c>
      <c r="AL150" s="87">
        <f t="shared" si="57"/>
        <v>0</v>
      </c>
      <c r="AM150" s="84">
        <v>0</v>
      </c>
      <c r="AN150" s="84">
        <v>0</v>
      </c>
      <c r="AO150" s="84">
        <v>0</v>
      </c>
      <c r="AP150" s="85">
        <f t="shared" si="58"/>
        <v>0</v>
      </c>
      <c r="AQ150" s="99">
        <v>0</v>
      </c>
      <c r="AR150" s="86">
        <v>0</v>
      </c>
      <c r="AS150" s="84">
        <v>0</v>
      </c>
      <c r="AT150" s="85">
        <f t="shared" si="60"/>
        <v>0</v>
      </c>
      <c r="AU150" s="84"/>
      <c r="AV150" s="86"/>
      <c r="AW150" s="86"/>
      <c r="AX150" s="87">
        <f t="shared" si="61"/>
        <v>0</v>
      </c>
      <c r="AY150" s="86">
        <f t="shared" si="62"/>
        <v>0</v>
      </c>
      <c r="AZ150" s="86">
        <f t="shared" si="63"/>
        <v>0</v>
      </c>
      <c r="BA150" s="86">
        <f t="shared" si="64"/>
        <v>0</v>
      </c>
      <c r="BB150" s="85">
        <f t="shared" si="59"/>
        <v>0</v>
      </c>
      <c r="BC150" s="88" t="s">
        <v>785</v>
      </c>
      <c r="BD150" s="88" t="s">
        <v>789</v>
      </c>
      <c r="BE150" s="88" t="s">
        <v>805</v>
      </c>
      <c r="BF150" s="88" t="s">
        <v>830</v>
      </c>
    </row>
    <row r="151" spans="1:58" x14ac:dyDescent="0.2">
      <c r="A151" s="83">
        <v>211134</v>
      </c>
      <c r="B151" s="84" t="s">
        <v>852</v>
      </c>
      <c r="C151" s="84">
        <v>-3750</v>
      </c>
      <c r="D151" s="84">
        <v>0</v>
      </c>
      <c r="E151" s="84">
        <v>0</v>
      </c>
      <c r="F151" s="85">
        <f t="shared" si="50"/>
        <v>0</v>
      </c>
      <c r="G151" s="84">
        <v>0</v>
      </c>
      <c r="H151" s="84">
        <v>0</v>
      </c>
      <c r="I151" s="84">
        <v>0</v>
      </c>
      <c r="J151" s="85">
        <f t="shared" si="49"/>
        <v>0</v>
      </c>
      <c r="K151" s="86">
        <v>0</v>
      </c>
      <c r="L151" s="86">
        <v>0</v>
      </c>
      <c r="M151" s="86">
        <v>0</v>
      </c>
      <c r="N151" s="87">
        <f t="shared" si="51"/>
        <v>0</v>
      </c>
      <c r="O151" s="84">
        <v>0</v>
      </c>
      <c r="P151" s="84">
        <v>0</v>
      </c>
      <c r="Q151" s="84">
        <v>0</v>
      </c>
      <c r="R151" s="85">
        <f t="shared" si="52"/>
        <v>0</v>
      </c>
      <c r="S151" s="84">
        <v>0</v>
      </c>
      <c r="T151" s="84">
        <v>0</v>
      </c>
      <c r="U151" s="84">
        <v>0</v>
      </c>
      <c r="V151" s="85">
        <f t="shared" si="53"/>
        <v>0</v>
      </c>
      <c r="W151" s="84">
        <v>-40000</v>
      </c>
      <c r="X151" s="84">
        <v>0</v>
      </c>
      <c r="Y151" s="84">
        <v>0</v>
      </c>
      <c r="Z151" s="85">
        <f t="shared" si="54"/>
        <v>0</v>
      </c>
      <c r="AA151" s="84">
        <v>-40000</v>
      </c>
      <c r="AB151" s="84">
        <v>0</v>
      </c>
      <c r="AC151" s="84">
        <v>0</v>
      </c>
      <c r="AD151" s="85">
        <f t="shared" si="55"/>
        <v>0</v>
      </c>
      <c r="AE151" s="84">
        <v>0</v>
      </c>
      <c r="AF151" s="84">
        <v>0</v>
      </c>
      <c r="AG151" s="84">
        <v>0</v>
      </c>
      <c r="AH151" s="85">
        <f t="shared" si="56"/>
        <v>0</v>
      </c>
      <c r="AI151" s="86">
        <v>0</v>
      </c>
      <c r="AJ151" s="86">
        <v>0</v>
      </c>
      <c r="AK151" s="86">
        <v>0</v>
      </c>
      <c r="AL151" s="87">
        <f t="shared" si="57"/>
        <v>0</v>
      </c>
      <c r="AM151" s="84">
        <v>0</v>
      </c>
      <c r="AN151" s="84">
        <v>0</v>
      </c>
      <c r="AO151" s="84">
        <v>0</v>
      </c>
      <c r="AP151" s="85">
        <f t="shared" si="58"/>
        <v>0</v>
      </c>
      <c r="AQ151" s="99">
        <v>0</v>
      </c>
      <c r="AR151" s="86">
        <v>0</v>
      </c>
      <c r="AS151" s="84">
        <v>0</v>
      </c>
      <c r="AT151" s="85">
        <f t="shared" si="60"/>
        <v>0</v>
      </c>
      <c r="AU151" s="84"/>
      <c r="AV151" s="86"/>
      <c r="AW151" s="86"/>
      <c r="AX151" s="87">
        <f t="shared" si="61"/>
        <v>0</v>
      </c>
      <c r="AY151" s="86">
        <f t="shared" si="62"/>
        <v>-83750</v>
      </c>
      <c r="AZ151" s="86">
        <f t="shared" si="63"/>
        <v>0</v>
      </c>
      <c r="BA151" s="86">
        <f t="shared" si="64"/>
        <v>0</v>
      </c>
      <c r="BB151" s="85">
        <f t="shared" si="59"/>
        <v>0</v>
      </c>
      <c r="BC151" s="88" t="s">
        <v>785</v>
      </c>
      <c r="BD151" s="88" t="s">
        <v>789</v>
      </c>
      <c r="BE151" s="88" t="s">
        <v>805</v>
      </c>
      <c r="BF151" s="88" t="s">
        <v>830</v>
      </c>
    </row>
    <row r="152" spans="1:58" x14ac:dyDescent="0.2">
      <c r="A152" s="83">
        <v>213655</v>
      </c>
      <c r="B152" s="83" t="s">
        <v>1739</v>
      </c>
      <c r="C152" s="84">
        <v>0</v>
      </c>
      <c r="D152" s="84">
        <v>0</v>
      </c>
      <c r="E152" s="84">
        <v>0</v>
      </c>
      <c r="F152" s="85">
        <f t="shared" si="50"/>
        <v>0</v>
      </c>
      <c r="G152" s="84">
        <v>0</v>
      </c>
      <c r="H152" s="84">
        <v>0</v>
      </c>
      <c r="I152" s="84">
        <v>0</v>
      </c>
      <c r="J152" s="85">
        <f>IFERROR(G152/(H152/30),0)</f>
        <v>0</v>
      </c>
      <c r="K152" s="84">
        <v>0</v>
      </c>
      <c r="L152" s="84">
        <v>0</v>
      </c>
      <c r="M152" s="84">
        <v>0</v>
      </c>
      <c r="N152" s="85">
        <f t="shared" si="51"/>
        <v>0</v>
      </c>
      <c r="O152" s="84">
        <v>0</v>
      </c>
      <c r="P152" s="84">
        <v>0</v>
      </c>
      <c r="Q152" s="84">
        <v>0</v>
      </c>
      <c r="R152" s="85">
        <f t="shared" si="52"/>
        <v>0</v>
      </c>
      <c r="S152" s="84">
        <v>-20300</v>
      </c>
      <c r="T152" s="84">
        <v>501200</v>
      </c>
      <c r="U152" s="84">
        <v>67</v>
      </c>
      <c r="V152" s="85">
        <f t="shared" si="53"/>
        <v>-1.255586592178771</v>
      </c>
      <c r="W152" s="84">
        <v>28809.99</v>
      </c>
      <c r="X152" s="84">
        <v>864150</v>
      </c>
      <c r="Y152" s="84">
        <v>113</v>
      </c>
      <c r="Z152" s="85">
        <f t="shared" si="54"/>
        <v>1.000173233813574</v>
      </c>
      <c r="AA152" s="84">
        <v>266150</v>
      </c>
      <c r="AB152" s="84">
        <v>819660</v>
      </c>
      <c r="AC152" s="84">
        <v>111</v>
      </c>
      <c r="AD152" s="85">
        <f t="shared" si="55"/>
        <v>10.065941975941245</v>
      </c>
      <c r="AE152" s="84">
        <v>289080</v>
      </c>
      <c r="AF152" s="84">
        <v>226300</v>
      </c>
      <c r="AG152" s="84">
        <v>30</v>
      </c>
      <c r="AH152" s="85">
        <f t="shared" si="56"/>
        <v>38.322580645161295</v>
      </c>
      <c r="AI152" s="86">
        <v>282735</v>
      </c>
      <c r="AJ152" s="86">
        <v>0</v>
      </c>
      <c r="AK152" s="86">
        <v>0</v>
      </c>
      <c r="AL152" s="87">
        <f t="shared" si="57"/>
        <v>0</v>
      </c>
      <c r="AM152" s="84">
        <v>215138</v>
      </c>
      <c r="AN152" s="84">
        <v>302316</v>
      </c>
      <c r="AO152" s="84">
        <v>42.7</v>
      </c>
      <c r="AP152" s="85">
        <f t="shared" si="58"/>
        <v>22.060618690376955</v>
      </c>
      <c r="AQ152" s="99">
        <v>213749</v>
      </c>
      <c r="AR152" s="86">
        <v>391500</v>
      </c>
      <c r="AS152" s="84">
        <v>50</v>
      </c>
      <c r="AT152" s="85">
        <f t="shared" si="60"/>
        <v>15.287284802043423</v>
      </c>
      <c r="AU152" s="83"/>
      <c r="AV152" s="83"/>
      <c r="AW152" s="83"/>
      <c r="AX152" s="87">
        <f t="shared" si="61"/>
        <v>0</v>
      </c>
      <c r="AY152" s="86">
        <f t="shared" si="62"/>
        <v>1275361.99</v>
      </c>
      <c r="AZ152" s="86">
        <f t="shared" si="63"/>
        <v>3105126</v>
      </c>
      <c r="BA152" s="86">
        <f t="shared" si="64"/>
        <v>413.7</v>
      </c>
      <c r="BB152" s="85">
        <f t="shared" si="59"/>
        <v>12.321838051016288</v>
      </c>
      <c r="BC152" s="83" t="s">
        <v>785</v>
      </c>
      <c r="BD152" s="83" t="s">
        <v>789</v>
      </c>
      <c r="BE152" s="88" t="s">
        <v>805</v>
      </c>
      <c r="BF152" s="83"/>
    </row>
    <row r="153" spans="1:58" x14ac:dyDescent="0.2">
      <c r="A153" s="91">
        <v>215473</v>
      </c>
      <c r="B153" s="91" t="s">
        <v>1780</v>
      </c>
      <c r="C153" s="84">
        <v>0</v>
      </c>
      <c r="D153" s="84">
        <v>0</v>
      </c>
      <c r="E153" s="84">
        <v>0</v>
      </c>
      <c r="F153" s="85">
        <f t="shared" si="50"/>
        <v>0</v>
      </c>
      <c r="G153" s="84">
        <v>0</v>
      </c>
      <c r="H153" s="84">
        <v>0</v>
      </c>
      <c r="I153" s="84">
        <v>0</v>
      </c>
      <c r="J153" s="85">
        <f>IFERROR(G153/(H153/30),0)</f>
        <v>0</v>
      </c>
      <c r="K153" s="84">
        <v>0</v>
      </c>
      <c r="L153" s="84">
        <v>0</v>
      </c>
      <c r="M153" s="84">
        <v>0</v>
      </c>
      <c r="N153" s="85">
        <f t="shared" si="51"/>
        <v>0</v>
      </c>
      <c r="O153" s="84">
        <v>0</v>
      </c>
      <c r="P153" s="84">
        <v>0</v>
      </c>
      <c r="Q153" s="84">
        <v>0</v>
      </c>
      <c r="R153" s="85">
        <f t="shared" si="52"/>
        <v>0</v>
      </c>
      <c r="S153" s="84">
        <v>0</v>
      </c>
      <c r="T153" s="84">
        <v>0</v>
      </c>
      <c r="U153" s="84">
        <v>0</v>
      </c>
      <c r="V153" s="85">
        <f t="shared" si="53"/>
        <v>0</v>
      </c>
      <c r="W153" s="84">
        <v>0</v>
      </c>
      <c r="X153" s="84">
        <v>0</v>
      </c>
      <c r="Y153" s="84">
        <v>0</v>
      </c>
      <c r="Z153" s="85">
        <f t="shared" si="54"/>
        <v>0</v>
      </c>
      <c r="AA153" s="84">
        <v>0</v>
      </c>
      <c r="AB153" s="84">
        <v>0</v>
      </c>
      <c r="AC153" s="84">
        <v>0</v>
      </c>
      <c r="AD153" s="85">
        <f t="shared" si="55"/>
        <v>0</v>
      </c>
      <c r="AE153" s="92">
        <v>0</v>
      </c>
      <c r="AF153" s="93">
        <v>0</v>
      </c>
      <c r="AG153" s="93">
        <v>0</v>
      </c>
      <c r="AH153" s="93">
        <f t="shared" si="56"/>
        <v>0</v>
      </c>
      <c r="AI153" s="86">
        <v>-4200</v>
      </c>
      <c r="AJ153" s="86">
        <v>145400</v>
      </c>
      <c r="AK153" s="86">
        <v>20</v>
      </c>
      <c r="AL153" s="87">
        <f t="shared" si="57"/>
        <v>-0.89546079779917476</v>
      </c>
      <c r="AM153" s="84">
        <v>-7400</v>
      </c>
      <c r="AN153" s="84">
        <v>0</v>
      </c>
      <c r="AO153" s="84">
        <v>0</v>
      </c>
      <c r="AP153" s="85">
        <f t="shared" si="58"/>
        <v>0</v>
      </c>
      <c r="AQ153" s="99">
        <v>-4000</v>
      </c>
      <c r="AR153" s="86">
        <v>147600</v>
      </c>
      <c r="AS153" s="84">
        <v>20</v>
      </c>
      <c r="AT153" s="85">
        <f t="shared" si="60"/>
        <v>-0.75880758807588078</v>
      </c>
      <c r="AU153" s="92"/>
      <c r="AV153" s="93"/>
      <c r="AW153" s="93"/>
      <c r="AX153" s="87">
        <f t="shared" si="61"/>
        <v>0</v>
      </c>
      <c r="AY153" s="86">
        <f t="shared" si="62"/>
        <v>-15600</v>
      </c>
      <c r="AZ153" s="86">
        <f t="shared" si="63"/>
        <v>293000</v>
      </c>
      <c r="BA153" s="86">
        <f t="shared" si="64"/>
        <v>40</v>
      </c>
      <c r="BB153" s="85">
        <f t="shared" si="59"/>
        <v>-1.5972696245733788</v>
      </c>
      <c r="BC153" s="92" t="s">
        <v>785</v>
      </c>
      <c r="BD153" s="92" t="s">
        <v>789</v>
      </c>
      <c r="BE153" s="88" t="s">
        <v>805</v>
      </c>
      <c r="BF153" s="92"/>
    </row>
    <row r="154" spans="1:58" x14ac:dyDescent="0.2">
      <c r="A154" s="83">
        <v>119074</v>
      </c>
      <c r="B154" s="84" t="s">
        <v>868</v>
      </c>
      <c r="C154" s="84">
        <v>296505</v>
      </c>
      <c r="D154" s="84">
        <v>170750</v>
      </c>
      <c r="E154" s="84">
        <v>25</v>
      </c>
      <c r="F154" s="85">
        <f t="shared" si="50"/>
        <v>52.094582723279643</v>
      </c>
      <c r="G154" s="84">
        <v>89755</v>
      </c>
      <c r="H154" s="84">
        <v>92875</v>
      </c>
      <c r="I154" s="84">
        <v>12.5</v>
      </c>
      <c r="J154" s="85">
        <f t="shared" ref="J154:J173" si="65">IFERROR(G154/(H154/31),0)</f>
        <v>29.958600269179005</v>
      </c>
      <c r="K154" s="86">
        <v>-7755</v>
      </c>
      <c r="L154" s="86">
        <v>107270</v>
      </c>
      <c r="M154" s="86">
        <v>14</v>
      </c>
      <c r="N154" s="87">
        <f t="shared" si="51"/>
        <v>-2.1688263260930363</v>
      </c>
      <c r="O154" s="84">
        <v>123470.01</v>
      </c>
      <c r="P154" s="84">
        <v>192940</v>
      </c>
      <c r="Q154" s="84">
        <v>26</v>
      </c>
      <c r="R154" s="85">
        <f t="shared" si="52"/>
        <v>19.838137814864723</v>
      </c>
      <c r="S154" s="84">
        <v>-9179.99</v>
      </c>
      <c r="T154" s="84">
        <v>139600</v>
      </c>
      <c r="U154" s="84">
        <v>20</v>
      </c>
      <c r="V154" s="85">
        <f t="shared" si="53"/>
        <v>-2.0385364613180514</v>
      </c>
      <c r="W154" s="84">
        <v>151558.76999999999</v>
      </c>
      <c r="X154" s="84">
        <v>394932.5</v>
      </c>
      <c r="Y154" s="84">
        <v>55.25</v>
      </c>
      <c r="Z154" s="85">
        <f t="shared" si="54"/>
        <v>11.512760028612485</v>
      </c>
      <c r="AA154" s="84">
        <v>172073.77</v>
      </c>
      <c r="AB154" s="84">
        <v>29960</v>
      </c>
      <c r="AC154" s="84">
        <v>4</v>
      </c>
      <c r="AD154" s="85">
        <f t="shared" si="55"/>
        <v>178.0469582777036</v>
      </c>
      <c r="AE154" s="84">
        <v>-11176.23</v>
      </c>
      <c r="AF154" s="84">
        <v>174750</v>
      </c>
      <c r="AG154" s="84">
        <v>25</v>
      </c>
      <c r="AH154" s="85">
        <f t="shared" si="56"/>
        <v>-1.9186660944206009</v>
      </c>
      <c r="AI154" s="86">
        <v>-13676.23</v>
      </c>
      <c r="AJ154" s="86">
        <v>0</v>
      </c>
      <c r="AK154" s="86">
        <v>0</v>
      </c>
      <c r="AL154" s="87">
        <f t="shared" si="57"/>
        <v>0</v>
      </c>
      <c r="AM154" s="84">
        <v>121753.77</v>
      </c>
      <c r="AN154" s="84">
        <v>396150</v>
      </c>
      <c r="AO154" s="84">
        <v>56</v>
      </c>
      <c r="AP154" s="85">
        <f t="shared" si="58"/>
        <v>9.5276205225293449</v>
      </c>
      <c r="AQ154" s="99">
        <v>341733.77</v>
      </c>
      <c r="AR154" s="86">
        <v>368850</v>
      </c>
      <c r="AS154" s="84">
        <v>51</v>
      </c>
      <c r="AT154" s="85">
        <f t="shared" si="60"/>
        <v>25.941563128643079</v>
      </c>
      <c r="AU154" s="84"/>
      <c r="AV154" s="86"/>
      <c r="AW154" s="86"/>
      <c r="AX154" s="87">
        <f t="shared" si="61"/>
        <v>0</v>
      </c>
      <c r="AY154" s="86">
        <f t="shared" si="62"/>
        <v>1255062.6400000001</v>
      </c>
      <c r="AZ154" s="86">
        <f t="shared" si="63"/>
        <v>2068077.5</v>
      </c>
      <c r="BA154" s="86">
        <f t="shared" si="64"/>
        <v>288.75</v>
      </c>
      <c r="BB154" s="85">
        <f t="shared" si="59"/>
        <v>18.206222542433736</v>
      </c>
      <c r="BC154" s="88" t="s">
        <v>791</v>
      </c>
      <c r="BD154" s="88" t="s">
        <v>789</v>
      </c>
      <c r="BE154" s="88" t="s">
        <v>805</v>
      </c>
      <c r="BF154" s="88" t="s">
        <v>831</v>
      </c>
    </row>
    <row r="155" spans="1:58" x14ac:dyDescent="0.2">
      <c r="A155" s="83">
        <v>146791</v>
      </c>
      <c r="B155" s="84" t="s">
        <v>124</v>
      </c>
      <c r="C155" s="84">
        <v>351601.51</v>
      </c>
      <c r="D155" s="84">
        <v>0</v>
      </c>
      <c r="E155" s="84">
        <v>0</v>
      </c>
      <c r="F155" s="85">
        <f t="shared" si="50"/>
        <v>0</v>
      </c>
      <c r="G155" s="84">
        <v>-21233.49</v>
      </c>
      <c r="H155" s="84">
        <v>447217.5</v>
      </c>
      <c r="I155" s="84">
        <v>54.75</v>
      </c>
      <c r="J155" s="85">
        <f t="shared" si="65"/>
        <v>-1.4718524878834125</v>
      </c>
      <c r="K155" s="86">
        <v>291040.26</v>
      </c>
      <c r="L155" s="86">
        <v>330960</v>
      </c>
      <c r="M155" s="86">
        <v>42</v>
      </c>
      <c r="N155" s="87">
        <f t="shared" si="51"/>
        <v>26.381459390862943</v>
      </c>
      <c r="O155" s="84">
        <v>244140.26</v>
      </c>
      <c r="P155" s="84">
        <v>915600</v>
      </c>
      <c r="Q155" s="84">
        <v>126</v>
      </c>
      <c r="R155" s="85">
        <f t="shared" si="52"/>
        <v>8.2659983180428132</v>
      </c>
      <c r="S155" s="84">
        <v>296500.26</v>
      </c>
      <c r="T155" s="84">
        <v>309960</v>
      </c>
      <c r="U155" s="84">
        <v>42</v>
      </c>
      <c r="V155" s="85">
        <f t="shared" si="53"/>
        <v>29.653852303523038</v>
      </c>
      <c r="W155" s="84">
        <v>265660.26</v>
      </c>
      <c r="X155" s="84">
        <v>624120</v>
      </c>
      <c r="Y155" s="84">
        <v>84</v>
      </c>
      <c r="Z155" s="85">
        <f t="shared" si="54"/>
        <v>12.769672178427227</v>
      </c>
      <c r="AA155" s="84">
        <v>262975.26</v>
      </c>
      <c r="AB155" s="84">
        <v>580560</v>
      </c>
      <c r="AC155" s="84">
        <v>84</v>
      </c>
      <c r="AD155" s="85">
        <f t="shared" si="55"/>
        <v>14.042016432410087</v>
      </c>
      <c r="AE155" s="84">
        <v>271295.26</v>
      </c>
      <c r="AF155" s="84">
        <v>291480</v>
      </c>
      <c r="AG155" s="84">
        <v>42</v>
      </c>
      <c r="AH155" s="85">
        <f t="shared" si="56"/>
        <v>27.922525730753396</v>
      </c>
      <c r="AI155" s="86">
        <v>282580.26</v>
      </c>
      <c r="AJ155" s="86">
        <v>604080</v>
      </c>
      <c r="AK155" s="86">
        <v>87</v>
      </c>
      <c r="AL155" s="87">
        <f t="shared" si="57"/>
        <v>14.501370778704807</v>
      </c>
      <c r="AM155" s="84">
        <v>124840.26</v>
      </c>
      <c r="AN155" s="84">
        <v>0</v>
      </c>
      <c r="AO155" s="84">
        <v>0</v>
      </c>
      <c r="AP155" s="85">
        <f t="shared" si="58"/>
        <v>0</v>
      </c>
      <c r="AQ155" s="99">
        <v>321640.26</v>
      </c>
      <c r="AR155" s="86">
        <v>333500</v>
      </c>
      <c r="AS155" s="84">
        <v>45</v>
      </c>
      <c r="AT155" s="85">
        <f t="shared" si="60"/>
        <v>27.004279700149926</v>
      </c>
      <c r="AU155" s="84"/>
      <c r="AV155" s="86"/>
      <c r="AW155" s="86"/>
      <c r="AX155" s="87">
        <f t="shared" si="61"/>
        <v>0</v>
      </c>
      <c r="AY155" s="86">
        <f t="shared" si="62"/>
        <v>2691040.3599999994</v>
      </c>
      <c r="AZ155" s="86">
        <f t="shared" si="63"/>
        <v>4437477.5</v>
      </c>
      <c r="BA155" s="86">
        <f t="shared" si="64"/>
        <v>606.75</v>
      </c>
      <c r="BB155" s="85">
        <f t="shared" si="59"/>
        <v>18.193041159081929</v>
      </c>
      <c r="BC155" s="88" t="s">
        <v>791</v>
      </c>
      <c r="BD155" s="88" t="s">
        <v>789</v>
      </c>
      <c r="BE155" s="88" t="s">
        <v>805</v>
      </c>
      <c r="BF155" s="88" t="s">
        <v>831</v>
      </c>
    </row>
    <row r="156" spans="1:58" x14ac:dyDescent="0.2">
      <c r="A156" s="83">
        <v>149403</v>
      </c>
      <c r="B156" s="84" t="s">
        <v>153</v>
      </c>
      <c r="C156" s="84">
        <v>-25593.29</v>
      </c>
      <c r="D156" s="84">
        <v>0</v>
      </c>
      <c r="E156" s="84">
        <v>0</v>
      </c>
      <c r="F156" s="85">
        <f t="shared" si="50"/>
        <v>0</v>
      </c>
      <c r="G156" s="84">
        <v>-25593.29</v>
      </c>
      <c r="H156" s="84">
        <v>0</v>
      </c>
      <c r="I156" s="84">
        <v>0</v>
      </c>
      <c r="J156" s="85">
        <f t="shared" si="65"/>
        <v>0</v>
      </c>
      <c r="K156" s="86">
        <v>-25593.29</v>
      </c>
      <c r="L156" s="86">
        <v>0</v>
      </c>
      <c r="M156" s="86">
        <v>0</v>
      </c>
      <c r="N156" s="87">
        <f t="shared" si="51"/>
        <v>0</v>
      </c>
      <c r="O156" s="84">
        <v>-25593.29</v>
      </c>
      <c r="P156" s="84">
        <v>0</v>
      </c>
      <c r="Q156" s="84">
        <v>0</v>
      </c>
      <c r="R156" s="85">
        <f t="shared" si="52"/>
        <v>0</v>
      </c>
      <c r="S156" s="84">
        <v>-25593.29</v>
      </c>
      <c r="T156" s="84">
        <v>0</v>
      </c>
      <c r="U156" s="84">
        <v>0</v>
      </c>
      <c r="V156" s="85">
        <f t="shared" si="53"/>
        <v>0</v>
      </c>
      <c r="W156" s="84">
        <v>-25593.29</v>
      </c>
      <c r="X156" s="84">
        <v>0</v>
      </c>
      <c r="Y156" s="84">
        <v>0</v>
      </c>
      <c r="Z156" s="85">
        <f t="shared" si="54"/>
        <v>0</v>
      </c>
      <c r="AA156" s="84">
        <v>-3943.29</v>
      </c>
      <c r="AB156" s="84">
        <v>86125</v>
      </c>
      <c r="AC156" s="84">
        <v>12.5</v>
      </c>
      <c r="AD156" s="85">
        <f t="shared" si="55"/>
        <v>-1.4193554716981134</v>
      </c>
      <c r="AE156" s="84">
        <v>-5193.29</v>
      </c>
      <c r="AF156" s="84">
        <v>0</v>
      </c>
      <c r="AG156" s="84">
        <v>0</v>
      </c>
      <c r="AH156" s="85">
        <f t="shared" si="56"/>
        <v>0</v>
      </c>
      <c r="AI156" s="86">
        <v>-5193.29</v>
      </c>
      <c r="AJ156" s="86">
        <v>0</v>
      </c>
      <c r="AK156" s="86">
        <v>0</v>
      </c>
      <c r="AL156" s="87">
        <f t="shared" si="57"/>
        <v>0</v>
      </c>
      <c r="AM156" s="84">
        <v>-5943.29</v>
      </c>
      <c r="AN156" s="84">
        <v>0</v>
      </c>
      <c r="AO156" s="84">
        <v>0</v>
      </c>
      <c r="AP156" s="85">
        <f t="shared" si="58"/>
        <v>0</v>
      </c>
      <c r="AQ156" s="99">
        <v>-5943.29</v>
      </c>
      <c r="AR156" s="86">
        <v>0</v>
      </c>
      <c r="AS156" s="84">
        <v>0</v>
      </c>
      <c r="AT156" s="85">
        <f t="shared" si="60"/>
        <v>0</v>
      </c>
      <c r="AU156" s="84"/>
      <c r="AV156" s="86"/>
      <c r="AW156" s="86"/>
      <c r="AX156" s="87">
        <f t="shared" si="61"/>
        <v>0</v>
      </c>
      <c r="AY156" s="86">
        <f t="shared" si="62"/>
        <v>-179776.19000000006</v>
      </c>
      <c r="AZ156" s="86">
        <f t="shared" si="63"/>
        <v>86125</v>
      </c>
      <c r="BA156" s="86">
        <f t="shared" si="64"/>
        <v>12.5</v>
      </c>
      <c r="BB156" s="85">
        <f t="shared" si="59"/>
        <v>-62.621604644412209</v>
      </c>
      <c r="BC156" s="88" t="s">
        <v>791</v>
      </c>
      <c r="BD156" s="88" t="s">
        <v>789</v>
      </c>
      <c r="BE156" s="88" t="s">
        <v>805</v>
      </c>
      <c r="BF156" s="88" t="s">
        <v>831</v>
      </c>
    </row>
    <row r="157" spans="1:58" x14ac:dyDescent="0.2">
      <c r="A157" s="83">
        <v>174713</v>
      </c>
      <c r="B157" s="84" t="s">
        <v>273</v>
      </c>
      <c r="C157" s="84">
        <v>506778.9</v>
      </c>
      <c r="D157" s="84">
        <v>112695</v>
      </c>
      <c r="E157" s="84">
        <v>16.5</v>
      </c>
      <c r="F157" s="85">
        <f t="shared" si="50"/>
        <v>134.9072008518568</v>
      </c>
      <c r="G157" s="84">
        <v>259778.9</v>
      </c>
      <c r="H157" s="84">
        <v>0</v>
      </c>
      <c r="I157" s="84">
        <v>0</v>
      </c>
      <c r="J157" s="85">
        <f t="shared" si="65"/>
        <v>0</v>
      </c>
      <c r="K157" s="86">
        <v>459768.9</v>
      </c>
      <c r="L157" s="86">
        <v>598585</v>
      </c>
      <c r="M157" s="86">
        <v>79.5</v>
      </c>
      <c r="N157" s="87">
        <f t="shared" si="51"/>
        <v>23.042787574028754</v>
      </c>
      <c r="O157" s="84">
        <v>455183.9</v>
      </c>
      <c r="P157" s="84">
        <v>89875</v>
      </c>
      <c r="Q157" s="84">
        <v>12.5</v>
      </c>
      <c r="R157" s="85">
        <f t="shared" si="52"/>
        <v>157.00362614742701</v>
      </c>
      <c r="S157" s="84">
        <v>355183.9</v>
      </c>
      <c r="T157" s="84">
        <v>0</v>
      </c>
      <c r="U157" s="84">
        <v>0</v>
      </c>
      <c r="V157" s="85">
        <f t="shared" si="53"/>
        <v>0</v>
      </c>
      <c r="W157" s="84">
        <v>281343.90000000002</v>
      </c>
      <c r="X157" s="84">
        <v>298960</v>
      </c>
      <c r="Y157" s="84">
        <v>42</v>
      </c>
      <c r="Z157" s="85">
        <f t="shared" si="54"/>
        <v>28.23226184104897</v>
      </c>
      <c r="AA157" s="84">
        <v>273463.90000000002</v>
      </c>
      <c r="AB157" s="84">
        <v>295780</v>
      </c>
      <c r="AC157" s="84">
        <v>42</v>
      </c>
      <c r="AD157" s="85">
        <f t="shared" si="55"/>
        <v>28.661102508621273</v>
      </c>
      <c r="AE157" s="84">
        <v>330543.89</v>
      </c>
      <c r="AF157" s="84">
        <v>488930</v>
      </c>
      <c r="AG157" s="84">
        <v>67</v>
      </c>
      <c r="AH157" s="85">
        <f t="shared" si="56"/>
        <v>20.281669564150288</v>
      </c>
      <c r="AI157" s="86">
        <v>244201.39</v>
      </c>
      <c r="AJ157" s="86">
        <v>96125</v>
      </c>
      <c r="AK157" s="86">
        <v>12.5</v>
      </c>
      <c r="AL157" s="87">
        <f t="shared" si="57"/>
        <v>78.754154382314695</v>
      </c>
      <c r="AM157" s="84">
        <v>386031.4</v>
      </c>
      <c r="AN157" s="84">
        <v>407375</v>
      </c>
      <c r="AO157" s="84">
        <v>57.5</v>
      </c>
      <c r="AP157" s="85">
        <f t="shared" si="58"/>
        <v>29.375816876342437</v>
      </c>
      <c r="AQ157" s="99">
        <v>195481.4</v>
      </c>
      <c r="AR157" s="86">
        <v>0</v>
      </c>
      <c r="AS157" s="84">
        <v>0</v>
      </c>
      <c r="AT157" s="85">
        <f t="shared" si="60"/>
        <v>0</v>
      </c>
      <c r="AU157" s="84"/>
      <c r="AV157" s="86"/>
      <c r="AW157" s="86"/>
      <c r="AX157" s="87">
        <f t="shared" si="61"/>
        <v>0</v>
      </c>
      <c r="AY157" s="86">
        <f t="shared" si="62"/>
        <v>3747760.38</v>
      </c>
      <c r="AZ157" s="86">
        <f t="shared" si="63"/>
        <v>2388325</v>
      </c>
      <c r="BA157" s="86">
        <f t="shared" si="64"/>
        <v>329.5</v>
      </c>
      <c r="BB157" s="85">
        <f t="shared" si="59"/>
        <v>47.076009923272586</v>
      </c>
      <c r="BC157" s="88" t="s">
        <v>791</v>
      </c>
      <c r="BD157" s="88" t="s">
        <v>789</v>
      </c>
      <c r="BE157" s="88" t="s">
        <v>805</v>
      </c>
      <c r="BF157" s="88" t="s">
        <v>831</v>
      </c>
    </row>
    <row r="158" spans="1:58" x14ac:dyDescent="0.2">
      <c r="A158" s="83">
        <v>175313</v>
      </c>
      <c r="B158" s="84" t="s">
        <v>279</v>
      </c>
      <c r="C158" s="84">
        <v>-89262.93</v>
      </c>
      <c r="D158" s="84">
        <v>0</v>
      </c>
      <c r="E158" s="84">
        <v>0</v>
      </c>
      <c r="F158" s="85">
        <f t="shared" si="50"/>
        <v>0</v>
      </c>
      <c r="G158" s="84">
        <v>-89262.93</v>
      </c>
      <c r="H158" s="84">
        <v>0</v>
      </c>
      <c r="I158" s="84">
        <v>0</v>
      </c>
      <c r="J158" s="85">
        <f t="shared" si="65"/>
        <v>0</v>
      </c>
      <c r="K158" s="86">
        <v>-89262.93</v>
      </c>
      <c r="L158" s="86">
        <v>0</v>
      </c>
      <c r="M158" s="86">
        <v>0</v>
      </c>
      <c r="N158" s="87">
        <f t="shared" si="51"/>
        <v>0</v>
      </c>
      <c r="O158" s="84">
        <v>-89262.93</v>
      </c>
      <c r="P158" s="84">
        <v>0</v>
      </c>
      <c r="Q158" s="84">
        <v>0</v>
      </c>
      <c r="R158" s="85">
        <f t="shared" si="52"/>
        <v>0</v>
      </c>
      <c r="S158" s="84">
        <v>-89262.93</v>
      </c>
      <c r="T158" s="84">
        <v>0</v>
      </c>
      <c r="U158" s="84">
        <v>0</v>
      </c>
      <c r="V158" s="85">
        <f t="shared" si="53"/>
        <v>0</v>
      </c>
      <c r="W158" s="84">
        <v>-89262.93</v>
      </c>
      <c r="X158" s="84">
        <v>0</v>
      </c>
      <c r="Y158" s="84">
        <v>0</v>
      </c>
      <c r="Z158" s="85">
        <f t="shared" si="54"/>
        <v>0</v>
      </c>
      <c r="AA158" s="84">
        <v>-89262.93</v>
      </c>
      <c r="AB158" s="84">
        <v>0</v>
      </c>
      <c r="AC158" s="84">
        <v>0</v>
      </c>
      <c r="AD158" s="85">
        <f t="shared" si="55"/>
        <v>0</v>
      </c>
      <c r="AE158" s="84">
        <v>-89262.93</v>
      </c>
      <c r="AF158" s="84">
        <v>0</v>
      </c>
      <c r="AG158" s="84">
        <v>0</v>
      </c>
      <c r="AH158" s="85">
        <f t="shared" si="56"/>
        <v>0</v>
      </c>
      <c r="AI158" s="86">
        <v>-89262.93</v>
      </c>
      <c r="AJ158" s="86">
        <v>0</v>
      </c>
      <c r="AK158" s="86">
        <v>0</v>
      </c>
      <c r="AL158" s="87">
        <f t="shared" si="57"/>
        <v>0</v>
      </c>
      <c r="AM158" s="84">
        <v>-89262.93</v>
      </c>
      <c r="AN158" s="84">
        <v>0</v>
      </c>
      <c r="AO158" s="84">
        <v>0</v>
      </c>
      <c r="AP158" s="85">
        <f t="shared" si="58"/>
        <v>0</v>
      </c>
      <c r="AQ158" s="99">
        <v>-89262.93</v>
      </c>
      <c r="AR158" s="86">
        <v>0</v>
      </c>
      <c r="AS158" s="84">
        <v>0</v>
      </c>
      <c r="AT158" s="85">
        <f t="shared" si="60"/>
        <v>0</v>
      </c>
      <c r="AU158" s="84"/>
      <c r="AV158" s="86"/>
      <c r="AW158" s="86"/>
      <c r="AX158" s="87">
        <f t="shared" si="61"/>
        <v>0</v>
      </c>
      <c r="AY158" s="86">
        <f t="shared" si="62"/>
        <v>-981892.22999999975</v>
      </c>
      <c r="AZ158" s="86">
        <f t="shared" si="63"/>
        <v>0</v>
      </c>
      <c r="BA158" s="86">
        <f t="shared" si="64"/>
        <v>0</v>
      </c>
      <c r="BB158" s="85">
        <f t="shared" si="59"/>
        <v>0</v>
      </c>
      <c r="BC158" s="88" t="s">
        <v>791</v>
      </c>
      <c r="BD158" s="88" t="s">
        <v>789</v>
      </c>
      <c r="BE158" s="88" t="s">
        <v>805</v>
      </c>
      <c r="BF158" s="88" t="s">
        <v>831</v>
      </c>
    </row>
    <row r="159" spans="1:58" x14ac:dyDescent="0.2">
      <c r="A159" s="83">
        <v>179892</v>
      </c>
      <c r="B159" s="84" t="s">
        <v>429</v>
      </c>
      <c r="C159" s="84">
        <v>113517.64</v>
      </c>
      <c r="D159" s="84">
        <v>391500</v>
      </c>
      <c r="E159" s="84">
        <v>50</v>
      </c>
      <c r="F159" s="85">
        <f t="shared" si="50"/>
        <v>8.6986697318007664</v>
      </c>
      <c r="G159" s="84">
        <v>-2882.36</v>
      </c>
      <c r="H159" s="84">
        <v>0</v>
      </c>
      <c r="I159" s="84">
        <v>0</v>
      </c>
      <c r="J159" s="85">
        <f t="shared" si="65"/>
        <v>0</v>
      </c>
      <c r="K159" s="86">
        <v>323692.64</v>
      </c>
      <c r="L159" s="86">
        <v>378930</v>
      </c>
      <c r="M159" s="86">
        <v>51</v>
      </c>
      <c r="N159" s="87">
        <f t="shared" si="51"/>
        <v>25.626841896920276</v>
      </c>
      <c r="O159" s="84">
        <v>-8657.36</v>
      </c>
      <c r="P159" s="84">
        <v>125825</v>
      </c>
      <c r="Q159" s="84">
        <v>17.5</v>
      </c>
      <c r="R159" s="85">
        <f t="shared" si="52"/>
        <v>-2.132947824359229</v>
      </c>
      <c r="S159" s="84">
        <v>-1954.86</v>
      </c>
      <c r="T159" s="84">
        <v>8659.5</v>
      </c>
      <c r="U159" s="84">
        <v>1.1499999999999999</v>
      </c>
      <c r="V159" s="85">
        <f t="shared" si="53"/>
        <v>-6.9981707950805472</v>
      </c>
      <c r="W159" s="84">
        <v>-2069.86</v>
      </c>
      <c r="X159" s="84">
        <v>0</v>
      </c>
      <c r="Y159" s="84">
        <v>0</v>
      </c>
      <c r="Z159" s="85">
        <f t="shared" si="54"/>
        <v>0</v>
      </c>
      <c r="AA159" s="84">
        <v>-10115.86</v>
      </c>
      <c r="AB159" s="84">
        <v>112350</v>
      </c>
      <c r="AC159" s="84">
        <v>15</v>
      </c>
      <c r="AD159" s="85">
        <f t="shared" si="55"/>
        <v>-2.7912030262572323</v>
      </c>
      <c r="AE159" s="84">
        <v>-12515.86</v>
      </c>
      <c r="AF159" s="84">
        <v>244650</v>
      </c>
      <c r="AG159" s="84">
        <v>35</v>
      </c>
      <c r="AH159" s="85">
        <f t="shared" si="56"/>
        <v>-1.5347467811158799</v>
      </c>
      <c r="AI159" s="86">
        <v>163764.14000000001</v>
      </c>
      <c r="AJ159" s="86">
        <v>1064975</v>
      </c>
      <c r="AK159" s="86">
        <v>150.5</v>
      </c>
      <c r="AL159" s="87">
        <f t="shared" si="57"/>
        <v>4.7669554120988762</v>
      </c>
      <c r="AM159" s="84">
        <v>-64788.36</v>
      </c>
      <c r="AN159" s="84">
        <v>0</v>
      </c>
      <c r="AO159" s="84">
        <v>0</v>
      </c>
      <c r="AP159" s="85">
        <f t="shared" si="58"/>
        <v>0</v>
      </c>
      <c r="AQ159" s="99">
        <v>278126.64</v>
      </c>
      <c r="AR159" s="86">
        <v>358875</v>
      </c>
      <c r="AS159" s="84">
        <v>46.5</v>
      </c>
      <c r="AT159" s="85">
        <f t="shared" si="60"/>
        <v>21.699884137931036</v>
      </c>
      <c r="AU159" s="84"/>
      <c r="AV159" s="86"/>
      <c r="AW159" s="86"/>
      <c r="AX159" s="87">
        <f t="shared" si="61"/>
        <v>0</v>
      </c>
      <c r="AY159" s="86">
        <f t="shared" si="62"/>
        <v>776116.54000000015</v>
      </c>
      <c r="AZ159" s="86">
        <f t="shared" si="63"/>
        <v>2685764.5</v>
      </c>
      <c r="BA159" s="86">
        <f t="shared" si="64"/>
        <v>366.65</v>
      </c>
      <c r="BB159" s="85">
        <f t="shared" si="59"/>
        <v>8.6692247961427764</v>
      </c>
      <c r="BC159" s="88" t="s">
        <v>791</v>
      </c>
      <c r="BD159" s="88" t="s">
        <v>789</v>
      </c>
      <c r="BE159" s="88" t="s">
        <v>805</v>
      </c>
      <c r="BF159" s="88" t="s">
        <v>831</v>
      </c>
    </row>
    <row r="160" spans="1:58" x14ac:dyDescent="0.2">
      <c r="A160" s="83">
        <v>179894</v>
      </c>
      <c r="B160" s="84" t="s">
        <v>431</v>
      </c>
      <c r="C160" s="84">
        <v>3186735.08</v>
      </c>
      <c r="D160" s="84">
        <v>3473865</v>
      </c>
      <c r="E160" s="84">
        <v>455.5</v>
      </c>
      <c r="F160" s="85">
        <f t="shared" si="50"/>
        <v>27.520370653436448</v>
      </c>
      <c r="G160" s="84">
        <v>3015152.05</v>
      </c>
      <c r="H160" s="84">
        <v>3456235</v>
      </c>
      <c r="I160" s="84">
        <v>439.5</v>
      </c>
      <c r="J160" s="85">
        <f t="shared" si="65"/>
        <v>27.043795792242133</v>
      </c>
      <c r="K160" s="86">
        <v>3458002.95</v>
      </c>
      <c r="L160" s="86">
        <v>4222465</v>
      </c>
      <c r="M160" s="86">
        <v>555.5</v>
      </c>
      <c r="N160" s="87">
        <f t="shared" si="51"/>
        <v>24.568608265551045</v>
      </c>
      <c r="O160" s="84">
        <v>3062464.96</v>
      </c>
      <c r="P160" s="84">
        <v>3118330</v>
      </c>
      <c r="Q160" s="84">
        <v>430</v>
      </c>
      <c r="R160" s="85">
        <f t="shared" si="52"/>
        <v>30.444633428790407</v>
      </c>
      <c r="S160" s="84">
        <v>2736591.97</v>
      </c>
      <c r="T160" s="84">
        <v>2954755</v>
      </c>
      <c r="U160" s="84">
        <v>418.5</v>
      </c>
      <c r="V160" s="85">
        <f t="shared" si="53"/>
        <v>28.711128695949412</v>
      </c>
      <c r="W160" s="84">
        <v>1851899.45</v>
      </c>
      <c r="X160" s="84">
        <v>1618280</v>
      </c>
      <c r="Y160" s="84">
        <v>226</v>
      </c>
      <c r="Z160" s="85">
        <f t="shared" si="54"/>
        <v>34.33088433398423</v>
      </c>
      <c r="AA160" s="84">
        <v>2109212.52</v>
      </c>
      <c r="AB160" s="84">
        <v>2472195</v>
      </c>
      <c r="AC160" s="84">
        <v>350.5</v>
      </c>
      <c r="AD160" s="85">
        <f t="shared" si="55"/>
        <v>26.448394289285435</v>
      </c>
      <c r="AE160" s="84">
        <v>3533921.52</v>
      </c>
      <c r="AF160" s="84">
        <v>2944720</v>
      </c>
      <c r="AG160" s="84">
        <v>413</v>
      </c>
      <c r="AH160" s="85">
        <f t="shared" si="56"/>
        <v>36.00262354315521</v>
      </c>
      <c r="AI160" s="86">
        <v>1249035.05</v>
      </c>
      <c r="AJ160" s="86">
        <v>953224</v>
      </c>
      <c r="AK160" s="86">
        <v>133.6</v>
      </c>
      <c r="AL160" s="87">
        <f t="shared" si="57"/>
        <v>40.620133934940796</v>
      </c>
      <c r="AM160" s="84">
        <v>2463340.27</v>
      </c>
      <c r="AN160" s="84">
        <v>3266657.5</v>
      </c>
      <c r="AO160" s="84">
        <v>448.15</v>
      </c>
      <c r="AP160" s="85">
        <f t="shared" si="58"/>
        <v>23.376662037572046</v>
      </c>
      <c r="AQ160" s="99">
        <v>2397605.27</v>
      </c>
      <c r="AR160" s="86">
        <v>2417037.5</v>
      </c>
      <c r="AS160" s="84">
        <v>323.75</v>
      </c>
      <c r="AT160" s="85">
        <f t="shared" si="60"/>
        <v>27.774888705698608</v>
      </c>
      <c r="AU160" s="84"/>
      <c r="AV160" s="86"/>
      <c r="AW160" s="86"/>
      <c r="AX160" s="87">
        <f t="shared" si="61"/>
        <v>0</v>
      </c>
      <c r="AY160" s="86">
        <f t="shared" si="62"/>
        <v>29063961.09</v>
      </c>
      <c r="AZ160" s="86">
        <f t="shared" si="63"/>
        <v>30897764</v>
      </c>
      <c r="BA160" s="86">
        <f t="shared" si="64"/>
        <v>4194</v>
      </c>
      <c r="BB160" s="85">
        <f t="shared" si="59"/>
        <v>28.219479982434976</v>
      </c>
      <c r="BC160" s="88" t="s">
        <v>791</v>
      </c>
      <c r="BD160" s="88" t="s">
        <v>789</v>
      </c>
      <c r="BE160" s="88" t="s">
        <v>805</v>
      </c>
      <c r="BF160" s="88" t="s">
        <v>831</v>
      </c>
    </row>
    <row r="161" spans="1:58" x14ac:dyDescent="0.2">
      <c r="A161" s="83">
        <v>201143</v>
      </c>
      <c r="B161" s="84" t="s">
        <v>447</v>
      </c>
      <c r="C161" s="84">
        <v>0</v>
      </c>
      <c r="D161" s="84">
        <v>0</v>
      </c>
      <c r="E161" s="84">
        <v>0</v>
      </c>
      <c r="F161" s="85">
        <f t="shared" si="50"/>
        <v>0</v>
      </c>
      <c r="G161" s="84">
        <v>0</v>
      </c>
      <c r="H161" s="84">
        <v>0</v>
      </c>
      <c r="I161" s="84">
        <v>0</v>
      </c>
      <c r="J161" s="85">
        <f t="shared" si="65"/>
        <v>0</v>
      </c>
      <c r="K161" s="86">
        <v>0</v>
      </c>
      <c r="L161" s="86">
        <v>0</v>
      </c>
      <c r="M161" s="86">
        <v>0</v>
      </c>
      <c r="N161" s="87">
        <f t="shared" si="51"/>
        <v>0</v>
      </c>
      <c r="O161" s="84">
        <v>0</v>
      </c>
      <c r="P161" s="84">
        <v>0</v>
      </c>
      <c r="Q161" s="84">
        <v>0</v>
      </c>
      <c r="R161" s="85">
        <f t="shared" si="52"/>
        <v>0</v>
      </c>
      <c r="S161" s="84">
        <v>0</v>
      </c>
      <c r="T161" s="84">
        <v>0</v>
      </c>
      <c r="U161" s="84">
        <v>0</v>
      </c>
      <c r="V161" s="85">
        <f t="shared" si="53"/>
        <v>0</v>
      </c>
      <c r="W161" s="84">
        <v>0</v>
      </c>
      <c r="X161" s="84">
        <v>0</v>
      </c>
      <c r="Y161" s="84">
        <v>0</v>
      </c>
      <c r="Z161" s="85">
        <f t="shared" si="54"/>
        <v>0</v>
      </c>
      <c r="AA161" s="84">
        <v>0</v>
      </c>
      <c r="AB161" s="84">
        <v>0</v>
      </c>
      <c r="AC161" s="84">
        <v>0</v>
      </c>
      <c r="AD161" s="85">
        <f t="shared" si="55"/>
        <v>0</v>
      </c>
      <c r="AE161" s="84">
        <v>0</v>
      </c>
      <c r="AF161" s="84">
        <v>0</v>
      </c>
      <c r="AG161" s="84">
        <v>0</v>
      </c>
      <c r="AH161" s="85">
        <f t="shared" si="56"/>
        <v>0</v>
      </c>
      <c r="AI161" s="86">
        <v>0</v>
      </c>
      <c r="AJ161" s="86">
        <v>0</v>
      </c>
      <c r="AK161" s="86">
        <v>0</v>
      </c>
      <c r="AL161" s="87">
        <f t="shared" si="57"/>
        <v>0</v>
      </c>
      <c r="AM161" s="84">
        <v>0</v>
      </c>
      <c r="AN161" s="84">
        <v>0</v>
      </c>
      <c r="AO161" s="84">
        <v>0</v>
      </c>
      <c r="AP161" s="85">
        <f t="shared" si="58"/>
        <v>0</v>
      </c>
      <c r="AQ161" s="99">
        <v>0</v>
      </c>
      <c r="AR161" s="86">
        <v>0</v>
      </c>
      <c r="AS161" s="84">
        <v>0</v>
      </c>
      <c r="AT161" s="85">
        <f t="shared" si="60"/>
        <v>0</v>
      </c>
      <c r="AU161" s="84"/>
      <c r="AV161" s="86"/>
      <c r="AW161" s="86"/>
      <c r="AX161" s="87">
        <f t="shared" si="61"/>
        <v>0</v>
      </c>
      <c r="AY161" s="86">
        <f t="shared" si="62"/>
        <v>0</v>
      </c>
      <c r="AZ161" s="86">
        <f t="shared" si="63"/>
        <v>0</v>
      </c>
      <c r="BA161" s="86">
        <f t="shared" si="64"/>
        <v>0</v>
      </c>
      <c r="BB161" s="85">
        <f t="shared" si="59"/>
        <v>0</v>
      </c>
      <c r="BC161" s="88" t="s">
        <v>791</v>
      </c>
      <c r="BD161" s="88" t="s">
        <v>789</v>
      </c>
      <c r="BE161" s="88" t="s">
        <v>805</v>
      </c>
      <c r="BF161" s="88" t="s">
        <v>831</v>
      </c>
    </row>
    <row r="162" spans="1:58" x14ac:dyDescent="0.2">
      <c r="A162" s="83">
        <v>201144</v>
      </c>
      <c r="B162" s="84" t="s">
        <v>448</v>
      </c>
      <c r="C162" s="84">
        <v>-17719.57</v>
      </c>
      <c r="D162" s="84">
        <v>0</v>
      </c>
      <c r="E162" s="84">
        <v>0</v>
      </c>
      <c r="F162" s="85">
        <f t="shared" si="50"/>
        <v>0</v>
      </c>
      <c r="G162" s="84">
        <v>-17719.57</v>
      </c>
      <c r="H162" s="84">
        <v>0</v>
      </c>
      <c r="I162" s="84">
        <v>0</v>
      </c>
      <c r="J162" s="85">
        <f t="shared" si="65"/>
        <v>0</v>
      </c>
      <c r="K162" s="86">
        <v>-17719.57</v>
      </c>
      <c r="L162" s="86">
        <v>0</v>
      </c>
      <c r="M162" s="86">
        <v>0</v>
      </c>
      <c r="N162" s="87">
        <f t="shared" si="51"/>
        <v>0</v>
      </c>
      <c r="O162" s="84">
        <v>-17719.57</v>
      </c>
      <c r="P162" s="84">
        <v>0</v>
      </c>
      <c r="Q162" s="84">
        <v>0</v>
      </c>
      <c r="R162" s="85">
        <f t="shared" si="52"/>
        <v>0</v>
      </c>
      <c r="S162" s="84">
        <v>-17719.57</v>
      </c>
      <c r="T162" s="84">
        <v>0</v>
      </c>
      <c r="U162" s="84">
        <v>0</v>
      </c>
      <c r="V162" s="85">
        <f t="shared" si="53"/>
        <v>0</v>
      </c>
      <c r="W162" s="84">
        <v>-17719.57</v>
      </c>
      <c r="X162" s="84">
        <v>0</v>
      </c>
      <c r="Y162" s="84">
        <v>0</v>
      </c>
      <c r="Z162" s="85">
        <f t="shared" si="54"/>
        <v>0</v>
      </c>
      <c r="AA162" s="84">
        <v>-17719.57</v>
      </c>
      <c r="AB162" s="84">
        <v>0</v>
      </c>
      <c r="AC162" s="84">
        <v>0</v>
      </c>
      <c r="AD162" s="85">
        <f t="shared" si="55"/>
        <v>0</v>
      </c>
      <c r="AE162" s="84">
        <v>-17719.57</v>
      </c>
      <c r="AF162" s="84">
        <v>0</v>
      </c>
      <c r="AG162" s="84">
        <v>0</v>
      </c>
      <c r="AH162" s="85">
        <f t="shared" si="56"/>
        <v>0</v>
      </c>
      <c r="AI162" s="86">
        <v>-17719.57</v>
      </c>
      <c r="AJ162" s="86">
        <v>0</v>
      </c>
      <c r="AK162" s="86">
        <v>0</v>
      </c>
      <c r="AL162" s="87">
        <f t="shared" si="57"/>
        <v>0</v>
      </c>
      <c r="AM162" s="84">
        <v>-17719.57</v>
      </c>
      <c r="AN162" s="84">
        <v>0</v>
      </c>
      <c r="AO162" s="84">
        <v>0</v>
      </c>
      <c r="AP162" s="85">
        <f t="shared" si="58"/>
        <v>0</v>
      </c>
      <c r="AQ162" s="99">
        <v>-17719.57</v>
      </c>
      <c r="AR162" s="86">
        <v>0</v>
      </c>
      <c r="AS162" s="84">
        <v>0</v>
      </c>
      <c r="AT162" s="85">
        <f t="shared" si="60"/>
        <v>0</v>
      </c>
      <c r="AU162" s="84"/>
      <c r="AV162" s="86"/>
      <c r="AW162" s="86"/>
      <c r="AX162" s="87">
        <f t="shared" si="61"/>
        <v>0</v>
      </c>
      <c r="AY162" s="86">
        <f t="shared" si="62"/>
        <v>-194915.27000000005</v>
      </c>
      <c r="AZ162" s="86">
        <f t="shared" si="63"/>
        <v>0</v>
      </c>
      <c r="BA162" s="86">
        <f t="shared" si="64"/>
        <v>0</v>
      </c>
      <c r="BB162" s="85">
        <f t="shared" si="59"/>
        <v>0</v>
      </c>
      <c r="BC162" s="88" t="s">
        <v>791</v>
      </c>
      <c r="BD162" s="88" t="s">
        <v>789</v>
      </c>
      <c r="BE162" s="88" t="s">
        <v>805</v>
      </c>
      <c r="BF162" s="88" t="e">
        <v>#N/A</v>
      </c>
    </row>
    <row r="163" spans="1:58" x14ac:dyDescent="0.2">
      <c r="A163" s="83">
        <v>202758</v>
      </c>
      <c r="B163" s="84" t="s">
        <v>478</v>
      </c>
      <c r="C163" s="84">
        <v>520454.3</v>
      </c>
      <c r="D163" s="84">
        <v>514585</v>
      </c>
      <c r="E163" s="84">
        <v>69.5</v>
      </c>
      <c r="F163" s="85">
        <f t="shared" si="50"/>
        <v>30.342176705500549</v>
      </c>
      <c r="G163" s="84">
        <v>520454.3</v>
      </c>
      <c r="H163" s="84">
        <v>0</v>
      </c>
      <c r="I163" s="84">
        <v>0</v>
      </c>
      <c r="J163" s="85">
        <f t="shared" si="65"/>
        <v>0</v>
      </c>
      <c r="K163" s="86">
        <v>161440.29999999999</v>
      </c>
      <c r="L163" s="86">
        <v>402835</v>
      </c>
      <c r="M163" s="86">
        <v>54.5</v>
      </c>
      <c r="N163" s="87">
        <f t="shared" si="51"/>
        <v>12.022810828254743</v>
      </c>
      <c r="O163" s="84">
        <v>429355.3</v>
      </c>
      <c r="P163" s="84">
        <v>607320</v>
      </c>
      <c r="Q163" s="84">
        <v>84</v>
      </c>
      <c r="R163" s="85">
        <f t="shared" si="52"/>
        <v>21.915982184021601</v>
      </c>
      <c r="S163" s="84">
        <v>429355.3</v>
      </c>
      <c r="T163" s="84">
        <v>0</v>
      </c>
      <c r="U163" s="84">
        <v>0</v>
      </c>
      <c r="V163" s="85">
        <f t="shared" si="53"/>
        <v>0</v>
      </c>
      <c r="W163" s="84">
        <v>357100.3</v>
      </c>
      <c r="X163" s="84">
        <v>582120</v>
      </c>
      <c r="Y163" s="84">
        <v>84</v>
      </c>
      <c r="Z163" s="85">
        <f t="shared" si="54"/>
        <v>18.403437435580294</v>
      </c>
      <c r="AA163" s="84">
        <v>-1789.7</v>
      </c>
      <c r="AB163" s="84">
        <v>0</v>
      </c>
      <c r="AC163" s="84">
        <v>0</v>
      </c>
      <c r="AD163" s="85">
        <f t="shared" si="55"/>
        <v>0</v>
      </c>
      <c r="AE163" s="84">
        <v>297480.3</v>
      </c>
      <c r="AF163" s="84">
        <v>317030</v>
      </c>
      <c r="AG163" s="84">
        <v>47</v>
      </c>
      <c r="AH163" s="85">
        <f t="shared" si="56"/>
        <v>28.1500457369965</v>
      </c>
      <c r="AI163" s="86">
        <v>284844.3</v>
      </c>
      <c r="AJ163" s="86">
        <v>307800</v>
      </c>
      <c r="AK163" s="86">
        <v>45</v>
      </c>
      <c r="AL163" s="87">
        <f t="shared" si="57"/>
        <v>28.688022417153991</v>
      </c>
      <c r="AM163" s="84">
        <v>481949.31</v>
      </c>
      <c r="AN163" s="84">
        <v>716875</v>
      </c>
      <c r="AO163" s="84">
        <v>102.5</v>
      </c>
      <c r="AP163" s="85">
        <f t="shared" si="58"/>
        <v>20.841051243243243</v>
      </c>
      <c r="AQ163" s="99">
        <v>463784.31</v>
      </c>
      <c r="AR163" s="86">
        <v>310800</v>
      </c>
      <c r="AS163" s="84">
        <v>42</v>
      </c>
      <c r="AT163" s="85">
        <f t="shared" si="60"/>
        <v>41.78237027027027</v>
      </c>
      <c r="AU163" s="84"/>
      <c r="AV163" s="86"/>
      <c r="AW163" s="86"/>
      <c r="AX163" s="87">
        <f t="shared" si="61"/>
        <v>0</v>
      </c>
      <c r="AY163" s="86">
        <f t="shared" si="62"/>
        <v>3944428.3199999994</v>
      </c>
      <c r="AZ163" s="86">
        <f t="shared" si="63"/>
        <v>3759365</v>
      </c>
      <c r="BA163" s="86">
        <f t="shared" si="64"/>
        <v>528.5</v>
      </c>
      <c r="BB163" s="85">
        <f t="shared" si="59"/>
        <v>31.476818452052402</v>
      </c>
      <c r="BC163" s="88" t="s">
        <v>791</v>
      </c>
      <c r="BD163" s="88" t="s">
        <v>789</v>
      </c>
      <c r="BE163" s="88" t="s">
        <v>805</v>
      </c>
      <c r="BF163" s="88" t="s">
        <v>831</v>
      </c>
    </row>
    <row r="164" spans="1:58" x14ac:dyDescent="0.2">
      <c r="A164" s="83">
        <v>202849</v>
      </c>
      <c r="B164" s="84" t="s">
        <v>482</v>
      </c>
      <c r="C164" s="84">
        <v>-2950.45</v>
      </c>
      <c r="D164" s="84">
        <v>230985</v>
      </c>
      <c r="E164" s="84">
        <v>29.5</v>
      </c>
      <c r="F164" s="85">
        <f t="shared" si="50"/>
        <v>-0.38320020780570163</v>
      </c>
      <c r="G164" s="84">
        <v>364199.55</v>
      </c>
      <c r="H164" s="84">
        <v>381500</v>
      </c>
      <c r="I164" s="84">
        <v>50</v>
      </c>
      <c r="J164" s="85">
        <f t="shared" si="65"/>
        <v>29.594196723460026</v>
      </c>
      <c r="K164" s="86">
        <v>-42942.95</v>
      </c>
      <c r="L164" s="86">
        <v>508160</v>
      </c>
      <c r="M164" s="86">
        <v>67</v>
      </c>
      <c r="N164" s="87">
        <f t="shared" si="51"/>
        <v>-2.5352024952770775</v>
      </c>
      <c r="O164" s="84">
        <v>312832.06</v>
      </c>
      <c r="P164" s="84">
        <v>772150</v>
      </c>
      <c r="Q164" s="84">
        <v>105</v>
      </c>
      <c r="R164" s="85">
        <f t="shared" si="52"/>
        <v>12.559468833775819</v>
      </c>
      <c r="S164" s="84">
        <v>271487.08</v>
      </c>
      <c r="T164" s="84">
        <v>735235</v>
      </c>
      <c r="U164" s="84">
        <v>104.5</v>
      </c>
      <c r="V164" s="85">
        <f t="shared" si="53"/>
        <v>11.44681561677559</v>
      </c>
      <c r="W164" s="84">
        <v>121450.07</v>
      </c>
      <c r="X164" s="84">
        <v>711165</v>
      </c>
      <c r="Y164" s="84">
        <v>100.5</v>
      </c>
      <c r="Z164" s="85">
        <f t="shared" si="54"/>
        <v>5.1232865790639304</v>
      </c>
      <c r="AA164" s="84">
        <v>430160.07</v>
      </c>
      <c r="AB164" s="84">
        <v>916880</v>
      </c>
      <c r="AC164" s="84">
        <v>125</v>
      </c>
      <c r="AD164" s="85">
        <f t="shared" si="55"/>
        <v>14.543846708402409</v>
      </c>
      <c r="AE164" s="84">
        <v>412820.09</v>
      </c>
      <c r="AF164" s="84">
        <v>1161580</v>
      </c>
      <c r="AG164" s="84">
        <v>162</v>
      </c>
      <c r="AH164" s="85">
        <f t="shared" si="56"/>
        <v>10.661859450059401</v>
      </c>
      <c r="AI164" s="86">
        <v>511311.09</v>
      </c>
      <c r="AJ164" s="86">
        <v>1429326</v>
      </c>
      <c r="AK164" s="86">
        <v>200.8</v>
      </c>
      <c r="AL164" s="87">
        <f t="shared" si="57"/>
        <v>11.089593129908783</v>
      </c>
      <c r="AM164" s="84">
        <v>603575.11</v>
      </c>
      <c r="AN164" s="84">
        <v>1277575</v>
      </c>
      <c r="AO164" s="84">
        <v>176.5</v>
      </c>
      <c r="AP164" s="85">
        <f t="shared" si="58"/>
        <v>14.645581206582785</v>
      </c>
      <c r="AQ164" s="99">
        <v>549828.11</v>
      </c>
      <c r="AR164" s="86">
        <v>1488250</v>
      </c>
      <c r="AS164" s="84">
        <v>200</v>
      </c>
      <c r="AT164" s="85">
        <f t="shared" si="60"/>
        <v>10.344489890811355</v>
      </c>
      <c r="AU164" s="84"/>
      <c r="AV164" s="86"/>
      <c r="AW164" s="86"/>
      <c r="AX164" s="87">
        <f t="shared" si="61"/>
        <v>0</v>
      </c>
      <c r="AY164" s="86">
        <f t="shared" si="62"/>
        <v>3531769.83</v>
      </c>
      <c r="AZ164" s="86">
        <f t="shared" si="63"/>
        <v>9612806</v>
      </c>
      <c r="BA164" s="86">
        <f t="shared" si="64"/>
        <v>1320.8</v>
      </c>
      <c r="BB164" s="85">
        <f t="shared" si="59"/>
        <v>11.022077726316335</v>
      </c>
      <c r="BC164" s="88" t="s">
        <v>791</v>
      </c>
      <c r="BD164" s="88" t="s">
        <v>789</v>
      </c>
      <c r="BE164" s="88" t="s">
        <v>805</v>
      </c>
      <c r="BF164" s="88" t="s">
        <v>831</v>
      </c>
    </row>
    <row r="165" spans="1:58" x14ac:dyDescent="0.2">
      <c r="A165" s="83">
        <v>202947</v>
      </c>
      <c r="B165" s="84" t="s">
        <v>491</v>
      </c>
      <c r="C165" s="84">
        <v>0</v>
      </c>
      <c r="D165" s="84">
        <v>0</v>
      </c>
      <c r="E165" s="84">
        <v>0</v>
      </c>
      <c r="F165" s="85">
        <f t="shared" si="50"/>
        <v>0</v>
      </c>
      <c r="G165" s="84">
        <v>0</v>
      </c>
      <c r="H165" s="84">
        <v>0</v>
      </c>
      <c r="I165" s="84">
        <v>0</v>
      </c>
      <c r="J165" s="85">
        <f t="shared" si="65"/>
        <v>0</v>
      </c>
      <c r="K165" s="86">
        <v>0</v>
      </c>
      <c r="L165" s="86">
        <v>0</v>
      </c>
      <c r="M165" s="86">
        <v>0</v>
      </c>
      <c r="N165" s="87">
        <f t="shared" si="51"/>
        <v>0</v>
      </c>
      <c r="O165" s="84">
        <v>0</v>
      </c>
      <c r="P165" s="84">
        <v>0</v>
      </c>
      <c r="Q165" s="84">
        <v>0</v>
      </c>
      <c r="R165" s="85">
        <f t="shared" si="52"/>
        <v>0</v>
      </c>
      <c r="S165" s="84">
        <v>0</v>
      </c>
      <c r="T165" s="84">
        <v>0</v>
      </c>
      <c r="U165" s="84">
        <v>0</v>
      </c>
      <c r="V165" s="85">
        <f t="shared" si="53"/>
        <v>0</v>
      </c>
      <c r="W165" s="84">
        <v>0</v>
      </c>
      <c r="X165" s="84">
        <v>0</v>
      </c>
      <c r="Y165" s="84">
        <v>0</v>
      </c>
      <c r="Z165" s="85">
        <f t="shared" si="54"/>
        <v>0</v>
      </c>
      <c r="AA165" s="84">
        <v>0</v>
      </c>
      <c r="AB165" s="84">
        <v>0</v>
      </c>
      <c r="AC165" s="84">
        <v>0</v>
      </c>
      <c r="AD165" s="85">
        <f t="shared" si="55"/>
        <v>0</v>
      </c>
      <c r="AE165" s="84">
        <v>0</v>
      </c>
      <c r="AF165" s="84">
        <v>0</v>
      </c>
      <c r="AG165" s="84">
        <v>0</v>
      </c>
      <c r="AH165" s="85">
        <f t="shared" si="56"/>
        <v>0</v>
      </c>
      <c r="AI165" s="86">
        <v>0</v>
      </c>
      <c r="AJ165" s="86">
        <v>0</v>
      </c>
      <c r="AK165" s="86">
        <v>0</v>
      </c>
      <c r="AL165" s="87">
        <f t="shared" si="57"/>
        <v>0</v>
      </c>
      <c r="AM165" s="84">
        <v>0</v>
      </c>
      <c r="AN165" s="84">
        <v>0</v>
      </c>
      <c r="AO165" s="84">
        <v>0</v>
      </c>
      <c r="AP165" s="85">
        <f t="shared" si="58"/>
        <v>0</v>
      </c>
      <c r="AQ165" s="99">
        <v>0</v>
      </c>
      <c r="AR165" s="86">
        <v>0</v>
      </c>
      <c r="AS165" s="84">
        <v>0</v>
      </c>
      <c r="AT165" s="85">
        <f t="shared" si="60"/>
        <v>0</v>
      </c>
      <c r="AU165" s="84"/>
      <c r="AV165" s="86"/>
      <c r="AW165" s="86"/>
      <c r="AX165" s="87">
        <f t="shared" si="61"/>
        <v>0</v>
      </c>
      <c r="AY165" s="86">
        <f t="shared" si="62"/>
        <v>0</v>
      </c>
      <c r="AZ165" s="86">
        <f t="shared" si="63"/>
        <v>0</v>
      </c>
      <c r="BA165" s="86">
        <f t="shared" si="64"/>
        <v>0</v>
      </c>
      <c r="BB165" s="85">
        <f t="shared" si="59"/>
        <v>0</v>
      </c>
      <c r="BC165" s="88" t="s">
        <v>791</v>
      </c>
      <c r="BD165" s="88" t="s">
        <v>789</v>
      </c>
      <c r="BE165" s="88" t="s">
        <v>805</v>
      </c>
      <c r="BF165" s="88" t="s">
        <v>831</v>
      </c>
    </row>
    <row r="166" spans="1:58" x14ac:dyDescent="0.2">
      <c r="A166" s="83">
        <v>206531</v>
      </c>
      <c r="B166" s="84" t="s">
        <v>574</v>
      </c>
      <c r="C166" s="84">
        <v>-15406.16</v>
      </c>
      <c r="D166" s="84">
        <v>0</v>
      </c>
      <c r="E166" s="84">
        <v>0</v>
      </c>
      <c r="F166" s="85">
        <f t="shared" si="50"/>
        <v>0</v>
      </c>
      <c r="G166" s="84">
        <v>-15406.16</v>
      </c>
      <c r="H166" s="84">
        <v>0</v>
      </c>
      <c r="I166" s="84">
        <v>0</v>
      </c>
      <c r="J166" s="85">
        <f t="shared" si="65"/>
        <v>0</v>
      </c>
      <c r="K166" s="86">
        <v>-15406.16</v>
      </c>
      <c r="L166" s="86">
        <v>0</v>
      </c>
      <c r="M166" s="86">
        <v>0</v>
      </c>
      <c r="N166" s="87">
        <f t="shared" si="51"/>
        <v>0</v>
      </c>
      <c r="O166" s="84">
        <v>-15406.16</v>
      </c>
      <c r="P166" s="84">
        <v>0</v>
      </c>
      <c r="Q166" s="84">
        <v>0</v>
      </c>
      <c r="R166" s="85">
        <f t="shared" si="52"/>
        <v>0</v>
      </c>
      <c r="S166" s="84">
        <v>-15406.16</v>
      </c>
      <c r="T166" s="84">
        <v>0</v>
      </c>
      <c r="U166" s="84">
        <v>0</v>
      </c>
      <c r="V166" s="85">
        <f t="shared" si="53"/>
        <v>0</v>
      </c>
      <c r="W166" s="84">
        <v>-15406.16</v>
      </c>
      <c r="X166" s="84">
        <v>0</v>
      </c>
      <c r="Y166" s="84">
        <v>0</v>
      </c>
      <c r="Z166" s="85">
        <f t="shared" si="54"/>
        <v>0</v>
      </c>
      <c r="AA166" s="84">
        <v>-15406.16</v>
      </c>
      <c r="AB166" s="84">
        <v>0</v>
      </c>
      <c r="AC166" s="84">
        <v>0</v>
      </c>
      <c r="AD166" s="85">
        <f t="shared" si="55"/>
        <v>0</v>
      </c>
      <c r="AE166" s="84">
        <v>-15406.16</v>
      </c>
      <c r="AF166" s="84">
        <v>0</v>
      </c>
      <c r="AG166" s="84">
        <v>0</v>
      </c>
      <c r="AH166" s="85">
        <f t="shared" si="56"/>
        <v>0</v>
      </c>
      <c r="AI166" s="86">
        <v>-15406.16</v>
      </c>
      <c r="AJ166" s="86">
        <v>0</v>
      </c>
      <c r="AK166" s="86">
        <v>0</v>
      </c>
      <c r="AL166" s="87">
        <f t="shared" si="57"/>
        <v>0</v>
      </c>
      <c r="AM166" s="84">
        <v>-15406.16</v>
      </c>
      <c r="AN166" s="84">
        <v>0</v>
      </c>
      <c r="AO166" s="84">
        <v>0</v>
      </c>
      <c r="AP166" s="85">
        <f t="shared" si="58"/>
        <v>0</v>
      </c>
      <c r="AQ166" s="99">
        <v>-15406.16</v>
      </c>
      <c r="AR166" s="86">
        <v>0</v>
      </c>
      <c r="AS166" s="84">
        <v>0</v>
      </c>
      <c r="AT166" s="85">
        <f t="shared" si="60"/>
        <v>0</v>
      </c>
      <c r="AU166" s="84"/>
      <c r="AV166" s="86"/>
      <c r="AW166" s="86"/>
      <c r="AX166" s="87">
        <f t="shared" si="61"/>
        <v>0</v>
      </c>
      <c r="AY166" s="86">
        <f t="shared" si="62"/>
        <v>-169467.76</v>
      </c>
      <c r="AZ166" s="86">
        <f t="shared" si="63"/>
        <v>0</v>
      </c>
      <c r="BA166" s="86">
        <f t="shared" si="64"/>
        <v>0</v>
      </c>
      <c r="BB166" s="85">
        <f t="shared" si="59"/>
        <v>0</v>
      </c>
      <c r="BC166" s="88" t="s">
        <v>791</v>
      </c>
      <c r="BD166" s="88" t="s">
        <v>789</v>
      </c>
      <c r="BE166" s="88" t="s">
        <v>805</v>
      </c>
      <c r="BF166" s="88" t="s">
        <v>831</v>
      </c>
    </row>
    <row r="167" spans="1:58" x14ac:dyDescent="0.2">
      <c r="A167" s="83">
        <v>208026</v>
      </c>
      <c r="B167" s="84" t="s">
        <v>612</v>
      </c>
      <c r="C167" s="84">
        <v>53103.64</v>
      </c>
      <c r="D167" s="84">
        <v>450845</v>
      </c>
      <c r="E167" s="84">
        <v>56.5</v>
      </c>
      <c r="F167" s="85">
        <f t="shared" si="50"/>
        <v>3.5336073373332297</v>
      </c>
      <c r="G167" s="84">
        <v>34351.64</v>
      </c>
      <c r="H167" s="84">
        <v>410230</v>
      </c>
      <c r="I167" s="84">
        <v>51</v>
      </c>
      <c r="J167" s="85">
        <f t="shared" si="65"/>
        <v>2.5958629061745846</v>
      </c>
      <c r="K167" s="86">
        <v>221763.14</v>
      </c>
      <c r="L167" s="86">
        <v>984350</v>
      </c>
      <c r="M167" s="86">
        <v>130</v>
      </c>
      <c r="N167" s="87">
        <f t="shared" si="51"/>
        <v>6.7586673439325455</v>
      </c>
      <c r="O167" s="84">
        <v>83536.13</v>
      </c>
      <c r="P167" s="84">
        <v>342545</v>
      </c>
      <c r="Q167" s="84">
        <v>47.5</v>
      </c>
      <c r="R167" s="85">
        <f t="shared" si="52"/>
        <v>7.5599411172254749</v>
      </c>
      <c r="S167" s="84">
        <v>-31026.03</v>
      </c>
      <c r="T167" s="84">
        <v>710330</v>
      </c>
      <c r="U167" s="84">
        <v>101</v>
      </c>
      <c r="V167" s="85">
        <f t="shared" si="53"/>
        <v>-1.3540283107851281</v>
      </c>
      <c r="W167" s="84">
        <v>-74238.679999999993</v>
      </c>
      <c r="X167" s="84">
        <v>810955</v>
      </c>
      <c r="Y167" s="84">
        <v>113.5</v>
      </c>
      <c r="Z167" s="85">
        <f t="shared" si="54"/>
        <v>-2.7463427687109641</v>
      </c>
      <c r="AA167" s="84">
        <v>-39299.410000000003</v>
      </c>
      <c r="AB167" s="84">
        <v>731525</v>
      </c>
      <c r="AC167" s="84">
        <v>105.5</v>
      </c>
      <c r="AD167" s="85">
        <f t="shared" si="55"/>
        <v>-1.665399965824818</v>
      </c>
      <c r="AE167" s="84">
        <v>-14451.4</v>
      </c>
      <c r="AF167" s="84">
        <v>888090</v>
      </c>
      <c r="AG167" s="84">
        <v>126</v>
      </c>
      <c r="AH167" s="85">
        <f t="shared" si="56"/>
        <v>-0.48817349592946657</v>
      </c>
      <c r="AI167" s="86">
        <v>-68702.17</v>
      </c>
      <c r="AJ167" s="86">
        <v>1193141.5</v>
      </c>
      <c r="AK167" s="86">
        <v>166.85</v>
      </c>
      <c r="AL167" s="87">
        <f t="shared" si="57"/>
        <v>-1.7850081235125925</v>
      </c>
      <c r="AM167" s="84">
        <v>-25800.2</v>
      </c>
      <c r="AN167" s="84">
        <v>964062.5</v>
      </c>
      <c r="AO167" s="84">
        <v>134.25</v>
      </c>
      <c r="AP167" s="85">
        <f t="shared" si="58"/>
        <v>-0.82962069367909241</v>
      </c>
      <c r="AQ167" s="99">
        <v>417.3</v>
      </c>
      <c r="AR167" s="86">
        <v>1513525</v>
      </c>
      <c r="AS167" s="84">
        <v>202.5</v>
      </c>
      <c r="AT167" s="85">
        <f t="shared" si="60"/>
        <v>7.7199914107794728E-3</v>
      </c>
      <c r="AU167" s="84"/>
      <c r="AV167" s="86"/>
      <c r="AW167" s="86"/>
      <c r="AX167" s="87">
        <f t="shared" si="61"/>
        <v>0</v>
      </c>
      <c r="AY167" s="86">
        <f t="shared" si="62"/>
        <v>139653.96000000002</v>
      </c>
      <c r="AZ167" s="86">
        <f t="shared" si="63"/>
        <v>8999599</v>
      </c>
      <c r="BA167" s="86">
        <f t="shared" si="64"/>
        <v>1234.5999999999999</v>
      </c>
      <c r="BB167" s="85">
        <f t="shared" si="59"/>
        <v>0.46553394212342131</v>
      </c>
      <c r="BC167" s="88" t="s">
        <v>791</v>
      </c>
      <c r="BD167" s="88" t="s">
        <v>789</v>
      </c>
      <c r="BE167" s="88" t="s">
        <v>805</v>
      </c>
      <c r="BF167" s="88" t="s">
        <v>831</v>
      </c>
    </row>
    <row r="168" spans="1:58" x14ac:dyDescent="0.2">
      <c r="A168" s="83">
        <v>208516</v>
      </c>
      <c r="B168" s="84" t="s">
        <v>625</v>
      </c>
      <c r="C168" s="84">
        <v>-13481.19</v>
      </c>
      <c r="D168" s="84">
        <v>743830</v>
      </c>
      <c r="E168" s="84">
        <v>101</v>
      </c>
      <c r="F168" s="85">
        <f t="shared" si="50"/>
        <v>-0.54372060820348744</v>
      </c>
      <c r="G168" s="84">
        <v>43032.79</v>
      </c>
      <c r="H168" s="84">
        <v>783680</v>
      </c>
      <c r="I168" s="84">
        <v>101</v>
      </c>
      <c r="J168" s="85">
        <f t="shared" si="65"/>
        <v>1.7022464398734178</v>
      </c>
      <c r="K168" s="86">
        <v>31550.27</v>
      </c>
      <c r="L168" s="86">
        <v>769955</v>
      </c>
      <c r="M168" s="86">
        <v>103.5</v>
      </c>
      <c r="N168" s="87">
        <f t="shared" si="51"/>
        <v>1.2293031410926611</v>
      </c>
      <c r="O168" s="84">
        <v>-22639.73</v>
      </c>
      <c r="P168" s="84">
        <v>377130</v>
      </c>
      <c r="Q168" s="84">
        <v>52</v>
      </c>
      <c r="R168" s="85">
        <f t="shared" si="52"/>
        <v>-1.8609806432795057</v>
      </c>
      <c r="S168" s="84">
        <v>122670.29</v>
      </c>
      <c r="T168" s="84">
        <v>715780</v>
      </c>
      <c r="U168" s="84">
        <v>101</v>
      </c>
      <c r="V168" s="85">
        <f t="shared" si="53"/>
        <v>5.3127762580681219</v>
      </c>
      <c r="W168" s="84">
        <v>99042.78</v>
      </c>
      <c r="X168" s="84">
        <v>707865</v>
      </c>
      <c r="Y168" s="84">
        <v>100.5</v>
      </c>
      <c r="Z168" s="85">
        <f t="shared" si="54"/>
        <v>4.1975283422686527</v>
      </c>
      <c r="AA168" s="84">
        <v>-29077.22</v>
      </c>
      <c r="AB168" s="84">
        <v>151290</v>
      </c>
      <c r="AC168" s="84">
        <v>21</v>
      </c>
      <c r="AD168" s="85">
        <f t="shared" si="55"/>
        <v>-5.9580528785775666</v>
      </c>
      <c r="AE168" s="84">
        <v>-27577.25</v>
      </c>
      <c r="AF168" s="84">
        <v>745400</v>
      </c>
      <c r="AG168" s="84">
        <v>105</v>
      </c>
      <c r="AH168" s="85">
        <f t="shared" si="56"/>
        <v>-1.1098973705393076</v>
      </c>
      <c r="AI168" s="86">
        <v>49198.99</v>
      </c>
      <c r="AJ168" s="86">
        <v>1098407.5</v>
      </c>
      <c r="AK168" s="86">
        <v>150.75</v>
      </c>
      <c r="AL168" s="87">
        <f t="shared" si="57"/>
        <v>1.3885271996048825</v>
      </c>
      <c r="AM168" s="84">
        <v>144918.97</v>
      </c>
      <c r="AN168" s="84">
        <v>782250</v>
      </c>
      <c r="AO168" s="84">
        <v>105</v>
      </c>
      <c r="AP168" s="85">
        <f t="shared" si="58"/>
        <v>5.7430336465324388</v>
      </c>
      <c r="AQ168" s="99">
        <v>-13301.03</v>
      </c>
      <c r="AR168" s="86">
        <v>460512.5</v>
      </c>
      <c r="AS168" s="84">
        <v>64.75</v>
      </c>
      <c r="AT168" s="85">
        <f t="shared" si="60"/>
        <v>-0.80872688580657426</v>
      </c>
      <c r="AU168" s="84"/>
      <c r="AV168" s="86"/>
      <c r="AW168" s="86"/>
      <c r="AX168" s="87">
        <f t="shared" si="61"/>
        <v>0</v>
      </c>
      <c r="AY168" s="86">
        <f t="shared" si="62"/>
        <v>384337.66999999993</v>
      </c>
      <c r="AZ168" s="86">
        <f t="shared" si="63"/>
        <v>7336100</v>
      </c>
      <c r="BA168" s="86">
        <f t="shared" si="64"/>
        <v>1005.5</v>
      </c>
      <c r="BB168" s="85">
        <f t="shared" si="59"/>
        <v>1.5716975095759325</v>
      </c>
      <c r="BC168" s="88" t="s">
        <v>791</v>
      </c>
      <c r="BD168" s="88" t="s">
        <v>789</v>
      </c>
      <c r="BE168" s="88" t="s">
        <v>805</v>
      </c>
      <c r="BF168" s="88" t="s">
        <v>831</v>
      </c>
    </row>
    <row r="169" spans="1:58" x14ac:dyDescent="0.2">
      <c r="A169" s="83">
        <v>210479</v>
      </c>
      <c r="B169" s="84" t="s">
        <v>695</v>
      </c>
      <c r="C169" s="84">
        <v>195410.02</v>
      </c>
      <c r="D169" s="84">
        <v>789830</v>
      </c>
      <c r="E169" s="84">
        <v>101</v>
      </c>
      <c r="F169" s="85">
        <f t="shared" si="50"/>
        <v>7.422230859805274</v>
      </c>
      <c r="G169" s="84">
        <v>49630.03</v>
      </c>
      <c r="H169" s="84">
        <v>769230</v>
      </c>
      <c r="I169" s="84">
        <v>101</v>
      </c>
      <c r="J169" s="85">
        <f t="shared" si="65"/>
        <v>2.0000922090922089</v>
      </c>
      <c r="K169" s="86">
        <v>7675.01</v>
      </c>
      <c r="L169" s="86">
        <v>784870</v>
      </c>
      <c r="M169" s="86">
        <v>104</v>
      </c>
      <c r="N169" s="87">
        <f t="shared" si="51"/>
        <v>0.29336106616382335</v>
      </c>
      <c r="O169" s="84">
        <v>-75029.98</v>
      </c>
      <c r="P169" s="84">
        <v>734220</v>
      </c>
      <c r="Q169" s="84">
        <v>102</v>
      </c>
      <c r="R169" s="85">
        <f t="shared" si="52"/>
        <v>-3.1678916128680776</v>
      </c>
      <c r="S169" s="84">
        <v>71087.87</v>
      </c>
      <c r="T169" s="84">
        <v>716530</v>
      </c>
      <c r="U169" s="84">
        <v>101</v>
      </c>
      <c r="V169" s="85">
        <f t="shared" si="53"/>
        <v>3.0755501793365245</v>
      </c>
      <c r="W169" s="84">
        <v>103950.1</v>
      </c>
      <c r="X169" s="84">
        <v>720465.5</v>
      </c>
      <c r="Y169" s="84">
        <v>101.35</v>
      </c>
      <c r="Z169" s="85">
        <f t="shared" si="54"/>
        <v>4.328455699821852</v>
      </c>
      <c r="AA169" s="84">
        <v>260142.1</v>
      </c>
      <c r="AB169" s="84">
        <v>718995</v>
      </c>
      <c r="AC169" s="84">
        <v>100.5</v>
      </c>
      <c r="AD169" s="85">
        <f t="shared" si="55"/>
        <v>11.216218610699658</v>
      </c>
      <c r="AE169" s="84">
        <v>210509.62</v>
      </c>
      <c r="AF169" s="84">
        <v>717499</v>
      </c>
      <c r="AG169" s="84">
        <v>102.1</v>
      </c>
      <c r="AH169" s="85">
        <f t="shared" si="56"/>
        <v>8.8018082255166892</v>
      </c>
      <c r="AI169" s="86">
        <v>34126.620000000003</v>
      </c>
      <c r="AJ169" s="86">
        <v>1074700</v>
      </c>
      <c r="AK169" s="86">
        <v>150</v>
      </c>
      <c r="AL169" s="87">
        <f t="shared" si="57"/>
        <v>0.98439119754350057</v>
      </c>
      <c r="AM169" s="84">
        <v>268626.61</v>
      </c>
      <c r="AN169" s="84">
        <v>850325</v>
      </c>
      <c r="AO169" s="84">
        <v>117.5</v>
      </c>
      <c r="AP169" s="85">
        <f t="shared" si="58"/>
        <v>9.7932260135830411</v>
      </c>
      <c r="AQ169" s="99">
        <v>282370.61</v>
      </c>
      <c r="AR169" s="86">
        <v>863300</v>
      </c>
      <c r="AS169" s="84">
        <v>118</v>
      </c>
      <c r="AT169" s="85">
        <f t="shared" si="60"/>
        <v>9.1583193327927717</v>
      </c>
      <c r="AU169" s="84"/>
      <c r="AV169" s="86"/>
      <c r="AW169" s="86"/>
      <c r="AX169" s="87">
        <f t="shared" si="61"/>
        <v>0</v>
      </c>
      <c r="AY169" s="86">
        <f t="shared" si="62"/>
        <v>1408498.6099999999</v>
      </c>
      <c r="AZ169" s="86">
        <f t="shared" si="63"/>
        <v>8739964.5</v>
      </c>
      <c r="BA169" s="86">
        <f t="shared" si="64"/>
        <v>1198.45</v>
      </c>
      <c r="BB169" s="85">
        <f t="shared" si="59"/>
        <v>4.8346830584952594</v>
      </c>
      <c r="BC169" s="88" t="s">
        <v>791</v>
      </c>
      <c r="BD169" s="88" t="s">
        <v>789</v>
      </c>
      <c r="BE169" s="88" t="s">
        <v>805</v>
      </c>
      <c r="BF169" s="88" t="s">
        <v>831</v>
      </c>
    </row>
    <row r="170" spans="1:58" x14ac:dyDescent="0.2">
      <c r="A170" s="83">
        <v>210791</v>
      </c>
      <c r="B170" s="84" t="s">
        <v>707</v>
      </c>
      <c r="C170" s="84">
        <v>-2590</v>
      </c>
      <c r="D170" s="84">
        <v>0</v>
      </c>
      <c r="E170" s="84">
        <v>0</v>
      </c>
      <c r="F170" s="85">
        <f t="shared" si="50"/>
        <v>0</v>
      </c>
      <c r="G170" s="84">
        <v>182620</v>
      </c>
      <c r="H170" s="84">
        <v>243337.5</v>
      </c>
      <c r="I170" s="84">
        <v>31.25</v>
      </c>
      <c r="J170" s="85">
        <f t="shared" si="65"/>
        <v>23.264889299840757</v>
      </c>
      <c r="K170" s="86">
        <v>142620</v>
      </c>
      <c r="L170" s="86">
        <v>0</v>
      </c>
      <c r="M170" s="86">
        <v>0</v>
      </c>
      <c r="N170" s="87">
        <f t="shared" si="51"/>
        <v>0</v>
      </c>
      <c r="O170" s="84">
        <v>-80</v>
      </c>
      <c r="P170" s="84">
        <v>0</v>
      </c>
      <c r="Q170" s="84">
        <v>0</v>
      </c>
      <c r="R170" s="85">
        <f t="shared" si="52"/>
        <v>0</v>
      </c>
      <c r="S170" s="84">
        <v>85175</v>
      </c>
      <c r="T170" s="84">
        <v>125475</v>
      </c>
      <c r="U170" s="84">
        <v>17.5</v>
      </c>
      <c r="V170" s="85">
        <f t="shared" si="53"/>
        <v>21.043434947200637</v>
      </c>
      <c r="W170" s="84">
        <v>111290</v>
      </c>
      <c r="X170" s="84">
        <v>53575</v>
      </c>
      <c r="Y170" s="84">
        <v>7.5</v>
      </c>
      <c r="Z170" s="85">
        <f t="shared" si="54"/>
        <v>62.318245450303316</v>
      </c>
      <c r="AA170" s="84">
        <v>58415</v>
      </c>
      <c r="AB170" s="84">
        <v>0</v>
      </c>
      <c r="AC170" s="84">
        <v>0</v>
      </c>
      <c r="AD170" s="85">
        <f t="shared" si="55"/>
        <v>0</v>
      </c>
      <c r="AE170" s="84">
        <v>94035.01</v>
      </c>
      <c r="AF170" s="84">
        <v>125820</v>
      </c>
      <c r="AG170" s="84">
        <v>18</v>
      </c>
      <c r="AH170" s="85">
        <f t="shared" si="56"/>
        <v>22.421318550309966</v>
      </c>
      <c r="AI170" s="86">
        <v>46415.01</v>
      </c>
      <c r="AJ170" s="86">
        <v>41340</v>
      </c>
      <c r="AK170" s="86">
        <v>6</v>
      </c>
      <c r="AL170" s="87">
        <f t="shared" si="57"/>
        <v>34.805643686502179</v>
      </c>
      <c r="AM170" s="84">
        <v>111890.01</v>
      </c>
      <c r="AN170" s="84">
        <v>236675</v>
      </c>
      <c r="AO170" s="84">
        <v>33.5</v>
      </c>
      <c r="AP170" s="85">
        <f t="shared" si="58"/>
        <v>14.65549935565649</v>
      </c>
      <c r="AQ170" s="99">
        <v>169340.01</v>
      </c>
      <c r="AR170" s="86">
        <v>157300</v>
      </c>
      <c r="AS170" s="84">
        <v>22</v>
      </c>
      <c r="AT170" s="85">
        <f t="shared" si="60"/>
        <v>30.14316770502225</v>
      </c>
      <c r="AU170" s="84"/>
      <c r="AV170" s="86"/>
      <c r="AW170" s="86"/>
      <c r="AX170" s="87">
        <f t="shared" si="61"/>
        <v>0</v>
      </c>
      <c r="AY170" s="86">
        <f t="shared" si="62"/>
        <v>999130.04</v>
      </c>
      <c r="AZ170" s="86">
        <f t="shared" si="63"/>
        <v>983522.5</v>
      </c>
      <c r="BA170" s="86">
        <f t="shared" si="64"/>
        <v>135.75</v>
      </c>
      <c r="BB170" s="85">
        <f t="shared" si="59"/>
        <v>30.476070654204655</v>
      </c>
      <c r="BC170" s="88" t="s">
        <v>791</v>
      </c>
      <c r="BD170" s="88" t="s">
        <v>789</v>
      </c>
      <c r="BE170" s="88" t="s">
        <v>805</v>
      </c>
      <c r="BF170" s="88" t="s">
        <v>831</v>
      </c>
    </row>
    <row r="171" spans="1:58" x14ac:dyDescent="0.2">
      <c r="A171" s="83">
        <v>172232</v>
      </c>
      <c r="B171" s="84" t="s">
        <v>722</v>
      </c>
      <c r="C171" s="84">
        <v>0</v>
      </c>
      <c r="D171" s="84">
        <v>0</v>
      </c>
      <c r="E171" s="84">
        <v>0</v>
      </c>
      <c r="F171" s="85">
        <f t="shared" si="50"/>
        <v>0</v>
      </c>
      <c r="G171" s="84">
        <v>0</v>
      </c>
      <c r="H171" s="84">
        <v>0</v>
      </c>
      <c r="I171" s="84">
        <v>0</v>
      </c>
      <c r="J171" s="85">
        <f t="shared" si="65"/>
        <v>0</v>
      </c>
      <c r="K171" s="86">
        <v>0</v>
      </c>
      <c r="L171" s="86">
        <v>0</v>
      </c>
      <c r="M171" s="86">
        <v>0</v>
      </c>
      <c r="N171" s="87">
        <f t="shared" si="51"/>
        <v>0</v>
      </c>
      <c r="O171" s="84">
        <v>0</v>
      </c>
      <c r="P171" s="84">
        <v>0</v>
      </c>
      <c r="Q171" s="84">
        <v>0</v>
      </c>
      <c r="R171" s="85">
        <f t="shared" si="52"/>
        <v>0</v>
      </c>
      <c r="S171" s="84">
        <v>0</v>
      </c>
      <c r="T171" s="84">
        <v>0</v>
      </c>
      <c r="U171" s="84">
        <v>0</v>
      </c>
      <c r="V171" s="85">
        <f t="shared" si="53"/>
        <v>0</v>
      </c>
      <c r="W171" s="84">
        <v>0</v>
      </c>
      <c r="X171" s="84">
        <v>0</v>
      </c>
      <c r="Y171" s="84">
        <v>0</v>
      </c>
      <c r="Z171" s="85">
        <f t="shared" si="54"/>
        <v>0</v>
      </c>
      <c r="AA171" s="84">
        <v>0</v>
      </c>
      <c r="AB171" s="84">
        <v>0</v>
      </c>
      <c r="AC171" s="84">
        <v>0</v>
      </c>
      <c r="AD171" s="85">
        <f t="shared" si="55"/>
        <v>0</v>
      </c>
      <c r="AE171" s="84">
        <v>0</v>
      </c>
      <c r="AF171" s="84">
        <v>0</v>
      </c>
      <c r="AG171" s="84">
        <v>0</v>
      </c>
      <c r="AH171" s="85">
        <f t="shared" si="56"/>
        <v>0</v>
      </c>
      <c r="AI171" s="86">
        <v>0</v>
      </c>
      <c r="AJ171" s="86">
        <v>0</v>
      </c>
      <c r="AK171" s="86">
        <v>0</v>
      </c>
      <c r="AL171" s="87">
        <f t="shared" si="57"/>
        <v>0</v>
      </c>
      <c r="AM171" s="84">
        <v>0</v>
      </c>
      <c r="AN171" s="84">
        <v>0</v>
      </c>
      <c r="AO171" s="84">
        <v>0</v>
      </c>
      <c r="AP171" s="85">
        <f t="shared" si="58"/>
        <v>0</v>
      </c>
      <c r="AQ171" s="99">
        <v>0</v>
      </c>
      <c r="AR171" s="86">
        <v>0</v>
      </c>
      <c r="AS171" s="84">
        <v>0</v>
      </c>
      <c r="AT171" s="85">
        <f t="shared" si="60"/>
        <v>0</v>
      </c>
      <c r="AU171" s="84"/>
      <c r="AV171" s="86"/>
      <c r="AW171" s="86"/>
      <c r="AX171" s="87">
        <f t="shared" si="61"/>
        <v>0</v>
      </c>
      <c r="AY171" s="86">
        <f t="shared" si="62"/>
        <v>0</v>
      </c>
      <c r="AZ171" s="86">
        <f t="shared" si="63"/>
        <v>0</v>
      </c>
      <c r="BA171" s="86">
        <f t="shared" si="64"/>
        <v>0</v>
      </c>
      <c r="BB171" s="85">
        <f t="shared" si="59"/>
        <v>0</v>
      </c>
      <c r="BC171" s="88" t="s">
        <v>791</v>
      </c>
      <c r="BD171" s="88" t="s">
        <v>789</v>
      </c>
      <c r="BE171" s="88" t="s">
        <v>805</v>
      </c>
      <c r="BF171" s="88" t="e">
        <v>#N/A</v>
      </c>
    </row>
    <row r="172" spans="1:58" x14ac:dyDescent="0.2">
      <c r="A172" s="89">
        <v>174446</v>
      </c>
      <c r="B172" s="90" t="s">
        <v>756</v>
      </c>
      <c r="C172" s="84">
        <v>0</v>
      </c>
      <c r="D172" s="84">
        <v>0</v>
      </c>
      <c r="E172" s="84">
        <v>0</v>
      </c>
      <c r="F172" s="85">
        <f t="shared" si="50"/>
        <v>0</v>
      </c>
      <c r="G172" s="84">
        <v>0</v>
      </c>
      <c r="H172" s="84">
        <v>0</v>
      </c>
      <c r="I172" s="84">
        <v>0</v>
      </c>
      <c r="J172" s="85">
        <f t="shared" si="65"/>
        <v>0</v>
      </c>
      <c r="K172" s="86">
        <v>0</v>
      </c>
      <c r="L172" s="86">
        <v>0</v>
      </c>
      <c r="M172" s="86">
        <v>0</v>
      </c>
      <c r="N172" s="87">
        <f t="shared" si="51"/>
        <v>0</v>
      </c>
      <c r="O172" s="84">
        <v>0</v>
      </c>
      <c r="P172" s="84">
        <v>0</v>
      </c>
      <c r="Q172" s="84">
        <v>0</v>
      </c>
      <c r="R172" s="85">
        <f t="shared" si="52"/>
        <v>0</v>
      </c>
      <c r="S172" s="84">
        <v>0</v>
      </c>
      <c r="T172" s="84">
        <v>0</v>
      </c>
      <c r="U172" s="84">
        <v>0</v>
      </c>
      <c r="V172" s="85">
        <f t="shared" si="53"/>
        <v>0</v>
      </c>
      <c r="W172" s="84">
        <v>0</v>
      </c>
      <c r="X172" s="84">
        <v>0</v>
      </c>
      <c r="Y172" s="84">
        <v>0</v>
      </c>
      <c r="Z172" s="85">
        <f t="shared" si="54"/>
        <v>0</v>
      </c>
      <c r="AA172" s="84">
        <v>0</v>
      </c>
      <c r="AB172" s="84">
        <v>0</v>
      </c>
      <c r="AC172" s="84">
        <v>0</v>
      </c>
      <c r="AD172" s="85">
        <f t="shared" si="55"/>
        <v>0</v>
      </c>
      <c r="AE172" s="84">
        <v>0</v>
      </c>
      <c r="AF172" s="84">
        <v>0</v>
      </c>
      <c r="AG172" s="84">
        <v>0</v>
      </c>
      <c r="AH172" s="85">
        <f t="shared" si="56"/>
        <v>0</v>
      </c>
      <c r="AI172" s="86">
        <v>0</v>
      </c>
      <c r="AJ172" s="86">
        <v>0</v>
      </c>
      <c r="AK172" s="86">
        <v>0</v>
      </c>
      <c r="AL172" s="87">
        <f t="shared" si="57"/>
        <v>0</v>
      </c>
      <c r="AM172" s="84">
        <v>0</v>
      </c>
      <c r="AN172" s="84">
        <v>0</v>
      </c>
      <c r="AO172" s="84">
        <v>0</v>
      </c>
      <c r="AP172" s="85">
        <f t="shared" si="58"/>
        <v>0</v>
      </c>
      <c r="AQ172" s="99">
        <v>0</v>
      </c>
      <c r="AR172" s="86">
        <v>0</v>
      </c>
      <c r="AS172" s="84">
        <v>0</v>
      </c>
      <c r="AT172" s="85">
        <f t="shared" si="60"/>
        <v>0</v>
      </c>
      <c r="AU172" s="84"/>
      <c r="AV172" s="86"/>
      <c r="AW172" s="86"/>
      <c r="AX172" s="87">
        <f t="shared" si="61"/>
        <v>0</v>
      </c>
      <c r="AY172" s="86">
        <f t="shared" si="62"/>
        <v>0</v>
      </c>
      <c r="AZ172" s="86">
        <f t="shared" si="63"/>
        <v>0</v>
      </c>
      <c r="BA172" s="86">
        <f t="shared" si="64"/>
        <v>0</v>
      </c>
      <c r="BB172" s="85">
        <f t="shared" si="59"/>
        <v>0</v>
      </c>
      <c r="BC172" s="88" t="s">
        <v>791</v>
      </c>
      <c r="BD172" s="88" t="s">
        <v>789</v>
      </c>
      <c r="BE172" s="88" t="s">
        <v>805</v>
      </c>
      <c r="BF172" s="88" t="e">
        <v>#N/A</v>
      </c>
    </row>
    <row r="173" spans="1:58" x14ac:dyDescent="0.2">
      <c r="A173" s="89">
        <v>202552</v>
      </c>
      <c r="B173" s="90" t="s">
        <v>757</v>
      </c>
      <c r="C173" s="84">
        <v>0</v>
      </c>
      <c r="D173" s="84">
        <v>0</v>
      </c>
      <c r="E173" s="84">
        <v>0</v>
      </c>
      <c r="F173" s="85">
        <f t="shared" si="50"/>
        <v>0</v>
      </c>
      <c r="G173" s="84">
        <v>0</v>
      </c>
      <c r="H173" s="84">
        <v>0</v>
      </c>
      <c r="I173" s="84">
        <v>0</v>
      </c>
      <c r="J173" s="85">
        <f t="shared" si="65"/>
        <v>0</v>
      </c>
      <c r="K173" s="86">
        <v>0</v>
      </c>
      <c r="L173" s="86">
        <v>0</v>
      </c>
      <c r="M173" s="86">
        <v>0</v>
      </c>
      <c r="N173" s="87">
        <f t="shared" si="51"/>
        <v>0</v>
      </c>
      <c r="O173" s="84">
        <v>0</v>
      </c>
      <c r="P173" s="84">
        <v>0</v>
      </c>
      <c r="Q173" s="84">
        <v>0</v>
      </c>
      <c r="R173" s="85">
        <f t="shared" si="52"/>
        <v>0</v>
      </c>
      <c r="S173" s="84">
        <v>0</v>
      </c>
      <c r="T173" s="84">
        <v>0</v>
      </c>
      <c r="U173" s="84">
        <v>0</v>
      </c>
      <c r="V173" s="85">
        <f t="shared" si="53"/>
        <v>0</v>
      </c>
      <c r="W173" s="84">
        <v>0</v>
      </c>
      <c r="X173" s="84">
        <v>0</v>
      </c>
      <c r="Y173" s="84">
        <v>0</v>
      </c>
      <c r="Z173" s="85">
        <f t="shared" si="54"/>
        <v>0</v>
      </c>
      <c r="AA173" s="84">
        <v>0</v>
      </c>
      <c r="AB173" s="84">
        <v>0</v>
      </c>
      <c r="AC173" s="84">
        <v>0</v>
      </c>
      <c r="AD173" s="85">
        <f t="shared" si="55"/>
        <v>0</v>
      </c>
      <c r="AE173" s="84">
        <v>0</v>
      </c>
      <c r="AF173" s="84">
        <v>0</v>
      </c>
      <c r="AG173" s="84">
        <v>0</v>
      </c>
      <c r="AH173" s="85">
        <f t="shared" si="56"/>
        <v>0</v>
      </c>
      <c r="AI173" s="86">
        <v>0</v>
      </c>
      <c r="AJ173" s="86">
        <v>0</v>
      </c>
      <c r="AK173" s="86">
        <v>0</v>
      </c>
      <c r="AL173" s="87">
        <f t="shared" si="57"/>
        <v>0</v>
      </c>
      <c r="AM173" s="84">
        <v>0</v>
      </c>
      <c r="AN173" s="84">
        <v>0</v>
      </c>
      <c r="AO173" s="84">
        <v>0</v>
      </c>
      <c r="AP173" s="85">
        <f t="shared" si="58"/>
        <v>0</v>
      </c>
      <c r="AQ173" s="99">
        <v>0</v>
      </c>
      <c r="AR173" s="86">
        <v>0</v>
      </c>
      <c r="AS173" s="84">
        <v>0</v>
      </c>
      <c r="AT173" s="85">
        <f t="shared" si="60"/>
        <v>0</v>
      </c>
      <c r="AU173" s="84"/>
      <c r="AV173" s="86"/>
      <c r="AW173" s="86"/>
      <c r="AX173" s="87">
        <f t="shared" si="61"/>
        <v>0</v>
      </c>
      <c r="AY173" s="86">
        <f t="shared" si="62"/>
        <v>0</v>
      </c>
      <c r="AZ173" s="86">
        <f t="shared" si="63"/>
        <v>0</v>
      </c>
      <c r="BA173" s="86">
        <f t="shared" si="64"/>
        <v>0</v>
      </c>
      <c r="BB173" s="85">
        <f t="shared" si="59"/>
        <v>0</v>
      </c>
      <c r="BC173" s="88" t="s">
        <v>791</v>
      </c>
      <c r="BD173" s="88" t="s">
        <v>789</v>
      </c>
      <c r="BE173" s="88" t="s">
        <v>805</v>
      </c>
      <c r="BF173" s="88" t="s">
        <v>831</v>
      </c>
    </row>
    <row r="174" spans="1:58" x14ac:dyDescent="0.2">
      <c r="A174" s="83">
        <v>213653</v>
      </c>
      <c r="B174" s="83" t="s">
        <v>1738</v>
      </c>
      <c r="C174" s="84">
        <v>0</v>
      </c>
      <c r="D174" s="84">
        <v>0</v>
      </c>
      <c r="E174" s="84">
        <v>0</v>
      </c>
      <c r="F174" s="85">
        <f t="shared" si="50"/>
        <v>0</v>
      </c>
      <c r="G174" s="84">
        <v>0</v>
      </c>
      <c r="H174" s="84">
        <v>0</v>
      </c>
      <c r="I174" s="84">
        <v>0</v>
      </c>
      <c r="J174" s="85">
        <f>IFERROR(G174/(H174/30),0)</f>
        <v>0</v>
      </c>
      <c r="K174" s="84">
        <v>0</v>
      </c>
      <c r="L174" s="84">
        <v>0</v>
      </c>
      <c r="M174" s="84">
        <v>0</v>
      </c>
      <c r="N174" s="85">
        <f t="shared" si="51"/>
        <v>0</v>
      </c>
      <c r="O174" s="84">
        <v>0</v>
      </c>
      <c r="P174" s="84">
        <v>0</v>
      </c>
      <c r="Q174" s="84">
        <v>0</v>
      </c>
      <c r="R174" s="85">
        <f t="shared" si="52"/>
        <v>0</v>
      </c>
      <c r="S174" s="84">
        <v>167500</v>
      </c>
      <c r="T174" s="84">
        <v>173250</v>
      </c>
      <c r="U174" s="84">
        <v>25</v>
      </c>
      <c r="V174" s="85">
        <f t="shared" si="53"/>
        <v>29.971139971139969</v>
      </c>
      <c r="W174" s="84">
        <v>148775</v>
      </c>
      <c r="X174" s="84">
        <v>160425</v>
      </c>
      <c r="Y174" s="84">
        <v>22.5</v>
      </c>
      <c r="Z174" s="85">
        <f t="shared" si="54"/>
        <v>27.821411874707806</v>
      </c>
      <c r="AA174" s="84">
        <v>-1325</v>
      </c>
      <c r="AB174" s="84">
        <v>27560</v>
      </c>
      <c r="AC174" s="84">
        <v>4</v>
      </c>
      <c r="AD174" s="85">
        <f t="shared" si="55"/>
        <v>-1.4903846153846154</v>
      </c>
      <c r="AE174" s="84">
        <v>76995</v>
      </c>
      <c r="AF174" s="84">
        <v>83490</v>
      </c>
      <c r="AG174" s="84">
        <v>11</v>
      </c>
      <c r="AH174" s="85">
        <f t="shared" si="56"/>
        <v>27.666187567373338</v>
      </c>
      <c r="AI174" s="86">
        <v>188375</v>
      </c>
      <c r="AJ174" s="86">
        <v>193540</v>
      </c>
      <c r="AK174" s="86">
        <v>26</v>
      </c>
      <c r="AL174" s="87">
        <f t="shared" si="57"/>
        <v>30.172703317143743</v>
      </c>
      <c r="AM174" s="84">
        <v>169325</v>
      </c>
      <c r="AN174" s="84">
        <v>178750</v>
      </c>
      <c r="AO174" s="84">
        <v>25</v>
      </c>
      <c r="AP174" s="85">
        <f t="shared" si="58"/>
        <v>29.365454545454547</v>
      </c>
      <c r="AQ174" s="99">
        <v>158735</v>
      </c>
      <c r="AR174" s="86">
        <v>169050</v>
      </c>
      <c r="AS174" s="84">
        <v>23</v>
      </c>
      <c r="AT174" s="85">
        <f t="shared" si="60"/>
        <v>26.29151138716356</v>
      </c>
      <c r="AU174" s="83"/>
      <c r="AV174" s="83"/>
      <c r="AW174" s="83"/>
      <c r="AX174" s="87">
        <f t="shared" si="61"/>
        <v>0</v>
      </c>
      <c r="AY174" s="86">
        <f t="shared" si="62"/>
        <v>908380</v>
      </c>
      <c r="AZ174" s="86">
        <f t="shared" si="63"/>
        <v>986065</v>
      </c>
      <c r="BA174" s="86">
        <f t="shared" si="64"/>
        <v>136.5</v>
      </c>
      <c r="BB174" s="85">
        <f t="shared" si="59"/>
        <v>27.636514834214783</v>
      </c>
      <c r="BC174" s="83" t="s">
        <v>791</v>
      </c>
      <c r="BD174" s="83" t="s">
        <v>789</v>
      </c>
      <c r="BE174" s="88" t="s">
        <v>805</v>
      </c>
      <c r="BF174" s="83"/>
    </row>
    <row r="175" spans="1:58" x14ac:dyDescent="0.2">
      <c r="A175" s="83">
        <v>214315</v>
      </c>
      <c r="B175" s="83" t="s">
        <v>1746</v>
      </c>
      <c r="C175" s="84">
        <v>0</v>
      </c>
      <c r="D175" s="84">
        <v>0</v>
      </c>
      <c r="E175" s="84">
        <v>0</v>
      </c>
      <c r="F175" s="85">
        <f t="shared" si="50"/>
        <v>0</v>
      </c>
      <c r="G175" s="84">
        <v>0</v>
      </c>
      <c r="H175" s="84">
        <v>0</v>
      </c>
      <c r="I175" s="84">
        <v>0</v>
      </c>
      <c r="J175" s="85">
        <f>IFERROR(G175/(H175/30),0)</f>
        <v>0</v>
      </c>
      <c r="K175" s="84">
        <v>0</v>
      </c>
      <c r="L175" s="84">
        <v>0</v>
      </c>
      <c r="M175" s="84">
        <v>0</v>
      </c>
      <c r="N175" s="85">
        <f t="shared" si="51"/>
        <v>0</v>
      </c>
      <c r="O175" s="84">
        <v>0</v>
      </c>
      <c r="P175" s="84">
        <v>0</v>
      </c>
      <c r="Q175" s="84">
        <v>0</v>
      </c>
      <c r="R175" s="85">
        <f t="shared" si="52"/>
        <v>0</v>
      </c>
      <c r="S175" s="84">
        <v>0</v>
      </c>
      <c r="T175" s="84">
        <v>0</v>
      </c>
      <c r="U175" s="84">
        <v>0</v>
      </c>
      <c r="V175" s="85">
        <f t="shared" si="53"/>
        <v>0</v>
      </c>
      <c r="W175" s="84">
        <v>0</v>
      </c>
      <c r="X175" s="84">
        <v>0</v>
      </c>
      <c r="Y175" s="84">
        <v>0</v>
      </c>
      <c r="Z175" s="85">
        <f t="shared" si="54"/>
        <v>0</v>
      </c>
      <c r="AA175" s="84">
        <v>129840</v>
      </c>
      <c r="AB175" s="84">
        <v>430715</v>
      </c>
      <c r="AC175" s="84">
        <v>59.5</v>
      </c>
      <c r="AD175" s="85">
        <f t="shared" si="55"/>
        <v>9.3450193283261545</v>
      </c>
      <c r="AE175" s="84">
        <v>245839.98</v>
      </c>
      <c r="AF175" s="84">
        <v>543555</v>
      </c>
      <c r="AG175" s="84">
        <v>74.5</v>
      </c>
      <c r="AH175" s="85">
        <f t="shared" si="56"/>
        <v>13.568451030714463</v>
      </c>
      <c r="AI175" s="86">
        <v>196519.98</v>
      </c>
      <c r="AJ175" s="86">
        <v>369750</v>
      </c>
      <c r="AK175" s="86">
        <v>50</v>
      </c>
      <c r="AL175" s="87">
        <f t="shared" si="57"/>
        <v>16.476320162271804</v>
      </c>
      <c r="AM175" s="84">
        <v>341964.97</v>
      </c>
      <c r="AN175" s="84">
        <v>334900</v>
      </c>
      <c r="AO175" s="84">
        <v>46</v>
      </c>
      <c r="AP175" s="85">
        <f t="shared" si="58"/>
        <v>31.653968557778438</v>
      </c>
      <c r="AQ175" s="99">
        <v>151784.97</v>
      </c>
      <c r="AR175" s="86">
        <v>0</v>
      </c>
      <c r="AS175" s="84">
        <v>0</v>
      </c>
      <c r="AT175" s="85">
        <f t="shared" si="60"/>
        <v>0</v>
      </c>
      <c r="AU175" s="83"/>
      <c r="AV175" s="83"/>
      <c r="AW175" s="83"/>
      <c r="AX175" s="87">
        <f t="shared" si="61"/>
        <v>0</v>
      </c>
      <c r="AY175" s="86">
        <f t="shared" si="62"/>
        <v>1065949.8999999999</v>
      </c>
      <c r="AZ175" s="86">
        <f t="shared" si="63"/>
        <v>1678920</v>
      </c>
      <c r="BA175" s="86">
        <f t="shared" si="64"/>
        <v>230</v>
      </c>
      <c r="BB175" s="85">
        <f t="shared" si="59"/>
        <v>19.047064184118359</v>
      </c>
      <c r="BC175" s="83" t="s">
        <v>791</v>
      </c>
      <c r="BD175" s="83" t="s">
        <v>789</v>
      </c>
      <c r="BE175" s="88" t="s">
        <v>805</v>
      </c>
      <c r="BF175" s="83"/>
    </row>
    <row r="176" spans="1:58" x14ac:dyDescent="0.2">
      <c r="A176" s="83">
        <v>211436</v>
      </c>
      <c r="B176" s="84" t="s">
        <v>857</v>
      </c>
      <c r="C176" s="84">
        <v>221419.98</v>
      </c>
      <c r="D176" s="84">
        <v>237300</v>
      </c>
      <c r="E176" s="84">
        <v>30</v>
      </c>
      <c r="F176" s="85">
        <f t="shared" si="50"/>
        <v>27.992412136536032</v>
      </c>
      <c r="G176" s="84">
        <v>71419.98</v>
      </c>
      <c r="H176" s="84">
        <v>0</v>
      </c>
      <c r="I176" s="84">
        <v>0</v>
      </c>
      <c r="J176" s="85">
        <f t="shared" ref="J176:J209" si="66">IFERROR(G176/(H176/31),0)</f>
        <v>0</v>
      </c>
      <c r="K176" s="86">
        <v>-16580.02</v>
      </c>
      <c r="L176" s="86">
        <v>0</v>
      </c>
      <c r="M176" s="86">
        <v>0</v>
      </c>
      <c r="N176" s="87">
        <f t="shared" si="51"/>
        <v>0</v>
      </c>
      <c r="O176" s="84">
        <v>63899.98</v>
      </c>
      <c r="P176" s="84">
        <v>142600</v>
      </c>
      <c r="Q176" s="84">
        <v>20</v>
      </c>
      <c r="R176" s="85">
        <f t="shared" si="52"/>
        <v>13.891300000000001</v>
      </c>
      <c r="S176" s="84">
        <v>899.98</v>
      </c>
      <c r="T176" s="84">
        <v>0</v>
      </c>
      <c r="U176" s="84">
        <v>0</v>
      </c>
      <c r="V176" s="85">
        <f t="shared" si="53"/>
        <v>0</v>
      </c>
      <c r="W176" s="84">
        <v>-100.02</v>
      </c>
      <c r="X176" s="84">
        <v>0</v>
      </c>
      <c r="Y176" s="84">
        <v>0</v>
      </c>
      <c r="Z176" s="85">
        <f t="shared" si="54"/>
        <v>0</v>
      </c>
      <c r="AA176" s="84">
        <v>79799.98</v>
      </c>
      <c r="AB176" s="84">
        <v>85375</v>
      </c>
      <c r="AC176" s="84">
        <v>12.5</v>
      </c>
      <c r="AD176" s="85">
        <f t="shared" si="55"/>
        <v>28.975688199121521</v>
      </c>
      <c r="AE176" s="84">
        <v>64199.98</v>
      </c>
      <c r="AF176" s="84">
        <v>70700</v>
      </c>
      <c r="AG176" s="84">
        <v>10</v>
      </c>
      <c r="AH176" s="85">
        <f t="shared" si="56"/>
        <v>27.241858557284303</v>
      </c>
      <c r="AI176" s="86">
        <v>199.98</v>
      </c>
      <c r="AJ176" s="86">
        <v>0</v>
      </c>
      <c r="AK176" s="86">
        <v>0</v>
      </c>
      <c r="AL176" s="87">
        <f t="shared" si="57"/>
        <v>0</v>
      </c>
      <c r="AM176" s="84">
        <v>-750.02</v>
      </c>
      <c r="AN176" s="84">
        <v>0</v>
      </c>
      <c r="AO176" s="84">
        <v>0</v>
      </c>
      <c r="AP176" s="85">
        <f t="shared" si="58"/>
        <v>0</v>
      </c>
      <c r="AQ176" s="99">
        <v>-43.02</v>
      </c>
      <c r="AR176" s="86">
        <v>745</v>
      </c>
      <c r="AS176" s="84">
        <v>0.1</v>
      </c>
      <c r="AT176" s="85">
        <f t="shared" si="60"/>
        <v>-1.6168590604026847</v>
      </c>
      <c r="AU176" s="84"/>
      <c r="AV176" s="86"/>
      <c r="AW176" s="86"/>
      <c r="AX176" s="87">
        <f t="shared" si="61"/>
        <v>0</v>
      </c>
      <c r="AY176" s="86">
        <f t="shared" si="62"/>
        <v>484366.77999999985</v>
      </c>
      <c r="AZ176" s="86">
        <f t="shared" si="63"/>
        <v>536720</v>
      </c>
      <c r="BA176" s="86">
        <f t="shared" si="64"/>
        <v>72.599999999999994</v>
      </c>
      <c r="BB176" s="85">
        <f t="shared" si="59"/>
        <v>27.0737132955731</v>
      </c>
      <c r="BC176" s="88" t="s">
        <v>787</v>
      </c>
      <c r="BD176" s="88" t="s">
        <v>803</v>
      </c>
      <c r="BE176" s="88" t="s">
        <v>805</v>
      </c>
      <c r="BF176" s="88" t="s">
        <v>838</v>
      </c>
    </row>
    <row r="177" spans="1:58" x14ac:dyDescent="0.2">
      <c r="A177" s="83">
        <v>212215</v>
      </c>
      <c r="B177" s="84" t="s">
        <v>1021</v>
      </c>
      <c r="C177" s="84">
        <v>296045</v>
      </c>
      <c r="D177" s="84">
        <v>808705</v>
      </c>
      <c r="E177" s="84">
        <v>100.5</v>
      </c>
      <c r="F177" s="85">
        <f t="shared" si="50"/>
        <v>10.982187571487749</v>
      </c>
      <c r="G177" s="84">
        <v>350856.52</v>
      </c>
      <c r="H177" s="84">
        <v>1268985</v>
      </c>
      <c r="I177" s="84">
        <v>161</v>
      </c>
      <c r="J177" s="85">
        <f t="shared" si="66"/>
        <v>8.5710643703432279</v>
      </c>
      <c r="K177" s="86">
        <v>-158338.5</v>
      </c>
      <c r="L177" s="86">
        <v>527705</v>
      </c>
      <c r="M177" s="86">
        <v>71.5</v>
      </c>
      <c r="N177" s="87">
        <f t="shared" si="51"/>
        <v>-9.0015349485034246</v>
      </c>
      <c r="O177" s="84">
        <v>302356.5</v>
      </c>
      <c r="P177" s="84">
        <v>1198710</v>
      </c>
      <c r="Q177" s="84">
        <v>166</v>
      </c>
      <c r="R177" s="85">
        <f t="shared" si="52"/>
        <v>7.8192819781264866</v>
      </c>
      <c r="S177" s="84">
        <v>-54788.49</v>
      </c>
      <c r="T177" s="84">
        <v>817690</v>
      </c>
      <c r="U177" s="84">
        <v>117</v>
      </c>
      <c r="V177" s="85">
        <f t="shared" si="53"/>
        <v>-2.0771235920703446</v>
      </c>
      <c r="W177" s="84">
        <v>361966.27</v>
      </c>
      <c r="X177" s="84">
        <v>2124266.5</v>
      </c>
      <c r="Y177" s="84">
        <v>302.45</v>
      </c>
      <c r="Z177" s="85">
        <f t="shared" si="54"/>
        <v>5.1118765465632494</v>
      </c>
      <c r="AA177" s="84">
        <v>49973.27</v>
      </c>
      <c r="AB177" s="84">
        <v>464605</v>
      </c>
      <c r="AC177" s="84">
        <v>66.5</v>
      </c>
      <c r="AD177" s="85">
        <f t="shared" si="55"/>
        <v>3.3343837668557161</v>
      </c>
      <c r="AE177" s="84">
        <v>-49496.72</v>
      </c>
      <c r="AF177" s="84">
        <v>1033355</v>
      </c>
      <c r="AG177" s="84">
        <v>146.5</v>
      </c>
      <c r="AH177" s="85">
        <f t="shared" si="56"/>
        <v>-1.4369714183412285</v>
      </c>
      <c r="AI177" s="86">
        <v>341768.04</v>
      </c>
      <c r="AJ177" s="86">
        <v>2209305.5</v>
      </c>
      <c r="AK177" s="86">
        <v>304.35000000000002</v>
      </c>
      <c r="AL177" s="87">
        <f t="shared" si="57"/>
        <v>4.7955383445159567</v>
      </c>
      <c r="AM177" s="84">
        <v>-27020.46</v>
      </c>
      <c r="AN177" s="84">
        <v>436090</v>
      </c>
      <c r="AO177" s="84">
        <v>59</v>
      </c>
      <c r="AP177" s="85">
        <f t="shared" si="58"/>
        <v>-1.9207830035084499</v>
      </c>
      <c r="AQ177" s="99">
        <v>-30887.96</v>
      </c>
      <c r="AR177" s="86">
        <v>1032775</v>
      </c>
      <c r="AS177" s="84">
        <v>138.5</v>
      </c>
      <c r="AT177" s="85">
        <f t="shared" si="60"/>
        <v>-0.83741655249207236</v>
      </c>
      <c r="AU177" s="84"/>
      <c r="AV177" s="86"/>
      <c r="AW177" s="86"/>
      <c r="AX177" s="87">
        <f t="shared" si="61"/>
        <v>0</v>
      </c>
      <c r="AY177" s="86">
        <f t="shared" si="62"/>
        <v>1382433.4700000002</v>
      </c>
      <c r="AZ177" s="86">
        <f t="shared" si="63"/>
        <v>11922192</v>
      </c>
      <c r="BA177" s="86">
        <f t="shared" si="64"/>
        <v>1633.3000000000002</v>
      </c>
      <c r="BB177" s="85">
        <f t="shared" si="59"/>
        <v>3.4786391713872753</v>
      </c>
      <c r="BC177" s="88" t="s">
        <v>787</v>
      </c>
      <c r="BD177" s="88" t="s">
        <v>803</v>
      </c>
      <c r="BE177" s="88" t="s">
        <v>805</v>
      </c>
      <c r="BF177" s="88" t="s">
        <v>1047</v>
      </c>
    </row>
    <row r="178" spans="1:58" x14ac:dyDescent="0.2">
      <c r="A178" s="83">
        <v>212829</v>
      </c>
      <c r="B178" s="84" t="s">
        <v>1052</v>
      </c>
      <c r="C178" s="84">
        <v>0</v>
      </c>
      <c r="D178" s="84">
        <v>0</v>
      </c>
      <c r="E178" s="84">
        <v>0</v>
      </c>
      <c r="F178" s="85">
        <f t="shared" si="50"/>
        <v>0</v>
      </c>
      <c r="G178" s="84">
        <v>0</v>
      </c>
      <c r="H178" s="84">
        <v>0</v>
      </c>
      <c r="I178" s="84">
        <v>0</v>
      </c>
      <c r="J178" s="85">
        <f t="shared" si="66"/>
        <v>0</v>
      </c>
      <c r="K178" s="86">
        <v>-222100</v>
      </c>
      <c r="L178" s="86">
        <v>824370</v>
      </c>
      <c r="M178" s="86">
        <v>111</v>
      </c>
      <c r="N178" s="87">
        <f t="shared" si="51"/>
        <v>-8.082535754576222</v>
      </c>
      <c r="O178" s="84">
        <v>50455.01</v>
      </c>
      <c r="P178" s="84">
        <v>1118170</v>
      </c>
      <c r="Q178" s="84">
        <v>155</v>
      </c>
      <c r="R178" s="85">
        <f t="shared" si="52"/>
        <v>1.3988081508178543</v>
      </c>
      <c r="S178" s="84">
        <v>87510.01</v>
      </c>
      <c r="T178" s="84">
        <v>770970</v>
      </c>
      <c r="U178" s="84">
        <v>111</v>
      </c>
      <c r="V178" s="85">
        <f t="shared" si="53"/>
        <v>3.518697627663852</v>
      </c>
      <c r="W178" s="84">
        <v>140620.01999999999</v>
      </c>
      <c r="X178" s="84">
        <v>784790</v>
      </c>
      <c r="Y178" s="84">
        <v>112</v>
      </c>
      <c r="Z178" s="85">
        <f t="shared" si="54"/>
        <v>5.3754515220632264</v>
      </c>
      <c r="AA178" s="84">
        <v>212955</v>
      </c>
      <c r="AB178" s="84">
        <v>525444</v>
      </c>
      <c r="AC178" s="84">
        <v>76.8</v>
      </c>
      <c r="AD178" s="85">
        <f t="shared" si="55"/>
        <v>12.563860278164753</v>
      </c>
      <c r="AE178" s="84">
        <v>-44824.98</v>
      </c>
      <c r="AF178" s="84">
        <v>851505</v>
      </c>
      <c r="AG178" s="84">
        <v>121.5</v>
      </c>
      <c r="AH178" s="85">
        <f t="shared" si="56"/>
        <v>-1.5792618951151198</v>
      </c>
      <c r="AI178" s="86">
        <v>147200</v>
      </c>
      <c r="AJ178" s="86">
        <v>1557050</v>
      </c>
      <c r="AK178" s="86">
        <v>215.5</v>
      </c>
      <c r="AL178" s="87">
        <f t="shared" si="57"/>
        <v>2.9306701775793966</v>
      </c>
      <c r="AM178" s="84">
        <v>211912.01</v>
      </c>
      <c r="AN178" s="84">
        <v>1062570</v>
      </c>
      <c r="AO178" s="84">
        <v>147</v>
      </c>
      <c r="AP178" s="85">
        <f t="shared" si="58"/>
        <v>6.1824372135482841</v>
      </c>
      <c r="AQ178" s="99">
        <v>181618.51</v>
      </c>
      <c r="AR178" s="86">
        <v>843224.5</v>
      </c>
      <c r="AS178" s="84">
        <v>114.95</v>
      </c>
      <c r="AT178" s="85">
        <f t="shared" si="60"/>
        <v>6.0307999589670374</v>
      </c>
      <c r="AU178" s="84"/>
      <c r="AV178" s="86"/>
      <c r="AW178" s="86"/>
      <c r="AX178" s="87">
        <f t="shared" si="61"/>
        <v>0</v>
      </c>
      <c r="AY178" s="86">
        <f t="shared" si="62"/>
        <v>765345.58</v>
      </c>
      <c r="AZ178" s="86">
        <f t="shared" si="63"/>
        <v>8338093.5</v>
      </c>
      <c r="BA178" s="86">
        <f t="shared" si="64"/>
        <v>1164.75</v>
      </c>
      <c r="BB178" s="85">
        <f t="shared" si="59"/>
        <v>2.7536711359737089</v>
      </c>
      <c r="BC178" s="88" t="s">
        <v>787</v>
      </c>
      <c r="BD178" s="88" t="s">
        <v>803</v>
      </c>
      <c r="BE178" s="88" t="s">
        <v>805</v>
      </c>
      <c r="BF178" s="88"/>
    </row>
    <row r="179" spans="1:58" x14ac:dyDescent="0.2">
      <c r="A179" s="83">
        <v>119032</v>
      </c>
      <c r="B179" s="84" t="s">
        <v>1686</v>
      </c>
      <c r="C179" s="84">
        <v>0</v>
      </c>
      <c r="D179" s="84">
        <v>0</v>
      </c>
      <c r="E179" s="84">
        <v>0</v>
      </c>
      <c r="F179" s="85">
        <f t="shared" si="50"/>
        <v>0</v>
      </c>
      <c r="G179" s="84">
        <v>0</v>
      </c>
      <c r="H179" s="84">
        <v>0</v>
      </c>
      <c r="I179" s="84">
        <v>0</v>
      </c>
      <c r="J179" s="85">
        <f t="shared" si="66"/>
        <v>0</v>
      </c>
      <c r="K179" s="86">
        <v>0</v>
      </c>
      <c r="L179" s="86">
        <v>0</v>
      </c>
      <c r="M179" s="86">
        <v>0</v>
      </c>
      <c r="N179" s="87">
        <f t="shared" si="51"/>
        <v>0</v>
      </c>
      <c r="O179" s="84">
        <v>0</v>
      </c>
      <c r="P179" s="84">
        <v>0</v>
      </c>
      <c r="Q179" s="84">
        <v>0</v>
      </c>
      <c r="R179" s="85">
        <f t="shared" si="52"/>
        <v>0</v>
      </c>
      <c r="S179" s="84">
        <v>0</v>
      </c>
      <c r="T179" s="84">
        <v>0</v>
      </c>
      <c r="U179" s="84">
        <v>0</v>
      </c>
      <c r="V179" s="85">
        <f t="shared" si="53"/>
        <v>0</v>
      </c>
      <c r="W179" s="84">
        <v>0</v>
      </c>
      <c r="X179" s="84">
        <v>0</v>
      </c>
      <c r="Y179" s="84">
        <v>0</v>
      </c>
      <c r="Z179" s="85">
        <f t="shared" si="54"/>
        <v>0</v>
      </c>
      <c r="AA179" s="84">
        <v>0</v>
      </c>
      <c r="AB179" s="84">
        <v>0</v>
      </c>
      <c r="AC179" s="84">
        <v>0</v>
      </c>
      <c r="AD179" s="85">
        <f t="shared" si="55"/>
        <v>0</v>
      </c>
      <c r="AE179" s="84">
        <v>0</v>
      </c>
      <c r="AF179" s="84">
        <v>0</v>
      </c>
      <c r="AG179" s="84">
        <v>0</v>
      </c>
      <c r="AH179" s="85">
        <f t="shared" si="56"/>
        <v>0</v>
      </c>
      <c r="AI179" s="86">
        <v>0</v>
      </c>
      <c r="AJ179" s="86">
        <v>0</v>
      </c>
      <c r="AK179" s="86">
        <v>0</v>
      </c>
      <c r="AL179" s="87">
        <f t="shared" si="57"/>
        <v>0</v>
      </c>
      <c r="AM179" s="84">
        <v>0</v>
      </c>
      <c r="AN179" s="84">
        <v>0</v>
      </c>
      <c r="AO179" s="84">
        <v>0</v>
      </c>
      <c r="AP179" s="85">
        <f t="shared" si="58"/>
        <v>0</v>
      </c>
      <c r="AQ179" s="99">
        <v>0</v>
      </c>
      <c r="AR179" s="86">
        <v>0</v>
      </c>
      <c r="AS179" s="84">
        <v>0</v>
      </c>
      <c r="AT179" s="85">
        <f t="shared" si="60"/>
        <v>0</v>
      </c>
      <c r="AU179" s="84"/>
      <c r="AV179" s="86"/>
      <c r="AW179" s="86"/>
      <c r="AX179" s="87">
        <f t="shared" si="61"/>
        <v>0</v>
      </c>
      <c r="AY179" s="86">
        <f t="shared" si="62"/>
        <v>0</v>
      </c>
      <c r="AZ179" s="86">
        <f t="shared" si="63"/>
        <v>0</v>
      </c>
      <c r="BA179" s="86">
        <f t="shared" si="64"/>
        <v>0</v>
      </c>
      <c r="BB179" s="85">
        <f t="shared" si="59"/>
        <v>0</v>
      </c>
      <c r="BC179" s="88" t="s">
        <v>787</v>
      </c>
      <c r="BD179" s="88" t="s">
        <v>803</v>
      </c>
      <c r="BE179" s="88" t="s">
        <v>805</v>
      </c>
      <c r="BF179" s="88"/>
    </row>
    <row r="180" spans="1:58" x14ac:dyDescent="0.2">
      <c r="A180" s="83">
        <v>119052</v>
      </c>
      <c r="B180" s="84" t="s">
        <v>1218</v>
      </c>
      <c r="C180" s="84">
        <v>354054.47</v>
      </c>
      <c r="D180" s="84">
        <v>850840</v>
      </c>
      <c r="E180" s="84">
        <v>109</v>
      </c>
      <c r="F180" s="85">
        <f t="shared" si="50"/>
        <v>12.483703281463024</v>
      </c>
      <c r="G180" s="84">
        <v>483676.47</v>
      </c>
      <c r="H180" s="84">
        <v>1175500</v>
      </c>
      <c r="I180" s="84">
        <v>150</v>
      </c>
      <c r="J180" s="85">
        <f t="shared" si="66"/>
        <v>12.755398188005104</v>
      </c>
      <c r="K180" s="86">
        <v>709239.97</v>
      </c>
      <c r="L180" s="86">
        <v>1820465</v>
      </c>
      <c r="M180" s="86">
        <v>244.5</v>
      </c>
      <c r="N180" s="87">
        <f t="shared" si="51"/>
        <v>11.687782572035166</v>
      </c>
      <c r="O180" s="84">
        <v>658080.97</v>
      </c>
      <c r="P180" s="84">
        <v>812760</v>
      </c>
      <c r="Q180" s="84">
        <v>112</v>
      </c>
      <c r="R180" s="85">
        <f t="shared" si="52"/>
        <v>25.100287993995764</v>
      </c>
      <c r="S180" s="84">
        <v>684320.97</v>
      </c>
      <c r="T180" s="84">
        <v>892220</v>
      </c>
      <c r="U180" s="84">
        <v>126</v>
      </c>
      <c r="V180" s="85">
        <f t="shared" si="53"/>
        <v>23.776591053775974</v>
      </c>
      <c r="W180" s="84">
        <v>978743.97</v>
      </c>
      <c r="X180" s="84">
        <v>1261240</v>
      </c>
      <c r="Y180" s="84">
        <v>177</v>
      </c>
      <c r="Z180" s="85">
        <f t="shared" si="54"/>
        <v>23.280516872284416</v>
      </c>
      <c r="AA180" s="84">
        <v>571805.97</v>
      </c>
      <c r="AB180" s="84">
        <v>578240</v>
      </c>
      <c r="AC180" s="84">
        <v>83</v>
      </c>
      <c r="AD180" s="85">
        <f t="shared" si="55"/>
        <v>30.655065491837298</v>
      </c>
      <c r="AE180" s="84">
        <v>984780.99</v>
      </c>
      <c r="AF180" s="84">
        <v>1376490</v>
      </c>
      <c r="AG180" s="84">
        <v>197</v>
      </c>
      <c r="AH180" s="85">
        <f t="shared" si="56"/>
        <v>21.462872741538259</v>
      </c>
      <c r="AI180" s="86">
        <v>726524</v>
      </c>
      <c r="AJ180" s="86">
        <v>966650</v>
      </c>
      <c r="AK180" s="86">
        <v>131</v>
      </c>
      <c r="AL180" s="87">
        <f t="shared" si="57"/>
        <v>23.29927481508302</v>
      </c>
      <c r="AM180" s="84">
        <v>674554</v>
      </c>
      <c r="AN180" s="84">
        <v>945700</v>
      </c>
      <c r="AO180" s="84">
        <v>127.5</v>
      </c>
      <c r="AP180" s="85">
        <f t="shared" si="58"/>
        <v>22.111847308871734</v>
      </c>
      <c r="AQ180" s="99">
        <v>835383</v>
      </c>
      <c r="AR180" s="86">
        <v>978920</v>
      </c>
      <c r="AS180" s="84">
        <v>129.5</v>
      </c>
      <c r="AT180" s="85">
        <f t="shared" si="60"/>
        <v>23.894418338577207</v>
      </c>
      <c r="AU180" s="84"/>
      <c r="AV180" s="86"/>
      <c r="AW180" s="86"/>
      <c r="AX180" s="87">
        <f t="shared" si="61"/>
        <v>0</v>
      </c>
      <c r="AY180" s="86">
        <f t="shared" si="62"/>
        <v>7661164.7799999993</v>
      </c>
      <c r="AZ180" s="86">
        <f t="shared" si="63"/>
        <v>11659025</v>
      </c>
      <c r="BA180" s="86">
        <f t="shared" si="64"/>
        <v>1586.5</v>
      </c>
      <c r="BB180" s="85">
        <f t="shared" si="59"/>
        <v>19.713050053499327</v>
      </c>
      <c r="BC180" s="88" t="s">
        <v>787</v>
      </c>
      <c r="BD180" s="88" t="s">
        <v>803</v>
      </c>
      <c r="BE180" s="88" t="s">
        <v>805</v>
      </c>
      <c r="BF180" s="88"/>
    </row>
    <row r="181" spans="1:58" x14ac:dyDescent="0.2">
      <c r="A181" s="83">
        <v>145612</v>
      </c>
      <c r="B181" s="84" t="s">
        <v>1232</v>
      </c>
      <c r="C181" s="84">
        <v>-9847.07</v>
      </c>
      <c r="D181" s="84">
        <v>0</v>
      </c>
      <c r="E181" s="84">
        <v>0</v>
      </c>
      <c r="F181" s="85">
        <f t="shared" si="50"/>
        <v>0</v>
      </c>
      <c r="G181" s="84">
        <v>-9847.07</v>
      </c>
      <c r="H181" s="84">
        <v>0</v>
      </c>
      <c r="I181" s="84">
        <v>0</v>
      </c>
      <c r="J181" s="85">
        <f t="shared" si="66"/>
        <v>0</v>
      </c>
      <c r="K181" s="86">
        <v>-9847.07</v>
      </c>
      <c r="L181" s="86">
        <v>0</v>
      </c>
      <c r="M181" s="86">
        <v>0</v>
      </c>
      <c r="N181" s="87">
        <f t="shared" si="51"/>
        <v>0</v>
      </c>
      <c r="O181" s="84">
        <v>-9847.07</v>
      </c>
      <c r="P181" s="84">
        <v>0</v>
      </c>
      <c r="Q181" s="84">
        <v>0</v>
      </c>
      <c r="R181" s="85">
        <f t="shared" si="52"/>
        <v>0</v>
      </c>
      <c r="S181" s="84">
        <v>-9847.07</v>
      </c>
      <c r="T181" s="84">
        <v>0</v>
      </c>
      <c r="U181" s="84">
        <v>0</v>
      </c>
      <c r="V181" s="85">
        <f t="shared" si="53"/>
        <v>0</v>
      </c>
      <c r="W181" s="84">
        <v>-9847.07</v>
      </c>
      <c r="X181" s="84">
        <v>0</v>
      </c>
      <c r="Y181" s="84">
        <v>0</v>
      </c>
      <c r="Z181" s="85">
        <f t="shared" si="54"/>
        <v>0</v>
      </c>
      <c r="AA181" s="84">
        <v>-9847.07</v>
      </c>
      <c r="AB181" s="84">
        <v>0</v>
      </c>
      <c r="AC181" s="84">
        <v>0</v>
      </c>
      <c r="AD181" s="85">
        <f t="shared" si="55"/>
        <v>0</v>
      </c>
      <c r="AE181" s="84">
        <v>0</v>
      </c>
      <c r="AF181" s="84">
        <v>0</v>
      </c>
      <c r="AG181" s="84">
        <v>0</v>
      </c>
      <c r="AH181" s="85">
        <f t="shared" si="56"/>
        <v>0</v>
      </c>
      <c r="AI181" s="86">
        <v>0</v>
      </c>
      <c r="AJ181" s="86">
        <v>0</v>
      </c>
      <c r="AK181" s="86">
        <v>0</v>
      </c>
      <c r="AL181" s="87">
        <f t="shared" si="57"/>
        <v>0</v>
      </c>
      <c r="AM181" s="84">
        <v>0</v>
      </c>
      <c r="AN181" s="84">
        <v>0</v>
      </c>
      <c r="AO181" s="84">
        <v>0</v>
      </c>
      <c r="AP181" s="85">
        <f t="shared" si="58"/>
        <v>0</v>
      </c>
      <c r="AQ181" s="99">
        <v>0</v>
      </c>
      <c r="AR181" s="86">
        <v>0</v>
      </c>
      <c r="AS181" s="84">
        <v>0</v>
      </c>
      <c r="AT181" s="85">
        <f t="shared" si="60"/>
        <v>0</v>
      </c>
      <c r="AU181" s="84"/>
      <c r="AV181" s="86"/>
      <c r="AW181" s="86"/>
      <c r="AX181" s="87">
        <f t="shared" si="61"/>
        <v>0</v>
      </c>
      <c r="AY181" s="86">
        <f t="shared" si="62"/>
        <v>-68929.489999999991</v>
      </c>
      <c r="AZ181" s="86">
        <f t="shared" si="63"/>
        <v>0</v>
      </c>
      <c r="BA181" s="86">
        <f t="shared" si="64"/>
        <v>0</v>
      </c>
      <c r="BB181" s="85">
        <f t="shared" si="59"/>
        <v>0</v>
      </c>
      <c r="BC181" s="88" t="s">
        <v>787</v>
      </c>
      <c r="BD181" s="88" t="s">
        <v>803</v>
      </c>
      <c r="BE181" s="88" t="s">
        <v>805</v>
      </c>
      <c r="BF181" s="88"/>
    </row>
    <row r="182" spans="1:58" x14ac:dyDescent="0.2">
      <c r="A182" s="83">
        <v>149459</v>
      </c>
      <c r="B182" s="84" t="s">
        <v>1233</v>
      </c>
      <c r="C182" s="84">
        <v>-7268.09</v>
      </c>
      <c r="D182" s="84">
        <v>0</v>
      </c>
      <c r="E182" s="84">
        <v>0</v>
      </c>
      <c r="F182" s="85">
        <f t="shared" si="50"/>
        <v>0</v>
      </c>
      <c r="G182" s="84">
        <v>-7268.09</v>
      </c>
      <c r="H182" s="84">
        <v>0</v>
      </c>
      <c r="I182" s="84">
        <v>0</v>
      </c>
      <c r="J182" s="85">
        <f t="shared" si="66"/>
        <v>0</v>
      </c>
      <c r="K182" s="86">
        <v>-7268.09</v>
      </c>
      <c r="L182" s="86">
        <v>0</v>
      </c>
      <c r="M182" s="86">
        <v>0</v>
      </c>
      <c r="N182" s="87">
        <f t="shared" si="51"/>
        <v>0</v>
      </c>
      <c r="O182" s="84">
        <v>-7268.09</v>
      </c>
      <c r="P182" s="84">
        <v>0</v>
      </c>
      <c r="Q182" s="84">
        <v>0</v>
      </c>
      <c r="R182" s="85">
        <f t="shared" si="52"/>
        <v>0</v>
      </c>
      <c r="S182" s="84">
        <v>-7268.09</v>
      </c>
      <c r="T182" s="84">
        <v>0</v>
      </c>
      <c r="U182" s="84">
        <v>0</v>
      </c>
      <c r="V182" s="85">
        <f t="shared" si="53"/>
        <v>0</v>
      </c>
      <c r="W182" s="84">
        <v>-7268.09</v>
      </c>
      <c r="X182" s="84">
        <v>0</v>
      </c>
      <c r="Y182" s="84">
        <v>0</v>
      </c>
      <c r="Z182" s="85">
        <f t="shared" si="54"/>
        <v>0</v>
      </c>
      <c r="AA182" s="84">
        <v>-7268.09</v>
      </c>
      <c r="AB182" s="84">
        <v>0</v>
      </c>
      <c r="AC182" s="84">
        <v>0</v>
      </c>
      <c r="AD182" s="85">
        <f t="shared" si="55"/>
        <v>0</v>
      </c>
      <c r="AE182" s="84">
        <v>-7268.09</v>
      </c>
      <c r="AF182" s="84">
        <v>0</v>
      </c>
      <c r="AG182" s="84">
        <v>0</v>
      </c>
      <c r="AH182" s="85">
        <f t="shared" si="56"/>
        <v>0</v>
      </c>
      <c r="AI182" s="86">
        <v>-7268.09</v>
      </c>
      <c r="AJ182" s="86">
        <v>0</v>
      </c>
      <c r="AK182" s="86">
        <v>0</v>
      </c>
      <c r="AL182" s="87">
        <f t="shared" si="57"/>
        <v>0</v>
      </c>
      <c r="AM182" s="84">
        <v>-7268.09</v>
      </c>
      <c r="AN182" s="84">
        <v>0</v>
      </c>
      <c r="AO182" s="84">
        <v>0</v>
      </c>
      <c r="AP182" s="85">
        <f t="shared" si="58"/>
        <v>0</v>
      </c>
      <c r="AQ182" s="99">
        <v>-7268.09</v>
      </c>
      <c r="AR182" s="86">
        <v>0</v>
      </c>
      <c r="AS182" s="84">
        <v>0</v>
      </c>
      <c r="AT182" s="85">
        <f t="shared" si="60"/>
        <v>0</v>
      </c>
      <c r="AU182" s="84"/>
      <c r="AV182" s="86"/>
      <c r="AW182" s="86"/>
      <c r="AX182" s="87">
        <f t="shared" si="61"/>
        <v>0</v>
      </c>
      <c r="AY182" s="86">
        <f t="shared" si="62"/>
        <v>-79948.989999999976</v>
      </c>
      <c r="AZ182" s="86">
        <f t="shared" si="63"/>
        <v>0</v>
      </c>
      <c r="BA182" s="86">
        <f t="shared" si="64"/>
        <v>0</v>
      </c>
      <c r="BB182" s="85">
        <f t="shared" si="59"/>
        <v>0</v>
      </c>
      <c r="BC182" s="88" t="s">
        <v>787</v>
      </c>
      <c r="BD182" s="88" t="s">
        <v>803</v>
      </c>
      <c r="BE182" s="88" t="s">
        <v>805</v>
      </c>
      <c r="BF182" s="88"/>
    </row>
    <row r="183" spans="1:58" x14ac:dyDescent="0.2">
      <c r="A183" s="83">
        <v>149969</v>
      </c>
      <c r="B183" s="84" t="s">
        <v>1220</v>
      </c>
      <c r="C183" s="84">
        <v>173096.51</v>
      </c>
      <c r="D183" s="84">
        <v>297070</v>
      </c>
      <c r="E183" s="84">
        <v>37</v>
      </c>
      <c r="F183" s="85">
        <f t="shared" si="50"/>
        <v>17.480376005655234</v>
      </c>
      <c r="G183" s="84">
        <v>159696.51</v>
      </c>
      <c r="H183" s="84">
        <v>393640</v>
      </c>
      <c r="I183" s="84">
        <v>52</v>
      </c>
      <c r="J183" s="85">
        <f t="shared" si="66"/>
        <v>12.576445000508079</v>
      </c>
      <c r="K183" s="86">
        <v>234351.52</v>
      </c>
      <c r="L183" s="86">
        <v>770310</v>
      </c>
      <c r="M183" s="86">
        <v>100.5</v>
      </c>
      <c r="N183" s="87">
        <f t="shared" si="51"/>
        <v>9.1269042333605945</v>
      </c>
      <c r="O183" s="84">
        <v>14136.52</v>
      </c>
      <c r="P183" s="84">
        <v>234980</v>
      </c>
      <c r="Q183" s="84">
        <v>31</v>
      </c>
      <c r="R183" s="85">
        <f t="shared" si="52"/>
        <v>1.8649762532981531</v>
      </c>
      <c r="S183" s="84">
        <v>140776.53</v>
      </c>
      <c r="T183" s="84">
        <v>413020</v>
      </c>
      <c r="U183" s="84">
        <v>56</v>
      </c>
      <c r="V183" s="85">
        <f t="shared" si="53"/>
        <v>10.566249648927412</v>
      </c>
      <c r="W183" s="84">
        <v>147511.53</v>
      </c>
      <c r="X183" s="84">
        <v>316030</v>
      </c>
      <c r="Y183" s="84">
        <v>44</v>
      </c>
      <c r="Z183" s="85">
        <f t="shared" si="54"/>
        <v>14.002929785146979</v>
      </c>
      <c r="AA183" s="84">
        <v>105091.53</v>
      </c>
      <c r="AB183" s="84">
        <v>295760</v>
      </c>
      <c r="AC183" s="84">
        <v>42</v>
      </c>
      <c r="AD183" s="85">
        <f t="shared" si="55"/>
        <v>11.015138727346498</v>
      </c>
      <c r="AE183" s="84">
        <v>211781.53</v>
      </c>
      <c r="AF183" s="84">
        <v>403500</v>
      </c>
      <c r="AG183" s="84">
        <v>55</v>
      </c>
      <c r="AH183" s="85">
        <f t="shared" si="56"/>
        <v>15.745838661710037</v>
      </c>
      <c r="AI183" s="86">
        <v>66466.53</v>
      </c>
      <c r="AJ183" s="86">
        <v>77100</v>
      </c>
      <c r="AK183" s="86">
        <v>10</v>
      </c>
      <c r="AL183" s="87">
        <f t="shared" si="57"/>
        <v>26.724545136186769</v>
      </c>
      <c r="AM183" s="84">
        <v>-20253.47</v>
      </c>
      <c r="AN183" s="84">
        <v>339210</v>
      </c>
      <c r="AO183" s="84">
        <v>46</v>
      </c>
      <c r="AP183" s="85">
        <f t="shared" si="58"/>
        <v>-1.8509406267503907</v>
      </c>
      <c r="AQ183" s="99">
        <v>6546.53</v>
      </c>
      <c r="AR183" s="86">
        <v>226150</v>
      </c>
      <c r="AS183" s="84">
        <v>29</v>
      </c>
      <c r="AT183" s="85">
        <f t="shared" si="60"/>
        <v>0.81053654653990703</v>
      </c>
      <c r="AU183" s="84"/>
      <c r="AV183" s="86"/>
      <c r="AW183" s="86"/>
      <c r="AX183" s="87">
        <f t="shared" si="61"/>
        <v>0</v>
      </c>
      <c r="AY183" s="86">
        <f t="shared" si="62"/>
        <v>1239201.7700000003</v>
      </c>
      <c r="AZ183" s="86">
        <f t="shared" si="63"/>
        <v>3766770</v>
      </c>
      <c r="BA183" s="86">
        <f t="shared" si="64"/>
        <v>502.5</v>
      </c>
      <c r="BB183" s="85">
        <f t="shared" si="59"/>
        <v>9.8694778550322972</v>
      </c>
      <c r="BC183" s="88" t="s">
        <v>787</v>
      </c>
      <c r="BD183" s="88" t="s">
        <v>803</v>
      </c>
      <c r="BE183" s="88" t="s">
        <v>805</v>
      </c>
      <c r="BF183" s="88"/>
    </row>
    <row r="184" spans="1:58" x14ac:dyDescent="0.2">
      <c r="A184" s="83">
        <v>172964</v>
      </c>
      <c r="B184" s="84" t="s">
        <v>1687</v>
      </c>
      <c r="C184" s="84">
        <v>265161.40000000002</v>
      </c>
      <c r="D184" s="84">
        <v>462530</v>
      </c>
      <c r="E184" s="84">
        <v>58</v>
      </c>
      <c r="F184" s="85">
        <f t="shared" si="50"/>
        <v>17.198542797223965</v>
      </c>
      <c r="G184" s="84">
        <v>285151.40999999997</v>
      </c>
      <c r="H184" s="84">
        <v>404310</v>
      </c>
      <c r="I184" s="84">
        <v>51</v>
      </c>
      <c r="J184" s="85">
        <f t="shared" si="66"/>
        <v>21.863653409512501</v>
      </c>
      <c r="K184" s="86">
        <v>230756.41</v>
      </c>
      <c r="L184" s="86">
        <v>307440</v>
      </c>
      <c r="M184" s="86">
        <v>42</v>
      </c>
      <c r="N184" s="87">
        <f t="shared" si="51"/>
        <v>22.517214090554255</v>
      </c>
      <c r="O184" s="84">
        <v>87351.41</v>
      </c>
      <c r="P184" s="84">
        <v>76300</v>
      </c>
      <c r="Q184" s="84">
        <v>10</v>
      </c>
      <c r="R184" s="85">
        <f t="shared" si="52"/>
        <v>35.490087942332892</v>
      </c>
      <c r="S184" s="84">
        <v>219276.41</v>
      </c>
      <c r="T184" s="84">
        <v>312275</v>
      </c>
      <c r="U184" s="84">
        <v>45</v>
      </c>
      <c r="V184" s="85">
        <f t="shared" si="53"/>
        <v>21.767892754783446</v>
      </c>
      <c r="W184" s="84">
        <v>257498.91</v>
      </c>
      <c r="X184" s="84">
        <v>318435</v>
      </c>
      <c r="Y184" s="84">
        <v>45.5</v>
      </c>
      <c r="Z184" s="85">
        <f t="shared" si="54"/>
        <v>24.259165292759903</v>
      </c>
      <c r="AA184" s="84">
        <v>370313.91</v>
      </c>
      <c r="AB184" s="84">
        <v>456725</v>
      </c>
      <c r="AC184" s="84">
        <v>67.5</v>
      </c>
      <c r="AD184" s="85">
        <f t="shared" si="55"/>
        <v>25.134886879413212</v>
      </c>
      <c r="AE184" s="84">
        <v>358213.91</v>
      </c>
      <c r="AF184" s="84">
        <v>409010</v>
      </c>
      <c r="AG184" s="84">
        <v>58</v>
      </c>
      <c r="AH184" s="85">
        <f t="shared" si="56"/>
        <v>26.274216522823401</v>
      </c>
      <c r="AI184" s="86">
        <v>330890.65999999997</v>
      </c>
      <c r="AJ184" s="86">
        <v>358030</v>
      </c>
      <c r="AK184" s="86">
        <v>48.35</v>
      </c>
      <c r="AL184" s="87">
        <f t="shared" si="57"/>
        <v>28.650142334441245</v>
      </c>
      <c r="AM184" s="84">
        <v>300989.65999999997</v>
      </c>
      <c r="AN184" s="84">
        <v>436350</v>
      </c>
      <c r="AO184" s="84">
        <v>60</v>
      </c>
      <c r="AP184" s="85">
        <f t="shared" si="58"/>
        <v>21.383475329437378</v>
      </c>
      <c r="AQ184" s="99">
        <v>-3381.84</v>
      </c>
      <c r="AR184" s="86">
        <v>29225</v>
      </c>
      <c r="AS184" s="84">
        <v>3.5</v>
      </c>
      <c r="AT184" s="85">
        <f t="shared" si="60"/>
        <v>-3.2400862275449103</v>
      </c>
      <c r="AU184" s="84"/>
      <c r="AV184" s="86"/>
      <c r="AW184" s="86"/>
      <c r="AX184" s="87">
        <f t="shared" si="61"/>
        <v>0</v>
      </c>
      <c r="AY184" s="86">
        <f t="shared" si="62"/>
        <v>2702222.25</v>
      </c>
      <c r="AZ184" s="86">
        <f t="shared" si="63"/>
        <v>3570630</v>
      </c>
      <c r="BA184" s="86">
        <f t="shared" si="64"/>
        <v>488.85</v>
      </c>
      <c r="BB184" s="85">
        <f t="shared" si="59"/>
        <v>22.703743457036992</v>
      </c>
      <c r="BC184" s="88" t="s">
        <v>787</v>
      </c>
      <c r="BD184" s="88" t="s">
        <v>803</v>
      </c>
      <c r="BE184" s="88" t="s">
        <v>805</v>
      </c>
      <c r="BF184" s="88"/>
    </row>
    <row r="185" spans="1:58" x14ac:dyDescent="0.2">
      <c r="A185" s="83">
        <v>175579</v>
      </c>
      <c r="B185" s="84" t="s">
        <v>1688</v>
      </c>
      <c r="C185" s="84">
        <v>0</v>
      </c>
      <c r="D185" s="84">
        <v>0</v>
      </c>
      <c r="E185" s="84">
        <v>0</v>
      </c>
      <c r="F185" s="85">
        <f t="shared" si="50"/>
        <v>0</v>
      </c>
      <c r="G185" s="84">
        <v>0</v>
      </c>
      <c r="H185" s="84">
        <v>0</v>
      </c>
      <c r="I185" s="84">
        <v>0</v>
      </c>
      <c r="J185" s="85">
        <f t="shared" si="66"/>
        <v>0</v>
      </c>
      <c r="K185" s="86">
        <v>0</v>
      </c>
      <c r="L185" s="86">
        <v>0</v>
      </c>
      <c r="M185" s="86">
        <v>0</v>
      </c>
      <c r="N185" s="87">
        <f t="shared" si="51"/>
        <v>0</v>
      </c>
      <c r="O185" s="84">
        <v>0</v>
      </c>
      <c r="P185" s="84">
        <v>0</v>
      </c>
      <c r="Q185" s="84">
        <v>0</v>
      </c>
      <c r="R185" s="85">
        <f t="shared" si="52"/>
        <v>0</v>
      </c>
      <c r="S185" s="84">
        <v>0</v>
      </c>
      <c r="T185" s="84">
        <v>0</v>
      </c>
      <c r="U185" s="84">
        <v>0</v>
      </c>
      <c r="V185" s="85">
        <f t="shared" si="53"/>
        <v>0</v>
      </c>
      <c r="W185" s="84">
        <v>0</v>
      </c>
      <c r="X185" s="84">
        <v>0</v>
      </c>
      <c r="Y185" s="84">
        <v>0</v>
      </c>
      <c r="Z185" s="85">
        <f t="shared" si="54"/>
        <v>0</v>
      </c>
      <c r="AA185" s="84">
        <v>0</v>
      </c>
      <c r="AB185" s="84">
        <v>0</v>
      </c>
      <c r="AC185" s="84">
        <v>0</v>
      </c>
      <c r="AD185" s="85">
        <f t="shared" si="55"/>
        <v>0</v>
      </c>
      <c r="AE185" s="84">
        <v>0</v>
      </c>
      <c r="AF185" s="84">
        <v>0</v>
      </c>
      <c r="AG185" s="84">
        <v>0</v>
      </c>
      <c r="AH185" s="85">
        <f t="shared" si="56"/>
        <v>0</v>
      </c>
      <c r="AI185" s="86">
        <v>0</v>
      </c>
      <c r="AJ185" s="86">
        <v>0</v>
      </c>
      <c r="AK185" s="86">
        <v>0</v>
      </c>
      <c r="AL185" s="87">
        <f t="shared" si="57"/>
        <v>0</v>
      </c>
      <c r="AM185" s="84">
        <v>0</v>
      </c>
      <c r="AN185" s="84">
        <v>0</v>
      </c>
      <c r="AO185" s="84">
        <v>0</v>
      </c>
      <c r="AP185" s="85">
        <f t="shared" si="58"/>
        <v>0</v>
      </c>
      <c r="AQ185" s="99">
        <v>0</v>
      </c>
      <c r="AR185" s="86">
        <v>0</v>
      </c>
      <c r="AS185" s="84">
        <v>0</v>
      </c>
      <c r="AT185" s="85">
        <f t="shared" si="60"/>
        <v>0</v>
      </c>
      <c r="AU185" s="84"/>
      <c r="AV185" s="86"/>
      <c r="AW185" s="86"/>
      <c r="AX185" s="87">
        <f t="shared" si="61"/>
        <v>0</v>
      </c>
      <c r="AY185" s="86">
        <f t="shared" si="62"/>
        <v>0</v>
      </c>
      <c r="AZ185" s="86">
        <f t="shared" si="63"/>
        <v>0</v>
      </c>
      <c r="BA185" s="86">
        <f t="shared" si="64"/>
        <v>0</v>
      </c>
      <c r="BB185" s="85">
        <f t="shared" si="59"/>
        <v>0</v>
      </c>
      <c r="BC185" s="88" t="s">
        <v>787</v>
      </c>
      <c r="BD185" s="88" t="s">
        <v>803</v>
      </c>
      <c r="BE185" s="88" t="s">
        <v>805</v>
      </c>
      <c r="BF185" s="88"/>
    </row>
    <row r="186" spans="1:58" x14ac:dyDescent="0.2">
      <c r="A186" s="83">
        <v>175717</v>
      </c>
      <c r="B186" s="84" t="s">
        <v>1222</v>
      </c>
      <c r="C186" s="84">
        <v>-15399.56</v>
      </c>
      <c r="D186" s="84">
        <v>568990</v>
      </c>
      <c r="E186" s="84">
        <v>74</v>
      </c>
      <c r="F186" s="85">
        <f t="shared" si="50"/>
        <v>-0.81194186189563966</v>
      </c>
      <c r="G186" s="84">
        <v>280975.44</v>
      </c>
      <c r="H186" s="84">
        <v>510290</v>
      </c>
      <c r="I186" s="84">
        <v>67</v>
      </c>
      <c r="J186" s="85">
        <f t="shared" si="66"/>
        <v>17.06919328225127</v>
      </c>
      <c r="K186" s="86">
        <v>255985.68</v>
      </c>
      <c r="L186" s="86">
        <v>1220671.5</v>
      </c>
      <c r="M186" s="86">
        <v>158.94999999999999</v>
      </c>
      <c r="N186" s="87">
        <f t="shared" si="51"/>
        <v>6.2912670607939969</v>
      </c>
      <c r="O186" s="84">
        <v>349906.68</v>
      </c>
      <c r="P186" s="84">
        <v>737270</v>
      </c>
      <c r="Q186" s="84">
        <v>101</v>
      </c>
      <c r="R186" s="85">
        <f t="shared" si="52"/>
        <v>14.712530117867267</v>
      </c>
      <c r="S186" s="84">
        <v>62145.66</v>
      </c>
      <c r="T186" s="84">
        <v>779370</v>
      </c>
      <c r="U186" s="84">
        <v>111</v>
      </c>
      <c r="V186" s="85">
        <f t="shared" si="53"/>
        <v>2.4718881404211093</v>
      </c>
      <c r="W186" s="84">
        <v>-3401.86</v>
      </c>
      <c r="X186" s="84">
        <v>796655</v>
      </c>
      <c r="Y186" s="84">
        <v>111.5</v>
      </c>
      <c r="Z186" s="85">
        <f t="shared" si="54"/>
        <v>-0.12810539066471685</v>
      </c>
      <c r="AA186" s="84">
        <v>240200.13</v>
      </c>
      <c r="AB186" s="84">
        <v>1093860</v>
      </c>
      <c r="AC186" s="84">
        <v>156</v>
      </c>
      <c r="AD186" s="85">
        <f t="shared" si="55"/>
        <v>6.8072733530799194</v>
      </c>
      <c r="AE186" s="84">
        <v>209982.13</v>
      </c>
      <c r="AF186" s="84">
        <v>1057750</v>
      </c>
      <c r="AG186" s="84">
        <v>145</v>
      </c>
      <c r="AH186" s="85">
        <f t="shared" si="56"/>
        <v>5.9555319309855825</v>
      </c>
      <c r="AI186" s="86">
        <v>435.13</v>
      </c>
      <c r="AJ186" s="86">
        <v>1527550</v>
      </c>
      <c r="AK186" s="86">
        <v>206</v>
      </c>
      <c r="AL186" s="87">
        <f t="shared" si="57"/>
        <v>8.8304998199731592E-3</v>
      </c>
      <c r="AM186" s="84">
        <v>-21009.86</v>
      </c>
      <c r="AN186" s="84">
        <v>442750</v>
      </c>
      <c r="AO186" s="84">
        <v>57.5</v>
      </c>
      <c r="AP186" s="85">
        <f t="shared" si="58"/>
        <v>-1.4710460982495766</v>
      </c>
      <c r="AQ186" s="99">
        <v>-91513.36</v>
      </c>
      <c r="AR186" s="86">
        <v>1700020</v>
      </c>
      <c r="AS186" s="84">
        <v>221</v>
      </c>
      <c r="AT186" s="85">
        <f t="shared" si="60"/>
        <v>-1.5072611381042575</v>
      </c>
      <c r="AU186" s="84"/>
      <c r="AV186" s="86"/>
      <c r="AW186" s="86"/>
      <c r="AX186" s="87">
        <f t="shared" si="61"/>
        <v>0</v>
      </c>
      <c r="AY186" s="86">
        <f t="shared" si="62"/>
        <v>1268306.2099999995</v>
      </c>
      <c r="AZ186" s="86">
        <f t="shared" si="63"/>
        <v>10435176.5</v>
      </c>
      <c r="BA186" s="86">
        <f t="shared" si="64"/>
        <v>1408.95</v>
      </c>
      <c r="BB186" s="85">
        <f t="shared" si="59"/>
        <v>3.6462427156838202</v>
      </c>
      <c r="BC186" s="88" t="s">
        <v>787</v>
      </c>
      <c r="BD186" s="88" t="s">
        <v>803</v>
      </c>
      <c r="BE186" s="88" t="s">
        <v>805</v>
      </c>
      <c r="BF186" s="88"/>
    </row>
    <row r="187" spans="1:58" x14ac:dyDescent="0.2">
      <c r="A187" s="83">
        <v>175847</v>
      </c>
      <c r="B187" s="84" t="s">
        <v>1689</v>
      </c>
      <c r="C187" s="84">
        <v>0</v>
      </c>
      <c r="D187" s="84">
        <v>0</v>
      </c>
      <c r="E187" s="84">
        <v>0</v>
      </c>
      <c r="F187" s="85">
        <f t="shared" si="50"/>
        <v>0</v>
      </c>
      <c r="G187" s="84">
        <v>0</v>
      </c>
      <c r="H187" s="84">
        <v>0</v>
      </c>
      <c r="I187" s="84">
        <v>0</v>
      </c>
      <c r="J187" s="85">
        <f t="shared" si="66"/>
        <v>0</v>
      </c>
      <c r="K187" s="86">
        <v>0</v>
      </c>
      <c r="L187" s="86">
        <v>0</v>
      </c>
      <c r="M187" s="86">
        <v>0</v>
      </c>
      <c r="N187" s="87">
        <f t="shared" si="51"/>
        <v>0</v>
      </c>
      <c r="O187" s="84">
        <v>0</v>
      </c>
      <c r="P187" s="84">
        <v>0</v>
      </c>
      <c r="Q187" s="84">
        <v>0</v>
      </c>
      <c r="R187" s="85">
        <f t="shared" si="52"/>
        <v>0</v>
      </c>
      <c r="S187" s="84">
        <v>0</v>
      </c>
      <c r="T187" s="84">
        <v>0</v>
      </c>
      <c r="U187" s="84">
        <v>0</v>
      </c>
      <c r="V187" s="85">
        <f t="shared" si="53"/>
        <v>0</v>
      </c>
      <c r="W187" s="84">
        <v>0</v>
      </c>
      <c r="X187" s="84">
        <v>0</v>
      </c>
      <c r="Y187" s="84">
        <v>0</v>
      </c>
      <c r="Z187" s="85">
        <f t="shared" si="54"/>
        <v>0</v>
      </c>
      <c r="AA187" s="84">
        <v>0</v>
      </c>
      <c r="AB187" s="84">
        <v>0</v>
      </c>
      <c r="AC187" s="84">
        <v>0</v>
      </c>
      <c r="AD187" s="85">
        <f t="shared" si="55"/>
        <v>0</v>
      </c>
      <c r="AE187" s="84">
        <v>0</v>
      </c>
      <c r="AF187" s="84">
        <v>0</v>
      </c>
      <c r="AG187" s="84">
        <v>0</v>
      </c>
      <c r="AH187" s="85">
        <f t="shared" si="56"/>
        <v>0</v>
      </c>
      <c r="AI187" s="86">
        <v>0</v>
      </c>
      <c r="AJ187" s="86">
        <v>0</v>
      </c>
      <c r="AK187" s="86">
        <v>0</v>
      </c>
      <c r="AL187" s="87">
        <f t="shared" si="57"/>
        <v>0</v>
      </c>
      <c r="AM187" s="84">
        <v>0</v>
      </c>
      <c r="AN187" s="84">
        <v>0</v>
      </c>
      <c r="AO187" s="84">
        <v>0</v>
      </c>
      <c r="AP187" s="85">
        <f t="shared" si="58"/>
        <v>0</v>
      </c>
      <c r="AQ187" s="99">
        <v>0</v>
      </c>
      <c r="AR187" s="86">
        <v>0</v>
      </c>
      <c r="AS187" s="84">
        <v>0</v>
      </c>
      <c r="AT187" s="85">
        <f t="shared" si="60"/>
        <v>0</v>
      </c>
      <c r="AU187" s="84"/>
      <c r="AV187" s="86"/>
      <c r="AW187" s="86"/>
      <c r="AX187" s="87">
        <f t="shared" si="61"/>
        <v>0</v>
      </c>
      <c r="AY187" s="86">
        <f t="shared" si="62"/>
        <v>0</v>
      </c>
      <c r="AZ187" s="86">
        <f t="shared" si="63"/>
        <v>0</v>
      </c>
      <c r="BA187" s="86">
        <f t="shared" si="64"/>
        <v>0</v>
      </c>
      <c r="BB187" s="85">
        <f t="shared" si="59"/>
        <v>0</v>
      </c>
      <c r="BC187" s="88" t="s">
        <v>787</v>
      </c>
      <c r="BD187" s="88" t="s">
        <v>803</v>
      </c>
      <c r="BE187" s="88" t="s">
        <v>805</v>
      </c>
      <c r="BF187" s="88"/>
    </row>
    <row r="188" spans="1:58" x14ac:dyDescent="0.2">
      <c r="A188" s="83">
        <v>177105</v>
      </c>
      <c r="B188" s="84" t="s">
        <v>1690</v>
      </c>
      <c r="C188" s="84">
        <v>0</v>
      </c>
      <c r="D188" s="84">
        <v>0</v>
      </c>
      <c r="E188" s="84">
        <v>0</v>
      </c>
      <c r="F188" s="85">
        <f t="shared" si="50"/>
        <v>0</v>
      </c>
      <c r="G188" s="84">
        <v>0</v>
      </c>
      <c r="H188" s="84">
        <v>0</v>
      </c>
      <c r="I188" s="84">
        <v>0</v>
      </c>
      <c r="J188" s="85">
        <f t="shared" si="66"/>
        <v>0</v>
      </c>
      <c r="K188" s="86">
        <v>0</v>
      </c>
      <c r="L188" s="86">
        <v>0</v>
      </c>
      <c r="M188" s="86">
        <v>0</v>
      </c>
      <c r="N188" s="87">
        <f t="shared" si="51"/>
        <v>0</v>
      </c>
      <c r="O188" s="84">
        <v>0</v>
      </c>
      <c r="P188" s="84">
        <v>0</v>
      </c>
      <c r="Q188" s="84">
        <v>0</v>
      </c>
      <c r="R188" s="85">
        <f t="shared" si="52"/>
        <v>0</v>
      </c>
      <c r="S188" s="84">
        <v>0</v>
      </c>
      <c r="T188" s="84">
        <v>0</v>
      </c>
      <c r="U188" s="84">
        <v>0</v>
      </c>
      <c r="V188" s="85">
        <f t="shared" si="53"/>
        <v>0</v>
      </c>
      <c r="W188" s="84">
        <v>0</v>
      </c>
      <c r="X188" s="84">
        <v>0</v>
      </c>
      <c r="Y188" s="84">
        <v>0</v>
      </c>
      <c r="Z188" s="85">
        <f t="shared" si="54"/>
        <v>0</v>
      </c>
      <c r="AA188" s="84">
        <v>0</v>
      </c>
      <c r="AB188" s="84">
        <v>0</v>
      </c>
      <c r="AC188" s="84">
        <v>0</v>
      </c>
      <c r="AD188" s="85">
        <f t="shared" si="55"/>
        <v>0</v>
      </c>
      <c r="AE188" s="84">
        <v>0</v>
      </c>
      <c r="AF188" s="84">
        <v>0</v>
      </c>
      <c r="AG188" s="84">
        <v>0</v>
      </c>
      <c r="AH188" s="85">
        <f t="shared" si="56"/>
        <v>0</v>
      </c>
      <c r="AI188" s="86">
        <v>0</v>
      </c>
      <c r="AJ188" s="86">
        <v>0</v>
      </c>
      <c r="AK188" s="86">
        <v>0</v>
      </c>
      <c r="AL188" s="87">
        <f t="shared" si="57"/>
        <v>0</v>
      </c>
      <c r="AM188" s="84">
        <v>0</v>
      </c>
      <c r="AN188" s="84">
        <v>0</v>
      </c>
      <c r="AO188" s="84">
        <v>0</v>
      </c>
      <c r="AP188" s="85">
        <f t="shared" si="58"/>
        <v>0</v>
      </c>
      <c r="AQ188" s="99">
        <v>0</v>
      </c>
      <c r="AR188" s="86">
        <v>0</v>
      </c>
      <c r="AS188" s="84">
        <v>0</v>
      </c>
      <c r="AT188" s="85">
        <f t="shared" si="60"/>
        <v>0</v>
      </c>
      <c r="AU188" s="84"/>
      <c r="AV188" s="86"/>
      <c r="AW188" s="86"/>
      <c r="AX188" s="87">
        <f t="shared" si="61"/>
        <v>0</v>
      </c>
      <c r="AY188" s="86">
        <f t="shared" si="62"/>
        <v>0</v>
      </c>
      <c r="AZ188" s="86">
        <f t="shared" si="63"/>
        <v>0</v>
      </c>
      <c r="BA188" s="86">
        <f t="shared" si="64"/>
        <v>0</v>
      </c>
      <c r="BB188" s="85">
        <f t="shared" si="59"/>
        <v>0</v>
      </c>
      <c r="BC188" s="88" t="s">
        <v>787</v>
      </c>
      <c r="BD188" s="88" t="s">
        <v>803</v>
      </c>
      <c r="BE188" s="88" t="s">
        <v>805</v>
      </c>
      <c r="BF188" s="88"/>
    </row>
    <row r="189" spans="1:58" x14ac:dyDescent="0.2">
      <c r="A189" s="83">
        <v>178234</v>
      </c>
      <c r="B189" s="84" t="s">
        <v>1223</v>
      </c>
      <c r="C189" s="84">
        <v>89347.11</v>
      </c>
      <c r="D189" s="84">
        <v>2676115</v>
      </c>
      <c r="E189" s="84">
        <v>351</v>
      </c>
      <c r="F189" s="85">
        <f t="shared" si="50"/>
        <v>1.0016061716331324</v>
      </c>
      <c r="G189" s="84">
        <v>13643.11</v>
      </c>
      <c r="H189" s="84">
        <v>2110900</v>
      </c>
      <c r="I189" s="84">
        <v>272</v>
      </c>
      <c r="J189" s="85">
        <f t="shared" si="66"/>
        <v>0.20035833530721495</v>
      </c>
      <c r="K189" s="86">
        <v>-229992.63</v>
      </c>
      <c r="L189" s="86">
        <v>2248243.5</v>
      </c>
      <c r="M189" s="86">
        <v>303.05</v>
      </c>
      <c r="N189" s="87">
        <f t="shared" si="51"/>
        <v>-3.0689642380818629</v>
      </c>
      <c r="O189" s="84">
        <v>101629.43</v>
      </c>
      <c r="P189" s="84">
        <v>2304106</v>
      </c>
      <c r="Q189" s="84">
        <v>320.2</v>
      </c>
      <c r="R189" s="85">
        <f t="shared" si="52"/>
        <v>1.3673469579958559</v>
      </c>
      <c r="S189" s="84">
        <v>251918.42</v>
      </c>
      <c r="T189" s="84">
        <v>1954026</v>
      </c>
      <c r="U189" s="84">
        <v>275.8</v>
      </c>
      <c r="V189" s="85">
        <f t="shared" si="53"/>
        <v>3.9966054801727311</v>
      </c>
      <c r="W189" s="84">
        <v>241799.43</v>
      </c>
      <c r="X189" s="84">
        <v>1948460</v>
      </c>
      <c r="Y189" s="84">
        <v>276</v>
      </c>
      <c r="Z189" s="85">
        <f t="shared" si="54"/>
        <v>3.7229313919710951</v>
      </c>
      <c r="AA189" s="84">
        <v>398489.44</v>
      </c>
      <c r="AB189" s="84">
        <v>1848728</v>
      </c>
      <c r="AC189" s="84">
        <v>266.60000000000002</v>
      </c>
      <c r="AD189" s="85">
        <f t="shared" si="55"/>
        <v>6.6819849323426697</v>
      </c>
      <c r="AE189" s="84">
        <v>-53070.59</v>
      </c>
      <c r="AF189" s="84">
        <v>1491530</v>
      </c>
      <c r="AG189" s="84">
        <v>209</v>
      </c>
      <c r="AH189" s="85">
        <f t="shared" si="56"/>
        <v>-1.0674392737658647</v>
      </c>
      <c r="AI189" s="86">
        <v>27157.41</v>
      </c>
      <c r="AJ189" s="86">
        <v>2571000</v>
      </c>
      <c r="AK189" s="86">
        <v>352</v>
      </c>
      <c r="AL189" s="87">
        <f t="shared" si="57"/>
        <v>0.32745224037339554</v>
      </c>
      <c r="AM189" s="84">
        <v>222414.94</v>
      </c>
      <c r="AN189" s="84">
        <v>1225180.5</v>
      </c>
      <c r="AO189" s="84">
        <v>166.55</v>
      </c>
      <c r="AP189" s="85">
        <f t="shared" si="58"/>
        <v>5.6276304919968938</v>
      </c>
      <c r="AQ189" s="99">
        <v>516504.44</v>
      </c>
      <c r="AR189" s="86">
        <v>2131790</v>
      </c>
      <c r="AS189" s="84">
        <v>285</v>
      </c>
      <c r="AT189" s="85">
        <f t="shared" si="60"/>
        <v>6.7840285956871922</v>
      </c>
      <c r="AU189" s="84"/>
      <c r="AV189" s="86"/>
      <c r="AW189" s="86"/>
      <c r="AX189" s="87">
        <f t="shared" si="61"/>
        <v>0</v>
      </c>
      <c r="AY189" s="86">
        <f t="shared" si="62"/>
        <v>1579840.51</v>
      </c>
      <c r="AZ189" s="86">
        <f t="shared" si="63"/>
        <v>22510079</v>
      </c>
      <c r="BA189" s="86">
        <f t="shared" si="64"/>
        <v>3077.2000000000003</v>
      </c>
      <c r="BB189" s="85">
        <f t="shared" si="59"/>
        <v>2.1055108380561438</v>
      </c>
      <c r="BC189" s="88" t="s">
        <v>787</v>
      </c>
      <c r="BD189" s="88" t="s">
        <v>803</v>
      </c>
      <c r="BE189" s="88" t="s">
        <v>805</v>
      </c>
      <c r="BF189" s="88"/>
    </row>
    <row r="190" spans="1:58" x14ac:dyDescent="0.2">
      <c r="A190" s="83">
        <v>178237</v>
      </c>
      <c r="B190" s="84" t="s">
        <v>1224</v>
      </c>
      <c r="C190" s="84">
        <v>399165.51</v>
      </c>
      <c r="D190" s="84">
        <v>3168710</v>
      </c>
      <c r="E190" s="84">
        <v>401</v>
      </c>
      <c r="F190" s="85">
        <f t="shared" si="50"/>
        <v>3.7791294564665114</v>
      </c>
      <c r="G190" s="84">
        <v>239428.44</v>
      </c>
      <c r="H190" s="84">
        <v>2745470</v>
      </c>
      <c r="I190" s="84">
        <v>353</v>
      </c>
      <c r="J190" s="85">
        <f t="shared" si="66"/>
        <v>2.7034648493700533</v>
      </c>
      <c r="K190" s="86">
        <v>258595.5</v>
      </c>
      <c r="L190" s="86">
        <v>3741227.5</v>
      </c>
      <c r="M190" s="86">
        <v>501.75</v>
      </c>
      <c r="N190" s="87">
        <f t="shared" si="51"/>
        <v>2.0736148764008604</v>
      </c>
      <c r="O190" s="84">
        <v>362876.47</v>
      </c>
      <c r="P190" s="84">
        <v>2898150</v>
      </c>
      <c r="Q190" s="84">
        <v>397</v>
      </c>
      <c r="R190" s="85">
        <f t="shared" si="52"/>
        <v>3.8815004640891604</v>
      </c>
      <c r="S190" s="84">
        <v>-70620.479999999996</v>
      </c>
      <c r="T190" s="84">
        <v>2516838.5</v>
      </c>
      <c r="U190" s="84">
        <v>353.05</v>
      </c>
      <c r="V190" s="85">
        <f t="shared" si="53"/>
        <v>-0.869835263565779</v>
      </c>
      <c r="W190" s="84">
        <v>-139944.69</v>
      </c>
      <c r="X190" s="84">
        <v>2708736.5</v>
      </c>
      <c r="Y190" s="84">
        <v>375.95000000000005</v>
      </c>
      <c r="Z190" s="85">
        <f t="shared" si="54"/>
        <v>-1.5499258418085333</v>
      </c>
      <c r="AA190" s="84">
        <v>729765.63</v>
      </c>
      <c r="AB190" s="84">
        <v>3100433.5</v>
      </c>
      <c r="AC190" s="84">
        <v>445.55</v>
      </c>
      <c r="AD190" s="85">
        <f t="shared" si="55"/>
        <v>7.2966359478440674</v>
      </c>
      <c r="AE190" s="84">
        <v>233252.65</v>
      </c>
      <c r="AF190" s="84">
        <v>3175150</v>
      </c>
      <c r="AG190" s="84">
        <v>445</v>
      </c>
      <c r="AH190" s="85">
        <f t="shared" si="56"/>
        <v>2.203857927971907</v>
      </c>
      <c r="AI190" s="86">
        <v>160164.67000000001</v>
      </c>
      <c r="AJ190" s="86">
        <v>4483682.5</v>
      </c>
      <c r="AK190" s="86">
        <v>607.85</v>
      </c>
      <c r="AL190" s="87">
        <f t="shared" si="57"/>
        <v>1.1073720697217078</v>
      </c>
      <c r="AM190" s="84">
        <v>48940.63</v>
      </c>
      <c r="AN190" s="84">
        <v>2794880</v>
      </c>
      <c r="AO190" s="84">
        <v>378</v>
      </c>
      <c r="AP190" s="85">
        <f t="shared" si="58"/>
        <v>0.54283530241012135</v>
      </c>
      <c r="AQ190" s="99">
        <v>225176.63</v>
      </c>
      <c r="AR190" s="86">
        <v>4552585.5</v>
      </c>
      <c r="AS190" s="84">
        <v>607.04999999999995</v>
      </c>
      <c r="AT190" s="85">
        <f t="shared" si="60"/>
        <v>1.3849153717156988</v>
      </c>
      <c r="AU190" s="84"/>
      <c r="AV190" s="86"/>
      <c r="AW190" s="86"/>
      <c r="AX190" s="87">
        <f t="shared" si="61"/>
        <v>0</v>
      </c>
      <c r="AY190" s="86">
        <f t="shared" si="62"/>
        <v>2446800.9599999995</v>
      </c>
      <c r="AZ190" s="86">
        <f t="shared" si="63"/>
        <v>35885864</v>
      </c>
      <c r="BA190" s="86">
        <f t="shared" si="64"/>
        <v>4865.2</v>
      </c>
      <c r="BB190" s="85">
        <f t="shared" si="59"/>
        <v>2.045485899405961</v>
      </c>
      <c r="BC190" s="88" t="s">
        <v>787</v>
      </c>
      <c r="BD190" s="88" t="s">
        <v>803</v>
      </c>
      <c r="BE190" s="88" t="s">
        <v>805</v>
      </c>
      <c r="BF190" s="88"/>
    </row>
    <row r="191" spans="1:58" x14ac:dyDescent="0.2">
      <c r="A191" s="83">
        <v>178298</v>
      </c>
      <c r="B191" s="84" t="s">
        <v>1225</v>
      </c>
      <c r="C191" s="84">
        <v>378721.97</v>
      </c>
      <c r="D191" s="84">
        <v>2515610</v>
      </c>
      <c r="E191" s="84">
        <v>311</v>
      </c>
      <c r="F191" s="85">
        <f t="shared" si="50"/>
        <v>4.5164628459896399</v>
      </c>
      <c r="G191" s="84">
        <v>418491.99</v>
      </c>
      <c r="H191" s="84">
        <v>2450910</v>
      </c>
      <c r="I191" s="84">
        <v>312</v>
      </c>
      <c r="J191" s="85">
        <f t="shared" si="66"/>
        <v>5.2932387113357899</v>
      </c>
      <c r="K191" s="86">
        <v>64829.97</v>
      </c>
      <c r="L191" s="86">
        <v>3357350</v>
      </c>
      <c r="M191" s="86">
        <v>445</v>
      </c>
      <c r="N191" s="87">
        <f t="shared" si="51"/>
        <v>0.57929590301874989</v>
      </c>
      <c r="O191" s="84">
        <v>-71717</v>
      </c>
      <c r="P191" s="84">
        <v>2938044</v>
      </c>
      <c r="Q191" s="84">
        <v>401.8</v>
      </c>
      <c r="R191" s="85">
        <f t="shared" si="52"/>
        <v>-0.75670309906863209</v>
      </c>
      <c r="S191" s="84">
        <v>105359.54</v>
      </c>
      <c r="T191" s="84">
        <v>2462151</v>
      </c>
      <c r="U191" s="84">
        <v>345.3</v>
      </c>
      <c r="V191" s="85">
        <f t="shared" si="53"/>
        <v>1.3265416052874093</v>
      </c>
      <c r="W191" s="84">
        <v>103168.75</v>
      </c>
      <c r="X191" s="84">
        <v>3040093.5</v>
      </c>
      <c r="Y191" s="84">
        <v>419.55</v>
      </c>
      <c r="Z191" s="85">
        <f t="shared" si="54"/>
        <v>1.0180813517742135</v>
      </c>
      <c r="AA191" s="84">
        <v>159546.51999999999</v>
      </c>
      <c r="AB191" s="84">
        <v>2776210</v>
      </c>
      <c r="AC191" s="84">
        <v>397.5</v>
      </c>
      <c r="AD191" s="85">
        <f t="shared" si="55"/>
        <v>1.7815446670100605</v>
      </c>
      <c r="AE191" s="84">
        <v>153115.5</v>
      </c>
      <c r="AF191" s="84">
        <v>2933010</v>
      </c>
      <c r="AG191" s="84">
        <v>410.5</v>
      </c>
      <c r="AH191" s="85">
        <f t="shared" si="56"/>
        <v>1.5661266071373776</v>
      </c>
      <c r="AI191" s="86">
        <v>152628.1</v>
      </c>
      <c r="AJ191" s="86">
        <v>3728380</v>
      </c>
      <c r="AK191" s="86">
        <v>507.8</v>
      </c>
      <c r="AL191" s="87">
        <f t="shared" si="57"/>
        <v>1.2690420772560738</v>
      </c>
      <c r="AM191" s="84">
        <v>806565.02</v>
      </c>
      <c r="AN191" s="84">
        <v>2984230</v>
      </c>
      <c r="AO191" s="84">
        <v>405.5</v>
      </c>
      <c r="AP191" s="85">
        <f t="shared" si="58"/>
        <v>8.3785484429819412</v>
      </c>
      <c r="AQ191" s="99">
        <v>718377.5</v>
      </c>
      <c r="AR191" s="86">
        <v>1931850</v>
      </c>
      <c r="AS191" s="84">
        <v>254.5</v>
      </c>
      <c r="AT191" s="85">
        <f t="shared" si="60"/>
        <v>10.412076506975179</v>
      </c>
      <c r="AU191" s="84"/>
      <c r="AV191" s="86"/>
      <c r="AW191" s="86"/>
      <c r="AX191" s="87">
        <f t="shared" si="61"/>
        <v>0</v>
      </c>
      <c r="AY191" s="86">
        <f t="shared" si="62"/>
        <v>2989087.8600000003</v>
      </c>
      <c r="AZ191" s="86">
        <f t="shared" si="63"/>
        <v>31117838.5</v>
      </c>
      <c r="BA191" s="86">
        <f t="shared" si="64"/>
        <v>4210.4500000000007</v>
      </c>
      <c r="BB191" s="85">
        <f t="shared" si="59"/>
        <v>2.8817115880333399</v>
      </c>
      <c r="BC191" s="88" t="s">
        <v>787</v>
      </c>
      <c r="BD191" s="88" t="s">
        <v>803</v>
      </c>
      <c r="BE191" s="88" t="s">
        <v>805</v>
      </c>
      <c r="BF191" s="88"/>
    </row>
    <row r="192" spans="1:58" x14ac:dyDescent="0.2">
      <c r="A192" s="83">
        <v>178456</v>
      </c>
      <c r="B192" s="84" t="s">
        <v>1691</v>
      </c>
      <c r="C192" s="84">
        <v>0</v>
      </c>
      <c r="D192" s="84">
        <v>0</v>
      </c>
      <c r="E192" s="84">
        <v>0</v>
      </c>
      <c r="F192" s="85">
        <f t="shared" si="50"/>
        <v>0</v>
      </c>
      <c r="G192" s="84">
        <v>0</v>
      </c>
      <c r="H192" s="84">
        <v>0</v>
      </c>
      <c r="I192" s="84">
        <v>0</v>
      </c>
      <c r="J192" s="85">
        <f t="shared" si="66"/>
        <v>0</v>
      </c>
      <c r="K192" s="86">
        <v>0</v>
      </c>
      <c r="L192" s="86">
        <v>0</v>
      </c>
      <c r="M192" s="86">
        <v>0</v>
      </c>
      <c r="N192" s="87">
        <f t="shared" si="51"/>
        <v>0</v>
      </c>
      <c r="O192" s="84">
        <v>0</v>
      </c>
      <c r="P192" s="84">
        <v>0</v>
      </c>
      <c r="Q192" s="84">
        <v>0</v>
      </c>
      <c r="R192" s="85">
        <f t="shared" si="52"/>
        <v>0</v>
      </c>
      <c r="S192" s="84">
        <v>0</v>
      </c>
      <c r="T192" s="84">
        <v>0</v>
      </c>
      <c r="U192" s="84">
        <v>0</v>
      </c>
      <c r="V192" s="85">
        <f t="shared" si="53"/>
        <v>0</v>
      </c>
      <c r="W192" s="84">
        <v>0</v>
      </c>
      <c r="X192" s="84">
        <v>0</v>
      </c>
      <c r="Y192" s="84">
        <v>0</v>
      </c>
      <c r="Z192" s="85">
        <f t="shared" si="54"/>
        <v>0</v>
      </c>
      <c r="AA192" s="84">
        <v>0</v>
      </c>
      <c r="AB192" s="84">
        <v>0</v>
      </c>
      <c r="AC192" s="84">
        <v>0</v>
      </c>
      <c r="AD192" s="85">
        <f t="shared" si="55"/>
        <v>0</v>
      </c>
      <c r="AE192" s="84">
        <v>0</v>
      </c>
      <c r="AF192" s="84">
        <v>0</v>
      </c>
      <c r="AG192" s="84">
        <v>0</v>
      </c>
      <c r="AH192" s="85">
        <f t="shared" si="56"/>
        <v>0</v>
      </c>
      <c r="AI192" s="86">
        <v>0</v>
      </c>
      <c r="AJ192" s="86">
        <v>0</v>
      </c>
      <c r="AK192" s="86">
        <v>0</v>
      </c>
      <c r="AL192" s="87">
        <f t="shared" si="57"/>
        <v>0</v>
      </c>
      <c r="AM192" s="84">
        <v>0</v>
      </c>
      <c r="AN192" s="84">
        <v>0</v>
      </c>
      <c r="AO192" s="84">
        <v>0</v>
      </c>
      <c r="AP192" s="85">
        <f t="shared" si="58"/>
        <v>0</v>
      </c>
      <c r="AQ192" s="99">
        <v>0</v>
      </c>
      <c r="AR192" s="86">
        <v>0</v>
      </c>
      <c r="AS192" s="84">
        <v>0</v>
      </c>
      <c r="AT192" s="85">
        <f t="shared" si="60"/>
        <v>0</v>
      </c>
      <c r="AU192" s="84"/>
      <c r="AV192" s="86"/>
      <c r="AW192" s="86"/>
      <c r="AX192" s="87">
        <f t="shared" si="61"/>
        <v>0</v>
      </c>
      <c r="AY192" s="86">
        <f t="shared" si="62"/>
        <v>0</v>
      </c>
      <c r="AZ192" s="86">
        <f t="shared" si="63"/>
        <v>0</v>
      </c>
      <c r="BA192" s="86">
        <f t="shared" si="64"/>
        <v>0</v>
      </c>
      <c r="BB192" s="85">
        <f t="shared" si="59"/>
        <v>0</v>
      </c>
      <c r="BC192" s="88" t="s">
        <v>787</v>
      </c>
      <c r="BD192" s="88" t="s">
        <v>803</v>
      </c>
      <c r="BE192" s="88" t="s">
        <v>805</v>
      </c>
      <c r="BF192" s="88"/>
    </row>
    <row r="193" spans="1:58" x14ac:dyDescent="0.2">
      <c r="A193" s="83">
        <v>202478</v>
      </c>
      <c r="B193" s="84" t="s">
        <v>1226</v>
      </c>
      <c r="C193" s="84">
        <v>228670.5</v>
      </c>
      <c r="D193" s="84">
        <v>474600</v>
      </c>
      <c r="E193" s="84">
        <v>60</v>
      </c>
      <c r="F193" s="85">
        <f t="shared" si="50"/>
        <v>14.454519595448799</v>
      </c>
      <c r="G193" s="84">
        <v>82679.5</v>
      </c>
      <c r="H193" s="84">
        <v>391250</v>
      </c>
      <c r="I193" s="84">
        <v>50</v>
      </c>
      <c r="J193" s="85">
        <f t="shared" si="66"/>
        <v>6.5509635782747608</v>
      </c>
      <c r="K193" s="86">
        <v>301609.5</v>
      </c>
      <c r="L193" s="86">
        <v>265320</v>
      </c>
      <c r="M193" s="86">
        <v>36</v>
      </c>
      <c r="N193" s="87">
        <f t="shared" si="51"/>
        <v>34.103290366350066</v>
      </c>
      <c r="O193" s="84">
        <v>151954.5</v>
      </c>
      <c r="P193" s="84">
        <v>106050</v>
      </c>
      <c r="Q193" s="84">
        <v>15</v>
      </c>
      <c r="R193" s="85">
        <f t="shared" si="52"/>
        <v>44.418571428571425</v>
      </c>
      <c r="S193" s="84">
        <v>195506.5</v>
      </c>
      <c r="T193" s="84">
        <v>207100</v>
      </c>
      <c r="U193" s="84">
        <v>30</v>
      </c>
      <c r="V193" s="85">
        <f t="shared" si="53"/>
        <v>29.264613713182037</v>
      </c>
      <c r="W193" s="84">
        <v>182963</v>
      </c>
      <c r="X193" s="84">
        <v>307315</v>
      </c>
      <c r="Y193" s="84">
        <v>44.5</v>
      </c>
      <c r="Z193" s="85">
        <f t="shared" si="54"/>
        <v>17.860794299009157</v>
      </c>
      <c r="AA193" s="84">
        <v>331523</v>
      </c>
      <c r="AB193" s="84">
        <v>690785</v>
      </c>
      <c r="AC193" s="84">
        <v>100.5</v>
      </c>
      <c r="AD193" s="85">
        <f t="shared" si="55"/>
        <v>14.877585645316561</v>
      </c>
      <c r="AE193" s="84">
        <v>406868.02</v>
      </c>
      <c r="AF193" s="84">
        <v>710870</v>
      </c>
      <c r="AG193" s="84">
        <v>101</v>
      </c>
      <c r="AH193" s="85">
        <f t="shared" si="56"/>
        <v>17.170566488950161</v>
      </c>
      <c r="AI193" s="86">
        <v>520208.04</v>
      </c>
      <c r="AJ193" s="86">
        <v>1210940</v>
      </c>
      <c r="AK193" s="86">
        <v>166</v>
      </c>
      <c r="AL193" s="87">
        <f t="shared" si="57"/>
        <v>13.317298330222803</v>
      </c>
      <c r="AM193" s="84">
        <v>562038.5</v>
      </c>
      <c r="AN193" s="84">
        <v>869431</v>
      </c>
      <c r="AO193" s="84">
        <v>120.1</v>
      </c>
      <c r="AP193" s="85">
        <f t="shared" si="58"/>
        <v>20.03976566283006</v>
      </c>
      <c r="AQ193" s="99">
        <v>675614.5</v>
      </c>
      <c r="AR193" s="86">
        <v>1152210</v>
      </c>
      <c r="AS193" s="84">
        <v>151</v>
      </c>
      <c r="AT193" s="85">
        <f t="shared" si="60"/>
        <v>16.418192864148029</v>
      </c>
      <c r="AU193" s="84"/>
      <c r="AV193" s="86"/>
      <c r="AW193" s="86"/>
      <c r="AX193" s="87">
        <f t="shared" si="61"/>
        <v>0</v>
      </c>
      <c r="AY193" s="86">
        <f t="shared" si="62"/>
        <v>3639635.56</v>
      </c>
      <c r="AZ193" s="86">
        <f t="shared" si="63"/>
        <v>6385871</v>
      </c>
      <c r="BA193" s="86">
        <f t="shared" si="64"/>
        <v>874.1</v>
      </c>
      <c r="BB193" s="85">
        <f t="shared" si="59"/>
        <v>17.098539384838812</v>
      </c>
      <c r="BC193" s="88" t="s">
        <v>787</v>
      </c>
      <c r="BD193" s="88" t="s">
        <v>803</v>
      </c>
      <c r="BE193" s="88" t="s">
        <v>805</v>
      </c>
      <c r="BF193" s="88"/>
    </row>
    <row r="194" spans="1:58" x14ac:dyDescent="0.2">
      <c r="A194" s="83">
        <v>203236</v>
      </c>
      <c r="B194" s="84" t="s">
        <v>1227</v>
      </c>
      <c r="C194" s="84">
        <v>583869.24</v>
      </c>
      <c r="D194" s="84">
        <v>916200</v>
      </c>
      <c r="E194" s="84">
        <v>115.5</v>
      </c>
      <c r="F194" s="85">
        <f t="shared" si="50"/>
        <v>19.118180746561887</v>
      </c>
      <c r="G194" s="84">
        <v>562158.24</v>
      </c>
      <c r="H194" s="84">
        <v>757300</v>
      </c>
      <c r="I194" s="84">
        <v>100</v>
      </c>
      <c r="J194" s="85">
        <f t="shared" si="66"/>
        <v>23.01189150930939</v>
      </c>
      <c r="K194" s="86">
        <v>525992.21</v>
      </c>
      <c r="L194" s="86">
        <v>1287100</v>
      </c>
      <c r="M194" s="86">
        <v>171</v>
      </c>
      <c r="N194" s="87">
        <f t="shared" si="51"/>
        <v>12.259938077849428</v>
      </c>
      <c r="O194" s="84">
        <v>523640.68</v>
      </c>
      <c r="P194" s="84">
        <v>1195410</v>
      </c>
      <c r="Q194" s="84">
        <v>166</v>
      </c>
      <c r="R194" s="85">
        <f t="shared" si="52"/>
        <v>13.579325152039887</v>
      </c>
      <c r="S194" s="84">
        <v>499713.16</v>
      </c>
      <c r="T194" s="84">
        <v>805865</v>
      </c>
      <c r="U194" s="84">
        <v>112</v>
      </c>
      <c r="V194" s="85">
        <f t="shared" si="53"/>
        <v>19.222956649066532</v>
      </c>
      <c r="W194" s="84">
        <v>581885.4</v>
      </c>
      <c r="X194" s="84">
        <v>804267.5</v>
      </c>
      <c r="Y194" s="84">
        <v>110.75</v>
      </c>
      <c r="Z194" s="85">
        <f t="shared" si="54"/>
        <v>21.704920315690984</v>
      </c>
      <c r="AA194" s="84">
        <v>146920.9</v>
      </c>
      <c r="AB194" s="84">
        <v>35292.5</v>
      </c>
      <c r="AC194" s="84">
        <v>4.75</v>
      </c>
      <c r="AD194" s="85">
        <f t="shared" si="55"/>
        <v>129.05143869093999</v>
      </c>
      <c r="AE194" s="84">
        <v>512258.38</v>
      </c>
      <c r="AF194" s="84">
        <v>1073525.5</v>
      </c>
      <c r="AG194" s="84">
        <v>149.65</v>
      </c>
      <c r="AH194" s="85">
        <f t="shared" si="56"/>
        <v>14.315217849971891</v>
      </c>
      <c r="AI194" s="86">
        <v>616342.9</v>
      </c>
      <c r="AJ194" s="86">
        <v>1498555</v>
      </c>
      <c r="AK194" s="86">
        <v>203.5</v>
      </c>
      <c r="AL194" s="87">
        <f t="shared" si="57"/>
        <v>12.750035801155112</v>
      </c>
      <c r="AM194" s="84">
        <v>608577.89</v>
      </c>
      <c r="AN194" s="84">
        <v>807410</v>
      </c>
      <c r="AO194" s="84">
        <v>111</v>
      </c>
      <c r="AP194" s="85">
        <f t="shared" si="58"/>
        <v>23.365965977632182</v>
      </c>
      <c r="AQ194" s="99">
        <v>286438.89</v>
      </c>
      <c r="AR194" s="86">
        <v>562695</v>
      </c>
      <c r="AS194" s="84">
        <v>71.5</v>
      </c>
      <c r="AT194" s="85">
        <f t="shared" si="60"/>
        <v>14.253350251912671</v>
      </c>
      <c r="AU194" s="84"/>
      <c r="AV194" s="86"/>
      <c r="AW194" s="86"/>
      <c r="AX194" s="87">
        <f t="shared" si="61"/>
        <v>0</v>
      </c>
      <c r="AY194" s="86">
        <f t="shared" si="62"/>
        <v>5447797.8899999997</v>
      </c>
      <c r="AZ194" s="86">
        <f t="shared" si="63"/>
        <v>9743620.5</v>
      </c>
      <c r="BA194" s="86">
        <f t="shared" si="64"/>
        <v>1315.65</v>
      </c>
      <c r="BB194" s="85">
        <f t="shared" si="59"/>
        <v>16.773430030449155</v>
      </c>
      <c r="BC194" s="88" t="s">
        <v>787</v>
      </c>
      <c r="BD194" s="88" t="s">
        <v>803</v>
      </c>
      <c r="BE194" s="88" t="s">
        <v>805</v>
      </c>
      <c r="BF194" s="88"/>
    </row>
    <row r="195" spans="1:58" x14ac:dyDescent="0.2">
      <c r="A195" s="83">
        <v>203327</v>
      </c>
      <c r="B195" s="84" t="s">
        <v>1692</v>
      </c>
      <c r="C195" s="84">
        <v>-45844.5</v>
      </c>
      <c r="D195" s="84">
        <v>0</v>
      </c>
      <c r="E195" s="84">
        <v>0</v>
      </c>
      <c r="F195" s="85">
        <f t="shared" si="50"/>
        <v>0</v>
      </c>
      <c r="G195" s="84">
        <v>-45844.5</v>
      </c>
      <c r="H195" s="84">
        <v>0</v>
      </c>
      <c r="I195" s="84">
        <v>0</v>
      </c>
      <c r="J195" s="85">
        <f t="shared" si="66"/>
        <v>0</v>
      </c>
      <c r="K195" s="86">
        <v>-45844.5</v>
      </c>
      <c r="L195" s="86">
        <v>0</v>
      </c>
      <c r="M195" s="86">
        <v>0</v>
      </c>
      <c r="N195" s="87">
        <f t="shared" si="51"/>
        <v>0</v>
      </c>
      <c r="O195" s="84">
        <v>-45844.5</v>
      </c>
      <c r="P195" s="84">
        <v>0</v>
      </c>
      <c r="Q195" s="84">
        <v>0</v>
      </c>
      <c r="R195" s="85">
        <f t="shared" si="52"/>
        <v>0</v>
      </c>
      <c r="S195" s="84">
        <v>-45844.5</v>
      </c>
      <c r="T195" s="84">
        <v>0</v>
      </c>
      <c r="U195" s="84">
        <v>0</v>
      </c>
      <c r="V195" s="85">
        <f t="shared" si="53"/>
        <v>0</v>
      </c>
      <c r="W195" s="84">
        <v>-45844.5</v>
      </c>
      <c r="X195" s="84">
        <v>0</v>
      </c>
      <c r="Y195" s="84">
        <v>0</v>
      </c>
      <c r="Z195" s="85">
        <f t="shared" si="54"/>
        <v>0</v>
      </c>
      <c r="AA195" s="84">
        <v>0</v>
      </c>
      <c r="AB195" s="84">
        <v>0</v>
      </c>
      <c r="AC195" s="84">
        <v>0</v>
      </c>
      <c r="AD195" s="85">
        <f t="shared" si="55"/>
        <v>0</v>
      </c>
      <c r="AE195" s="84">
        <v>0</v>
      </c>
      <c r="AF195" s="84">
        <v>0</v>
      </c>
      <c r="AG195" s="84">
        <v>0</v>
      </c>
      <c r="AH195" s="85">
        <f t="shared" si="56"/>
        <v>0</v>
      </c>
      <c r="AI195" s="86">
        <v>0</v>
      </c>
      <c r="AJ195" s="86">
        <v>0</v>
      </c>
      <c r="AK195" s="86">
        <v>0</v>
      </c>
      <c r="AL195" s="87">
        <f t="shared" si="57"/>
        <v>0</v>
      </c>
      <c r="AM195" s="84">
        <v>0</v>
      </c>
      <c r="AN195" s="84">
        <v>0</v>
      </c>
      <c r="AO195" s="84">
        <v>0</v>
      </c>
      <c r="AP195" s="85">
        <f t="shared" si="58"/>
        <v>0</v>
      </c>
      <c r="AQ195" s="99">
        <v>0</v>
      </c>
      <c r="AR195" s="86">
        <v>0</v>
      </c>
      <c r="AS195" s="84">
        <v>0</v>
      </c>
      <c r="AT195" s="85">
        <f t="shared" si="60"/>
        <v>0</v>
      </c>
      <c r="AU195" s="84"/>
      <c r="AV195" s="86"/>
      <c r="AW195" s="86"/>
      <c r="AX195" s="87">
        <f t="shared" si="61"/>
        <v>0</v>
      </c>
      <c r="AY195" s="86">
        <f t="shared" si="62"/>
        <v>-275067</v>
      </c>
      <c r="AZ195" s="86">
        <f t="shared" si="63"/>
        <v>0</v>
      </c>
      <c r="BA195" s="86">
        <f t="shared" si="64"/>
        <v>0</v>
      </c>
      <c r="BB195" s="85">
        <f t="shared" si="59"/>
        <v>0</v>
      </c>
      <c r="BC195" s="88" t="s">
        <v>787</v>
      </c>
      <c r="BD195" s="88" t="s">
        <v>803</v>
      </c>
      <c r="BE195" s="88" t="s">
        <v>805</v>
      </c>
      <c r="BF195" s="88"/>
    </row>
    <row r="196" spans="1:58" x14ac:dyDescent="0.2">
      <c r="A196" s="83">
        <v>203430</v>
      </c>
      <c r="B196" s="84" t="s">
        <v>1235</v>
      </c>
      <c r="C196" s="84">
        <v>-15000</v>
      </c>
      <c r="D196" s="84">
        <v>0</v>
      </c>
      <c r="E196" s="84">
        <v>0</v>
      </c>
      <c r="F196" s="85">
        <f t="shared" si="50"/>
        <v>0</v>
      </c>
      <c r="G196" s="84">
        <v>-15000</v>
      </c>
      <c r="H196" s="84">
        <v>0</v>
      </c>
      <c r="I196" s="84">
        <v>0</v>
      </c>
      <c r="J196" s="85">
        <f t="shared" si="66"/>
        <v>0</v>
      </c>
      <c r="K196" s="86">
        <v>-15000</v>
      </c>
      <c r="L196" s="86">
        <v>0</v>
      </c>
      <c r="M196" s="86">
        <v>0</v>
      </c>
      <c r="N196" s="87">
        <f t="shared" si="51"/>
        <v>0</v>
      </c>
      <c r="O196" s="84">
        <v>-15000</v>
      </c>
      <c r="P196" s="84">
        <v>0</v>
      </c>
      <c r="Q196" s="84">
        <v>0</v>
      </c>
      <c r="R196" s="85">
        <f t="shared" si="52"/>
        <v>0</v>
      </c>
      <c r="S196" s="84">
        <v>-15000</v>
      </c>
      <c r="T196" s="84">
        <v>0</v>
      </c>
      <c r="U196" s="84">
        <v>0</v>
      </c>
      <c r="V196" s="85">
        <f t="shared" si="53"/>
        <v>0</v>
      </c>
      <c r="W196" s="84">
        <v>-15000</v>
      </c>
      <c r="X196" s="84">
        <v>0</v>
      </c>
      <c r="Y196" s="84">
        <v>0</v>
      </c>
      <c r="Z196" s="85">
        <f t="shared" si="54"/>
        <v>0</v>
      </c>
      <c r="AA196" s="84">
        <v>-15000</v>
      </c>
      <c r="AB196" s="84">
        <v>0</v>
      </c>
      <c r="AC196" s="84">
        <v>0</v>
      </c>
      <c r="AD196" s="85">
        <f t="shared" si="55"/>
        <v>0</v>
      </c>
      <c r="AE196" s="84">
        <v>-15000</v>
      </c>
      <c r="AF196" s="84">
        <v>0</v>
      </c>
      <c r="AG196" s="84">
        <v>0</v>
      </c>
      <c r="AH196" s="85">
        <f t="shared" si="56"/>
        <v>0</v>
      </c>
      <c r="AI196" s="86">
        <v>-15000</v>
      </c>
      <c r="AJ196" s="86">
        <v>0</v>
      </c>
      <c r="AK196" s="86">
        <v>0</v>
      </c>
      <c r="AL196" s="87">
        <f t="shared" si="57"/>
        <v>0</v>
      </c>
      <c r="AM196" s="84">
        <v>-15000</v>
      </c>
      <c r="AN196" s="84">
        <v>0</v>
      </c>
      <c r="AO196" s="84">
        <v>0</v>
      </c>
      <c r="AP196" s="85">
        <f t="shared" si="58"/>
        <v>0</v>
      </c>
      <c r="AQ196" s="99">
        <v>-15000</v>
      </c>
      <c r="AR196" s="86">
        <v>0</v>
      </c>
      <c r="AS196" s="84">
        <v>0</v>
      </c>
      <c r="AT196" s="85">
        <f t="shared" si="60"/>
        <v>0</v>
      </c>
      <c r="AU196" s="84"/>
      <c r="AV196" s="86"/>
      <c r="AW196" s="86"/>
      <c r="AX196" s="87">
        <f t="shared" si="61"/>
        <v>0</v>
      </c>
      <c r="AY196" s="86">
        <f t="shared" si="62"/>
        <v>-165000</v>
      </c>
      <c r="AZ196" s="86">
        <f t="shared" si="63"/>
        <v>0</v>
      </c>
      <c r="BA196" s="86">
        <f t="shared" si="64"/>
        <v>0</v>
      </c>
      <c r="BB196" s="85">
        <f t="shared" si="59"/>
        <v>0</v>
      </c>
      <c r="BC196" s="88" t="s">
        <v>787</v>
      </c>
      <c r="BD196" s="88" t="s">
        <v>803</v>
      </c>
      <c r="BE196" s="88" t="s">
        <v>805</v>
      </c>
      <c r="BF196" s="88"/>
    </row>
    <row r="197" spans="1:58" x14ac:dyDescent="0.2">
      <c r="A197" s="83">
        <v>203974</v>
      </c>
      <c r="B197" s="84" t="s">
        <v>1237</v>
      </c>
      <c r="C197" s="84">
        <v>-16300</v>
      </c>
      <c r="D197" s="84">
        <v>0</v>
      </c>
      <c r="E197" s="84">
        <v>0</v>
      </c>
      <c r="F197" s="85">
        <f t="shared" si="50"/>
        <v>0</v>
      </c>
      <c r="G197" s="84">
        <v>-16300</v>
      </c>
      <c r="H197" s="84">
        <v>0</v>
      </c>
      <c r="I197" s="84">
        <v>0</v>
      </c>
      <c r="J197" s="85">
        <f t="shared" si="66"/>
        <v>0</v>
      </c>
      <c r="K197" s="86">
        <v>-16300</v>
      </c>
      <c r="L197" s="86">
        <v>0</v>
      </c>
      <c r="M197" s="86">
        <v>0</v>
      </c>
      <c r="N197" s="87">
        <f t="shared" si="51"/>
        <v>0</v>
      </c>
      <c r="O197" s="84">
        <v>-16300</v>
      </c>
      <c r="P197" s="84">
        <v>0</v>
      </c>
      <c r="Q197" s="84">
        <v>0</v>
      </c>
      <c r="R197" s="85">
        <f t="shared" si="52"/>
        <v>0</v>
      </c>
      <c r="S197" s="84">
        <v>-16300</v>
      </c>
      <c r="T197" s="84">
        <v>0</v>
      </c>
      <c r="U197" s="84">
        <v>0</v>
      </c>
      <c r="V197" s="85">
        <f t="shared" si="53"/>
        <v>0</v>
      </c>
      <c r="W197" s="84">
        <v>-16300</v>
      </c>
      <c r="X197" s="84">
        <v>0</v>
      </c>
      <c r="Y197" s="84">
        <v>0</v>
      </c>
      <c r="Z197" s="85">
        <f t="shared" si="54"/>
        <v>0</v>
      </c>
      <c r="AA197" s="84">
        <v>-16300</v>
      </c>
      <c r="AB197" s="84">
        <v>0</v>
      </c>
      <c r="AC197" s="84">
        <v>0</v>
      </c>
      <c r="AD197" s="85">
        <f t="shared" si="55"/>
        <v>0</v>
      </c>
      <c r="AE197" s="84">
        <v>-16300</v>
      </c>
      <c r="AF197" s="84">
        <v>0</v>
      </c>
      <c r="AG197" s="84">
        <v>0</v>
      </c>
      <c r="AH197" s="85">
        <f t="shared" si="56"/>
        <v>0</v>
      </c>
      <c r="AI197" s="86">
        <v>-16300</v>
      </c>
      <c r="AJ197" s="86">
        <v>0</v>
      </c>
      <c r="AK197" s="86">
        <v>0</v>
      </c>
      <c r="AL197" s="87">
        <f t="shared" si="57"/>
        <v>0</v>
      </c>
      <c r="AM197" s="84">
        <v>-16300</v>
      </c>
      <c r="AN197" s="84">
        <v>0</v>
      </c>
      <c r="AO197" s="84">
        <v>0</v>
      </c>
      <c r="AP197" s="85">
        <f t="shared" si="58"/>
        <v>0</v>
      </c>
      <c r="AQ197" s="99">
        <v>-16300</v>
      </c>
      <c r="AR197" s="86">
        <v>0</v>
      </c>
      <c r="AS197" s="84">
        <v>0</v>
      </c>
      <c r="AT197" s="85">
        <f t="shared" si="60"/>
        <v>0</v>
      </c>
      <c r="AU197" s="84"/>
      <c r="AV197" s="86"/>
      <c r="AW197" s="86"/>
      <c r="AX197" s="87">
        <f t="shared" si="61"/>
        <v>0</v>
      </c>
      <c r="AY197" s="86">
        <f t="shared" si="62"/>
        <v>-179300</v>
      </c>
      <c r="AZ197" s="86">
        <f t="shared" si="63"/>
        <v>0</v>
      </c>
      <c r="BA197" s="86">
        <f t="shared" si="64"/>
        <v>0</v>
      </c>
      <c r="BB197" s="85">
        <f t="shared" si="59"/>
        <v>0</v>
      </c>
      <c r="BC197" s="88" t="s">
        <v>787</v>
      </c>
      <c r="BD197" s="88" t="s">
        <v>803</v>
      </c>
      <c r="BE197" s="88" t="s">
        <v>805</v>
      </c>
      <c r="BF197" s="88"/>
    </row>
    <row r="198" spans="1:58" x14ac:dyDescent="0.2">
      <c r="A198" s="83">
        <v>204476</v>
      </c>
      <c r="B198" s="84" t="s">
        <v>530</v>
      </c>
      <c r="C198" s="84">
        <v>-0.52</v>
      </c>
      <c r="D198" s="84">
        <v>0</v>
      </c>
      <c r="E198" s="84">
        <v>0</v>
      </c>
      <c r="F198" s="85">
        <f t="shared" si="50"/>
        <v>0</v>
      </c>
      <c r="G198" s="84">
        <v>-0.52</v>
      </c>
      <c r="H198" s="84">
        <v>0</v>
      </c>
      <c r="I198" s="84">
        <v>0</v>
      </c>
      <c r="J198" s="85">
        <f t="shared" si="66"/>
        <v>0</v>
      </c>
      <c r="K198" s="86">
        <v>-0.52</v>
      </c>
      <c r="L198" s="86">
        <v>0</v>
      </c>
      <c r="M198" s="86">
        <v>0</v>
      </c>
      <c r="N198" s="87">
        <f t="shared" si="51"/>
        <v>0</v>
      </c>
      <c r="O198" s="84">
        <v>-0.52</v>
      </c>
      <c r="P198" s="84">
        <v>0</v>
      </c>
      <c r="Q198" s="84">
        <v>0</v>
      </c>
      <c r="R198" s="85">
        <f t="shared" si="52"/>
        <v>0</v>
      </c>
      <c r="S198" s="84">
        <v>-0.52</v>
      </c>
      <c r="T198" s="84">
        <v>0</v>
      </c>
      <c r="U198" s="84">
        <v>0</v>
      </c>
      <c r="V198" s="85">
        <f t="shared" si="53"/>
        <v>0</v>
      </c>
      <c r="W198" s="84">
        <v>-0.52</v>
      </c>
      <c r="X198" s="84">
        <v>0</v>
      </c>
      <c r="Y198" s="84">
        <v>0</v>
      </c>
      <c r="Z198" s="85">
        <f t="shared" si="54"/>
        <v>0</v>
      </c>
      <c r="AA198" s="84">
        <v>-0.52</v>
      </c>
      <c r="AB198" s="84">
        <v>0</v>
      </c>
      <c r="AC198" s="84">
        <v>0</v>
      </c>
      <c r="AD198" s="85">
        <f t="shared" si="55"/>
        <v>0</v>
      </c>
      <c r="AE198" s="84">
        <v>-0.52</v>
      </c>
      <c r="AF198" s="84">
        <v>0</v>
      </c>
      <c r="AG198" s="84">
        <v>0</v>
      </c>
      <c r="AH198" s="85">
        <f t="shared" si="56"/>
        <v>0</v>
      </c>
      <c r="AI198" s="86">
        <v>-0.52</v>
      </c>
      <c r="AJ198" s="86">
        <v>0</v>
      </c>
      <c r="AK198" s="86">
        <v>0</v>
      </c>
      <c r="AL198" s="87">
        <f t="shared" si="57"/>
        <v>0</v>
      </c>
      <c r="AM198" s="84">
        <v>-0.52</v>
      </c>
      <c r="AN198" s="84">
        <v>0</v>
      </c>
      <c r="AO198" s="84">
        <v>0</v>
      </c>
      <c r="AP198" s="85">
        <f t="shared" si="58"/>
        <v>0</v>
      </c>
      <c r="AQ198" s="99">
        <v>-0.52</v>
      </c>
      <c r="AR198" s="86">
        <v>0</v>
      </c>
      <c r="AS198" s="84">
        <v>0</v>
      </c>
      <c r="AT198" s="85">
        <f t="shared" si="60"/>
        <v>0</v>
      </c>
      <c r="AU198" s="84"/>
      <c r="AV198" s="86"/>
      <c r="AW198" s="86"/>
      <c r="AX198" s="87">
        <f t="shared" si="61"/>
        <v>0</v>
      </c>
      <c r="AY198" s="86">
        <f t="shared" si="62"/>
        <v>-5.7199999999999989</v>
      </c>
      <c r="AZ198" s="86">
        <f t="shared" si="63"/>
        <v>0</v>
      </c>
      <c r="BA198" s="86">
        <f t="shared" si="64"/>
        <v>0</v>
      </c>
      <c r="BB198" s="85">
        <f t="shared" si="59"/>
        <v>0</v>
      </c>
      <c r="BC198" s="88" t="s">
        <v>787</v>
      </c>
      <c r="BD198" s="88" t="s">
        <v>803</v>
      </c>
      <c r="BE198" s="88" t="s">
        <v>805</v>
      </c>
      <c r="BF198" s="88"/>
    </row>
    <row r="199" spans="1:58" x14ac:dyDescent="0.2">
      <c r="A199" s="83">
        <v>204480</v>
      </c>
      <c r="B199" s="84" t="s">
        <v>1238</v>
      </c>
      <c r="C199" s="84">
        <v>-3416.11</v>
      </c>
      <c r="D199" s="84">
        <v>0</v>
      </c>
      <c r="E199" s="84">
        <v>0</v>
      </c>
      <c r="F199" s="85">
        <f t="shared" si="50"/>
        <v>0</v>
      </c>
      <c r="G199" s="84">
        <v>-3416.11</v>
      </c>
      <c r="H199" s="84">
        <v>0</v>
      </c>
      <c r="I199" s="84">
        <v>0</v>
      </c>
      <c r="J199" s="85">
        <f t="shared" si="66"/>
        <v>0</v>
      </c>
      <c r="K199" s="86">
        <v>-3416.11</v>
      </c>
      <c r="L199" s="86">
        <v>0</v>
      </c>
      <c r="M199" s="86">
        <v>0</v>
      </c>
      <c r="N199" s="87">
        <f t="shared" si="51"/>
        <v>0</v>
      </c>
      <c r="O199" s="84">
        <v>-3416.11</v>
      </c>
      <c r="P199" s="84">
        <v>0</v>
      </c>
      <c r="Q199" s="84">
        <v>0</v>
      </c>
      <c r="R199" s="85">
        <f t="shared" si="52"/>
        <v>0</v>
      </c>
      <c r="S199" s="84">
        <v>-3416.11</v>
      </c>
      <c r="T199" s="84">
        <v>0</v>
      </c>
      <c r="U199" s="84">
        <v>0</v>
      </c>
      <c r="V199" s="85">
        <f t="shared" si="53"/>
        <v>0</v>
      </c>
      <c r="W199" s="84">
        <v>-3416.11</v>
      </c>
      <c r="X199" s="84">
        <v>0</v>
      </c>
      <c r="Y199" s="84">
        <v>0</v>
      </c>
      <c r="Z199" s="85">
        <f t="shared" si="54"/>
        <v>0</v>
      </c>
      <c r="AA199" s="84">
        <v>0</v>
      </c>
      <c r="AB199" s="84">
        <v>0</v>
      </c>
      <c r="AC199" s="84">
        <v>0</v>
      </c>
      <c r="AD199" s="85">
        <f t="shared" si="55"/>
        <v>0</v>
      </c>
      <c r="AE199" s="84">
        <v>0</v>
      </c>
      <c r="AF199" s="84">
        <v>0</v>
      </c>
      <c r="AG199" s="84">
        <v>0</v>
      </c>
      <c r="AH199" s="85">
        <f t="shared" si="56"/>
        <v>0</v>
      </c>
      <c r="AI199" s="86">
        <v>0</v>
      </c>
      <c r="AJ199" s="86">
        <v>0</v>
      </c>
      <c r="AK199" s="86">
        <v>0</v>
      </c>
      <c r="AL199" s="87">
        <f t="shared" si="57"/>
        <v>0</v>
      </c>
      <c r="AM199" s="84">
        <v>0</v>
      </c>
      <c r="AN199" s="84">
        <v>0</v>
      </c>
      <c r="AO199" s="84">
        <v>0</v>
      </c>
      <c r="AP199" s="85">
        <f t="shared" si="58"/>
        <v>0</v>
      </c>
      <c r="AQ199" s="99">
        <v>0</v>
      </c>
      <c r="AR199" s="86">
        <v>0</v>
      </c>
      <c r="AS199" s="84">
        <v>0</v>
      </c>
      <c r="AT199" s="85">
        <f t="shared" si="60"/>
        <v>0</v>
      </c>
      <c r="AU199" s="84"/>
      <c r="AV199" s="86"/>
      <c r="AW199" s="86"/>
      <c r="AX199" s="87">
        <f t="shared" si="61"/>
        <v>0</v>
      </c>
      <c r="AY199" s="86">
        <f t="shared" si="62"/>
        <v>-20496.66</v>
      </c>
      <c r="AZ199" s="86">
        <f t="shared" si="63"/>
        <v>0</v>
      </c>
      <c r="BA199" s="86">
        <f t="shared" si="64"/>
        <v>0</v>
      </c>
      <c r="BB199" s="85">
        <f t="shared" si="59"/>
        <v>0</v>
      </c>
      <c r="BC199" s="88" t="s">
        <v>787</v>
      </c>
      <c r="BD199" s="88" t="s">
        <v>803</v>
      </c>
      <c r="BE199" s="88" t="s">
        <v>805</v>
      </c>
      <c r="BF199" s="88"/>
    </row>
    <row r="200" spans="1:58" x14ac:dyDescent="0.2">
      <c r="A200" s="83">
        <v>205589</v>
      </c>
      <c r="B200" s="84" t="s">
        <v>1229</v>
      </c>
      <c r="C200" s="84">
        <v>-9355.4500000000007</v>
      </c>
      <c r="D200" s="84">
        <v>439247.5</v>
      </c>
      <c r="E200" s="84">
        <v>55.25</v>
      </c>
      <c r="F200" s="85">
        <f t="shared" si="50"/>
        <v>-0.63896436519274447</v>
      </c>
      <c r="G200" s="84">
        <v>56030.04</v>
      </c>
      <c r="H200" s="84">
        <v>280780</v>
      </c>
      <c r="I200" s="84">
        <v>34</v>
      </c>
      <c r="J200" s="85">
        <f t="shared" si="66"/>
        <v>6.1860931690291325</v>
      </c>
      <c r="K200" s="86">
        <v>-33363.71</v>
      </c>
      <c r="L200" s="86">
        <v>166075</v>
      </c>
      <c r="M200" s="86">
        <v>22.5</v>
      </c>
      <c r="N200" s="87">
        <f t="shared" si="51"/>
        <v>-6.0268631642330277</v>
      </c>
      <c r="O200" s="84">
        <v>87695.29</v>
      </c>
      <c r="P200" s="84">
        <v>312317</v>
      </c>
      <c r="Q200" s="84">
        <v>42.9</v>
      </c>
      <c r="R200" s="85">
        <f t="shared" si="52"/>
        <v>8.7044701056938933</v>
      </c>
      <c r="S200" s="84">
        <v>-6719.71</v>
      </c>
      <c r="T200" s="84">
        <v>55275</v>
      </c>
      <c r="U200" s="84">
        <v>7.5</v>
      </c>
      <c r="V200" s="85">
        <f t="shared" si="53"/>
        <v>-3.7686297602894618</v>
      </c>
      <c r="W200" s="84">
        <v>-32235.21</v>
      </c>
      <c r="X200" s="84">
        <v>422305</v>
      </c>
      <c r="Y200" s="84">
        <v>56.5</v>
      </c>
      <c r="Z200" s="85">
        <f t="shared" si="54"/>
        <v>-2.2899475497566923</v>
      </c>
      <c r="AA200" s="84">
        <v>118957.8</v>
      </c>
      <c r="AB200" s="84">
        <v>412250</v>
      </c>
      <c r="AC200" s="84">
        <v>60</v>
      </c>
      <c r="AD200" s="85">
        <f t="shared" si="55"/>
        <v>8.9452802910855063</v>
      </c>
      <c r="AE200" s="84">
        <v>-20862.189999999999</v>
      </c>
      <c r="AF200" s="84">
        <v>441020</v>
      </c>
      <c r="AG200" s="84">
        <v>61</v>
      </c>
      <c r="AH200" s="85">
        <f t="shared" si="56"/>
        <v>-1.4191322389007301</v>
      </c>
      <c r="AI200" s="86">
        <v>10915.81</v>
      </c>
      <c r="AJ200" s="86">
        <v>724051</v>
      </c>
      <c r="AK200" s="86">
        <v>99.1</v>
      </c>
      <c r="AL200" s="87">
        <f t="shared" si="57"/>
        <v>0.46735673315829956</v>
      </c>
      <c r="AM200" s="84">
        <v>-31190.18</v>
      </c>
      <c r="AN200" s="84">
        <v>631450</v>
      </c>
      <c r="AO200" s="84">
        <v>85</v>
      </c>
      <c r="AP200" s="85">
        <f t="shared" si="58"/>
        <v>-1.5312306279198669</v>
      </c>
      <c r="AQ200" s="99">
        <v>187255.83</v>
      </c>
      <c r="AR200" s="86">
        <v>771555</v>
      </c>
      <c r="AS200" s="84">
        <v>101</v>
      </c>
      <c r="AT200" s="85">
        <f t="shared" si="60"/>
        <v>6.7955793689367576</v>
      </c>
      <c r="AU200" s="84"/>
      <c r="AV200" s="86"/>
      <c r="AW200" s="86"/>
      <c r="AX200" s="87">
        <f t="shared" si="61"/>
        <v>0</v>
      </c>
      <c r="AY200" s="86">
        <f t="shared" si="62"/>
        <v>327128.31999999995</v>
      </c>
      <c r="AZ200" s="86">
        <f t="shared" si="63"/>
        <v>4656325.5</v>
      </c>
      <c r="BA200" s="86">
        <f t="shared" si="64"/>
        <v>624.75</v>
      </c>
      <c r="BB200" s="85">
        <f t="shared" si="59"/>
        <v>2.1076382224567416</v>
      </c>
      <c r="BC200" s="88" t="s">
        <v>787</v>
      </c>
      <c r="BD200" s="88" t="s">
        <v>803</v>
      </c>
      <c r="BE200" s="88" t="s">
        <v>805</v>
      </c>
      <c r="BF200" s="88"/>
    </row>
    <row r="201" spans="1:58" x14ac:dyDescent="0.2">
      <c r="A201" s="83">
        <v>205843</v>
      </c>
      <c r="B201" s="84" t="s">
        <v>1693</v>
      </c>
      <c r="C201" s="84">
        <v>0</v>
      </c>
      <c r="D201" s="84">
        <v>0</v>
      </c>
      <c r="E201" s="84">
        <v>0</v>
      </c>
      <c r="F201" s="85">
        <f t="shared" ref="F201:F264" si="67">IFERROR(C201/(D201/30),0)</f>
        <v>0</v>
      </c>
      <c r="G201" s="84">
        <v>0</v>
      </c>
      <c r="H201" s="84">
        <v>0</v>
      </c>
      <c r="I201" s="84">
        <v>0</v>
      </c>
      <c r="J201" s="85">
        <f t="shared" si="66"/>
        <v>0</v>
      </c>
      <c r="K201" s="86">
        <v>0</v>
      </c>
      <c r="L201" s="86">
        <v>0</v>
      </c>
      <c r="M201" s="86">
        <v>0</v>
      </c>
      <c r="N201" s="87">
        <f t="shared" ref="N201:N264" si="68">IFERROR(K201/(L201/30),0)</f>
        <v>0</v>
      </c>
      <c r="O201" s="84">
        <v>0</v>
      </c>
      <c r="P201" s="84">
        <v>0</v>
      </c>
      <c r="Q201" s="84">
        <v>0</v>
      </c>
      <c r="R201" s="85">
        <f t="shared" ref="R201:R264" si="69">IFERROR(O201/(P201/31),0)</f>
        <v>0</v>
      </c>
      <c r="S201" s="84">
        <v>0</v>
      </c>
      <c r="T201" s="84">
        <v>0</v>
      </c>
      <c r="U201" s="84">
        <v>0</v>
      </c>
      <c r="V201" s="85">
        <f t="shared" ref="V201:V264" si="70">IFERROR(S201/(T201/31),0)</f>
        <v>0</v>
      </c>
      <c r="W201" s="84">
        <v>0</v>
      </c>
      <c r="X201" s="84">
        <v>0</v>
      </c>
      <c r="Y201" s="84">
        <v>0</v>
      </c>
      <c r="Z201" s="85">
        <f t="shared" ref="Z201:Z264" si="71">IFERROR(W201/(X201/30),0)</f>
        <v>0</v>
      </c>
      <c r="AA201" s="84">
        <v>0</v>
      </c>
      <c r="AB201" s="84">
        <v>0</v>
      </c>
      <c r="AC201" s="84">
        <v>0</v>
      </c>
      <c r="AD201" s="85">
        <f t="shared" ref="AD201:AD264" si="72">IFERROR(AA201/(AB201/31),0)</f>
        <v>0</v>
      </c>
      <c r="AE201" s="84">
        <v>0</v>
      </c>
      <c r="AF201" s="84">
        <v>0</v>
      </c>
      <c r="AG201" s="84">
        <v>0</v>
      </c>
      <c r="AH201" s="85">
        <f t="shared" ref="AH201:AH264" si="73">IFERROR(AE201/(AF201/30),0)</f>
        <v>0</v>
      </c>
      <c r="AI201" s="86">
        <v>0</v>
      </c>
      <c r="AJ201" s="86">
        <v>0</v>
      </c>
      <c r="AK201" s="86">
        <v>0</v>
      </c>
      <c r="AL201" s="87">
        <f t="shared" ref="AL201:AL264" si="74">IFERROR(AI201/(AJ201/31),0)</f>
        <v>0</v>
      </c>
      <c r="AM201" s="84">
        <v>0</v>
      </c>
      <c r="AN201" s="84">
        <v>0</v>
      </c>
      <c r="AO201" s="84">
        <v>0</v>
      </c>
      <c r="AP201" s="85">
        <f t="shared" ref="AP201:AP264" si="75">IFERROR(AM201/(AN201/31),0)</f>
        <v>0</v>
      </c>
      <c r="AQ201" s="99">
        <v>0</v>
      </c>
      <c r="AR201" s="86">
        <v>0</v>
      </c>
      <c r="AS201" s="84">
        <v>0</v>
      </c>
      <c r="AT201" s="85">
        <f t="shared" si="60"/>
        <v>0</v>
      </c>
      <c r="AU201" s="84"/>
      <c r="AV201" s="86"/>
      <c r="AW201" s="86"/>
      <c r="AX201" s="87">
        <f t="shared" si="61"/>
        <v>0</v>
      </c>
      <c r="AY201" s="86">
        <f t="shared" si="62"/>
        <v>0</v>
      </c>
      <c r="AZ201" s="86">
        <f t="shared" si="63"/>
        <v>0</v>
      </c>
      <c r="BA201" s="86">
        <f t="shared" si="64"/>
        <v>0</v>
      </c>
      <c r="BB201" s="85">
        <f t="shared" ref="BB201:BB264" si="76">IFERROR(AY201/(AZ201/30),0)</f>
        <v>0</v>
      </c>
      <c r="BC201" s="88" t="s">
        <v>787</v>
      </c>
      <c r="BD201" s="88" t="s">
        <v>803</v>
      </c>
      <c r="BE201" s="88" t="s">
        <v>805</v>
      </c>
      <c r="BF201" s="88"/>
    </row>
    <row r="202" spans="1:58" x14ac:dyDescent="0.2">
      <c r="A202" s="83">
        <v>207565</v>
      </c>
      <c r="B202" s="84" t="s">
        <v>1231</v>
      </c>
      <c r="C202" s="84">
        <v>328150.84999999998</v>
      </c>
      <c r="D202" s="84">
        <v>414720</v>
      </c>
      <c r="E202" s="84">
        <v>52</v>
      </c>
      <c r="F202" s="85">
        <f t="shared" si="67"/>
        <v>23.737764033564812</v>
      </c>
      <c r="G202" s="84">
        <v>276057.84999999998</v>
      </c>
      <c r="H202" s="84">
        <v>333420</v>
      </c>
      <c r="I202" s="84">
        <v>42</v>
      </c>
      <c r="J202" s="85">
        <f t="shared" si="66"/>
        <v>25.66670670625637</v>
      </c>
      <c r="K202" s="86">
        <v>106242.85</v>
      </c>
      <c r="L202" s="86">
        <v>315940</v>
      </c>
      <c r="M202" s="86">
        <v>42</v>
      </c>
      <c r="N202" s="87">
        <f t="shared" si="68"/>
        <v>10.088262011774388</v>
      </c>
      <c r="O202" s="84">
        <v>283527.86</v>
      </c>
      <c r="P202" s="84">
        <v>737140</v>
      </c>
      <c r="Q202" s="84">
        <v>101</v>
      </c>
      <c r="R202" s="85">
        <f t="shared" si="69"/>
        <v>11.923601568223132</v>
      </c>
      <c r="S202" s="84">
        <v>178192.88</v>
      </c>
      <c r="T202" s="84">
        <v>753470</v>
      </c>
      <c r="U202" s="84">
        <v>101</v>
      </c>
      <c r="V202" s="85">
        <f t="shared" si="70"/>
        <v>7.3313858282347004</v>
      </c>
      <c r="W202" s="84">
        <v>242918.38</v>
      </c>
      <c r="X202" s="84">
        <v>757909</v>
      </c>
      <c r="Y202" s="84">
        <v>103.7</v>
      </c>
      <c r="Z202" s="85">
        <f t="shared" si="71"/>
        <v>9.6153382530092664</v>
      </c>
      <c r="AA202" s="84">
        <v>195482.89</v>
      </c>
      <c r="AB202" s="84">
        <v>270937.5</v>
      </c>
      <c r="AC202" s="84">
        <v>38.75</v>
      </c>
      <c r="AD202" s="85">
        <f t="shared" si="72"/>
        <v>22.366669767012688</v>
      </c>
      <c r="AE202" s="84">
        <v>115582.88</v>
      </c>
      <c r="AF202" s="84">
        <v>741155</v>
      </c>
      <c r="AG202" s="84">
        <v>101.5</v>
      </c>
      <c r="AH202" s="85">
        <f t="shared" si="73"/>
        <v>4.6784901943588046</v>
      </c>
      <c r="AI202" s="86">
        <v>247670.62</v>
      </c>
      <c r="AJ202" s="86">
        <v>1268077.5</v>
      </c>
      <c r="AK202" s="86">
        <v>166.85</v>
      </c>
      <c r="AL202" s="87">
        <f t="shared" si="74"/>
        <v>6.0546687564443022</v>
      </c>
      <c r="AM202" s="84">
        <v>207411.6</v>
      </c>
      <c r="AN202" s="84">
        <v>635841</v>
      </c>
      <c r="AO202" s="84">
        <v>82.6</v>
      </c>
      <c r="AP202" s="85">
        <f t="shared" si="75"/>
        <v>10.112212958900102</v>
      </c>
      <c r="AQ202" s="99">
        <v>293809.59999999998</v>
      </c>
      <c r="AR202" s="86">
        <v>917780</v>
      </c>
      <c r="AS202" s="84">
        <v>116.5</v>
      </c>
      <c r="AT202" s="85">
        <f t="shared" ref="AT202:AT265" si="77">IFERROR(AQ202/(AR202/28),0)</f>
        <v>8.9636610080847241</v>
      </c>
      <c r="AU202" s="84"/>
      <c r="AV202" s="86"/>
      <c r="AW202" s="86"/>
      <c r="AX202" s="87">
        <f t="shared" ref="AX202:AX265" si="78">IFERROR(AU202/(AV202/31),0)</f>
        <v>0</v>
      </c>
      <c r="AY202" s="86">
        <f t="shared" ref="AY202:AY265" si="79">C202+G202+K202+O202+S202+W202+AA202+AE202+AI202+AM202+AQ202+AU202</f>
        <v>2475048.2600000002</v>
      </c>
      <c r="AZ202" s="86">
        <f t="shared" ref="AZ202:AZ265" si="80">D202+H202+L202+P202+T202+X202+AB202+AF202+AJ202+AN202+AR202+AV202</f>
        <v>7146390</v>
      </c>
      <c r="BA202" s="86">
        <f t="shared" ref="BA202:BA265" si="81">E202+I202+M202+Q202+U202+Y202+AC202+AG202+AK202+AO202+AS202+AW202</f>
        <v>947.90000000000009</v>
      </c>
      <c r="BB202" s="85">
        <f t="shared" si="76"/>
        <v>10.390063766461109</v>
      </c>
      <c r="BC202" s="88" t="s">
        <v>787</v>
      </c>
      <c r="BD202" s="88" t="s">
        <v>803</v>
      </c>
      <c r="BE202" s="88" t="s">
        <v>805</v>
      </c>
      <c r="BF202" s="88"/>
    </row>
    <row r="203" spans="1:58" x14ac:dyDescent="0.2">
      <c r="A203" s="83">
        <v>208141</v>
      </c>
      <c r="B203" s="84" t="s">
        <v>1694</v>
      </c>
      <c r="C203" s="84">
        <v>-30630</v>
      </c>
      <c r="D203" s="84">
        <v>0</v>
      </c>
      <c r="E203" s="84">
        <v>0</v>
      </c>
      <c r="F203" s="85">
        <f t="shared" si="67"/>
        <v>0</v>
      </c>
      <c r="G203" s="84">
        <v>-30630</v>
      </c>
      <c r="H203" s="84">
        <v>0</v>
      </c>
      <c r="I203" s="84">
        <v>0</v>
      </c>
      <c r="J203" s="85">
        <f t="shared" si="66"/>
        <v>0</v>
      </c>
      <c r="K203" s="86">
        <v>-30630</v>
      </c>
      <c r="L203" s="86">
        <v>0</v>
      </c>
      <c r="M203" s="86">
        <v>0</v>
      </c>
      <c r="N203" s="87">
        <f t="shared" si="68"/>
        <v>0</v>
      </c>
      <c r="O203" s="84">
        <v>-30630</v>
      </c>
      <c r="P203" s="84">
        <v>0</v>
      </c>
      <c r="Q203" s="84">
        <v>0</v>
      </c>
      <c r="R203" s="85">
        <f t="shared" si="69"/>
        <v>0</v>
      </c>
      <c r="S203" s="84">
        <v>-30630</v>
      </c>
      <c r="T203" s="84">
        <v>0</v>
      </c>
      <c r="U203" s="84">
        <v>0</v>
      </c>
      <c r="V203" s="85">
        <f t="shared" si="70"/>
        <v>0</v>
      </c>
      <c r="W203" s="84">
        <v>-30630</v>
      </c>
      <c r="X203" s="84">
        <v>0</v>
      </c>
      <c r="Y203" s="84">
        <v>0</v>
      </c>
      <c r="Z203" s="85">
        <f t="shared" si="71"/>
        <v>0</v>
      </c>
      <c r="AA203" s="84">
        <v>-30630</v>
      </c>
      <c r="AB203" s="84">
        <v>0</v>
      </c>
      <c r="AC203" s="84">
        <v>0</v>
      </c>
      <c r="AD203" s="85">
        <f t="shared" si="72"/>
        <v>0</v>
      </c>
      <c r="AE203" s="84">
        <v>-30630</v>
      </c>
      <c r="AF203" s="84">
        <v>0</v>
      </c>
      <c r="AG203" s="84">
        <v>0</v>
      </c>
      <c r="AH203" s="85">
        <f t="shared" si="73"/>
        <v>0</v>
      </c>
      <c r="AI203" s="86">
        <v>-30630</v>
      </c>
      <c r="AJ203" s="86">
        <v>0</v>
      </c>
      <c r="AK203" s="86">
        <v>0</v>
      </c>
      <c r="AL203" s="87">
        <f t="shared" si="74"/>
        <v>0</v>
      </c>
      <c r="AM203" s="84">
        <v>-30630</v>
      </c>
      <c r="AN203" s="84">
        <v>0</v>
      </c>
      <c r="AO203" s="84">
        <v>0</v>
      </c>
      <c r="AP203" s="85">
        <f t="shared" si="75"/>
        <v>0</v>
      </c>
      <c r="AQ203" s="99">
        <v>-30630</v>
      </c>
      <c r="AR203" s="86">
        <v>0</v>
      </c>
      <c r="AS203" s="84">
        <v>0</v>
      </c>
      <c r="AT203" s="85">
        <f t="shared" si="77"/>
        <v>0</v>
      </c>
      <c r="AU203" s="84"/>
      <c r="AV203" s="86"/>
      <c r="AW203" s="86"/>
      <c r="AX203" s="87">
        <f t="shared" si="78"/>
        <v>0</v>
      </c>
      <c r="AY203" s="86">
        <f t="shared" si="79"/>
        <v>-336930</v>
      </c>
      <c r="AZ203" s="86">
        <f t="shared" si="80"/>
        <v>0</v>
      </c>
      <c r="BA203" s="86">
        <f t="shared" si="81"/>
        <v>0</v>
      </c>
      <c r="BB203" s="85">
        <f t="shared" si="76"/>
        <v>0</v>
      </c>
      <c r="BC203" s="88" t="s">
        <v>787</v>
      </c>
      <c r="BD203" s="88" t="s">
        <v>803</v>
      </c>
      <c r="BE203" s="88" t="s">
        <v>805</v>
      </c>
      <c r="BF203" s="88"/>
    </row>
    <row r="204" spans="1:58" x14ac:dyDescent="0.2">
      <c r="A204" s="83">
        <v>210223</v>
      </c>
      <c r="B204" s="84" t="s">
        <v>1695</v>
      </c>
      <c r="C204" s="84">
        <v>70979.990000000005</v>
      </c>
      <c r="D204" s="84">
        <v>404320</v>
      </c>
      <c r="E204" s="84">
        <v>52</v>
      </c>
      <c r="F204" s="85">
        <f t="shared" si="67"/>
        <v>5.2666197566284136</v>
      </c>
      <c r="G204" s="84">
        <v>60500</v>
      </c>
      <c r="H204" s="84">
        <v>232500</v>
      </c>
      <c r="I204" s="84">
        <v>30</v>
      </c>
      <c r="J204" s="85">
        <f t="shared" si="66"/>
        <v>8.0666666666666664</v>
      </c>
      <c r="K204" s="86">
        <v>-49827.5</v>
      </c>
      <c r="L204" s="86">
        <v>313225</v>
      </c>
      <c r="M204" s="86">
        <v>42.5</v>
      </c>
      <c r="N204" s="87">
        <f t="shared" si="68"/>
        <v>-4.7723681059940937</v>
      </c>
      <c r="O204" s="84">
        <v>-12200.5</v>
      </c>
      <c r="P204" s="84">
        <v>213300</v>
      </c>
      <c r="Q204" s="84">
        <v>30</v>
      </c>
      <c r="R204" s="85">
        <f t="shared" si="69"/>
        <v>-1.7731622128457571</v>
      </c>
      <c r="S204" s="84">
        <v>150799.51</v>
      </c>
      <c r="T204" s="84">
        <v>392320</v>
      </c>
      <c r="U204" s="84">
        <v>56</v>
      </c>
      <c r="V204" s="85">
        <f t="shared" si="70"/>
        <v>11.9157443158646</v>
      </c>
      <c r="W204" s="84">
        <v>-10745.49</v>
      </c>
      <c r="X204" s="84">
        <v>105050</v>
      </c>
      <c r="Y204" s="84">
        <v>15</v>
      </c>
      <c r="Z204" s="85">
        <f t="shared" si="71"/>
        <v>-3.0686787244169444</v>
      </c>
      <c r="AA204" s="84">
        <v>-7800.49</v>
      </c>
      <c r="AB204" s="84">
        <v>204900</v>
      </c>
      <c r="AC204" s="84">
        <v>30</v>
      </c>
      <c r="AD204" s="85">
        <f t="shared" si="72"/>
        <v>-1.1801619814543678</v>
      </c>
      <c r="AE204" s="84">
        <v>-16725.490000000002</v>
      </c>
      <c r="AF204" s="84">
        <v>368425</v>
      </c>
      <c r="AG204" s="84">
        <v>52.5</v>
      </c>
      <c r="AH204" s="85">
        <f t="shared" si="73"/>
        <v>-1.3619181651625161</v>
      </c>
      <c r="AI204" s="86">
        <v>55163.51</v>
      </c>
      <c r="AJ204" s="86">
        <v>742667.5</v>
      </c>
      <c r="AK204" s="86">
        <v>101.55</v>
      </c>
      <c r="AL204" s="87">
        <f t="shared" si="74"/>
        <v>2.3026035338829289</v>
      </c>
      <c r="AM204" s="84">
        <v>62899.5</v>
      </c>
      <c r="AN204" s="84">
        <v>223300</v>
      </c>
      <c r="AO204" s="84">
        <v>30</v>
      </c>
      <c r="AP204" s="85">
        <f t="shared" si="75"/>
        <v>8.7321294223018366</v>
      </c>
      <c r="AQ204" s="99">
        <v>151526.5</v>
      </c>
      <c r="AR204" s="86">
        <v>416137.5</v>
      </c>
      <c r="AS204" s="84">
        <v>55.35</v>
      </c>
      <c r="AT204" s="85">
        <f t="shared" si="77"/>
        <v>10.195529121984922</v>
      </c>
      <c r="AU204" s="84"/>
      <c r="AV204" s="86"/>
      <c r="AW204" s="86"/>
      <c r="AX204" s="87">
        <f t="shared" si="78"/>
        <v>0</v>
      </c>
      <c r="AY204" s="86">
        <f t="shared" si="79"/>
        <v>454569.54000000004</v>
      </c>
      <c r="AZ204" s="86">
        <f t="shared" si="80"/>
        <v>3616145</v>
      </c>
      <c r="BA204" s="86">
        <f t="shared" si="81"/>
        <v>494.90000000000003</v>
      </c>
      <c r="BB204" s="85">
        <f t="shared" si="76"/>
        <v>3.7711668641605911</v>
      </c>
      <c r="BC204" s="88" t="s">
        <v>787</v>
      </c>
      <c r="BD204" s="88" t="s">
        <v>803</v>
      </c>
      <c r="BE204" s="88" t="s">
        <v>805</v>
      </c>
      <c r="BF204" s="88"/>
    </row>
    <row r="205" spans="1:58" x14ac:dyDescent="0.2">
      <c r="A205" s="83">
        <v>210355</v>
      </c>
      <c r="B205" s="84" t="s">
        <v>317</v>
      </c>
      <c r="C205" s="84">
        <v>-5231.09</v>
      </c>
      <c r="D205" s="84">
        <v>176610</v>
      </c>
      <c r="E205" s="84">
        <v>21</v>
      </c>
      <c r="F205" s="85">
        <f t="shared" si="67"/>
        <v>-0.8885833191778495</v>
      </c>
      <c r="G205" s="84">
        <v>11396.41</v>
      </c>
      <c r="H205" s="84">
        <v>805387.5</v>
      </c>
      <c r="I205" s="84">
        <v>101.25</v>
      </c>
      <c r="J205" s="85">
        <f t="shared" si="66"/>
        <v>0.43865680805823282</v>
      </c>
      <c r="K205" s="86">
        <v>146752.99</v>
      </c>
      <c r="L205" s="86">
        <v>1554119.5</v>
      </c>
      <c r="M205" s="86">
        <v>208.6</v>
      </c>
      <c r="N205" s="87">
        <f t="shared" si="68"/>
        <v>2.8328514634814117</v>
      </c>
      <c r="O205" s="84">
        <v>-76266.98</v>
      </c>
      <c r="P205" s="84">
        <v>1463990</v>
      </c>
      <c r="Q205" s="84">
        <v>201</v>
      </c>
      <c r="R205" s="85">
        <f t="shared" si="69"/>
        <v>-1.6149539136196285</v>
      </c>
      <c r="S205" s="84">
        <v>155851.66</v>
      </c>
      <c r="T205" s="84">
        <v>2157704</v>
      </c>
      <c r="U205" s="84">
        <v>301.7</v>
      </c>
      <c r="V205" s="85">
        <f t="shared" si="70"/>
        <v>2.2391400581358702</v>
      </c>
      <c r="W205" s="84">
        <v>-6657.09</v>
      </c>
      <c r="X205" s="84">
        <v>2142555.5</v>
      </c>
      <c r="Y205" s="84">
        <v>302.14999999999998</v>
      </c>
      <c r="Z205" s="85">
        <f t="shared" si="71"/>
        <v>-9.3212381196193059E-2</v>
      </c>
      <c r="AA205" s="84">
        <v>145901.9</v>
      </c>
      <c r="AB205" s="84">
        <v>2078280</v>
      </c>
      <c r="AC205" s="84">
        <v>300</v>
      </c>
      <c r="AD205" s="85">
        <f t="shared" si="72"/>
        <v>2.17629910310449</v>
      </c>
      <c r="AE205" s="84">
        <v>215592.69</v>
      </c>
      <c r="AF205" s="84">
        <v>2126162.5</v>
      </c>
      <c r="AG205" s="84">
        <v>301.25</v>
      </c>
      <c r="AH205" s="85">
        <f t="shared" si="73"/>
        <v>3.041997354388482</v>
      </c>
      <c r="AI205" s="86">
        <v>-83286.559999999998</v>
      </c>
      <c r="AJ205" s="86">
        <v>1125650</v>
      </c>
      <c r="AK205" s="86">
        <v>153</v>
      </c>
      <c r="AL205" s="87">
        <f t="shared" si="74"/>
        <v>-2.2936821925109938</v>
      </c>
      <c r="AM205" s="84">
        <v>-70966.559999999998</v>
      </c>
      <c r="AN205" s="84">
        <v>1457500</v>
      </c>
      <c r="AO205" s="84">
        <v>200</v>
      </c>
      <c r="AP205" s="85">
        <f t="shared" si="75"/>
        <v>-1.5094088233276157</v>
      </c>
      <c r="AQ205" s="99">
        <v>463746.94</v>
      </c>
      <c r="AR205" s="86">
        <v>2314550</v>
      </c>
      <c r="AS205" s="84">
        <v>307.5</v>
      </c>
      <c r="AT205" s="85">
        <f t="shared" si="77"/>
        <v>5.6101247845153486</v>
      </c>
      <c r="AU205" s="84"/>
      <c r="AV205" s="86"/>
      <c r="AW205" s="86"/>
      <c r="AX205" s="87">
        <f t="shared" si="78"/>
        <v>0</v>
      </c>
      <c r="AY205" s="86">
        <f t="shared" si="79"/>
        <v>896834.31</v>
      </c>
      <c r="AZ205" s="86">
        <f t="shared" si="80"/>
        <v>17402509</v>
      </c>
      <c r="BA205" s="86">
        <f t="shared" si="81"/>
        <v>2397.4499999999998</v>
      </c>
      <c r="BB205" s="85">
        <f t="shared" si="76"/>
        <v>1.5460431194145627</v>
      </c>
      <c r="BC205" s="88" t="s">
        <v>787</v>
      </c>
      <c r="BD205" s="88" t="s">
        <v>803</v>
      </c>
      <c r="BE205" s="88" t="s">
        <v>805</v>
      </c>
      <c r="BF205" s="88"/>
    </row>
    <row r="206" spans="1:58" x14ac:dyDescent="0.2">
      <c r="A206" s="83">
        <v>210480</v>
      </c>
      <c r="B206" s="84" t="s">
        <v>1696</v>
      </c>
      <c r="C206" s="84">
        <v>-250</v>
      </c>
      <c r="D206" s="84">
        <v>0</v>
      </c>
      <c r="E206" s="84">
        <v>0</v>
      </c>
      <c r="F206" s="85">
        <f t="shared" si="67"/>
        <v>0</v>
      </c>
      <c r="G206" s="84">
        <v>-250</v>
      </c>
      <c r="H206" s="84">
        <v>0</v>
      </c>
      <c r="I206" s="84">
        <v>0</v>
      </c>
      <c r="J206" s="85">
        <f t="shared" si="66"/>
        <v>0</v>
      </c>
      <c r="K206" s="86">
        <v>-250</v>
      </c>
      <c r="L206" s="86">
        <v>0</v>
      </c>
      <c r="M206" s="86">
        <v>0</v>
      </c>
      <c r="N206" s="87">
        <f t="shared" si="68"/>
        <v>0</v>
      </c>
      <c r="O206" s="84">
        <v>-250</v>
      </c>
      <c r="P206" s="84">
        <v>0</v>
      </c>
      <c r="Q206" s="84">
        <v>0</v>
      </c>
      <c r="R206" s="85">
        <f t="shared" si="69"/>
        <v>0</v>
      </c>
      <c r="S206" s="84">
        <v>-250</v>
      </c>
      <c r="T206" s="84">
        <v>0</v>
      </c>
      <c r="U206" s="84">
        <v>0</v>
      </c>
      <c r="V206" s="85">
        <f t="shared" si="70"/>
        <v>0</v>
      </c>
      <c r="W206" s="84">
        <v>-250</v>
      </c>
      <c r="X206" s="84">
        <v>0</v>
      </c>
      <c r="Y206" s="84">
        <v>0</v>
      </c>
      <c r="Z206" s="85">
        <f t="shared" si="71"/>
        <v>0</v>
      </c>
      <c r="AA206" s="84">
        <v>-250</v>
      </c>
      <c r="AB206" s="84">
        <v>0</v>
      </c>
      <c r="AC206" s="84">
        <v>0</v>
      </c>
      <c r="AD206" s="85">
        <f t="shared" si="72"/>
        <v>0</v>
      </c>
      <c r="AE206" s="84">
        <v>-250</v>
      </c>
      <c r="AF206" s="84">
        <v>0</v>
      </c>
      <c r="AG206" s="84">
        <v>0</v>
      </c>
      <c r="AH206" s="85">
        <f t="shared" si="73"/>
        <v>0</v>
      </c>
      <c r="AI206" s="86">
        <v>-250</v>
      </c>
      <c r="AJ206" s="86">
        <v>0</v>
      </c>
      <c r="AK206" s="86">
        <v>0</v>
      </c>
      <c r="AL206" s="87">
        <f t="shared" si="74"/>
        <v>0</v>
      </c>
      <c r="AM206" s="84">
        <v>-250</v>
      </c>
      <c r="AN206" s="84">
        <v>0</v>
      </c>
      <c r="AO206" s="84">
        <v>0</v>
      </c>
      <c r="AP206" s="85">
        <f t="shared" si="75"/>
        <v>0</v>
      </c>
      <c r="AQ206" s="99">
        <v>-250</v>
      </c>
      <c r="AR206" s="86">
        <v>0</v>
      </c>
      <c r="AS206" s="84">
        <v>0</v>
      </c>
      <c r="AT206" s="85">
        <f t="shared" si="77"/>
        <v>0</v>
      </c>
      <c r="AU206" s="84"/>
      <c r="AV206" s="86"/>
      <c r="AW206" s="86"/>
      <c r="AX206" s="87">
        <f t="shared" si="78"/>
        <v>0</v>
      </c>
      <c r="AY206" s="86">
        <f t="shared" si="79"/>
        <v>-2750</v>
      </c>
      <c r="AZ206" s="86">
        <f t="shared" si="80"/>
        <v>0</v>
      </c>
      <c r="BA206" s="86">
        <f t="shared" si="81"/>
        <v>0</v>
      </c>
      <c r="BB206" s="85">
        <f t="shared" si="76"/>
        <v>0</v>
      </c>
      <c r="BC206" s="88" t="s">
        <v>787</v>
      </c>
      <c r="BD206" s="88" t="s">
        <v>803</v>
      </c>
      <c r="BE206" s="88" t="s">
        <v>805</v>
      </c>
      <c r="BF206" s="88"/>
    </row>
    <row r="207" spans="1:58" x14ac:dyDescent="0.2">
      <c r="A207" s="83">
        <v>210580</v>
      </c>
      <c r="B207" s="84" t="s">
        <v>1697</v>
      </c>
      <c r="C207" s="84">
        <v>0</v>
      </c>
      <c r="D207" s="84">
        <v>0</v>
      </c>
      <c r="E207" s="84">
        <v>0</v>
      </c>
      <c r="F207" s="85">
        <f t="shared" si="67"/>
        <v>0</v>
      </c>
      <c r="G207" s="84">
        <v>0</v>
      </c>
      <c r="H207" s="84">
        <v>0</v>
      </c>
      <c r="I207" s="84">
        <v>0</v>
      </c>
      <c r="J207" s="85">
        <f t="shared" si="66"/>
        <v>0</v>
      </c>
      <c r="K207" s="86">
        <v>0</v>
      </c>
      <c r="L207" s="86">
        <v>0</v>
      </c>
      <c r="M207" s="86">
        <v>0</v>
      </c>
      <c r="N207" s="87">
        <f t="shared" si="68"/>
        <v>0</v>
      </c>
      <c r="O207" s="84">
        <v>0</v>
      </c>
      <c r="P207" s="84">
        <v>0</v>
      </c>
      <c r="Q207" s="84">
        <v>0</v>
      </c>
      <c r="R207" s="85">
        <f t="shared" si="69"/>
        <v>0</v>
      </c>
      <c r="S207" s="84">
        <v>0</v>
      </c>
      <c r="T207" s="84">
        <v>0</v>
      </c>
      <c r="U207" s="84">
        <v>0</v>
      </c>
      <c r="V207" s="85">
        <f t="shared" si="70"/>
        <v>0</v>
      </c>
      <c r="W207" s="84">
        <v>0</v>
      </c>
      <c r="X207" s="84">
        <v>0</v>
      </c>
      <c r="Y207" s="84">
        <v>0</v>
      </c>
      <c r="Z207" s="85">
        <f t="shared" si="71"/>
        <v>0</v>
      </c>
      <c r="AA207" s="84">
        <v>0</v>
      </c>
      <c r="AB207" s="84">
        <v>0</v>
      </c>
      <c r="AC207" s="84">
        <v>0</v>
      </c>
      <c r="AD207" s="85">
        <f t="shared" si="72"/>
        <v>0</v>
      </c>
      <c r="AE207" s="84">
        <v>0</v>
      </c>
      <c r="AF207" s="84">
        <v>0</v>
      </c>
      <c r="AG207" s="84">
        <v>0</v>
      </c>
      <c r="AH207" s="85">
        <f t="shared" si="73"/>
        <v>0</v>
      </c>
      <c r="AI207" s="86">
        <v>0</v>
      </c>
      <c r="AJ207" s="86">
        <v>0</v>
      </c>
      <c r="AK207" s="86">
        <v>0</v>
      </c>
      <c r="AL207" s="87">
        <f t="shared" si="74"/>
        <v>0</v>
      </c>
      <c r="AM207" s="84">
        <v>0</v>
      </c>
      <c r="AN207" s="84">
        <v>0</v>
      </c>
      <c r="AO207" s="84">
        <v>0</v>
      </c>
      <c r="AP207" s="85">
        <f t="shared" si="75"/>
        <v>0</v>
      </c>
      <c r="AQ207" s="99">
        <v>0</v>
      </c>
      <c r="AR207" s="86">
        <v>0</v>
      </c>
      <c r="AS207" s="84">
        <v>0</v>
      </c>
      <c r="AT207" s="85">
        <f t="shared" si="77"/>
        <v>0</v>
      </c>
      <c r="AU207" s="84"/>
      <c r="AV207" s="86"/>
      <c r="AW207" s="86"/>
      <c r="AX207" s="87">
        <f t="shared" si="78"/>
        <v>0</v>
      </c>
      <c r="AY207" s="86">
        <f t="shared" si="79"/>
        <v>0</v>
      </c>
      <c r="AZ207" s="86">
        <f t="shared" si="80"/>
        <v>0</v>
      </c>
      <c r="BA207" s="86">
        <f t="shared" si="81"/>
        <v>0</v>
      </c>
      <c r="BB207" s="85">
        <f t="shared" si="76"/>
        <v>0</v>
      </c>
      <c r="BC207" s="88" t="s">
        <v>787</v>
      </c>
      <c r="BD207" s="88" t="s">
        <v>803</v>
      </c>
      <c r="BE207" s="88" t="s">
        <v>805</v>
      </c>
      <c r="BF207" s="88"/>
    </row>
    <row r="208" spans="1:58" x14ac:dyDescent="0.2">
      <c r="A208" s="83">
        <v>179176</v>
      </c>
      <c r="B208" s="84" t="s">
        <v>727</v>
      </c>
      <c r="C208" s="84">
        <v>0</v>
      </c>
      <c r="D208" s="84">
        <v>0</v>
      </c>
      <c r="E208" s="84">
        <v>0</v>
      </c>
      <c r="F208" s="85">
        <f t="shared" si="67"/>
        <v>0</v>
      </c>
      <c r="G208" s="84">
        <v>0</v>
      </c>
      <c r="H208" s="84">
        <v>0</v>
      </c>
      <c r="I208" s="84">
        <v>0</v>
      </c>
      <c r="J208" s="85">
        <f t="shared" si="66"/>
        <v>0</v>
      </c>
      <c r="K208" s="86">
        <v>0</v>
      </c>
      <c r="L208" s="86">
        <v>0</v>
      </c>
      <c r="M208" s="86">
        <v>0</v>
      </c>
      <c r="N208" s="87">
        <f t="shared" si="68"/>
        <v>0</v>
      </c>
      <c r="O208" s="84">
        <v>0</v>
      </c>
      <c r="P208" s="84">
        <v>0</v>
      </c>
      <c r="Q208" s="84">
        <v>0</v>
      </c>
      <c r="R208" s="85">
        <f t="shared" si="69"/>
        <v>0</v>
      </c>
      <c r="S208" s="84">
        <v>0</v>
      </c>
      <c r="T208" s="84">
        <v>0</v>
      </c>
      <c r="U208" s="84">
        <v>0</v>
      </c>
      <c r="V208" s="85">
        <f t="shared" si="70"/>
        <v>0</v>
      </c>
      <c r="W208" s="84">
        <v>0</v>
      </c>
      <c r="X208" s="84">
        <v>0</v>
      </c>
      <c r="Y208" s="84">
        <v>0</v>
      </c>
      <c r="Z208" s="85">
        <f t="shared" si="71"/>
        <v>0</v>
      </c>
      <c r="AA208" s="84">
        <v>0</v>
      </c>
      <c r="AB208" s="84">
        <v>0</v>
      </c>
      <c r="AC208" s="84">
        <v>0</v>
      </c>
      <c r="AD208" s="85">
        <f t="shared" si="72"/>
        <v>0</v>
      </c>
      <c r="AE208" s="84">
        <v>0</v>
      </c>
      <c r="AF208" s="84">
        <v>0</v>
      </c>
      <c r="AG208" s="84">
        <v>0</v>
      </c>
      <c r="AH208" s="85">
        <f t="shared" si="73"/>
        <v>0</v>
      </c>
      <c r="AI208" s="86">
        <v>0</v>
      </c>
      <c r="AJ208" s="86">
        <v>0</v>
      </c>
      <c r="AK208" s="86">
        <v>0</v>
      </c>
      <c r="AL208" s="87">
        <f t="shared" si="74"/>
        <v>0</v>
      </c>
      <c r="AM208" s="84">
        <v>0</v>
      </c>
      <c r="AN208" s="84">
        <v>0</v>
      </c>
      <c r="AO208" s="84">
        <v>0</v>
      </c>
      <c r="AP208" s="85">
        <f t="shared" si="75"/>
        <v>0</v>
      </c>
      <c r="AQ208" s="99">
        <v>0</v>
      </c>
      <c r="AR208" s="86">
        <v>0</v>
      </c>
      <c r="AS208" s="84">
        <v>0</v>
      </c>
      <c r="AT208" s="85">
        <f t="shared" si="77"/>
        <v>0</v>
      </c>
      <c r="AU208" s="84"/>
      <c r="AV208" s="86"/>
      <c r="AW208" s="86"/>
      <c r="AX208" s="87">
        <f t="shared" si="78"/>
        <v>0</v>
      </c>
      <c r="AY208" s="86">
        <f t="shared" si="79"/>
        <v>0</v>
      </c>
      <c r="AZ208" s="86">
        <f t="shared" si="80"/>
        <v>0</v>
      </c>
      <c r="BA208" s="86">
        <f t="shared" si="81"/>
        <v>0</v>
      </c>
      <c r="BB208" s="85">
        <f t="shared" si="76"/>
        <v>0</v>
      </c>
      <c r="BC208" s="88" t="s">
        <v>787</v>
      </c>
      <c r="BD208" s="88" t="s">
        <v>803</v>
      </c>
      <c r="BE208" s="88" t="s">
        <v>805</v>
      </c>
      <c r="BF208" s="88"/>
    </row>
    <row r="209" spans="1:58" x14ac:dyDescent="0.2">
      <c r="A209" s="83">
        <v>178879</v>
      </c>
      <c r="B209" s="84" t="s">
        <v>486</v>
      </c>
      <c r="C209" s="84">
        <v>0</v>
      </c>
      <c r="D209" s="84">
        <v>0</v>
      </c>
      <c r="E209" s="84">
        <v>0</v>
      </c>
      <c r="F209" s="85">
        <f t="shared" si="67"/>
        <v>0</v>
      </c>
      <c r="G209" s="84">
        <v>0</v>
      </c>
      <c r="H209" s="84">
        <v>0</v>
      </c>
      <c r="I209" s="84">
        <v>0</v>
      </c>
      <c r="J209" s="85">
        <f t="shared" si="66"/>
        <v>0</v>
      </c>
      <c r="K209" s="86">
        <v>0</v>
      </c>
      <c r="L209" s="86">
        <v>0</v>
      </c>
      <c r="M209" s="86">
        <v>0</v>
      </c>
      <c r="N209" s="87">
        <f t="shared" si="68"/>
        <v>0</v>
      </c>
      <c r="O209" s="84">
        <v>0</v>
      </c>
      <c r="P209" s="84">
        <v>0</v>
      </c>
      <c r="Q209" s="84">
        <v>0</v>
      </c>
      <c r="R209" s="85">
        <f t="shared" si="69"/>
        <v>0</v>
      </c>
      <c r="S209" s="84">
        <v>0</v>
      </c>
      <c r="T209" s="84">
        <v>0</v>
      </c>
      <c r="U209" s="84">
        <v>0</v>
      </c>
      <c r="V209" s="85">
        <f t="shared" si="70"/>
        <v>0</v>
      </c>
      <c r="W209" s="84">
        <v>0</v>
      </c>
      <c r="X209" s="84">
        <v>0</v>
      </c>
      <c r="Y209" s="84">
        <v>0</v>
      </c>
      <c r="Z209" s="85">
        <f t="shared" si="71"/>
        <v>0</v>
      </c>
      <c r="AA209" s="84">
        <v>0</v>
      </c>
      <c r="AB209" s="84">
        <v>0</v>
      </c>
      <c r="AC209" s="84">
        <v>0</v>
      </c>
      <c r="AD209" s="85">
        <f t="shared" si="72"/>
        <v>0</v>
      </c>
      <c r="AE209" s="84">
        <v>0</v>
      </c>
      <c r="AF209" s="84">
        <v>0</v>
      </c>
      <c r="AG209" s="84">
        <v>0</v>
      </c>
      <c r="AH209" s="85">
        <f t="shared" si="73"/>
        <v>0</v>
      </c>
      <c r="AI209" s="86">
        <v>0</v>
      </c>
      <c r="AJ209" s="86">
        <v>0</v>
      </c>
      <c r="AK209" s="86">
        <v>0</v>
      </c>
      <c r="AL209" s="87">
        <f t="shared" si="74"/>
        <v>0</v>
      </c>
      <c r="AM209" s="84">
        <v>0</v>
      </c>
      <c r="AN209" s="84">
        <v>0</v>
      </c>
      <c r="AO209" s="84">
        <v>0</v>
      </c>
      <c r="AP209" s="85">
        <f t="shared" si="75"/>
        <v>0</v>
      </c>
      <c r="AQ209" s="99">
        <v>0</v>
      </c>
      <c r="AR209" s="86">
        <v>0</v>
      </c>
      <c r="AS209" s="84">
        <v>0</v>
      </c>
      <c r="AT209" s="85">
        <f t="shared" si="77"/>
        <v>0</v>
      </c>
      <c r="AU209" s="84"/>
      <c r="AV209" s="86"/>
      <c r="AW209" s="86"/>
      <c r="AX209" s="87">
        <f t="shared" si="78"/>
        <v>0</v>
      </c>
      <c r="AY209" s="86">
        <f t="shared" si="79"/>
        <v>0</v>
      </c>
      <c r="AZ209" s="86">
        <f t="shared" si="80"/>
        <v>0</v>
      </c>
      <c r="BA209" s="86">
        <f t="shared" si="81"/>
        <v>0</v>
      </c>
      <c r="BB209" s="85">
        <f t="shared" si="76"/>
        <v>0</v>
      </c>
      <c r="BC209" s="88" t="s">
        <v>787</v>
      </c>
      <c r="BD209" s="88" t="s">
        <v>803</v>
      </c>
      <c r="BE209" s="88" t="s">
        <v>805</v>
      </c>
      <c r="BF209" s="88"/>
    </row>
    <row r="210" spans="1:58" x14ac:dyDescent="0.2">
      <c r="A210" s="83">
        <v>213376</v>
      </c>
      <c r="B210" s="83" t="s">
        <v>1734</v>
      </c>
      <c r="C210" s="84">
        <v>0</v>
      </c>
      <c r="D210" s="84">
        <v>0</v>
      </c>
      <c r="E210" s="84">
        <v>0</v>
      </c>
      <c r="F210" s="85">
        <f t="shared" si="67"/>
        <v>0</v>
      </c>
      <c r="G210" s="84">
        <v>0</v>
      </c>
      <c r="H210" s="84">
        <v>0</v>
      </c>
      <c r="I210" s="84">
        <v>0</v>
      </c>
      <c r="J210" s="85">
        <f t="shared" ref="J210:J216" si="82">IFERROR(G210/(H210/30),0)</f>
        <v>0</v>
      </c>
      <c r="K210" s="84">
        <v>0</v>
      </c>
      <c r="L210" s="84">
        <v>0</v>
      </c>
      <c r="M210" s="84">
        <v>0</v>
      </c>
      <c r="N210" s="85">
        <f t="shared" si="68"/>
        <v>0</v>
      </c>
      <c r="O210" s="84">
        <v>0</v>
      </c>
      <c r="P210" s="84">
        <v>0</v>
      </c>
      <c r="Q210" s="84">
        <v>0</v>
      </c>
      <c r="R210" s="85">
        <f t="shared" si="69"/>
        <v>0</v>
      </c>
      <c r="S210" s="84">
        <v>28350</v>
      </c>
      <c r="T210" s="84">
        <v>192750</v>
      </c>
      <c r="U210" s="84">
        <v>25</v>
      </c>
      <c r="V210" s="85">
        <f t="shared" si="70"/>
        <v>4.5595330739299609</v>
      </c>
      <c r="W210" s="84">
        <v>-54150</v>
      </c>
      <c r="X210" s="84">
        <v>37350</v>
      </c>
      <c r="Y210" s="84">
        <v>5</v>
      </c>
      <c r="Z210" s="85">
        <f t="shared" si="71"/>
        <v>-43.493975903614455</v>
      </c>
      <c r="AA210" s="84">
        <v>89770</v>
      </c>
      <c r="AB210" s="84">
        <v>151340</v>
      </c>
      <c r="AC210" s="84">
        <v>22</v>
      </c>
      <c r="AD210" s="85">
        <f t="shared" si="72"/>
        <v>18.388198757763973</v>
      </c>
      <c r="AE210" s="84">
        <v>-7630</v>
      </c>
      <c r="AF210" s="84">
        <v>0</v>
      </c>
      <c r="AG210" s="84">
        <v>0</v>
      </c>
      <c r="AH210" s="85">
        <f t="shared" si="73"/>
        <v>0</v>
      </c>
      <c r="AI210" s="86">
        <v>-12200</v>
      </c>
      <c r="AJ210" s="86">
        <v>71750</v>
      </c>
      <c r="AK210" s="86">
        <v>10</v>
      </c>
      <c r="AL210" s="87">
        <f t="shared" si="74"/>
        <v>-5.2710801393728222</v>
      </c>
      <c r="AM210" s="84">
        <v>-15120</v>
      </c>
      <c r="AN210" s="84">
        <v>0</v>
      </c>
      <c r="AO210" s="84">
        <v>0</v>
      </c>
      <c r="AP210" s="85">
        <f t="shared" si="75"/>
        <v>0</v>
      </c>
      <c r="AQ210" s="99">
        <v>-8050</v>
      </c>
      <c r="AR210" s="86">
        <v>7450</v>
      </c>
      <c r="AS210" s="84">
        <v>1</v>
      </c>
      <c r="AT210" s="85">
        <f t="shared" si="77"/>
        <v>-30.255033557046982</v>
      </c>
      <c r="AU210" s="83"/>
      <c r="AV210" s="83"/>
      <c r="AW210" s="83"/>
      <c r="AX210" s="87">
        <f t="shared" si="78"/>
        <v>0</v>
      </c>
      <c r="AY210" s="86">
        <f t="shared" si="79"/>
        <v>20970</v>
      </c>
      <c r="AZ210" s="86">
        <f t="shared" si="80"/>
        <v>460640</v>
      </c>
      <c r="BA210" s="86">
        <f t="shared" si="81"/>
        <v>63</v>
      </c>
      <c r="BB210" s="85">
        <f t="shared" si="76"/>
        <v>1.3657085793678361</v>
      </c>
      <c r="BC210" s="83" t="s">
        <v>787</v>
      </c>
      <c r="BD210" s="88" t="s">
        <v>803</v>
      </c>
      <c r="BE210" s="88" t="s">
        <v>805</v>
      </c>
      <c r="BF210" s="83"/>
    </row>
    <row r="211" spans="1:58" x14ac:dyDescent="0.2">
      <c r="A211" s="83">
        <v>214593</v>
      </c>
      <c r="B211" s="83" t="s">
        <v>59</v>
      </c>
      <c r="C211" s="84">
        <v>0</v>
      </c>
      <c r="D211" s="84">
        <v>0</v>
      </c>
      <c r="E211" s="84">
        <v>0</v>
      </c>
      <c r="F211" s="85">
        <f t="shared" si="67"/>
        <v>0</v>
      </c>
      <c r="G211" s="84">
        <v>0</v>
      </c>
      <c r="H211" s="84">
        <v>0</v>
      </c>
      <c r="I211" s="84">
        <v>0</v>
      </c>
      <c r="J211" s="85">
        <f t="shared" si="82"/>
        <v>0</v>
      </c>
      <c r="K211" s="84">
        <v>0</v>
      </c>
      <c r="L211" s="84">
        <v>0</v>
      </c>
      <c r="M211" s="84">
        <v>0</v>
      </c>
      <c r="N211" s="85">
        <f t="shared" si="68"/>
        <v>0</v>
      </c>
      <c r="O211" s="84">
        <v>0</v>
      </c>
      <c r="P211" s="84">
        <v>0</v>
      </c>
      <c r="Q211" s="84">
        <v>0</v>
      </c>
      <c r="R211" s="85">
        <f t="shared" si="69"/>
        <v>0</v>
      </c>
      <c r="S211" s="84">
        <v>0</v>
      </c>
      <c r="T211" s="84">
        <v>0</v>
      </c>
      <c r="U211" s="84">
        <v>0</v>
      </c>
      <c r="V211" s="85">
        <f t="shared" si="70"/>
        <v>0</v>
      </c>
      <c r="W211" s="84">
        <v>0</v>
      </c>
      <c r="X211" s="84">
        <v>0</v>
      </c>
      <c r="Y211" s="84">
        <v>0</v>
      </c>
      <c r="Z211" s="85">
        <f t="shared" si="71"/>
        <v>0</v>
      </c>
      <c r="AA211" s="84">
        <v>106190.62</v>
      </c>
      <c r="AB211" s="84">
        <v>108300</v>
      </c>
      <c r="AC211" s="84">
        <v>15</v>
      </c>
      <c r="AD211" s="85">
        <f t="shared" si="72"/>
        <v>30.396207017543858</v>
      </c>
      <c r="AE211" s="84">
        <v>71179.63</v>
      </c>
      <c r="AF211" s="84">
        <v>668135</v>
      </c>
      <c r="AG211" s="84">
        <v>90.5</v>
      </c>
      <c r="AH211" s="85">
        <f t="shared" si="73"/>
        <v>3.1960440629513496</v>
      </c>
      <c r="AI211" s="86">
        <v>-48635.360000000001</v>
      </c>
      <c r="AJ211" s="86">
        <v>790590</v>
      </c>
      <c r="AK211" s="86">
        <v>105.5</v>
      </c>
      <c r="AL211" s="87">
        <f t="shared" si="74"/>
        <v>-1.9070518979496327</v>
      </c>
      <c r="AM211" s="84">
        <v>-38210.36</v>
      </c>
      <c r="AN211" s="84">
        <v>488145</v>
      </c>
      <c r="AO211" s="84">
        <v>64.5</v>
      </c>
      <c r="AP211" s="85">
        <f t="shared" si="75"/>
        <v>-2.4265764475719305</v>
      </c>
      <c r="AQ211" s="99">
        <v>355464.64</v>
      </c>
      <c r="AR211" s="86">
        <v>870495</v>
      </c>
      <c r="AS211" s="84">
        <v>111</v>
      </c>
      <c r="AT211" s="85">
        <f t="shared" si="77"/>
        <v>11.433735885903998</v>
      </c>
      <c r="AU211" s="83"/>
      <c r="AV211" s="83"/>
      <c r="AW211" s="83"/>
      <c r="AX211" s="87">
        <f t="shared" si="78"/>
        <v>0</v>
      </c>
      <c r="AY211" s="86">
        <f t="shared" si="79"/>
        <v>445989.17000000004</v>
      </c>
      <c r="AZ211" s="86">
        <f t="shared" si="80"/>
        <v>2925665</v>
      </c>
      <c r="BA211" s="86">
        <f t="shared" si="81"/>
        <v>386.5</v>
      </c>
      <c r="BB211" s="85">
        <f t="shared" si="76"/>
        <v>4.5732081766025843</v>
      </c>
      <c r="BC211" s="83" t="s">
        <v>787</v>
      </c>
      <c r="BD211" s="88" t="s">
        <v>803</v>
      </c>
      <c r="BE211" s="88" t="s">
        <v>805</v>
      </c>
      <c r="BF211" s="83"/>
    </row>
    <row r="212" spans="1:58" x14ac:dyDescent="0.2">
      <c r="A212" s="91">
        <v>215724</v>
      </c>
      <c r="B212" s="91" t="s">
        <v>1782</v>
      </c>
      <c r="C212" s="84">
        <v>0</v>
      </c>
      <c r="D212" s="84">
        <v>0</v>
      </c>
      <c r="E212" s="84">
        <v>0</v>
      </c>
      <c r="F212" s="85">
        <f t="shared" si="67"/>
        <v>0</v>
      </c>
      <c r="G212" s="84">
        <v>0</v>
      </c>
      <c r="H212" s="84">
        <v>0</v>
      </c>
      <c r="I212" s="84">
        <v>0</v>
      </c>
      <c r="J212" s="85">
        <f t="shared" si="82"/>
        <v>0</v>
      </c>
      <c r="K212" s="84">
        <v>0</v>
      </c>
      <c r="L212" s="84">
        <v>0</v>
      </c>
      <c r="M212" s="84">
        <v>0</v>
      </c>
      <c r="N212" s="85">
        <f t="shared" si="68"/>
        <v>0</v>
      </c>
      <c r="O212" s="84">
        <v>0</v>
      </c>
      <c r="P212" s="84">
        <v>0</v>
      </c>
      <c r="Q212" s="84">
        <v>0</v>
      </c>
      <c r="R212" s="85">
        <f t="shared" si="69"/>
        <v>0</v>
      </c>
      <c r="S212" s="84">
        <v>0</v>
      </c>
      <c r="T212" s="84">
        <v>0</v>
      </c>
      <c r="U212" s="84">
        <v>0</v>
      </c>
      <c r="V212" s="85">
        <f t="shared" si="70"/>
        <v>0</v>
      </c>
      <c r="W212" s="84">
        <v>0</v>
      </c>
      <c r="X212" s="84">
        <v>0</v>
      </c>
      <c r="Y212" s="84">
        <v>0</v>
      </c>
      <c r="Z212" s="85">
        <f t="shared" si="71"/>
        <v>0</v>
      </c>
      <c r="AA212" s="84">
        <v>0</v>
      </c>
      <c r="AB212" s="84">
        <v>0</v>
      </c>
      <c r="AC212" s="84">
        <v>0</v>
      </c>
      <c r="AD212" s="85">
        <f t="shared" si="72"/>
        <v>0</v>
      </c>
      <c r="AE212" s="92">
        <v>0</v>
      </c>
      <c r="AF212" s="93">
        <v>0</v>
      </c>
      <c r="AG212" s="93">
        <v>0</v>
      </c>
      <c r="AH212" s="93">
        <f t="shared" si="73"/>
        <v>0</v>
      </c>
      <c r="AI212" s="86">
        <v>0</v>
      </c>
      <c r="AJ212" s="86">
        <v>0</v>
      </c>
      <c r="AK212" s="86">
        <v>0</v>
      </c>
      <c r="AL212" s="87">
        <f t="shared" si="74"/>
        <v>0</v>
      </c>
      <c r="AM212" s="84">
        <v>57690</v>
      </c>
      <c r="AN212" s="84">
        <v>842120</v>
      </c>
      <c r="AO212" s="84">
        <v>117</v>
      </c>
      <c r="AP212" s="85">
        <f t="shared" si="75"/>
        <v>2.1236759606706883</v>
      </c>
      <c r="AQ212" s="99">
        <v>78035</v>
      </c>
      <c r="AR212" s="86">
        <v>1500105</v>
      </c>
      <c r="AS212" s="84">
        <v>204.5</v>
      </c>
      <c r="AT212" s="85">
        <f t="shared" si="77"/>
        <v>1.4565513747371017</v>
      </c>
      <c r="AU212" s="92"/>
      <c r="AV212" s="93"/>
      <c r="AW212" s="93"/>
      <c r="AX212" s="87">
        <f t="shared" si="78"/>
        <v>0</v>
      </c>
      <c r="AY212" s="86">
        <f t="shared" si="79"/>
        <v>135725</v>
      </c>
      <c r="AZ212" s="86">
        <f t="shared" si="80"/>
        <v>2342225</v>
      </c>
      <c r="BA212" s="86">
        <f t="shared" si="81"/>
        <v>321.5</v>
      </c>
      <c r="BB212" s="85">
        <f t="shared" si="76"/>
        <v>1.7384111261727631</v>
      </c>
      <c r="BC212" s="92" t="s">
        <v>787</v>
      </c>
      <c r="BD212" s="92" t="s">
        <v>803</v>
      </c>
      <c r="BE212" s="88" t="s">
        <v>805</v>
      </c>
      <c r="BF212" s="92"/>
    </row>
    <row r="213" spans="1:58" x14ac:dyDescent="0.2">
      <c r="A213" s="83">
        <v>214414</v>
      </c>
      <c r="B213" s="83" t="s">
        <v>1734</v>
      </c>
      <c r="C213" s="84">
        <v>0</v>
      </c>
      <c r="D213" s="84">
        <v>0</v>
      </c>
      <c r="E213" s="84">
        <v>0</v>
      </c>
      <c r="F213" s="85">
        <f t="shared" si="67"/>
        <v>0</v>
      </c>
      <c r="G213" s="84">
        <v>0</v>
      </c>
      <c r="H213" s="84">
        <v>0</v>
      </c>
      <c r="I213" s="84">
        <v>0</v>
      </c>
      <c r="J213" s="85">
        <f t="shared" si="82"/>
        <v>0</v>
      </c>
      <c r="K213" s="84">
        <v>0</v>
      </c>
      <c r="L213" s="84">
        <v>0</v>
      </c>
      <c r="M213" s="84">
        <v>0</v>
      </c>
      <c r="N213" s="85">
        <f t="shared" si="68"/>
        <v>0</v>
      </c>
      <c r="O213" s="84">
        <v>0</v>
      </c>
      <c r="P213" s="84">
        <v>0</v>
      </c>
      <c r="Q213" s="84">
        <v>0</v>
      </c>
      <c r="R213" s="85">
        <f t="shared" si="69"/>
        <v>0</v>
      </c>
      <c r="S213" s="84">
        <v>0</v>
      </c>
      <c r="T213" s="84">
        <v>0</v>
      </c>
      <c r="U213" s="84">
        <v>0</v>
      </c>
      <c r="V213" s="85">
        <f t="shared" si="70"/>
        <v>0</v>
      </c>
      <c r="W213" s="84">
        <v>0</v>
      </c>
      <c r="X213" s="84">
        <v>0</v>
      </c>
      <c r="Y213" s="84">
        <v>0</v>
      </c>
      <c r="Z213" s="85">
        <f t="shared" si="71"/>
        <v>0</v>
      </c>
      <c r="AA213" s="84">
        <v>465260</v>
      </c>
      <c r="AB213" s="84">
        <v>1093160</v>
      </c>
      <c r="AC213" s="84">
        <v>156.5</v>
      </c>
      <c r="AD213" s="85">
        <f t="shared" si="72"/>
        <v>13.193914888945809</v>
      </c>
      <c r="AE213" s="84">
        <v>443349.02</v>
      </c>
      <c r="AF213" s="84">
        <v>1392940</v>
      </c>
      <c r="AG213" s="84">
        <v>195.5</v>
      </c>
      <c r="AH213" s="85">
        <f t="shared" si="73"/>
        <v>9.5484878027768598</v>
      </c>
      <c r="AI213" s="86">
        <v>189269.02</v>
      </c>
      <c r="AJ213" s="86">
        <v>1105790</v>
      </c>
      <c r="AK213" s="86">
        <v>150</v>
      </c>
      <c r="AL213" s="87">
        <f t="shared" si="74"/>
        <v>5.3060161694354253</v>
      </c>
      <c r="AM213" s="84">
        <v>578575.01</v>
      </c>
      <c r="AN213" s="84">
        <v>1098392</v>
      </c>
      <c r="AO213" s="84">
        <v>154.69999999999999</v>
      </c>
      <c r="AP213" s="85">
        <f t="shared" si="75"/>
        <v>16.329166008128247</v>
      </c>
      <c r="AQ213" s="99">
        <v>395466.01</v>
      </c>
      <c r="AR213" s="86">
        <v>1160070</v>
      </c>
      <c r="AS213" s="84">
        <v>156</v>
      </c>
      <c r="AT213" s="85">
        <f t="shared" si="77"/>
        <v>9.5451552751127089</v>
      </c>
      <c r="AU213" s="83"/>
      <c r="AV213" s="83"/>
      <c r="AW213" s="83"/>
      <c r="AX213" s="87">
        <f t="shared" si="78"/>
        <v>0</v>
      </c>
      <c r="AY213" s="86">
        <f t="shared" si="79"/>
        <v>2071919.06</v>
      </c>
      <c r="AZ213" s="86">
        <f t="shared" si="80"/>
        <v>5850352</v>
      </c>
      <c r="BA213" s="86">
        <f t="shared" si="81"/>
        <v>812.7</v>
      </c>
      <c r="BB213" s="85">
        <f t="shared" si="76"/>
        <v>10.624586657349848</v>
      </c>
      <c r="BC213" s="83" t="s">
        <v>1767</v>
      </c>
      <c r="BD213" s="83" t="s">
        <v>803</v>
      </c>
      <c r="BE213" s="88" t="s">
        <v>805</v>
      </c>
      <c r="BF213" s="83"/>
    </row>
    <row r="214" spans="1:58" x14ac:dyDescent="0.2">
      <c r="A214" s="91">
        <v>215410</v>
      </c>
      <c r="B214" s="91" t="s">
        <v>1779</v>
      </c>
      <c r="C214" s="84">
        <v>0</v>
      </c>
      <c r="D214" s="84">
        <v>0</v>
      </c>
      <c r="E214" s="84">
        <v>0</v>
      </c>
      <c r="F214" s="85">
        <f t="shared" si="67"/>
        <v>0</v>
      </c>
      <c r="G214" s="84">
        <v>0</v>
      </c>
      <c r="H214" s="84">
        <v>0</v>
      </c>
      <c r="I214" s="84">
        <v>0</v>
      </c>
      <c r="J214" s="85">
        <f t="shared" si="82"/>
        <v>0</v>
      </c>
      <c r="K214" s="84">
        <v>0</v>
      </c>
      <c r="L214" s="84">
        <v>0</v>
      </c>
      <c r="M214" s="84">
        <v>0</v>
      </c>
      <c r="N214" s="85">
        <f t="shared" si="68"/>
        <v>0</v>
      </c>
      <c r="O214" s="84">
        <v>0</v>
      </c>
      <c r="P214" s="84">
        <v>0</v>
      </c>
      <c r="Q214" s="84">
        <v>0</v>
      </c>
      <c r="R214" s="85">
        <f t="shared" si="69"/>
        <v>0</v>
      </c>
      <c r="S214" s="84">
        <v>0</v>
      </c>
      <c r="T214" s="84">
        <v>0</v>
      </c>
      <c r="U214" s="84">
        <v>0</v>
      </c>
      <c r="V214" s="85">
        <f t="shared" si="70"/>
        <v>0</v>
      </c>
      <c r="W214" s="84">
        <v>0</v>
      </c>
      <c r="X214" s="84">
        <v>0</v>
      </c>
      <c r="Y214" s="84">
        <v>0</v>
      </c>
      <c r="Z214" s="85">
        <f t="shared" si="71"/>
        <v>0</v>
      </c>
      <c r="AA214" s="84">
        <v>0</v>
      </c>
      <c r="AB214" s="84">
        <v>0</v>
      </c>
      <c r="AC214" s="84">
        <v>0</v>
      </c>
      <c r="AD214" s="85">
        <f t="shared" si="72"/>
        <v>0</v>
      </c>
      <c r="AE214" s="92">
        <v>0</v>
      </c>
      <c r="AF214" s="93">
        <v>0</v>
      </c>
      <c r="AG214" s="93">
        <v>0</v>
      </c>
      <c r="AH214" s="93">
        <f t="shared" si="73"/>
        <v>0</v>
      </c>
      <c r="AI214" s="86">
        <v>-2875</v>
      </c>
      <c r="AJ214" s="86">
        <v>17800</v>
      </c>
      <c r="AK214" s="86">
        <v>2.5</v>
      </c>
      <c r="AL214" s="87">
        <f t="shared" si="74"/>
        <v>-5.007022471910112</v>
      </c>
      <c r="AM214" s="84">
        <v>136337.46</v>
      </c>
      <c r="AN214" s="84">
        <v>2029930</v>
      </c>
      <c r="AO214" s="84">
        <v>282.75</v>
      </c>
      <c r="AP214" s="85">
        <f t="shared" si="75"/>
        <v>2.0820724162902167</v>
      </c>
      <c r="AQ214" s="99">
        <v>207887.46</v>
      </c>
      <c r="AR214" s="86">
        <v>1533810</v>
      </c>
      <c r="AS214" s="84">
        <v>206</v>
      </c>
      <c r="AT214" s="85">
        <f t="shared" si="77"/>
        <v>3.7950260332114145</v>
      </c>
      <c r="AU214" s="92"/>
      <c r="AV214" s="93"/>
      <c r="AW214" s="93"/>
      <c r="AX214" s="87">
        <f t="shared" si="78"/>
        <v>0</v>
      </c>
      <c r="AY214" s="86">
        <f t="shared" si="79"/>
        <v>341349.92</v>
      </c>
      <c r="AZ214" s="86">
        <f t="shared" si="80"/>
        <v>3581540</v>
      </c>
      <c r="BA214" s="86">
        <f t="shared" si="81"/>
        <v>491.25</v>
      </c>
      <c r="BB214" s="85">
        <f t="shared" si="76"/>
        <v>2.8592442357198298</v>
      </c>
      <c r="BC214" s="92" t="s">
        <v>1767</v>
      </c>
      <c r="BD214" s="92" t="s">
        <v>803</v>
      </c>
      <c r="BE214" s="88" t="s">
        <v>805</v>
      </c>
      <c r="BF214" s="92"/>
    </row>
    <row r="215" spans="1:58" x14ac:dyDescent="0.2">
      <c r="A215" s="91">
        <v>216254</v>
      </c>
      <c r="B215" s="91" t="s">
        <v>1786</v>
      </c>
      <c r="C215" s="84">
        <v>0</v>
      </c>
      <c r="D215" s="84">
        <v>0</v>
      </c>
      <c r="E215" s="84">
        <v>0</v>
      </c>
      <c r="F215" s="85">
        <f t="shared" si="67"/>
        <v>0</v>
      </c>
      <c r="G215" s="84">
        <v>0</v>
      </c>
      <c r="H215" s="84">
        <v>0</v>
      </c>
      <c r="I215" s="84">
        <v>0</v>
      </c>
      <c r="J215" s="85">
        <f t="shared" si="82"/>
        <v>0</v>
      </c>
      <c r="K215" s="84">
        <v>0</v>
      </c>
      <c r="L215" s="84">
        <v>0</v>
      </c>
      <c r="M215" s="84">
        <v>0</v>
      </c>
      <c r="N215" s="85">
        <f t="shared" si="68"/>
        <v>0</v>
      </c>
      <c r="O215" s="84">
        <v>0</v>
      </c>
      <c r="P215" s="84">
        <v>0</v>
      </c>
      <c r="Q215" s="84">
        <v>0</v>
      </c>
      <c r="R215" s="85">
        <f t="shared" si="69"/>
        <v>0</v>
      </c>
      <c r="S215" s="84">
        <v>0</v>
      </c>
      <c r="T215" s="84">
        <v>0</v>
      </c>
      <c r="U215" s="84">
        <v>0</v>
      </c>
      <c r="V215" s="85">
        <f t="shared" si="70"/>
        <v>0</v>
      </c>
      <c r="W215" s="84">
        <v>0</v>
      </c>
      <c r="X215" s="84">
        <v>0</v>
      </c>
      <c r="Y215" s="84">
        <v>0</v>
      </c>
      <c r="Z215" s="85">
        <f t="shared" si="71"/>
        <v>0</v>
      </c>
      <c r="AA215" s="84">
        <v>0</v>
      </c>
      <c r="AB215" s="84">
        <v>0</v>
      </c>
      <c r="AC215" s="84">
        <v>0</v>
      </c>
      <c r="AD215" s="85">
        <f t="shared" si="72"/>
        <v>0</v>
      </c>
      <c r="AE215" s="92">
        <v>0</v>
      </c>
      <c r="AF215" s="93">
        <v>0</v>
      </c>
      <c r="AG215" s="93">
        <v>0</v>
      </c>
      <c r="AH215" s="93">
        <f t="shared" si="73"/>
        <v>0</v>
      </c>
      <c r="AI215" s="86">
        <v>0</v>
      </c>
      <c r="AJ215" s="86">
        <v>0</v>
      </c>
      <c r="AK215" s="86">
        <v>0</v>
      </c>
      <c r="AL215" s="87">
        <f t="shared" si="74"/>
        <v>0</v>
      </c>
      <c r="AM215" s="84">
        <v>5622.5</v>
      </c>
      <c r="AN215" s="84">
        <v>373595</v>
      </c>
      <c r="AO215" s="84">
        <v>51.75</v>
      </c>
      <c r="AP215" s="85">
        <f t="shared" si="75"/>
        <v>0.46654130810101851</v>
      </c>
      <c r="AQ215" s="99">
        <v>173092.5</v>
      </c>
      <c r="AR215" s="86">
        <v>553240</v>
      </c>
      <c r="AS215" s="84">
        <v>76</v>
      </c>
      <c r="AT215" s="85">
        <f t="shared" si="77"/>
        <v>8.7603752440170641</v>
      </c>
      <c r="AU215" s="92"/>
      <c r="AV215" s="93"/>
      <c r="AW215" s="93"/>
      <c r="AX215" s="87">
        <f t="shared" si="78"/>
        <v>0</v>
      </c>
      <c r="AY215" s="86">
        <f t="shared" si="79"/>
        <v>178715</v>
      </c>
      <c r="AZ215" s="86">
        <f t="shared" si="80"/>
        <v>926835</v>
      </c>
      <c r="BA215" s="86">
        <f t="shared" si="81"/>
        <v>127.75</v>
      </c>
      <c r="BB215" s="85">
        <f t="shared" si="76"/>
        <v>5.7846865947013226</v>
      </c>
      <c r="BC215" s="92" t="s">
        <v>1767</v>
      </c>
      <c r="BD215" s="92" t="s">
        <v>803</v>
      </c>
      <c r="BE215" s="88" t="s">
        <v>805</v>
      </c>
      <c r="BF215" s="92"/>
    </row>
    <row r="216" spans="1:58" x14ac:dyDescent="0.2">
      <c r="A216" s="91">
        <v>216255</v>
      </c>
      <c r="B216" s="91" t="s">
        <v>1787</v>
      </c>
      <c r="C216" s="84">
        <v>0</v>
      </c>
      <c r="D216" s="84">
        <v>0</v>
      </c>
      <c r="E216" s="84">
        <v>0</v>
      </c>
      <c r="F216" s="85">
        <f t="shared" si="67"/>
        <v>0</v>
      </c>
      <c r="G216" s="84">
        <v>0</v>
      </c>
      <c r="H216" s="84">
        <v>0</v>
      </c>
      <c r="I216" s="84">
        <v>0</v>
      </c>
      <c r="J216" s="85">
        <f t="shared" si="82"/>
        <v>0</v>
      </c>
      <c r="K216" s="84">
        <v>0</v>
      </c>
      <c r="L216" s="84">
        <v>0</v>
      </c>
      <c r="M216" s="84">
        <v>0</v>
      </c>
      <c r="N216" s="85">
        <f t="shared" si="68"/>
        <v>0</v>
      </c>
      <c r="O216" s="84">
        <v>0</v>
      </c>
      <c r="P216" s="84">
        <v>0</v>
      </c>
      <c r="Q216" s="84">
        <v>0</v>
      </c>
      <c r="R216" s="85">
        <f t="shared" si="69"/>
        <v>0</v>
      </c>
      <c r="S216" s="84">
        <v>0</v>
      </c>
      <c r="T216" s="84">
        <v>0</v>
      </c>
      <c r="U216" s="84">
        <v>0</v>
      </c>
      <c r="V216" s="85">
        <f t="shared" si="70"/>
        <v>0</v>
      </c>
      <c r="W216" s="84">
        <v>0</v>
      </c>
      <c r="X216" s="84">
        <v>0</v>
      </c>
      <c r="Y216" s="84">
        <v>0</v>
      </c>
      <c r="Z216" s="85">
        <f t="shared" si="71"/>
        <v>0</v>
      </c>
      <c r="AA216" s="84">
        <v>0</v>
      </c>
      <c r="AB216" s="84">
        <v>0</v>
      </c>
      <c r="AC216" s="84">
        <v>0</v>
      </c>
      <c r="AD216" s="85">
        <f t="shared" si="72"/>
        <v>0</v>
      </c>
      <c r="AE216" s="92">
        <v>0</v>
      </c>
      <c r="AF216" s="93">
        <v>0</v>
      </c>
      <c r="AG216" s="93">
        <v>0</v>
      </c>
      <c r="AH216" s="93">
        <f t="shared" si="73"/>
        <v>0</v>
      </c>
      <c r="AI216" s="86">
        <v>0</v>
      </c>
      <c r="AJ216" s="86">
        <v>0</v>
      </c>
      <c r="AK216" s="86">
        <v>0</v>
      </c>
      <c r="AL216" s="87">
        <f t="shared" si="74"/>
        <v>0</v>
      </c>
      <c r="AM216" s="84">
        <v>68700</v>
      </c>
      <c r="AN216" s="84">
        <v>71400</v>
      </c>
      <c r="AO216" s="84">
        <v>10</v>
      </c>
      <c r="AP216" s="85">
        <f t="shared" si="75"/>
        <v>29.827731092436977</v>
      </c>
      <c r="AQ216" s="99">
        <v>107285</v>
      </c>
      <c r="AR216" s="86">
        <v>597150</v>
      </c>
      <c r="AS216" s="84">
        <v>80</v>
      </c>
      <c r="AT216" s="85">
        <f t="shared" si="77"/>
        <v>5.0305283429624046</v>
      </c>
      <c r="AU216" s="92"/>
      <c r="AV216" s="93"/>
      <c r="AW216" s="93"/>
      <c r="AX216" s="87">
        <f t="shared" si="78"/>
        <v>0</v>
      </c>
      <c r="AY216" s="86">
        <f t="shared" si="79"/>
        <v>175985</v>
      </c>
      <c r="AZ216" s="86">
        <f t="shared" si="80"/>
        <v>668550</v>
      </c>
      <c r="BA216" s="86">
        <f t="shared" si="81"/>
        <v>90</v>
      </c>
      <c r="BB216" s="85">
        <f t="shared" si="76"/>
        <v>7.8970159299977567</v>
      </c>
      <c r="BC216" s="92" t="s">
        <v>1767</v>
      </c>
      <c r="BD216" s="92" t="s">
        <v>803</v>
      </c>
      <c r="BE216" s="88" t="s">
        <v>805</v>
      </c>
      <c r="BF216" s="92"/>
    </row>
    <row r="217" spans="1:58" x14ac:dyDescent="0.2">
      <c r="A217" s="83">
        <v>212696</v>
      </c>
      <c r="B217" s="84" t="s">
        <v>1051</v>
      </c>
      <c r="C217" s="84">
        <v>0</v>
      </c>
      <c r="D217" s="84">
        <v>0</v>
      </c>
      <c r="E217" s="84">
        <v>0</v>
      </c>
      <c r="F217" s="85">
        <f t="shared" si="67"/>
        <v>0</v>
      </c>
      <c r="G217" s="84">
        <v>0</v>
      </c>
      <c r="H217" s="84">
        <v>0</v>
      </c>
      <c r="I217" s="84">
        <v>0</v>
      </c>
      <c r="J217" s="85">
        <f t="shared" ref="J217:J248" si="83">IFERROR(G217/(H217/31),0)</f>
        <v>0</v>
      </c>
      <c r="K217" s="86">
        <v>-7325</v>
      </c>
      <c r="L217" s="86">
        <v>129500</v>
      </c>
      <c r="M217" s="86">
        <v>17.5</v>
      </c>
      <c r="N217" s="87">
        <f t="shared" si="68"/>
        <v>-1.6969111969111967</v>
      </c>
      <c r="O217" s="84">
        <v>-7910</v>
      </c>
      <c r="P217" s="84">
        <v>135440</v>
      </c>
      <c r="Q217" s="84">
        <v>19</v>
      </c>
      <c r="R217" s="85">
        <f t="shared" si="69"/>
        <v>-1.8104695806261075</v>
      </c>
      <c r="S217" s="84">
        <v>-9810</v>
      </c>
      <c r="T217" s="84">
        <v>0</v>
      </c>
      <c r="U217" s="84">
        <v>0</v>
      </c>
      <c r="V217" s="85">
        <f t="shared" si="70"/>
        <v>0</v>
      </c>
      <c r="W217" s="84">
        <v>27200</v>
      </c>
      <c r="X217" s="84">
        <v>139750</v>
      </c>
      <c r="Y217" s="84">
        <v>20</v>
      </c>
      <c r="Z217" s="85">
        <f t="shared" si="71"/>
        <v>5.8389982110912344</v>
      </c>
      <c r="AA217" s="84">
        <v>-11860</v>
      </c>
      <c r="AB217" s="84">
        <v>0</v>
      </c>
      <c r="AC217" s="84">
        <v>0</v>
      </c>
      <c r="AD217" s="85">
        <f t="shared" si="72"/>
        <v>0</v>
      </c>
      <c r="AE217" s="84">
        <v>30050</v>
      </c>
      <c r="AF217" s="84">
        <v>105500</v>
      </c>
      <c r="AG217" s="84">
        <v>15</v>
      </c>
      <c r="AH217" s="85">
        <f t="shared" si="73"/>
        <v>8.5450236966824651</v>
      </c>
      <c r="AI217" s="86">
        <v>-1250</v>
      </c>
      <c r="AJ217" s="86">
        <v>35700</v>
      </c>
      <c r="AK217" s="86">
        <v>5</v>
      </c>
      <c r="AL217" s="87">
        <f t="shared" si="74"/>
        <v>-1.0854341736694679</v>
      </c>
      <c r="AM217" s="84">
        <v>-3187.5</v>
      </c>
      <c r="AN217" s="84">
        <v>97800</v>
      </c>
      <c r="AO217" s="84">
        <v>13.75</v>
      </c>
      <c r="AP217" s="85">
        <f t="shared" si="75"/>
        <v>-1.0103527607361962</v>
      </c>
      <c r="AQ217" s="99">
        <v>-10385.5</v>
      </c>
      <c r="AR217" s="86">
        <v>166520</v>
      </c>
      <c r="AS217" s="84">
        <v>23</v>
      </c>
      <c r="AT217" s="85">
        <f t="shared" si="77"/>
        <v>-1.7463007446552967</v>
      </c>
      <c r="AU217" s="84"/>
      <c r="AV217" s="86"/>
      <c r="AW217" s="86"/>
      <c r="AX217" s="87">
        <f t="shared" si="78"/>
        <v>0</v>
      </c>
      <c r="AY217" s="86">
        <f t="shared" si="79"/>
        <v>5522</v>
      </c>
      <c r="AZ217" s="86">
        <f t="shared" si="80"/>
        <v>810210</v>
      </c>
      <c r="BA217" s="86">
        <f t="shared" si="81"/>
        <v>113.25</v>
      </c>
      <c r="BB217" s="85">
        <f t="shared" si="76"/>
        <v>0.20446550894212612</v>
      </c>
      <c r="BC217" s="88" t="s">
        <v>803</v>
      </c>
      <c r="BD217" s="88" t="s">
        <v>803</v>
      </c>
      <c r="BE217" s="88" t="s">
        <v>805</v>
      </c>
      <c r="BF217" s="88"/>
    </row>
    <row r="218" spans="1:58" x14ac:dyDescent="0.2">
      <c r="A218" s="83">
        <v>147770</v>
      </c>
      <c r="B218" s="84" t="s">
        <v>133</v>
      </c>
      <c r="C218" s="84">
        <v>219192.9</v>
      </c>
      <c r="D218" s="84">
        <v>147800</v>
      </c>
      <c r="E218" s="84">
        <v>20</v>
      </c>
      <c r="F218" s="85">
        <f t="shared" si="67"/>
        <v>44.491116373477666</v>
      </c>
      <c r="G218" s="84">
        <v>277392.90000000002</v>
      </c>
      <c r="H218" s="84">
        <v>377600</v>
      </c>
      <c r="I218" s="84">
        <v>50</v>
      </c>
      <c r="J218" s="85">
        <f t="shared" si="83"/>
        <v>22.773251853813562</v>
      </c>
      <c r="K218" s="86">
        <v>229832.41</v>
      </c>
      <c r="L218" s="86">
        <v>210658</v>
      </c>
      <c r="M218" s="86">
        <v>28.7</v>
      </c>
      <c r="N218" s="87">
        <f t="shared" si="68"/>
        <v>32.730645406298358</v>
      </c>
      <c r="O218" s="84">
        <v>300152.40999999997</v>
      </c>
      <c r="P218" s="84">
        <v>330420</v>
      </c>
      <c r="Q218" s="84">
        <v>46</v>
      </c>
      <c r="R218" s="85">
        <f t="shared" si="69"/>
        <v>28.160295109254886</v>
      </c>
      <c r="S218" s="84">
        <v>221152.41</v>
      </c>
      <c r="T218" s="84">
        <v>275600</v>
      </c>
      <c r="U218" s="84">
        <v>40</v>
      </c>
      <c r="V218" s="85">
        <f t="shared" si="70"/>
        <v>24.875633925979681</v>
      </c>
      <c r="W218" s="84">
        <v>226682.41</v>
      </c>
      <c r="X218" s="84">
        <v>136800</v>
      </c>
      <c r="Y218" s="84">
        <v>20</v>
      </c>
      <c r="Z218" s="85">
        <f t="shared" si="71"/>
        <v>49.711054824561401</v>
      </c>
      <c r="AA218" s="84">
        <v>218842.41</v>
      </c>
      <c r="AB218" s="84">
        <v>0</v>
      </c>
      <c r="AC218" s="84">
        <v>0</v>
      </c>
      <c r="AD218" s="85">
        <f t="shared" si="72"/>
        <v>0</v>
      </c>
      <c r="AE218" s="84">
        <v>66642.41</v>
      </c>
      <c r="AF218" s="84">
        <v>71600</v>
      </c>
      <c r="AG218" s="84">
        <v>10</v>
      </c>
      <c r="AH218" s="85">
        <f t="shared" si="73"/>
        <v>27.922797486033524</v>
      </c>
      <c r="AI218" s="86">
        <v>148432.41</v>
      </c>
      <c r="AJ218" s="86">
        <v>408650</v>
      </c>
      <c r="AK218" s="86">
        <v>55</v>
      </c>
      <c r="AL218" s="87">
        <f t="shared" si="74"/>
        <v>11.260013972837392</v>
      </c>
      <c r="AM218" s="84">
        <v>186072.4</v>
      </c>
      <c r="AN218" s="84">
        <v>154880</v>
      </c>
      <c r="AO218" s="84">
        <v>22</v>
      </c>
      <c r="AP218" s="85">
        <f t="shared" si="75"/>
        <v>37.243313533057851</v>
      </c>
      <c r="AQ218" s="99">
        <v>173707.4</v>
      </c>
      <c r="AR218" s="86">
        <v>111600</v>
      </c>
      <c r="AS218" s="84">
        <v>15</v>
      </c>
      <c r="AT218" s="85">
        <f t="shared" si="77"/>
        <v>43.582501792114691</v>
      </c>
      <c r="AU218" s="84"/>
      <c r="AV218" s="86"/>
      <c r="AW218" s="86"/>
      <c r="AX218" s="87">
        <f t="shared" si="78"/>
        <v>0</v>
      </c>
      <c r="AY218" s="86">
        <f t="shared" si="79"/>
        <v>2268102.4699999997</v>
      </c>
      <c r="AZ218" s="86">
        <f t="shared" si="80"/>
        <v>2225608</v>
      </c>
      <c r="BA218" s="86">
        <f t="shared" si="81"/>
        <v>306.7</v>
      </c>
      <c r="BB218" s="85">
        <f t="shared" si="76"/>
        <v>30.57280262292371</v>
      </c>
      <c r="BC218" s="88" t="s">
        <v>803</v>
      </c>
      <c r="BD218" s="88" t="s">
        <v>803</v>
      </c>
      <c r="BE218" s="88" t="s">
        <v>805</v>
      </c>
      <c r="BF218" s="88" t="s">
        <v>833</v>
      </c>
    </row>
    <row r="219" spans="1:58" x14ac:dyDescent="0.2">
      <c r="A219" s="83">
        <v>148282</v>
      </c>
      <c r="B219" s="84" t="s">
        <v>143</v>
      </c>
      <c r="C219" s="84">
        <v>95755.89</v>
      </c>
      <c r="D219" s="84">
        <v>528800</v>
      </c>
      <c r="E219" s="84">
        <v>70</v>
      </c>
      <c r="F219" s="85">
        <f t="shared" si="67"/>
        <v>5.4324445915279878</v>
      </c>
      <c r="G219" s="84">
        <v>89265.91</v>
      </c>
      <c r="H219" s="84">
        <v>394650</v>
      </c>
      <c r="I219" s="84">
        <v>51</v>
      </c>
      <c r="J219" s="85">
        <f t="shared" si="83"/>
        <v>7.0118920815912844</v>
      </c>
      <c r="K219" s="86">
        <v>102370.91</v>
      </c>
      <c r="L219" s="86">
        <v>544090</v>
      </c>
      <c r="M219" s="86">
        <v>73.5</v>
      </c>
      <c r="N219" s="87">
        <f t="shared" si="68"/>
        <v>5.644520759433183</v>
      </c>
      <c r="O219" s="84">
        <v>59560.92</v>
      </c>
      <c r="P219" s="84">
        <v>327540</v>
      </c>
      <c r="Q219" s="84">
        <v>46</v>
      </c>
      <c r="R219" s="85">
        <f t="shared" si="69"/>
        <v>5.6371390364535623</v>
      </c>
      <c r="S219" s="84">
        <v>103315.92</v>
      </c>
      <c r="T219" s="84">
        <v>353350</v>
      </c>
      <c r="U219" s="84">
        <v>50</v>
      </c>
      <c r="V219" s="85">
        <f t="shared" si="70"/>
        <v>9.0640824112070195</v>
      </c>
      <c r="W219" s="84">
        <v>146635.9</v>
      </c>
      <c r="X219" s="84">
        <v>449870</v>
      </c>
      <c r="Y219" s="84">
        <v>64</v>
      </c>
      <c r="Z219" s="85">
        <f t="shared" si="71"/>
        <v>9.7785515815680082</v>
      </c>
      <c r="AA219" s="84">
        <v>116625.89</v>
      </c>
      <c r="AB219" s="84">
        <v>509440</v>
      </c>
      <c r="AC219" s="84">
        <v>71.5</v>
      </c>
      <c r="AD219" s="85">
        <f t="shared" si="72"/>
        <v>7.0968172699434682</v>
      </c>
      <c r="AE219" s="84">
        <v>280490.88</v>
      </c>
      <c r="AF219" s="84">
        <v>727690</v>
      </c>
      <c r="AG219" s="84">
        <v>100</v>
      </c>
      <c r="AH219" s="85">
        <f t="shared" si="73"/>
        <v>11.563614176366311</v>
      </c>
      <c r="AI219" s="86">
        <v>508323.38</v>
      </c>
      <c r="AJ219" s="86">
        <v>707600</v>
      </c>
      <c r="AK219" s="86">
        <v>100</v>
      </c>
      <c r="AL219" s="87">
        <f t="shared" si="74"/>
        <v>22.269678886376486</v>
      </c>
      <c r="AM219" s="84">
        <v>399112.63</v>
      </c>
      <c r="AN219" s="84">
        <v>763958</v>
      </c>
      <c r="AO219" s="84">
        <v>104.95</v>
      </c>
      <c r="AP219" s="85">
        <f t="shared" si="75"/>
        <v>16.195250956204401</v>
      </c>
      <c r="AQ219" s="99">
        <v>522885.13</v>
      </c>
      <c r="AR219" s="86">
        <v>744470</v>
      </c>
      <c r="AS219" s="84">
        <v>100.5</v>
      </c>
      <c r="AT219" s="85">
        <f t="shared" si="77"/>
        <v>19.666049189356187</v>
      </c>
      <c r="AU219" s="84"/>
      <c r="AV219" s="86"/>
      <c r="AW219" s="86"/>
      <c r="AX219" s="87">
        <f t="shared" si="78"/>
        <v>0</v>
      </c>
      <c r="AY219" s="86">
        <f t="shared" si="79"/>
        <v>2424343.36</v>
      </c>
      <c r="AZ219" s="86">
        <f t="shared" si="80"/>
        <v>6051458</v>
      </c>
      <c r="BA219" s="86">
        <f t="shared" si="81"/>
        <v>831.45</v>
      </c>
      <c r="BB219" s="85">
        <f t="shared" si="76"/>
        <v>12.018640929177728</v>
      </c>
      <c r="BC219" s="88" t="s">
        <v>803</v>
      </c>
      <c r="BD219" s="88" t="s">
        <v>803</v>
      </c>
      <c r="BE219" s="88" t="s">
        <v>805</v>
      </c>
      <c r="BF219" s="88" t="s">
        <v>833</v>
      </c>
    </row>
    <row r="220" spans="1:58" x14ac:dyDescent="0.2">
      <c r="A220" s="83">
        <v>148383</v>
      </c>
      <c r="B220" s="84" t="s">
        <v>144</v>
      </c>
      <c r="C220" s="84">
        <v>0</v>
      </c>
      <c r="D220" s="84">
        <v>0</v>
      </c>
      <c r="E220" s="84">
        <v>0</v>
      </c>
      <c r="F220" s="85">
        <f t="shared" si="67"/>
        <v>0</v>
      </c>
      <c r="G220" s="84">
        <v>0</v>
      </c>
      <c r="H220" s="84">
        <v>0</v>
      </c>
      <c r="I220" s="84">
        <v>0</v>
      </c>
      <c r="J220" s="85">
        <f t="shared" si="83"/>
        <v>0</v>
      </c>
      <c r="K220" s="86">
        <v>0</v>
      </c>
      <c r="L220" s="86">
        <v>0</v>
      </c>
      <c r="M220" s="86">
        <v>0</v>
      </c>
      <c r="N220" s="87">
        <f t="shared" si="68"/>
        <v>0</v>
      </c>
      <c r="O220" s="84">
        <v>0</v>
      </c>
      <c r="P220" s="84">
        <v>0</v>
      </c>
      <c r="Q220" s="84">
        <v>0</v>
      </c>
      <c r="R220" s="85">
        <f t="shared" si="69"/>
        <v>0</v>
      </c>
      <c r="S220" s="84">
        <v>0</v>
      </c>
      <c r="T220" s="84">
        <v>0</v>
      </c>
      <c r="U220" s="84">
        <v>0</v>
      </c>
      <c r="V220" s="85">
        <f t="shared" si="70"/>
        <v>0</v>
      </c>
      <c r="W220" s="84">
        <v>0</v>
      </c>
      <c r="X220" s="84">
        <v>0</v>
      </c>
      <c r="Y220" s="84">
        <v>0</v>
      </c>
      <c r="Z220" s="85">
        <f t="shared" si="71"/>
        <v>0</v>
      </c>
      <c r="AA220" s="84">
        <v>0</v>
      </c>
      <c r="AB220" s="84">
        <v>0</v>
      </c>
      <c r="AC220" s="84">
        <v>0</v>
      </c>
      <c r="AD220" s="85">
        <f t="shared" si="72"/>
        <v>0</v>
      </c>
      <c r="AE220" s="84">
        <v>0</v>
      </c>
      <c r="AF220" s="84">
        <v>0</v>
      </c>
      <c r="AG220" s="84">
        <v>0</v>
      </c>
      <c r="AH220" s="85">
        <f t="shared" si="73"/>
        <v>0</v>
      </c>
      <c r="AI220" s="86">
        <v>0</v>
      </c>
      <c r="AJ220" s="86">
        <v>0</v>
      </c>
      <c r="AK220" s="86">
        <v>0</v>
      </c>
      <c r="AL220" s="87">
        <f t="shared" si="74"/>
        <v>0</v>
      </c>
      <c r="AM220" s="84">
        <v>0</v>
      </c>
      <c r="AN220" s="84">
        <v>0</v>
      </c>
      <c r="AO220" s="84">
        <v>0</v>
      </c>
      <c r="AP220" s="85">
        <f t="shared" si="75"/>
        <v>0</v>
      </c>
      <c r="AQ220" s="99">
        <v>0</v>
      </c>
      <c r="AR220" s="86">
        <v>0</v>
      </c>
      <c r="AS220" s="84">
        <v>0</v>
      </c>
      <c r="AT220" s="85">
        <f t="shared" si="77"/>
        <v>0</v>
      </c>
      <c r="AU220" s="84"/>
      <c r="AV220" s="86"/>
      <c r="AW220" s="86"/>
      <c r="AX220" s="87">
        <f t="shared" si="78"/>
        <v>0</v>
      </c>
      <c r="AY220" s="86">
        <f t="shared" si="79"/>
        <v>0</v>
      </c>
      <c r="AZ220" s="86">
        <f t="shared" si="80"/>
        <v>0</v>
      </c>
      <c r="BA220" s="86">
        <f t="shared" si="81"/>
        <v>0</v>
      </c>
      <c r="BB220" s="85">
        <f t="shared" si="76"/>
        <v>0</v>
      </c>
      <c r="BC220" s="88" t="s">
        <v>803</v>
      </c>
      <c r="BD220" s="88" t="s">
        <v>803</v>
      </c>
      <c r="BE220" s="88" t="s">
        <v>805</v>
      </c>
      <c r="BF220" s="88" t="e">
        <v>#N/A</v>
      </c>
    </row>
    <row r="221" spans="1:58" x14ac:dyDescent="0.2">
      <c r="A221" s="83">
        <v>149719</v>
      </c>
      <c r="B221" s="84" t="s">
        <v>159</v>
      </c>
      <c r="C221" s="84">
        <v>0</v>
      </c>
      <c r="D221" s="84">
        <v>0</v>
      </c>
      <c r="E221" s="84">
        <v>0</v>
      </c>
      <c r="F221" s="85">
        <f t="shared" si="67"/>
        <v>0</v>
      </c>
      <c r="G221" s="84">
        <v>0</v>
      </c>
      <c r="H221" s="84">
        <v>0</v>
      </c>
      <c r="I221" s="84">
        <v>0</v>
      </c>
      <c r="J221" s="85">
        <f t="shared" si="83"/>
        <v>0</v>
      </c>
      <c r="K221" s="86">
        <v>0</v>
      </c>
      <c r="L221" s="86">
        <v>0</v>
      </c>
      <c r="M221" s="86">
        <v>0</v>
      </c>
      <c r="N221" s="87">
        <f t="shared" si="68"/>
        <v>0</v>
      </c>
      <c r="O221" s="84">
        <v>0</v>
      </c>
      <c r="P221" s="84">
        <v>0</v>
      </c>
      <c r="Q221" s="84">
        <v>0</v>
      </c>
      <c r="R221" s="85">
        <f t="shared" si="69"/>
        <v>0</v>
      </c>
      <c r="S221" s="84">
        <v>0</v>
      </c>
      <c r="T221" s="84">
        <v>0</v>
      </c>
      <c r="U221" s="84">
        <v>0</v>
      </c>
      <c r="V221" s="85">
        <f t="shared" si="70"/>
        <v>0</v>
      </c>
      <c r="W221" s="84">
        <v>0</v>
      </c>
      <c r="X221" s="84">
        <v>0</v>
      </c>
      <c r="Y221" s="84">
        <v>0</v>
      </c>
      <c r="Z221" s="85">
        <f t="shared" si="71"/>
        <v>0</v>
      </c>
      <c r="AA221" s="84">
        <v>0</v>
      </c>
      <c r="AB221" s="84">
        <v>0</v>
      </c>
      <c r="AC221" s="84">
        <v>0</v>
      </c>
      <c r="AD221" s="85">
        <f t="shared" si="72"/>
        <v>0</v>
      </c>
      <c r="AE221" s="84">
        <v>0</v>
      </c>
      <c r="AF221" s="84">
        <v>0</v>
      </c>
      <c r="AG221" s="84">
        <v>0</v>
      </c>
      <c r="AH221" s="85">
        <f t="shared" si="73"/>
        <v>0</v>
      </c>
      <c r="AI221" s="86">
        <v>0</v>
      </c>
      <c r="AJ221" s="86">
        <v>0</v>
      </c>
      <c r="AK221" s="86">
        <v>0</v>
      </c>
      <c r="AL221" s="87">
        <f t="shared" si="74"/>
        <v>0</v>
      </c>
      <c r="AM221" s="84">
        <v>0</v>
      </c>
      <c r="AN221" s="84">
        <v>0</v>
      </c>
      <c r="AO221" s="84">
        <v>0</v>
      </c>
      <c r="AP221" s="85">
        <f t="shared" si="75"/>
        <v>0</v>
      </c>
      <c r="AQ221" s="99">
        <v>0</v>
      </c>
      <c r="AR221" s="86">
        <v>0</v>
      </c>
      <c r="AS221" s="84">
        <v>0</v>
      </c>
      <c r="AT221" s="85">
        <f t="shared" si="77"/>
        <v>0</v>
      </c>
      <c r="AU221" s="84"/>
      <c r="AV221" s="86"/>
      <c r="AW221" s="86"/>
      <c r="AX221" s="87">
        <f t="shared" si="78"/>
        <v>0</v>
      </c>
      <c r="AY221" s="86">
        <f t="shared" si="79"/>
        <v>0</v>
      </c>
      <c r="AZ221" s="86">
        <f t="shared" si="80"/>
        <v>0</v>
      </c>
      <c r="BA221" s="86">
        <f t="shared" si="81"/>
        <v>0</v>
      </c>
      <c r="BB221" s="85">
        <f t="shared" si="76"/>
        <v>0</v>
      </c>
      <c r="BC221" s="88" t="s">
        <v>803</v>
      </c>
      <c r="BD221" s="88" t="s">
        <v>803</v>
      </c>
      <c r="BE221" s="88" t="s">
        <v>805</v>
      </c>
      <c r="BF221" s="88" t="e">
        <v>#N/A</v>
      </c>
    </row>
    <row r="222" spans="1:58" x14ac:dyDescent="0.2">
      <c r="A222" s="83">
        <v>149982</v>
      </c>
      <c r="B222" s="84" t="s">
        <v>172</v>
      </c>
      <c r="C222" s="84">
        <v>-39387.550000000003</v>
      </c>
      <c r="D222" s="84">
        <v>0</v>
      </c>
      <c r="E222" s="84">
        <v>0</v>
      </c>
      <c r="F222" s="85">
        <f t="shared" si="67"/>
        <v>0</v>
      </c>
      <c r="G222" s="84">
        <v>-39387.550000000003</v>
      </c>
      <c r="H222" s="84">
        <v>0</v>
      </c>
      <c r="I222" s="84">
        <v>0</v>
      </c>
      <c r="J222" s="85">
        <f t="shared" si="83"/>
        <v>0</v>
      </c>
      <c r="K222" s="86">
        <v>-39387.550000000003</v>
      </c>
      <c r="L222" s="86">
        <v>0</v>
      </c>
      <c r="M222" s="86">
        <v>0</v>
      </c>
      <c r="N222" s="87">
        <f t="shared" si="68"/>
        <v>0</v>
      </c>
      <c r="O222" s="84">
        <v>-39387.550000000003</v>
      </c>
      <c r="P222" s="84">
        <v>0</v>
      </c>
      <c r="Q222" s="84">
        <v>0</v>
      </c>
      <c r="R222" s="85">
        <f t="shared" si="69"/>
        <v>0</v>
      </c>
      <c r="S222" s="84">
        <v>-39387.550000000003</v>
      </c>
      <c r="T222" s="84">
        <v>0</v>
      </c>
      <c r="U222" s="84">
        <v>0</v>
      </c>
      <c r="V222" s="85">
        <f t="shared" si="70"/>
        <v>0</v>
      </c>
      <c r="W222" s="84">
        <v>-39387.550000000003</v>
      </c>
      <c r="X222" s="84">
        <v>0</v>
      </c>
      <c r="Y222" s="84">
        <v>0</v>
      </c>
      <c r="Z222" s="85">
        <f t="shared" si="71"/>
        <v>0</v>
      </c>
      <c r="AA222" s="84">
        <v>-39387.550000000003</v>
      </c>
      <c r="AB222" s="84">
        <v>0</v>
      </c>
      <c r="AC222" s="84">
        <v>0</v>
      </c>
      <c r="AD222" s="85">
        <f t="shared" si="72"/>
        <v>0</v>
      </c>
      <c r="AE222" s="84">
        <v>-39387.550000000003</v>
      </c>
      <c r="AF222" s="84">
        <v>0</v>
      </c>
      <c r="AG222" s="84">
        <v>0</v>
      </c>
      <c r="AH222" s="85">
        <f t="shared" si="73"/>
        <v>0</v>
      </c>
      <c r="AI222" s="86">
        <v>-39387.550000000003</v>
      </c>
      <c r="AJ222" s="86">
        <v>0</v>
      </c>
      <c r="AK222" s="86">
        <v>0</v>
      </c>
      <c r="AL222" s="87">
        <f t="shared" si="74"/>
        <v>0</v>
      </c>
      <c r="AM222" s="84">
        <v>-39387.550000000003</v>
      </c>
      <c r="AN222" s="84">
        <v>0</v>
      </c>
      <c r="AO222" s="84">
        <v>0</v>
      </c>
      <c r="AP222" s="85">
        <f t="shared" si="75"/>
        <v>0</v>
      </c>
      <c r="AQ222" s="99">
        <v>-39387.550000000003</v>
      </c>
      <c r="AR222" s="86">
        <v>0</v>
      </c>
      <c r="AS222" s="84">
        <v>0</v>
      </c>
      <c r="AT222" s="85">
        <f t="shared" si="77"/>
        <v>0</v>
      </c>
      <c r="AU222" s="84"/>
      <c r="AV222" s="86"/>
      <c r="AW222" s="86"/>
      <c r="AX222" s="87">
        <f t="shared" si="78"/>
        <v>0</v>
      </c>
      <c r="AY222" s="86">
        <f t="shared" si="79"/>
        <v>-433263.04999999993</v>
      </c>
      <c r="AZ222" s="86">
        <f t="shared" si="80"/>
        <v>0</v>
      </c>
      <c r="BA222" s="86">
        <f t="shared" si="81"/>
        <v>0</v>
      </c>
      <c r="BB222" s="85">
        <f t="shared" si="76"/>
        <v>0</v>
      </c>
      <c r="BC222" s="88" t="s">
        <v>803</v>
      </c>
      <c r="BD222" s="88" t="s">
        <v>803</v>
      </c>
      <c r="BE222" s="88" t="s">
        <v>805</v>
      </c>
      <c r="BF222" s="88" t="s">
        <v>833</v>
      </c>
    </row>
    <row r="223" spans="1:58" x14ac:dyDescent="0.2">
      <c r="A223" s="83">
        <v>170691</v>
      </c>
      <c r="B223" s="84" t="s">
        <v>185</v>
      </c>
      <c r="C223" s="84">
        <v>649909.44999999995</v>
      </c>
      <c r="D223" s="84">
        <v>747905</v>
      </c>
      <c r="E223" s="84">
        <v>100.75</v>
      </c>
      <c r="F223" s="85">
        <f t="shared" si="67"/>
        <v>26.069197959633907</v>
      </c>
      <c r="G223" s="84">
        <v>631879.43000000005</v>
      </c>
      <c r="H223" s="84">
        <v>495340</v>
      </c>
      <c r="I223" s="84">
        <v>66</v>
      </c>
      <c r="J223" s="85">
        <f t="shared" si="83"/>
        <v>39.545084850809552</v>
      </c>
      <c r="K223" s="86">
        <v>411428.18</v>
      </c>
      <c r="L223" s="86">
        <v>152800</v>
      </c>
      <c r="M223" s="86">
        <v>20</v>
      </c>
      <c r="N223" s="87">
        <f t="shared" si="68"/>
        <v>80.777784031413617</v>
      </c>
      <c r="O223" s="84">
        <v>564723.16</v>
      </c>
      <c r="P223" s="84">
        <v>764250</v>
      </c>
      <c r="Q223" s="84">
        <v>105.5</v>
      </c>
      <c r="R223" s="85">
        <f t="shared" si="69"/>
        <v>22.906663997383056</v>
      </c>
      <c r="S223" s="84">
        <v>434933.16</v>
      </c>
      <c r="T223" s="84">
        <v>352140</v>
      </c>
      <c r="U223" s="84">
        <v>51</v>
      </c>
      <c r="V223" s="85">
        <f t="shared" si="70"/>
        <v>38.28854421536888</v>
      </c>
      <c r="W223" s="84">
        <v>481575.66</v>
      </c>
      <c r="X223" s="84">
        <v>415650</v>
      </c>
      <c r="Y223" s="84">
        <v>60</v>
      </c>
      <c r="Z223" s="85">
        <f t="shared" si="71"/>
        <v>34.758257668711657</v>
      </c>
      <c r="AA223" s="84">
        <v>531755.67000000004</v>
      </c>
      <c r="AB223" s="84">
        <v>833100</v>
      </c>
      <c r="AC223" s="84">
        <v>122</v>
      </c>
      <c r="AD223" s="85">
        <f t="shared" si="72"/>
        <v>19.786851242347858</v>
      </c>
      <c r="AE223" s="84">
        <v>582447.18000000005</v>
      </c>
      <c r="AF223" s="84">
        <v>706330</v>
      </c>
      <c r="AG223" s="84">
        <v>100.75</v>
      </c>
      <c r="AH223" s="85">
        <f t="shared" si="73"/>
        <v>24.738316934011017</v>
      </c>
      <c r="AI223" s="86">
        <v>631984.94999999995</v>
      </c>
      <c r="AJ223" s="86">
        <v>895344</v>
      </c>
      <c r="AK223" s="86">
        <v>124.6</v>
      </c>
      <c r="AL223" s="87">
        <f t="shared" si="74"/>
        <v>21.881571161475364</v>
      </c>
      <c r="AM223" s="84">
        <v>664989.96</v>
      </c>
      <c r="AN223" s="84">
        <v>459700</v>
      </c>
      <c r="AO223" s="84">
        <v>65</v>
      </c>
      <c r="AP223" s="85">
        <f t="shared" si="75"/>
        <v>44.843786730476396</v>
      </c>
      <c r="AQ223" s="99">
        <v>586928.46</v>
      </c>
      <c r="AR223" s="86">
        <v>664675</v>
      </c>
      <c r="AS223" s="84">
        <v>90.5</v>
      </c>
      <c r="AT223" s="85">
        <f t="shared" si="77"/>
        <v>24.72486084176477</v>
      </c>
      <c r="AU223" s="84"/>
      <c r="AV223" s="86"/>
      <c r="AW223" s="86"/>
      <c r="AX223" s="87">
        <f t="shared" si="78"/>
        <v>0</v>
      </c>
      <c r="AY223" s="86">
        <f t="shared" si="79"/>
        <v>6172555.2599999998</v>
      </c>
      <c r="AZ223" s="86">
        <f t="shared" si="80"/>
        <v>6487234</v>
      </c>
      <c r="BA223" s="86">
        <f t="shared" si="81"/>
        <v>906.1</v>
      </c>
      <c r="BB223" s="85">
        <f t="shared" si="76"/>
        <v>28.544778529647612</v>
      </c>
      <c r="BC223" s="88" t="s">
        <v>803</v>
      </c>
      <c r="BD223" s="88" t="s">
        <v>803</v>
      </c>
      <c r="BE223" s="88" t="s">
        <v>805</v>
      </c>
      <c r="BF223" s="88" t="s">
        <v>833</v>
      </c>
    </row>
    <row r="224" spans="1:58" x14ac:dyDescent="0.2">
      <c r="A224" s="83">
        <v>175160</v>
      </c>
      <c r="B224" s="84" t="s">
        <v>869</v>
      </c>
      <c r="C224" s="84">
        <v>535692.87</v>
      </c>
      <c r="D224" s="84">
        <v>624000</v>
      </c>
      <c r="E224" s="84">
        <v>80</v>
      </c>
      <c r="F224" s="85">
        <f t="shared" si="67"/>
        <v>25.754464903846152</v>
      </c>
      <c r="G224" s="84">
        <v>585131.9</v>
      </c>
      <c r="H224" s="84">
        <v>630750</v>
      </c>
      <c r="I224" s="84">
        <v>82.5</v>
      </c>
      <c r="J224" s="85">
        <f t="shared" si="83"/>
        <v>28.75796892588189</v>
      </c>
      <c r="K224" s="86">
        <v>676897.4</v>
      </c>
      <c r="L224" s="86">
        <v>740000</v>
      </c>
      <c r="M224" s="86">
        <v>100</v>
      </c>
      <c r="N224" s="87">
        <f t="shared" si="68"/>
        <v>27.441786486486485</v>
      </c>
      <c r="O224" s="84">
        <v>550800.39</v>
      </c>
      <c r="P224" s="84">
        <v>353300</v>
      </c>
      <c r="Q224" s="84">
        <v>49</v>
      </c>
      <c r="R224" s="85">
        <f t="shared" si="69"/>
        <v>48.32949926408152</v>
      </c>
      <c r="S224" s="84">
        <v>644579.41</v>
      </c>
      <c r="T224" s="84">
        <v>713400</v>
      </c>
      <c r="U224" s="84">
        <v>102</v>
      </c>
      <c r="V224" s="85">
        <f t="shared" si="70"/>
        <v>28.009478146902161</v>
      </c>
      <c r="W224" s="84">
        <v>602141.42000000004</v>
      </c>
      <c r="X224" s="84">
        <v>387000</v>
      </c>
      <c r="Y224" s="84">
        <v>55</v>
      </c>
      <c r="Z224" s="85">
        <f t="shared" si="71"/>
        <v>46.677629457364347</v>
      </c>
      <c r="AA224" s="84">
        <v>443841.42</v>
      </c>
      <c r="AB224" s="84">
        <v>478600</v>
      </c>
      <c r="AC224" s="84">
        <v>70</v>
      </c>
      <c r="AD224" s="85">
        <f t="shared" si="72"/>
        <v>28.748608483075639</v>
      </c>
      <c r="AE224" s="84">
        <v>526056.41</v>
      </c>
      <c r="AF224" s="84">
        <v>473600</v>
      </c>
      <c r="AG224" s="84">
        <v>68</v>
      </c>
      <c r="AH224" s="85">
        <f t="shared" si="73"/>
        <v>33.322830025337844</v>
      </c>
      <c r="AI224" s="86">
        <v>696667.41</v>
      </c>
      <c r="AJ224" s="86">
        <v>717200</v>
      </c>
      <c r="AK224" s="86">
        <v>100</v>
      </c>
      <c r="AL224" s="87">
        <f t="shared" si="74"/>
        <v>30.112506567205802</v>
      </c>
      <c r="AM224" s="84">
        <v>517737.39</v>
      </c>
      <c r="AN224" s="84">
        <v>369180</v>
      </c>
      <c r="AO224" s="84">
        <v>52</v>
      </c>
      <c r="AP224" s="85">
        <f t="shared" si="75"/>
        <v>43.474346091337559</v>
      </c>
      <c r="AQ224" s="99">
        <v>374371.39</v>
      </c>
      <c r="AR224" s="86">
        <v>420120</v>
      </c>
      <c r="AS224" s="84">
        <v>58</v>
      </c>
      <c r="AT224" s="85">
        <f t="shared" si="77"/>
        <v>24.950963819860995</v>
      </c>
      <c r="AU224" s="84"/>
      <c r="AV224" s="86"/>
      <c r="AW224" s="86"/>
      <c r="AX224" s="87">
        <f t="shared" si="78"/>
        <v>0</v>
      </c>
      <c r="AY224" s="86">
        <f t="shared" si="79"/>
        <v>6153917.4099999992</v>
      </c>
      <c r="AZ224" s="86">
        <f t="shared" si="80"/>
        <v>5907150</v>
      </c>
      <c r="BA224" s="86">
        <f t="shared" si="81"/>
        <v>816.5</v>
      </c>
      <c r="BB224" s="85">
        <f t="shared" si="76"/>
        <v>31.253230796577025</v>
      </c>
      <c r="BC224" s="88" t="s">
        <v>803</v>
      </c>
      <c r="BD224" s="88" t="s">
        <v>803</v>
      </c>
      <c r="BE224" s="88" t="s">
        <v>805</v>
      </c>
      <c r="BF224" s="88" t="s">
        <v>833</v>
      </c>
    </row>
    <row r="225" spans="1:58" x14ac:dyDescent="0.2">
      <c r="A225" s="83">
        <v>176303</v>
      </c>
      <c r="B225" s="84" t="s">
        <v>300</v>
      </c>
      <c r="C225" s="84">
        <v>544959.67000000004</v>
      </c>
      <c r="D225" s="84">
        <v>1099652</v>
      </c>
      <c r="E225" s="84">
        <v>146.9</v>
      </c>
      <c r="F225" s="85">
        <f t="shared" si="67"/>
        <v>14.86723990862564</v>
      </c>
      <c r="G225" s="84">
        <v>697434.63</v>
      </c>
      <c r="H225" s="84">
        <v>786170</v>
      </c>
      <c r="I225" s="84">
        <v>103</v>
      </c>
      <c r="J225" s="85">
        <f t="shared" si="83"/>
        <v>27.501015721790452</v>
      </c>
      <c r="K225" s="86">
        <v>684199.63</v>
      </c>
      <c r="L225" s="86">
        <v>1300980</v>
      </c>
      <c r="M225" s="86">
        <v>175.25</v>
      </c>
      <c r="N225" s="87">
        <f t="shared" si="68"/>
        <v>15.777328552322096</v>
      </c>
      <c r="O225" s="84">
        <v>874541.1</v>
      </c>
      <c r="P225" s="84">
        <v>956385</v>
      </c>
      <c r="Q225" s="84">
        <v>134</v>
      </c>
      <c r="R225" s="85">
        <f t="shared" si="69"/>
        <v>28.347134365344498</v>
      </c>
      <c r="S225" s="84">
        <v>673328.12</v>
      </c>
      <c r="T225" s="84">
        <v>721112</v>
      </c>
      <c r="U225" s="84">
        <v>102.8</v>
      </c>
      <c r="V225" s="85">
        <f t="shared" si="70"/>
        <v>28.94581108066431</v>
      </c>
      <c r="W225" s="84">
        <v>729874.11</v>
      </c>
      <c r="X225" s="84">
        <v>933360</v>
      </c>
      <c r="Y225" s="84">
        <v>134.5</v>
      </c>
      <c r="Z225" s="85">
        <f t="shared" si="71"/>
        <v>23.459568976600668</v>
      </c>
      <c r="AA225" s="84">
        <v>765698.06</v>
      </c>
      <c r="AB225" s="84">
        <v>1034130</v>
      </c>
      <c r="AC225" s="84">
        <v>151</v>
      </c>
      <c r="AD225" s="85">
        <f t="shared" si="72"/>
        <v>22.953245588078872</v>
      </c>
      <c r="AE225" s="84">
        <v>655138.06999999995</v>
      </c>
      <c r="AF225" s="84">
        <v>657460</v>
      </c>
      <c r="AG225" s="84">
        <v>92.75</v>
      </c>
      <c r="AH225" s="85">
        <f t="shared" si="73"/>
        <v>29.894049980226935</v>
      </c>
      <c r="AI225" s="86">
        <v>700056.82</v>
      </c>
      <c r="AJ225" s="86">
        <v>1448040</v>
      </c>
      <c r="AK225" s="86">
        <v>202.75</v>
      </c>
      <c r="AL225" s="87">
        <f t="shared" si="74"/>
        <v>14.986990290323471</v>
      </c>
      <c r="AM225" s="84">
        <v>616191.85</v>
      </c>
      <c r="AN225" s="84">
        <v>472530</v>
      </c>
      <c r="AO225" s="84">
        <v>67</v>
      </c>
      <c r="AP225" s="85">
        <f t="shared" si="75"/>
        <v>40.424835142742261</v>
      </c>
      <c r="AQ225" s="99">
        <v>726845.85</v>
      </c>
      <c r="AR225" s="86">
        <v>836990</v>
      </c>
      <c r="AS225" s="84">
        <v>113.5</v>
      </c>
      <c r="AT225" s="85">
        <f t="shared" si="77"/>
        <v>24.315324914276154</v>
      </c>
      <c r="AU225" s="84"/>
      <c r="AV225" s="86"/>
      <c r="AW225" s="86"/>
      <c r="AX225" s="87">
        <f t="shared" si="78"/>
        <v>0</v>
      </c>
      <c r="AY225" s="86">
        <f t="shared" si="79"/>
        <v>7668267.9100000001</v>
      </c>
      <c r="AZ225" s="86">
        <f t="shared" si="80"/>
        <v>10246809</v>
      </c>
      <c r="BA225" s="86">
        <f t="shared" si="81"/>
        <v>1423.4499999999998</v>
      </c>
      <c r="BB225" s="85">
        <f t="shared" si="76"/>
        <v>22.450700242387654</v>
      </c>
      <c r="BC225" s="88" t="s">
        <v>803</v>
      </c>
      <c r="BD225" s="88" t="s">
        <v>803</v>
      </c>
      <c r="BE225" s="88" t="s">
        <v>805</v>
      </c>
      <c r="BF225" s="88" t="s">
        <v>833</v>
      </c>
    </row>
    <row r="226" spans="1:58" x14ac:dyDescent="0.2">
      <c r="A226" s="83">
        <v>178512</v>
      </c>
      <c r="B226" s="84" t="s">
        <v>378</v>
      </c>
      <c r="C226" s="84">
        <v>-13666.16</v>
      </c>
      <c r="D226" s="84">
        <v>0</v>
      </c>
      <c r="E226" s="84">
        <v>0</v>
      </c>
      <c r="F226" s="85">
        <f t="shared" si="67"/>
        <v>0</v>
      </c>
      <c r="G226" s="84">
        <v>-13666.16</v>
      </c>
      <c r="H226" s="84">
        <v>0</v>
      </c>
      <c r="I226" s="84">
        <v>0</v>
      </c>
      <c r="J226" s="85">
        <f t="shared" si="83"/>
        <v>0</v>
      </c>
      <c r="K226" s="86">
        <v>-13666.16</v>
      </c>
      <c r="L226" s="86">
        <v>0</v>
      </c>
      <c r="M226" s="86">
        <v>0</v>
      </c>
      <c r="N226" s="87">
        <f t="shared" si="68"/>
        <v>0</v>
      </c>
      <c r="O226" s="84">
        <v>-13666.16</v>
      </c>
      <c r="P226" s="84">
        <v>0</v>
      </c>
      <c r="Q226" s="84">
        <v>0</v>
      </c>
      <c r="R226" s="85">
        <f t="shared" si="69"/>
        <v>0</v>
      </c>
      <c r="S226" s="84">
        <v>-13666.16</v>
      </c>
      <c r="T226" s="84">
        <v>0</v>
      </c>
      <c r="U226" s="84">
        <v>0</v>
      </c>
      <c r="V226" s="85">
        <f t="shared" si="70"/>
        <v>0</v>
      </c>
      <c r="W226" s="84">
        <v>-13666.16</v>
      </c>
      <c r="X226" s="84">
        <v>0</v>
      </c>
      <c r="Y226" s="84">
        <v>0</v>
      </c>
      <c r="Z226" s="85">
        <f t="shared" si="71"/>
        <v>0</v>
      </c>
      <c r="AA226" s="84">
        <v>-13666.16</v>
      </c>
      <c r="AB226" s="84">
        <v>0</v>
      </c>
      <c r="AC226" s="84">
        <v>0</v>
      </c>
      <c r="AD226" s="85">
        <f t="shared" si="72"/>
        <v>0</v>
      </c>
      <c r="AE226" s="84">
        <v>-13666.16</v>
      </c>
      <c r="AF226" s="84">
        <v>0</v>
      </c>
      <c r="AG226" s="84">
        <v>0</v>
      </c>
      <c r="AH226" s="85">
        <f t="shared" si="73"/>
        <v>0</v>
      </c>
      <c r="AI226" s="86">
        <v>-13666.16</v>
      </c>
      <c r="AJ226" s="86">
        <v>0</v>
      </c>
      <c r="AK226" s="86">
        <v>0</v>
      </c>
      <c r="AL226" s="87">
        <f t="shared" si="74"/>
        <v>0</v>
      </c>
      <c r="AM226" s="84">
        <v>-13666.16</v>
      </c>
      <c r="AN226" s="84">
        <v>0</v>
      </c>
      <c r="AO226" s="84">
        <v>0</v>
      </c>
      <c r="AP226" s="85">
        <f t="shared" si="75"/>
        <v>0</v>
      </c>
      <c r="AQ226" s="99">
        <v>-13666.16</v>
      </c>
      <c r="AR226" s="86">
        <v>0</v>
      </c>
      <c r="AS226" s="84">
        <v>0</v>
      </c>
      <c r="AT226" s="85">
        <f t="shared" si="77"/>
        <v>0</v>
      </c>
      <c r="AU226" s="84"/>
      <c r="AV226" s="86"/>
      <c r="AW226" s="86"/>
      <c r="AX226" s="87">
        <f t="shared" si="78"/>
        <v>0</v>
      </c>
      <c r="AY226" s="86">
        <f t="shared" si="79"/>
        <v>-150327.76</v>
      </c>
      <c r="AZ226" s="86">
        <f t="shared" si="80"/>
        <v>0</v>
      </c>
      <c r="BA226" s="86">
        <f t="shared" si="81"/>
        <v>0</v>
      </c>
      <c r="BB226" s="85">
        <f t="shared" si="76"/>
        <v>0</v>
      </c>
      <c r="BC226" s="88" t="s">
        <v>803</v>
      </c>
      <c r="BD226" s="88" t="s">
        <v>803</v>
      </c>
      <c r="BE226" s="88" t="s">
        <v>805</v>
      </c>
      <c r="BF226" s="88" t="s">
        <v>833</v>
      </c>
    </row>
    <row r="227" spans="1:58" x14ac:dyDescent="0.2">
      <c r="A227" s="83">
        <v>179395</v>
      </c>
      <c r="B227" s="84" t="s">
        <v>159</v>
      </c>
      <c r="C227" s="84">
        <v>94729.14</v>
      </c>
      <c r="D227" s="84">
        <v>109100</v>
      </c>
      <c r="E227" s="84">
        <v>15</v>
      </c>
      <c r="F227" s="85">
        <f t="shared" si="67"/>
        <v>26.048342804766271</v>
      </c>
      <c r="G227" s="84">
        <v>74729.14</v>
      </c>
      <c r="H227" s="84">
        <v>0</v>
      </c>
      <c r="I227" s="84">
        <v>0</v>
      </c>
      <c r="J227" s="85">
        <f t="shared" si="83"/>
        <v>0</v>
      </c>
      <c r="K227" s="86">
        <v>73329.14</v>
      </c>
      <c r="L227" s="86">
        <v>0</v>
      </c>
      <c r="M227" s="86">
        <v>0</v>
      </c>
      <c r="N227" s="87">
        <f t="shared" si="68"/>
        <v>0</v>
      </c>
      <c r="O227" s="84">
        <v>73329.14</v>
      </c>
      <c r="P227" s="84">
        <v>0</v>
      </c>
      <c r="Q227" s="84">
        <v>0</v>
      </c>
      <c r="R227" s="85">
        <f t="shared" si="69"/>
        <v>0</v>
      </c>
      <c r="S227" s="84">
        <v>73329.14</v>
      </c>
      <c r="T227" s="84">
        <v>0</v>
      </c>
      <c r="U227" s="84">
        <v>0</v>
      </c>
      <c r="V227" s="85">
        <f t="shared" si="70"/>
        <v>0</v>
      </c>
      <c r="W227" s="84">
        <v>73329.14</v>
      </c>
      <c r="X227" s="84">
        <v>0</v>
      </c>
      <c r="Y227" s="84">
        <v>0</v>
      </c>
      <c r="Z227" s="85">
        <f t="shared" si="71"/>
        <v>0</v>
      </c>
      <c r="AA227" s="84">
        <v>73029.14</v>
      </c>
      <c r="AB227" s="84">
        <v>0</v>
      </c>
      <c r="AC227" s="84">
        <v>0</v>
      </c>
      <c r="AD227" s="85">
        <f t="shared" si="72"/>
        <v>0</v>
      </c>
      <c r="AE227" s="84">
        <v>73029.14</v>
      </c>
      <c r="AF227" s="84">
        <v>0</v>
      </c>
      <c r="AG227" s="84">
        <v>0</v>
      </c>
      <c r="AH227" s="85">
        <f t="shared" si="73"/>
        <v>0</v>
      </c>
      <c r="AI227" s="86">
        <v>73029.14</v>
      </c>
      <c r="AJ227" s="86">
        <v>0</v>
      </c>
      <c r="AK227" s="86">
        <v>0</v>
      </c>
      <c r="AL227" s="87">
        <f t="shared" si="74"/>
        <v>0</v>
      </c>
      <c r="AM227" s="84">
        <v>73029.14</v>
      </c>
      <c r="AN227" s="84">
        <v>0</v>
      </c>
      <c r="AO227" s="84">
        <v>0</v>
      </c>
      <c r="AP227" s="85">
        <f t="shared" si="75"/>
        <v>0</v>
      </c>
      <c r="AQ227" s="99">
        <v>73029.14</v>
      </c>
      <c r="AR227" s="86">
        <v>0</v>
      </c>
      <c r="AS227" s="84">
        <v>0</v>
      </c>
      <c r="AT227" s="85">
        <f t="shared" si="77"/>
        <v>0</v>
      </c>
      <c r="AU227" s="84"/>
      <c r="AV227" s="86"/>
      <c r="AW227" s="86"/>
      <c r="AX227" s="87">
        <f t="shared" si="78"/>
        <v>0</v>
      </c>
      <c r="AY227" s="86">
        <f t="shared" si="79"/>
        <v>827920.54</v>
      </c>
      <c r="AZ227" s="86">
        <f t="shared" si="80"/>
        <v>109100</v>
      </c>
      <c r="BA227" s="86">
        <f t="shared" si="81"/>
        <v>15</v>
      </c>
      <c r="BB227" s="85">
        <f t="shared" si="76"/>
        <v>227.65917690192487</v>
      </c>
      <c r="BC227" s="88" t="s">
        <v>803</v>
      </c>
      <c r="BD227" s="88" t="s">
        <v>803</v>
      </c>
      <c r="BE227" s="88" t="s">
        <v>805</v>
      </c>
      <c r="BF227" s="88" t="s">
        <v>833</v>
      </c>
    </row>
    <row r="228" spans="1:58" x14ac:dyDescent="0.2">
      <c r="A228" s="83">
        <v>179910</v>
      </c>
      <c r="B228" s="84" t="s">
        <v>436</v>
      </c>
      <c r="C228" s="84">
        <v>0</v>
      </c>
      <c r="D228" s="84">
        <v>0</v>
      </c>
      <c r="E228" s="84">
        <v>0</v>
      </c>
      <c r="F228" s="85">
        <f t="shared" si="67"/>
        <v>0</v>
      </c>
      <c r="G228" s="84">
        <v>0</v>
      </c>
      <c r="H228" s="84">
        <v>0</v>
      </c>
      <c r="I228" s="84">
        <v>0</v>
      </c>
      <c r="J228" s="85">
        <f t="shared" si="83"/>
        <v>0</v>
      </c>
      <c r="K228" s="86">
        <v>0</v>
      </c>
      <c r="L228" s="86">
        <v>0</v>
      </c>
      <c r="M228" s="86">
        <v>0</v>
      </c>
      <c r="N228" s="87">
        <f t="shared" si="68"/>
        <v>0</v>
      </c>
      <c r="O228" s="84">
        <v>0</v>
      </c>
      <c r="P228" s="84">
        <v>0</v>
      </c>
      <c r="Q228" s="84">
        <v>0</v>
      </c>
      <c r="R228" s="85">
        <f t="shared" si="69"/>
        <v>0</v>
      </c>
      <c r="S228" s="84">
        <v>0</v>
      </c>
      <c r="T228" s="84">
        <v>0</v>
      </c>
      <c r="U228" s="84">
        <v>0</v>
      </c>
      <c r="V228" s="85">
        <f t="shared" si="70"/>
        <v>0</v>
      </c>
      <c r="W228" s="84">
        <v>0</v>
      </c>
      <c r="X228" s="84">
        <v>0</v>
      </c>
      <c r="Y228" s="84">
        <v>0</v>
      </c>
      <c r="Z228" s="85">
        <f t="shared" si="71"/>
        <v>0</v>
      </c>
      <c r="AA228" s="84">
        <v>0</v>
      </c>
      <c r="AB228" s="84">
        <v>0</v>
      </c>
      <c r="AC228" s="84">
        <v>0</v>
      </c>
      <c r="AD228" s="85">
        <f t="shared" si="72"/>
        <v>0</v>
      </c>
      <c r="AE228" s="84">
        <v>0</v>
      </c>
      <c r="AF228" s="84">
        <v>0</v>
      </c>
      <c r="AG228" s="84">
        <v>0</v>
      </c>
      <c r="AH228" s="85">
        <f t="shared" si="73"/>
        <v>0</v>
      </c>
      <c r="AI228" s="86">
        <v>0</v>
      </c>
      <c r="AJ228" s="86">
        <v>0</v>
      </c>
      <c r="AK228" s="86">
        <v>0</v>
      </c>
      <c r="AL228" s="87">
        <f t="shared" si="74"/>
        <v>0</v>
      </c>
      <c r="AM228" s="84">
        <v>0</v>
      </c>
      <c r="AN228" s="84">
        <v>0</v>
      </c>
      <c r="AO228" s="84">
        <v>0</v>
      </c>
      <c r="AP228" s="85">
        <f t="shared" si="75"/>
        <v>0</v>
      </c>
      <c r="AQ228" s="99">
        <v>0</v>
      </c>
      <c r="AR228" s="86">
        <v>0</v>
      </c>
      <c r="AS228" s="84">
        <v>0</v>
      </c>
      <c r="AT228" s="85">
        <f t="shared" si="77"/>
        <v>0</v>
      </c>
      <c r="AU228" s="84"/>
      <c r="AV228" s="86"/>
      <c r="AW228" s="86"/>
      <c r="AX228" s="87">
        <f t="shared" si="78"/>
        <v>0</v>
      </c>
      <c r="AY228" s="86">
        <f t="shared" si="79"/>
        <v>0</v>
      </c>
      <c r="AZ228" s="86">
        <f t="shared" si="80"/>
        <v>0</v>
      </c>
      <c r="BA228" s="86">
        <f t="shared" si="81"/>
        <v>0</v>
      </c>
      <c r="BB228" s="85">
        <f t="shared" si="76"/>
        <v>0</v>
      </c>
      <c r="BC228" s="88" t="s">
        <v>803</v>
      </c>
      <c r="BD228" s="88" t="s">
        <v>803</v>
      </c>
      <c r="BE228" s="88" t="s">
        <v>805</v>
      </c>
      <c r="BF228" s="88" t="s">
        <v>833</v>
      </c>
    </row>
    <row r="229" spans="1:58" x14ac:dyDescent="0.2">
      <c r="A229" s="83">
        <v>201417</v>
      </c>
      <c r="B229" s="84" t="s">
        <v>453</v>
      </c>
      <c r="C229" s="84">
        <v>-753.69</v>
      </c>
      <c r="D229" s="84">
        <v>0</v>
      </c>
      <c r="E229" s="84">
        <v>0</v>
      </c>
      <c r="F229" s="85">
        <f t="shared" si="67"/>
        <v>0</v>
      </c>
      <c r="G229" s="84">
        <v>-753.69</v>
      </c>
      <c r="H229" s="84">
        <v>0</v>
      </c>
      <c r="I229" s="84">
        <v>0</v>
      </c>
      <c r="J229" s="85">
        <f t="shared" si="83"/>
        <v>0</v>
      </c>
      <c r="K229" s="86">
        <v>-753.69</v>
      </c>
      <c r="L229" s="86">
        <v>0</v>
      </c>
      <c r="M229" s="86">
        <v>0</v>
      </c>
      <c r="N229" s="87">
        <f t="shared" si="68"/>
        <v>0</v>
      </c>
      <c r="O229" s="84">
        <v>-753.69</v>
      </c>
      <c r="P229" s="84">
        <v>0</v>
      </c>
      <c r="Q229" s="84">
        <v>0</v>
      </c>
      <c r="R229" s="85">
        <f t="shared" si="69"/>
        <v>0</v>
      </c>
      <c r="S229" s="84">
        <v>-753.69</v>
      </c>
      <c r="T229" s="84">
        <v>0</v>
      </c>
      <c r="U229" s="84">
        <v>0</v>
      </c>
      <c r="V229" s="85">
        <f t="shared" si="70"/>
        <v>0</v>
      </c>
      <c r="W229" s="84">
        <v>-753.69</v>
      </c>
      <c r="X229" s="84">
        <v>0</v>
      </c>
      <c r="Y229" s="84">
        <v>0</v>
      </c>
      <c r="Z229" s="85">
        <f t="shared" si="71"/>
        <v>0</v>
      </c>
      <c r="AA229" s="84">
        <v>-753.69</v>
      </c>
      <c r="AB229" s="84">
        <v>0</v>
      </c>
      <c r="AC229" s="84">
        <v>0</v>
      </c>
      <c r="AD229" s="85">
        <f t="shared" si="72"/>
        <v>0</v>
      </c>
      <c r="AE229" s="84">
        <v>-753.69</v>
      </c>
      <c r="AF229" s="84">
        <v>0</v>
      </c>
      <c r="AG229" s="84">
        <v>0</v>
      </c>
      <c r="AH229" s="85">
        <f t="shared" si="73"/>
        <v>0</v>
      </c>
      <c r="AI229" s="86">
        <v>-753.69</v>
      </c>
      <c r="AJ229" s="86">
        <v>0</v>
      </c>
      <c r="AK229" s="86">
        <v>0</v>
      </c>
      <c r="AL229" s="87">
        <f t="shared" si="74"/>
        <v>0</v>
      </c>
      <c r="AM229" s="84">
        <v>-753.69</v>
      </c>
      <c r="AN229" s="84">
        <v>0</v>
      </c>
      <c r="AO229" s="84">
        <v>0</v>
      </c>
      <c r="AP229" s="85">
        <f t="shared" si="75"/>
        <v>0</v>
      </c>
      <c r="AQ229" s="99">
        <v>-753.69</v>
      </c>
      <c r="AR229" s="86">
        <v>0</v>
      </c>
      <c r="AS229" s="84">
        <v>0</v>
      </c>
      <c r="AT229" s="85">
        <f t="shared" si="77"/>
        <v>0</v>
      </c>
      <c r="AU229" s="84"/>
      <c r="AV229" s="86"/>
      <c r="AW229" s="86"/>
      <c r="AX229" s="87">
        <f t="shared" si="78"/>
        <v>0</v>
      </c>
      <c r="AY229" s="86">
        <f t="shared" si="79"/>
        <v>-8290.590000000002</v>
      </c>
      <c r="AZ229" s="86">
        <f t="shared" si="80"/>
        <v>0</v>
      </c>
      <c r="BA229" s="86">
        <f t="shared" si="81"/>
        <v>0</v>
      </c>
      <c r="BB229" s="85">
        <f t="shared" si="76"/>
        <v>0</v>
      </c>
      <c r="BC229" s="88" t="s">
        <v>803</v>
      </c>
      <c r="BD229" s="88" t="s">
        <v>803</v>
      </c>
      <c r="BE229" s="88" t="s">
        <v>805</v>
      </c>
      <c r="BF229" s="88" t="s">
        <v>833</v>
      </c>
    </row>
    <row r="230" spans="1:58" x14ac:dyDescent="0.2">
      <c r="A230" s="83">
        <v>202412</v>
      </c>
      <c r="B230" s="84" t="s">
        <v>144</v>
      </c>
      <c r="C230" s="84">
        <v>-24029.119999999999</v>
      </c>
      <c r="D230" s="84">
        <v>17600</v>
      </c>
      <c r="E230" s="84">
        <v>2.5</v>
      </c>
      <c r="F230" s="85">
        <f t="shared" si="67"/>
        <v>-40.958727272727273</v>
      </c>
      <c r="G230" s="84">
        <v>15110.88</v>
      </c>
      <c r="H230" s="84">
        <v>99420</v>
      </c>
      <c r="I230" s="84">
        <v>13</v>
      </c>
      <c r="J230" s="85">
        <f t="shared" si="83"/>
        <v>4.7117006638503316</v>
      </c>
      <c r="K230" s="86">
        <v>65710.880000000005</v>
      </c>
      <c r="L230" s="86">
        <v>146800</v>
      </c>
      <c r="M230" s="86">
        <v>20</v>
      </c>
      <c r="N230" s="87">
        <f t="shared" si="68"/>
        <v>13.428653950953681</v>
      </c>
      <c r="O230" s="84">
        <v>106865.87</v>
      </c>
      <c r="P230" s="84">
        <v>230000</v>
      </c>
      <c r="Q230" s="84">
        <v>32.5</v>
      </c>
      <c r="R230" s="85">
        <f t="shared" si="69"/>
        <v>14.403660739130435</v>
      </c>
      <c r="S230" s="84">
        <v>35965.870000000003</v>
      </c>
      <c r="T230" s="84">
        <v>34700</v>
      </c>
      <c r="U230" s="84">
        <v>5</v>
      </c>
      <c r="V230" s="85">
        <f t="shared" si="70"/>
        <v>32.130892507204614</v>
      </c>
      <c r="W230" s="84">
        <v>129915.87</v>
      </c>
      <c r="X230" s="84">
        <v>225200</v>
      </c>
      <c r="Y230" s="84">
        <v>32.5</v>
      </c>
      <c r="Z230" s="85">
        <f t="shared" si="71"/>
        <v>17.306732238010657</v>
      </c>
      <c r="AA230" s="84">
        <v>171135.87</v>
      </c>
      <c r="AB230" s="84">
        <v>238200</v>
      </c>
      <c r="AC230" s="84">
        <v>35</v>
      </c>
      <c r="AD230" s="85">
        <f t="shared" si="72"/>
        <v>22.272090554156172</v>
      </c>
      <c r="AE230" s="84">
        <v>164285.87</v>
      </c>
      <c r="AF230" s="84">
        <v>176000</v>
      </c>
      <c r="AG230" s="84">
        <v>25</v>
      </c>
      <c r="AH230" s="85">
        <f t="shared" si="73"/>
        <v>28.003273295454544</v>
      </c>
      <c r="AI230" s="86">
        <v>126485.87</v>
      </c>
      <c r="AJ230" s="86">
        <v>70800</v>
      </c>
      <c r="AK230" s="86">
        <v>10</v>
      </c>
      <c r="AL230" s="87">
        <f t="shared" si="74"/>
        <v>55.382231214689263</v>
      </c>
      <c r="AM230" s="84">
        <v>107285.87</v>
      </c>
      <c r="AN230" s="84">
        <v>69400</v>
      </c>
      <c r="AO230" s="84">
        <v>10</v>
      </c>
      <c r="AP230" s="85">
        <f t="shared" si="75"/>
        <v>47.923083141210377</v>
      </c>
      <c r="AQ230" s="99">
        <v>122935.87</v>
      </c>
      <c r="AR230" s="86">
        <v>180500</v>
      </c>
      <c r="AS230" s="84">
        <v>25</v>
      </c>
      <c r="AT230" s="85">
        <f t="shared" si="77"/>
        <v>19.070384265927977</v>
      </c>
      <c r="AU230" s="84"/>
      <c r="AV230" s="86"/>
      <c r="AW230" s="86"/>
      <c r="AX230" s="87">
        <f t="shared" si="78"/>
        <v>0</v>
      </c>
      <c r="AY230" s="86">
        <f t="shared" si="79"/>
        <v>1021669.6</v>
      </c>
      <c r="AZ230" s="86">
        <f t="shared" si="80"/>
        <v>1488620</v>
      </c>
      <c r="BA230" s="86">
        <f t="shared" si="81"/>
        <v>210.5</v>
      </c>
      <c r="BB230" s="85">
        <f t="shared" si="76"/>
        <v>20.589598420013168</v>
      </c>
      <c r="BC230" s="88" t="s">
        <v>803</v>
      </c>
      <c r="BD230" s="88" t="s">
        <v>803</v>
      </c>
      <c r="BE230" s="88" t="s">
        <v>805</v>
      </c>
      <c r="BF230" s="88" t="s">
        <v>833</v>
      </c>
    </row>
    <row r="231" spans="1:58" x14ac:dyDescent="0.2">
      <c r="A231" s="83">
        <v>202452</v>
      </c>
      <c r="B231" s="84" t="s">
        <v>473</v>
      </c>
      <c r="C231" s="84">
        <v>116094.53</v>
      </c>
      <c r="D231" s="84">
        <v>393445</v>
      </c>
      <c r="E231" s="84">
        <v>51.75</v>
      </c>
      <c r="F231" s="85">
        <f t="shared" si="67"/>
        <v>8.8521544307336466</v>
      </c>
      <c r="G231" s="84">
        <v>138014.53</v>
      </c>
      <c r="H231" s="84">
        <v>231450</v>
      </c>
      <c r="I231" s="84">
        <v>30</v>
      </c>
      <c r="J231" s="85">
        <f t="shared" si="83"/>
        <v>18.485419874702959</v>
      </c>
      <c r="K231" s="86">
        <v>176294.52</v>
      </c>
      <c r="L231" s="86">
        <v>472310</v>
      </c>
      <c r="M231" s="86">
        <v>62.75</v>
      </c>
      <c r="N231" s="87">
        <f t="shared" si="68"/>
        <v>11.197805678473884</v>
      </c>
      <c r="O231" s="84">
        <v>363176.99</v>
      </c>
      <c r="P231" s="84">
        <v>731585</v>
      </c>
      <c r="Q231" s="84">
        <v>100.5</v>
      </c>
      <c r="R231" s="85">
        <f t="shared" si="69"/>
        <v>15.389171032757643</v>
      </c>
      <c r="S231" s="84">
        <v>-7223.01</v>
      </c>
      <c r="T231" s="84">
        <v>102600</v>
      </c>
      <c r="U231" s="84">
        <v>15</v>
      </c>
      <c r="V231" s="85">
        <f t="shared" si="70"/>
        <v>-2.1823909356725149</v>
      </c>
      <c r="W231" s="84">
        <v>33489.440000000002</v>
      </c>
      <c r="X231" s="84">
        <v>562300</v>
      </c>
      <c r="Y231" s="84">
        <v>80</v>
      </c>
      <c r="Z231" s="85">
        <f t="shared" si="71"/>
        <v>1.7867387515561091</v>
      </c>
      <c r="AA231" s="84">
        <v>285659.45</v>
      </c>
      <c r="AB231" s="84">
        <v>359250</v>
      </c>
      <c r="AC231" s="84">
        <v>52</v>
      </c>
      <c r="AD231" s="85">
        <f t="shared" si="72"/>
        <v>24.649806402226865</v>
      </c>
      <c r="AE231" s="84">
        <v>277149.48</v>
      </c>
      <c r="AF231" s="84">
        <v>722900</v>
      </c>
      <c r="AG231" s="84">
        <v>101.25</v>
      </c>
      <c r="AH231" s="85">
        <f t="shared" si="73"/>
        <v>11.50156923502559</v>
      </c>
      <c r="AI231" s="86">
        <v>462010.73</v>
      </c>
      <c r="AJ231" s="86">
        <v>730270</v>
      </c>
      <c r="AK231" s="86">
        <v>102</v>
      </c>
      <c r="AL231" s="87">
        <f t="shared" si="74"/>
        <v>19.612379845810452</v>
      </c>
      <c r="AM231" s="84">
        <v>527435.73</v>
      </c>
      <c r="AN231" s="84">
        <v>502900</v>
      </c>
      <c r="AO231" s="84">
        <v>70</v>
      </c>
      <c r="AP231" s="85">
        <f t="shared" si="75"/>
        <v>32.512443090077554</v>
      </c>
      <c r="AQ231" s="99">
        <v>418675.73</v>
      </c>
      <c r="AR231" s="86">
        <v>595110</v>
      </c>
      <c r="AS231" s="84">
        <v>80.25</v>
      </c>
      <c r="AT231" s="85">
        <f t="shared" si="77"/>
        <v>19.698745509233586</v>
      </c>
      <c r="AU231" s="84"/>
      <c r="AV231" s="86"/>
      <c r="AW231" s="86"/>
      <c r="AX231" s="87">
        <f t="shared" si="78"/>
        <v>0</v>
      </c>
      <c r="AY231" s="86">
        <f t="shared" si="79"/>
        <v>2790778.1199999996</v>
      </c>
      <c r="AZ231" s="86">
        <f t="shared" si="80"/>
        <v>5404120</v>
      </c>
      <c r="BA231" s="86">
        <f t="shared" si="81"/>
        <v>745.5</v>
      </c>
      <c r="BB231" s="85">
        <f t="shared" si="76"/>
        <v>15.492502683138047</v>
      </c>
      <c r="BC231" s="88" t="s">
        <v>803</v>
      </c>
      <c r="BD231" s="88" t="s">
        <v>803</v>
      </c>
      <c r="BE231" s="88" t="s">
        <v>805</v>
      </c>
      <c r="BF231" s="88" t="s">
        <v>833</v>
      </c>
    </row>
    <row r="232" spans="1:58" x14ac:dyDescent="0.2">
      <c r="A232" s="83">
        <v>203971</v>
      </c>
      <c r="B232" s="84" t="s">
        <v>520</v>
      </c>
      <c r="C232" s="84">
        <v>95602.65</v>
      </c>
      <c r="D232" s="84">
        <v>228708</v>
      </c>
      <c r="E232" s="84">
        <v>30.2</v>
      </c>
      <c r="F232" s="85">
        <f t="shared" si="67"/>
        <v>12.540354950417125</v>
      </c>
      <c r="G232" s="84">
        <v>64562.65</v>
      </c>
      <c r="H232" s="84">
        <v>201580</v>
      </c>
      <c r="I232" s="84">
        <v>27</v>
      </c>
      <c r="J232" s="85">
        <f t="shared" si="83"/>
        <v>9.9287734398253793</v>
      </c>
      <c r="K232" s="86">
        <v>122869.16</v>
      </c>
      <c r="L232" s="86">
        <v>459183</v>
      </c>
      <c r="M232" s="86">
        <v>62.45</v>
      </c>
      <c r="N232" s="87">
        <f t="shared" si="68"/>
        <v>8.0274635602798892</v>
      </c>
      <c r="O232" s="84">
        <v>102684.16</v>
      </c>
      <c r="P232" s="84">
        <v>309540</v>
      </c>
      <c r="Q232" s="84">
        <v>41</v>
      </c>
      <c r="R232" s="85">
        <f t="shared" si="69"/>
        <v>10.283675647735349</v>
      </c>
      <c r="S232" s="84">
        <v>42150.15</v>
      </c>
      <c r="T232" s="84">
        <v>250900</v>
      </c>
      <c r="U232" s="84">
        <v>35</v>
      </c>
      <c r="V232" s="85">
        <f t="shared" si="70"/>
        <v>5.2078702670386603</v>
      </c>
      <c r="W232" s="84">
        <v>82345.149999999994</v>
      </c>
      <c r="X232" s="84">
        <v>274760</v>
      </c>
      <c r="Y232" s="84">
        <v>39</v>
      </c>
      <c r="Z232" s="85">
        <f t="shared" si="71"/>
        <v>8.9909539234240796</v>
      </c>
      <c r="AA232" s="84">
        <v>52445.15</v>
      </c>
      <c r="AB232" s="84">
        <v>283500</v>
      </c>
      <c r="AC232" s="84">
        <v>40</v>
      </c>
      <c r="AD232" s="85">
        <f t="shared" si="72"/>
        <v>5.7347430335096998</v>
      </c>
      <c r="AE232" s="84">
        <v>51500.15</v>
      </c>
      <c r="AF232" s="84">
        <v>297450</v>
      </c>
      <c r="AG232" s="84">
        <v>42.5</v>
      </c>
      <c r="AH232" s="85">
        <f t="shared" si="73"/>
        <v>5.1941654059505797</v>
      </c>
      <c r="AI232" s="86">
        <v>23080.15</v>
      </c>
      <c r="AJ232" s="86">
        <v>471560</v>
      </c>
      <c r="AK232" s="86">
        <v>64</v>
      </c>
      <c r="AL232" s="87">
        <f t="shared" si="74"/>
        <v>1.5172717151581985</v>
      </c>
      <c r="AM232" s="84">
        <v>210979.15</v>
      </c>
      <c r="AN232" s="84">
        <v>723000</v>
      </c>
      <c r="AO232" s="84">
        <v>100</v>
      </c>
      <c r="AP232" s="85">
        <f t="shared" si="75"/>
        <v>9.0461322959889348</v>
      </c>
      <c r="AQ232" s="99">
        <v>56455.15</v>
      </c>
      <c r="AR232" s="86">
        <v>123970</v>
      </c>
      <c r="AS232" s="84">
        <v>15.5</v>
      </c>
      <c r="AT232" s="85">
        <f t="shared" si="77"/>
        <v>12.751022021456805</v>
      </c>
      <c r="AU232" s="84"/>
      <c r="AV232" s="86"/>
      <c r="AW232" s="86"/>
      <c r="AX232" s="87">
        <f t="shared" si="78"/>
        <v>0</v>
      </c>
      <c r="AY232" s="86">
        <f t="shared" si="79"/>
        <v>904673.67000000016</v>
      </c>
      <c r="AZ232" s="86">
        <f t="shared" si="80"/>
        <v>3624151</v>
      </c>
      <c r="BA232" s="86">
        <f t="shared" si="81"/>
        <v>496.65</v>
      </c>
      <c r="BB232" s="85">
        <f t="shared" si="76"/>
        <v>7.4887084175024725</v>
      </c>
      <c r="BC232" s="88" t="s">
        <v>803</v>
      </c>
      <c r="BD232" s="88" t="s">
        <v>803</v>
      </c>
      <c r="BE232" s="88" t="s">
        <v>805</v>
      </c>
      <c r="BF232" s="88" t="s">
        <v>833</v>
      </c>
    </row>
    <row r="233" spans="1:58" x14ac:dyDescent="0.2">
      <c r="A233" s="83">
        <v>206928</v>
      </c>
      <c r="B233" s="84" t="s">
        <v>581</v>
      </c>
      <c r="C233" s="84">
        <v>377170.86</v>
      </c>
      <c r="D233" s="84">
        <v>154925</v>
      </c>
      <c r="E233" s="84">
        <v>20</v>
      </c>
      <c r="F233" s="85">
        <f t="shared" si="67"/>
        <v>73.036151686299817</v>
      </c>
      <c r="G233" s="84">
        <v>430709.86</v>
      </c>
      <c r="H233" s="84">
        <v>454422</v>
      </c>
      <c r="I233" s="84">
        <v>61.05</v>
      </c>
      <c r="J233" s="85">
        <f t="shared" si="83"/>
        <v>29.38239270986</v>
      </c>
      <c r="K233" s="86">
        <v>451180.1</v>
      </c>
      <c r="L233" s="86">
        <v>514630</v>
      </c>
      <c r="M233" s="86">
        <v>69.5</v>
      </c>
      <c r="N233" s="87">
        <f t="shared" si="68"/>
        <v>26.301231953053652</v>
      </c>
      <c r="O233" s="84">
        <v>505585.1</v>
      </c>
      <c r="P233" s="84">
        <v>543070</v>
      </c>
      <c r="Q233" s="84">
        <v>75.5</v>
      </c>
      <c r="R233" s="85">
        <f t="shared" si="69"/>
        <v>28.860253926749774</v>
      </c>
      <c r="S233" s="84">
        <v>291750.09999999998</v>
      </c>
      <c r="T233" s="84">
        <v>188100</v>
      </c>
      <c r="U233" s="84">
        <v>27.5</v>
      </c>
      <c r="V233" s="85">
        <f t="shared" si="70"/>
        <v>48.082153641679952</v>
      </c>
      <c r="W233" s="84">
        <v>494700.1</v>
      </c>
      <c r="X233" s="84">
        <v>630640</v>
      </c>
      <c r="Y233" s="84">
        <v>91</v>
      </c>
      <c r="Z233" s="85">
        <f t="shared" si="71"/>
        <v>23.533240834707598</v>
      </c>
      <c r="AA233" s="84">
        <v>420657.1</v>
      </c>
      <c r="AB233" s="84">
        <v>465400</v>
      </c>
      <c r="AC233" s="84">
        <v>68</v>
      </c>
      <c r="AD233" s="85">
        <f t="shared" si="72"/>
        <v>28.019703695745594</v>
      </c>
      <c r="AE233" s="84">
        <v>433807.1</v>
      </c>
      <c r="AF233" s="84">
        <v>522000</v>
      </c>
      <c r="AG233" s="84">
        <v>75</v>
      </c>
      <c r="AH233" s="85">
        <f t="shared" si="73"/>
        <v>24.93144252873563</v>
      </c>
      <c r="AI233" s="86">
        <v>502116.59</v>
      </c>
      <c r="AJ233" s="86">
        <v>719900</v>
      </c>
      <c r="AK233" s="86">
        <v>102.5</v>
      </c>
      <c r="AL233" s="87">
        <f t="shared" si="74"/>
        <v>21.621911779413807</v>
      </c>
      <c r="AM233" s="84">
        <v>493546.58</v>
      </c>
      <c r="AN233" s="84">
        <v>478220</v>
      </c>
      <c r="AO233" s="84">
        <v>68</v>
      </c>
      <c r="AP233" s="85">
        <f t="shared" si="75"/>
        <v>31.993525950399398</v>
      </c>
      <c r="AQ233" s="99">
        <v>440476.58</v>
      </c>
      <c r="AR233" s="86">
        <v>432400</v>
      </c>
      <c r="AS233" s="84">
        <v>60</v>
      </c>
      <c r="AT233" s="85">
        <f t="shared" si="77"/>
        <v>28.522997779833489</v>
      </c>
      <c r="AU233" s="84"/>
      <c r="AV233" s="86"/>
      <c r="AW233" s="86"/>
      <c r="AX233" s="87">
        <f t="shared" si="78"/>
        <v>0</v>
      </c>
      <c r="AY233" s="86">
        <f t="shared" si="79"/>
        <v>4841700.07</v>
      </c>
      <c r="AZ233" s="86">
        <f t="shared" si="80"/>
        <v>5103707</v>
      </c>
      <c r="BA233" s="86">
        <f t="shared" si="81"/>
        <v>718.05</v>
      </c>
      <c r="BB233" s="85">
        <f t="shared" si="76"/>
        <v>28.459902204417297</v>
      </c>
      <c r="BC233" s="88" t="s">
        <v>803</v>
      </c>
      <c r="BD233" s="88" t="s">
        <v>803</v>
      </c>
      <c r="BE233" s="88" t="s">
        <v>805</v>
      </c>
      <c r="BF233" s="88" t="s">
        <v>833</v>
      </c>
    </row>
    <row r="234" spans="1:58" x14ac:dyDescent="0.2">
      <c r="A234" s="83">
        <v>207857</v>
      </c>
      <c r="B234" s="84" t="s">
        <v>175</v>
      </c>
      <c r="C234" s="84">
        <v>-294244.78000000003</v>
      </c>
      <c r="D234" s="84">
        <v>1899600</v>
      </c>
      <c r="E234" s="84">
        <v>259</v>
      </c>
      <c r="F234" s="85">
        <f t="shared" si="67"/>
        <v>-4.646948515476943</v>
      </c>
      <c r="G234" s="84">
        <v>-62186.79</v>
      </c>
      <c r="H234" s="84">
        <v>3872636</v>
      </c>
      <c r="I234" s="84">
        <v>501.65</v>
      </c>
      <c r="J234" s="85">
        <f t="shared" si="83"/>
        <v>-0.4977980089014305</v>
      </c>
      <c r="K234" s="86">
        <v>-593021.11</v>
      </c>
      <c r="L234" s="86">
        <v>5307974</v>
      </c>
      <c r="M234" s="86">
        <v>702.1</v>
      </c>
      <c r="N234" s="87">
        <f t="shared" si="68"/>
        <v>-3.3516805658806916</v>
      </c>
      <c r="O234" s="84">
        <v>620908.34</v>
      </c>
      <c r="P234" s="84">
        <v>3848350</v>
      </c>
      <c r="Q234" s="84">
        <v>535.5</v>
      </c>
      <c r="R234" s="85">
        <f t="shared" si="69"/>
        <v>5.001665269531097</v>
      </c>
      <c r="S234" s="84">
        <v>-280096.31</v>
      </c>
      <c r="T234" s="84">
        <v>3012999</v>
      </c>
      <c r="U234" s="84">
        <v>409.85</v>
      </c>
      <c r="V234" s="85">
        <f t="shared" si="70"/>
        <v>-2.8818415173718943</v>
      </c>
      <c r="W234" s="84">
        <v>-437436.08</v>
      </c>
      <c r="X234" s="84">
        <v>3818030</v>
      </c>
      <c r="Y234" s="84">
        <v>547</v>
      </c>
      <c r="Z234" s="85">
        <f t="shared" si="71"/>
        <v>-3.4371344384407667</v>
      </c>
      <c r="AA234" s="84">
        <v>-254411.73</v>
      </c>
      <c r="AB234" s="84">
        <v>3611830</v>
      </c>
      <c r="AC234" s="84">
        <v>513.25</v>
      </c>
      <c r="AD234" s="85">
        <f t="shared" si="72"/>
        <v>-2.1835921485784215</v>
      </c>
      <c r="AE234" s="84">
        <v>-242322.13</v>
      </c>
      <c r="AF234" s="84">
        <v>4172720</v>
      </c>
      <c r="AG234" s="84">
        <v>580.5</v>
      </c>
      <c r="AH234" s="85">
        <f t="shared" si="73"/>
        <v>-1.7421882848597559</v>
      </c>
      <c r="AI234" s="86">
        <v>163438.62</v>
      </c>
      <c r="AJ234" s="86">
        <v>5765620</v>
      </c>
      <c r="AK234" s="86">
        <v>801.5</v>
      </c>
      <c r="AL234" s="87">
        <f t="shared" si="74"/>
        <v>0.87876017149933561</v>
      </c>
      <c r="AM234" s="84">
        <v>108923.57</v>
      </c>
      <c r="AN234" s="84">
        <v>2733948</v>
      </c>
      <c r="AO234" s="84">
        <v>373.7</v>
      </c>
      <c r="AP234" s="85">
        <f t="shared" si="75"/>
        <v>1.2350749429030838</v>
      </c>
      <c r="AQ234" s="99">
        <v>401488.57</v>
      </c>
      <c r="AR234" s="86">
        <v>3669430</v>
      </c>
      <c r="AS234" s="84">
        <v>492</v>
      </c>
      <c r="AT234" s="85">
        <f t="shared" si="77"/>
        <v>3.0636038730811053</v>
      </c>
      <c r="AU234" s="84"/>
      <c r="AV234" s="86"/>
      <c r="AW234" s="86"/>
      <c r="AX234" s="87">
        <f t="shared" si="78"/>
        <v>0</v>
      </c>
      <c r="AY234" s="86">
        <f t="shared" si="79"/>
        <v>-868959.82999999961</v>
      </c>
      <c r="AZ234" s="86">
        <f t="shared" si="80"/>
        <v>41713137</v>
      </c>
      <c r="BA234" s="86">
        <f t="shared" si="81"/>
        <v>5716.05</v>
      </c>
      <c r="BB234" s="85">
        <f t="shared" si="76"/>
        <v>-0.62495407382091617</v>
      </c>
      <c r="BC234" s="88" t="s">
        <v>803</v>
      </c>
      <c r="BD234" s="88" t="s">
        <v>803</v>
      </c>
      <c r="BE234" s="88" t="s">
        <v>805</v>
      </c>
      <c r="BF234" s="88" t="s">
        <v>833</v>
      </c>
    </row>
    <row r="235" spans="1:58" x14ac:dyDescent="0.2">
      <c r="A235" s="83">
        <v>207985</v>
      </c>
      <c r="B235" s="84" t="s">
        <v>608</v>
      </c>
      <c r="C235" s="84">
        <v>163444.94</v>
      </c>
      <c r="D235" s="84">
        <v>309600</v>
      </c>
      <c r="E235" s="84">
        <v>40</v>
      </c>
      <c r="F235" s="85">
        <f t="shared" si="67"/>
        <v>15.837687984496124</v>
      </c>
      <c r="G235" s="84">
        <v>58144.94</v>
      </c>
      <c r="H235" s="84">
        <v>299600</v>
      </c>
      <c r="I235" s="84">
        <v>40</v>
      </c>
      <c r="J235" s="85">
        <f t="shared" si="83"/>
        <v>6.0163322429906545</v>
      </c>
      <c r="K235" s="86">
        <v>32357.439999999999</v>
      </c>
      <c r="L235" s="86">
        <v>570950</v>
      </c>
      <c r="M235" s="86">
        <v>77.5</v>
      </c>
      <c r="N235" s="87">
        <f t="shared" si="68"/>
        <v>1.7001895087135475</v>
      </c>
      <c r="O235" s="84">
        <v>94865.45</v>
      </c>
      <c r="P235" s="84">
        <v>729170</v>
      </c>
      <c r="Q235" s="84">
        <v>103</v>
      </c>
      <c r="R235" s="85">
        <f t="shared" si="69"/>
        <v>4.0331184086015606</v>
      </c>
      <c r="S235" s="84">
        <v>89175.45</v>
      </c>
      <c r="T235" s="84">
        <v>323080</v>
      </c>
      <c r="U235" s="84">
        <v>47</v>
      </c>
      <c r="V235" s="85">
        <f t="shared" si="70"/>
        <v>8.5565152593784823</v>
      </c>
      <c r="W235" s="84">
        <v>-18774.55</v>
      </c>
      <c r="X235" s="84">
        <v>136800</v>
      </c>
      <c r="Y235" s="84">
        <v>20</v>
      </c>
      <c r="Z235" s="85">
        <f t="shared" si="71"/>
        <v>-4.1172258771929826</v>
      </c>
      <c r="AA235" s="84">
        <v>141730.45000000001</v>
      </c>
      <c r="AB235" s="84">
        <v>427950</v>
      </c>
      <c r="AC235" s="84">
        <v>61.5</v>
      </c>
      <c r="AD235" s="85">
        <f t="shared" si="72"/>
        <v>10.2667226311485</v>
      </c>
      <c r="AE235" s="84">
        <v>58740.45</v>
      </c>
      <c r="AF235" s="84">
        <v>703000</v>
      </c>
      <c r="AG235" s="84">
        <v>100</v>
      </c>
      <c r="AH235" s="85">
        <f t="shared" si="73"/>
        <v>2.5067048364153628</v>
      </c>
      <c r="AI235" s="86">
        <v>-32677.05</v>
      </c>
      <c r="AJ235" s="86">
        <v>439560</v>
      </c>
      <c r="AK235" s="86">
        <v>62</v>
      </c>
      <c r="AL235" s="87">
        <f t="shared" si="74"/>
        <v>-2.3045512558012557</v>
      </c>
      <c r="AM235" s="84">
        <v>182662.95</v>
      </c>
      <c r="AN235" s="84">
        <v>923200</v>
      </c>
      <c r="AO235" s="84">
        <v>130</v>
      </c>
      <c r="AP235" s="85">
        <f t="shared" si="75"/>
        <v>6.1336129224436746</v>
      </c>
      <c r="AQ235" s="99">
        <v>122112.95</v>
      </c>
      <c r="AR235" s="86">
        <v>548040</v>
      </c>
      <c r="AS235" s="84">
        <v>76</v>
      </c>
      <c r="AT235" s="85">
        <f t="shared" si="77"/>
        <v>6.2388924166119262</v>
      </c>
      <c r="AU235" s="84"/>
      <c r="AV235" s="86"/>
      <c r="AW235" s="86"/>
      <c r="AX235" s="87">
        <f t="shared" si="78"/>
        <v>0</v>
      </c>
      <c r="AY235" s="86">
        <f t="shared" si="79"/>
        <v>891783.41999999993</v>
      </c>
      <c r="AZ235" s="86">
        <f t="shared" si="80"/>
        <v>5410950</v>
      </c>
      <c r="BA235" s="86">
        <f t="shared" si="81"/>
        <v>757</v>
      </c>
      <c r="BB235" s="85">
        <f t="shared" si="76"/>
        <v>4.9443263382585307</v>
      </c>
      <c r="BC235" s="88" t="s">
        <v>803</v>
      </c>
      <c r="BD235" s="88" t="s">
        <v>803</v>
      </c>
      <c r="BE235" s="88" t="s">
        <v>805</v>
      </c>
      <c r="BF235" s="88" t="s">
        <v>833</v>
      </c>
    </row>
    <row r="236" spans="1:58" x14ac:dyDescent="0.2">
      <c r="A236" s="83">
        <v>208631</v>
      </c>
      <c r="B236" s="84" t="s">
        <v>627</v>
      </c>
      <c r="C236" s="84">
        <v>-1600</v>
      </c>
      <c r="D236" s="84">
        <v>70400</v>
      </c>
      <c r="E236" s="84">
        <v>10</v>
      </c>
      <c r="F236" s="85">
        <f t="shared" si="67"/>
        <v>-0.68181818181818188</v>
      </c>
      <c r="G236" s="84">
        <v>-2300</v>
      </c>
      <c r="H236" s="84">
        <v>0</v>
      </c>
      <c r="I236" s="84">
        <v>0</v>
      </c>
      <c r="J236" s="85">
        <f t="shared" si="83"/>
        <v>0</v>
      </c>
      <c r="K236" s="86">
        <v>32450</v>
      </c>
      <c r="L236" s="86">
        <v>36700</v>
      </c>
      <c r="M236" s="86">
        <v>5</v>
      </c>
      <c r="N236" s="87">
        <f t="shared" si="68"/>
        <v>26.525885558583109</v>
      </c>
      <c r="O236" s="84">
        <v>0</v>
      </c>
      <c r="P236" s="84">
        <v>0</v>
      </c>
      <c r="Q236" s="84">
        <v>0</v>
      </c>
      <c r="R236" s="85">
        <f t="shared" si="69"/>
        <v>0</v>
      </c>
      <c r="S236" s="84">
        <v>-1150</v>
      </c>
      <c r="T236" s="84">
        <v>34200</v>
      </c>
      <c r="U236" s="84">
        <v>5</v>
      </c>
      <c r="V236" s="85">
        <f t="shared" si="70"/>
        <v>-1.0423976608187133</v>
      </c>
      <c r="W236" s="84">
        <v>-900</v>
      </c>
      <c r="X236" s="84">
        <v>14080</v>
      </c>
      <c r="Y236" s="84">
        <v>2</v>
      </c>
      <c r="Z236" s="85">
        <f t="shared" si="71"/>
        <v>-1.9176136363636365</v>
      </c>
      <c r="AA236" s="84">
        <v>-1380</v>
      </c>
      <c r="AB236" s="84">
        <v>0</v>
      </c>
      <c r="AC236" s="84">
        <v>0</v>
      </c>
      <c r="AD236" s="85">
        <f t="shared" si="72"/>
        <v>0</v>
      </c>
      <c r="AE236" s="84">
        <v>-1450</v>
      </c>
      <c r="AF236" s="84">
        <v>33700</v>
      </c>
      <c r="AG236" s="84">
        <v>5</v>
      </c>
      <c r="AH236" s="85">
        <f t="shared" si="73"/>
        <v>-1.2908011869436202</v>
      </c>
      <c r="AI236" s="86">
        <v>-1075</v>
      </c>
      <c r="AJ236" s="86">
        <v>17200</v>
      </c>
      <c r="AK236" s="86">
        <v>2.5</v>
      </c>
      <c r="AL236" s="87">
        <f t="shared" si="74"/>
        <v>-1.9374999999999998</v>
      </c>
      <c r="AM236" s="84">
        <v>-1775</v>
      </c>
      <c r="AN236" s="84">
        <v>0</v>
      </c>
      <c r="AO236" s="84">
        <v>0</v>
      </c>
      <c r="AP236" s="85">
        <f t="shared" si="75"/>
        <v>0</v>
      </c>
      <c r="AQ236" s="99">
        <v>-330</v>
      </c>
      <c r="AR236" s="86">
        <v>7340</v>
      </c>
      <c r="AS236" s="84">
        <v>1</v>
      </c>
      <c r="AT236" s="85">
        <f t="shared" si="77"/>
        <v>-1.2588555858310626</v>
      </c>
      <c r="AU236" s="84"/>
      <c r="AV236" s="86"/>
      <c r="AW236" s="86"/>
      <c r="AX236" s="87">
        <f t="shared" si="78"/>
        <v>0</v>
      </c>
      <c r="AY236" s="86">
        <f t="shared" si="79"/>
        <v>20490</v>
      </c>
      <c r="AZ236" s="86">
        <f t="shared" si="80"/>
        <v>213620</v>
      </c>
      <c r="BA236" s="86">
        <f t="shared" si="81"/>
        <v>30.5</v>
      </c>
      <c r="BB236" s="85">
        <f t="shared" si="76"/>
        <v>2.8775395562213273</v>
      </c>
      <c r="BC236" s="88" t="s">
        <v>803</v>
      </c>
      <c r="BD236" s="88" t="s">
        <v>803</v>
      </c>
      <c r="BE236" s="88" t="s">
        <v>805</v>
      </c>
      <c r="BF236" s="88" t="s">
        <v>833</v>
      </c>
    </row>
    <row r="237" spans="1:58" x14ac:dyDescent="0.2">
      <c r="A237" s="83">
        <v>209765</v>
      </c>
      <c r="B237" s="84" t="s">
        <v>672</v>
      </c>
      <c r="C237" s="84">
        <v>143041.24</v>
      </c>
      <c r="D237" s="84">
        <v>165215</v>
      </c>
      <c r="E237" s="84">
        <v>22.25</v>
      </c>
      <c r="F237" s="85">
        <f t="shared" si="67"/>
        <v>25.973653723935474</v>
      </c>
      <c r="G237" s="84">
        <v>124791.25</v>
      </c>
      <c r="H237" s="84">
        <v>130950</v>
      </c>
      <c r="I237" s="84">
        <v>17.5</v>
      </c>
      <c r="J237" s="85">
        <f t="shared" si="83"/>
        <v>29.542029400534556</v>
      </c>
      <c r="K237" s="86">
        <v>205905</v>
      </c>
      <c r="L237" s="86">
        <v>260570</v>
      </c>
      <c r="M237" s="86">
        <v>35.5</v>
      </c>
      <c r="N237" s="87">
        <f t="shared" si="68"/>
        <v>23.706297731895461</v>
      </c>
      <c r="O237" s="84">
        <v>150905</v>
      </c>
      <c r="P237" s="84">
        <v>71000</v>
      </c>
      <c r="Q237" s="84">
        <v>10</v>
      </c>
      <c r="R237" s="85">
        <f t="shared" si="69"/>
        <v>65.888098591549294</v>
      </c>
      <c r="S237" s="84">
        <v>146830</v>
      </c>
      <c r="T237" s="84">
        <v>155650</v>
      </c>
      <c r="U237" s="84">
        <v>22.5</v>
      </c>
      <c r="V237" s="85">
        <f t="shared" si="70"/>
        <v>29.243366527465469</v>
      </c>
      <c r="W237" s="84">
        <v>133355</v>
      </c>
      <c r="X237" s="84">
        <v>86500</v>
      </c>
      <c r="Y237" s="84">
        <v>12.5</v>
      </c>
      <c r="Z237" s="85">
        <f t="shared" si="71"/>
        <v>46.250289017341039</v>
      </c>
      <c r="AA237" s="84">
        <v>127924.72</v>
      </c>
      <c r="AB237" s="84">
        <v>136000</v>
      </c>
      <c r="AC237" s="84">
        <v>20</v>
      </c>
      <c r="AD237" s="85">
        <f t="shared" si="72"/>
        <v>29.159311176470588</v>
      </c>
      <c r="AE237" s="84">
        <v>132299.72</v>
      </c>
      <c r="AF237" s="84">
        <v>140175</v>
      </c>
      <c r="AG237" s="84">
        <v>20</v>
      </c>
      <c r="AH237" s="85">
        <f t="shared" si="73"/>
        <v>28.3145468164794</v>
      </c>
      <c r="AI237" s="86">
        <v>103023.72</v>
      </c>
      <c r="AJ237" s="86">
        <v>88900</v>
      </c>
      <c r="AK237" s="86">
        <v>12.5</v>
      </c>
      <c r="AL237" s="87">
        <f t="shared" si="74"/>
        <v>35.925031721034877</v>
      </c>
      <c r="AM237" s="84">
        <v>104018.73</v>
      </c>
      <c r="AN237" s="84">
        <v>164940</v>
      </c>
      <c r="AO237" s="84">
        <v>23.5</v>
      </c>
      <c r="AP237" s="85">
        <f t="shared" si="75"/>
        <v>19.550022008002909</v>
      </c>
      <c r="AQ237" s="99">
        <v>45723.73</v>
      </c>
      <c r="AR237" s="86">
        <v>148770</v>
      </c>
      <c r="AS237" s="84">
        <v>20.5</v>
      </c>
      <c r="AT237" s="85">
        <f t="shared" si="77"/>
        <v>8.6056627008133368</v>
      </c>
      <c r="AU237" s="84"/>
      <c r="AV237" s="86"/>
      <c r="AW237" s="86"/>
      <c r="AX237" s="87">
        <f t="shared" si="78"/>
        <v>0</v>
      </c>
      <c r="AY237" s="86">
        <f t="shared" si="79"/>
        <v>1417818.1099999999</v>
      </c>
      <c r="AZ237" s="86">
        <f t="shared" si="80"/>
        <v>1548670</v>
      </c>
      <c r="BA237" s="86">
        <f t="shared" si="81"/>
        <v>216.75</v>
      </c>
      <c r="BB237" s="85">
        <f t="shared" si="76"/>
        <v>27.46520775891571</v>
      </c>
      <c r="BC237" s="88" t="s">
        <v>803</v>
      </c>
      <c r="BD237" s="88" t="s">
        <v>803</v>
      </c>
      <c r="BE237" s="88" t="s">
        <v>805</v>
      </c>
      <c r="BF237" s="88" t="s">
        <v>833</v>
      </c>
    </row>
    <row r="238" spans="1:58" x14ac:dyDescent="0.2">
      <c r="A238" s="83">
        <v>211256</v>
      </c>
      <c r="B238" s="84" t="s">
        <v>718</v>
      </c>
      <c r="C238" s="84">
        <v>110330.5</v>
      </c>
      <c r="D238" s="84">
        <v>302600</v>
      </c>
      <c r="E238" s="84">
        <v>40</v>
      </c>
      <c r="F238" s="85">
        <f t="shared" si="67"/>
        <v>10.938251817580966</v>
      </c>
      <c r="G238" s="84">
        <v>132399.5</v>
      </c>
      <c r="H238" s="84">
        <v>752500</v>
      </c>
      <c r="I238" s="84">
        <v>100</v>
      </c>
      <c r="J238" s="85">
        <f t="shared" si="83"/>
        <v>5.4543315614617933</v>
      </c>
      <c r="K238" s="86">
        <v>104656.99</v>
      </c>
      <c r="L238" s="86">
        <v>838785</v>
      </c>
      <c r="M238" s="86">
        <v>111.5</v>
      </c>
      <c r="N238" s="87">
        <f t="shared" si="68"/>
        <v>3.7431638620147001</v>
      </c>
      <c r="O238" s="84">
        <v>203584.96</v>
      </c>
      <c r="P238" s="84">
        <v>728127</v>
      </c>
      <c r="Q238" s="84">
        <v>100.55</v>
      </c>
      <c r="R238" s="85">
        <f t="shared" si="69"/>
        <v>8.6676277078037209</v>
      </c>
      <c r="S238" s="84">
        <v>68129.95</v>
      </c>
      <c r="T238" s="84">
        <v>507960</v>
      </c>
      <c r="U238" s="84">
        <v>74</v>
      </c>
      <c r="V238" s="85">
        <f t="shared" si="70"/>
        <v>4.1578637097409246</v>
      </c>
      <c r="W238" s="84">
        <v>217384.7</v>
      </c>
      <c r="X238" s="84">
        <v>673300</v>
      </c>
      <c r="Y238" s="84">
        <v>95</v>
      </c>
      <c r="Z238" s="85">
        <f t="shared" si="71"/>
        <v>9.6859364324966588</v>
      </c>
      <c r="AA238" s="84">
        <v>175922.71</v>
      </c>
      <c r="AB238" s="84">
        <v>350125</v>
      </c>
      <c r="AC238" s="84">
        <v>49.5</v>
      </c>
      <c r="AD238" s="85">
        <f t="shared" si="72"/>
        <v>15.576162827561584</v>
      </c>
      <c r="AE238" s="84">
        <v>195327.71</v>
      </c>
      <c r="AF238" s="84">
        <v>432418</v>
      </c>
      <c r="AG238" s="84">
        <v>58.7</v>
      </c>
      <c r="AH238" s="85">
        <f t="shared" si="73"/>
        <v>13.551312156293216</v>
      </c>
      <c r="AI238" s="86">
        <v>130872.21</v>
      </c>
      <c r="AJ238" s="86">
        <v>466720</v>
      </c>
      <c r="AK238" s="86">
        <v>66.5</v>
      </c>
      <c r="AL238" s="87">
        <f t="shared" si="74"/>
        <v>8.6926605030853619</v>
      </c>
      <c r="AM238" s="84">
        <v>208330.2</v>
      </c>
      <c r="AN238" s="84">
        <v>394850</v>
      </c>
      <c r="AO238" s="84">
        <v>55</v>
      </c>
      <c r="AP238" s="85">
        <f t="shared" si="75"/>
        <v>16.356176269469419</v>
      </c>
      <c r="AQ238" s="99">
        <v>219818.2</v>
      </c>
      <c r="AR238" s="86">
        <v>593835</v>
      </c>
      <c r="AS238" s="84">
        <v>81.5</v>
      </c>
      <c r="AT238" s="85">
        <f t="shared" si="77"/>
        <v>10.364679751109314</v>
      </c>
      <c r="AU238" s="84"/>
      <c r="AV238" s="86"/>
      <c r="AW238" s="86"/>
      <c r="AX238" s="87">
        <f t="shared" si="78"/>
        <v>0</v>
      </c>
      <c r="AY238" s="86">
        <f t="shared" si="79"/>
        <v>1766757.6299999997</v>
      </c>
      <c r="AZ238" s="86">
        <f t="shared" si="80"/>
        <v>6041220</v>
      </c>
      <c r="BA238" s="86">
        <f t="shared" si="81"/>
        <v>832.25</v>
      </c>
      <c r="BB238" s="85">
        <f t="shared" si="76"/>
        <v>8.7735141080775065</v>
      </c>
      <c r="BC238" s="88" t="s">
        <v>803</v>
      </c>
      <c r="BD238" s="88" t="s">
        <v>803</v>
      </c>
      <c r="BE238" s="88" t="s">
        <v>805</v>
      </c>
      <c r="BF238" s="88" t="s">
        <v>833</v>
      </c>
    </row>
    <row r="239" spans="1:58" x14ac:dyDescent="0.2">
      <c r="A239" s="83">
        <v>173370</v>
      </c>
      <c r="B239" s="84" t="s">
        <v>723</v>
      </c>
      <c r="C239" s="84">
        <v>0</v>
      </c>
      <c r="D239" s="84">
        <v>0</v>
      </c>
      <c r="E239" s="84">
        <v>0</v>
      </c>
      <c r="F239" s="85">
        <f t="shared" si="67"/>
        <v>0</v>
      </c>
      <c r="G239" s="84">
        <v>0</v>
      </c>
      <c r="H239" s="84">
        <v>0</v>
      </c>
      <c r="I239" s="84">
        <v>0</v>
      </c>
      <c r="J239" s="85">
        <f t="shared" si="83"/>
        <v>0</v>
      </c>
      <c r="K239" s="86">
        <v>0</v>
      </c>
      <c r="L239" s="86">
        <v>0</v>
      </c>
      <c r="M239" s="86">
        <v>0</v>
      </c>
      <c r="N239" s="87">
        <f t="shared" si="68"/>
        <v>0</v>
      </c>
      <c r="O239" s="84">
        <v>0</v>
      </c>
      <c r="P239" s="84">
        <v>0</v>
      </c>
      <c r="Q239" s="84">
        <v>0</v>
      </c>
      <c r="R239" s="85">
        <f t="shared" si="69"/>
        <v>0</v>
      </c>
      <c r="S239" s="84">
        <v>0</v>
      </c>
      <c r="T239" s="84">
        <v>0</v>
      </c>
      <c r="U239" s="84">
        <v>0</v>
      </c>
      <c r="V239" s="85">
        <f t="shared" si="70"/>
        <v>0</v>
      </c>
      <c r="W239" s="84">
        <v>0</v>
      </c>
      <c r="X239" s="84">
        <v>0</v>
      </c>
      <c r="Y239" s="84">
        <v>0</v>
      </c>
      <c r="Z239" s="85">
        <f t="shared" si="71"/>
        <v>0</v>
      </c>
      <c r="AA239" s="84">
        <v>0</v>
      </c>
      <c r="AB239" s="84">
        <v>0</v>
      </c>
      <c r="AC239" s="84">
        <v>0</v>
      </c>
      <c r="AD239" s="85">
        <f t="shared" si="72"/>
        <v>0</v>
      </c>
      <c r="AE239" s="84">
        <v>0</v>
      </c>
      <c r="AF239" s="84">
        <v>0</v>
      </c>
      <c r="AG239" s="84">
        <v>0</v>
      </c>
      <c r="AH239" s="85">
        <f t="shared" si="73"/>
        <v>0</v>
      </c>
      <c r="AI239" s="86">
        <v>0</v>
      </c>
      <c r="AJ239" s="86">
        <v>0</v>
      </c>
      <c r="AK239" s="86">
        <v>0</v>
      </c>
      <c r="AL239" s="87">
        <f t="shared" si="74"/>
        <v>0</v>
      </c>
      <c r="AM239" s="84">
        <v>0</v>
      </c>
      <c r="AN239" s="84">
        <v>0</v>
      </c>
      <c r="AO239" s="84">
        <v>0</v>
      </c>
      <c r="AP239" s="85">
        <f t="shared" si="75"/>
        <v>0</v>
      </c>
      <c r="AQ239" s="99">
        <v>0</v>
      </c>
      <c r="AR239" s="86">
        <v>0</v>
      </c>
      <c r="AS239" s="84">
        <v>0</v>
      </c>
      <c r="AT239" s="85">
        <f t="shared" si="77"/>
        <v>0</v>
      </c>
      <c r="AU239" s="84"/>
      <c r="AV239" s="86"/>
      <c r="AW239" s="86"/>
      <c r="AX239" s="87">
        <f t="shared" si="78"/>
        <v>0</v>
      </c>
      <c r="AY239" s="86">
        <f t="shared" si="79"/>
        <v>0</v>
      </c>
      <c r="AZ239" s="86">
        <f t="shared" si="80"/>
        <v>0</v>
      </c>
      <c r="BA239" s="86">
        <f t="shared" si="81"/>
        <v>0</v>
      </c>
      <c r="BB239" s="85">
        <f t="shared" si="76"/>
        <v>0</v>
      </c>
      <c r="BC239" s="88" t="s">
        <v>803</v>
      </c>
      <c r="BD239" s="88" t="s">
        <v>803</v>
      </c>
      <c r="BE239" s="88" t="s">
        <v>805</v>
      </c>
      <c r="BF239" s="88" t="e">
        <v>#N/A</v>
      </c>
    </row>
    <row r="240" spans="1:58" x14ac:dyDescent="0.2">
      <c r="A240" s="83">
        <v>174693</v>
      </c>
      <c r="B240" s="84" t="s">
        <v>870</v>
      </c>
      <c r="C240" s="84">
        <v>0</v>
      </c>
      <c r="D240" s="84">
        <v>0</v>
      </c>
      <c r="E240" s="84">
        <v>0</v>
      </c>
      <c r="F240" s="85">
        <f t="shared" si="67"/>
        <v>0</v>
      </c>
      <c r="G240" s="84">
        <v>0</v>
      </c>
      <c r="H240" s="84">
        <v>0</v>
      </c>
      <c r="I240" s="84">
        <v>0</v>
      </c>
      <c r="J240" s="85">
        <f t="shared" si="83"/>
        <v>0</v>
      </c>
      <c r="K240" s="86">
        <v>0</v>
      </c>
      <c r="L240" s="86">
        <v>0</v>
      </c>
      <c r="M240" s="86">
        <v>0</v>
      </c>
      <c r="N240" s="87">
        <f t="shared" si="68"/>
        <v>0</v>
      </c>
      <c r="O240" s="84">
        <v>0</v>
      </c>
      <c r="P240" s="84">
        <v>0</v>
      </c>
      <c r="Q240" s="84">
        <v>0</v>
      </c>
      <c r="R240" s="85">
        <f t="shared" si="69"/>
        <v>0</v>
      </c>
      <c r="S240" s="84">
        <v>0</v>
      </c>
      <c r="T240" s="84">
        <v>0</v>
      </c>
      <c r="U240" s="84">
        <v>0</v>
      </c>
      <c r="V240" s="85">
        <f t="shared" si="70"/>
        <v>0</v>
      </c>
      <c r="W240" s="84">
        <v>0</v>
      </c>
      <c r="X240" s="84">
        <v>0</v>
      </c>
      <c r="Y240" s="84">
        <v>0</v>
      </c>
      <c r="Z240" s="85">
        <f t="shared" si="71"/>
        <v>0</v>
      </c>
      <c r="AA240" s="84">
        <v>0</v>
      </c>
      <c r="AB240" s="84">
        <v>0</v>
      </c>
      <c r="AC240" s="84">
        <v>0</v>
      </c>
      <c r="AD240" s="85">
        <f t="shared" si="72"/>
        <v>0</v>
      </c>
      <c r="AE240" s="84">
        <v>0</v>
      </c>
      <c r="AF240" s="84">
        <v>0</v>
      </c>
      <c r="AG240" s="84">
        <v>0</v>
      </c>
      <c r="AH240" s="85">
        <f t="shared" si="73"/>
        <v>0</v>
      </c>
      <c r="AI240" s="86">
        <v>0</v>
      </c>
      <c r="AJ240" s="86">
        <v>0</v>
      </c>
      <c r="AK240" s="86">
        <v>0</v>
      </c>
      <c r="AL240" s="87">
        <f t="shared" si="74"/>
        <v>0</v>
      </c>
      <c r="AM240" s="84">
        <v>0</v>
      </c>
      <c r="AN240" s="84">
        <v>0</v>
      </c>
      <c r="AO240" s="84">
        <v>0</v>
      </c>
      <c r="AP240" s="85">
        <f t="shared" si="75"/>
        <v>0</v>
      </c>
      <c r="AQ240" s="99">
        <v>0</v>
      </c>
      <c r="AR240" s="86">
        <v>0</v>
      </c>
      <c r="AS240" s="84">
        <v>0</v>
      </c>
      <c r="AT240" s="85">
        <f t="shared" si="77"/>
        <v>0</v>
      </c>
      <c r="AU240" s="84"/>
      <c r="AV240" s="86"/>
      <c r="AW240" s="86"/>
      <c r="AX240" s="87">
        <f t="shared" si="78"/>
        <v>0</v>
      </c>
      <c r="AY240" s="86">
        <f t="shared" si="79"/>
        <v>0</v>
      </c>
      <c r="AZ240" s="86">
        <f t="shared" si="80"/>
        <v>0</v>
      </c>
      <c r="BA240" s="86">
        <f t="shared" si="81"/>
        <v>0</v>
      </c>
      <c r="BB240" s="85">
        <f t="shared" si="76"/>
        <v>0</v>
      </c>
      <c r="BC240" s="88" t="s">
        <v>803</v>
      </c>
      <c r="BD240" s="88" t="s">
        <v>803</v>
      </c>
      <c r="BE240" s="88" t="s">
        <v>805</v>
      </c>
      <c r="BF240" s="88" t="s">
        <v>833</v>
      </c>
    </row>
    <row r="241" spans="1:58" x14ac:dyDescent="0.2">
      <c r="A241" s="89">
        <v>204434</v>
      </c>
      <c r="B241" s="90" t="s">
        <v>758</v>
      </c>
      <c r="C241" s="84">
        <v>0</v>
      </c>
      <c r="D241" s="84">
        <v>0</v>
      </c>
      <c r="E241" s="84">
        <v>0</v>
      </c>
      <c r="F241" s="85">
        <f t="shared" si="67"/>
        <v>0</v>
      </c>
      <c r="G241" s="84">
        <v>0</v>
      </c>
      <c r="H241" s="84">
        <v>0</v>
      </c>
      <c r="I241" s="84">
        <v>0</v>
      </c>
      <c r="J241" s="85">
        <f t="shared" si="83"/>
        <v>0</v>
      </c>
      <c r="K241" s="86">
        <v>0</v>
      </c>
      <c r="L241" s="86">
        <v>0</v>
      </c>
      <c r="M241" s="86">
        <v>0</v>
      </c>
      <c r="N241" s="87">
        <f t="shared" si="68"/>
        <v>0</v>
      </c>
      <c r="O241" s="84">
        <v>0</v>
      </c>
      <c r="P241" s="84">
        <v>0</v>
      </c>
      <c r="Q241" s="84">
        <v>0</v>
      </c>
      <c r="R241" s="85">
        <f t="shared" si="69"/>
        <v>0</v>
      </c>
      <c r="S241" s="84">
        <v>0</v>
      </c>
      <c r="T241" s="84">
        <v>0</v>
      </c>
      <c r="U241" s="84">
        <v>0</v>
      </c>
      <c r="V241" s="85">
        <f t="shared" si="70"/>
        <v>0</v>
      </c>
      <c r="W241" s="84">
        <v>0</v>
      </c>
      <c r="X241" s="84">
        <v>0</v>
      </c>
      <c r="Y241" s="84">
        <v>0</v>
      </c>
      <c r="Z241" s="85">
        <f t="shared" si="71"/>
        <v>0</v>
      </c>
      <c r="AA241" s="84">
        <v>0</v>
      </c>
      <c r="AB241" s="84">
        <v>0</v>
      </c>
      <c r="AC241" s="84">
        <v>0</v>
      </c>
      <c r="AD241" s="85">
        <f t="shared" si="72"/>
        <v>0</v>
      </c>
      <c r="AE241" s="84">
        <v>0</v>
      </c>
      <c r="AF241" s="84">
        <v>0</v>
      </c>
      <c r="AG241" s="84">
        <v>0</v>
      </c>
      <c r="AH241" s="85">
        <f t="shared" si="73"/>
        <v>0</v>
      </c>
      <c r="AI241" s="86">
        <v>0</v>
      </c>
      <c r="AJ241" s="86">
        <v>0</v>
      </c>
      <c r="AK241" s="86">
        <v>0</v>
      </c>
      <c r="AL241" s="87">
        <f t="shared" si="74"/>
        <v>0</v>
      </c>
      <c r="AM241" s="84">
        <v>0</v>
      </c>
      <c r="AN241" s="84">
        <v>0</v>
      </c>
      <c r="AO241" s="84">
        <v>0</v>
      </c>
      <c r="AP241" s="85">
        <f t="shared" si="75"/>
        <v>0</v>
      </c>
      <c r="AQ241" s="99">
        <v>0</v>
      </c>
      <c r="AR241" s="86">
        <v>0</v>
      </c>
      <c r="AS241" s="84">
        <v>0</v>
      </c>
      <c r="AT241" s="85">
        <f t="shared" si="77"/>
        <v>0</v>
      </c>
      <c r="AU241" s="84"/>
      <c r="AV241" s="86"/>
      <c r="AW241" s="86"/>
      <c r="AX241" s="87">
        <f t="shared" si="78"/>
        <v>0</v>
      </c>
      <c r="AY241" s="86">
        <f t="shared" si="79"/>
        <v>0</v>
      </c>
      <c r="AZ241" s="86">
        <f t="shared" si="80"/>
        <v>0</v>
      </c>
      <c r="BA241" s="86">
        <f t="shared" si="81"/>
        <v>0</v>
      </c>
      <c r="BB241" s="85">
        <f t="shared" si="76"/>
        <v>0</v>
      </c>
      <c r="BC241" s="88" t="s">
        <v>803</v>
      </c>
      <c r="BD241" s="88" t="s">
        <v>803</v>
      </c>
      <c r="BE241" s="88" t="s">
        <v>805</v>
      </c>
      <c r="BF241" s="88" t="s">
        <v>833</v>
      </c>
    </row>
    <row r="242" spans="1:58" x14ac:dyDescent="0.2">
      <c r="A242" s="83">
        <v>119071</v>
      </c>
      <c r="B242" s="84" t="s">
        <v>31</v>
      </c>
      <c r="C242" s="84">
        <v>735599.12</v>
      </c>
      <c r="D242" s="84">
        <v>2516350</v>
      </c>
      <c r="E242" s="84">
        <v>332.75</v>
      </c>
      <c r="F242" s="85">
        <f t="shared" si="67"/>
        <v>8.7698347209251502</v>
      </c>
      <c r="G242" s="84">
        <v>657717.61</v>
      </c>
      <c r="H242" s="84">
        <v>1622185</v>
      </c>
      <c r="I242" s="84">
        <v>208.5</v>
      </c>
      <c r="J242" s="85">
        <f t="shared" si="83"/>
        <v>12.569001630516865</v>
      </c>
      <c r="K242" s="86">
        <v>837892.32</v>
      </c>
      <c r="L242" s="86">
        <v>2661740</v>
      </c>
      <c r="M242" s="86">
        <v>357.6</v>
      </c>
      <c r="N242" s="87">
        <f t="shared" si="68"/>
        <v>9.4437359020790907</v>
      </c>
      <c r="O242" s="84">
        <v>627928.35</v>
      </c>
      <c r="P242" s="84">
        <v>1714464</v>
      </c>
      <c r="Q242" s="84">
        <v>238.65</v>
      </c>
      <c r="R242" s="85">
        <f t="shared" si="69"/>
        <v>11.353856861386415</v>
      </c>
      <c r="S242" s="84">
        <v>616514.31999999995</v>
      </c>
      <c r="T242" s="84">
        <v>1277500</v>
      </c>
      <c r="U242" s="84">
        <v>183</v>
      </c>
      <c r="V242" s="85">
        <f t="shared" si="70"/>
        <v>14.960425769080233</v>
      </c>
      <c r="W242" s="84">
        <v>-12013.45</v>
      </c>
      <c r="X242" s="84">
        <v>526100</v>
      </c>
      <c r="Y242" s="84">
        <v>74.5</v>
      </c>
      <c r="Z242" s="85">
        <f t="shared" si="71"/>
        <v>-0.68504751948298803</v>
      </c>
      <c r="AA242" s="84">
        <v>325601.08</v>
      </c>
      <c r="AB242" s="84">
        <v>1336342</v>
      </c>
      <c r="AC242" s="84">
        <v>193.25</v>
      </c>
      <c r="AD242" s="85">
        <f t="shared" si="72"/>
        <v>7.5531813562695787</v>
      </c>
      <c r="AE242" s="84">
        <v>673833.05</v>
      </c>
      <c r="AF242" s="84">
        <v>1458350</v>
      </c>
      <c r="AG242" s="84">
        <v>205.5</v>
      </c>
      <c r="AH242" s="85">
        <f t="shared" si="73"/>
        <v>13.861550039428122</v>
      </c>
      <c r="AI242" s="86">
        <v>690891.31</v>
      </c>
      <c r="AJ242" s="86">
        <v>2318152</v>
      </c>
      <c r="AK242" s="86">
        <v>320.89999999999998</v>
      </c>
      <c r="AL242" s="87">
        <f t="shared" si="74"/>
        <v>9.2390967503425152</v>
      </c>
      <c r="AM242" s="84">
        <v>755932.86</v>
      </c>
      <c r="AN242" s="84">
        <v>1391910</v>
      </c>
      <c r="AO242" s="84">
        <v>194.25</v>
      </c>
      <c r="AP242" s="85">
        <f t="shared" si="75"/>
        <v>16.835800202599305</v>
      </c>
      <c r="AQ242" s="99">
        <v>755162.36</v>
      </c>
      <c r="AR242" s="86">
        <v>1336670</v>
      </c>
      <c r="AS242" s="84">
        <v>180.5</v>
      </c>
      <c r="AT242" s="85">
        <f t="shared" si="77"/>
        <v>15.818822955553728</v>
      </c>
      <c r="AU242" s="84"/>
      <c r="AV242" s="86"/>
      <c r="AW242" s="86"/>
      <c r="AX242" s="87">
        <f t="shared" si="78"/>
        <v>0</v>
      </c>
      <c r="AY242" s="86">
        <f t="shared" si="79"/>
        <v>6665058.9299999997</v>
      </c>
      <c r="AZ242" s="86">
        <f t="shared" si="80"/>
        <v>18159763</v>
      </c>
      <c r="BA242" s="86">
        <f t="shared" si="81"/>
        <v>2489.4</v>
      </c>
      <c r="BB242" s="85">
        <f t="shared" si="76"/>
        <v>11.010703603345483</v>
      </c>
      <c r="BC242" s="88" t="s">
        <v>803</v>
      </c>
      <c r="BD242" s="88" t="s">
        <v>803</v>
      </c>
      <c r="BE242" s="88" t="s">
        <v>805</v>
      </c>
      <c r="BF242" s="88" t="s">
        <v>832</v>
      </c>
    </row>
    <row r="243" spans="1:58" x14ac:dyDescent="0.2">
      <c r="A243" s="83">
        <v>141512</v>
      </c>
      <c r="B243" s="84" t="s">
        <v>80</v>
      </c>
      <c r="C243" s="84">
        <v>-90596.29</v>
      </c>
      <c r="D243" s="84">
        <v>3686265</v>
      </c>
      <c r="E243" s="84">
        <v>484.90000000000003</v>
      </c>
      <c r="F243" s="85">
        <f t="shared" si="67"/>
        <v>-0.73730149622992369</v>
      </c>
      <c r="G243" s="84">
        <v>398596.72</v>
      </c>
      <c r="H243" s="84">
        <v>4196570</v>
      </c>
      <c r="I243" s="84">
        <v>531.4</v>
      </c>
      <c r="J243" s="85">
        <f t="shared" si="83"/>
        <v>2.9444280257448345</v>
      </c>
      <c r="K243" s="86">
        <v>638978.75</v>
      </c>
      <c r="L243" s="86">
        <v>6202680</v>
      </c>
      <c r="M243" s="86">
        <v>830</v>
      </c>
      <c r="N243" s="87">
        <f t="shared" si="68"/>
        <v>3.0904967691385012</v>
      </c>
      <c r="O243" s="84">
        <v>748126.26</v>
      </c>
      <c r="P243" s="84">
        <v>4864769</v>
      </c>
      <c r="Q243" s="84">
        <v>670.9</v>
      </c>
      <c r="R243" s="85">
        <f t="shared" si="69"/>
        <v>4.7673207217033324</v>
      </c>
      <c r="S243" s="84">
        <v>803415.17</v>
      </c>
      <c r="T243" s="84">
        <v>4758600</v>
      </c>
      <c r="U243" s="84">
        <v>675.5</v>
      </c>
      <c r="V243" s="85">
        <f t="shared" si="70"/>
        <v>5.2338650590509816</v>
      </c>
      <c r="W243" s="84">
        <v>910008.41</v>
      </c>
      <c r="X243" s="84">
        <v>4928730</v>
      </c>
      <c r="Y243" s="84">
        <v>696.75</v>
      </c>
      <c r="Z243" s="85">
        <f t="shared" si="71"/>
        <v>5.5390034146727452</v>
      </c>
      <c r="AA243" s="84">
        <v>485958.40000000002</v>
      </c>
      <c r="AB243" s="84">
        <v>3292760</v>
      </c>
      <c r="AC243" s="84">
        <v>469.25</v>
      </c>
      <c r="AD243" s="85">
        <f t="shared" si="72"/>
        <v>4.5751012524447576</v>
      </c>
      <c r="AE243" s="84">
        <v>1676311.61</v>
      </c>
      <c r="AF243" s="84">
        <v>4837995</v>
      </c>
      <c r="AG243" s="84">
        <v>682.3</v>
      </c>
      <c r="AH243" s="85">
        <f t="shared" si="73"/>
        <v>10.394667274356424</v>
      </c>
      <c r="AI243" s="86">
        <v>2036794.03</v>
      </c>
      <c r="AJ243" s="86">
        <v>6008210</v>
      </c>
      <c r="AK243" s="86">
        <v>833.25</v>
      </c>
      <c r="AL243" s="87">
        <f t="shared" si="74"/>
        <v>10.509055930135599</v>
      </c>
      <c r="AM243" s="84">
        <v>1290790.51</v>
      </c>
      <c r="AN243" s="84">
        <v>5140903</v>
      </c>
      <c r="AO243" s="84">
        <v>707.95</v>
      </c>
      <c r="AP243" s="85">
        <f t="shared" si="75"/>
        <v>7.7835558869716071</v>
      </c>
      <c r="AQ243" s="99">
        <v>1188574.82</v>
      </c>
      <c r="AR243" s="86">
        <v>6449452</v>
      </c>
      <c r="AS243" s="84">
        <v>868.05</v>
      </c>
      <c r="AT243" s="85">
        <f t="shared" si="77"/>
        <v>5.1601430571155511</v>
      </c>
      <c r="AU243" s="84"/>
      <c r="AV243" s="86"/>
      <c r="AW243" s="86"/>
      <c r="AX243" s="87">
        <f t="shared" si="78"/>
        <v>0</v>
      </c>
      <c r="AY243" s="86">
        <f t="shared" si="79"/>
        <v>10086958.390000001</v>
      </c>
      <c r="AZ243" s="86">
        <f t="shared" si="80"/>
        <v>54366934</v>
      </c>
      <c r="BA243" s="86">
        <f t="shared" si="81"/>
        <v>7450.25</v>
      </c>
      <c r="BB243" s="85">
        <f t="shared" si="76"/>
        <v>5.5660440903288757</v>
      </c>
      <c r="BC243" s="88" t="s">
        <v>803</v>
      </c>
      <c r="BD243" s="88" t="s">
        <v>803</v>
      </c>
      <c r="BE243" s="88" t="s">
        <v>805</v>
      </c>
      <c r="BF243" s="88" t="s">
        <v>832</v>
      </c>
    </row>
    <row r="244" spans="1:58" x14ac:dyDescent="0.2">
      <c r="A244" s="83">
        <v>145956</v>
      </c>
      <c r="B244" s="84" t="s">
        <v>117</v>
      </c>
      <c r="C244" s="84">
        <v>-1767.8</v>
      </c>
      <c r="D244" s="84">
        <v>17000</v>
      </c>
      <c r="E244" s="84">
        <v>2.5</v>
      </c>
      <c r="F244" s="85">
        <f t="shared" si="67"/>
        <v>-3.1196470588235297</v>
      </c>
      <c r="G244" s="84">
        <v>-3502.8</v>
      </c>
      <c r="H244" s="84">
        <v>75500</v>
      </c>
      <c r="I244" s="84">
        <v>10</v>
      </c>
      <c r="J244" s="85">
        <f t="shared" si="83"/>
        <v>-1.4382357615894041</v>
      </c>
      <c r="K244" s="86">
        <v>-14677.8</v>
      </c>
      <c r="L244" s="86">
        <v>231250</v>
      </c>
      <c r="M244" s="86">
        <v>31.25</v>
      </c>
      <c r="N244" s="87">
        <f t="shared" si="68"/>
        <v>-1.9041470270270271</v>
      </c>
      <c r="O244" s="84">
        <v>-17240.3</v>
      </c>
      <c r="P244" s="84">
        <v>0</v>
      </c>
      <c r="Q244" s="84">
        <v>0</v>
      </c>
      <c r="R244" s="85">
        <f t="shared" si="69"/>
        <v>0</v>
      </c>
      <c r="S244" s="84">
        <v>-17240.3</v>
      </c>
      <c r="T244" s="84">
        <v>0</v>
      </c>
      <c r="U244" s="84">
        <v>0</v>
      </c>
      <c r="V244" s="85">
        <f t="shared" si="70"/>
        <v>0</v>
      </c>
      <c r="W244" s="84">
        <v>-4115.3</v>
      </c>
      <c r="X244" s="84">
        <v>71875</v>
      </c>
      <c r="Y244" s="84">
        <v>10</v>
      </c>
      <c r="Z244" s="85">
        <f t="shared" si="71"/>
        <v>-1.7176904347826087</v>
      </c>
      <c r="AA244" s="84">
        <v>-1365.3</v>
      </c>
      <c r="AB244" s="84">
        <v>34300</v>
      </c>
      <c r="AC244" s="84">
        <v>5</v>
      </c>
      <c r="AD244" s="85">
        <f t="shared" si="72"/>
        <v>-1.2339446064139941</v>
      </c>
      <c r="AE244" s="84">
        <v>-2065.3000000000002</v>
      </c>
      <c r="AF244" s="84">
        <v>35000</v>
      </c>
      <c r="AG244" s="84">
        <v>5</v>
      </c>
      <c r="AH244" s="85">
        <f t="shared" si="73"/>
        <v>-1.770257142857143</v>
      </c>
      <c r="AI244" s="86">
        <v>-2515.3000000000002</v>
      </c>
      <c r="AJ244" s="86">
        <v>70800</v>
      </c>
      <c r="AK244" s="86">
        <v>10</v>
      </c>
      <c r="AL244" s="87">
        <f t="shared" si="74"/>
        <v>-1.1013319209039549</v>
      </c>
      <c r="AM244" s="84">
        <v>-4115.3</v>
      </c>
      <c r="AN244" s="84">
        <v>0</v>
      </c>
      <c r="AO244" s="84">
        <v>0</v>
      </c>
      <c r="AP244" s="85">
        <f t="shared" si="75"/>
        <v>0</v>
      </c>
      <c r="AQ244" s="99">
        <v>-1765.3</v>
      </c>
      <c r="AR244" s="86">
        <v>36200</v>
      </c>
      <c r="AS244" s="84">
        <v>5</v>
      </c>
      <c r="AT244" s="85">
        <f t="shared" si="77"/>
        <v>-1.3654254143646407</v>
      </c>
      <c r="AU244" s="84"/>
      <c r="AV244" s="86"/>
      <c r="AW244" s="86"/>
      <c r="AX244" s="87">
        <f t="shared" si="78"/>
        <v>0</v>
      </c>
      <c r="AY244" s="86">
        <f t="shared" si="79"/>
        <v>-70370.800000000017</v>
      </c>
      <c r="AZ244" s="86">
        <f t="shared" si="80"/>
        <v>571925</v>
      </c>
      <c r="BA244" s="86">
        <f t="shared" si="81"/>
        <v>78.75</v>
      </c>
      <c r="BB244" s="85">
        <f t="shared" si="76"/>
        <v>-3.691260217685886</v>
      </c>
      <c r="BC244" s="88" t="s">
        <v>803</v>
      </c>
      <c r="BD244" s="88" t="s">
        <v>803</v>
      </c>
      <c r="BE244" s="88" t="s">
        <v>805</v>
      </c>
      <c r="BF244" s="88" t="s">
        <v>832</v>
      </c>
    </row>
    <row r="245" spans="1:58" x14ac:dyDescent="0.2">
      <c r="A245" s="83">
        <v>146845</v>
      </c>
      <c r="B245" s="84" t="s">
        <v>125</v>
      </c>
      <c r="C245" s="84">
        <v>621074.84</v>
      </c>
      <c r="D245" s="84">
        <v>770250</v>
      </c>
      <c r="E245" s="84">
        <v>101.25</v>
      </c>
      <c r="F245" s="85">
        <f t="shared" si="67"/>
        <v>24.189867185978578</v>
      </c>
      <c r="G245" s="84">
        <v>476249.84</v>
      </c>
      <c r="H245" s="84">
        <v>58500</v>
      </c>
      <c r="I245" s="84">
        <v>7.5</v>
      </c>
      <c r="J245" s="85">
        <f t="shared" si="83"/>
        <v>252.37171008547011</v>
      </c>
      <c r="K245" s="86">
        <v>388906.09</v>
      </c>
      <c r="L245" s="86">
        <v>0</v>
      </c>
      <c r="M245" s="86">
        <v>0</v>
      </c>
      <c r="N245" s="87">
        <f t="shared" si="68"/>
        <v>0</v>
      </c>
      <c r="O245" s="84">
        <v>389101.09</v>
      </c>
      <c r="P245" s="84">
        <v>0</v>
      </c>
      <c r="Q245" s="84">
        <v>0</v>
      </c>
      <c r="R245" s="85">
        <f t="shared" si="69"/>
        <v>0</v>
      </c>
      <c r="S245" s="84">
        <v>389.09</v>
      </c>
      <c r="T245" s="84">
        <v>0</v>
      </c>
      <c r="U245" s="84">
        <v>0</v>
      </c>
      <c r="V245" s="85">
        <f t="shared" si="70"/>
        <v>0</v>
      </c>
      <c r="W245" s="84">
        <v>-31271.42</v>
      </c>
      <c r="X245" s="84">
        <v>876750</v>
      </c>
      <c r="Y245" s="84">
        <v>123.5</v>
      </c>
      <c r="Z245" s="85">
        <f t="shared" si="71"/>
        <v>-1.0700229255774165</v>
      </c>
      <c r="AA245" s="84">
        <v>153684.07999999999</v>
      </c>
      <c r="AB245" s="84">
        <v>598305</v>
      </c>
      <c r="AC245" s="84">
        <v>86</v>
      </c>
      <c r="AD245" s="85">
        <f t="shared" si="72"/>
        <v>7.9628391539432224</v>
      </c>
      <c r="AE245" s="84">
        <v>104579.83</v>
      </c>
      <c r="AF245" s="84">
        <v>793865</v>
      </c>
      <c r="AG245" s="84">
        <v>113.75</v>
      </c>
      <c r="AH245" s="85">
        <f t="shared" si="73"/>
        <v>3.9520509154579178</v>
      </c>
      <c r="AI245" s="86">
        <v>114432.56</v>
      </c>
      <c r="AJ245" s="86">
        <v>1081385</v>
      </c>
      <c r="AK245" s="86">
        <v>150.75</v>
      </c>
      <c r="AL245" s="87">
        <f t="shared" si="74"/>
        <v>3.2804314467095432</v>
      </c>
      <c r="AM245" s="84">
        <v>20475.04</v>
      </c>
      <c r="AN245" s="84">
        <v>442660</v>
      </c>
      <c r="AO245" s="84">
        <v>61</v>
      </c>
      <c r="AP245" s="85">
        <f t="shared" si="75"/>
        <v>1.4338911128179641</v>
      </c>
      <c r="AQ245" s="99">
        <v>346323.04</v>
      </c>
      <c r="AR245" s="86">
        <v>703790</v>
      </c>
      <c r="AS245" s="84">
        <v>96</v>
      </c>
      <c r="AT245" s="85">
        <f t="shared" si="77"/>
        <v>13.77832182895466</v>
      </c>
      <c r="AU245" s="84"/>
      <c r="AV245" s="86"/>
      <c r="AW245" s="86"/>
      <c r="AX245" s="87">
        <f t="shared" si="78"/>
        <v>0</v>
      </c>
      <c r="AY245" s="86">
        <f t="shared" si="79"/>
        <v>2583944.0800000005</v>
      </c>
      <c r="AZ245" s="86">
        <f t="shared" si="80"/>
        <v>5325505</v>
      </c>
      <c r="BA245" s="86">
        <f t="shared" si="81"/>
        <v>739.75</v>
      </c>
      <c r="BB245" s="85">
        <f t="shared" si="76"/>
        <v>14.556051003613744</v>
      </c>
      <c r="BC245" s="88" t="s">
        <v>803</v>
      </c>
      <c r="BD245" s="88" t="s">
        <v>803</v>
      </c>
      <c r="BE245" s="88" t="s">
        <v>805</v>
      </c>
      <c r="BF245" s="88" t="s">
        <v>832</v>
      </c>
    </row>
    <row r="246" spans="1:58" x14ac:dyDescent="0.2">
      <c r="A246" s="83">
        <v>149583</v>
      </c>
      <c r="B246" s="84" t="s">
        <v>157</v>
      </c>
      <c r="C246" s="84">
        <v>60559.45</v>
      </c>
      <c r="D246" s="84">
        <v>626300</v>
      </c>
      <c r="E246" s="84">
        <v>83.5</v>
      </c>
      <c r="F246" s="85">
        <f t="shared" si="67"/>
        <v>2.9008198946191919</v>
      </c>
      <c r="G246" s="84">
        <v>41734.449999999997</v>
      </c>
      <c r="H246" s="84">
        <v>442500</v>
      </c>
      <c r="I246" s="84">
        <v>57.5</v>
      </c>
      <c r="J246" s="85">
        <f t="shared" si="83"/>
        <v>2.9237693785310732</v>
      </c>
      <c r="K246" s="86">
        <v>-47470.559999999998</v>
      </c>
      <c r="L246" s="86">
        <v>525400</v>
      </c>
      <c r="M246" s="86">
        <v>71</v>
      </c>
      <c r="N246" s="87">
        <f t="shared" si="68"/>
        <v>-2.7105382565664256</v>
      </c>
      <c r="O246" s="84">
        <v>72149.45</v>
      </c>
      <c r="P246" s="84">
        <v>427920</v>
      </c>
      <c r="Q246" s="84">
        <v>60</v>
      </c>
      <c r="R246" s="85">
        <f t="shared" si="69"/>
        <v>5.2267548840904841</v>
      </c>
      <c r="S246" s="84">
        <v>127849.45</v>
      </c>
      <c r="T246" s="84">
        <v>151800</v>
      </c>
      <c r="U246" s="84">
        <v>22</v>
      </c>
      <c r="V246" s="85">
        <f t="shared" si="70"/>
        <v>26.108912714097496</v>
      </c>
      <c r="W246" s="84">
        <v>-8720.5499999999993</v>
      </c>
      <c r="X246" s="84">
        <v>82800</v>
      </c>
      <c r="Y246" s="84">
        <v>12</v>
      </c>
      <c r="Z246" s="85">
        <f t="shared" si="71"/>
        <v>-3.1596195652173908</v>
      </c>
      <c r="AA246" s="84">
        <v>57559.45</v>
      </c>
      <c r="AB246" s="84">
        <v>205200</v>
      </c>
      <c r="AC246" s="84">
        <v>30</v>
      </c>
      <c r="AD246" s="85">
        <f t="shared" si="72"/>
        <v>8.6956284113060427</v>
      </c>
      <c r="AE246" s="84">
        <v>57959.45</v>
      </c>
      <c r="AF246" s="84">
        <v>211000</v>
      </c>
      <c r="AG246" s="84">
        <v>30</v>
      </c>
      <c r="AH246" s="85">
        <f t="shared" si="73"/>
        <v>8.2406800947867289</v>
      </c>
      <c r="AI246" s="86">
        <v>116759.43</v>
      </c>
      <c r="AJ246" s="86">
        <v>426000</v>
      </c>
      <c r="AK246" s="86">
        <v>60</v>
      </c>
      <c r="AL246" s="87">
        <f t="shared" si="74"/>
        <v>8.4965782394366194</v>
      </c>
      <c r="AM246" s="84">
        <v>61284.43</v>
      </c>
      <c r="AN246" s="84">
        <v>286600</v>
      </c>
      <c r="AO246" s="84">
        <v>40</v>
      </c>
      <c r="AP246" s="85">
        <f t="shared" si="75"/>
        <v>6.6288113398464752</v>
      </c>
      <c r="AQ246" s="99">
        <v>-18215.57</v>
      </c>
      <c r="AR246" s="86">
        <v>292100</v>
      </c>
      <c r="AS246" s="84">
        <v>40</v>
      </c>
      <c r="AT246" s="85">
        <f t="shared" si="77"/>
        <v>-1.7461005135227663</v>
      </c>
      <c r="AU246" s="84"/>
      <c r="AV246" s="86"/>
      <c r="AW246" s="86"/>
      <c r="AX246" s="87">
        <f t="shared" si="78"/>
        <v>0</v>
      </c>
      <c r="AY246" s="86">
        <f t="shared" si="79"/>
        <v>521448.88000000006</v>
      </c>
      <c r="AZ246" s="86">
        <f t="shared" si="80"/>
        <v>3677620</v>
      </c>
      <c r="BA246" s="86">
        <f t="shared" si="81"/>
        <v>506</v>
      </c>
      <c r="BB246" s="85">
        <f t="shared" si="76"/>
        <v>4.2536929862247872</v>
      </c>
      <c r="BC246" s="88" t="s">
        <v>803</v>
      </c>
      <c r="BD246" s="88" t="s">
        <v>803</v>
      </c>
      <c r="BE246" s="88" t="s">
        <v>805</v>
      </c>
      <c r="BF246" s="88" t="s">
        <v>832</v>
      </c>
    </row>
    <row r="247" spans="1:58" x14ac:dyDescent="0.2">
      <c r="A247" s="83">
        <v>149961</v>
      </c>
      <c r="B247" s="84" t="s">
        <v>170</v>
      </c>
      <c r="C247" s="84">
        <v>0</v>
      </c>
      <c r="D247" s="84">
        <v>0</v>
      </c>
      <c r="E247" s="84">
        <v>0</v>
      </c>
      <c r="F247" s="85">
        <f t="shared" si="67"/>
        <v>0</v>
      </c>
      <c r="G247" s="84">
        <v>0</v>
      </c>
      <c r="H247" s="84">
        <v>0</v>
      </c>
      <c r="I247" s="84">
        <v>0</v>
      </c>
      <c r="J247" s="85">
        <f t="shared" si="83"/>
        <v>0</v>
      </c>
      <c r="K247" s="86">
        <v>0</v>
      </c>
      <c r="L247" s="86">
        <v>0</v>
      </c>
      <c r="M247" s="86">
        <v>0</v>
      </c>
      <c r="N247" s="87">
        <f t="shared" si="68"/>
        <v>0</v>
      </c>
      <c r="O247" s="84">
        <v>0</v>
      </c>
      <c r="P247" s="84">
        <v>0</v>
      </c>
      <c r="Q247" s="84">
        <v>0</v>
      </c>
      <c r="R247" s="85">
        <f t="shared" si="69"/>
        <v>0</v>
      </c>
      <c r="S247" s="84">
        <v>0</v>
      </c>
      <c r="T247" s="84">
        <v>0</v>
      </c>
      <c r="U247" s="84">
        <v>0</v>
      </c>
      <c r="V247" s="85">
        <f t="shared" si="70"/>
        <v>0</v>
      </c>
      <c r="W247" s="84">
        <v>0</v>
      </c>
      <c r="X247" s="84">
        <v>0</v>
      </c>
      <c r="Y247" s="84">
        <v>0</v>
      </c>
      <c r="Z247" s="85">
        <f t="shared" si="71"/>
        <v>0</v>
      </c>
      <c r="AA247" s="84">
        <v>0</v>
      </c>
      <c r="AB247" s="84">
        <v>0</v>
      </c>
      <c r="AC247" s="84">
        <v>0</v>
      </c>
      <c r="AD247" s="85">
        <f t="shared" si="72"/>
        <v>0</v>
      </c>
      <c r="AE247" s="84">
        <v>0</v>
      </c>
      <c r="AF247" s="84">
        <v>0</v>
      </c>
      <c r="AG247" s="84">
        <v>0</v>
      </c>
      <c r="AH247" s="85">
        <f t="shared" si="73"/>
        <v>0</v>
      </c>
      <c r="AI247" s="86">
        <v>0</v>
      </c>
      <c r="AJ247" s="86">
        <v>0</v>
      </c>
      <c r="AK247" s="86">
        <v>0</v>
      </c>
      <c r="AL247" s="87">
        <f t="shared" si="74"/>
        <v>0</v>
      </c>
      <c r="AM247" s="84">
        <v>0</v>
      </c>
      <c r="AN247" s="84">
        <v>0</v>
      </c>
      <c r="AO247" s="84">
        <v>0</v>
      </c>
      <c r="AP247" s="85">
        <f t="shared" si="75"/>
        <v>0</v>
      </c>
      <c r="AQ247" s="99">
        <v>0</v>
      </c>
      <c r="AR247" s="86">
        <v>0</v>
      </c>
      <c r="AS247" s="84">
        <v>0</v>
      </c>
      <c r="AT247" s="85">
        <f t="shared" si="77"/>
        <v>0</v>
      </c>
      <c r="AU247" s="84"/>
      <c r="AV247" s="86"/>
      <c r="AW247" s="86"/>
      <c r="AX247" s="87">
        <f t="shared" si="78"/>
        <v>0</v>
      </c>
      <c r="AY247" s="86">
        <f t="shared" si="79"/>
        <v>0</v>
      </c>
      <c r="AZ247" s="86">
        <f t="shared" si="80"/>
        <v>0</v>
      </c>
      <c r="BA247" s="86">
        <f t="shared" si="81"/>
        <v>0</v>
      </c>
      <c r="BB247" s="85">
        <f t="shared" si="76"/>
        <v>0</v>
      </c>
      <c r="BC247" s="88" t="s">
        <v>803</v>
      </c>
      <c r="BD247" s="88" t="s">
        <v>803</v>
      </c>
      <c r="BE247" s="88" t="s">
        <v>805</v>
      </c>
      <c r="BF247" s="88" t="e">
        <v>#N/A</v>
      </c>
    </row>
    <row r="248" spans="1:58" x14ac:dyDescent="0.2">
      <c r="A248" s="83">
        <v>173141</v>
      </c>
      <c r="B248" s="84" t="s">
        <v>247</v>
      </c>
      <c r="C248" s="84">
        <v>-3477.46</v>
      </c>
      <c r="D248" s="84">
        <v>147225</v>
      </c>
      <c r="E248" s="84">
        <v>19.75</v>
      </c>
      <c r="F248" s="85">
        <f t="shared" si="67"/>
        <v>-0.70860112073357107</v>
      </c>
      <c r="G248" s="84">
        <v>-19642.46</v>
      </c>
      <c r="H248" s="84">
        <v>307000</v>
      </c>
      <c r="I248" s="84">
        <v>40</v>
      </c>
      <c r="J248" s="85">
        <f t="shared" si="83"/>
        <v>-1.9834405863192179</v>
      </c>
      <c r="K248" s="86">
        <v>47508.79</v>
      </c>
      <c r="L248" s="86">
        <v>296000</v>
      </c>
      <c r="M248" s="86">
        <v>40</v>
      </c>
      <c r="N248" s="87">
        <f t="shared" si="68"/>
        <v>4.8150800675675676</v>
      </c>
      <c r="O248" s="84">
        <v>198648.79</v>
      </c>
      <c r="P248" s="84">
        <v>367450</v>
      </c>
      <c r="Q248" s="84">
        <v>50</v>
      </c>
      <c r="R248" s="85">
        <f t="shared" si="69"/>
        <v>16.75904882296911</v>
      </c>
      <c r="S248" s="84">
        <v>-9601.2099999999991</v>
      </c>
      <c r="T248" s="84">
        <v>139000</v>
      </c>
      <c r="U248" s="84">
        <v>20</v>
      </c>
      <c r="V248" s="85">
        <f t="shared" si="70"/>
        <v>-2.1412770503597121</v>
      </c>
      <c r="W248" s="84">
        <v>-14251.21</v>
      </c>
      <c r="X248" s="84">
        <v>140000</v>
      </c>
      <c r="Y248" s="84">
        <v>20</v>
      </c>
      <c r="Z248" s="85">
        <f t="shared" si="71"/>
        <v>-3.0538307142857137</v>
      </c>
      <c r="AA248" s="84">
        <v>-22566.21</v>
      </c>
      <c r="AB248" s="84">
        <v>283080</v>
      </c>
      <c r="AC248" s="84">
        <v>40.5</v>
      </c>
      <c r="AD248" s="85">
        <f t="shared" si="72"/>
        <v>-2.4712184188215343</v>
      </c>
      <c r="AE248" s="84">
        <v>-20551.21</v>
      </c>
      <c r="AF248" s="84">
        <v>350000</v>
      </c>
      <c r="AG248" s="84">
        <v>50</v>
      </c>
      <c r="AH248" s="85">
        <f t="shared" si="73"/>
        <v>-1.7615322857142857</v>
      </c>
      <c r="AI248" s="86">
        <v>39626.29</v>
      </c>
      <c r="AJ248" s="86">
        <v>71400</v>
      </c>
      <c r="AK248" s="86">
        <v>10</v>
      </c>
      <c r="AL248" s="87">
        <f t="shared" si="74"/>
        <v>17.204691736694681</v>
      </c>
      <c r="AM248" s="84">
        <v>65596.289999999994</v>
      </c>
      <c r="AN248" s="84">
        <v>142800</v>
      </c>
      <c r="AO248" s="84">
        <v>20</v>
      </c>
      <c r="AP248" s="85">
        <f t="shared" si="75"/>
        <v>14.240090966386555</v>
      </c>
      <c r="AQ248" s="99">
        <v>-7458.71</v>
      </c>
      <c r="AR248" s="86">
        <v>121460</v>
      </c>
      <c r="AS248" s="84">
        <v>16.5</v>
      </c>
      <c r="AT248" s="85">
        <f t="shared" si="77"/>
        <v>-1.7194457434546351</v>
      </c>
      <c r="AU248" s="84"/>
      <c r="AV248" s="86"/>
      <c r="AW248" s="86"/>
      <c r="AX248" s="87">
        <f t="shared" si="78"/>
        <v>0</v>
      </c>
      <c r="AY248" s="86">
        <f t="shared" si="79"/>
        <v>253831.69000000003</v>
      </c>
      <c r="AZ248" s="86">
        <f t="shared" si="80"/>
        <v>2365415</v>
      </c>
      <c r="BA248" s="86">
        <f t="shared" si="81"/>
        <v>326.75</v>
      </c>
      <c r="BB248" s="85">
        <f t="shared" si="76"/>
        <v>3.2192873977716387</v>
      </c>
      <c r="BC248" s="88" t="s">
        <v>803</v>
      </c>
      <c r="BD248" s="88" t="s">
        <v>803</v>
      </c>
      <c r="BE248" s="88" t="s">
        <v>805</v>
      </c>
      <c r="BF248" s="88" t="s">
        <v>832</v>
      </c>
    </row>
    <row r="249" spans="1:58" x14ac:dyDescent="0.2">
      <c r="A249" s="83">
        <v>176821</v>
      </c>
      <c r="B249" s="84" t="s">
        <v>314</v>
      </c>
      <c r="C249" s="84">
        <v>196396.76</v>
      </c>
      <c r="D249" s="84">
        <v>118950</v>
      </c>
      <c r="E249" s="84">
        <v>15.75</v>
      </c>
      <c r="F249" s="85">
        <f t="shared" si="67"/>
        <v>49.532600252206812</v>
      </c>
      <c r="G249" s="84">
        <v>308331.76</v>
      </c>
      <c r="H249" s="84">
        <v>334450</v>
      </c>
      <c r="I249" s="84">
        <v>41.5</v>
      </c>
      <c r="J249" s="85">
        <f t="shared" ref="J249:J280" si="84">IFERROR(G249/(H249/31),0)</f>
        <v>28.57911364927493</v>
      </c>
      <c r="K249" s="86">
        <v>218558.02</v>
      </c>
      <c r="L249" s="86">
        <v>260000</v>
      </c>
      <c r="M249" s="86">
        <v>32.5</v>
      </c>
      <c r="N249" s="87">
        <f t="shared" si="68"/>
        <v>25.218233076923077</v>
      </c>
      <c r="O249" s="84">
        <v>321863.01</v>
      </c>
      <c r="P249" s="84">
        <v>207960</v>
      </c>
      <c r="Q249" s="84">
        <v>27.25</v>
      </c>
      <c r="R249" s="85">
        <f t="shared" si="69"/>
        <v>47.979194604731681</v>
      </c>
      <c r="S249" s="84">
        <v>157863.01</v>
      </c>
      <c r="T249" s="84">
        <v>0</v>
      </c>
      <c r="U249" s="84">
        <v>0</v>
      </c>
      <c r="V249" s="85">
        <f t="shared" si="70"/>
        <v>0</v>
      </c>
      <c r="W249" s="84">
        <v>137863.01</v>
      </c>
      <c r="X249" s="84">
        <v>0</v>
      </c>
      <c r="Y249" s="84">
        <v>0</v>
      </c>
      <c r="Z249" s="85">
        <f t="shared" si="71"/>
        <v>0</v>
      </c>
      <c r="AA249" s="84">
        <v>190388.02</v>
      </c>
      <c r="AB249" s="84">
        <v>287430</v>
      </c>
      <c r="AC249" s="84">
        <v>40.5</v>
      </c>
      <c r="AD249" s="85">
        <f t="shared" si="72"/>
        <v>20.533794732630554</v>
      </c>
      <c r="AE249" s="84">
        <v>151340.51999999999</v>
      </c>
      <c r="AF249" s="84">
        <v>33400</v>
      </c>
      <c r="AG249" s="84">
        <v>4.75</v>
      </c>
      <c r="AH249" s="85">
        <f t="shared" si="73"/>
        <v>135.93459880239521</v>
      </c>
      <c r="AI249" s="86">
        <v>172290.52</v>
      </c>
      <c r="AJ249" s="86">
        <v>160710</v>
      </c>
      <c r="AK249" s="86">
        <v>22</v>
      </c>
      <c r="AL249" s="87">
        <f t="shared" si="74"/>
        <v>33.233813203907658</v>
      </c>
      <c r="AM249" s="84">
        <v>149575.51999999999</v>
      </c>
      <c r="AN249" s="84">
        <v>0</v>
      </c>
      <c r="AO249" s="84">
        <v>0</v>
      </c>
      <c r="AP249" s="85">
        <f t="shared" si="75"/>
        <v>0</v>
      </c>
      <c r="AQ249" s="99">
        <v>73815.520000000004</v>
      </c>
      <c r="AR249" s="86">
        <v>0</v>
      </c>
      <c r="AS249" s="84">
        <v>0</v>
      </c>
      <c r="AT249" s="85">
        <f t="shared" si="77"/>
        <v>0</v>
      </c>
      <c r="AU249" s="84"/>
      <c r="AV249" s="86"/>
      <c r="AW249" s="86"/>
      <c r="AX249" s="87">
        <f t="shared" si="78"/>
        <v>0</v>
      </c>
      <c r="AY249" s="86">
        <f t="shared" si="79"/>
        <v>2078285.6700000002</v>
      </c>
      <c r="AZ249" s="86">
        <f t="shared" si="80"/>
        <v>1402900</v>
      </c>
      <c r="BA249" s="86">
        <f t="shared" si="81"/>
        <v>184.25</v>
      </c>
      <c r="BB249" s="85">
        <f t="shared" si="76"/>
        <v>44.442633188395469</v>
      </c>
      <c r="BC249" s="88" t="s">
        <v>803</v>
      </c>
      <c r="BD249" s="88" t="s">
        <v>803</v>
      </c>
      <c r="BE249" s="88" t="s">
        <v>805</v>
      </c>
      <c r="BF249" s="88" t="s">
        <v>832</v>
      </c>
    </row>
    <row r="250" spans="1:58" x14ac:dyDescent="0.2">
      <c r="A250" s="83">
        <v>202870</v>
      </c>
      <c r="B250" s="84" t="s">
        <v>488</v>
      </c>
      <c r="C250" s="84">
        <v>446443.57</v>
      </c>
      <c r="D250" s="84">
        <v>892840</v>
      </c>
      <c r="E250" s="84">
        <v>116.5</v>
      </c>
      <c r="F250" s="85">
        <f t="shared" si="67"/>
        <v>15.000791967205771</v>
      </c>
      <c r="G250" s="84">
        <v>418651.55</v>
      </c>
      <c r="H250" s="84">
        <v>778250</v>
      </c>
      <c r="I250" s="84">
        <v>100</v>
      </c>
      <c r="J250" s="85">
        <f t="shared" si="84"/>
        <v>16.676129842595564</v>
      </c>
      <c r="K250" s="86">
        <v>470705.55</v>
      </c>
      <c r="L250" s="86">
        <v>1454035</v>
      </c>
      <c r="M250" s="86">
        <v>193</v>
      </c>
      <c r="N250" s="87">
        <f t="shared" si="68"/>
        <v>9.7117101720384991</v>
      </c>
      <c r="O250" s="84">
        <v>422371.09</v>
      </c>
      <c r="P250" s="84">
        <v>1055625</v>
      </c>
      <c r="Q250" s="84">
        <v>142.25</v>
      </c>
      <c r="R250" s="85">
        <f t="shared" si="69"/>
        <v>12.403555988158674</v>
      </c>
      <c r="S250" s="84">
        <v>344910.1</v>
      </c>
      <c r="T250" s="84">
        <v>946650</v>
      </c>
      <c r="U250" s="84">
        <v>130.5</v>
      </c>
      <c r="V250" s="85">
        <f t="shared" si="70"/>
        <v>11.294790154756244</v>
      </c>
      <c r="W250" s="84">
        <v>444240.06</v>
      </c>
      <c r="X250" s="84">
        <v>1165140</v>
      </c>
      <c r="Y250" s="84">
        <v>161.25</v>
      </c>
      <c r="Z250" s="85">
        <f t="shared" si="71"/>
        <v>11.43828363973428</v>
      </c>
      <c r="AA250" s="84">
        <v>363275.06</v>
      </c>
      <c r="AB250" s="84">
        <v>319460</v>
      </c>
      <c r="AC250" s="84">
        <v>45.25</v>
      </c>
      <c r="AD250" s="85">
        <f t="shared" si="72"/>
        <v>35.251758780441996</v>
      </c>
      <c r="AE250" s="84">
        <v>436914.04</v>
      </c>
      <c r="AF250" s="84">
        <v>746090</v>
      </c>
      <c r="AG250" s="84">
        <v>105.2</v>
      </c>
      <c r="AH250" s="85">
        <f t="shared" si="73"/>
        <v>17.568150223163425</v>
      </c>
      <c r="AI250" s="86">
        <v>290303.78000000003</v>
      </c>
      <c r="AJ250" s="86">
        <v>588844</v>
      </c>
      <c r="AK250" s="86">
        <v>82.3</v>
      </c>
      <c r="AL250" s="87">
        <f t="shared" si="74"/>
        <v>15.283194156686662</v>
      </c>
      <c r="AM250" s="84">
        <v>541586.76</v>
      </c>
      <c r="AN250" s="84">
        <v>1057760</v>
      </c>
      <c r="AO250" s="84">
        <v>146.5</v>
      </c>
      <c r="AP250" s="85">
        <f t="shared" si="75"/>
        <v>15.872399750415974</v>
      </c>
      <c r="AQ250" s="99">
        <v>492557.76</v>
      </c>
      <c r="AR250" s="86">
        <v>677380</v>
      </c>
      <c r="AS250" s="84">
        <v>92</v>
      </c>
      <c r="AT250" s="85">
        <f t="shared" si="77"/>
        <v>20.360236912811125</v>
      </c>
      <c r="AU250" s="84"/>
      <c r="AV250" s="86"/>
      <c r="AW250" s="86"/>
      <c r="AX250" s="87">
        <f t="shared" si="78"/>
        <v>0</v>
      </c>
      <c r="AY250" s="86">
        <f t="shared" si="79"/>
        <v>4671959.3199999994</v>
      </c>
      <c r="AZ250" s="86">
        <f t="shared" si="80"/>
        <v>9682074</v>
      </c>
      <c r="BA250" s="86">
        <f t="shared" si="81"/>
        <v>1314.75</v>
      </c>
      <c r="BB250" s="85">
        <f t="shared" si="76"/>
        <v>14.476111172048467</v>
      </c>
      <c r="BC250" s="88" t="s">
        <v>803</v>
      </c>
      <c r="BD250" s="88" t="s">
        <v>803</v>
      </c>
      <c r="BE250" s="88" t="s">
        <v>805</v>
      </c>
      <c r="BF250" s="88" t="s">
        <v>832</v>
      </c>
    </row>
    <row r="251" spans="1:58" x14ac:dyDescent="0.2">
      <c r="A251" s="83">
        <v>203154</v>
      </c>
      <c r="B251" s="84" t="s">
        <v>497</v>
      </c>
      <c r="C251" s="84">
        <v>959431.71</v>
      </c>
      <c r="D251" s="84">
        <v>1639325</v>
      </c>
      <c r="E251" s="84">
        <v>211.5</v>
      </c>
      <c r="F251" s="85">
        <f t="shared" si="67"/>
        <v>17.557806597227518</v>
      </c>
      <c r="G251" s="84">
        <v>1199689.8700000001</v>
      </c>
      <c r="H251" s="84">
        <v>1960600</v>
      </c>
      <c r="I251" s="84">
        <v>250.3</v>
      </c>
      <c r="J251" s="85">
        <f t="shared" si="84"/>
        <v>18.968879919412426</v>
      </c>
      <c r="K251" s="86">
        <v>1232987.3600000001</v>
      </c>
      <c r="L251" s="86">
        <v>1618550</v>
      </c>
      <c r="M251" s="86">
        <v>216.6</v>
      </c>
      <c r="N251" s="87">
        <f t="shared" si="68"/>
        <v>22.853554601340708</v>
      </c>
      <c r="O251" s="84">
        <v>1039137.13</v>
      </c>
      <c r="P251" s="84">
        <v>1063383</v>
      </c>
      <c r="Q251" s="84">
        <v>146.05000000000001</v>
      </c>
      <c r="R251" s="85">
        <f t="shared" si="69"/>
        <v>30.293178497305295</v>
      </c>
      <c r="S251" s="84">
        <v>854830.13</v>
      </c>
      <c r="T251" s="84">
        <v>926855</v>
      </c>
      <c r="U251" s="84">
        <v>127</v>
      </c>
      <c r="V251" s="85">
        <f t="shared" si="70"/>
        <v>28.591024518398239</v>
      </c>
      <c r="W251" s="84">
        <v>1155864.3600000001</v>
      </c>
      <c r="X251" s="84">
        <v>1275125</v>
      </c>
      <c r="Y251" s="84">
        <v>179</v>
      </c>
      <c r="Z251" s="85">
        <f t="shared" si="71"/>
        <v>27.194142378198219</v>
      </c>
      <c r="AA251" s="84">
        <v>678654.36</v>
      </c>
      <c r="AB251" s="84">
        <v>475830</v>
      </c>
      <c r="AC251" s="84">
        <v>65.5</v>
      </c>
      <c r="AD251" s="85">
        <f t="shared" si="72"/>
        <v>44.213868734632115</v>
      </c>
      <c r="AE251" s="84">
        <v>1015542.36</v>
      </c>
      <c r="AF251" s="84">
        <v>1440475</v>
      </c>
      <c r="AG251" s="84">
        <v>204.75</v>
      </c>
      <c r="AH251" s="85">
        <f t="shared" si="73"/>
        <v>21.150155886079244</v>
      </c>
      <c r="AI251" s="86">
        <v>1048911.8500000001</v>
      </c>
      <c r="AJ251" s="86">
        <v>1240785</v>
      </c>
      <c r="AK251" s="86">
        <v>170.75</v>
      </c>
      <c r="AL251" s="87">
        <f t="shared" si="74"/>
        <v>26.206206030859502</v>
      </c>
      <c r="AM251" s="84">
        <v>1152055.83</v>
      </c>
      <c r="AN251" s="84">
        <v>1663056</v>
      </c>
      <c r="AO251" s="84">
        <v>228.4</v>
      </c>
      <c r="AP251" s="85">
        <f t="shared" si="75"/>
        <v>21.474761361012497</v>
      </c>
      <c r="AQ251" s="99">
        <v>1066275.79</v>
      </c>
      <c r="AR251" s="86">
        <v>1163050</v>
      </c>
      <c r="AS251" s="84">
        <v>155</v>
      </c>
      <c r="AT251" s="85">
        <f t="shared" si="77"/>
        <v>25.670196569365032</v>
      </c>
      <c r="AU251" s="84"/>
      <c r="AV251" s="86"/>
      <c r="AW251" s="86"/>
      <c r="AX251" s="87">
        <f t="shared" si="78"/>
        <v>0</v>
      </c>
      <c r="AY251" s="86">
        <f t="shared" si="79"/>
        <v>11403380.75</v>
      </c>
      <c r="AZ251" s="86">
        <f t="shared" si="80"/>
        <v>14467034</v>
      </c>
      <c r="BA251" s="86">
        <f t="shared" si="81"/>
        <v>1954.8500000000001</v>
      </c>
      <c r="BB251" s="85">
        <f t="shared" si="76"/>
        <v>23.646963330562436</v>
      </c>
      <c r="BC251" s="88" t="s">
        <v>803</v>
      </c>
      <c r="BD251" s="88" t="s">
        <v>803</v>
      </c>
      <c r="BE251" s="88" t="s">
        <v>805</v>
      </c>
      <c r="BF251" s="88" t="s">
        <v>832</v>
      </c>
    </row>
    <row r="252" spans="1:58" x14ac:dyDescent="0.2">
      <c r="A252" s="83">
        <v>204445</v>
      </c>
      <c r="B252" s="84" t="s">
        <v>529</v>
      </c>
      <c r="C252" s="84">
        <v>-14065.32</v>
      </c>
      <c r="D252" s="84">
        <v>562000</v>
      </c>
      <c r="E252" s="84">
        <v>72.5</v>
      </c>
      <c r="F252" s="85">
        <f t="shared" si="67"/>
        <v>-0.75081779359430612</v>
      </c>
      <c r="G252" s="84">
        <v>47149.68</v>
      </c>
      <c r="H252" s="84">
        <v>385000</v>
      </c>
      <c r="I252" s="84">
        <v>50</v>
      </c>
      <c r="J252" s="85">
        <f t="shared" si="84"/>
        <v>3.79646774025974</v>
      </c>
      <c r="K252" s="86">
        <v>50352.17</v>
      </c>
      <c r="L252" s="86">
        <v>832800</v>
      </c>
      <c r="M252" s="86">
        <v>110</v>
      </c>
      <c r="N252" s="87">
        <f t="shared" si="68"/>
        <v>1.813838976945245</v>
      </c>
      <c r="O252" s="84">
        <v>119704.16</v>
      </c>
      <c r="P252" s="84">
        <v>801550</v>
      </c>
      <c r="Q252" s="84">
        <v>110</v>
      </c>
      <c r="R252" s="85">
        <f t="shared" si="69"/>
        <v>4.6295664150708005</v>
      </c>
      <c r="S252" s="84">
        <v>53032.160000000003</v>
      </c>
      <c r="T252" s="84">
        <v>317550</v>
      </c>
      <c r="U252" s="84">
        <v>45.05</v>
      </c>
      <c r="V252" s="85">
        <f t="shared" si="70"/>
        <v>5.1771278853723821</v>
      </c>
      <c r="W252" s="84">
        <v>50486.39</v>
      </c>
      <c r="X252" s="84">
        <v>220550</v>
      </c>
      <c r="Y252" s="84">
        <v>31</v>
      </c>
      <c r="Z252" s="85">
        <f t="shared" si="71"/>
        <v>6.8673393788256627</v>
      </c>
      <c r="AA252" s="84">
        <v>49267.64</v>
      </c>
      <c r="AB252" s="84">
        <v>389780</v>
      </c>
      <c r="AC252" s="84">
        <v>54.45</v>
      </c>
      <c r="AD252" s="85">
        <f t="shared" si="72"/>
        <v>3.9183560983118682</v>
      </c>
      <c r="AE252" s="84">
        <v>6608.65</v>
      </c>
      <c r="AF252" s="84">
        <v>159200</v>
      </c>
      <c r="AG252" s="84">
        <v>23</v>
      </c>
      <c r="AH252" s="85">
        <f t="shared" si="73"/>
        <v>1.2453486180904521</v>
      </c>
      <c r="AI252" s="86">
        <v>190188.87</v>
      </c>
      <c r="AJ252" s="86">
        <v>809285</v>
      </c>
      <c r="AK252" s="86">
        <v>113.5</v>
      </c>
      <c r="AL252" s="87">
        <f t="shared" si="74"/>
        <v>7.2852641158553535</v>
      </c>
      <c r="AM252" s="84">
        <v>367199.87</v>
      </c>
      <c r="AN252" s="84">
        <v>806000</v>
      </c>
      <c r="AO252" s="84">
        <v>110</v>
      </c>
      <c r="AP252" s="85">
        <f t="shared" si="75"/>
        <v>14.123071923076923</v>
      </c>
      <c r="AQ252" s="99">
        <v>178196.87</v>
      </c>
      <c r="AR252" s="86">
        <v>638870</v>
      </c>
      <c r="AS252" s="84">
        <v>85.5</v>
      </c>
      <c r="AT252" s="85">
        <f t="shared" si="77"/>
        <v>7.8099024214628958</v>
      </c>
      <c r="AU252" s="84"/>
      <c r="AV252" s="86"/>
      <c r="AW252" s="86"/>
      <c r="AX252" s="87">
        <f t="shared" si="78"/>
        <v>0</v>
      </c>
      <c r="AY252" s="86">
        <f t="shared" si="79"/>
        <v>1098121.1400000001</v>
      </c>
      <c r="AZ252" s="86">
        <f t="shared" si="80"/>
        <v>5922585</v>
      </c>
      <c r="BA252" s="86">
        <f t="shared" si="81"/>
        <v>805</v>
      </c>
      <c r="BB252" s="85">
        <f t="shared" si="76"/>
        <v>5.5623742335483586</v>
      </c>
      <c r="BC252" s="88" t="s">
        <v>803</v>
      </c>
      <c r="BD252" s="88" t="s">
        <v>803</v>
      </c>
      <c r="BE252" s="88" t="s">
        <v>805</v>
      </c>
      <c r="BF252" s="88" t="s">
        <v>832</v>
      </c>
    </row>
    <row r="253" spans="1:58" x14ac:dyDescent="0.2">
      <c r="A253" s="83">
        <v>204705</v>
      </c>
      <c r="B253" s="84" t="s">
        <v>537</v>
      </c>
      <c r="C253" s="84">
        <v>0</v>
      </c>
      <c r="D253" s="84">
        <v>0</v>
      </c>
      <c r="E253" s="84">
        <v>0</v>
      </c>
      <c r="F253" s="85">
        <f t="shared" si="67"/>
        <v>0</v>
      </c>
      <c r="G253" s="84">
        <v>0</v>
      </c>
      <c r="H253" s="84">
        <v>0</v>
      </c>
      <c r="I253" s="84">
        <v>0</v>
      </c>
      <c r="J253" s="85">
        <f t="shared" si="84"/>
        <v>0</v>
      </c>
      <c r="K253" s="86">
        <v>0</v>
      </c>
      <c r="L253" s="86">
        <v>0</v>
      </c>
      <c r="M253" s="86">
        <v>0</v>
      </c>
      <c r="N253" s="87">
        <f t="shared" si="68"/>
        <v>0</v>
      </c>
      <c r="O253" s="84">
        <v>0</v>
      </c>
      <c r="P253" s="84">
        <v>0</v>
      </c>
      <c r="Q253" s="84">
        <v>0</v>
      </c>
      <c r="R253" s="85">
        <f t="shared" si="69"/>
        <v>0</v>
      </c>
      <c r="S253" s="84">
        <v>0</v>
      </c>
      <c r="T253" s="84">
        <v>0</v>
      </c>
      <c r="U253" s="84">
        <v>0</v>
      </c>
      <c r="V253" s="85">
        <f t="shared" si="70"/>
        <v>0</v>
      </c>
      <c r="W253" s="84">
        <v>0</v>
      </c>
      <c r="X253" s="84">
        <v>0</v>
      </c>
      <c r="Y253" s="84">
        <v>0</v>
      </c>
      <c r="Z253" s="85">
        <f t="shared" si="71"/>
        <v>0</v>
      </c>
      <c r="AA253" s="84">
        <v>0</v>
      </c>
      <c r="AB253" s="84">
        <v>0</v>
      </c>
      <c r="AC253" s="84">
        <v>0</v>
      </c>
      <c r="AD253" s="85">
        <f t="shared" si="72"/>
        <v>0</v>
      </c>
      <c r="AE253" s="84">
        <v>0</v>
      </c>
      <c r="AF253" s="84">
        <v>0</v>
      </c>
      <c r="AG253" s="84">
        <v>0</v>
      </c>
      <c r="AH253" s="85">
        <f t="shared" si="73"/>
        <v>0</v>
      </c>
      <c r="AI253" s="86">
        <v>0</v>
      </c>
      <c r="AJ253" s="86">
        <v>0</v>
      </c>
      <c r="AK253" s="86">
        <v>0</v>
      </c>
      <c r="AL253" s="87">
        <f t="shared" si="74"/>
        <v>0</v>
      </c>
      <c r="AM253" s="84">
        <v>0</v>
      </c>
      <c r="AN253" s="84">
        <v>0</v>
      </c>
      <c r="AO253" s="84">
        <v>0</v>
      </c>
      <c r="AP253" s="85">
        <f t="shared" si="75"/>
        <v>0</v>
      </c>
      <c r="AQ253" s="99">
        <v>0</v>
      </c>
      <c r="AR253" s="86">
        <v>0</v>
      </c>
      <c r="AS253" s="84">
        <v>0</v>
      </c>
      <c r="AT253" s="85">
        <f t="shared" si="77"/>
        <v>0</v>
      </c>
      <c r="AU253" s="84"/>
      <c r="AV253" s="86"/>
      <c r="AW253" s="86"/>
      <c r="AX253" s="87">
        <f t="shared" si="78"/>
        <v>0</v>
      </c>
      <c r="AY253" s="86">
        <f t="shared" si="79"/>
        <v>0</v>
      </c>
      <c r="AZ253" s="86">
        <f t="shared" si="80"/>
        <v>0</v>
      </c>
      <c r="BA253" s="86">
        <f t="shared" si="81"/>
        <v>0</v>
      </c>
      <c r="BB253" s="85">
        <f t="shared" si="76"/>
        <v>0</v>
      </c>
      <c r="BC253" s="88" t="s">
        <v>803</v>
      </c>
      <c r="BD253" s="88" t="s">
        <v>803</v>
      </c>
      <c r="BE253" s="88" t="s">
        <v>805</v>
      </c>
      <c r="BF253" s="88" t="s">
        <v>832</v>
      </c>
    </row>
    <row r="254" spans="1:58" x14ac:dyDescent="0.2">
      <c r="A254" s="83">
        <v>206545</v>
      </c>
      <c r="B254" s="84" t="s">
        <v>575</v>
      </c>
      <c r="C254" s="84">
        <v>-150</v>
      </c>
      <c r="D254" s="84">
        <v>0</v>
      </c>
      <c r="E254" s="84">
        <v>0</v>
      </c>
      <c r="F254" s="85">
        <f t="shared" si="67"/>
        <v>0</v>
      </c>
      <c r="G254" s="84">
        <v>18025</v>
      </c>
      <c r="H254" s="84">
        <v>19200</v>
      </c>
      <c r="I254" s="84">
        <v>2.5</v>
      </c>
      <c r="J254" s="85">
        <f t="shared" si="84"/>
        <v>29.102864583333332</v>
      </c>
      <c r="K254" s="86">
        <v>69175</v>
      </c>
      <c r="L254" s="86">
        <v>73800</v>
      </c>
      <c r="M254" s="86">
        <v>10</v>
      </c>
      <c r="N254" s="87">
        <f t="shared" si="68"/>
        <v>28.119918699186993</v>
      </c>
      <c r="O254" s="84">
        <v>-825</v>
      </c>
      <c r="P254" s="84">
        <v>0</v>
      </c>
      <c r="Q254" s="84">
        <v>0</v>
      </c>
      <c r="R254" s="85">
        <f t="shared" si="69"/>
        <v>0</v>
      </c>
      <c r="S254" s="84">
        <v>-825</v>
      </c>
      <c r="T254" s="84">
        <v>0</v>
      </c>
      <c r="U254" s="84">
        <v>0</v>
      </c>
      <c r="V254" s="85">
        <f t="shared" si="70"/>
        <v>0</v>
      </c>
      <c r="W254" s="84">
        <v>31575</v>
      </c>
      <c r="X254" s="84">
        <v>34400</v>
      </c>
      <c r="Y254" s="84">
        <v>5</v>
      </c>
      <c r="Z254" s="85">
        <f t="shared" si="71"/>
        <v>27.536337209302324</v>
      </c>
      <c r="AA254" s="84">
        <v>31225</v>
      </c>
      <c r="AB254" s="84">
        <v>0</v>
      </c>
      <c r="AC254" s="84">
        <v>0</v>
      </c>
      <c r="AD254" s="85">
        <f t="shared" si="72"/>
        <v>0</v>
      </c>
      <c r="AE254" s="84">
        <v>-775</v>
      </c>
      <c r="AF254" s="84">
        <v>0</v>
      </c>
      <c r="AG254" s="84">
        <v>0</v>
      </c>
      <c r="AH254" s="85">
        <f t="shared" si="73"/>
        <v>0</v>
      </c>
      <c r="AI254" s="86">
        <v>-2425</v>
      </c>
      <c r="AJ254" s="86">
        <v>34400</v>
      </c>
      <c r="AK254" s="86">
        <v>5</v>
      </c>
      <c r="AL254" s="87">
        <f t="shared" si="74"/>
        <v>-2.1853197674418605</v>
      </c>
      <c r="AM254" s="84">
        <v>-850</v>
      </c>
      <c r="AN254" s="84">
        <v>34700</v>
      </c>
      <c r="AO254" s="84">
        <v>5</v>
      </c>
      <c r="AP254" s="85">
        <f t="shared" si="75"/>
        <v>-0.75936599423631135</v>
      </c>
      <c r="AQ254" s="99">
        <v>-1150</v>
      </c>
      <c r="AR254" s="86">
        <v>0</v>
      </c>
      <c r="AS254" s="84">
        <v>0</v>
      </c>
      <c r="AT254" s="85">
        <f t="shared" si="77"/>
        <v>0</v>
      </c>
      <c r="AU254" s="84"/>
      <c r="AV254" s="86"/>
      <c r="AW254" s="86"/>
      <c r="AX254" s="87">
        <f t="shared" si="78"/>
        <v>0</v>
      </c>
      <c r="AY254" s="86">
        <f t="shared" si="79"/>
        <v>143000</v>
      </c>
      <c r="AZ254" s="86">
        <f t="shared" si="80"/>
        <v>196500</v>
      </c>
      <c r="BA254" s="86">
        <f t="shared" si="81"/>
        <v>27.5</v>
      </c>
      <c r="BB254" s="85">
        <f t="shared" si="76"/>
        <v>21.832061068702291</v>
      </c>
      <c r="BC254" s="88" t="s">
        <v>803</v>
      </c>
      <c r="BD254" s="88" t="s">
        <v>803</v>
      </c>
      <c r="BE254" s="88" t="s">
        <v>805</v>
      </c>
      <c r="BF254" s="88" t="s">
        <v>832</v>
      </c>
    </row>
    <row r="255" spans="1:58" x14ac:dyDescent="0.2">
      <c r="A255" s="83">
        <v>208315</v>
      </c>
      <c r="B255" s="84" t="s">
        <v>623</v>
      </c>
      <c r="C255" s="84">
        <v>113808.01</v>
      </c>
      <c r="D255" s="84">
        <v>0</v>
      </c>
      <c r="E255" s="84">
        <v>0</v>
      </c>
      <c r="F255" s="85">
        <f t="shared" si="67"/>
        <v>0</v>
      </c>
      <c r="G255" s="84">
        <v>113808.01</v>
      </c>
      <c r="H255" s="84">
        <v>0</v>
      </c>
      <c r="I255" s="84">
        <v>0</v>
      </c>
      <c r="J255" s="85">
        <f t="shared" si="84"/>
        <v>0</v>
      </c>
      <c r="K255" s="86">
        <v>113808.01</v>
      </c>
      <c r="L255" s="86">
        <v>0</v>
      </c>
      <c r="M255" s="86">
        <v>0</v>
      </c>
      <c r="N255" s="87">
        <f t="shared" si="68"/>
        <v>0</v>
      </c>
      <c r="O255" s="84">
        <v>113970.01</v>
      </c>
      <c r="P255" s="84">
        <v>0</v>
      </c>
      <c r="Q255" s="84">
        <v>0</v>
      </c>
      <c r="R255" s="85">
        <f t="shared" si="69"/>
        <v>0</v>
      </c>
      <c r="S255" s="84">
        <v>162</v>
      </c>
      <c r="T255" s="84">
        <v>0</v>
      </c>
      <c r="U255" s="84">
        <v>0</v>
      </c>
      <c r="V255" s="85">
        <f t="shared" si="70"/>
        <v>0</v>
      </c>
      <c r="W255" s="84">
        <v>0</v>
      </c>
      <c r="X255" s="84">
        <v>0</v>
      </c>
      <c r="Y255" s="84">
        <v>0</v>
      </c>
      <c r="Z255" s="85">
        <f t="shared" si="71"/>
        <v>0</v>
      </c>
      <c r="AA255" s="84">
        <v>0</v>
      </c>
      <c r="AB255" s="84">
        <v>0</v>
      </c>
      <c r="AC255" s="84">
        <v>0</v>
      </c>
      <c r="AD255" s="85">
        <f t="shared" si="72"/>
        <v>0</v>
      </c>
      <c r="AE255" s="84">
        <v>0</v>
      </c>
      <c r="AF255" s="84">
        <v>0</v>
      </c>
      <c r="AG255" s="84">
        <v>0</v>
      </c>
      <c r="AH255" s="85">
        <f t="shared" si="73"/>
        <v>0</v>
      </c>
      <c r="AI255" s="86">
        <v>0</v>
      </c>
      <c r="AJ255" s="86">
        <v>0</v>
      </c>
      <c r="AK255" s="86">
        <v>0</v>
      </c>
      <c r="AL255" s="87">
        <f t="shared" si="74"/>
        <v>0</v>
      </c>
      <c r="AM255" s="84">
        <v>0</v>
      </c>
      <c r="AN255" s="84">
        <v>0</v>
      </c>
      <c r="AO255" s="84">
        <v>0</v>
      </c>
      <c r="AP255" s="85">
        <f t="shared" si="75"/>
        <v>0</v>
      </c>
      <c r="AQ255" s="99">
        <v>0</v>
      </c>
      <c r="AR255" s="86">
        <v>0</v>
      </c>
      <c r="AS255" s="84">
        <v>0</v>
      </c>
      <c r="AT255" s="85">
        <f t="shared" si="77"/>
        <v>0</v>
      </c>
      <c r="AU255" s="84"/>
      <c r="AV255" s="86"/>
      <c r="AW255" s="86"/>
      <c r="AX255" s="87">
        <f t="shared" si="78"/>
        <v>0</v>
      </c>
      <c r="AY255" s="86">
        <f t="shared" si="79"/>
        <v>455556.04</v>
      </c>
      <c r="AZ255" s="86">
        <f t="shared" si="80"/>
        <v>0</v>
      </c>
      <c r="BA255" s="86">
        <f t="shared" si="81"/>
        <v>0</v>
      </c>
      <c r="BB255" s="85">
        <f t="shared" si="76"/>
        <v>0</v>
      </c>
      <c r="BC255" s="88" t="s">
        <v>803</v>
      </c>
      <c r="BD255" s="88" t="s">
        <v>803</v>
      </c>
      <c r="BE255" s="88" t="s">
        <v>805</v>
      </c>
      <c r="BF255" s="88" t="s">
        <v>832</v>
      </c>
    </row>
    <row r="256" spans="1:58" x14ac:dyDescent="0.2">
      <c r="A256" s="83">
        <v>208835</v>
      </c>
      <c r="B256" s="84" t="s">
        <v>634</v>
      </c>
      <c r="C256" s="84">
        <v>188945.46</v>
      </c>
      <c r="D256" s="84">
        <v>264500</v>
      </c>
      <c r="E256" s="84">
        <v>34</v>
      </c>
      <c r="F256" s="85">
        <f t="shared" si="67"/>
        <v>21.43048695652174</v>
      </c>
      <c r="G256" s="84">
        <v>214820.46</v>
      </c>
      <c r="H256" s="84">
        <v>391850</v>
      </c>
      <c r="I256" s="84">
        <v>50</v>
      </c>
      <c r="J256" s="85">
        <f t="shared" si="84"/>
        <v>16.994855837692995</v>
      </c>
      <c r="K256" s="86">
        <v>243310.46</v>
      </c>
      <c r="L256" s="86">
        <v>562200</v>
      </c>
      <c r="M256" s="86">
        <v>75</v>
      </c>
      <c r="N256" s="87">
        <f t="shared" si="68"/>
        <v>12.983482390608325</v>
      </c>
      <c r="O256" s="84">
        <v>292480.48</v>
      </c>
      <c r="P256" s="84">
        <v>798130</v>
      </c>
      <c r="Q256" s="84">
        <v>110</v>
      </c>
      <c r="R256" s="85">
        <f t="shared" si="69"/>
        <v>11.36017300439778</v>
      </c>
      <c r="S256" s="84">
        <v>264712.99</v>
      </c>
      <c r="T256" s="84">
        <v>452850</v>
      </c>
      <c r="U256" s="84">
        <v>64.5</v>
      </c>
      <c r="V256" s="85">
        <f t="shared" si="70"/>
        <v>18.121017312575908</v>
      </c>
      <c r="W256" s="84">
        <v>395357.99</v>
      </c>
      <c r="X256" s="84">
        <v>794650</v>
      </c>
      <c r="Y256" s="84">
        <v>112.5</v>
      </c>
      <c r="Z256" s="85">
        <f t="shared" si="71"/>
        <v>14.925740514692004</v>
      </c>
      <c r="AA256" s="84">
        <v>428757.99</v>
      </c>
      <c r="AB256" s="84">
        <v>544080</v>
      </c>
      <c r="AC256" s="84">
        <v>78</v>
      </c>
      <c r="AD256" s="85">
        <f t="shared" si="72"/>
        <v>24.429307620202909</v>
      </c>
      <c r="AE256" s="84">
        <v>523651.73</v>
      </c>
      <c r="AF256" s="84">
        <v>800575</v>
      </c>
      <c r="AG256" s="84">
        <v>113.5</v>
      </c>
      <c r="AH256" s="85">
        <f t="shared" si="73"/>
        <v>19.622835961652562</v>
      </c>
      <c r="AI256" s="86">
        <v>592229.25</v>
      </c>
      <c r="AJ256" s="86">
        <v>1100540</v>
      </c>
      <c r="AK256" s="86">
        <v>151</v>
      </c>
      <c r="AL256" s="87">
        <f t="shared" si="74"/>
        <v>16.681907745288676</v>
      </c>
      <c r="AM256" s="84">
        <v>655429.23</v>
      </c>
      <c r="AN256" s="84">
        <v>748460</v>
      </c>
      <c r="AO256" s="84">
        <v>104</v>
      </c>
      <c r="AP256" s="85">
        <f t="shared" si="75"/>
        <v>27.146816302808432</v>
      </c>
      <c r="AQ256" s="99">
        <v>615811.23</v>
      </c>
      <c r="AR256" s="86">
        <v>578740</v>
      </c>
      <c r="AS256" s="84">
        <v>78.5</v>
      </c>
      <c r="AT256" s="85">
        <f t="shared" si="77"/>
        <v>29.793541901371945</v>
      </c>
      <c r="AU256" s="84"/>
      <c r="AV256" s="86"/>
      <c r="AW256" s="86"/>
      <c r="AX256" s="87">
        <f t="shared" si="78"/>
        <v>0</v>
      </c>
      <c r="AY256" s="86">
        <f t="shared" si="79"/>
        <v>4415507.2699999996</v>
      </c>
      <c r="AZ256" s="86">
        <f t="shared" si="80"/>
        <v>7036575</v>
      </c>
      <c r="BA256" s="86">
        <f t="shared" si="81"/>
        <v>971</v>
      </c>
      <c r="BB256" s="85">
        <f t="shared" si="76"/>
        <v>18.825240703040894</v>
      </c>
      <c r="BC256" s="88" t="s">
        <v>803</v>
      </c>
      <c r="BD256" s="88" t="s">
        <v>803</v>
      </c>
      <c r="BE256" s="88" t="s">
        <v>805</v>
      </c>
      <c r="BF256" s="88" t="s">
        <v>832</v>
      </c>
    </row>
    <row r="257" spans="1:58" x14ac:dyDescent="0.2">
      <c r="A257" s="83">
        <v>209783</v>
      </c>
      <c r="B257" s="84" t="s">
        <v>673</v>
      </c>
      <c r="C257" s="84">
        <v>-7281.26</v>
      </c>
      <c r="D257" s="84">
        <v>301630</v>
      </c>
      <c r="E257" s="84">
        <v>38.25</v>
      </c>
      <c r="F257" s="85">
        <f t="shared" si="67"/>
        <v>-0.72419122766303079</v>
      </c>
      <c r="G257" s="84">
        <v>-2136.2600000000002</v>
      </c>
      <c r="H257" s="84">
        <v>45720</v>
      </c>
      <c r="I257" s="84">
        <v>5.5</v>
      </c>
      <c r="J257" s="85">
        <f t="shared" si="84"/>
        <v>-1.4484702537182854</v>
      </c>
      <c r="K257" s="86">
        <v>18788.740000000002</v>
      </c>
      <c r="L257" s="86">
        <v>184500</v>
      </c>
      <c r="M257" s="86">
        <v>25</v>
      </c>
      <c r="N257" s="87">
        <f t="shared" si="68"/>
        <v>3.0550796747967484</v>
      </c>
      <c r="O257" s="84">
        <v>-12391.26</v>
      </c>
      <c r="P257" s="84">
        <v>212860</v>
      </c>
      <c r="Q257" s="84">
        <v>29.5</v>
      </c>
      <c r="R257" s="85">
        <f t="shared" si="69"/>
        <v>-1.804608944846378</v>
      </c>
      <c r="S257" s="84">
        <v>-5794.26</v>
      </c>
      <c r="T257" s="84">
        <v>68800</v>
      </c>
      <c r="U257" s="84">
        <v>10</v>
      </c>
      <c r="V257" s="85">
        <f t="shared" si="70"/>
        <v>-2.6107857558139536</v>
      </c>
      <c r="W257" s="84">
        <v>24820.74</v>
      </c>
      <c r="X257" s="84">
        <v>157050</v>
      </c>
      <c r="Y257" s="84">
        <v>22.5</v>
      </c>
      <c r="Z257" s="85">
        <f t="shared" si="71"/>
        <v>4.7413065902578797</v>
      </c>
      <c r="AA257" s="84">
        <v>67349.75</v>
      </c>
      <c r="AB257" s="84">
        <v>148590</v>
      </c>
      <c r="AC257" s="84">
        <v>19.75</v>
      </c>
      <c r="AD257" s="85">
        <f t="shared" si="72"/>
        <v>14.051027996500437</v>
      </c>
      <c r="AE257" s="84">
        <v>-8200.25</v>
      </c>
      <c r="AF257" s="84">
        <v>129375</v>
      </c>
      <c r="AG257" s="84">
        <v>18.75</v>
      </c>
      <c r="AH257" s="85">
        <f t="shared" si="73"/>
        <v>-1.9015072463768117</v>
      </c>
      <c r="AI257" s="86">
        <v>-5625.25</v>
      </c>
      <c r="AJ257" s="86">
        <v>139600</v>
      </c>
      <c r="AK257" s="86">
        <v>20</v>
      </c>
      <c r="AL257" s="87">
        <f t="shared" si="74"/>
        <v>-1.2491601002865329</v>
      </c>
      <c r="AM257" s="84">
        <v>-9455.25</v>
      </c>
      <c r="AN257" s="84">
        <v>249840</v>
      </c>
      <c r="AO257" s="84">
        <v>36</v>
      </c>
      <c r="AP257" s="85">
        <f t="shared" si="75"/>
        <v>-1.1732018491834775</v>
      </c>
      <c r="AQ257" s="99">
        <v>-3775.25</v>
      </c>
      <c r="AR257" s="86">
        <v>35380</v>
      </c>
      <c r="AS257" s="84">
        <v>4.5</v>
      </c>
      <c r="AT257" s="85">
        <f t="shared" si="77"/>
        <v>-2.9877614471452798</v>
      </c>
      <c r="AU257" s="84"/>
      <c r="AV257" s="86"/>
      <c r="AW257" s="86"/>
      <c r="AX257" s="87">
        <f t="shared" si="78"/>
        <v>0</v>
      </c>
      <c r="AY257" s="86">
        <f t="shared" si="79"/>
        <v>56300.19</v>
      </c>
      <c r="AZ257" s="86">
        <f t="shared" si="80"/>
        <v>1673345</v>
      </c>
      <c r="BA257" s="86">
        <f t="shared" si="81"/>
        <v>229.75</v>
      </c>
      <c r="BB257" s="85">
        <f t="shared" si="76"/>
        <v>1.0093589188123191</v>
      </c>
      <c r="BC257" s="88" t="s">
        <v>803</v>
      </c>
      <c r="BD257" s="88" t="s">
        <v>803</v>
      </c>
      <c r="BE257" s="88" t="s">
        <v>805</v>
      </c>
      <c r="BF257" s="88" t="s">
        <v>832</v>
      </c>
    </row>
    <row r="258" spans="1:58" x14ac:dyDescent="0.2">
      <c r="A258" s="83">
        <v>210433</v>
      </c>
      <c r="B258" s="84" t="s">
        <v>691</v>
      </c>
      <c r="C258" s="84">
        <v>105320.48</v>
      </c>
      <c r="D258" s="84">
        <v>455875</v>
      </c>
      <c r="E258" s="84">
        <v>60.75</v>
      </c>
      <c r="F258" s="85">
        <f t="shared" si="67"/>
        <v>6.9308788593364401</v>
      </c>
      <c r="G258" s="84">
        <v>24932.99</v>
      </c>
      <c r="H258" s="84">
        <v>229390</v>
      </c>
      <c r="I258" s="84">
        <v>30.5</v>
      </c>
      <c r="J258" s="85">
        <f t="shared" si="84"/>
        <v>3.3694698548323818</v>
      </c>
      <c r="K258" s="86">
        <v>-60953.24</v>
      </c>
      <c r="L258" s="86">
        <v>750555</v>
      </c>
      <c r="M258" s="86">
        <v>101</v>
      </c>
      <c r="N258" s="87">
        <f t="shared" si="68"/>
        <v>-2.4363267182285107</v>
      </c>
      <c r="O258" s="84">
        <v>105081.75</v>
      </c>
      <c r="P258" s="84">
        <v>552850</v>
      </c>
      <c r="Q258" s="84">
        <v>75</v>
      </c>
      <c r="R258" s="85">
        <f t="shared" si="69"/>
        <v>5.8922569413041508</v>
      </c>
      <c r="S258" s="84">
        <v>119746.72</v>
      </c>
      <c r="T258" s="84">
        <v>402950</v>
      </c>
      <c r="U258" s="84">
        <v>56.5</v>
      </c>
      <c r="V258" s="85">
        <f t="shared" si="70"/>
        <v>9.2124291351284278</v>
      </c>
      <c r="W258" s="84">
        <v>-25855.79</v>
      </c>
      <c r="X258" s="84">
        <v>286300</v>
      </c>
      <c r="Y258" s="84">
        <v>41</v>
      </c>
      <c r="Z258" s="85">
        <f t="shared" si="71"/>
        <v>-2.7093038770520432</v>
      </c>
      <c r="AA258" s="84">
        <v>69194.210000000006</v>
      </c>
      <c r="AB258" s="84">
        <v>273300</v>
      </c>
      <c r="AC258" s="84">
        <v>40</v>
      </c>
      <c r="AD258" s="85">
        <f t="shared" si="72"/>
        <v>7.8485931577021599</v>
      </c>
      <c r="AE258" s="84">
        <v>-19123.29</v>
      </c>
      <c r="AF258" s="84">
        <v>308310</v>
      </c>
      <c r="AG258" s="84">
        <v>43.5</v>
      </c>
      <c r="AH258" s="85">
        <f t="shared" si="73"/>
        <v>-1.8607852486134087</v>
      </c>
      <c r="AI258" s="86">
        <v>24365.72</v>
      </c>
      <c r="AJ258" s="86">
        <v>369806</v>
      </c>
      <c r="AK258" s="86">
        <v>51.300000000000004</v>
      </c>
      <c r="AL258" s="87">
        <f t="shared" si="74"/>
        <v>2.0425231607924155</v>
      </c>
      <c r="AM258" s="84">
        <v>77330.75</v>
      </c>
      <c r="AN258" s="84">
        <v>322350</v>
      </c>
      <c r="AO258" s="84">
        <v>45</v>
      </c>
      <c r="AP258" s="85">
        <f t="shared" si="75"/>
        <v>7.4368023887079264</v>
      </c>
      <c r="AQ258" s="99">
        <v>-9646.25</v>
      </c>
      <c r="AR258" s="86">
        <v>85580</v>
      </c>
      <c r="AS258" s="84">
        <v>11.5</v>
      </c>
      <c r="AT258" s="85">
        <f t="shared" si="77"/>
        <v>-3.1560528160785228</v>
      </c>
      <c r="AU258" s="84"/>
      <c r="AV258" s="86"/>
      <c r="AW258" s="86"/>
      <c r="AX258" s="87">
        <f t="shared" si="78"/>
        <v>0</v>
      </c>
      <c r="AY258" s="86">
        <f t="shared" si="79"/>
        <v>410394.05000000005</v>
      </c>
      <c r="AZ258" s="86">
        <f t="shared" si="80"/>
        <v>4037266</v>
      </c>
      <c r="BA258" s="86">
        <f t="shared" si="81"/>
        <v>556.04999999999995</v>
      </c>
      <c r="BB258" s="85">
        <f t="shared" si="76"/>
        <v>3.0495442955703198</v>
      </c>
      <c r="BC258" s="88" t="s">
        <v>803</v>
      </c>
      <c r="BD258" s="88" t="s">
        <v>803</v>
      </c>
      <c r="BE258" s="88" t="s">
        <v>805</v>
      </c>
      <c r="BF258" s="88" t="s">
        <v>832</v>
      </c>
    </row>
    <row r="259" spans="1:58" x14ac:dyDescent="0.2">
      <c r="A259" s="83">
        <v>210855</v>
      </c>
      <c r="B259" s="84" t="s">
        <v>272</v>
      </c>
      <c r="C259" s="84">
        <v>60147.9</v>
      </c>
      <c r="D259" s="84">
        <v>1214265</v>
      </c>
      <c r="E259" s="84">
        <v>150.25</v>
      </c>
      <c r="F259" s="85">
        <f t="shared" si="67"/>
        <v>1.4860322911390842</v>
      </c>
      <c r="G259" s="84">
        <v>162999.9</v>
      </c>
      <c r="H259" s="84">
        <v>565500</v>
      </c>
      <c r="I259" s="84">
        <v>75</v>
      </c>
      <c r="J259" s="85">
        <f t="shared" si="84"/>
        <v>8.9354498673740057</v>
      </c>
      <c r="K259" s="86">
        <v>96829.39</v>
      </c>
      <c r="L259" s="86">
        <v>860225</v>
      </c>
      <c r="M259" s="86">
        <v>111.75</v>
      </c>
      <c r="N259" s="87">
        <f t="shared" si="68"/>
        <v>3.3768859310064228</v>
      </c>
      <c r="O259" s="84">
        <v>159008.39000000001</v>
      </c>
      <c r="P259" s="84">
        <v>546875</v>
      </c>
      <c r="Q259" s="84">
        <v>74.650000000000006</v>
      </c>
      <c r="R259" s="85">
        <f t="shared" si="69"/>
        <v>9.0135041645714296</v>
      </c>
      <c r="S259" s="84">
        <v>23194.39</v>
      </c>
      <c r="T259" s="84">
        <v>138000</v>
      </c>
      <c r="U259" s="84">
        <v>20</v>
      </c>
      <c r="V259" s="85">
        <f t="shared" si="70"/>
        <v>5.2103339855072459</v>
      </c>
      <c r="W259" s="84">
        <v>12095.14</v>
      </c>
      <c r="X259" s="84">
        <v>59300</v>
      </c>
      <c r="Y259" s="84">
        <v>8</v>
      </c>
      <c r="Z259" s="85">
        <f t="shared" si="71"/>
        <v>6.1189578414839794</v>
      </c>
      <c r="AA259" s="84">
        <v>32470.639999999999</v>
      </c>
      <c r="AB259" s="84">
        <v>173786</v>
      </c>
      <c r="AC259" s="84">
        <v>24.1</v>
      </c>
      <c r="AD259" s="85">
        <f t="shared" si="72"/>
        <v>5.7921227256510877</v>
      </c>
      <c r="AE259" s="84">
        <v>99850.14</v>
      </c>
      <c r="AF259" s="84">
        <v>342400</v>
      </c>
      <c r="AG259" s="84">
        <v>50</v>
      </c>
      <c r="AH259" s="85">
        <f t="shared" si="73"/>
        <v>8.7485519859813081</v>
      </c>
      <c r="AI259" s="86">
        <v>162993.39000000001</v>
      </c>
      <c r="AJ259" s="86">
        <v>1114810</v>
      </c>
      <c r="AK259" s="86">
        <v>151.25</v>
      </c>
      <c r="AL259" s="87">
        <f t="shared" si="74"/>
        <v>4.5324271310806337</v>
      </c>
      <c r="AM259" s="84">
        <v>273170.40999999997</v>
      </c>
      <c r="AN259" s="84">
        <v>979395</v>
      </c>
      <c r="AO259" s="84">
        <v>131.75</v>
      </c>
      <c r="AP259" s="85">
        <f t="shared" si="75"/>
        <v>8.6464426610305338</v>
      </c>
      <c r="AQ259" s="99">
        <v>258624.66</v>
      </c>
      <c r="AR259" s="86">
        <v>633870</v>
      </c>
      <c r="AS259" s="84">
        <v>83</v>
      </c>
      <c r="AT259" s="85">
        <f t="shared" si="77"/>
        <v>11.424251786643948</v>
      </c>
      <c r="AU259" s="84"/>
      <c r="AV259" s="86"/>
      <c r="AW259" s="86"/>
      <c r="AX259" s="87">
        <f t="shared" si="78"/>
        <v>0</v>
      </c>
      <c r="AY259" s="86">
        <f t="shared" si="79"/>
        <v>1341384.3499999999</v>
      </c>
      <c r="AZ259" s="86">
        <f t="shared" si="80"/>
        <v>6628426</v>
      </c>
      <c r="BA259" s="86">
        <f t="shared" si="81"/>
        <v>879.75</v>
      </c>
      <c r="BB259" s="85">
        <f t="shared" si="76"/>
        <v>6.0710537463946945</v>
      </c>
      <c r="BC259" s="88" t="s">
        <v>803</v>
      </c>
      <c r="BD259" s="88" t="s">
        <v>803</v>
      </c>
      <c r="BE259" s="88" t="s">
        <v>805</v>
      </c>
      <c r="BF259" s="88" t="s">
        <v>832</v>
      </c>
    </row>
    <row r="260" spans="1:58" x14ac:dyDescent="0.2">
      <c r="A260" s="83">
        <v>210897</v>
      </c>
      <c r="B260" s="84" t="s">
        <v>708</v>
      </c>
      <c r="C260" s="84">
        <v>-649.99</v>
      </c>
      <c r="D260" s="84">
        <v>0</v>
      </c>
      <c r="E260" s="84">
        <v>0</v>
      </c>
      <c r="F260" s="85">
        <f t="shared" si="67"/>
        <v>0</v>
      </c>
      <c r="G260" s="84">
        <v>-649.99</v>
      </c>
      <c r="H260" s="84">
        <v>0</v>
      </c>
      <c r="I260" s="84">
        <v>0</v>
      </c>
      <c r="J260" s="85">
        <f t="shared" si="84"/>
        <v>0</v>
      </c>
      <c r="K260" s="86">
        <v>-649.99</v>
      </c>
      <c r="L260" s="86">
        <v>0</v>
      </c>
      <c r="M260" s="86">
        <v>0</v>
      </c>
      <c r="N260" s="87">
        <f t="shared" si="68"/>
        <v>0</v>
      </c>
      <c r="O260" s="84">
        <v>-649.99</v>
      </c>
      <c r="P260" s="84">
        <v>0</v>
      </c>
      <c r="Q260" s="84">
        <v>0</v>
      </c>
      <c r="R260" s="85">
        <f t="shared" si="69"/>
        <v>0</v>
      </c>
      <c r="S260" s="84">
        <v>-649.99</v>
      </c>
      <c r="T260" s="84">
        <v>0</v>
      </c>
      <c r="U260" s="84">
        <v>0</v>
      </c>
      <c r="V260" s="85">
        <f t="shared" si="70"/>
        <v>0</v>
      </c>
      <c r="W260" s="84">
        <v>-649.99</v>
      </c>
      <c r="X260" s="84">
        <v>0</v>
      </c>
      <c r="Y260" s="84">
        <v>0</v>
      </c>
      <c r="Z260" s="85">
        <f t="shared" si="71"/>
        <v>0</v>
      </c>
      <c r="AA260" s="84">
        <v>-649.99</v>
      </c>
      <c r="AB260" s="84">
        <v>0</v>
      </c>
      <c r="AC260" s="84">
        <v>0</v>
      </c>
      <c r="AD260" s="85">
        <f t="shared" si="72"/>
        <v>0</v>
      </c>
      <c r="AE260" s="84">
        <v>-649.99</v>
      </c>
      <c r="AF260" s="84">
        <v>0</v>
      </c>
      <c r="AG260" s="84">
        <v>0</v>
      </c>
      <c r="AH260" s="85">
        <f t="shared" si="73"/>
        <v>0</v>
      </c>
      <c r="AI260" s="86">
        <v>-649.99</v>
      </c>
      <c r="AJ260" s="86">
        <v>0</v>
      </c>
      <c r="AK260" s="86">
        <v>0</v>
      </c>
      <c r="AL260" s="87">
        <f t="shared" si="74"/>
        <v>0</v>
      </c>
      <c r="AM260" s="84">
        <v>-649.99</v>
      </c>
      <c r="AN260" s="84">
        <v>0</v>
      </c>
      <c r="AO260" s="84">
        <v>0</v>
      </c>
      <c r="AP260" s="85">
        <f t="shared" si="75"/>
        <v>0</v>
      </c>
      <c r="AQ260" s="99">
        <v>-649.99</v>
      </c>
      <c r="AR260" s="86">
        <v>0</v>
      </c>
      <c r="AS260" s="84">
        <v>0</v>
      </c>
      <c r="AT260" s="85">
        <f t="shared" si="77"/>
        <v>0</v>
      </c>
      <c r="AU260" s="84"/>
      <c r="AV260" s="86"/>
      <c r="AW260" s="86"/>
      <c r="AX260" s="87">
        <f t="shared" si="78"/>
        <v>0</v>
      </c>
      <c r="AY260" s="86">
        <f t="shared" si="79"/>
        <v>-7149.8899999999985</v>
      </c>
      <c r="AZ260" s="86">
        <f t="shared" si="80"/>
        <v>0</v>
      </c>
      <c r="BA260" s="86">
        <f t="shared" si="81"/>
        <v>0</v>
      </c>
      <c r="BB260" s="85">
        <f t="shared" si="76"/>
        <v>0</v>
      </c>
      <c r="BC260" s="88" t="s">
        <v>803</v>
      </c>
      <c r="BD260" s="88" t="s">
        <v>803</v>
      </c>
      <c r="BE260" s="88" t="s">
        <v>805</v>
      </c>
      <c r="BF260" s="88" t="s">
        <v>832</v>
      </c>
    </row>
    <row r="261" spans="1:58" x14ac:dyDescent="0.2">
      <c r="A261" s="89">
        <v>206790</v>
      </c>
      <c r="B261" s="90" t="s">
        <v>480</v>
      </c>
      <c r="C261" s="84">
        <v>0</v>
      </c>
      <c r="D261" s="84">
        <v>0</v>
      </c>
      <c r="E261" s="84">
        <v>0</v>
      </c>
      <c r="F261" s="85">
        <f t="shared" si="67"/>
        <v>0</v>
      </c>
      <c r="G261" s="84">
        <v>0</v>
      </c>
      <c r="H261" s="84">
        <v>0</v>
      </c>
      <c r="I261" s="84">
        <v>0</v>
      </c>
      <c r="J261" s="85">
        <f t="shared" si="84"/>
        <v>0</v>
      </c>
      <c r="K261" s="86">
        <v>0</v>
      </c>
      <c r="L261" s="86">
        <v>0</v>
      </c>
      <c r="M261" s="86">
        <v>0</v>
      </c>
      <c r="N261" s="87">
        <f t="shared" si="68"/>
        <v>0</v>
      </c>
      <c r="O261" s="84">
        <v>0</v>
      </c>
      <c r="P261" s="84">
        <v>0</v>
      </c>
      <c r="Q261" s="84">
        <v>0</v>
      </c>
      <c r="R261" s="85">
        <f t="shared" si="69"/>
        <v>0</v>
      </c>
      <c r="S261" s="84">
        <v>0</v>
      </c>
      <c r="T261" s="84">
        <v>0</v>
      </c>
      <c r="U261" s="84">
        <v>0</v>
      </c>
      <c r="V261" s="85">
        <f t="shared" si="70"/>
        <v>0</v>
      </c>
      <c r="W261" s="84">
        <v>0</v>
      </c>
      <c r="X261" s="84">
        <v>0</v>
      </c>
      <c r="Y261" s="84">
        <v>0</v>
      </c>
      <c r="Z261" s="85">
        <f t="shared" si="71"/>
        <v>0</v>
      </c>
      <c r="AA261" s="84">
        <v>0</v>
      </c>
      <c r="AB261" s="84">
        <v>0</v>
      </c>
      <c r="AC261" s="84">
        <v>0</v>
      </c>
      <c r="AD261" s="85">
        <f t="shared" si="72"/>
        <v>0</v>
      </c>
      <c r="AE261" s="84">
        <v>0</v>
      </c>
      <c r="AF261" s="84">
        <v>0</v>
      </c>
      <c r="AG261" s="84">
        <v>0</v>
      </c>
      <c r="AH261" s="85">
        <f t="shared" si="73"/>
        <v>0</v>
      </c>
      <c r="AI261" s="86">
        <v>0</v>
      </c>
      <c r="AJ261" s="86">
        <v>0</v>
      </c>
      <c r="AK261" s="86">
        <v>0</v>
      </c>
      <c r="AL261" s="87">
        <f t="shared" si="74"/>
        <v>0</v>
      </c>
      <c r="AM261" s="84">
        <v>0</v>
      </c>
      <c r="AN261" s="84">
        <v>0</v>
      </c>
      <c r="AO261" s="84">
        <v>0</v>
      </c>
      <c r="AP261" s="85">
        <f t="shared" si="75"/>
        <v>0</v>
      </c>
      <c r="AQ261" s="99">
        <v>0</v>
      </c>
      <c r="AR261" s="86">
        <v>0</v>
      </c>
      <c r="AS261" s="84">
        <v>0</v>
      </c>
      <c r="AT261" s="85">
        <f t="shared" si="77"/>
        <v>0</v>
      </c>
      <c r="AU261" s="84"/>
      <c r="AV261" s="86"/>
      <c r="AW261" s="86"/>
      <c r="AX261" s="87">
        <f t="shared" si="78"/>
        <v>0</v>
      </c>
      <c r="AY261" s="86">
        <f t="shared" si="79"/>
        <v>0</v>
      </c>
      <c r="AZ261" s="86">
        <f t="shared" si="80"/>
        <v>0</v>
      </c>
      <c r="BA261" s="86">
        <f t="shared" si="81"/>
        <v>0</v>
      </c>
      <c r="BB261" s="85">
        <f t="shared" si="76"/>
        <v>0</v>
      </c>
      <c r="BC261" s="88" t="s">
        <v>803</v>
      </c>
      <c r="BD261" s="88" t="s">
        <v>803</v>
      </c>
      <c r="BE261" s="88" t="s">
        <v>805</v>
      </c>
      <c r="BF261" s="88" t="s">
        <v>832</v>
      </c>
    </row>
    <row r="262" spans="1:58" x14ac:dyDescent="0.2">
      <c r="A262" s="83">
        <v>173652</v>
      </c>
      <c r="B262" s="84" t="s">
        <v>259</v>
      </c>
      <c r="C262" s="84">
        <v>-12916.43</v>
      </c>
      <c r="D262" s="84">
        <v>0</v>
      </c>
      <c r="E262" s="84">
        <v>0</v>
      </c>
      <c r="F262" s="85">
        <f t="shared" si="67"/>
        <v>0</v>
      </c>
      <c r="G262" s="84">
        <v>0</v>
      </c>
      <c r="H262" s="84">
        <v>0</v>
      </c>
      <c r="I262" s="84">
        <v>0</v>
      </c>
      <c r="J262" s="85">
        <f t="shared" si="84"/>
        <v>0</v>
      </c>
      <c r="K262" s="86">
        <v>0</v>
      </c>
      <c r="L262" s="86">
        <v>0</v>
      </c>
      <c r="M262" s="86">
        <v>0</v>
      </c>
      <c r="N262" s="87">
        <f t="shared" si="68"/>
        <v>0</v>
      </c>
      <c r="O262" s="84">
        <v>0</v>
      </c>
      <c r="P262" s="84">
        <v>0</v>
      </c>
      <c r="Q262" s="84">
        <v>0</v>
      </c>
      <c r="R262" s="85">
        <f t="shared" si="69"/>
        <v>0</v>
      </c>
      <c r="S262" s="84">
        <v>0</v>
      </c>
      <c r="T262" s="84">
        <v>0</v>
      </c>
      <c r="U262" s="84">
        <v>0</v>
      </c>
      <c r="V262" s="85">
        <f t="shared" si="70"/>
        <v>0</v>
      </c>
      <c r="W262" s="84">
        <v>0</v>
      </c>
      <c r="X262" s="84">
        <v>0</v>
      </c>
      <c r="Y262" s="84">
        <v>0</v>
      </c>
      <c r="Z262" s="85">
        <f t="shared" si="71"/>
        <v>0</v>
      </c>
      <c r="AA262" s="84">
        <v>0</v>
      </c>
      <c r="AB262" s="84">
        <v>0</v>
      </c>
      <c r="AC262" s="84">
        <v>0</v>
      </c>
      <c r="AD262" s="85">
        <f t="shared" si="72"/>
        <v>0</v>
      </c>
      <c r="AE262" s="84">
        <v>0</v>
      </c>
      <c r="AF262" s="84">
        <v>0</v>
      </c>
      <c r="AG262" s="84">
        <v>0</v>
      </c>
      <c r="AH262" s="85">
        <f t="shared" si="73"/>
        <v>0</v>
      </c>
      <c r="AI262" s="86">
        <v>0</v>
      </c>
      <c r="AJ262" s="86">
        <v>0</v>
      </c>
      <c r="AK262" s="86">
        <v>0</v>
      </c>
      <c r="AL262" s="87">
        <f t="shared" si="74"/>
        <v>0</v>
      </c>
      <c r="AM262" s="84">
        <v>0</v>
      </c>
      <c r="AN262" s="84">
        <v>0</v>
      </c>
      <c r="AO262" s="84">
        <v>0</v>
      </c>
      <c r="AP262" s="85">
        <f t="shared" si="75"/>
        <v>0</v>
      </c>
      <c r="AQ262" s="99">
        <v>0</v>
      </c>
      <c r="AR262" s="86">
        <v>0</v>
      </c>
      <c r="AS262" s="84">
        <v>0</v>
      </c>
      <c r="AT262" s="85">
        <f t="shared" si="77"/>
        <v>0</v>
      </c>
      <c r="AU262" s="84"/>
      <c r="AV262" s="86"/>
      <c r="AW262" s="86"/>
      <c r="AX262" s="87">
        <f t="shared" si="78"/>
        <v>0</v>
      </c>
      <c r="AY262" s="86">
        <f t="shared" si="79"/>
        <v>-12916.43</v>
      </c>
      <c r="AZ262" s="86">
        <f t="shared" si="80"/>
        <v>0</v>
      </c>
      <c r="BA262" s="86">
        <f t="shared" si="81"/>
        <v>0</v>
      </c>
      <c r="BB262" s="85">
        <f t="shared" si="76"/>
        <v>0</v>
      </c>
      <c r="BC262" s="88" t="s">
        <v>803</v>
      </c>
      <c r="BD262" s="88" t="s">
        <v>803</v>
      </c>
      <c r="BE262" s="88" t="s">
        <v>805</v>
      </c>
      <c r="BF262" s="88" t="s">
        <v>835</v>
      </c>
    </row>
    <row r="263" spans="1:58" x14ac:dyDescent="0.2">
      <c r="A263" s="83">
        <v>206933</v>
      </c>
      <c r="B263" s="84" t="s">
        <v>871</v>
      </c>
      <c r="C263" s="84">
        <v>-15559.94</v>
      </c>
      <c r="D263" s="84">
        <v>550720</v>
      </c>
      <c r="E263" s="84">
        <v>76</v>
      </c>
      <c r="F263" s="85">
        <f t="shared" si="67"/>
        <v>-0.84761439570017438</v>
      </c>
      <c r="G263" s="84">
        <v>149413.06</v>
      </c>
      <c r="H263" s="84">
        <v>774530</v>
      </c>
      <c r="I263" s="84">
        <v>100.5</v>
      </c>
      <c r="J263" s="85">
        <f t="shared" si="84"/>
        <v>5.9801490710495395</v>
      </c>
      <c r="K263" s="86">
        <v>-75320.44</v>
      </c>
      <c r="L263" s="86">
        <v>876560</v>
      </c>
      <c r="M263" s="86">
        <v>118.5</v>
      </c>
      <c r="N263" s="87">
        <f t="shared" si="68"/>
        <v>-2.5778192023364057</v>
      </c>
      <c r="O263" s="84">
        <v>166536.56</v>
      </c>
      <c r="P263" s="84">
        <v>856400</v>
      </c>
      <c r="Q263" s="84">
        <v>120</v>
      </c>
      <c r="R263" s="85">
        <f t="shared" si="69"/>
        <v>6.0282967772069131</v>
      </c>
      <c r="S263" s="84">
        <v>51358.559999999998</v>
      </c>
      <c r="T263" s="84">
        <v>490840</v>
      </c>
      <c r="U263" s="84">
        <v>70.5</v>
      </c>
      <c r="V263" s="85">
        <f t="shared" si="70"/>
        <v>3.2436544698883543</v>
      </c>
      <c r="W263" s="84">
        <v>-52944.93</v>
      </c>
      <c r="X263" s="84">
        <v>549920</v>
      </c>
      <c r="Y263" s="84">
        <v>79</v>
      </c>
      <c r="Z263" s="85">
        <f t="shared" si="71"/>
        <v>-2.888325392784405</v>
      </c>
      <c r="AA263" s="84">
        <v>25276.07</v>
      </c>
      <c r="AB263" s="84">
        <v>758140</v>
      </c>
      <c r="AC263" s="84">
        <v>111</v>
      </c>
      <c r="AD263" s="85">
        <f t="shared" si="72"/>
        <v>1.0335270134803598</v>
      </c>
      <c r="AE263" s="84">
        <v>-59373.93</v>
      </c>
      <c r="AF263" s="84">
        <v>865720</v>
      </c>
      <c r="AG263" s="84">
        <v>124</v>
      </c>
      <c r="AH263" s="85">
        <f t="shared" si="73"/>
        <v>-2.057498844892113</v>
      </c>
      <c r="AI263" s="86">
        <v>-60808.93</v>
      </c>
      <c r="AJ263" s="86">
        <v>888520</v>
      </c>
      <c r="AK263" s="86">
        <v>125</v>
      </c>
      <c r="AL263" s="87">
        <f t="shared" si="74"/>
        <v>-2.1215918943861705</v>
      </c>
      <c r="AM263" s="84">
        <v>-18007.669999999998</v>
      </c>
      <c r="AN263" s="84">
        <v>711335</v>
      </c>
      <c r="AO263" s="84">
        <v>99.25</v>
      </c>
      <c r="AP263" s="85">
        <f t="shared" si="75"/>
        <v>-0.78477478262703226</v>
      </c>
      <c r="AQ263" s="99">
        <v>-40608.17</v>
      </c>
      <c r="AR263" s="86">
        <v>676215</v>
      </c>
      <c r="AS263" s="84">
        <v>93.25</v>
      </c>
      <c r="AT263" s="85">
        <f t="shared" si="77"/>
        <v>-1.6814604230902892</v>
      </c>
      <c r="AU263" s="84"/>
      <c r="AV263" s="86"/>
      <c r="AW263" s="86"/>
      <c r="AX263" s="87">
        <f t="shared" si="78"/>
        <v>0</v>
      </c>
      <c r="AY263" s="86">
        <f t="shared" si="79"/>
        <v>69960.24000000002</v>
      </c>
      <c r="AZ263" s="86">
        <f t="shared" si="80"/>
        <v>7998900</v>
      </c>
      <c r="BA263" s="86">
        <f t="shared" si="81"/>
        <v>1117</v>
      </c>
      <c r="BB263" s="85">
        <f t="shared" si="76"/>
        <v>0.26238697820950391</v>
      </c>
      <c r="BC263" s="88" t="s">
        <v>803</v>
      </c>
      <c r="BD263" s="88" t="s">
        <v>803</v>
      </c>
      <c r="BE263" s="88" t="s">
        <v>805</v>
      </c>
      <c r="BF263" s="88" t="s">
        <v>835</v>
      </c>
    </row>
    <row r="264" spans="1:58" x14ac:dyDescent="0.2">
      <c r="A264" s="83">
        <v>149825</v>
      </c>
      <c r="B264" s="84" t="s">
        <v>164</v>
      </c>
      <c r="C264" s="84">
        <v>1853307.68</v>
      </c>
      <c r="D264" s="84">
        <v>1782575</v>
      </c>
      <c r="E264" s="84">
        <v>230.75</v>
      </c>
      <c r="F264" s="85">
        <f t="shared" si="67"/>
        <v>31.190401750276987</v>
      </c>
      <c r="G264" s="84">
        <v>1489569.3</v>
      </c>
      <c r="H264" s="84">
        <v>2365465</v>
      </c>
      <c r="I264" s="84">
        <v>300.85000000000002</v>
      </c>
      <c r="J264" s="85">
        <f t="shared" si="84"/>
        <v>19.521171651239818</v>
      </c>
      <c r="K264" s="86">
        <v>1313511.48</v>
      </c>
      <c r="L264" s="86">
        <v>2655600</v>
      </c>
      <c r="M264" s="86">
        <v>351.75</v>
      </c>
      <c r="N264" s="87">
        <f t="shared" si="68"/>
        <v>14.838584274740171</v>
      </c>
      <c r="O264" s="84">
        <v>1572869.46</v>
      </c>
      <c r="P264" s="84">
        <v>2136262</v>
      </c>
      <c r="Q264" s="84">
        <v>295.25</v>
      </c>
      <c r="R264" s="85">
        <f t="shared" si="69"/>
        <v>22.82442568374104</v>
      </c>
      <c r="S264" s="84">
        <v>1409363.49</v>
      </c>
      <c r="T264" s="84">
        <v>2219000</v>
      </c>
      <c r="U264" s="84">
        <v>314</v>
      </c>
      <c r="V264" s="85">
        <f t="shared" si="70"/>
        <v>19.689169981973862</v>
      </c>
      <c r="W264" s="84">
        <v>917149.58</v>
      </c>
      <c r="X264" s="84">
        <v>2982875</v>
      </c>
      <c r="Y264" s="84">
        <v>419.25</v>
      </c>
      <c r="Z264" s="85">
        <f t="shared" si="71"/>
        <v>9.2241503247705641</v>
      </c>
      <c r="AA264" s="84">
        <v>1804368.65</v>
      </c>
      <c r="AB264" s="84">
        <v>2279911</v>
      </c>
      <c r="AC264" s="84">
        <v>326.60000000000002</v>
      </c>
      <c r="AD264" s="85">
        <f t="shared" si="72"/>
        <v>24.534040210341544</v>
      </c>
      <c r="AE264" s="84">
        <v>1393870.74</v>
      </c>
      <c r="AF264" s="84">
        <v>1870220</v>
      </c>
      <c r="AG264" s="84">
        <v>262.8</v>
      </c>
      <c r="AH264" s="85">
        <f t="shared" si="73"/>
        <v>22.358932211183713</v>
      </c>
      <c r="AI264" s="86">
        <v>1396604.73</v>
      </c>
      <c r="AJ264" s="86">
        <v>3617500</v>
      </c>
      <c r="AK264" s="86">
        <v>501</v>
      </c>
      <c r="AL264" s="87">
        <f t="shared" si="74"/>
        <v>11.968140049758119</v>
      </c>
      <c r="AM264" s="84">
        <v>1069527.81</v>
      </c>
      <c r="AN264" s="84">
        <v>1994824</v>
      </c>
      <c r="AO264" s="84">
        <v>276.10000000000002</v>
      </c>
      <c r="AP264" s="85">
        <f t="shared" si="75"/>
        <v>16.62069541473333</v>
      </c>
      <c r="AQ264" s="99">
        <v>1012215.81</v>
      </c>
      <c r="AR264" s="86">
        <v>2871080</v>
      </c>
      <c r="AS264" s="84">
        <v>387</v>
      </c>
      <c r="AT264" s="85">
        <f t="shared" si="77"/>
        <v>9.8715614611923037</v>
      </c>
      <c r="AU264" s="84"/>
      <c r="AV264" s="86"/>
      <c r="AW264" s="86"/>
      <c r="AX264" s="87">
        <f t="shared" si="78"/>
        <v>0</v>
      </c>
      <c r="AY264" s="86">
        <f t="shared" si="79"/>
        <v>15232358.730000002</v>
      </c>
      <c r="AZ264" s="86">
        <f t="shared" si="80"/>
        <v>26775312</v>
      </c>
      <c r="BA264" s="86">
        <f t="shared" si="81"/>
        <v>3665.35</v>
      </c>
      <c r="BB264" s="85">
        <f t="shared" si="76"/>
        <v>17.066869730593616</v>
      </c>
      <c r="BC264" s="88" t="s">
        <v>803</v>
      </c>
      <c r="BD264" s="88" t="s">
        <v>803</v>
      </c>
      <c r="BE264" s="88" t="s">
        <v>805</v>
      </c>
      <c r="BF264" s="88" t="s">
        <v>834</v>
      </c>
    </row>
    <row r="265" spans="1:58" x14ac:dyDescent="0.2">
      <c r="A265" s="83">
        <v>170858</v>
      </c>
      <c r="B265" s="84" t="s">
        <v>191</v>
      </c>
      <c r="C265" s="84">
        <v>-85738.62</v>
      </c>
      <c r="D265" s="84">
        <v>0</v>
      </c>
      <c r="E265" s="84">
        <v>0</v>
      </c>
      <c r="F265" s="85">
        <f t="shared" ref="F265:F328" si="85">IFERROR(C265/(D265/30),0)</f>
        <v>0</v>
      </c>
      <c r="G265" s="84">
        <v>0</v>
      </c>
      <c r="H265" s="84">
        <v>0</v>
      </c>
      <c r="I265" s="84">
        <v>0</v>
      </c>
      <c r="J265" s="85">
        <f t="shared" si="84"/>
        <v>0</v>
      </c>
      <c r="K265" s="86">
        <v>0</v>
      </c>
      <c r="L265" s="86">
        <v>0</v>
      </c>
      <c r="M265" s="86">
        <v>0</v>
      </c>
      <c r="N265" s="87">
        <f t="shared" ref="N265:N328" si="86">IFERROR(K265/(L265/30),0)</f>
        <v>0</v>
      </c>
      <c r="O265" s="84">
        <v>0</v>
      </c>
      <c r="P265" s="84">
        <v>0</v>
      </c>
      <c r="Q265" s="84">
        <v>0</v>
      </c>
      <c r="R265" s="85">
        <f t="shared" ref="R265:R328" si="87">IFERROR(O265/(P265/31),0)</f>
        <v>0</v>
      </c>
      <c r="S265" s="84">
        <v>0</v>
      </c>
      <c r="T265" s="84">
        <v>0</v>
      </c>
      <c r="U265" s="84">
        <v>0</v>
      </c>
      <c r="V265" s="85">
        <f t="shared" ref="V265:V328" si="88">IFERROR(S265/(T265/31),0)</f>
        <v>0</v>
      </c>
      <c r="W265" s="84">
        <v>0</v>
      </c>
      <c r="X265" s="84">
        <v>0</v>
      </c>
      <c r="Y265" s="84">
        <v>0</v>
      </c>
      <c r="Z265" s="85">
        <f t="shared" ref="Z265:Z328" si="89">IFERROR(W265/(X265/30),0)</f>
        <v>0</v>
      </c>
      <c r="AA265" s="84">
        <v>0</v>
      </c>
      <c r="AB265" s="84">
        <v>0</v>
      </c>
      <c r="AC265" s="84">
        <v>0</v>
      </c>
      <c r="AD265" s="85">
        <f t="shared" ref="AD265:AD328" si="90">IFERROR(AA265/(AB265/31),0)</f>
        <v>0</v>
      </c>
      <c r="AE265" s="84">
        <v>0</v>
      </c>
      <c r="AF265" s="84">
        <v>0</v>
      </c>
      <c r="AG265" s="84">
        <v>0</v>
      </c>
      <c r="AH265" s="85">
        <f t="shared" ref="AH265:AH328" si="91">IFERROR(AE265/(AF265/30),0)</f>
        <v>0</v>
      </c>
      <c r="AI265" s="86">
        <v>0</v>
      </c>
      <c r="AJ265" s="86">
        <v>0</v>
      </c>
      <c r="AK265" s="86">
        <v>0</v>
      </c>
      <c r="AL265" s="87">
        <f t="shared" ref="AL265:AL328" si="92">IFERROR(AI265/(AJ265/31),0)</f>
        <v>0</v>
      </c>
      <c r="AM265" s="84">
        <v>0</v>
      </c>
      <c r="AN265" s="84">
        <v>0</v>
      </c>
      <c r="AO265" s="84">
        <v>0</v>
      </c>
      <c r="AP265" s="85">
        <f t="shared" ref="AP265:AP328" si="93">IFERROR(AM265/(AN265/31),0)</f>
        <v>0</v>
      </c>
      <c r="AQ265" s="99">
        <v>0</v>
      </c>
      <c r="AR265" s="86">
        <v>0</v>
      </c>
      <c r="AS265" s="84">
        <v>0</v>
      </c>
      <c r="AT265" s="85">
        <f t="shared" si="77"/>
        <v>0</v>
      </c>
      <c r="AU265" s="84"/>
      <c r="AV265" s="86"/>
      <c r="AW265" s="86"/>
      <c r="AX265" s="87">
        <f t="shared" si="78"/>
        <v>0</v>
      </c>
      <c r="AY265" s="86">
        <f t="shared" si="79"/>
        <v>-85738.62</v>
      </c>
      <c r="AZ265" s="86">
        <f t="shared" si="80"/>
        <v>0</v>
      </c>
      <c r="BA265" s="86">
        <f t="shared" si="81"/>
        <v>0</v>
      </c>
      <c r="BB265" s="85">
        <f t="shared" ref="BB265:BB328" si="94">IFERROR(AY265/(AZ265/30),0)</f>
        <v>0</v>
      </c>
      <c r="BC265" s="88" t="s">
        <v>803</v>
      </c>
      <c r="BD265" s="88" t="s">
        <v>803</v>
      </c>
      <c r="BE265" s="88" t="s">
        <v>805</v>
      </c>
      <c r="BF265" s="88" t="s">
        <v>834</v>
      </c>
    </row>
    <row r="266" spans="1:58" x14ac:dyDescent="0.2">
      <c r="A266" s="83">
        <v>172603</v>
      </c>
      <c r="B266" s="84" t="s">
        <v>227</v>
      </c>
      <c r="C266" s="84">
        <v>637505.07999999996</v>
      </c>
      <c r="D266" s="84">
        <v>390000</v>
      </c>
      <c r="E266" s="84">
        <v>50</v>
      </c>
      <c r="F266" s="85">
        <f t="shared" si="85"/>
        <v>49.038852307692302</v>
      </c>
      <c r="G266" s="84">
        <v>676305.08</v>
      </c>
      <c r="H266" s="84">
        <v>300000</v>
      </c>
      <c r="I266" s="84">
        <v>40</v>
      </c>
      <c r="J266" s="85">
        <f t="shared" si="84"/>
        <v>69.884858266666654</v>
      </c>
      <c r="K266" s="86">
        <v>617505.07999999996</v>
      </c>
      <c r="L266" s="86">
        <v>370000</v>
      </c>
      <c r="M266" s="86">
        <v>50</v>
      </c>
      <c r="N266" s="87">
        <f t="shared" si="86"/>
        <v>50.067979459459451</v>
      </c>
      <c r="O266" s="84">
        <v>775650.08</v>
      </c>
      <c r="P266" s="84">
        <v>534900</v>
      </c>
      <c r="Q266" s="84">
        <v>75</v>
      </c>
      <c r="R266" s="85">
        <f t="shared" si="87"/>
        <v>44.95261260048607</v>
      </c>
      <c r="S266" s="84">
        <v>-8500.92</v>
      </c>
      <c r="T266" s="84">
        <v>138000</v>
      </c>
      <c r="U266" s="84">
        <v>20</v>
      </c>
      <c r="V266" s="85">
        <f t="shared" si="88"/>
        <v>-1.909626956521739</v>
      </c>
      <c r="W266" s="84">
        <v>58019.58</v>
      </c>
      <c r="X266" s="84">
        <v>498900</v>
      </c>
      <c r="Y266" s="84">
        <v>71.5</v>
      </c>
      <c r="Z266" s="85">
        <f t="shared" si="89"/>
        <v>3.4888502705953099</v>
      </c>
      <c r="AA266" s="84">
        <v>343739.57</v>
      </c>
      <c r="AB266" s="84">
        <v>580350</v>
      </c>
      <c r="AC266" s="84">
        <v>85</v>
      </c>
      <c r="AD266" s="85">
        <f t="shared" si="90"/>
        <v>18.361207323167054</v>
      </c>
      <c r="AE266" s="84">
        <v>635489.56999999995</v>
      </c>
      <c r="AF266" s="84">
        <v>528500</v>
      </c>
      <c r="AG266" s="84">
        <v>75</v>
      </c>
      <c r="AH266" s="85">
        <f t="shared" si="91"/>
        <v>36.07320170293282</v>
      </c>
      <c r="AI266" s="86">
        <v>578239.56999999995</v>
      </c>
      <c r="AJ266" s="86">
        <v>357800</v>
      </c>
      <c r="AK266" s="86">
        <v>50</v>
      </c>
      <c r="AL266" s="87">
        <f t="shared" si="92"/>
        <v>50.09901249301285</v>
      </c>
      <c r="AM266" s="84">
        <v>508844.55</v>
      </c>
      <c r="AN266" s="84">
        <v>460230</v>
      </c>
      <c r="AO266" s="84">
        <v>64.5</v>
      </c>
      <c r="AP266" s="85">
        <f t="shared" si="93"/>
        <v>34.274560654455378</v>
      </c>
      <c r="AQ266" s="99">
        <v>412619.55</v>
      </c>
      <c r="AR266" s="86">
        <v>327300</v>
      </c>
      <c r="AS266" s="84">
        <v>45</v>
      </c>
      <c r="AT266" s="85">
        <f t="shared" ref="AT266:AT329" si="95">IFERROR(AQ266/(AR266/28),0)</f>
        <v>35.298953253895512</v>
      </c>
      <c r="AU266" s="84"/>
      <c r="AV266" s="86"/>
      <c r="AW266" s="86"/>
      <c r="AX266" s="87">
        <f t="shared" ref="AX266:AX329" si="96">IFERROR(AU266/(AV266/31),0)</f>
        <v>0</v>
      </c>
      <c r="AY266" s="86">
        <f t="shared" ref="AY266:AY329" si="97">C266+G266+K266+O266+S266+W266+AA266+AE266+AI266+AM266+AQ266+AU266</f>
        <v>5235416.7899999991</v>
      </c>
      <c r="AZ266" s="86">
        <f t="shared" ref="AZ266:AZ329" si="98">D266+H266+L266+P266+T266+X266+AB266+AF266+AJ266+AN266+AR266+AV266</f>
        <v>4485980</v>
      </c>
      <c r="BA266" s="86">
        <f t="shared" ref="BA266:BA329" si="99">E266+I266+M266+Q266+U266+Y266+AC266+AG266+AK266+AO266+AS266+AW266</f>
        <v>626</v>
      </c>
      <c r="BB266" s="85">
        <f t="shared" si="94"/>
        <v>35.011859994917494</v>
      </c>
      <c r="BC266" s="88" t="s">
        <v>803</v>
      </c>
      <c r="BD266" s="88" t="s">
        <v>803</v>
      </c>
      <c r="BE266" s="88" t="s">
        <v>805</v>
      </c>
      <c r="BF266" s="88" t="s">
        <v>834</v>
      </c>
    </row>
    <row r="267" spans="1:58" x14ac:dyDescent="0.2">
      <c r="A267" s="83">
        <v>172976</v>
      </c>
      <c r="B267" s="84" t="s">
        <v>243</v>
      </c>
      <c r="C267" s="84">
        <v>-19581.080000000002</v>
      </c>
      <c r="D267" s="84">
        <v>519000</v>
      </c>
      <c r="E267" s="84">
        <v>70</v>
      </c>
      <c r="F267" s="85">
        <f t="shared" si="85"/>
        <v>-1.1318543352601158</v>
      </c>
      <c r="G267" s="84">
        <v>-43221.08</v>
      </c>
      <c r="H267" s="84">
        <v>494300</v>
      </c>
      <c r="I267" s="84">
        <v>64</v>
      </c>
      <c r="J267" s="85">
        <f t="shared" si="84"/>
        <v>-2.7106078899453774</v>
      </c>
      <c r="K267" s="86">
        <v>-41731.089999999997</v>
      </c>
      <c r="L267" s="86">
        <v>586000</v>
      </c>
      <c r="M267" s="86">
        <v>78.5</v>
      </c>
      <c r="N267" s="87">
        <f t="shared" si="86"/>
        <v>-2.1364039249146756</v>
      </c>
      <c r="O267" s="84">
        <v>-36436.089999999997</v>
      </c>
      <c r="P267" s="84">
        <v>569980</v>
      </c>
      <c r="Q267" s="84">
        <v>78.5</v>
      </c>
      <c r="R267" s="85">
        <f t="shared" si="87"/>
        <v>-1.9816814449629807</v>
      </c>
      <c r="S267" s="84">
        <v>-33971.1</v>
      </c>
      <c r="T267" s="84">
        <v>545500</v>
      </c>
      <c r="U267" s="84">
        <v>75.5</v>
      </c>
      <c r="V267" s="85">
        <f t="shared" si="88"/>
        <v>-1.9305299725022915</v>
      </c>
      <c r="W267" s="84">
        <v>-4003.6</v>
      </c>
      <c r="X267" s="84">
        <v>514950</v>
      </c>
      <c r="Y267" s="84">
        <v>73.5</v>
      </c>
      <c r="Z267" s="85">
        <f t="shared" si="89"/>
        <v>-0.23324206233614914</v>
      </c>
      <c r="AA267" s="84">
        <v>-35873.58</v>
      </c>
      <c r="AB267" s="84">
        <v>590860</v>
      </c>
      <c r="AC267" s="84">
        <v>86</v>
      </c>
      <c r="AD267" s="85">
        <f t="shared" si="90"/>
        <v>-1.8821395592864638</v>
      </c>
      <c r="AE267" s="84">
        <v>-20433.57</v>
      </c>
      <c r="AF267" s="84">
        <v>340000</v>
      </c>
      <c r="AG267" s="84">
        <v>48</v>
      </c>
      <c r="AH267" s="85">
        <f t="shared" si="91"/>
        <v>-1.8029620588235293</v>
      </c>
      <c r="AI267" s="86">
        <v>-49063.57</v>
      </c>
      <c r="AJ267" s="86">
        <v>505190</v>
      </c>
      <c r="AK267" s="86">
        <v>70</v>
      </c>
      <c r="AL267" s="87">
        <f t="shared" si="92"/>
        <v>-3.0106903739187239</v>
      </c>
      <c r="AM267" s="84">
        <v>17706.41</v>
      </c>
      <c r="AN267" s="84">
        <v>475955</v>
      </c>
      <c r="AO267" s="84">
        <v>65.75</v>
      </c>
      <c r="AP267" s="85">
        <f t="shared" si="93"/>
        <v>1.153257576871763</v>
      </c>
      <c r="AQ267" s="99">
        <v>-33762.089999999997</v>
      </c>
      <c r="AR267" s="86">
        <v>397290</v>
      </c>
      <c r="AS267" s="84">
        <v>53.5</v>
      </c>
      <c r="AT267" s="85">
        <f t="shared" si="95"/>
        <v>-2.3794671902136977</v>
      </c>
      <c r="AU267" s="84"/>
      <c r="AV267" s="86"/>
      <c r="AW267" s="86"/>
      <c r="AX267" s="87">
        <f t="shared" si="96"/>
        <v>0</v>
      </c>
      <c r="AY267" s="86">
        <f t="shared" si="97"/>
        <v>-300370.44000000006</v>
      </c>
      <c r="AZ267" s="86">
        <f t="shared" si="98"/>
        <v>5539025</v>
      </c>
      <c r="BA267" s="86">
        <f t="shared" si="99"/>
        <v>763.25</v>
      </c>
      <c r="BB267" s="85">
        <f t="shared" si="94"/>
        <v>-1.6268410415190404</v>
      </c>
      <c r="BC267" s="88" t="s">
        <v>803</v>
      </c>
      <c r="BD267" s="88" t="s">
        <v>803</v>
      </c>
      <c r="BE267" s="88" t="s">
        <v>805</v>
      </c>
      <c r="BF267" s="88" t="s">
        <v>834</v>
      </c>
    </row>
    <row r="268" spans="1:58" x14ac:dyDescent="0.2">
      <c r="A268" s="83">
        <v>176276</v>
      </c>
      <c r="B268" s="84" t="s">
        <v>296</v>
      </c>
      <c r="C268" s="84">
        <v>2121614.4500000002</v>
      </c>
      <c r="D268" s="84">
        <v>3062620</v>
      </c>
      <c r="E268" s="84">
        <v>415.4</v>
      </c>
      <c r="F268" s="85">
        <f t="shared" si="85"/>
        <v>20.782347630460198</v>
      </c>
      <c r="G268" s="84">
        <v>1440694.46</v>
      </c>
      <c r="H268" s="84">
        <v>1535300</v>
      </c>
      <c r="I268" s="84">
        <v>201</v>
      </c>
      <c r="J268" s="85">
        <f t="shared" si="84"/>
        <v>29.089772852211293</v>
      </c>
      <c r="K268" s="86">
        <v>1721814.74</v>
      </c>
      <c r="L268" s="86">
        <v>2617200</v>
      </c>
      <c r="M268" s="86">
        <v>351</v>
      </c>
      <c r="N268" s="87">
        <f t="shared" si="86"/>
        <v>19.736528427326913</v>
      </c>
      <c r="O268" s="84">
        <v>1862269.23</v>
      </c>
      <c r="P268" s="84">
        <v>1544955</v>
      </c>
      <c r="Q268" s="84">
        <v>213.75</v>
      </c>
      <c r="R268" s="85">
        <f t="shared" si="87"/>
        <v>37.36700818470441</v>
      </c>
      <c r="S268" s="84">
        <v>1892718.21</v>
      </c>
      <c r="T268" s="84">
        <v>2863800</v>
      </c>
      <c r="U268" s="84">
        <v>406</v>
      </c>
      <c r="V268" s="85">
        <f t="shared" si="88"/>
        <v>20.488254944479365</v>
      </c>
      <c r="W268" s="84">
        <v>1873826.15</v>
      </c>
      <c r="X268" s="84">
        <v>2577395</v>
      </c>
      <c r="Y268" s="84">
        <v>366.75</v>
      </c>
      <c r="Z268" s="85">
        <f t="shared" si="89"/>
        <v>21.810698204970521</v>
      </c>
      <c r="AA268" s="84">
        <v>1083209.1499999999</v>
      </c>
      <c r="AB268" s="84">
        <v>705705</v>
      </c>
      <c r="AC268" s="84">
        <v>102.25</v>
      </c>
      <c r="AD268" s="85">
        <f t="shared" si="90"/>
        <v>47.582890372039309</v>
      </c>
      <c r="AE268" s="84">
        <v>738978.18</v>
      </c>
      <c r="AF268" s="84">
        <v>793100</v>
      </c>
      <c r="AG268" s="84">
        <v>111</v>
      </c>
      <c r="AH268" s="85">
        <f t="shared" si="91"/>
        <v>27.952774429454042</v>
      </c>
      <c r="AI268" s="86">
        <v>1722128.91</v>
      </c>
      <c r="AJ268" s="86">
        <v>3658731</v>
      </c>
      <c r="AK268" s="86">
        <v>500.3</v>
      </c>
      <c r="AL268" s="87">
        <f t="shared" si="92"/>
        <v>14.591396910568172</v>
      </c>
      <c r="AM268" s="84">
        <v>1791197.36</v>
      </c>
      <c r="AN268" s="84">
        <v>1889088</v>
      </c>
      <c r="AO268" s="84">
        <v>253.3</v>
      </c>
      <c r="AP268" s="85">
        <f t="shared" si="93"/>
        <v>29.393611181691909</v>
      </c>
      <c r="AQ268" s="99">
        <v>1963174.81</v>
      </c>
      <c r="AR268" s="86">
        <v>2691100</v>
      </c>
      <c r="AS268" s="84">
        <v>347</v>
      </c>
      <c r="AT268" s="85">
        <f t="shared" si="95"/>
        <v>20.426180625023225</v>
      </c>
      <c r="AU268" s="84"/>
      <c r="AV268" s="86"/>
      <c r="AW268" s="86"/>
      <c r="AX268" s="87">
        <f t="shared" si="96"/>
        <v>0</v>
      </c>
      <c r="AY268" s="86">
        <f t="shared" si="97"/>
        <v>18211625.649999999</v>
      </c>
      <c r="AZ268" s="86">
        <f t="shared" si="98"/>
        <v>23938994</v>
      </c>
      <c r="BA268" s="86">
        <f t="shared" si="99"/>
        <v>3267.7500000000005</v>
      </c>
      <c r="BB268" s="85">
        <f t="shared" si="94"/>
        <v>22.822545070189665</v>
      </c>
      <c r="BC268" s="88" t="s">
        <v>803</v>
      </c>
      <c r="BD268" s="88" t="s">
        <v>803</v>
      </c>
      <c r="BE268" s="88" t="s">
        <v>805</v>
      </c>
      <c r="BF268" s="88" t="s">
        <v>834</v>
      </c>
    </row>
    <row r="269" spans="1:58" x14ac:dyDescent="0.2">
      <c r="A269" s="83">
        <v>176388</v>
      </c>
      <c r="B269" s="84" t="s">
        <v>227</v>
      </c>
      <c r="C269" s="84">
        <v>478354.37</v>
      </c>
      <c r="D269" s="84">
        <v>383000</v>
      </c>
      <c r="E269" s="84">
        <v>50</v>
      </c>
      <c r="F269" s="85">
        <f t="shared" si="85"/>
        <v>37.469010704960837</v>
      </c>
      <c r="G269" s="84">
        <v>399654.37</v>
      </c>
      <c r="H269" s="84">
        <v>299000</v>
      </c>
      <c r="I269" s="84">
        <v>40</v>
      </c>
      <c r="J269" s="85">
        <f t="shared" si="84"/>
        <v>41.43573735785953</v>
      </c>
      <c r="K269" s="86">
        <v>505604.35</v>
      </c>
      <c r="L269" s="86">
        <v>754800</v>
      </c>
      <c r="M269" s="86">
        <v>102</v>
      </c>
      <c r="N269" s="87">
        <f t="shared" si="86"/>
        <v>20.095562400635931</v>
      </c>
      <c r="O269" s="84">
        <v>494414.34</v>
      </c>
      <c r="P269" s="84">
        <v>360330</v>
      </c>
      <c r="Q269" s="84">
        <v>50.5</v>
      </c>
      <c r="R269" s="85">
        <f t="shared" si="87"/>
        <v>42.53557722088086</v>
      </c>
      <c r="S269" s="84">
        <v>487751.86</v>
      </c>
      <c r="T269" s="84">
        <v>586000</v>
      </c>
      <c r="U269" s="84">
        <v>80.5</v>
      </c>
      <c r="V269" s="85">
        <f t="shared" si="88"/>
        <v>25.802572798634809</v>
      </c>
      <c r="W269" s="84">
        <v>531896.85</v>
      </c>
      <c r="X269" s="84">
        <v>629000</v>
      </c>
      <c r="Y269" s="84">
        <v>90</v>
      </c>
      <c r="Z269" s="85">
        <f t="shared" si="89"/>
        <v>25.368689189189187</v>
      </c>
      <c r="AA269" s="84">
        <v>485876.86</v>
      </c>
      <c r="AB269" s="84">
        <v>516910</v>
      </c>
      <c r="AC269" s="84">
        <v>75.5</v>
      </c>
      <c r="AD269" s="85">
        <f t="shared" si="90"/>
        <v>29.138888123657889</v>
      </c>
      <c r="AE269" s="84">
        <v>499726.89</v>
      </c>
      <c r="AF269" s="84">
        <v>567500</v>
      </c>
      <c r="AG269" s="84">
        <v>81</v>
      </c>
      <c r="AH269" s="85">
        <f t="shared" si="91"/>
        <v>26.417280528634361</v>
      </c>
      <c r="AI269" s="86">
        <v>480169.4</v>
      </c>
      <c r="AJ269" s="86">
        <v>727260</v>
      </c>
      <c r="AK269" s="86">
        <v>102</v>
      </c>
      <c r="AL269" s="87">
        <f t="shared" si="92"/>
        <v>20.467578857630009</v>
      </c>
      <c r="AM269" s="84">
        <v>453184.41</v>
      </c>
      <c r="AN269" s="84">
        <v>673610</v>
      </c>
      <c r="AO269" s="84">
        <v>94.5</v>
      </c>
      <c r="AP269" s="85">
        <f t="shared" si="93"/>
        <v>20.855861269874257</v>
      </c>
      <c r="AQ269" s="99">
        <v>477775.41</v>
      </c>
      <c r="AR269" s="86">
        <v>678580</v>
      </c>
      <c r="AS269" s="84">
        <v>92</v>
      </c>
      <c r="AT269" s="85">
        <f t="shared" si="95"/>
        <v>19.714273158654837</v>
      </c>
      <c r="AU269" s="84"/>
      <c r="AV269" s="86"/>
      <c r="AW269" s="86"/>
      <c r="AX269" s="87">
        <f t="shared" si="96"/>
        <v>0</v>
      </c>
      <c r="AY269" s="86">
        <f t="shared" si="97"/>
        <v>5294409.1100000003</v>
      </c>
      <c r="AZ269" s="86">
        <f t="shared" si="98"/>
        <v>6175990</v>
      </c>
      <c r="BA269" s="86">
        <f t="shared" si="99"/>
        <v>858</v>
      </c>
      <c r="BB269" s="85">
        <f t="shared" si="94"/>
        <v>25.717702473611517</v>
      </c>
      <c r="BC269" s="88" t="s">
        <v>803</v>
      </c>
      <c r="BD269" s="88" t="s">
        <v>803</v>
      </c>
      <c r="BE269" s="88" t="s">
        <v>805</v>
      </c>
      <c r="BF269" s="88" t="s">
        <v>834</v>
      </c>
    </row>
    <row r="270" spans="1:58" x14ac:dyDescent="0.2">
      <c r="A270" s="83">
        <v>176390</v>
      </c>
      <c r="B270" s="84" t="s">
        <v>303</v>
      </c>
      <c r="C270" s="84">
        <v>329593.07</v>
      </c>
      <c r="D270" s="84">
        <v>253500</v>
      </c>
      <c r="E270" s="84">
        <v>32.5</v>
      </c>
      <c r="F270" s="85">
        <f t="shared" si="85"/>
        <v>39.005097041420122</v>
      </c>
      <c r="G270" s="84">
        <v>311668.07</v>
      </c>
      <c r="H270" s="84">
        <v>208750</v>
      </c>
      <c r="I270" s="84">
        <v>27.5</v>
      </c>
      <c r="J270" s="85">
        <f t="shared" si="84"/>
        <v>46.283641532934134</v>
      </c>
      <c r="K270" s="86">
        <v>287968.07</v>
      </c>
      <c r="L270" s="86">
        <v>222000</v>
      </c>
      <c r="M270" s="86">
        <v>30</v>
      </c>
      <c r="N270" s="87">
        <f t="shared" si="86"/>
        <v>38.914604054054053</v>
      </c>
      <c r="O270" s="84">
        <v>307748.07</v>
      </c>
      <c r="P270" s="84">
        <v>185800</v>
      </c>
      <c r="Q270" s="84">
        <v>26</v>
      </c>
      <c r="R270" s="85">
        <f t="shared" si="87"/>
        <v>51.346556350914959</v>
      </c>
      <c r="S270" s="84">
        <v>340573.07</v>
      </c>
      <c r="T270" s="84">
        <v>365000</v>
      </c>
      <c r="U270" s="84">
        <v>52.5</v>
      </c>
      <c r="V270" s="85">
        <f t="shared" si="88"/>
        <v>28.925384027397261</v>
      </c>
      <c r="W270" s="84">
        <v>216390.57</v>
      </c>
      <c r="X270" s="84">
        <v>69000</v>
      </c>
      <c r="Y270" s="84">
        <v>10</v>
      </c>
      <c r="Z270" s="85">
        <f t="shared" si="89"/>
        <v>94.082856521739131</v>
      </c>
      <c r="AA270" s="84">
        <v>192757.57</v>
      </c>
      <c r="AB270" s="84">
        <v>204000</v>
      </c>
      <c r="AC270" s="84">
        <v>30</v>
      </c>
      <c r="AD270" s="85">
        <f t="shared" si="90"/>
        <v>29.291591519607842</v>
      </c>
      <c r="AE270" s="84">
        <v>330397.57</v>
      </c>
      <c r="AF270" s="84">
        <v>284900</v>
      </c>
      <c r="AG270" s="84">
        <v>40.5</v>
      </c>
      <c r="AH270" s="85">
        <f t="shared" si="91"/>
        <v>34.790898911898914</v>
      </c>
      <c r="AI270" s="86">
        <v>367300.08</v>
      </c>
      <c r="AJ270" s="86">
        <v>390300</v>
      </c>
      <c r="AK270" s="86">
        <v>55</v>
      </c>
      <c r="AL270" s="87">
        <f t="shared" si="92"/>
        <v>29.173206456571869</v>
      </c>
      <c r="AM270" s="84">
        <v>336170.08</v>
      </c>
      <c r="AN270" s="84">
        <v>72400</v>
      </c>
      <c r="AO270" s="84">
        <v>10</v>
      </c>
      <c r="AP270" s="85">
        <f t="shared" si="93"/>
        <v>143.94022762430939</v>
      </c>
      <c r="AQ270" s="99">
        <v>297435.08</v>
      </c>
      <c r="AR270" s="86">
        <v>240300</v>
      </c>
      <c r="AS270" s="84">
        <v>32.5</v>
      </c>
      <c r="AT270" s="85">
        <f t="shared" si="95"/>
        <v>34.657437536412822</v>
      </c>
      <c r="AU270" s="84"/>
      <c r="AV270" s="86"/>
      <c r="AW270" s="86"/>
      <c r="AX270" s="87">
        <f t="shared" si="96"/>
        <v>0</v>
      </c>
      <c r="AY270" s="86">
        <f t="shared" si="97"/>
        <v>3318001.3000000003</v>
      </c>
      <c r="AZ270" s="86">
        <f t="shared" si="98"/>
        <v>2495950</v>
      </c>
      <c r="BA270" s="86">
        <f t="shared" si="99"/>
        <v>346.5</v>
      </c>
      <c r="BB270" s="85">
        <f t="shared" si="94"/>
        <v>39.880622207976927</v>
      </c>
      <c r="BC270" s="88" t="s">
        <v>803</v>
      </c>
      <c r="BD270" s="88" t="s">
        <v>803</v>
      </c>
      <c r="BE270" s="88" t="s">
        <v>805</v>
      </c>
      <c r="BF270" s="88" t="s">
        <v>834</v>
      </c>
    </row>
    <row r="271" spans="1:58" x14ac:dyDescent="0.2">
      <c r="A271" s="83">
        <v>179396</v>
      </c>
      <c r="B271" s="84" t="s">
        <v>402</v>
      </c>
      <c r="C271" s="84">
        <v>302673.83</v>
      </c>
      <c r="D271" s="84">
        <v>142000</v>
      </c>
      <c r="E271" s="84">
        <v>20</v>
      </c>
      <c r="F271" s="85">
        <f t="shared" si="85"/>
        <v>63.945175352112685</v>
      </c>
      <c r="G271" s="84">
        <v>173673.83</v>
      </c>
      <c r="H271" s="84">
        <v>0</v>
      </c>
      <c r="I271" s="84">
        <v>0</v>
      </c>
      <c r="J271" s="85">
        <f t="shared" si="84"/>
        <v>0</v>
      </c>
      <c r="K271" s="86">
        <v>133673.82999999999</v>
      </c>
      <c r="L271" s="86">
        <v>0</v>
      </c>
      <c r="M271" s="86">
        <v>0</v>
      </c>
      <c r="N271" s="87">
        <f t="shared" si="86"/>
        <v>0</v>
      </c>
      <c r="O271" s="84">
        <v>100948.83</v>
      </c>
      <c r="P271" s="84">
        <v>0</v>
      </c>
      <c r="Q271" s="84">
        <v>0</v>
      </c>
      <c r="R271" s="85">
        <f t="shared" si="87"/>
        <v>0</v>
      </c>
      <c r="S271" s="84">
        <v>-8896.16</v>
      </c>
      <c r="T271" s="84">
        <v>0</v>
      </c>
      <c r="U271" s="84">
        <v>0</v>
      </c>
      <c r="V271" s="85">
        <f t="shared" si="88"/>
        <v>0</v>
      </c>
      <c r="W271" s="84">
        <v>0</v>
      </c>
      <c r="X271" s="84">
        <v>0</v>
      </c>
      <c r="Y271" s="84">
        <v>0</v>
      </c>
      <c r="Z271" s="85">
        <f t="shared" si="89"/>
        <v>0</v>
      </c>
      <c r="AA271" s="84">
        <v>0</v>
      </c>
      <c r="AB271" s="84">
        <v>0</v>
      </c>
      <c r="AC271" s="84">
        <v>0</v>
      </c>
      <c r="AD271" s="85">
        <f t="shared" si="90"/>
        <v>0</v>
      </c>
      <c r="AE271" s="84">
        <v>0</v>
      </c>
      <c r="AF271" s="84">
        <v>0</v>
      </c>
      <c r="AG271" s="84">
        <v>0</v>
      </c>
      <c r="AH271" s="85">
        <f t="shared" si="91"/>
        <v>0</v>
      </c>
      <c r="AI271" s="86">
        <v>0</v>
      </c>
      <c r="AJ271" s="86">
        <v>0</v>
      </c>
      <c r="AK271" s="86">
        <v>0</v>
      </c>
      <c r="AL271" s="87">
        <f t="shared" si="92"/>
        <v>0</v>
      </c>
      <c r="AM271" s="84">
        <v>0</v>
      </c>
      <c r="AN271" s="84">
        <v>0</v>
      </c>
      <c r="AO271" s="84">
        <v>0</v>
      </c>
      <c r="AP271" s="85">
        <f t="shared" si="93"/>
        <v>0</v>
      </c>
      <c r="AQ271" s="99">
        <v>0</v>
      </c>
      <c r="AR271" s="86">
        <v>0</v>
      </c>
      <c r="AS271" s="84">
        <v>0</v>
      </c>
      <c r="AT271" s="85">
        <f t="shared" si="95"/>
        <v>0</v>
      </c>
      <c r="AU271" s="84"/>
      <c r="AV271" s="86"/>
      <c r="AW271" s="86"/>
      <c r="AX271" s="87">
        <f t="shared" si="96"/>
        <v>0</v>
      </c>
      <c r="AY271" s="86">
        <f t="shared" si="97"/>
        <v>702074.15999999992</v>
      </c>
      <c r="AZ271" s="86">
        <f t="shared" si="98"/>
        <v>142000</v>
      </c>
      <c r="BA271" s="86">
        <f t="shared" si="99"/>
        <v>20</v>
      </c>
      <c r="BB271" s="85">
        <f t="shared" si="94"/>
        <v>148.32552676056338</v>
      </c>
      <c r="BC271" s="88" t="s">
        <v>803</v>
      </c>
      <c r="BD271" s="88" t="s">
        <v>803</v>
      </c>
      <c r="BE271" s="88" t="s">
        <v>805</v>
      </c>
      <c r="BF271" s="88" t="s">
        <v>834</v>
      </c>
    </row>
    <row r="272" spans="1:58" x14ac:dyDescent="0.2">
      <c r="A272" s="83">
        <v>179857</v>
      </c>
      <c r="B272" s="84" t="s">
        <v>418</v>
      </c>
      <c r="C272" s="84">
        <v>-5300</v>
      </c>
      <c r="D272" s="84">
        <v>0</v>
      </c>
      <c r="E272" s="84">
        <v>0</v>
      </c>
      <c r="F272" s="85">
        <f t="shared" si="85"/>
        <v>0</v>
      </c>
      <c r="G272" s="84">
        <v>-5300</v>
      </c>
      <c r="H272" s="84">
        <v>0</v>
      </c>
      <c r="I272" s="84">
        <v>0</v>
      </c>
      <c r="J272" s="85">
        <f t="shared" si="84"/>
        <v>0</v>
      </c>
      <c r="K272" s="86">
        <v>-5300</v>
      </c>
      <c r="L272" s="86">
        <v>0</v>
      </c>
      <c r="M272" s="86">
        <v>0</v>
      </c>
      <c r="N272" s="87">
        <f t="shared" si="86"/>
        <v>0</v>
      </c>
      <c r="O272" s="84">
        <v>-5300</v>
      </c>
      <c r="P272" s="84">
        <v>0</v>
      </c>
      <c r="Q272" s="84">
        <v>0</v>
      </c>
      <c r="R272" s="85">
        <f t="shared" si="87"/>
        <v>0</v>
      </c>
      <c r="S272" s="84">
        <v>-5300</v>
      </c>
      <c r="T272" s="84">
        <v>0</v>
      </c>
      <c r="U272" s="84">
        <v>0</v>
      </c>
      <c r="V272" s="85">
        <f t="shared" si="88"/>
        <v>0</v>
      </c>
      <c r="W272" s="84">
        <v>-5300</v>
      </c>
      <c r="X272" s="84">
        <v>0</v>
      </c>
      <c r="Y272" s="84">
        <v>0</v>
      </c>
      <c r="Z272" s="85">
        <f t="shared" si="89"/>
        <v>0</v>
      </c>
      <c r="AA272" s="84">
        <v>-5300</v>
      </c>
      <c r="AB272" s="84">
        <v>0</v>
      </c>
      <c r="AC272" s="84">
        <v>0</v>
      </c>
      <c r="AD272" s="85">
        <f t="shared" si="90"/>
        <v>0</v>
      </c>
      <c r="AE272" s="84">
        <v>-5300</v>
      </c>
      <c r="AF272" s="84">
        <v>0</v>
      </c>
      <c r="AG272" s="84">
        <v>0</v>
      </c>
      <c r="AH272" s="85">
        <f t="shared" si="91"/>
        <v>0</v>
      </c>
      <c r="AI272" s="86">
        <v>-5300</v>
      </c>
      <c r="AJ272" s="86">
        <v>0</v>
      </c>
      <c r="AK272" s="86">
        <v>0</v>
      </c>
      <c r="AL272" s="87">
        <f t="shared" si="92"/>
        <v>0</v>
      </c>
      <c r="AM272" s="84">
        <v>-5300</v>
      </c>
      <c r="AN272" s="84">
        <v>0</v>
      </c>
      <c r="AO272" s="84">
        <v>0</v>
      </c>
      <c r="AP272" s="85">
        <f t="shared" si="93"/>
        <v>0</v>
      </c>
      <c r="AQ272" s="99">
        <v>-5300</v>
      </c>
      <c r="AR272" s="86">
        <v>0</v>
      </c>
      <c r="AS272" s="84">
        <v>0</v>
      </c>
      <c r="AT272" s="85">
        <f t="shared" si="95"/>
        <v>0</v>
      </c>
      <c r="AU272" s="84"/>
      <c r="AV272" s="86"/>
      <c r="AW272" s="86"/>
      <c r="AX272" s="87">
        <f t="shared" si="96"/>
        <v>0</v>
      </c>
      <c r="AY272" s="86">
        <f t="shared" si="97"/>
        <v>-58300</v>
      </c>
      <c r="AZ272" s="86">
        <f t="shared" si="98"/>
        <v>0</v>
      </c>
      <c r="BA272" s="86">
        <f t="shared" si="99"/>
        <v>0</v>
      </c>
      <c r="BB272" s="85">
        <f t="shared" si="94"/>
        <v>0</v>
      </c>
      <c r="BC272" s="88" t="s">
        <v>803</v>
      </c>
      <c r="BD272" s="88" t="s">
        <v>803</v>
      </c>
      <c r="BE272" s="88" t="s">
        <v>805</v>
      </c>
      <c r="BF272" s="88" t="e">
        <v>#N/A</v>
      </c>
    </row>
    <row r="273" spans="1:58" x14ac:dyDescent="0.2">
      <c r="A273" s="83">
        <v>179927</v>
      </c>
      <c r="B273" s="84" t="s">
        <v>439</v>
      </c>
      <c r="C273" s="84">
        <v>58927.77</v>
      </c>
      <c r="D273" s="84">
        <v>172350</v>
      </c>
      <c r="E273" s="84">
        <v>22</v>
      </c>
      <c r="F273" s="85">
        <f t="shared" si="85"/>
        <v>10.257227154046998</v>
      </c>
      <c r="G273" s="84">
        <v>57452.77</v>
      </c>
      <c r="H273" s="84">
        <v>19250</v>
      </c>
      <c r="I273" s="84">
        <v>2.5</v>
      </c>
      <c r="J273" s="85">
        <f t="shared" si="84"/>
        <v>92.521343896103886</v>
      </c>
      <c r="K273" s="86">
        <v>54392.77</v>
      </c>
      <c r="L273" s="86">
        <v>0</v>
      </c>
      <c r="M273" s="86">
        <v>0</v>
      </c>
      <c r="N273" s="87">
        <f t="shared" si="86"/>
        <v>0</v>
      </c>
      <c r="O273" s="84">
        <v>54392.77</v>
      </c>
      <c r="P273" s="84">
        <v>0</v>
      </c>
      <c r="Q273" s="84">
        <v>0</v>
      </c>
      <c r="R273" s="85">
        <f t="shared" si="87"/>
        <v>0</v>
      </c>
      <c r="S273" s="84">
        <v>-38082.07</v>
      </c>
      <c r="T273" s="84">
        <v>0</v>
      </c>
      <c r="U273" s="84">
        <v>0</v>
      </c>
      <c r="V273" s="85">
        <f t="shared" si="88"/>
        <v>0</v>
      </c>
      <c r="W273" s="84">
        <v>-38082.07</v>
      </c>
      <c r="X273" s="84">
        <v>0</v>
      </c>
      <c r="Y273" s="84">
        <v>0</v>
      </c>
      <c r="Z273" s="85">
        <f t="shared" si="89"/>
        <v>0</v>
      </c>
      <c r="AA273" s="84">
        <v>-38082.07</v>
      </c>
      <c r="AB273" s="84">
        <v>0</v>
      </c>
      <c r="AC273" s="84">
        <v>0</v>
      </c>
      <c r="AD273" s="85">
        <f t="shared" si="90"/>
        <v>0</v>
      </c>
      <c r="AE273" s="84">
        <v>-38082.07</v>
      </c>
      <c r="AF273" s="84">
        <v>0</v>
      </c>
      <c r="AG273" s="84">
        <v>0</v>
      </c>
      <c r="AH273" s="85">
        <f t="shared" si="91"/>
        <v>0</v>
      </c>
      <c r="AI273" s="86">
        <v>-38082.07</v>
      </c>
      <c r="AJ273" s="86">
        <v>0</v>
      </c>
      <c r="AK273" s="86">
        <v>0</v>
      </c>
      <c r="AL273" s="87">
        <f t="shared" si="92"/>
        <v>0</v>
      </c>
      <c r="AM273" s="84">
        <v>-38082.07</v>
      </c>
      <c r="AN273" s="84">
        <v>0</v>
      </c>
      <c r="AO273" s="84">
        <v>0</v>
      </c>
      <c r="AP273" s="85">
        <f t="shared" si="93"/>
        <v>0</v>
      </c>
      <c r="AQ273" s="99">
        <v>-38082.07</v>
      </c>
      <c r="AR273" s="86">
        <v>0</v>
      </c>
      <c r="AS273" s="84">
        <v>0</v>
      </c>
      <c r="AT273" s="85">
        <f t="shared" si="95"/>
        <v>0</v>
      </c>
      <c r="AU273" s="84"/>
      <c r="AV273" s="86"/>
      <c r="AW273" s="86"/>
      <c r="AX273" s="87">
        <f t="shared" si="96"/>
        <v>0</v>
      </c>
      <c r="AY273" s="86">
        <f t="shared" si="97"/>
        <v>-41408.41000000004</v>
      </c>
      <c r="AZ273" s="86">
        <f t="shared" si="98"/>
        <v>191600</v>
      </c>
      <c r="BA273" s="86">
        <f t="shared" si="99"/>
        <v>24.5</v>
      </c>
      <c r="BB273" s="85">
        <f t="shared" si="94"/>
        <v>-6.4835715031315297</v>
      </c>
      <c r="BC273" s="88" t="s">
        <v>803</v>
      </c>
      <c r="BD273" s="88" t="s">
        <v>803</v>
      </c>
      <c r="BE273" s="88" t="s">
        <v>805</v>
      </c>
      <c r="BF273" s="88" t="s">
        <v>834</v>
      </c>
    </row>
    <row r="274" spans="1:58" x14ac:dyDescent="0.2">
      <c r="A274" s="83">
        <v>202470</v>
      </c>
      <c r="B274" s="84" t="s">
        <v>474</v>
      </c>
      <c r="C274" s="84">
        <v>103190.02</v>
      </c>
      <c r="D274" s="84">
        <v>106500</v>
      </c>
      <c r="E274" s="84">
        <v>15</v>
      </c>
      <c r="F274" s="85">
        <f t="shared" si="85"/>
        <v>29.067611267605635</v>
      </c>
      <c r="G274" s="84">
        <v>105890.02</v>
      </c>
      <c r="H274" s="84">
        <v>111000</v>
      </c>
      <c r="I274" s="84">
        <v>15</v>
      </c>
      <c r="J274" s="85">
        <f t="shared" si="84"/>
        <v>29.57288846846847</v>
      </c>
      <c r="K274" s="86">
        <v>105890.02</v>
      </c>
      <c r="L274" s="86">
        <v>0</v>
      </c>
      <c r="M274" s="86">
        <v>0</v>
      </c>
      <c r="N274" s="87">
        <f t="shared" si="86"/>
        <v>0</v>
      </c>
      <c r="O274" s="84">
        <v>105890.02</v>
      </c>
      <c r="P274" s="84">
        <v>0</v>
      </c>
      <c r="Q274" s="84">
        <v>0</v>
      </c>
      <c r="R274" s="85">
        <f t="shared" si="87"/>
        <v>0</v>
      </c>
      <c r="S274" s="84">
        <v>-7487.83</v>
      </c>
      <c r="T274" s="84">
        <v>0</v>
      </c>
      <c r="U274" s="84">
        <v>0</v>
      </c>
      <c r="V274" s="85">
        <f t="shared" si="88"/>
        <v>0</v>
      </c>
      <c r="W274" s="84">
        <v>-7487.83</v>
      </c>
      <c r="X274" s="84">
        <v>0</v>
      </c>
      <c r="Y274" s="84">
        <v>0</v>
      </c>
      <c r="Z274" s="85">
        <f t="shared" si="89"/>
        <v>0</v>
      </c>
      <c r="AA274" s="84">
        <v>-7487.83</v>
      </c>
      <c r="AB274" s="84">
        <v>0</v>
      </c>
      <c r="AC274" s="84">
        <v>0</v>
      </c>
      <c r="AD274" s="85">
        <f t="shared" si="90"/>
        <v>0</v>
      </c>
      <c r="AE274" s="84">
        <v>-7487.83</v>
      </c>
      <c r="AF274" s="84">
        <v>0</v>
      </c>
      <c r="AG274" s="84">
        <v>0</v>
      </c>
      <c r="AH274" s="85">
        <f t="shared" si="91"/>
        <v>0</v>
      </c>
      <c r="AI274" s="86">
        <v>-7487.83</v>
      </c>
      <c r="AJ274" s="86">
        <v>0</v>
      </c>
      <c r="AK274" s="86">
        <v>0</v>
      </c>
      <c r="AL274" s="87">
        <f t="shared" si="92"/>
        <v>0</v>
      </c>
      <c r="AM274" s="84">
        <v>-7487.83</v>
      </c>
      <c r="AN274" s="84">
        <v>0</v>
      </c>
      <c r="AO274" s="84">
        <v>0</v>
      </c>
      <c r="AP274" s="85">
        <f t="shared" si="93"/>
        <v>0</v>
      </c>
      <c r="AQ274" s="99">
        <v>-7487.83</v>
      </c>
      <c r="AR274" s="86">
        <v>0</v>
      </c>
      <c r="AS274" s="84">
        <v>0</v>
      </c>
      <c r="AT274" s="85">
        <f t="shared" si="95"/>
        <v>0</v>
      </c>
      <c r="AU274" s="84"/>
      <c r="AV274" s="86"/>
      <c r="AW274" s="86"/>
      <c r="AX274" s="87">
        <f t="shared" si="96"/>
        <v>0</v>
      </c>
      <c r="AY274" s="86">
        <f t="shared" si="97"/>
        <v>368445.2699999999</v>
      </c>
      <c r="AZ274" s="86">
        <f t="shared" si="98"/>
        <v>217500</v>
      </c>
      <c r="BA274" s="86">
        <f t="shared" si="99"/>
        <v>30</v>
      </c>
      <c r="BB274" s="85">
        <f t="shared" si="94"/>
        <v>50.820037241379296</v>
      </c>
      <c r="BC274" s="88" t="s">
        <v>803</v>
      </c>
      <c r="BD274" s="88" t="s">
        <v>803</v>
      </c>
      <c r="BE274" s="88" t="s">
        <v>805</v>
      </c>
      <c r="BF274" s="88" t="s">
        <v>834</v>
      </c>
    </row>
    <row r="275" spans="1:58" x14ac:dyDescent="0.2">
      <c r="A275" s="83">
        <v>202994</v>
      </c>
      <c r="B275" s="84" t="s">
        <v>493</v>
      </c>
      <c r="C275" s="84">
        <v>75142.86</v>
      </c>
      <c r="D275" s="84">
        <v>156000</v>
      </c>
      <c r="E275" s="84">
        <v>20</v>
      </c>
      <c r="F275" s="85">
        <f t="shared" si="85"/>
        <v>14.45055</v>
      </c>
      <c r="G275" s="84">
        <v>65942.86</v>
      </c>
      <c r="H275" s="84">
        <v>151000</v>
      </c>
      <c r="I275" s="84">
        <v>20</v>
      </c>
      <c r="J275" s="85">
        <f t="shared" si="84"/>
        <v>13.537938145695364</v>
      </c>
      <c r="K275" s="86">
        <v>-16857.14</v>
      </c>
      <c r="L275" s="86">
        <v>149500</v>
      </c>
      <c r="M275" s="86">
        <v>20</v>
      </c>
      <c r="N275" s="87">
        <f t="shared" si="86"/>
        <v>-3.382703678929766</v>
      </c>
      <c r="O275" s="84">
        <v>50237.86</v>
      </c>
      <c r="P275" s="84">
        <v>285800</v>
      </c>
      <c r="Q275" s="84">
        <v>40</v>
      </c>
      <c r="R275" s="85">
        <f t="shared" si="87"/>
        <v>5.4491730580825752</v>
      </c>
      <c r="S275" s="84">
        <v>-15822.14</v>
      </c>
      <c r="T275" s="84">
        <v>206900</v>
      </c>
      <c r="U275" s="84">
        <v>29</v>
      </c>
      <c r="V275" s="85">
        <f t="shared" si="88"/>
        <v>-2.3706444659255679</v>
      </c>
      <c r="W275" s="84">
        <v>-17977.14</v>
      </c>
      <c r="X275" s="84">
        <v>209000</v>
      </c>
      <c r="Y275" s="84">
        <v>30</v>
      </c>
      <c r="Z275" s="85">
        <f t="shared" si="89"/>
        <v>-2.5804507177033491</v>
      </c>
      <c r="AA275" s="84">
        <v>-27337.14</v>
      </c>
      <c r="AB275" s="84">
        <v>0</v>
      </c>
      <c r="AC275" s="84">
        <v>0</v>
      </c>
      <c r="AD275" s="85">
        <f t="shared" si="90"/>
        <v>0</v>
      </c>
      <c r="AE275" s="84">
        <v>-27337.14</v>
      </c>
      <c r="AF275" s="84">
        <v>0</v>
      </c>
      <c r="AG275" s="84">
        <v>0</v>
      </c>
      <c r="AH275" s="85">
        <f t="shared" si="91"/>
        <v>0</v>
      </c>
      <c r="AI275" s="86">
        <v>-27337.14</v>
      </c>
      <c r="AJ275" s="86">
        <v>0</v>
      </c>
      <c r="AK275" s="86">
        <v>0</v>
      </c>
      <c r="AL275" s="87">
        <f t="shared" si="92"/>
        <v>0</v>
      </c>
      <c r="AM275" s="84">
        <v>-27337.14</v>
      </c>
      <c r="AN275" s="84">
        <v>0</v>
      </c>
      <c r="AO275" s="84">
        <v>0</v>
      </c>
      <c r="AP275" s="85">
        <f t="shared" si="93"/>
        <v>0</v>
      </c>
      <c r="AQ275" s="99">
        <v>-27337.14</v>
      </c>
      <c r="AR275" s="86">
        <v>0</v>
      </c>
      <c r="AS275" s="84">
        <v>0</v>
      </c>
      <c r="AT275" s="85">
        <f t="shared" si="95"/>
        <v>0</v>
      </c>
      <c r="AU275" s="84"/>
      <c r="AV275" s="86"/>
      <c r="AW275" s="86"/>
      <c r="AX275" s="87">
        <f t="shared" si="96"/>
        <v>0</v>
      </c>
      <c r="AY275" s="86">
        <f t="shared" si="97"/>
        <v>3981.4599999999773</v>
      </c>
      <c r="AZ275" s="86">
        <f t="shared" si="98"/>
        <v>1158200</v>
      </c>
      <c r="BA275" s="86">
        <f t="shared" si="99"/>
        <v>159</v>
      </c>
      <c r="BB275" s="85">
        <f t="shared" si="94"/>
        <v>0.10312882058366372</v>
      </c>
      <c r="BC275" s="88" t="s">
        <v>803</v>
      </c>
      <c r="BD275" s="88" t="s">
        <v>803</v>
      </c>
      <c r="BE275" s="88" t="s">
        <v>805</v>
      </c>
      <c r="BF275" s="88" t="s">
        <v>834</v>
      </c>
    </row>
    <row r="276" spans="1:58" x14ac:dyDescent="0.2">
      <c r="A276" s="83">
        <v>205266</v>
      </c>
      <c r="B276" s="84" t="s">
        <v>546</v>
      </c>
      <c r="C276" s="84">
        <v>73585</v>
      </c>
      <c r="D276" s="84">
        <v>209400</v>
      </c>
      <c r="E276" s="84">
        <v>28</v>
      </c>
      <c r="F276" s="85">
        <f t="shared" si="85"/>
        <v>10.542263610315187</v>
      </c>
      <c r="G276" s="84">
        <v>70285</v>
      </c>
      <c r="H276" s="84">
        <v>77000</v>
      </c>
      <c r="I276" s="84">
        <v>10</v>
      </c>
      <c r="J276" s="85">
        <f t="shared" si="84"/>
        <v>28.296558441558439</v>
      </c>
      <c r="K276" s="86">
        <v>-9135</v>
      </c>
      <c r="L276" s="86">
        <v>148000</v>
      </c>
      <c r="M276" s="86">
        <v>20</v>
      </c>
      <c r="N276" s="87">
        <f t="shared" si="86"/>
        <v>-1.8516891891891893</v>
      </c>
      <c r="O276" s="84">
        <v>-10865</v>
      </c>
      <c r="P276" s="84">
        <v>0</v>
      </c>
      <c r="Q276" s="84">
        <v>0</v>
      </c>
      <c r="R276" s="85">
        <f t="shared" si="87"/>
        <v>0</v>
      </c>
      <c r="S276" s="84">
        <v>-10865</v>
      </c>
      <c r="T276" s="84">
        <v>0</v>
      </c>
      <c r="U276" s="84">
        <v>0</v>
      </c>
      <c r="V276" s="85">
        <f t="shared" si="88"/>
        <v>0</v>
      </c>
      <c r="W276" s="84">
        <v>-10865</v>
      </c>
      <c r="X276" s="84">
        <v>0</v>
      </c>
      <c r="Y276" s="84">
        <v>0</v>
      </c>
      <c r="Z276" s="85">
        <f t="shared" si="89"/>
        <v>0</v>
      </c>
      <c r="AA276" s="84">
        <v>-12605</v>
      </c>
      <c r="AB276" s="84">
        <v>0</v>
      </c>
      <c r="AC276" s="84">
        <v>0</v>
      </c>
      <c r="AD276" s="85">
        <f t="shared" si="90"/>
        <v>0</v>
      </c>
      <c r="AE276" s="84">
        <v>-12605</v>
      </c>
      <c r="AF276" s="84">
        <v>0</v>
      </c>
      <c r="AG276" s="84">
        <v>0</v>
      </c>
      <c r="AH276" s="85">
        <f t="shared" si="91"/>
        <v>0</v>
      </c>
      <c r="AI276" s="86">
        <v>-12605</v>
      </c>
      <c r="AJ276" s="86">
        <v>0</v>
      </c>
      <c r="AK276" s="86">
        <v>0</v>
      </c>
      <c r="AL276" s="87">
        <f t="shared" si="92"/>
        <v>0</v>
      </c>
      <c r="AM276" s="84">
        <v>-12605</v>
      </c>
      <c r="AN276" s="84">
        <v>0</v>
      </c>
      <c r="AO276" s="84">
        <v>0</v>
      </c>
      <c r="AP276" s="85">
        <f t="shared" si="93"/>
        <v>0</v>
      </c>
      <c r="AQ276" s="99">
        <v>-12605</v>
      </c>
      <c r="AR276" s="86">
        <v>0</v>
      </c>
      <c r="AS276" s="84">
        <v>0</v>
      </c>
      <c r="AT276" s="85">
        <f t="shared" si="95"/>
        <v>0</v>
      </c>
      <c r="AU276" s="84"/>
      <c r="AV276" s="86"/>
      <c r="AW276" s="86"/>
      <c r="AX276" s="87">
        <f t="shared" si="96"/>
        <v>0</v>
      </c>
      <c r="AY276" s="86">
        <f t="shared" si="97"/>
        <v>39115</v>
      </c>
      <c r="AZ276" s="86">
        <f t="shared" si="98"/>
        <v>434400</v>
      </c>
      <c r="BA276" s="86">
        <f t="shared" si="99"/>
        <v>58</v>
      </c>
      <c r="BB276" s="85">
        <f t="shared" si="94"/>
        <v>2.7013121546961325</v>
      </c>
      <c r="BC276" s="88" t="s">
        <v>803</v>
      </c>
      <c r="BD276" s="88" t="s">
        <v>803</v>
      </c>
      <c r="BE276" s="88" t="s">
        <v>805</v>
      </c>
      <c r="BF276" s="88" t="s">
        <v>834</v>
      </c>
    </row>
    <row r="277" spans="1:58" x14ac:dyDescent="0.2">
      <c r="A277" s="83">
        <v>205655</v>
      </c>
      <c r="B277" s="84" t="s">
        <v>558</v>
      </c>
      <c r="C277" s="84">
        <v>472744.37</v>
      </c>
      <c r="D277" s="84">
        <v>223500</v>
      </c>
      <c r="E277" s="84">
        <v>30</v>
      </c>
      <c r="F277" s="85">
        <f t="shared" si="85"/>
        <v>63.455620134228184</v>
      </c>
      <c r="G277" s="84">
        <v>555287.36</v>
      </c>
      <c r="H277" s="84">
        <v>586300</v>
      </c>
      <c r="I277" s="84">
        <v>77</v>
      </c>
      <c r="J277" s="85">
        <f t="shared" si="84"/>
        <v>29.360239058502472</v>
      </c>
      <c r="K277" s="86">
        <v>550297.36</v>
      </c>
      <c r="L277" s="86">
        <v>7400</v>
      </c>
      <c r="M277" s="86">
        <v>1</v>
      </c>
      <c r="N277" s="87">
        <f t="shared" si="86"/>
        <v>2230.9352432432433</v>
      </c>
      <c r="O277" s="84">
        <v>502164.36</v>
      </c>
      <c r="P277" s="84">
        <v>539600</v>
      </c>
      <c r="Q277" s="84">
        <v>76</v>
      </c>
      <c r="R277" s="85">
        <f t="shared" si="87"/>
        <v>28.849323869532984</v>
      </c>
      <c r="S277" s="84">
        <v>438909.35</v>
      </c>
      <c r="T277" s="84">
        <v>251125</v>
      </c>
      <c r="U277" s="84">
        <v>36.25</v>
      </c>
      <c r="V277" s="85">
        <f t="shared" si="88"/>
        <v>54.180945146839221</v>
      </c>
      <c r="W277" s="84">
        <v>511271.6</v>
      </c>
      <c r="X277" s="84">
        <v>558000</v>
      </c>
      <c r="Y277" s="84">
        <v>80</v>
      </c>
      <c r="Z277" s="85">
        <f t="shared" si="89"/>
        <v>27.487720430107526</v>
      </c>
      <c r="AA277" s="84">
        <v>538846.6</v>
      </c>
      <c r="AB277" s="84">
        <v>343000</v>
      </c>
      <c r="AC277" s="84">
        <v>50</v>
      </c>
      <c r="AD277" s="85">
        <f t="shared" si="90"/>
        <v>48.70042157434402</v>
      </c>
      <c r="AE277" s="84">
        <v>514526.58</v>
      </c>
      <c r="AF277" s="84">
        <v>486000</v>
      </c>
      <c r="AG277" s="84">
        <v>70</v>
      </c>
      <c r="AH277" s="85">
        <f t="shared" si="91"/>
        <v>31.760899999999999</v>
      </c>
      <c r="AI277" s="86">
        <v>537881.57999999996</v>
      </c>
      <c r="AJ277" s="86">
        <v>594000</v>
      </c>
      <c r="AK277" s="86">
        <v>84</v>
      </c>
      <c r="AL277" s="87">
        <f t="shared" si="92"/>
        <v>28.07126090909091</v>
      </c>
      <c r="AM277" s="84">
        <v>538056.6</v>
      </c>
      <c r="AN277" s="84">
        <v>483450</v>
      </c>
      <c r="AO277" s="84">
        <v>67.5</v>
      </c>
      <c r="AP277" s="85">
        <f t="shared" si="93"/>
        <v>34.501509152963074</v>
      </c>
      <c r="AQ277" s="99">
        <v>377171.6</v>
      </c>
      <c r="AR277" s="86">
        <v>292600</v>
      </c>
      <c r="AS277" s="84">
        <v>40</v>
      </c>
      <c r="AT277" s="85">
        <f t="shared" si="95"/>
        <v>36.092976076555018</v>
      </c>
      <c r="AU277" s="84"/>
      <c r="AV277" s="86"/>
      <c r="AW277" s="86"/>
      <c r="AX277" s="87">
        <f t="shared" si="96"/>
        <v>0</v>
      </c>
      <c r="AY277" s="86">
        <f t="shared" si="97"/>
        <v>5537157.3599999994</v>
      </c>
      <c r="AZ277" s="86">
        <f t="shared" si="98"/>
        <v>4364975</v>
      </c>
      <c r="BA277" s="86">
        <f t="shared" si="99"/>
        <v>611.75</v>
      </c>
      <c r="BB277" s="85">
        <f t="shared" si="94"/>
        <v>38.056282292567538</v>
      </c>
      <c r="BC277" s="88" t="s">
        <v>803</v>
      </c>
      <c r="BD277" s="88" t="s">
        <v>803</v>
      </c>
      <c r="BE277" s="88" t="s">
        <v>805</v>
      </c>
      <c r="BF277" s="88" t="s">
        <v>834</v>
      </c>
    </row>
    <row r="278" spans="1:58" x14ac:dyDescent="0.2">
      <c r="A278" s="83">
        <v>206011</v>
      </c>
      <c r="B278" s="84" t="s">
        <v>564</v>
      </c>
      <c r="C278" s="84">
        <v>324768.53000000003</v>
      </c>
      <c r="D278" s="84">
        <v>3264015</v>
      </c>
      <c r="E278" s="84">
        <v>426.75</v>
      </c>
      <c r="F278" s="85">
        <f t="shared" si="85"/>
        <v>2.984991153533302</v>
      </c>
      <c r="G278" s="84">
        <v>619019.98</v>
      </c>
      <c r="H278" s="84">
        <v>3489665</v>
      </c>
      <c r="I278" s="84">
        <v>445.84999999999997</v>
      </c>
      <c r="J278" s="85">
        <f t="shared" si="84"/>
        <v>5.4989861147130163</v>
      </c>
      <c r="K278" s="86">
        <v>491476.41</v>
      </c>
      <c r="L278" s="86">
        <v>4986475</v>
      </c>
      <c r="M278" s="86">
        <v>660.4</v>
      </c>
      <c r="N278" s="87">
        <f t="shared" si="86"/>
        <v>2.956856757529116</v>
      </c>
      <c r="O278" s="84">
        <v>486164.9</v>
      </c>
      <c r="P278" s="84">
        <v>2233065</v>
      </c>
      <c r="Q278" s="84">
        <v>300.85000000000002</v>
      </c>
      <c r="R278" s="85">
        <f t="shared" si="87"/>
        <v>6.7490699554200164</v>
      </c>
      <c r="S278" s="84">
        <v>-150148.54</v>
      </c>
      <c r="T278" s="84">
        <v>1934530</v>
      </c>
      <c r="U278" s="84">
        <v>265.64999999999998</v>
      </c>
      <c r="V278" s="85">
        <f t="shared" si="88"/>
        <v>-2.4060649046538436</v>
      </c>
      <c r="W278" s="84">
        <v>80072.14</v>
      </c>
      <c r="X278" s="84">
        <v>3742120</v>
      </c>
      <c r="Y278" s="84">
        <v>518.65</v>
      </c>
      <c r="Z278" s="85">
        <f t="shared" si="89"/>
        <v>0.64192602054450421</v>
      </c>
      <c r="AA278" s="84">
        <v>-5325.38</v>
      </c>
      <c r="AB278" s="84">
        <v>2746890</v>
      </c>
      <c r="AC278" s="84">
        <v>377</v>
      </c>
      <c r="AD278" s="85">
        <f t="shared" si="90"/>
        <v>-6.0099523461077796E-2</v>
      </c>
      <c r="AE278" s="84">
        <v>228523.12</v>
      </c>
      <c r="AF278" s="84">
        <v>3143785</v>
      </c>
      <c r="AG278" s="84">
        <v>435</v>
      </c>
      <c r="AH278" s="85">
        <f t="shared" si="91"/>
        <v>2.1807132485204939</v>
      </c>
      <c r="AI278" s="86">
        <v>315615.63</v>
      </c>
      <c r="AJ278" s="86">
        <v>4816665</v>
      </c>
      <c r="AK278" s="86">
        <v>661.7</v>
      </c>
      <c r="AL278" s="87">
        <f t="shared" si="92"/>
        <v>2.0312985291690415</v>
      </c>
      <c r="AM278" s="84">
        <v>-154271.88</v>
      </c>
      <c r="AN278" s="84">
        <v>3318655</v>
      </c>
      <c r="AO278" s="84">
        <v>459.5</v>
      </c>
      <c r="AP278" s="85">
        <f t="shared" si="93"/>
        <v>-1.4410742544796009</v>
      </c>
      <c r="AQ278" s="99">
        <v>-250021.38</v>
      </c>
      <c r="AR278" s="86">
        <v>3442728</v>
      </c>
      <c r="AS278" s="84">
        <v>467.7</v>
      </c>
      <c r="AT278" s="85">
        <f t="shared" si="95"/>
        <v>-2.0334451748729494</v>
      </c>
      <c r="AU278" s="84"/>
      <c r="AV278" s="86"/>
      <c r="AW278" s="86"/>
      <c r="AX278" s="87">
        <f t="shared" si="96"/>
        <v>0</v>
      </c>
      <c r="AY278" s="86">
        <f t="shared" si="97"/>
        <v>1985873.5299999998</v>
      </c>
      <c r="AZ278" s="86">
        <f t="shared" si="98"/>
        <v>37118593</v>
      </c>
      <c r="BA278" s="86">
        <f t="shared" si="99"/>
        <v>5019.05</v>
      </c>
      <c r="BB278" s="85">
        <f t="shared" si="94"/>
        <v>1.605023280381344</v>
      </c>
      <c r="BC278" s="88" t="s">
        <v>803</v>
      </c>
      <c r="BD278" s="88" t="s">
        <v>803</v>
      </c>
      <c r="BE278" s="88" t="s">
        <v>805</v>
      </c>
      <c r="BF278" s="88" t="s">
        <v>834</v>
      </c>
    </row>
    <row r="279" spans="1:58" x14ac:dyDescent="0.2">
      <c r="A279" s="83">
        <v>206681</v>
      </c>
      <c r="B279" s="84" t="s">
        <v>324</v>
      </c>
      <c r="C279" s="84">
        <v>63745.52</v>
      </c>
      <c r="D279" s="84">
        <v>447000</v>
      </c>
      <c r="E279" s="84">
        <v>60</v>
      </c>
      <c r="F279" s="85">
        <f t="shared" si="85"/>
        <v>4.2782228187919458</v>
      </c>
      <c r="G279" s="84">
        <v>-19094.48</v>
      </c>
      <c r="H279" s="84">
        <v>243700</v>
      </c>
      <c r="I279" s="84">
        <v>31</v>
      </c>
      <c r="J279" s="85">
        <f t="shared" si="84"/>
        <v>-2.4289244152646696</v>
      </c>
      <c r="K279" s="86">
        <v>-48786.99</v>
      </c>
      <c r="L279" s="86">
        <v>196100</v>
      </c>
      <c r="M279" s="86">
        <v>26.5</v>
      </c>
      <c r="N279" s="87">
        <f t="shared" si="86"/>
        <v>-7.46358847526772</v>
      </c>
      <c r="O279" s="84">
        <v>-18666.990000000002</v>
      </c>
      <c r="P279" s="84">
        <v>113980</v>
      </c>
      <c r="Q279" s="84">
        <v>15.5</v>
      </c>
      <c r="R279" s="85">
        <f t="shared" si="87"/>
        <v>-5.0770020178978772</v>
      </c>
      <c r="S279" s="84">
        <v>-10961.57</v>
      </c>
      <c r="T279" s="84">
        <v>105750</v>
      </c>
      <c r="U279" s="84">
        <v>15</v>
      </c>
      <c r="V279" s="85">
        <f t="shared" si="88"/>
        <v>-3.2133207565011817</v>
      </c>
      <c r="W279" s="84">
        <v>-13211.57</v>
      </c>
      <c r="X279" s="84">
        <v>104400</v>
      </c>
      <c r="Y279" s="84">
        <v>15</v>
      </c>
      <c r="Z279" s="85">
        <f t="shared" si="89"/>
        <v>-3.7964281609195401</v>
      </c>
      <c r="AA279" s="84">
        <v>-20191.57</v>
      </c>
      <c r="AB279" s="84">
        <v>0</v>
      </c>
      <c r="AC279" s="84">
        <v>0</v>
      </c>
      <c r="AD279" s="85">
        <f t="shared" si="90"/>
        <v>0</v>
      </c>
      <c r="AE279" s="84">
        <v>-6176.57</v>
      </c>
      <c r="AF279" s="84">
        <v>118300</v>
      </c>
      <c r="AG279" s="84">
        <v>16.75</v>
      </c>
      <c r="AH279" s="85">
        <f t="shared" si="91"/>
        <v>-1.5663322062552831</v>
      </c>
      <c r="AI279" s="86">
        <v>-6346.58</v>
      </c>
      <c r="AJ279" s="86">
        <v>143600</v>
      </c>
      <c r="AK279" s="86">
        <v>20</v>
      </c>
      <c r="AL279" s="87">
        <f t="shared" si="92"/>
        <v>-1.3700834261838442</v>
      </c>
      <c r="AM279" s="84">
        <v>15398.41</v>
      </c>
      <c r="AN279" s="84">
        <v>216200</v>
      </c>
      <c r="AO279" s="84">
        <v>30</v>
      </c>
      <c r="AP279" s="85">
        <f t="shared" si="93"/>
        <v>2.20791262719704</v>
      </c>
      <c r="AQ279" s="99">
        <v>-5231.59</v>
      </c>
      <c r="AR279" s="86">
        <v>44940</v>
      </c>
      <c r="AS279" s="84">
        <v>6</v>
      </c>
      <c r="AT279" s="85">
        <f t="shared" si="95"/>
        <v>-3.2595576323987538</v>
      </c>
      <c r="AU279" s="84"/>
      <c r="AV279" s="86"/>
      <c r="AW279" s="86"/>
      <c r="AX279" s="87">
        <f t="shared" si="96"/>
        <v>0</v>
      </c>
      <c r="AY279" s="86">
        <f t="shared" si="97"/>
        <v>-69523.98</v>
      </c>
      <c r="AZ279" s="86">
        <f t="shared" si="98"/>
        <v>1733970</v>
      </c>
      <c r="BA279" s="86">
        <f t="shared" si="99"/>
        <v>235.75</v>
      </c>
      <c r="BB279" s="85">
        <f t="shared" si="94"/>
        <v>-1.2028578349106385</v>
      </c>
      <c r="BC279" s="88" t="s">
        <v>803</v>
      </c>
      <c r="BD279" s="88" t="s">
        <v>803</v>
      </c>
      <c r="BE279" s="88" t="s">
        <v>805</v>
      </c>
      <c r="BF279" s="88" t="s">
        <v>834</v>
      </c>
    </row>
    <row r="280" spans="1:58" x14ac:dyDescent="0.2">
      <c r="A280" s="83">
        <v>207787</v>
      </c>
      <c r="B280" s="84" t="s">
        <v>604</v>
      </c>
      <c r="C280" s="84">
        <v>-29349.5</v>
      </c>
      <c r="D280" s="84">
        <v>0</v>
      </c>
      <c r="E280" s="84">
        <v>0</v>
      </c>
      <c r="F280" s="85">
        <f t="shared" si="85"/>
        <v>0</v>
      </c>
      <c r="G280" s="84">
        <v>-29349.5</v>
      </c>
      <c r="H280" s="84">
        <v>0</v>
      </c>
      <c r="I280" s="84">
        <v>0</v>
      </c>
      <c r="J280" s="85">
        <f t="shared" si="84"/>
        <v>0</v>
      </c>
      <c r="K280" s="86">
        <v>-29349.5</v>
      </c>
      <c r="L280" s="86">
        <v>0</v>
      </c>
      <c r="M280" s="86">
        <v>0</v>
      </c>
      <c r="N280" s="87">
        <f t="shared" si="86"/>
        <v>0</v>
      </c>
      <c r="O280" s="84">
        <v>-29349.5</v>
      </c>
      <c r="P280" s="84">
        <v>0</v>
      </c>
      <c r="Q280" s="84">
        <v>0</v>
      </c>
      <c r="R280" s="85">
        <f t="shared" si="87"/>
        <v>0</v>
      </c>
      <c r="S280" s="84">
        <v>-29349.5</v>
      </c>
      <c r="T280" s="84">
        <v>0</v>
      </c>
      <c r="U280" s="84">
        <v>0</v>
      </c>
      <c r="V280" s="85">
        <f t="shared" si="88"/>
        <v>0</v>
      </c>
      <c r="W280" s="84">
        <v>-29349.5</v>
      </c>
      <c r="X280" s="84">
        <v>0</v>
      </c>
      <c r="Y280" s="84">
        <v>0</v>
      </c>
      <c r="Z280" s="85">
        <f t="shared" si="89"/>
        <v>0</v>
      </c>
      <c r="AA280" s="84">
        <v>-29349.5</v>
      </c>
      <c r="AB280" s="84">
        <v>0</v>
      </c>
      <c r="AC280" s="84">
        <v>0</v>
      </c>
      <c r="AD280" s="85">
        <f t="shared" si="90"/>
        <v>0</v>
      </c>
      <c r="AE280" s="84">
        <v>-29349.5</v>
      </c>
      <c r="AF280" s="84">
        <v>0</v>
      </c>
      <c r="AG280" s="84">
        <v>0</v>
      </c>
      <c r="AH280" s="85">
        <f t="shared" si="91"/>
        <v>0</v>
      </c>
      <c r="AI280" s="86">
        <v>-29349.5</v>
      </c>
      <c r="AJ280" s="86">
        <v>0</v>
      </c>
      <c r="AK280" s="86">
        <v>0</v>
      </c>
      <c r="AL280" s="87">
        <f t="shared" si="92"/>
        <v>0</v>
      </c>
      <c r="AM280" s="84">
        <v>-29349.5</v>
      </c>
      <c r="AN280" s="84">
        <v>0</v>
      </c>
      <c r="AO280" s="84">
        <v>0</v>
      </c>
      <c r="AP280" s="85">
        <f t="shared" si="93"/>
        <v>0</v>
      </c>
      <c r="AQ280" s="99">
        <v>-29349.5</v>
      </c>
      <c r="AR280" s="86">
        <v>0</v>
      </c>
      <c r="AS280" s="84">
        <v>0</v>
      </c>
      <c r="AT280" s="85">
        <f t="shared" si="95"/>
        <v>0</v>
      </c>
      <c r="AU280" s="84"/>
      <c r="AV280" s="86"/>
      <c r="AW280" s="86"/>
      <c r="AX280" s="87">
        <f t="shared" si="96"/>
        <v>0</v>
      </c>
      <c r="AY280" s="86">
        <f t="shared" si="97"/>
        <v>-322844.5</v>
      </c>
      <c r="AZ280" s="86">
        <f t="shared" si="98"/>
        <v>0</v>
      </c>
      <c r="BA280" s="86">
        <f t="shared" si="99"/>
        <v>0</v>
      </c>
      <c r="BB280" s="85">
        <f t="shared" si="94"/>
        <v>0</v>
      </c>
      <c r="BC280" s="88" t="s">
        <v>803</v>
      </c>
      <c r="BD280" s="88" t="s">
        <v>803</v>
      </c>
      <c r="BE280" s="88" t="s">
        <v>805</v>
      </c>
      <c r="BF280" s="88" t="s">
        <v>834</v>
      </c>
    </row>
    <row r="281" spans="1:58" x14ac:dyDescent="0.2">
      <c r="A281" s="83">
        <v>208509</v>
      </c>
      <c r="B281" s="84" t="s">
        <v>624</v>
      </c>
      <c r="C281" s="84">
        <v>224187.48</v>
      </c>
      <c r="D281" s="84">
        <v>227000</v>
      </c>
      <c r="E281" s="84">
        <v>30</v>
      </c>
      <c r="F281" s="85">
        <f t="shared" si="85"/>
        <v>29.628301321585905</v>
      </c>
      <c r="G281" s="84">
        <v>290987.46999999997</v>
      </c>
      <c r="H281" s="84">
        <v>235000</v>
      </c>
      <c r="I281" s="84">
        <v>30</v>
      </c>
      <c r="J281" s="85">
        <f t="shared" ref="J281:J296" si="100">IFERROR(G281/(H281/31),0)</f>
        <v>38.385581148936161</v>
      </c>
      <c r="K281" s="86">
        <v>305399.96000000002</v>
      </c>
      <c r="L281" s="86">
        <v>285000</v>
      </c>
      <c r="M281" s="86">
        <v>37.5</v>
      </c>
      <c r="N281" s="87">
        <f t="shared" si="86"/>
        <v>32.14736421052632</v>
      </c>
      <c r="O281" s="84">
        <v>235199.96</v>
      </c>
      <c r="P281" s="84">
        <v>143200</v>
      </c>
      <c r="Q281" s="84">
        <v>20</v>
      </c>
      <c r="R281" s="85">
        <f t="shared" si="87"/>
        <v>50.916192458100561</v>
      </c>
      <c r="S281" s="84">
        <v>290199.96000000002</v>
      </c>
      <c r="T281" s="84">
        <v>315000</v>
      </c>
      <c r="U281" s="84">
        <v>45</v>
      </c>
      <c r="V281" s="85">
        <f t="shared" si="88"/>
        <v>28.559361142857142</v>
      </c>
      <c r="W281" s="84">
        <v>296789.96000000002</v>
      </c>
      <c r="X281" s="84">
        <v>7000</v>
      </c>
      <c r="Y281" s="84">
        <v>1</v>
      </c>
      <c r="Z281" s="85">
        <f t="shared" si="89"/>
        <v>1271.9569714285715</v>
      </c>
      <c r="AA281" s="84">
        <v>247640.97</v>
      </c>
      <c r="AB281" s="84">
        <v>261800</v>
      </c>
      <c r="AC281" s="84">
        <v>37.75</v>
      </c>
      <c r="AD281" s="85">
        <f t="shared" si="90"/>
        <v>29.32341508785332</v>
      </c>
      <c r="AE281" s="84">
        <v>320149.96999999997</v>
      </c>
      <c r="AF281" s="84">
        <v>204000</v>
      </c>
      <c r="AG281" s="84">
        <v>27.5</v>
      </c>
      <c r="AH281" s="85">
        <f t="shared" si="91"/>
        <v>47.080877941176468</v>
      </c>
      <c r="AI281" s="86">
        <v>100738.72</v>
      </c>
      <c r="AJ281" s="86">
        <v>108600</v>
      </c>
      <c r="AK281" s="86">
        <v>15</v>
      </c>
      <c r="AL281" s="87">
        <f t="shared" si="92"/>
        <v>28.755988213627994</v>
      </c>
      <c r="AM281" s="84">
        <v>382323.72</v>
      </c>
      <c r="AN281" s="84">
        <v>298600</v>
      </c>
      <c r="AO281" s="84">
        <v>40</v>
      </c>
      <c r="AP281" s="85">
        <f t="shared" si="93"/>
        <v>39.692013797722701</v>
      </c>
      <c r="AQ281" s="99">
        <v>326723.71999999997</v>
      </c>
      <c r="AR281" s="86">
        <v>0</v>
      </c>
      <c r="AS281" s="84">
        <v>0</v>
      </c>
      <c r="AT281" s="85">
        <f t="shared" si="95"/>
        <v>0</v>
      </c>
      <c r="AU281" s="84"/>
      <c r="AV281" s="86"/>
      <c r="AW281" s="86"/>
      <c r="AX281" s="87">
        <f t="shared" si="96"/>
        <v>0</v>
      </c>
      <c r="AY281" s="86">
        <f t="shared" si="97"/>
        <v>3020341.8899999997</v>
      </c>
      <c r="AZ281" s="86">
        <f t="shared" si="98"/>
        <v>2085200</v>
      </c>
      <c r="BA281" s="86">
        <f t="shared" si="99"/>
        <v>283.75</v>
      </c>
      <c r="BB281" s="85">
        <f t="shared" si="94"/>
        <v>43.453988442355644</v>
      </c>
      <c r="BC281" s="88" t="s">
        <v>803</v>
      </c>
      <c r="BD281" s="88" t="s">
        <v>803</v>
      </c>
      <c r="BE281" s="88" t="s">
        <v>805</v>
      </c>
      <c r="BF281" s="88" t="s">
        <v>834</v>
      </c>
    </row>
    <row r="282" spans="1:58" x14ac:dyDescent="0.2">
      <c r="A282" s="83">
        <v>208602</v>
      </c>
      <c r="B282" s="84" t="s">
        <v>530</v>
      </c>
      <c r="C282" s="84">
        <v>66970</v>
      </c>
      <c r="D282" s="84">
        <v>139000</v>
      </c>
      <c r="E282" s="84">
        <v>20</v>
      </c>
      <c r="F282" s="85">
        <f t="shared" si="85"/>
        <v>14.453956834532375</v>
      </c>
      <c r="G282" s="84">
        <v>102770</v>
      </c>
      <c r="H282" s="84">
        <v>154000</v>
      </c>
      <c r="I282" s="84">
        <v>20</v>
      </c>
      <c r="J282" s="85">
        <f t="shared" si="100"/>
        <v>20.687467532467533</v>
      </c>
      <c r="K282" s="86">
        <v>174870</v>
      </c>
      <c r="L282" s="86">
        <v>222000</v>
      </c>
      <c r="M282" s="86">
        <v>30</v>
      </c>
      <c r="N282" s="87">
        <f t="shared" si="86"/>
        <v>23.631081081081081</v>
      </c>
      <c r="O282" s="84">
        <v>69870</v>
      </c>
      <c r="P282" s="84">
        <v>0</v>
      </c>
      <c r="Q282" s="84">
        <v>0</v>
      </c>
      <c r="R282" s="85">
        <f t="shared" si="87"/>
        <v>0</v>
      </c>
      <c r="S282" s="84">
        <v>89670</v>
      </c>
      <c r="T282" s="84">
        <v>141130</v>
      </c>
      <c r="U282" s="84">
        <v>20</v>
      </c>
      <c r="V282" s="85">
        <f t="shared" si="88"/>
        <v>19.696520938142136</v>
      </c>
      <c r="W282" s="84">
        <v>116870</v>
      </c>
      <c r="X282" s="84">
        <v>70000</v>
      </c>
      <c r="Y282" s="84">
        <v>10</v>
      </c>
      <c r="Z282" s="85">
        <f t="shared" si="89"/>
        <v>50.087142857142851</v>
      </c>
      <c r="AA282" s="84">
        <v>56170</v>
      </c>
      <c r="AB282" s="84">
        <v>0</v>
      </c>
      <c r="AC282" s="84">
        <v>0</v>
      </c>
      <c r="AD282" s="85">
        <f t="shared" si="90"/>
        <v>0</v>
      </c>
      <c r="AE282" s="84">
        <v>157670</v>
      </c>
      <c r="AF282" s="84">
        <v>204000</v>
      </c>
      <c r="AG282" s="84">
        <v>30</v>
      </c>
      <c r="AH282" s="85">
        <f t="shared" si="91"/>
        <v>23.186764705882354</v>
      </c>
      <c r="AI282" s="86">
        <v>97670</v>
      </c>
      <c r="AJ282" s="86">
        <v>0</v>
      </c>
      <c r="AK282" s="86">
        <v>0</v>
      </c>
      <c r="AL282" s="87">
        <f t="shared" si="92"/>
        <v>0</v>
      </c>
      <c r="AM282" s="84">
        <v>95870</v>
      </c>
      <c r="AN282" s="84">
        <v>0</v>
      </c>
      <c r="AO282" s="84">
        <v>0</v>
      </c>
      <c r="AP282" s="85">
        <f t="shared" si="93"/>
        <v>0</v>
      </c>
      <c r="AQ282" s="99">
        <v>95870</v>
      </c>
      <c r="AR282" s="86">
        <v>0</v>
      </c>
      <c r="AS282" s="84">
        <v>0</v>
      </c>
      <c r="AT282" s="85">
        <f t="shared" si="95"/>
        <v>0</v>
      </c>
      <c r="AU282" s="84"/>
      <c r="AV282" s="86"/>
      <c r="AW282" s="86"/>
      <c r="AX282" s="87">
        <f t="shared" si="96"/>
        <v>0</v>
      </c>
      <c r="AY282" s="86">
        <f t="shared" si="97"/>
        <v>1124270</v>
      </c>
      <c r="AZ282" s="86">
        <f t="shared" si="98"/>
        <v>930130</v>
      </c>
      <c r="BA282" s="86">
        <f t="shared" si="99"/>
        <v>130</v>
      </c>
      <c r="BB282" s="85">
        <f t="shared" si="94"/>
        <v>36.261705353015174</v>
      </c>
      <c r="BC282" s="88" t="s">
        <v>803</v>
      </c>
      <c r="BD282" s="88" t="s">
        <v>803</v>
      </c>
      <c r="BE282" s="88" t="s">
        <v>805</v>
      </c>
      <c r="BF282" s="88" t="s">
        <v>834</v>
      </c>
    </row>
    <row r="283" spans="1:58" x14ac:dyDescent="0.2">
      <c r="A283" s="83">
        <v>209700</v>
      </c>
      <c r="B283" s="84" t="s">
        <v>667</v>
      </c>
      <c r="C283" s="84">
        <v>355156.63</v>
      </c>
      <c r="D283" s="84">
        <v>0</v>
      </c>
      <c r="E283" s="84">
        <v>0</v>
      </c>
      <c r="F283" s="85">
        <f t="shared" si="85"/>
        <v>0</v>
      </c>
      <c r="G283" s="84">
        <v>263906.63</v>
      </c>
      <c r="H283" s="84">
        <v>277500</v>
      </c>
      <c r="I283" s="84">
        <v>37.5</v>
      </c>
      <c r="J283" s="85">
        <f t="shared" si="100"/>
        <v>29.48146136936937</v>
      </c>
      <c r="K283" s="86">
        <v>429994.13</v>
      </c>
      <c r="L283" s="86">
        <v>526000</v>
      </c>
      <c r="M283" s="86">
        <v>71</v>
      </c>
      <c r="N283" s="87">
        <f t="shared" si="86"/>
        <v>24.524380038022816</v>
      </c>
      <c r="O283" s="84">
        <v>409249.13</v>
      </c>
      <c r="P283" s="84">
        <v>437080</v>
      </c>
      <c r="Q283" s="84">
        <v>60.5</v>
      </c>
      <c r="R283" s="85">
        <f t="shared" si="87"/>
        <v>29.026089114120985</v>
      </c>
      <c r="S283" s="84">
        <v>528784.13</v>
      </c>
      <c r="T283" s="84">
        <v>728450</v>
      </c>
      <c r="U283" s="84">
        <v>101</v>
      </c>
      <c r="V283" s="85">
        <f t="shared" si="88"/>
        <v>22.502996815155466</v>
      </c>
      <c r="W283" s="84">
        <v>439904.13</v>
      </c>
      <c r="X283" s="84">
        <v>222950</v>
      </c>
      <c r="Y283" s="84">
        <v>31.5</v>
      </c>
      <c r="Z283" s="85">
        <f t="shared" si="89"/>
        <v>59.193199820587573</v>
      </c>
      <c r="AA283" s="84">
        <v>501616.65</v>
      </c>
      <c r="AB283" s="84">
        <v>532030</v>
      </c>
      <c r="AC283" s="84">
        <v>75.5</v>
      </c>
      <c r="AD283" s="85">
        <f t="shared" si="90"/>
        <v>29.227893445858317</v>
      </c>
      <c r="AE283" s="84">
        <v>525416.65</v>
      </c>
      <c r="AF283" s="84">
        <v>482150</v>
      </c>
      <c r="AG283" s="84">
        <v>66</v>
      </c>
      <c r="AH283" s="85">
        <f t="shared" si="91"/>
        <v>32.692107228041067</v>
      </c>
      <c r="AI283" s="86">
        <v>476659.14</v>
      </c>
      <c r="AJ283" s="86">
        <v>391100</v>
      </c>
      <c r="AK283" s="86">
        <v>55</v>
      </c>
      <c r="AL283" s="87">
        <f t="shared" si="92"/>
        <v>37.781726770646898</v>
      </c>
      <c r="AM283" s="84">
        <v>490769.14</v>
      </c>
      <c r="AN283" s="84">
        <v>283600</v>
      </c>
      <c r="AO283" s="84">
        <v>40</v>
      </c>
      <c r="AP283" s="85">
        <f t="shared" si="93"/>
        <v>53.645427856135406</v>
      </c>
      <c r="AQ283" s="99">
        <v>412969.14</v>
      </c>
      <c r="AR283" s="86">
        <v>217200</v>
      </c>
      <c r="AS283" s="84">
        <v>30</v>
      </c>
      <c r="AT283" s="85">
        <f t="shared" si="95"/>
        <v>53.237274033149177</v>
      </c>
      <c r="AU283" s="84"/>
      <c r="AV283" s="86"/>
      <c r="AW283" s="86"/>
      <c r="AX283" s="87">
        <f t="shared" si="96"/>
        <v>0</v>
      </c>
      <c r="AY283" s="86">
        <f t="shared" si="97"/>
        <v>4834425.4999999991</v>
      </c>
      <c r="AZ283" s="86">
        <f t="shared" si="98"/>
        <v>4098060</v>
      </c>
      <c r="BA283" s="86">
        <f t="shared" si="99"/>
        <v>568</v>
      </c>
      <c r="BB283" s="85">
        <f t="shared" si="94"/>
        <v>35.390590913749428</v>
      </c>
      <c r="BC283" s="88" t="s">
        <v>803</v>
      </c>
      <c r="BD283" s="88" t="s">
        <v>803</v>
      </c>
      <c r="BE283" s="88" t="s">
        <v>805</v>
      </c>
      <c r="BF283" s="88" t="s">
        <v>834</v>
      </c>
    </row>
    <row r="284" spans="1:58" x14ac:dyDescent="0.2">
      <c r="A284" s="83">
        <v>209816</v>
      </c>
      <c r="B284" s="84" t="s">
        <v>272</v>
      </c>
      <c r="C284" s="84">
        <v>655715.52</v>
      </c>
      <c r="D284" s="84">
        <v>803915</v>
      </c>
      <c r="E284" s="84">
        <v>102.75</v>
      </c>
      <c r="F284" s="85">
        <f t="shared" si="85"/>
        <v>24.469583973430026</v>
      </c>
      <c r="G284" s="84">
        <v>715840.56</v>
      </c>
      <c r="H284" s="84">
        <v>601750</v>
      </c>
      <c r="I284" s="84">
        <v>77.5</v>
      </c>
      <c r="J284" s="85">
        <f t="shared" si="100"/>
        <v>36.877536119651026</v>
      </c>
      <c r="K284" s="86">
        <v>254823.05</v>
      </c>
      <c r="L284" s="86">
        <v>425350</v>
      </c>
      <c r="M284" s="86">
        <v>57.25</v>
      </c>
      <c r="N284" s="87">
        <f t="shared" si="86"/>
        <v>17.972708357822967</v>
      </c>
      <c r="O284" s="84">
        <v>126558.05</v>
      </c>
      <c r="P284" s="84">
        <v>929510</v>
      </c>
      <c r="Q284" s="84">
        <v>130</v>
      </c>
      <c r="R284" s="85">
        <f t="shared" si="87"/>
        <v>4.2208255424901289</v>
      </c>
      <c r="S284" s="84">
        <v>346772.09</v>
      </c>
      <c r="T284" s="84">
        <v>824350</v>
      </c>
      <c r="U284" s="84">
        <v>118</v>
      </c>
      <c r="V284" s="85">
        <f t="shared" si="88"/>
        <v>13.040498319888398</v>
      </c>
      <c r="W284" s="84">
        <v>-29068.400000000001</v>
      </c>
      <c r="X284" s="84">
        <v>392450</v>
      </c>
      <c r="Y284" s="84">
        <v>55.5</v>
      </c>
      <c r="Z284" s="85">
        <f t="shared" si="89"/>
        <v>-2.2220716014778956</v>
      </c>
      <c r="AA284" s="84">
        <v>311618.08</v>
      </c>
      <c r="AB284" s="84">
        <v>818154</v>
      </c>
      <c r="AC284" s="84">
        <v>118.9</v>
      </c>
      <c r="AD284" s="85">
        <f t="shared" si="90"/>
        <v>11.807264255873589</v>
      </c>
      <c r="AE284" s="84">
        <v>2444.5700000000002</v>
      </c>
      <c r="AF284" s="84">
        <v>295125</v>
      </c>
      <c r="AG284" s="84">
        <v>41.25</v>
      </c>
      <c r="AH284" s="85">
        <f t="shared" si="91"/>
        <v>0.24849504447268109</v>
      </c>
      <c r="AI284" s="86">
        <v>-12741.17</v>
      </c>
      <c r="AJ284" s="86">
        <v>430450</v>
      </c>
      <c r="AK284" s="86">
        <v>60</v>
      </c>
      <c r="AL284" s="87">
        <f t="shared" si="92"/>
        <v>-0.91758919735160871</v>
      </c>
      <c r="AM284" s="84">
        <v>40446.11</v>
      </c>
      <c r="AN284" s="84">
        <v>728615</v>
      </c>
      <c r="AO284" s="84">
        <v>99.75</v>
      </c>
      <c r="AP284" s="85">
        <f t="shared" si="93"/>
        <v>1.720839414505603</v>
      </c>
      <c r="AQ284" s="99">
        <v>-37842.39</v>
      </c>
      <c r="AR284" s="86">
        <v>636000</v>
      </c>
      <c r="AS284" s="84">
        <v>87.5</v>
      </c>
      <c r="AT284" s="85">
        <f t="shared" si="95"/>
        <v>-1.6660171698113209</v>
      </c>
      <c r="AU284" s="84"/>
      <c r="AV284" s="86"/>
      <c r="AW284" s="86"/>
      <c r="AX284" s="87">
        <f t="shared" si="96"/>
        <v>0</v>
      </c>
      <c r="AY284" s="86">
        <f t="shared" si="97"/>
        <v>2374566.0699999998</v>
      </c>
      <c r="AZ284" s="86">
        <f t="shared" si="98"/>
        <v>6885669</v>
      </c>
      <c r="BA284" s="86">
        <f t="shared" si="99"/>
        <v>948.4</v>
      </c>
      <c r="BB284" s="85">
        <f t="shared" si="94"/>
        <v>10.345687848196015</v>
      </c>
      <c r="BC284" s="88" t="s">
        <v>803</v>
      </c>
      <c r="BD284" s="88" t="s">
        <v>803</v>
      </c>
      <c r="BE284" s="88" t="s">
        <v>805</v>
      </c>
      <c r="BF284" s="88" t="s">
        <v>834</v>
      </c>
    </row>
    <row r="285" spans="1:58" x14ac:dyDescent="0.2">
      <c r="A285" s="83">
        <v>210306</v>
      </c>
      <c r="B285" s="84" t="s">
        <v>872</v>
      </c>
      <c r="C285" s="84">
        <v>65907.89</v>
      </c>
      <c r="D285" s="84">
        <v>602375</v>
      </c>
      <c r="E285" s="84">
        <v>78.5</v>
      </c>
      <c r="F285" s="85">
        <f t="shared" si="85"/>
        <v>3.2824016600954553</v>
      </c>
      <c r="G285" s="84">
        <v>-48972.14</v>
      </c>
      <c r="H285" s="84">
        <v>482500</v>
      </c>
      <c r="I285" s="84">
        <v>61</v>
      </c>
      <c r="J285" s="85">
        <f t="shared" si="100"/>
        <v>-3.1463965595854924</v>
      </c>
      <c r="K285" s="86">
        <v>-4407.16</v>
      </c>
      <c r="L285" s="86">
        <v>418800</v>
      </c>
      <c r="M285" s="86">
        <v>55.5</v>
      </c>
      <c r="N285" s="87">
        <f t="shared" si="86"/>
        <v>-0.31569914040114611</v>
      </c>
      <c r="O285" s="84">
        <v>100816.36</v>
      </c>
      <c r="P285" s="84">
        <v>716736</v>
      </c>
      <c r="Q285" s="84">
        <v>100.35</v>
      </c>
      <c r="R285" s="85">
        <f t="shared" si="87"/>
        <v>4.3604718613269045</v>
      </c>
      <c r="S285" s="84">
        <v>23606.35</v>
      </c>
      <c r="T285" s="84">
        <v>191000</v>
      </c>
      <c r="U285" s="84">
        <v>27.5</v>
      </c>
      <c r="V285" s="85">
        <f t="shared" si="88"/>
        <v>3.8313971204188482</v>
      </c>
      <c r="W285" s="84">
        <v>-69960.429999999993</v>
      </c>
      <c r="X285" s="84">
        <v>776300</v>
      </c>
      <c r="Y285" s="84">
        <v>111</v>
      </c>
      <c r="Z285" s="85">
        <f t="shared" si="89"/>
        <v>-2.7036105886899389</v>
      </c>
      <c r="AA285" s="84">
        <v>142120.57</v>
      </c>
      <c r="AB285" s="84">
        <v>777900</v>
      </c>
      <c r="AC285" s="84">
        <v>111</v>
      </c>
      <c r="AD285" s="85">
        <f t="shared" si="90"/>
        <v>5.6636298624501871</v>
      </c>
      <c r="AE285" s="84">
        <v>205285.56</v>
      </c>
      <c r="AF285" s="84">
        <v>780700</v>
      </c>
      <c r="AG285" s="84">
        <v>111</v>
      </c>
      <c r="AH285" s="85">
        <f t="shared" si="91"/>
        <v>7.8885190213910592</v>
      </c>
      <c r="AI285" s="86">
        <v>93825.56</v>
      </c>
      <c r="AJ285" s="86">
        <v>551840</v>
      </c>
      <c r="AK285" s="86">
        <v>78</v>
      </c>
      <c r="AL285" s="87">
        <f t="shared" si="92"/>
        <v>5.2707168019715862</v>
      </c>
      <c r="AM285" s="84">
        <v>177455.56</v>
      </c>
      <c r="AN285" s="84">
        <v>813710</v>
      </c>
      <c r="AO285" s="84">
        <v>114</v>
      </c>
      <c r="AP285" s="85">
        <f t="shared" si="93"/>
        <v>6.7605441250568381</v>
      </c>
      <c r="AQ285" s="99">
        <v>195824.56</v>
      </c>
      <c r="AR285" s="86">
        <v>313620</v>
      </c>
      <c r="AS285" s="84">
        <v>43</v>
      </c>
      <c r="AT285" s="85">
        <f t="shared" si="95"/>
        <v>17.483220712964734</v>
      </c>
      <c r="AU285" s="84"/>
      <c r="AV285" s="86"/>
      <c r="AW285" s="86"/>
      <c r="AX285" s="87">
        <f t="shared" si="96"/>
        <v>0</v>
      </c>
      <c r="AY285" s="86">
        <f t="shared" si="97"/>
        <v>881502.67999999993</v>
      </c>
      <c r="AZ285" s="86">
        <f t="shared" si="98"/>
        <v>6425481</v>
      </c>
      <c r="BA285" s="86">
        <f t="shared" si="99"/>
        <v>890.85</v>
      </c>
      <c r="BB285" s="85">
        <f t="shared" si="94"/>
        <v>4.1156577071817653</v>
      </c>
      <c r="BC285" s="88" t="s">
        <v>803</v>
      </c>
      <c r="BD285" s="88" t="s">
        <v>803</v>
      </c>
      <c r="BE285" s="88" t="s">
        <v>805</v>
      </c>
      <c r="BF285" s="88" t="s">
        <v>834</v>
      </c>
    </row>
    <row r="286" spans="1:58" x14ac:dyDescent="0.2">
      <c r="A286" s="83">
        <v>210508</v>
      </c>
      <c r="B286" s="84" t="s">
        <v>697</v>
      </c>
      <c r="C286" s="84">
        <v>30537.33</v>
      </c>
      <c r="D286" s="84">
        <v>603100</v>
      </c>
      <c r="E286" s="84">
        <v>80</v>
      </c>
      <c r="F286" s="85">
        <f t="shared" si="85"/>
        <v>1.5190182390979938</v>
      </c>
      <c r="G286" s="84">
        <v>133077.32999999999</v>
      </c>
      <c r="H286" s="84">
        <v>271200</v>
      </c>
      <c r="I286" s="84">
        <v>36</v>
      </c>
      <c r="J286" s="85">
        <f t="shared" si="100"/>
        <v>15.211641703539822</v>
      </c>
      <c r="K286" s="86">
        <v>18779.84</v>
      </c>
      <c r="L286" s="86">
        <v>818300</v>
      </c>
      <c r="M286" s="86">
        <v>110.5</v>
      </c>
      <c r="N286" s="87">
        <f t="shared" si="86"/>
        <v>0.68849468410118531</v>
      </c>
      <c r="O286" s="84">
        <v>56539.839999999997</v>
      </c>
      <c r="P286" s="84">
        <v>795300</v>
      </c>
      <c r="Q286" s="84">
        <v>111</v>
      </c>
      <c r="R286" s="85">
        <f t="shared" si="87"/>
        <v>2.2038665157802084</v>
      </c>
      <c r="S286" s="84">
        <v>157039.84</v>
      </c>
      <c r="T286" s="84">
        <v>697250</v>
      </c>
      <c r="U286" s="84">
        <v>100</v>
      </c>
      <c r="V286" s="85">
        <f t="shared" si="88"/>
        <v>6.9820509716744361</v>
      </c>
      <c r="W286" s="84">
        <v>-19767.669999999998</v>
      </c>
      <c r="X286" s="84">
        <v>779350</v>
      </c>
      <c r="Y286" s="84">
        <v>110.5</v>
      </c>
      <c r="Z286" s="85">
        <f t="shared" si="89"/>
        <v>-0.76092910758965804</v>
      </c>
      <c r="AA286" s="84">
        <v>201192.33</v>
      </c>
      <c r="AB286" s="84">
        <v>686070</v>
      </c>
      <c r="AC286" s="84">
        <v>100.5</v>
      </c>
      <c r="AD286" s="85">
        <f t="shared" si="90"/>
        <v>9.0908540382176746</v>
      </c>
      <c r="AE286" s="84">
        <v>64677.4</v>
      </c>
      <c r="AF286" s="84">
        <v>778600</v>
      </c>
      <c r="AG286" s="84">
        <v>111</v>
      </c>
      <c r="AH286" s="85">
        <f t="shared" si="91"/>
        <v>2.4920652453120988</v>
      </c>
      <c r="AI286" s="86">
        <v>50956.4</v>
      </c>
      <c r="AJ286" s="86">
        <v>1046190</v>
      </c>
      <c r="AK286" s="86">
        <v>149.30000000000001</v>
      </c>
      <c r="AL286" s="87">
        <f t="shared" si="92"/>
        <v>1.5099058488419888</v>
      </c>
      <c r="AM286" s="84">
        <v>-21579.599999999999</v>
      </c>
      <c r="AN286" s="84">
        <v>608528</v>
      </c>
      <c r="AO286" s="84">
        <v>85.05</v>
      </c>
      <c r="AP286" s="85">
        <f t="shared" si="93"/>
        <v>-1.099320984408277</v>
      </c>
      <c r="AQ286" s="99">
        <v>97760.9</v>
      </c>
      <c r="AR286" s="86">
        <v>868900</v>
      </c>
      <c r="AS286" s="84">
        <v>120</v>
      </c>
      <c r="AT286" s="85">
        <f t="shared" si="95"/>
        <v>3.150310967890436</v>
      </c>
      <c r="AU286" s="84"/>
      <c r="AV286" s="86"/>
      <c r="AW286" s="86"/>
      <c r="AX286" s="87">
        <f t="shared" si="96"/>
        <v>0</v>
      </c>
      <c r="AY286" s="86">
        <f t="shared" si="97"/>
        <v>769213.94000000006</v>
      </c>
      <c r="AZ286" s="86">
        <f t="shared" si="98"/>
        <v>7952788</v>
      </c>
      <c r="BA286" s="86">
        <f t="shared" si="99"/>
        <v>1113.8499999999999</v>
      </c>
      <c r="BB286" s="85">
        <f t="shared" si="94"/>
        <v>2.9016765189767413</v>
      </c>
      <c r="BC286" s="88" t="s">
        <v>803</v>
      </c>
      <c r="BD286" s="88" t="s">
        <v>803</v>
      </c>
      <c r="BE286" s="88" t="s">
        <v>805</v>
      </c>
      <c r="BF286" s="88" t="s">
        <v>834</v>
      </c>
    </row>
    <row r="287" spans="1:58" x14ac:dyDescent="0.2">
      <c r="A287" s="83">
        <v>175546</v>
      </c>
      <c r="B287" s="84" t="s">
        <v>724</v>
      </c>
      <c r="C287" s="84">
        <v>0</v>
      </c>
      <c r="D287" s="84">
        <v>0</v>
      </c>
      <c r="E287" s="84">
        <v>0</v>
      </c>
      <c r="F287" s="85">
        <f t="shared" si="85"/>
        <v>0</v>
      </c>
      <c r="G287" s="84">
        <v>0</v>
      </c>
      <c r="H287" s="84">
        <v>0</v>
      </c>
      <c r="I287" s="84">
        <v>0</v>
      </c>
      <c r="J287" s="85">
        <f t="shared" si="100"/>
        <v>0</v>
      </c>
      <c r="K287" s="86">
        <v>0</v>
      </c>
      <c r="L287" s="86">
        <v>0</v>
      </c>
      <c r="M287" s="86">
        <v>0</v>
      </c>
      <c r="N287" s="87">
        <f t="shared" si="86"/>
        <v>0</v>
      </c>
      <c r="O287" s="84">
        <v>0</v>
      </c>
      <c r="P287" s="84">
        <v>0</v>
      </c>
      <c r="Q287" s="84">
        <v>0</v>
      </c>
      <c r="R287" s="85">
        <f t="shared" si="87"/>
        <v>0</v>
      </c>
      <c r="S287" s="84">
        <v>0</v>
      </c>
      <c r="T287" s="84">
        <v>0</v>
      </c>
      <c r="U287" s="84">
        <v>0</v>
      </c>
      <c r="V287" s="85">
        <f t="shared" si="88"/>
        <v>0</v>
      </c>
      <c r="W287" s="84">
        <v>0</v>
      </c>
      <c r="X287" s="84">
        <v>0</v>
      </c>
      <c r="Y287" s="84">
        <v>0</v>
      </c>
      <c r="Z287" s="85">
        <f t="shared" si="89"/>
        <v>0</v>
      </c>
      <c r="AA287" s="84">
        <v>0</v>
      </c>
      <c r="AB287" s="84">
        <v>0</v>
      </c>
      <c r="AC287" s="84">
        <v>0</v>
      </c>
      <c r="AD287" s="85">
        <f t="shared" si="90"/>
        <v>0</v>
      </c>
      <c r="AE287" s="84">
        <v>0</v>
      </c>
      <c r="AF287" s="84">
        <v>0</v>
      </c>
      <c r="AG287" s="84">
        <v>0</v>
      </c>
      <c r="AH287" s="85">
        <f t="shared" si="91"/>
        <v>0</v>
      </c>
      <c r="AI287" s="86">
        <v>0</v>
      </c>
      <c r="AJ287" s="86">
        <v>0</v>
      </c>
      <c r="AK287" s="86">
        <v>0</v>
      </c>
      <c r="AL287" s="87">
        <f t="shared" si="92"/>
        <v>0</v>
      </c>
      <c r="AM287" s="84">
        <v>0</v>
      </c>
      <c r="AN287" s="84">
        <v>0</v>
      </c>
      <c r="AO287" s="84">
        <v>0</v>
      </c>
      <c r="AP287" s="85">
        <f t="shared" si="93"/>
        <v>0</v>
      </c>
      <c r="AQ287" s="99">
        <v>0</v>
      </c>
      <c r="AR287" s="86">
        <v>0</v>
      </c>
      <c r="AS287" s="84">
        <v>0</v>
      </c>
      <c r="AT287" s="85">
        <f t="shared" si="95"/>
        <v>0</v>
      </c>
      <c r="AU287" s="84"/>
      <c r="AV287" s="86"/>
      <c r="AW287" s="86"/>
      <c r="AX287" s="87">
        <f t="shared" si="96"/>
        <v>0</v>
      </c>
      <c r="AY287" s="86">
        <f t="shared" si="97"/>
        <v>0</v>
      </c>
      <c r="AZ287" s="86">
        <f t="shared" si="98"/>
        <v>0</v>
      </c>
      <c r="BA287" s="86">
        <f t="shared" si="99"/>
        <v>0</v>
      </c>
      <c r="BB287" s="85">
        <f t="shared" si="94"/>
        <v>0</v>
      </c>
      <c r="BC287" s="88" t="s">
        <v>803</v>
      </c>
      <c r="BD287" s="88" t="s">
        <v>803</v>
      </c>
      <c r="BE287" s="88" t="s">
        <v>805</v>
      </c>
      <c r="BF287" s="88" t="e">
        <v>#N/A</v>
      </c>
    </row>
    <row r="288" spans="1:58" x14ac:dyDescent="0.2">
      <c r="A288" s="83">
        <v>207898</v>
      </c>
      <c r="B288" s="84" t="s">
        <v>743</v>
      </c>
      <c r="C288" s="84">
        <v>0</v>
      </c>
      <c r="D288" s="84">
        <v>0</v>
      </c>
      <c r="E288" s="84">
        <v>0</v>
      </c>
      <c r="F288" s="85">
        <f t="shared" si="85"/>
        <v>0</v>
      </c>
      <c r="G288" s="84">
        <v>0</v>
      </c>
      <c r="H288" s="84">
        <v>0</v>
      </c>
      <c r="I288" s="84">
        <v>0</v>
      </c>
      <c r="J288" s="85">
        <f t="shared" si="100"/>
        <v>0</v>
      </c>
      <c r="K288" s="86">
        <v>0</v>
      </c>
      <c r="L288" s="86">
        <v>0</v>
      </c>
      <c r="M288" s="86">
        <v>0</v>
      </c>
      <c r="N288" s="87">
        <f t="shared" si="86"/>
        <v>0</v>
      </c>
      <c r="O288" s="84">
        <v>0</v>
      </c>
      <c r="P288" s="84">
        <v>0</v>
      </c>
      <c r="Q288" s="84">
        <v>0</v>
      </c>
      <c r="R288" s="85">
        <f t="shared" si="87"/>
        <v>0</v>
      </c>
      <c r="S288" s="84">
        <v>0</v>
      </c>
      <c r="T288" s="84">
        <v>0</v>
      </c>
      <c r="U288" s="84">
        <v>0</v>
      </c>
      <c r="V288" s="85">
        <f t="shared" si="88"/>
        <v>0</v>
      </c>
      <c r="W288" s="84">
        <v>0</v>
      </c>
      <c r="X288" s="84">
        <v>0</v>
      </c>
      <c r="Y288" s="84">
        <v>0</v>
      </c>
      <c r="Z288" s="85">
        <f t="shared" si="89"/>
        <v>0</v>
      </c>
      <c r="AA288" s="84">
        <v>0</v>
      </c>
      <c r="AB288" s="84">
        <v>0</v>
      </c>
      <c r="AC288" s="84">
        <v>0</v>
      </c>
      <c r="AD288" s="85">
        <f t="shared" si="90"/>
        <v>0</v>
      </c>
      <c r="AE288" s="84">
        <v>0</v>
      </c>
      <c r="AF288" s="84">
        <v>0</v>
      </c>
      <c r="AG288" s="84">
        <v>0</v>
      </c>
      <c r="AH288" s="85">
        <f t="shared" si="91"/>
        <v>0</v>
      </c>
      <c r="AI288" s="86">
        <v>0</v>
      </c>
      <c r="AJ288" s="86">
        <v>0</v>
      </c>
      <c r="AK288" s="86">
        <v>0</v>
      </c>
      <c r="AL288" s="87">
        <f t="shared" si="92"/>
        <v>0</v>
      </c>
      <c r="AM288" s="84">
        <v>0</v>
      </c>
      <c r="AN288" s="84">
        <v>0</v>
      </c>
      <c r="AO288" s="84">
        <v>0</v>
      </c>
      <c r="AP288" s="85">
        <f t="shared" si="93"/>
        <v>0</v>
      </c>
      <c r="AQ288" s="99">
        <v>0</v>
      </c>
      <c r="AR288" s="86">
        <v>0</v>
      </c>
      <c r="AS288" s="84">
        <v>0</v>
      </c>
      <c r="AT288" s="85">
        <f t="shared" si="95"/>
        <v>0</v>
      </c>
      <c r="AU288" s="84"/>
      <c r="AV288" s="86"/>
      <c r="AW288" s="86"/>
      <c r="AX288" s="87">
        <f t="shared" si="96"/>
        <v>0</v>
      </c>
      <c r="AY288" s="86">
        <f t="shared" si="97"/>
        <v>0</v>
      </c>
      <c r="AZ288" s="86">
        <f t="shared" si="98"/>
        <v>0</v>
      </c>
      <c r="BA288" s="86">
        <f t="shared" si="99"/>
        <v>0</v>
      </c>
      <c r="BB288" s="85">
        <f t="shared" si="94"/>
        <v>0</v>
      </c>
      <c r="BC288" s="88" t="s">
        <v>803</v>
      </c>
      <c r="BD288" s="88" t="s">
        <v>803</v>
      </c>
      <c r="BE288" s="88" t="s">
        <v>805</v>
      </c>
      <c r="BF288" s="88" t="s">
        <v>834</v>
      </c>
    </row>
    <row r="289" spans="1:58" x14ac:dyDescent="0.2">
      <c r="A289" s="83">
        <v>178137</v>
      </c>
      <c r="B289" s="84" t="s">
        <v>363</v>
      </c>
      <c r="C289" s="84">
        <v>321473</v>
      </c>
      <c r="D289" s="84">
        <v>399610</v>
      </c>
      <c r="E289" s="84">
        <v>53.5</v>
      </c>
      <c r="F289" s="85">
        <f t="shared" si="85"/>
        <v>24.134005655514127</v>
      </c>
      <c r="G289" s="84">
        <v>291517.99</v>
      </c>
      <c r="H289" s="84">
        <v>307950</v>
      </c>
      <c r="I289" s="84">
        <v>38</v>
      </c>
      <c r="J289" s="85">
        <f t="shared" si="100"/>
        <v>29.345860334469879</v>
      </c>
      <c r="K289" s="86">
        <v>216568.5</v>
      </c>
      <c r="L289" s="86">
        <v>141750</v>
      </c>
      <c r="M289" s="86">
        <v>19</v>
      </c>
      <c r="N289" s="87">
        <f t="shared" si="86"/>
        <v>45.834603174603174</v>
      </c>
      <c r="O289" s="84">
        <v>246198.5</v>
      </c>
      <c r="P289" s="84">
        <v>391150</v>
      </c>
      <c r="Q289" s="84">
        <v>55</v>
      </c>
      <c r="R289" s="85">
        <f t="shared" si="87"/>
        <v>19.512088712770037</v>
      </c>
      <c r="S289" s="84">
        <v>368228.5</v>
      </c>
      <c r="T289" s="84">
        <v>432310</v>
      </c>
      <c r="U289" s="84">
        <v>60.5</v>
      </c>
      <c r="V289" s="85">
        <f t="shared" si="88"/>
        <v>26.404856468737709</v>
      </c>
      <c r="W289" s="84">
        <v>355288.02</v>
      </c>
      <c r="X289" s="84">
        <v>563425</v>
      </c>
      <c r="Y289" s="84">
        <v>78</v>
      </c>
      <c r="Z289" s="85">
        <f t="shared" si="89"/>
        <v>18.917585481652395</v>
      </c>
      <c r="AA289" s="84">
        <v>311853.03999999998</v>
      </c>
      <c r="AB289" s="84">
        <v>560520</v>
      </c>
      <c r="AC289" s="84">
        <v>80.5</v>
      </c>
      <c r="AD289" s="85">
        <f t="shared" si="90"/>
        <v>17.247277956183545</v>
      </c>
      <c r="AE289" s="84">
        <v>574253</v>
      </c>
      <c r="AF289" s="84">
        <v>1149430</v>
      </c>
      <c r="AG289" s="84">
        <v>165.5</v>
      </c>
      <c r="AH289" s="85">
        <f t="shared" si="91"/>
        <v>14.987941849438416</v>
      </c>
      <c r="AI289" s="86">
        <v>446408</v>
      </c>
      <c r="AJ289" s="86">
        <v>121820</v>
      </c>
      <c r="AK289" s="86">
        <v>17</v>
      </c>
      <c r="AL289" s="87">
        <f t="shared" si="92"/>
        <v>113.59914628139879</v>
      </c>
      <c r="AM289" s="84">
        <v>281648</v>
      </c>
      <c r="AN289" s="84">
        <v>0</v>
      </c>
      <c r="AO289" s="84">
        <v>0</v>
      </c>
      <c r="AP289" s="85">
        <f t="shared" si="93"/>
        <v>0</v>
      </c>
      <c r="AQ289" s="99">
        <v>281798</v>
      </c>
      <c r="AR289" s="86">
        <v>0</v>
      </c>
      <c r="AS289" s="84">
        <v>0</v>
      </c>
      <c r="AT289" s="85">
        <f t="shared" si="95"/>
        <v>0</v>
      </c>
      <c r="AU289" s="84"/>
      <c r="AV289" s="86"/>
      <c r="AW289" s="86"/>
      <c r="AX289" s="87">
        <f t="shared" si="96"/>
        <v>0</v>
      </c>
      <c r="AY289" s="86">
        <f t="shared" si="97"/>
        <v>3695234.55</v>
      </c>
      <c r="AZ289" s="86">
        <f t="shared" si="98"/>
        <v>4067965</v>
      </c>
      <c r="BA289" s="86">
        <f t="shared" si="99"/>
        <v>567</v>
      </c>
      <c r="BB289" s="85">
        <f t="shared" si="94"/>
        <v>27.251226719010607</v>
      </c>
      <c r="BC289" s="88" t="s">
        <v>803</v>
      </c>
      <c r="BD289" s="88" t="s">
        <v>803</v>
      </c>
      <c r="BE289" s="88" t="s">
        <v>805</v>
      </c>
      <c r="BF289" s="88" t="s">
        <v>836</v>
      </c>
    </row>
    <row r="290" spans="1:58" x14ac:dyDescent="0.2">
      <c r="A290" s="83">
        <v>121859</v>
      </c>
      <c r="B290" s="84" t="s">
        <v>851</v>
      </c>
      <c r="C290" s="84">
        <v>129191.78</v>
      </c>
      <c r="D290" s="84">
        <v>0</v>
      </c>
      <c r="E290" s="84">
        <v>0</v>
      </c>
      <c r="F290" s="85">
        <f t="shared" si="85"/>
        <v>0</v>
      </c>
      <c r="G290" s="84">
        <v>129191.78</v>
      </c>
      <c r="H290" s="84">
        <v>0</v>
      </c>
      <c r="I290" s="84">
        <v>0</v>
      </c>
      <c r="J290" s="85">
        <f t="shared" si="100"/>
        <v>0</v>
      </c>
      <c r="K290" s="86">
        <v>129191.78</v>
      </c>
      <c r="L290" s="86">
        <v>0</v>
      </c>
      <c r="M290" s="86">
        <v>0</v>
      </c>
      <c r="N290" s="87">
        <f t="shared" si="86"/>
        <v>0</v>
      </c>
      <c r="O290" s="84">
        <v>129191.78</v>
      </c>
      <c r="P290" s="84">
        <v>0</v>
      </c>
      <c r="Q290" s="84">
        <v>0</v>
      </c>
      <c r="R290" s="85">
        <f t="shared" si="87"/>
        <v>0</v>
      </c>
      <c r="S290" s="84">
        <v>129191.78</v>
      </c>
      <c r="T290" s="84">
        <v>0</v>
      </c>
      <c r="U290" s="84">
        <v>0</v>
      </c>
      <c r="V290" s="85">
        <f t="shared" si="88"/>
        <v>0</v>
      </c>
      <c r="W290" s="84">
        <v>129191.78</v>
      </c>
      <c r="X290" s="84">
        <v>0</v>
      </c>
      <c r="Y290" s="84">
        <v>0</v>
      </c>
      <c r="Z290" s="85">
        <f t="shared" si="89"/>
        <v>0</v>
      </c>
      <c r="AA290" s="84">
        <v>129191.78</v>
      </c>
      <c r="AB290" s="84">
        <v>0</v>
      </c>
      <c r="AC290" s="84">
        <v>0</v>
      </c>
      <c r="AD290" s="85">
        <f t="shared" si="90"/>
        <v>0</v>
      </c>
      <c r="AE290" s="84">
        <v>129191.78</v>
      </c>
      <c r="AF290" s="84">
        <v>0</v>
      </c>
      <c r="AG290" s="84">
        <v>0</v>
      </c>
      <c r="AH290" s="85">
        <f t="shared" si="91"/>
        <v>0</v>
      </c>
      <c r="AI290" s="86">
        <v>129191.78</v>
      </c>
      <c r="AJ290" s="86">
        <v>0</v>
      </c>
      <c r="AK290" s="86">
        <v>0</v>
      </c>
      <c r="AL290" s="87">
        <f t="shared" si="92"/>
        <v>0</v>
      </c>
      <c r="AM290" s="84">
        <v>129191.78</v>
      </c>
      <c r="AN290" s="84">
        <v>0</v>
      </c>
      <c r="AO290" s="84">
        <v>0</v>
      </c>
      <c r="AP290" s="85">
        <f t="shared" si="93"/>
        <v>0</v>
      </c>
      <c r="AQ290" s="99">
        <v>129191.78</v>
      </c>
      <c r="AR290" s="86">
        <v>0</v>
      </c>
      <c r="AS290" s="84">
        <v>0</v>
      </c>
      <c r="AT290" s="85">
        <f t="shared" si="95"/>
        <v>0</v>
      </c>
      <c r="AU290" s="84"/>
      <c r="AV290" s="86"/>
      <c r="AW290" s="86"/>
      <c r="AX290" s="87">
        <f t="shared" si="96"/>
        <v>0</v>
      </c>
      <c r="AY290" s="86">
        <f t="shared" si="97"/>
        <v>1421109.58</v>
      </c>
      <c r="AZ290" s="86">
        <f t="shared" si="98"/>
        <v>0</v>
      </c>
      <c r="BA290" s="86">
        <f t="shared" si="99"/>
        <v>0</v>
      </c>
      <c r="BB290" s="85">
        <f t="shared" si="94"/>
        <v>0</v>
      </c>
      <c r="BC290" s="88" t="s">
        <v>803</v>
      </c>
      <c r="BD290" s="88" t="s">
        <v>803</v>
      </c>
      <c r="BE290" s="88" t="s">
        <v>805</v>
      </c>
      <c r="BF290" s="88" t="e">
        <v>#N/A</v>
      </c>
    </row>
    <row r="291" spans="1:58" x14ac:dyDescent="0.2">
      <c r="A291" s="83">
        <v>211342</v>
      </c>
      <c r="B291" s="84" t="s">
        <v>853</v>
      </c>
      <c r="C291" s="84">
        <v>166134.74</v>
      </c>
      <c r="D291" s="84">
        <v>411840</v>
      </c>
      <c r="E291" s="84">
        <v>53.5</v>
      </c>
      <c r="F291" s="85">
        <f t="shared" si="85"/>
        <v>12.101889568764568</v>
      </c>
      <c r="G291" s="84">
        <v>-12600.25</v>
      </c>
      <c r="H291" s="84">
        <v>248600</v>
      </c>
      <c r="I291" s="84">
        <v>32.5</v>
      </c>
      <c r="J291" s="85">
        <f t="shared" si="100"/>
        <v>-1.5712298873692681</v>
      </c>
      <c r="K291" s="86">
        <v>106359.75</v>
      </c>
      <c r="L291" s="86">
        <v>367000</v>
      </c>
      <c r="M291" s="86">
        <v>50</v>
      </c>
      <c r="N291" s="87">
        <f t="shared" si="86"/>
        <v>8.6942574931880099</v>
      </c>
      <c r="O291" s="84">
        <v>78352.25</v>
      </c>
      <c r="P291" s="84">
        <v>523965</v>
      </c>
      <c r="Q291" s="84">
        <v>72</v>
      </c>
      <c r="R291" s="85">
        <f t="shared" si="87"/>
        <v>4.6356526676400138</v>
      </c>
      <c r="S291" s="84">
        <v>81915.25</v>
      </c>
      <c r="T291" s="84">
        <v>608060</v>
      </c>
      <c r="U291" s="84">
        <v>86.5</v>
      </c>
      <c r="V291" s="85">
        <f t="shared" si="88"/>
        <v>4.1761877939677001</v>
      </c>
      <c r="W291" s="84">
        <v>109827.79</v>
      </c>
      <c r="X291" s="84">
        <v>784000</v>
      </c>
      <c r="Y291" s="84">
        <v>110</v>
      </c>
      <c r="Z291" s="85">
        <f t="shared" si="89"/>
        <v>4.202594005102041</v>
      </c>
      <c r="AA291" s="84">
        <v>233997.79</v>
      </c>
      <c r="AB291" s="84">
        <v>733895</v>
      </c>
      <c r="AC291" s="84">
        <v>105.5</v>
      </c>
      <c r="AD291" s="85">
        <f t="shared" si="90"/>
        <v>9.8841543953835362</v>
      </c>
      <c r="AE291" s="84">
        <v>79436.789999999994</v>
      </c>
      <c r="AF291" s="84">
        <v>449020</v>
      </c>
      <c r="AG291" s="84">
        <v>64</v>
      </c>
      <c r="AH291" s="85">
        <f t="shared" si="91"/>
        <v>5.3073442162932603</v>
      </c>
      <c r="AI291" s="86">
        <v>79819.289999999994</v>
      </c>
      <c r="AJ291" s="86">
        <v>786670</v>
      </c>
      <c r="AK291" s="86">
        <v>110</v>
      </c>
      <c r="AL291" s="87">
        <f t="shared" si="92"/>
        <v>3.145407845729467</v>
      </c>
      <c r="AM291" s="84">
        <v>282554.28999999998</v>
      </c>
      <c r="AN291" s="84">
        <v>610100</v>
      </c>
      <c r="AO291" s="84">
        <v>85</v>
      </c>
      <c r="AP291" s="85">
        <f t="shared" si="93"/>
        <v>14.356962776594001</v>
      </c>
      <c r="AQ291" s="99">
        <v>145149.29</v>
      </c>
      <c r="AR291" s="86">
        <v>261358</v>
      </c>
      <c r="AS291" s="84">
        <v>34.700000000000003</v>
      </c>
      <c r="AT291" s="85">
        <f t="shared" si="95"/>
        <v>15.550241890433812</v>
      </c>
      <c r="AU291" s="84"/>
      <c r="AV291" s="86"/>
      <c r="AW291" s="86"/>
      <c r="AX291" s="87">
        <f t="shared" si="96"/>
        <v>0</v>
      </c>
      <c r="AY291" s="86">
        <f t="shared" si="97"/>
        <v>1350946.9800000002</v>
      </c>
      <c r="AZ291" s="86">
        <f t="shared" si="98"/>
        <v>5784508</v>
      </c>
      <c r="BA291" s="86">
        <f t="shared" si="99"/>
        <v>803.7</v>
      </c>
      <c r="BB291" s="85">
        <f t="shared" si="94"/>
        <v>7.0063710517817608</v>
      </c>
      <c r="BC291" s="88" t="s">
        <v>803</v>
      </c>
      <c r="BD291" s="88" t="s">
        <v>803</v>
      </c>
      <c r="BE291" s="88" t="s">
        <v>805</v>
      </c>
      <c r="BF291" s="88" t="s">
        <v>833</v>
      </c>
    </row>
    <row r="292" spans="1:58" x14ac:dyDescent="0.2">
      <c r="A292" s="83">
        <v>211710</v>
      </c>
      <c r="B292" s="84" t="s">
        <v>881</v>
      </c>
      <c r="C292" s="84">
        <v>75767.740000000005</v>
      </c>
      <c r="D292" s="84">
        <v>233200</v>
      </c>
      <c r="E292" s="84">
        <v>30</v>
      </c>
      <c r="F292" s="85">
        <f t="shared" si="85"/>
        <v>9.7471363636363648</v>
      </c>
      <c r="G292" s="84">
        <v>-15470.26</v>
      </c>
      <c r="H292" s="84">
        <v>241435</v>
      </c>
      <c r="I292" s="84">
        <v>30</v>
      </c>
      <c r="J292" s="85">
        <f t="shared" si="100"/>
        <v>-1.9863651086213681</v>
      </c>
      <c r="K292" s="86">
        <v>-43650.26</v>
      </c>
      <c r="L292" s="86">
        <v>467700</v>
      </c>
      <c r="M292" s="86">
        <v>60</v>
      </c>
      <c r="N292" s="87">
        <f t="shared" si="86"/>
        <v>-2.7998883899935856</v>
      </c>
      <c r="O292" s="84">
        <v>162189.75</v>
      </c>
      <c r="P292" s="84">
        <v>601520</v>
      </c>
      <c r="Q292" s="84">
        <v>82</v>
      </c>
      <c r="R292" s="85">
        <f t="shared" si="87"/>
        <v>8.3586285576539439</v>
      </c>
      <c r="S292" s="84">
        <v>262613.76000000001</v>
      </c>
      <c r="T292" s="84">
        <v>558412</v>
      </c>
      <c r="U292" s="84">
        <v>75.05</v>
      </c>
      <c r="V292" s="85">
        <f t="shared" si="88"/>
        <v>14.5788889923569</v>
      </c>
      <c r="W292" s="84">
        <v>243327.51</v>
      </c>
      <c r="X292" s="84">
        <v>500220</v>
      </c>
      <c r="Y292" s="84">
        <v>70.5</v>
      </c>
      <c r="Z292" s="85">
        <f t="shared" si="89"/>
        <v>14.593229578985246</v>
      </c>
      <c r="AA292" s="84">
        <v>258765.5</v>
      </c>
      <c r="AB292" s="84">
        <v>453600</v>
      </c>
      <c r="AC292" s="84">
        <v>65</v>
      </c>
      <c r="AD292" s="85">
        <f t="shared" si="90"/>
        <v>17.684591049382718</v>
      </c>
      <c r="AE292" s="84">
        <v>405100.49</v>
      </c>
      <c r="AF292" s="84">
        <v>602620</v>
      </c>
      <c r="AG292" s="84">
        <v>83</v>
      </c>
      <c r="AH292" s="85">
        <f t="shared" si="91"/>
        <v>20.166962098835089</v>
      </c>
      <c r="AI292" s="86">
        <v>383162.46</v>
      </c>
      <c r="AJ292" s="86">
        <v>723080</v>
      </c>
      <c r="AK292" s="86">
        <v>101</v>
      </c>
      <c r="AL292" s="87">
        <f t="shared" si="92"/>
        <v>16.427001521270125</v>
      </c>
      <c r="AM292" s="84">
        <v>413062.47</v>
      </c>
      <c r="AN292" s="84">
        <v>453920</v>
      </c>
      <c r="AO292" s="84">
        <v>63</v>
      </c>
      <c r="AP292" s="85">
        <f t="shared" si="93"/>
        <v>28.209676969510046</v>
      </c>
      <c r="AQ292" s="99">
        <v>176762.47</v>
      </c>
      <c r="AR292" s="86">
        <v>80400</v>
      </c>
      <c r="AS292" s="84">
        <v>10</v>
      </c>
      <c r="AT292" s="85">
        <f t="shared" si="95"/>
        <v>61.559069154228851</v>
      </c>
      <c r="AU292" s="84"/>
      <c r="AV292" s="86"/>
      <c r="AW292" s="86"/>
      <c r="AX292" s="87">
        <f t="shared" si="96"/>
        <v>0</v>
      </c>
      <c r="AY292" s="86">
        <f t="shared" si="97"/>
        <v>2321631.6300000004</v>
      </c>
      <c r="AZ292" s="86">
        <f t="shared" si="98"/>
        <v>4916107</v>
      </c>
      <c r="BA292" s="86">
        <f t="shared" si="99"/>
        <v>669.55</v>
      </c>
      <c r="BB292" s="85">
        <f t="shared" si="94"/>
        <v>14.167500605662164</v>
      </c>
      <c r="BC292" s="88" t="s">
        <v>803</v>
      </c>
      <c r="BD292" s="88" t="s">
        <v>803</v>
      </c>
      <c r="BE292" s="88" t="s">
        <v>805</v>
      </c>
      <c r="BF292" s="88" t="s">
        <v>833</v>
      </c>
    </row>
    <row r="293" spans="1:58" x14ac:dyDescent="0.2">
      <c r="A293" s="83">
        <v>212067</v>
      </c>
      <c r="B293" s="84" t="s">
        <v>1018</v>
      </c>
      <c r="C293" s="84">
        <v>136000</v>
      </c>
      <c r="D293" s="84">
        <v>823000</v>
      </c>
      <c r="E293" s="84">
        <v>110</v>
      </c>
      <c r="F293" s="85">
        <f t="shared" si="85"/>
        <v>4.9574726609963546</v>
      </c>
      <c r="G293" s="84">
        <v>100359.99</v>
      </c>
      <c r="H293" s="84">
        <v>1211100</v>
      </c>
      <c r="I293" s="84">
        <v>156.5</v>
      </c>
      <c r="J293" s="85">
        <f t="shared" si="100"/>
        <v>2.568871018082735</v>
      </c>
      <c r="K293" s="86">
        <v>290022.48</v>
      </c>
      <c r="L293" s="86">
        <v>1579000</v>
      </c>
      <c r="M293" s="86">
        <v>212</v>
      </c>
      <c r="N293" s="87">
        <f t="shared" si="86"/>
        <v>5.5102434452184923</v>
      </c>
      <c r="O293" s="84">
        <v>304871.55</v>
      </c>
      <c r="P293" s="84">
        <v>2182095</v>
      </c>
      <c r="Q293" s="84">
        <v>300</v>
      </c>
      <c r="R293" s="85">
        <f t="shared" si="87"/>
        <v>4.331167089425529</v>
      </c>
      <c r="S293" s="84">
        <v>349969.01</v>
      </c>
      <c r="T293" s="84">
        <v>1412750</v>
      </c>
      <c r="U293" s="84">
        <v>200</v>
      </c>
      <c r="V293" s="85">
        <f t="shared" si="88"/>
        <v>7.6793766129888521</v>
      </c>
      <c r="W293" s="84">
        <v>270763.52000000002</v>
      </c>
      <c r="X293" s="84">
        <v>2138500</v>
      </c>
      <c r="Y293" s="84">
        <v>300.89999999999998</v>
      </c>
      <c r="Z293" s="85">
        <f t="shared" si="89"/>
        <v>3.7984127191956985</v>
      </c>
      <c r="AA293" s="84">
        <v>417038.45</v>
      </c>
      <c r="AB293" s="84">
        <v>1393500</v>
      </c>
      <c r="AC293" s="84">
        <v>200</v>
      </c>
      <c r="AD293" s="85">
        <f t="shared" si="90"/>
        <v>9.2774969142447077</v>
      </c>
      <c r="AE293" s="84">
        <v>296587.45</v>
      </c>
      <c r="AF293" s="84">
        <v>1312260</v>
      </c>
      <c r="AG293" s="84">
        <v>183.5</v>
      </c>
      <c r="AH293" s="85">
        <f t="shared" si="91"/>
        <v>6.780381555484432</v>
      </c>
      <c r="AI293" s="86">
        <v>360438.85</v>
      </c>
      <c r="AJ293" s="86">
        <v>2820050</v>
      </c>
      <c r="AK293" s="86">
        <v>389</v>
      </c>
      <c r="AL293" s="87">
        <f t="shared" si="92"/>
        <v>3.9622007943121571</v>
      </c>
      <c r="AM293" s="84">
        <v>188706.33</v>
      </c>
      <c r="AN293" s="84">
        <v>1765525</v>
      </c>
      <c r="AO293" s="84">
        <v>243.75</v>
      </c>
      <c r="AP293" s="85">
        <f t="shared" si="93"/>
        <v>3.3134032256694179</v>
      </c>
      <c r="AQ293" s="99">
        <v>472855.83</v>
      </c>
      <c r="AR293" s="86">
        <v>2581954</v>
      </c>
      <c r="AS293" s="84">
        <v>344.1</v>
      </c>
      <c r="AT293" s="85">
        <f t="shared" si="95"/>
        <v>5.1278850204147712</v>
      </c>
      <c r="AU293" s="84"/>
      <c r="AV293" s="86"/>
      <c r="AW293" s="86"/>
      <c r="AX293" s="87">
        <f t="shared" si="96"/>
        <v>0</v>
      </c>
      <c r="AY293" s="86">
        <f t="shared" si="97"/>
        <v>3187613.4600000004</v>
      </c>
      <c r="AZ293" s="86">
        <f t="shared" si="98"/>
        <v>19219734</v>
      </c>
      <c r="BA293" s="86">
        <f t="shared" si="99"/>
        <v>2639.75</v>
      </c>
      <c r="BB293" s="85">
        <f t="shared" si="94"/>
        <v>4.9755321171458462</v>
      </c>
      <c r="BC293" s="88" t="s">
        <v>803</v>
      </c>
      <c r="BD293" s="88" t="s">
        <v>803</v>
      </c>
      <c r="BE293" s="88" t="s">
        <v>805</v>
      </c>
      <c r="BF293" s="88" t="s">
        <v>834</v>
      </c>
    </row>
    <row r="294" spans="1:58" x14ac:dyDescent="0.2">
      <c r="A294" s="83">
        <v>212278</v>
      </c>
      <c r="B294" s="84" t="s">
        <v>1025</v>
      </c>
      <c r="C294" s="84">
        <v>57525</v>
      </c>
      <c r="D294" s="84">
        <v>58500</v>
      </c>
      <c r="E294" s="84">
        <v>7.5</v>
      </c>
      <c r="F294" s="85">
        <f t="shared" si="85"/>
        <v>29.5</v>
      </c>
      <c r="G294" s="84">
        <v>224698.98</v>
      </c>
      <c r="H294" s="84">
        <v>327000</v>
      </c>
      <c r="I294" s="84">
        <v>42.5</v>
      </c>
      <c r="J294" s="85">
        <f t="shared" si="100"/>
        <v>21.301738165137618</v>
      </c>
      <c r="K294" s="86">
        <v>120323.98</v>
      </c>
      <c r="L294" s="86">
        <v>129500</v>
      </c>
      <c r="M294" s="86">
        <v>17.5</v>
      </c>
      <c r="N294" s="87">
        <f t="shared" si="86"/>
        <v>27.874281081081079</v>
      </c>
      <c r="O294" s="84">
        <v>282224.98</v>
      </c>
      <c r="P294" s="84">
        <v>307200</v>
      </c>
      <c r="Q294" s="84">
        <v>40</v>
      </c>
      <c r="R294" s="85">
        <f t="shared" si="87"/>
        <v>28.479734309895832</v>
      </c>
      <c r="S294" s="84">
        <v>239373.98</v>
      </c>
      <c r="T294" s="84">
        <v>170000</v>
      </c>
      <c r="U294" s="84">
        <v>22.5</v>
      </c>
      <c r="V294" s="85">
        <f t="shared" si="88"/>
        <v>43.650549294117646</v>
      </c>
      <c r="W294" s="84">
        <v>184281.47</v>
      </c>
      <c r="X294" s="84">
        <v>115700</v>
      </c>
      <c r="Y294" s="84">
        <v>16</v>
      </c>
      <c r="Z294" s="85">
        <f t="shared" si="89"/>
        <v>47.782576490924811</v>
      </c>
      <c r="AA294" s="84">
        <v>240541.47</v>
      </c>
      <c r="AB294" s="84">
        <v>137200</v>
      </c>
      <c r="AC294" s="84">
        <v>20</v>
      </c>
      <c r="AD294" s="85">
        <f t="shared" si="90"/>
        <v>54.349749052478131</v>
      </c>
      <c r="AE294" s="84">
        <v>110541.47</v>
      </c>
      <c r="AF294" s="84">
        <v>0</v>
      </c>
      <c r="AG294" s="84">
        <v>0</v>
      </c>
      <c r="AH294" s="85">
        <f t="shared" si="91"/>
        <v>0</v>
      </c>
      <c r="AI294" s="86">
        <v>102741.47</v>
      </c>
      <c r="AJ294" s="86">
        <v>107100</v>
      </c>
      <c r="AK294" s="86">
        <v>15</v>
      </c>
      <c r="AL294" s="87">
        <f t="shared" si="92"/>
        <v>29.738427357609709</v>
      </c>
      <c r="AM294" s="84">
        <v>199041.47</v>
      </c>
      <c r="AN294" s="84">
        <v>141800</v>
      </c>
      <c r="AO294" s="84">
        <v>20</v>
      </c>
      <c r="AP294" s="85">
        <f t="shared" si="93"/>
        <v>43.514002609308889</v>
      </c>
      <c r="AQ294" s="99">
        <v>196801.47</v>
      </c>
      <c r="AR294" s="86">
        <v>0</v>
      </c>
      <c r="AS294" s="84">
        <v>0</v>
      </c>
      <c r="AT294" s="85">
        <f t="shared" si="95"/>
        <v>0</v>
      </c>
      <c r="AU294" s="84"/>
      <c r="AV294" s="86"/>
      <c r="AW294" s="86"/>
      <c r="AX294" s="87">
        <f t="shared" si="96"/>
        <v>0</v>
      </c>
      <c r="AY294" s="86">
        <f t="shared" si="97"/>
        <v>1958095.7399999998</v>
      </c>
      <c r="AZ294" s="86">
        <f t="shared" si="98"/>
        <v>1494000</v>
      </c>
      <c r="BA294" s="86">
        <f t="shared" si="99"/>
        <v>201</v>
      </c>
      <c r="BB294" s="85">
        <f t="shared" si="94"/>
        <v>39.319191566265054</v>
      </c>
      <c r="BC294" s="88" t="s">
        <v>803</v>
      </c>
      <c r="BD294" s="88" t="s">
        <v>803</v>
      </c>
      <c r="BE294" s="88" t="s">
        <v>805</v>
      </c>
      <c r="BF294" s="88" t="s">
        <v>834</v>
      </c>
    </row>
    <row r="295" spans="1:58" x14ac:dyDescent="0.2">
      <c r="A295" s="83">
        <v>212495</v>
      </c>
      <c r="B295" s="84" t="s">
        <v>1041</v>
      </c>
      <c r="C295" s="84">
        <v>0</v>
      </c>
      <c r="D295" s="84">
        <v>0</v>
      </c>
      <c r="E295" s="84">
        <v>0</v>
      </c>
      <c r="F295" s="85">
        <f t="shared" si="85"/>
        <v>0</v>
      </c>
      <c r="G295" s="84">
        <v>95925</v>
      </c>
      <c r="H295" s="84">
        <v>254750</v>
      </c>
      <c r="I295" s="84">
        <v>32.5</v>
      </c>
      <c r="J295" s="85">
        <f t="shared" si="100"/>
        <v>11.672914622178606</v>
      </c>
      <c r="K295" s="86">
        <v>76950</v>
      </c>
      <c r="L295" s="86">
        <v>259000</v>
      </c>
      <c r="M295" s="86">
        <v>35</v>
      </c>
      <c r="N295" s="87">
        <f t="shared" si="86"/>
        <v>8.9131274131274125</v>
      </c>
      <c r="O295" s="84">
        <v>200967.49</v>
      </c>
      <c r="P295" s="84">
        <v>340785</v>
      </c>
      <c r="Q295" s="84">
        <v>47.25</v>
      </c>
      <c r="R295" s="85">
        <f t="shared" si="87"/>
        <v>18.281298149859882</v>
      </c>
      <c r="S295" s="84">
        <v>93342.5</v>
      </c>
      <c r="T295" s="84">
        <v>196500</v>
      </c>
      <c r="U295" s="84">
        <v>27.5</v>
      </c>
      <c r="V295" s="85">
        <f t="shared" si="88"/>
        <v>14.725788804071247</v>
      </c>
      <c r="W295" s="84">
        <v>110102.49</v>
      </c>
      <c r="X295" s="84">
        <v>543525</v>
      </c>
      <c r="Y295" s="84">
        <v>75.75</v>
      </c>
      <c r="Z295" s="85">
        <f t="shared" si="89"/>
        <v>6.0771348144059614</v>
      </c>
      <c r="AA295" s="84">
        <v>43249.01</v>
      </c>
      <c r="AB295" s="84">
        <v>464308</v>
      </c>
      <c r="AC295" s="84">
        <v>66.55</v>
      </c>
      <c r="AD295" s="85">
        <f t="shared" si="90"/>
        <v>2.8875645261335148</v>
      </c>
      <c r="AE295" s="84">
        <v>219956.02</v>
      </c>
      <c r="AF295" s="84">
        <v>405450</v>
      </c>
      <c r="AG295" s="84">
        <v>56</v>
      </c>
      <c r="AH295" s="85">
        <f t="shared" si="91"/>
        <v>16.274955234924157</v>
      </c>
      <c r="AI295" s="86">
        <v>208878.3</v>
      </c>
      <c r="AJ295" s="86">
        <v>556190</v>
      </c>
      <c r="AK295" s="86">
        <v>77.5</v>
      </c>
      <c r="AL295" s="87">
        <f t="shared" si="92"/>
        <v>11.642113845987881</v>
      </c>
      <c r="AM295" s="84">
        <v>381845.31</v>
      </c>
      <c r="AN295" s="84">
        <v>398200</v>
      </c>
      <c r="AO295" s="84">
        <v>55</v>
      </c>
      <c r="AP295" s="85">
        <f t="shared" si="93"/>
        <v>29.726782044198892</v>
      </c>
      <c r="AQ295" s="99">
        <v>248795.31</v>
      </c>
      <c r="AR295" s="86">
        <v>55800</v>
      </c>
      <c r="AS295" s="84">
        <v>7.5</v>
      </c>
      <c r="AT295" s="85">
        <f t="shared" si="95"/>
        <v>124.8435247311828</v>
      </c>
      <c r="AU295" s="84"/>
      <c r="AV295" s="86"/>
      <c r="AW295" s="86"/>
      <c r="AX295" s="87">
        <f t="shared" si="96"/>
        <v>0</v>
      </c>
      <c r="AY295" s="86">
        <f t="shared" si="97"/>
        <v>1680011.4300000002</v>
      </c>
      <c r="AZ295" s="86">
        <f t="shared" si="98"/>
        <v>3474508</v>
      </c>
      <c r="BA295" s="86">
        <f t="shared" si="99"/>
        <v>480.55</v>
      </c>
      <c r="BB295" s="85">
        <f t="shared" si="94"/>
        <v>14.50574956224018</v>
      </c>
      <c r="BC295" s="88" t="s">
        <v>803</v>
      </c>
      <c r="BD295" s="88" t="s">
        <v>803</v>
      </c>
      <c r="BE295" s="88" t="s">
        <v>805</v>
      </c>
      <c r="BF295" s="88" t="s">
        <v>834</v>
      </c>
    </row>
    <row r="296" spans="1:58" x14ac:dyDescent="0.2">
      <c r="A296" s="83">
        <v>212655</v>
      </c>
      <c r="B296" s="84" t="s">
        <v>1044</v>
      </c>
      <c r="C296" s="84">
        <v>0</v>
      </c>
      <c r="D296" s="84">
        <v>0</v>
      </c>
      <c r="E296" s="84">
        <v>0</v>
      </c>
      <c r="F296" s="85">
        <f t="shared" si="85"/>
        <v>0</v>
      </c>
      <c r="G296" s="84">
        <v>36327</v>
      </c>
      <c r="H296" s="84">
        <v>372220</v>
      </c>
      <c r="I296" s="84">
        <v>50.3</v>
      </c>
      <c r="J296" s="85">
        <f t="shared" si="100"/>
        <v>3.025460749019397</v>
      </c>
      <c r="K296" s="86">
        <v>83686.5</v>
      </c>
      <c r="L296" s="86">
        <v>370000</v>
      </c>
      <c r="M296" s="86">
        <v>50</v>
      </c>
      <c r="N296" s="87">
        <f t="shared" si="86"/>
        <v>6.7853918918918916</v>
      </c>
      <c r="O296" s="84">
        <v>41874.5</v>
      </c>
      <c r="P296" s="84">
        <v>448750</v>
      </c>
      <c r="Q296" s="84">
        <v>62.5</v>
      </c>
      <c r="R296" s="85">
        <f t="shared" si="87"/>
        <v>2.8927231197771586</v>
      </c>
      <c r="S296" s="84">
        <v>71319.490000000005</v>
      </c>
      <c r="T296" s="84">
        <v>301400</v>
      </c>
      <c r="U296" s="84">
        <v>43.5</v>
      </c>
      <c r="V296" s="85">
        <f t="shared" si="88"/>
        <v>7.3354485401459861</v>
      </c>
      <c r="W296" s="84">
        <v>41596.44</v>
      </c>
      <c r="X296" s="84">
        <v>558100</v>
      </c>
      <c r="Y296" s="84">
        <v>80</v>
      </c>
      <c r="Z296" s="85">
        <f t="shared" si="89"/>
        <v>2.2359670309980295</v>
      </c>
      <c r="AA296" s="84">
        <v>74228.42</v>
      </c>
      <c r="AB296" s="84">
        <v>581693</v>
      </c>
      <c r="AC296" s="84">
        <v>84.55</v>
      </c>
      <c r="AD296" s="85">
        <f t="shared" si="90"/>
        <v>3.9558341255610778</v>
      </c>
      <c r="AE296" s="84">
        <v>61380.42</v>
      </c>
      <c r="AF296" s="84">
        <v>386600</v>
      </c>
      <c r="AG296" s="84">
        <v>55</v>
      </c>
      <c r="AH296" s="85">
        <f t="shared" si="91"/>
        <v>4.7630951888256599</v>
      </c>
      <c r="AI296" s="86">
        <v>294878.65000000002</v>
      </c>
      <c r="AJ296" s="86">
        <v>796298</v>
      </c>
      <c r="AK296" s="86">
        <v>111.7</v>
      </c>
      <c r="AL296" s="87">
        <f t="shared" si="92"/>
        <v>11.479669859776115</v>
      </c>
      <c r="AM296" s="84">
        <v>120900.65</v>
      </c>
      <c r="AN296" s="84">
        <v>185700</v>
      </c>
      <c r="AO296" s="84">
        <v>25</v>
      </c>
      <c r="AP296" s="85">
        <f t="shared" si="93"/>
        <v>20.182661012385569</v>
      </c>
      <c r="AQ296" s="99">
        <v>-18318.349999999999</v>
      </c>
      <c r="AR296" s="86">
        <v>310650</v>
      </c>
      <c r="AS296" s="84">
        <v>42.5</v>
      </c>
      <c r="AT296" s="85">
        <f t="shared" si="95"/>
        <v>-1.6510986640914211</v>
      </c>
      <c r="AU296" s="84"/>
      <c r="AV296" s="86"/>
      <c r="AW296" s="86"/>
      <c r="AX296" s="87">
        <f t="shared" si="96"/>
        <v>0</v>
      </c>
      <c r="AY296" s="86">
        <f t="shared" si="97"/>
        <v>807873.72</v>
      </c>
      <c r="AZ296" s="86">
        <f t="shared" si="98"/>
        <v>4311411</v>
      </c>
      <c r="BA296" s="86">
        <f t="shared" si="99"/>
        <v>605.05000000000007</v>
      </c>
      <c r="BB296" s="85">
        <f t="shared" si="94"/>
        <v>5.6214106240393216</v>
      </c>
      <c r="BC296" s="88" t="s">
        <v>803</v>
      </c>
      <c r="BD296" s="88" t="s">
        <v>803</v>
      </c>
      <c r="BE296" s="88" t="s">
        <v>805</v>
      </c>
      <c r="BF296" s="88" t="s">
        <v>1046</v>
      </c>
    </row>
    <row r="297" spans="1:58" x14ac:dyDescent="0.2">
      <c r="A297" s="83">
        <v>213443</v>
      </c>
      <c r="B297" s="84" t="s">
        <v>1725</v>
      </c>
      <c r="C297" s="84">
        <v>0</v>
      </c>
      <c r="D297" s="84">
        <v>0</v>
      </c>
      <c r="E297" s="84">
        <v>0</v>
      </c>
      <c r="F297" s="85">
        <f t="shared" si="85"/>
        <v>0</v>
      </c>
      <c r="G297" s="84">
        <v>0</v>
      </c>
      <c r="H297" s="84">
        <v>0</v>
      </c>
      <c r="I297" s="84">
        <v>0</v>
      </c>
      <c r="J297" s="85">
        <f t="shared" ref="J297:J303" si="101">IFERROR(G297/(H297/30),0)</f>
        <v>0</v>
      </c>
      <c r="K297" s="84">
        <v>0</v>
      </c>
      <c r="L297" s="84">
        <v>0</v>
      </c>
      <c r="M297" s="84">
        <v>0</v>
      </c>
      <c r="N297" s="85">
        <f t="shared" si="86"/>
        <v>0</v>
      </c>
      <c r="O297" s="84">
        <v>99200</v>
      </c>
      <c r="P297" s="84">
        <v>142600</v>
      </c>
      <c r="Q297" s="84">
        <v>20</v>
      </c>
      <c r="R297" s="85">
        <f t="shared" si="87"/>
        <v>21.565217391304348</v>
      </c>
      <c r="S297" s="84">
        <v>55740</v>
      </c>
      <c r="T297" s="84">
        <v>71000</v>
      </c>
      <c r="U297" s="84">
        <v>10</v>
      </c>
      <c r="V297" s="85">
        <f t="shared" si="88"/>
        <v>24.337183098591549</v>
      </c>
      <c r="W297" s="84">
        <v>186440</v>
      </c>
      <c r="X297" s="84">
        <v>355200</v>
      </c>
      <c r="Y297" s="84">
        <v>50</v>
      </c>
      <c r="Z297" s="85">
        <f t="shared" si="89"/>
        <v>15.746621621621621</v>
      </c>
      <c r="AA297" s="84">
        <v>195880</v>
      </c>
      <c r="AB297" s="84">
        <v>206020</v>
      </c>
      <c r="AC297" s="84">
        <v>29</v>
      </c>
      <c r="AD297" s="85">
        <f t="shared" si="90"/>
        <v>29.474225803320063</v>
      </c>
      <c r="AE297" s="84">
        <v>173329.97</v>
      </c>
      <c r="AF297" s="84">
        <v>413000</v>
      </c>
      <c r="AG297" s="84">
        <v>57.5</v>
      </c>
      <c r="AH297" s="85">
        <f t="shared" si="91"/>
        <v>12.590554721549637</v>
      </c>
      <c r="AI297" s="86">
        <v>370192.47</v>
      </c>
      <c r="AJ297" s="86">
        <v>723300</v>
      </c>
      <c r="AK297" s="86">
        <v>100</v>
      </c>
      <c r="AL297" s="87">
        <f t="shared" si="92"/>
        <v>15.866122729158025</v>
      </c>
      <c r="AM297" s="84">
        <v>315521.46999999997</v>
      </c>
      <c r="AN297" s="84">
        <v>429900</v>
      </c>
      <c r="AO297" s="84">
        <v>60</v>
      </c>
      <c r="AP297" s="85">
        <f t="shared" si="93"/>
        <v>22.752187880902532</v>
      </c>
      <c r="AQ297" s="99">
        <v>445261.47</v>
      </c>
      <c r="AR297" s="86">
        <v>888480</v>
      </c>
      <c r="AS297" s="84">
        <v>122</v>
      </c>
      <c r="AT297" s="85">
        <f t="shared" si="95"/>
        <v>14.032191112911939</v>
      </c>
      <c r="AU297" s="84"/>
      <c r="AV297" s="86"/>
      <c r="AW297" s="86"/>
      <c r="AX297" s="87">
        <f t="shared" si="96"/>
        <v>0</v>
      </c>
      <c r="AY297" s="86">
        <f t="shared" si="97"/>
        <v>1841565.38</v>
      </c>
      <c r="AZ297" s="86">
        <f t="shared" si="98"/>
        <v>3229500</v>
      </c>
      <c r="BA297" s="86">
        <f t="shared" si="99"/>
        <v>448.5</v>
      </c>
      <c r="BB297" s="85">
        <f t="shared" si="94"/>
        <v>17.106970552717137</v>
      </c>
      <c r="BC297" s="88" t="s">
        <v>803</v>
      </c>
      <c r="BD297" s="88" t="s">
        <v>803</v>
      </c>
      <c r="BE297" s="88" t="s">
        <v>805</v>
      </c>
      <c r="BF297" s="88"/>
    </row>
    <row r="298" spans="1:58" x14ac:dyDescent="0.2">
      <c r="A298" s="83">
        <v>213528</v>
      </c>
      <c r="B298" s="84" t="s">
        <v>1726</v>
      </c>
      <c r="C298" s="84">
        <v>0</v>
      </c>
      <c r="D298" s="84">
        <v>0</v>
      </c>
      <c r="E298" s="84">
        <v>0</v>
      </c>
      <c r="F298" s="85">
        <f t="shared" si="85"/>
        <v>0</v>
      </c>
      <c r="G298" s="84">
        <v>0</v>
      </c>
      <c r="H298" s="84">
        <v>0</v>
      </c>
      <c r="I298" s="84">
        <v>0</v>
      </c>
      <c r="J298" s="85">
        <f t="shared" si="101"/>
        <v>0</v>
      </c>
      <c r="K298" s="84">
        <v>0</v>
      </c>
      <c r="L298" s="84">
        <v>0</v>
      </c>
      <c r="M298" s="84">
        <v>0</v>
      </c>
      <c r="N298" s="85">
        <f t="shared" si="86"/>
        <v>0</v>
      </c>
      <c r="O298" s="84">
        <v>-7890</v>
      </c>
      <c r="P298" s="84">
        <v>132100</v>
      </c>
      <c r="Q298" s="84">
        <v>16.5</v>
      </c>
      <c r="R298" s="85">
        <f t="shared" si="87"/>
        <v>-1.851551854655564</v>
      </c>
      <c r="S298" s="84">
        <v>-9540</v>
      </c>
      <c r="T298" s="84">
        <v>0</v>
      </c>
      <c r="U298" s="84">
        <v>0</v>
      </c>
      <c r="V298" s="85">
        <f t="shared" si="88"/>
        <v>0</v>
      </c>
      <c r="W298" s="84">
        <v>120560</v>
      </c>
      <c r="X298" s="84">
        <v>188650</v>
      </c>
      <c r="Y298" s="84">
        <v>25</v>
      </c>
      <c r="Z298" s="85">
        <f t="shared" si="89"/>
        <v>19.172011661807581</v>
      </c>
      <c r="AA298" s="84">
        <v>98360</v>
      </c>
      <c r="AB298" s="84">
        <v>59680</v>
      </c>
      <c r="AC298" s="84">
        <v>8</v>
      </c>
      <c r="AD298" s="85">
        <f t="shared" si="90"/>
        <v>51.091823056300264</v>
      </c>
      <c r="AE298" s="84">
        <v>132760</v>
      </c>
      <c r="AF298" s="84">
        <v>140500</v>
      </c>
      <c r="AG298" s="84">
        <v>20</v>
      </c>
      <c r="AH298" s="85">
        <f t="shared" si="91"/>
        <v>28.347330960854094</v>
      </c>
      <c r="AI298" s="86">
        <v>230160</v>
      </c>
      <c r="AJ298" s="86">
        <v>261500</v>
      </c>
      <c r="AK298" s="86">
        <v>35</v>
      </c>
      <c r="AL298" s="87">
        <f t="shared" si="92"/>
        <v>27.284741873804968</v>
      </c>
      <c r="AM298" s="84">
        <v>237167.5</v>
      </c>
      <c r="AN298" s="84">
        <v>44000</v>
      </c>
      <c r="AO298" s="84">
        <v>6.25</v>
      </c>
      <c r="AP298" s="85">
        <f t="shared" si="93"/>
        <v>167.0952840909091</v>
      </c>
      <c r="AQ298" s="99">
        <v>155092.5</v>
      </c>
      <c r="AR298" s="86">
        <v>0</v>
      </c>
      <c r="AS298" s="84">
        <v>0</v>
      </c>
      <c r="AT298" s="85">
        <f t="shared" si="95"/>
        <v>0</v>
      </c>
      <c r="AU298" s="84"/>
      <c r="AV298" s="86"/>
      <c r="AW298" s="86"/>
      <c r="AX298" s="87">
        <f t="shared" si="96"/>
        <v>0</v>
      </c>
      <c r="AY298" s="86">
        <f t="shared" si="97"/>
        <v>956670</v>
      </c>
      <c r="AZ298" s="86">
        <f t="shared" si="98"/>
        <v>826430</v>
      </c>
      <c r="BA298" s="86">
        <f t="shared" si="99"/>
        <v>110.75</v>
      </c>
      <c r="BB298" s="85">
        <f t="shared" si="94"/>
        <v>34.727805137761216</v>
      </c>
      <c r="BC298" s="88" t="s">
        <v>803</v>
      </c>
      <c r="BD298" s="88" t="s">
        <v>803</v>
      </c>
      <c r="BE298" s="88" t="s">
        <v>805</v>
      </c>
      <c r="BF298" s="88"/>
    </row>
    <row r="299" spans="1:58" x14ac:dyDescent="0.2">
      <c r="A299" s="83">
        <v>213611</v>
      </c>
      <c r="B299" s="83" t="s">
        <v>1735</v>
      </c>
      <c r="C299" s="84">
        <v>0</v>
      </c>
      <c r="D299" s="84">
        <v>0</v>
      </c>
      <c r="E299" s="84">
        <v>0</v>
      </c>
      <c r="F299" s="85">
        <f t="shared" si="85"/>
        <v>0</v>
      </c>
      <c r="G299" s="84">
        <v>0</v>
      </c>
      <c r="H299" s="84">
        <v>0</v>
      </c>
      <c r="I299" s="84">
        <v>0</v>
      </c>
      <c r="J299" s="85">
        <f t="shared" si="101"/>
        <v>0</v>
      </c>
      <c r="K299" s="84">
        <v>0</v>
      </c>
      <c r="L299" s="84">
        <v>0</v>
      </c>
      <c r="M299" s="84">
        <v>0</v>
      </c>
      <c r="N299" s="85">
        <f t="shared" si="86"/>
        <v>0</v>
      </c>
      <c r="O299" s="84">
        <v>0</v>
      </c>
      <c r="P299" s="84">
        <v>0</v>
      </c>
      <c r="Q299" s="84">
        <v>0</v>
      </c>
      <c r="R299" s="85">
        <f t="shared" si="87"/>
        <v>0</v>
      </c>
      <c r="S299" s="84">
        <v>154512.48000000001</v>
      </c>
      <c r="T299" s="84">
        <v>572425</v>
      </c>
      <c r="U299" s="84">
        <v>80.25</v>
      </c>
      <c r="V299" s="85">
        <f t="shared" si="88"/>
        <v>8.3677108442153987</v>
      </c>
      <c r="W299" s="84">
        <v>160973.74</v>
      </c>
      <c r="X299" s="84">
        <v>476075</v>
      </c>
      <c r="Y299" s="84">
        <v>68</v>
      </c>
      <c r="Z299" s="85">
        <f t="shared" si="89"/>
        <v>10.143805492832012</v>
      </c>
      <c r="AA299" s="84">
        <v>166028.72</v>
      </c>
      <c r="AB299" s="84">
        <v>455380</v>
      </c>
      <c r="AC299" s="84">
        <v>65.5</v>
      </c>
      <c r="AD299" s="85">
        <f t="shared" si="90"/>
        <v>11.302407483859634</v>
      </c>
      <c r="AE299" s="84">
        <v>252143.7</v>
      </c>
      <c r="AF299" s="84">
        <v>480675</v>
      </c>
      <c r="AG299" s="84">
        <v>67.75</v>
      </c>
      <c r="AH299" s="85">
        <f t="shared" si="91"/>
        <v>15.73685130285536</v>
      </c>
      <c r="AI299" s="86">
        <v>428114.95</v>
      </c>
      <c r="AJ299" s="86">
        <v>712500</v>
      </c>
      <c r="AK299" s="86">
        <v>100</v>
      </c>
      <c r="AL299" s="87">
        <f t="shared" si="92"/>
        <v>18.626755719298245</v>
      </c>
      <c r="AM299" s="84">
        <v>346959.95</v>
      </c>
      <c r="AN299" s="84">
        <v>265140</v>
      </c>
      <c r="AO299" s="84">
        <v>36</v>
      </c>
      <c r="AP299" s="85">
        <f t="shared" si="93"/>
        <v>40.566336463755</v>
      </c>
      <c r="AQ299" s="99">
        <v>289472.45</v>
      </c>
      <c r="AR299" s="86">
        <v>312885</v>
      </c>
      <c r="AS299" s="84">
        <v>42.75</v>
      </c>
      <c r="AT299" s="85">
        <f t="shared" si="95"/>
        <v>25.904816785719994</v>
      </c>
      <c r="AU299" s="83"/>
      <c r="AV299" s="83"/>
      <c r="AW299" s="83"/>
      <c r="AX299" s="87">
        <f t="shared" si="96"/>
        <v>0</v>
      </c>
      <c r="AY299" s="86">
        <f t="shared" si="97"/>
        <v>1798205.9899999998</v>
      </c>
      <c r="AZ299" s="86">
        <f t="shared" si="98"/>
        <v>3275080</v>
      </c>
      <c r="BA299" s="86">
        <f t="shared" si="99"/>
        <v>460.25</v>
      </c>
      <c r="BB299" s="85">
        <f t="shared" si="94"/>
        <v>16.471713576462253</v>
      </c>
      <c r="BC299" s="83" t="s">
        <v>803</v>
      </c>
      <c r="BD299" s="83" t="s">
        <v>803</v>
      </c>
      <c r="BE299" s="88" t="s">
        <v>805</v>
      </c>
      <c r="BF299" s="83"/>
    </row>
    <row r="300" spans="1:58" x14ac:dyDescent="0.2">
      <c r="A300" s="83">
        <v>213940</v>
      </c>
      <c r="B300" s="83" t="s">
        <v>1740</v>
      </c>
      <c r="C300" s="84">
        <v>0</v>
      </c>
      <c r="D300" s="84">
        <v>0</v>
      </c>
      <c r="E300" s="84">
        <v>0</v>
      </c>
      <c r="F300" s="85">
        <f t="shared" si="85"/>
        <v>0</v>
      </c>
      <c r="G300" s="84">
        <v>0</v>
      </c>
      <c r="H300" s="84">
        <v>0</v>
      </c>
      <c r="I300" s="84">
        <v>0</v>
      </c>
      <c r="J300" s="85">
        <f t="shared" si="101"/>
        <v>0</v>
      </c>
      <c r="K300" s="84">
        <v>0</v>
      </c>
      <c r="L300" s="84">
        <v>0</v>
      </c>
      <c r="M300" s="84">
        <v>0</v>
      </c>
      <c r="N300" s="85">
        <f t="shared" si="86"/>
        <v>0</v>
      </c>
      <c r="O300" s="84">
        <v>0</v>
      </c>
      <c r="P300" s="84">
        <v>0</v>
      </c>
      <c r="Q300" s="84">
        <v>0</v>
      </c>
      <c r="R300" s="85">
        <f t="shared" si="87"/>
        <v>0</v>
      </c>
      <c r="S300" s="84">
        <v>0</v>
      </c>
      <c r="T300" s="84">
        <v>0</v>
      </c>
      <c r="U300" s="84">
        <v>0</v>
      </c>
      <c r="V300" s="85">
        <f t="shared" si="88"/>
        <v>0</v>
      </c>
      <c r="W300" s="84">
        <v>64800</v>
      </c>
      <c r="X300" s="84">
        <v>68800</v>
      </c>
      <c r="Y300" s="84">
        <v>10</v>
      </c>
      <c r="Z300" s="85">
        <f t="shared" si="89"/>
        <v>28.255813953488371</v>
      </c>
      <c r="AA300" s="84">
        <v>64400</v>
      </c>
      <c r="AB300" s="84">
        <v>0</v>
      </c>
      <c r="AC300" s="84">
        <v>0</v>
      </c>
      <c r="AD300" s="85">
        <f t="shared" si="90"/>
        <v>0</v>
      </c>
      <c r="AE300" s="84">
        <v>0</v>
      </c>
      <c r="AF300" s="84">
        <v>0</v>
      </c>
      <c r="AG300" s="84">
        <v>0</v>
      </c>
      <c r="AH300" s="85">
        <f t="shared" si="91"/>
        <v>0</v>
      </c>
      <c r="AI300" s="86">
        <v>-1250</v>
      </c>
      <c r="AJ300" s="86">
        <v>34400</v>
      </c>
      <c r="AK300" s="86">
        <v>5</v>
      </c>
      <c r="AL300" s="87">
        <f t="shared" si="92"/>
        <v>-1.1264534883720929</v>
      </c>
      <c r="AM300" s="84">
        <v>-1750</v>
      </c>
      <c r="AN300" s="84">
        <v>0</v>
      </c>
      <c r="AO300" s="84">
        <v>0</v>
      </c>
      <c r="AP300" s="85">
        <f t="shared" si="93"/>
        <v>0</v>
      </c>
      <c r="AQ300" s="99">
        <v>67000</v>
      </c>
      <c r="AR300" s="86">
        <v>107100</v>
      </c>
      <c r="AS300" s="84">
        <v>15</v>
      </c>
      <c r="AT300" s="85">
        <f t="shared" si="95"/>
        <v>17.516339869281047</v>
      </c>
      <c r="AU300" s="83"/>
      <c r="AV300" s="83"/>
      <c r="AW300" s="83"/>
      <c r="AX300" s="87">
        <f t="shared" si="96"/>
        <v>0</v>
      </c>
      <c r="AY300" s="86">
        <f t="shared" si="97"/>
        <v>193200</v>
      </c>
      <c r="AZ300" s="86">
        <f t="shared" si="98"/>
        <v>210300</v>
      </c>
      <c r="BA300" s="86">
        <f t="shared" si="99"/>
        <v>30</v>
      </c>
      <c r="BB300" s="85">
        <f t="shared" si="94"/>
        <v>27.560627674750357</v>
      </c>
      <c r="BC300" s="83" t="s">
        <v>803</v>
      </c>
      <c r="BD300" s="83" t="s">
        <v>803</v>
      </c>
      <c r="BE300" s="88" t="s">
        <v>805</v>
      </c>
      <c r="BF300" s="83"/>
    </row>
    <row r="301" spans="1:58" x14ac:dyDescent="0.2">
      <c r="A301" s="83">
        <v>214517</v>
      </c>
      <c r="B301" s="83" t="s">
        <v>1745</v>
      </c>
      <c r="C301" s="84">
        <v>0</v>
      </c>
      <c r="D301" s="84">
        <v>0</v>
      </c>
      <c r="E301" s="84">
        <v>0</v>
      </c>
      <c r="F301" s="85">
        <f t="shared" si="85"/>
        <v>0</v>
      </c>
      <c r="G301" s="84">
        <v>0</v>
      </c>
      <c r="H301" s="84">
        <v>0</v>
      </c>
      <c r="I301" s="84">
        <v>0</v>
      </c>
      <c r="J301" s="85">
        <f t="shared" si="101"/>
        <v>0</v>
      </c>
      <c r="K301" s="84">
        <v>0</v>
      </c>
      <c r="L301" s="84">
        <v>0</v>
      </c>
      <c r="M301" s="84">
        <v>0</v>
      </c>
      <c r="N301" s="85">
        <f t="shared" si="86"/>
        <v>0</v>
      </c>
      <c r="O301" s="84">
        <v>0</v>
      </c>
      <c r="P301" s="84">
        <v>0</v>
      </c>
      <c r="Q301" s="84">
        <v>0</v>
      </c>
      <c r="R301" s="85">
        <f t="shared" si="87"/>
        <v>0</v>
      </c>
      <c r="S301" s="84">
        <v>0</v>
      </c>
      <c r="T301" s="84">
        <v>0</v>
      </c>
      <c r="U301" s="84">
        <v>0</v>
      </c>
      <c r="V301" s="85">
        <f t="shared" si="88"/>
        <v>0</v>
      </c>
      <c r="W301" s="84">
        <v>0</v>
      </c>
      <c r="X301" s="84">
        <v>0</v>
      </c>
      <c r="Y301" s="84">
        <v>0</v>
      </c>
      <c r="Z301" s="85">
        <f t="shared" si="89"/>
        <v>0</v>
      </c>
      <c r="AA301" s="84">
        <v>-321200</v>
      </c>
      <c r="AB301" s="84">
        <v>279720</v>
      </c>
      <c r="AC301" s="84">
        <v>42</v>
      </c>
      <c r="AD301" s="85">
        <f t="shared" si="90"/>
        <v>-35.597025597025592</v>
      </c>
      <c r="AE301" s="84">
        <v>-137860</v>
      </c>
      <c r="AF301" s="84">
        <v>2035740</v>
      </c>
      <c r="AG301" s="84">
        <v>294</v>
      </c>
      <c r="AH301" s="85">
        <f t="shared" si="91"/>
        <v>-2.0315953903740165</v>
      </c>
      <c r="AI301" s="86">
        <v>125775.01</v>
      </c>
      <c r="AJ301" s="86">
        <v>2653610</v>
      </c>
      <c r="AK301" s="86">
        <v>375</v>
      </c>
      <c r="AL301" s="87">
        <f t="shared" si="92"/>
        <v>1.4693286918575073</v>
      </c>
      <c r="AM301" s="84">
        <v>-63233.99</v>
      </c>
      <c r="AN301" s="84">
        <v>1171946</v>
      </c>
      <c r="AO301" s="84">
        <v>166.6</v>
      </c>
      <c r="AP301" s="85">
        <f t="shared" si="93"/>
        <v>-1.6726484752710449</v>
      </c>
      <c r="AQ301" s="99">
        <v>-48039.99</v>
      </c>
      <c r="AR301" s="86">
        <v>949002</v>
      </c>
      <c r="AS301" s="84">
        <v>127.2</v>
      </c>
      <c r="AT301" s="85">
        <f t="shared" si="95"/>
        <v>-1.4174045154804731</v>
      </c>
      <c r="AU301" s="83"/>
      <c r="AV301" s="83"/>
      <c r="AW301" s="83"/>
      <c r="AX301" s="87">
        <f t="shared" si="96"/>
        <v>0</v>
      </c>
      <c r="AY301" s="86">
        <f t="shared" si="97"/>
        <v>-444558.97</v>
      </c>
      <c r="AZ301" s="86">
        <f t="shared" si="98"/>
        <v>7090018</v>
      </c>
      <c r="BA301" s="86">
        <f t="shared" si="99"/>
        <v>1004.8000000000001</v>
      </c>
      <c r="BB301" s="85">
        <f t="shared" si="94"/>
        <v>-1.8810627984301309</v>
      </c>
      <c r="BC301" s="83" t="s">
        <v>803</v>
      </c>
      <c r="BD301" s="83" t="s">
        <v>803</v>
      </c>
      <c r="BE301" s="88" t="s">
        <v>805</v>
      </c>
      <c r="BF301" s="83"/>
    </row>
    <row r="302" spans="1:58" x14ac:dyDescent="0.2">
      <c r="A302" s="83">
        <v>214764</v>
      </c>
      <c r="B302" s="83" t="s">
        <v>1777</v>
      </c>
      <c r="C302" s="84">
        <v>0</v>
      </c>
      <c r="D302" s="84">
        <v>0</v>
      </c>
      <c r="E302" s="84">
        <v>0</v>
      </c>
      <c r="F302" s="85">
        <f t="shared" si="85"/>
        <v>0</v>
      </c>
      <c r="G302" s="84">
        <v>0</v>
      </c>
      <c r="H302" s="84">
        <v>0</v>
      </c>
      <c r="I302" s="84">
        <v>0</v>
      </c>
      <c r="J302" s="85">
        <f t="shared" si="101"/>
        <v>0</v>
      </c>
      <c r="K302" s="84">
        <v>0</v>
      </c>
      <c r="L302" s="84">
        <v>0</v>
      </c>
      <c r="M302" s="84">
        <v>0</v>
      </c>
      <c r="N302" s="85">
        <f t="shared" si="86"/>
        <v>0</v>
      </c>
      <c r="O302" s="84">
        <v>0</v>
      </c>
      <c r="P302" s="84">
        <v>0</v>
      </c>
      <c r="Q302" s="84">
        <v>0</v>
      </c>
      <c r="R302" s="85">
        <f t="shared" si="87"/>
        <v>0</v>
      </c>
      <c r="S302" s="84">
        <v>0</v>
      </c>
      <c r="T302" s="84">
        <v>0</v>
      </c>
      <c r="U302" s="84">
        <v>0</v>
      </c>
      <c r="V302" s="85">
        <f t="shared" si="88"/>
        <v>0</v>
      </c>
      <c r="W302" s="84"/>
      <c r="X302" s="84"/>
      <c r="Y302" s="84"/>
      <c r="Z302" s="85">
        <f t="shared" si="89"/>
        <v>0</v>
      </c>
      <c r="AA302" s="84">
        <v>0</v>
      </c>
      <c r="AB302" s="84">
        <v>0</v>
      </c>
      <c r="AC302" s="84">
        <v>0</v>
      </c>
      <c r="AD302" s="85">
        <f t="shared" si="90"/>
        <v>0</v>
      </c>
      <c r="AE302" s="84">
        <v>-5321</v>
      </c>
      <c r="AF302" s="84">
        <v>111100</v>
      </c>
      <c r="AG302" s="84">
        <v>15.8</v>
      </c>
      <c r="AH302" s="85">
        <f t="shared" si="91"/>
        <v>-1.4368136813681367</v>
      </c>
      <c r="AI302" s="86">
        <v>118700.01</v>
      </c>
      <c r="AJ302" s="86">
        <v>227770</v>
      </c>
      <c r="AK302" s="86">
        <v>31.5</v>
      </c>
      <c r="AL302" s="87">
        <f t="shared" si="92"/>
        <v>16.155333494314441</v>
      </c>
      <c r="AM302" s="84">
        <v>257407.02</v>
      </c>
      <c r="AN302" s="84">
        <v>354960</v>
      </c>
      <c r="AO302" s="84">
        <v>49</v>
      </c>
      <c r="AP302" s="85">
        <f t="shared" si="93"/>
        <v>22.480329107505071</v>
      </c>
      <c r="AQ302" s="99">
        <v>251875.02</v>
      </c>
      <c r="AR302" s="86">
        <v>226090</v>
      </c>
      <c r="AS302" s="84">
        <v>30</v>
      </c>
      <c r="AT302" s="85">
        <f t="shared" si="95"/>
        <v>31.193332566676986</v>
      </c>
      <c r="AU302" s="83"/>
      <c r="AV302" s="83"/>
      <c r="AW302" s="83"/>
      <c r="AX302" s="87">
        <f t="shared" si="96"/>
        <v>0</v>
      </c>
      <c r="AY302" s="86">
        <f t="shared" si="97"/>
        <v>622661.04999999993</v>
      </c>
      <c r="AZ302" s="86">
        <f t="shared" si="98"/>
        <v>919920</v>
      </c>
      <c r="BA302" s="86">
        <f t="shared" si="99"/>
        <v>126.3</v>
      </c>
      <c r="BB302" s="85">
        <f t="shared" si="94"/>
        <v>20.305930406991909</v>
      </c>
      <c r="BC302" s="83" t="s">
        <v>803</v>
      </c>
      <c r="BD302" s="83" t="s">
        <v>803</v>
      </c>
      <c r="BE302" s="88" t="s">
        <v>805</v>
      </c>
      <c r="BF302" s="83"/>
    </row>
    <row r="303" spans="1:58" x14ac:dyDescent="0.2">
      <c r="A303" s="91">
        <v>216231</v>
      </c>
      <c r="B303" s="91" t="s">
        <v>1784</v>
      </c>
      <c r="C303" s="84">
        <v>0</v>
      </c>
      <c r="D303" s="84">
        <v>0</v>
      </c>
      <c r="E303" s="84">
        <v>0</v>
      </c>
      <c r="F303" s="85">
        <f t="shared" si="85"/>
        <v>0</v>
      </c>
      <c r="G303" s="84">
        <v>0</v>
      </c>
      <c r="H303" s="84">
        <v>0</v>
      </c>
      <c r="I303" s="84">
        <v>0</v>
      </c>
      <c r="J303" s="85">
        <f t="shared" si="101"/>
        <v>0</v>
      </c>
      <c r="K303" s="84">
        <v>0</v>
      </c>
      <c r="L303" s="84">
        <v>0</v>
      </c>
      <c r="M303" s="84">
        <v>0</v>
      </c>
      <c r="N303" s="85">
        <f t="shared" si="86"/>
        <v>0</v>
      </c>
      <c r="O303" s="84">
        <v>0</v>
      </c>
      <c r="P303" s="84">
        <v>0</v>
      </c>
      <c r="Q303" s="84">
        <v>0</v>
      </c>
      <c r="R303" s="85">
        <f t="shared" si="87"/>
        <v>0</v>
      </c>
      <c r="S303" s="84">
        <v>0</v>
      </c>
      <c r="T303" s="84">
        <v>0</v>
      </c>
      <c r="U303" s="84">
        <v>0</v>
      </c>
      <c r="V303" s="85">
        <f t="shared" si="88"/>
        <v>0</v>
      </c>
      <c r="W303" s="84">
        <v>0</v>
      </c>
      <c r="X303" s="84">
        <v>0</v>
      </c>
      <c r="Y303" s="84">
        <v>0</v>
      </c>
      <c r="Z303" s="85">
        <f t="shared" si="89"/>
        <v>0</v>
      </c>
      <c r="AA303" s="84">
        <v>0</v>
      </c>
      <c r="AB303" s="84">
        <v>0</v>
      </c>
      <c r="AC303" s="84">
        <v>0</v>
      </c>
      <c r="AD303" s="85">
        <f t="shared" si="90"/>
        <v>0</v>
      </c>
      <c r="AE303" s="92">
        <v>0</v>
      </c>
      <c r="AF303" s="93">
        <v>0</v>
      </c>
      <c r="AG303" s="93">
        <v>0</v>
      </c>
      <c r="AH303" s="93">
        <f t="shared" si="91"/>
        <v>0</v>
      </c>
      <c r="AI303" s="86">
        <v>0</v>
      </c>
      <c r="AJ303" s="86">
        <v>0</v>
      </c>
      <c r="AK303" s="86">
        <v>0</v>
      </c>
      <c r="AL303" s="87">
        <f t="shared" si="92"/>
        <v>0</v>
      </c>
      <c r="AM303" s="84">
        <v>69300</v>
      </c>
      <c r="AN303" s="84">
        <v>72400</v>
      </c>
      <c r="AO303" s="84">
        <v>10</v>
      </c>
      <c r="AP303" s="85">
        <f t="shared" si="93"/>
        <v>29.672651933701658</v>
      </c>
      <c r="AQ303" s="99">
        <v>61000</v>
      </c>
      <c r="AR303" s="86">
        <v>290100</v>
      </c>
      <c r="AS303" s="84">
        <v>40</v>
      </c>
      <c r="AT303" s="85">
        <f t="shared" si="95"/>
        <v>5.8876249569114094</v>
      </c>
      <c r="AU303" s="92"/>
      <c r="AV303" s="93"/>
      <c r="AW303" s="93"/>
      <c r="AX303" s="87">
        <f t="shared" si="96"/>
        <v>0</v>
      </c>
      <c r="AY303" s="86">
        <f t="shared" si="97"/>
        <v>130300</v>
      </c>
      <c r="AZ303" s="86">
        <f t="shared" si="98"/>
        <v>362500</v>
      </c>
      <c r="BA303" s="86">
        <f t="shared" si="99"/>
        <v>50</v>
      </c>
      <c r="BB303" s="85">
        <f t="shared" si="94"/>
        <v>10.783448275862069</v>
      </c>
      <c r="BC303" s="92" t="s">
        <v>1767</v>
      </c>
      <c r="BD303" s="92" t="s">
        <v>804</v>
      </c>
      <c r="BE303" s="88" t="s">
        <v>805</v>
      </c>
      <c r="BF303" s="92"/>
    </row>
    <row r="304" spans="1:58" x14ac:dyDescent="0.2">
      <c r="A304" s="83">
        <v>172935</v>
      </c>
      <c r="B304" s="84" t="s">
        <v>1049</v>
      </c>
      <c r="C304" s="84">
        <v>0</v>
      </c>
      <c r="D304" s="84">
        <v>0</v>
      </c>
      <c r="E304" s="84">
        <v>0</v>
      </c>
      <c r="F304" s="85">
        <f t="shared" si="85"/>
        <v>0</v>
      </c>
      <c r="G304" s="84">
        <v>0</v>
      </c>
      <c r="H304" s="84">
        <v>0</v>
      </c>
      <c r="I304" s="84">
        <v>0</v>
      </c>
      <c r="J304" s="85">
        <f t="shared" ref="J304:J335" si="102">IFERROR(G304/(H304/31),0)</f>
        <v>0</v>
      </c>
      <c r="K304" s="86">
        <v>0</v>
      </c>
      <c r="L304" s="86">
        <v>0</v>
      </c>
      <c r="M304" s="86">
        <v>0</v>
      </c>
      <c r="N304" s="87">
        <f t="shared" si="86"/>
        <v>0</v>
      </c>
      <c r="O304" s="84">
        <v>0</v>
      </c>
      <c r="P304" s="84">
        <v>0</v>
      </c>
      <c r="Q304" s="84">
        <v>0</v>
      </c>
      <c r="R304" s="85">
        <f t="shared" si="87"/>
        <v>0</v>
      </c>
      <c r="S304" s="84">
        <v>0</v>
      </c>
      <c r="T304" s="84">
        <v>0</v>
      </c>
      <c r="U304" s="84">
        <v>0</v>
      </c>
      <c r="V304" s="85">
        <f t="shared" si="88"/>
        <v>0</v>
      </c>
      <c r="W304" s="84">
        <v>0</v>
      </c>
      <c r="X304" s="84">
        <v>0</v>
      </c>
      <c r="Y304" s="84">
        <v>0</v>
      </c>
      <c r="Z304" s="85">
        <f t="shared" si="89"/>
        <v>0</v>
      </c>
      <c r="AA304" s="84">
        <v>0</v>
      </c>
      <c r="AB304" s="84">
        <v>0</v>
      </c>
      <c r="AC304" s="84">
        <v>0</v>
      </c>
      <c r="AD304" s="85">
        <f t="shared" si="90"/>
        <v>0</v>
      </c>
      <c r="AE304" s="84">
        <v>0</v>
      </c>
      <c r="AF304" s="84">
        <v>0</v>
      </c>
      <c r="AG304" s="84">
        <v>0</v>
      </c>
      <c r="AH304" s="85">
        <f t="shared" si="91"/>
        <v>0</v>
      </c>
      <c r="AI304" s="86">
        <v>0</v>
      </c>
      <c r="AJ304" s="86">
        <v>0</v>
      </c>
      <c r="AK304" s="86">
        <v>0</v>
      </c>
      <c r="AL304" s="87">
        <f t="shared" si="92"/>
        <v>0</v>
      </c>
      <c r="AM304" s="84">
        <v>0</v>
      </c>
      <c r="AN304" s="84">
        <v>0</v>
      </c>
      <c r="AO304" s="84">
        <v>0</v>
      </c>
      <c r="AP304" s="85">
        <f t="shared" si="93"/>
        <v>0</v>
      </c>
      <c r="AQ304" s="99">
        <v>0</v>
      </c>
      <c r="AR304" s="86">
        <v>0</v>
      </c>
      <c r="AS304" s="84">
        <v>0</v>
      </c>
      <c r="AT304" s="85">
        <f t="shared" si="95"/>
        <v>0</v>
      </c>
      <c r="AU304" s="84"/>
      <c r="AV304" s="86"/>
      <c r="AW304" s="86"/>
      <c r="AX304" s="87">
        <f t="shared" si="96"/>
        <v>0</v>
      </c>
      <c r="AY304" s="86">
        <f t="shared" si="97"/>
        <v>0</v>
      </c>
      <c r="AZ304" s="86">
        <f t="shared" si="98"/>
        <v>0</v>
      </c>
      <c r="BA304" s="86">
        <f t="shared" si="99"/>
        <v>0</v>
      </c>
      <c r="BB304" s="85">
        <f t="shared" si="94"/>
        <v>0</v>
      </c>
      <c r="BC304" s="88" t="s">
        <v>804</v>
      </c>
      <c r="BD304" s="88" t="s">
        <v>804</v>
      </c>
      <c r="BE304" s="88" t="s">
        <v>805</v>
      </c>
      <c r="BF304" s="88"/>
    </row>
    <row r="305" spans="1:58" x14ac:dyDescent="0.2">
      <c r="A305" s="83">
        <v>141190</v>
      </c>
      <c r="B305" s="84" t="s">
        <v>76</v>
      </c>
      <c r="C305" s="84">
        <v>159070.63</v>
      </c>
      <c r="D305" s="84">
        <v>116700</v>
      </c>
      <c r="E305" s="84">
        <v>15</v>
      </c>
      <c r="F305" s="85">
        <f t="shared" si="85"/>
        <v>40.892192802056556</v>
      </c>
      <c r="G305" s="84">
        <v>156115.63</v>
      </c>
      <c r="H305" s="84">
        <v>111370</v>
      </c>
      <c r="I305" s="84">
        <v>14</v>
      </c>
      <c r="J305" s="85">
        <f t="shared" si="102"/>
        <v>43.45501059531292</v>
      </c>
      <c r="K305" s="86">
        <v>179250.63</v>
      </c>
      <c r="L305" s="86">
        <v>236160</v>
      </c>
      <c r="M305" s="86">
        <v>32</v>
      </c>
      <c r="N305" s="87">
        <f t="shared" si="86"/>
        <v>22.770659298780487</v>
      </c>
      <c r="O305" s="84">
        <v>250000.63</v>
      </c>
      <c r="P305" s="84">
        <v>266700</v>
      </c>
      <c r="Q305" s="84">
        <v>37.5</v>
      </c>
      <c r="R305" s="85">
        <f t="shared" si="87"/>
        <v>29.058940869891263</v>
      </c>
      <c r="S305" s="84">
        <v>172275.62</v>
      </c>
      <c r="T305" s="84">
        <v>225850</v>
      </c>
      <c r="U305" s="84">
        <v>32.5</v>
      </c>
      <c r="V305" s="85">
        <f t="shared" si="88"/>
        <v>23.646421164489706</v>
      </c>
      <c r="W305" s="84">
        <v>210538.12</v>
      </c>
      <c r="X305" s="84">
        <v>261250</v>
      </c>
      <c r="Y305" s="84">
        <v>37.5</v>
      </c>
      <c r="Z305" s="85">
        <f t="shared" si="89"/>
        <v>24.176626220095692</v>
      </c>
      <c r="AA305" s="84">
        <v>288923.11</v>
      </c>
      <c r="AB305" s="84">
        <v>245400</v>
      </c>
      <c r="AC305" s="84">
        <v>35</v>
      </c>
      <c r="AD305" s="85">
        <f t="shared" si="90"/>
        <v>36.498029380603093</v>
      </c>
      <c r="AE305" s="84">
        <v>292648.11</v>
      </c>
      <c r="AF305" s="84">
        <v>353000</v>
      </c>
      <c r="AG305" s="84">
        <v>50</v>
      </c>
      <c r="AH305" s="85">
        <f t="shared" si="91"/>
        <v>24.87094419263456</v>
      </c>
      <c r="AI305" s="86">
        <v>262883.11</v>
      </c>
      <c r="AJ305" s="86">
        <v>220160</v>
      </c>
      <c r="AK305" s="86">
        <v>31</v>
      </c>
      <c r="AL305" s="87">
        <f t="shared" si="92"/>
        <v>37.015699536700581</v>
      </c>
      <c r="AM305" s="84">
        <v>162435.60999999999</v>
      </c>
      <c r="AN305" s="84">
        <v>215605</v>
      </c>
      <c r="AO305" s="84">
        <v>30.25</v>
      </c>
      <c r="AP305" s="85">
        <f t="shared" si="93"/>
        <v>23.355227893601722</v>
      </c>
      <c r="AQ305" s="99">
        <v>199365.61</v>
      </c>
      <c r="AR305" s="86">
        <v>144300</v>
      </c>
      <c r="AS305" s="84">
        <v>20</v>
      </c>
      <c r="AT305" s="85">
        <f t="shared" si="95"/>
        <v>38.684941649341646</v>
      </c>
      <c r="AU305" s="84"/>
      <c r="AV305" s="86"/>
      <c r="AW305" s="86"/>
      <c r="AX305" s="87">
        <f t="shared" si="96"/>
        <v>0</v>
      </c>
      <c r="AY305" s="86">
        <f t="shared" si="97"/>
        <v>2333506.8099999996</v>
      </c>
      <c r="AZ305" s="86">
        <f t="shared" si="98"/>
        <v>2396495</v>
      </c>
      <c r="BA305" s="86">
        <f t="shared" si="99"/>
        <v>334.75</v>
      </c>
      <c r="BB305" s="85">
        <f t="shared" si="94"/>
        <v>29.211496080734566</v>
      </c>
      <c r="BC305" s="88" t="s">
        <v>804</v>
      </c>
      <c r="BD305" s="88" t="s">
        <v>804</v>
      </c>
      <c r="BE305" s="88" t="s">
        <v>805</v>
      </c>
      <c r="BF305" s="88" t="s">
        <v>837</v>
      </c>
    </row>
    <row r="306" spans="1:58" x14ac:dyDescent="0.2">
      <c r="A306" s="83">
        <v>141910</v>
      </c>
      <c r="B306" s="84" t="s">
        <v>87</v>
      </c>
      <c r="C306" s="84">
        <v>105497.29</v>
      </c>
      <c r="D306" s="84">
        <v>1357315</v>
      </c>
      <c r="E306" s="84">
        <v>176.75</v>
      </c>
      <c r="F306" s="85">
        <f t="shared" si="85"/>
        <v>2.3317495938673041</v>
      </c>
      <c r="G306" s="84">
        <v>129040.28</v>
      </c>
      <c r="H306" s="84">
        <v>943080</v>
      </c>
      <c r="I306" s="84">
        <v>122</v>
      </c>
      <c r="J306" s="85">
        <f t="shared" si="102"/>
        <v>4.2416854137506892</v>
      </c>
      <c r="K306" s="86">
        <v>289867.08</v>
      </c>
      <c r="L306" s="86">
        <v>1534885</v>
      </c>
      <c r="M306" s="86">
        <v>207</v>
      </c>
      <c r="N306" s="87">
        <f t="shared" si="86"/>
        <v>5.6655791150477075</v>
      </c>
      <c r="O306" s="84">
        <v>239667.11</v>
      </c>
      <c r="P306" s="84">
        <v>947560</v>
      </c>
      <c r="Q306" s="84">
        <v>132.5</v>
      </c>
      <c r="R306" s="85">
        <f t="shared" si="87"/>
        <v>7.8408548376883775</v>
      </c>
      <c r="S306" s="84">
        <v>-32049.919999999998</v>
      </c>
      <c r="T306" s="84">
        <v>575720</v>
      </c>
      <c r="U306" s="84">
        <v>81.5</v>
      </c>
      <c r="V306" s="85">
        <f t="shared" si="88"/>
        <v>-1.72574779406656</v>
      </c>
      <c r="W306" s="84">
        <v>26060.87</v>
      </c>
      <c r="X306" s="84">
        <v>868310</v>
      </c>
      <c r="Y306" s="84">
        <v>123.25</v>
      </c>
      <c r="Z306" s="85">
        <f t="shared" si="89"/>
        <v>0.90039974202761675</v>
      </c>
      <c r="AA306" s="84">
        <v>-25031.65</v>
      </c>
      <c r="AB306" s="84">
        <v>520665</v>
      </c>
      <c r="AC306" s="84">
        <v>74.75</v>
      </c>
      <c r="AD306" s="85">
        <f t="shared" si="90"/>
        <v>-1.4903654941277023</v>
      </c>
      <c r="AE306" s="84">
        <v>96638.38</v>
      </c>
      <c r="AF306" s="84">
        <v>873541</v>
      </c>
      <c r="AG306" s="84">
        <v>124.2</v>
      </c>
      <c r="AH306" s="85">
        <f t="shared" si="91"/>
        <v>3.3188498307463532</v>
      </c>
      <c r="AI306" s="86">
        <v>366729.15</v>
      </c>
      <c r="AJ306" s="86">
        <v>1531241</v>
      </c>
      <c r="AK306" s="86">
        <v>212.05</v>
      </c>
      <c r="AL306" s="87">
        <f t="shared" si="92"/>
        <v>7.4244378579204717</v>
      </c>
      <c r="AM306" s="84">
        <v>-16932.849999999999</v>
      </c>
      <c r="AN306" s="84">
        <v>436300</v>
      </c>
      <c r="AO306" s="84">
        <v>58.75</v>
      </c>
      <c r="AP306" s="85">
        <f t="shared" si="93"/>
        <v>-1.2031133394453357</v>
      </c>
      <c r="AQ306" s="99">
        <v>15412.15</v>
      </c>
      <c r="AR306" s="86">
        <v>453445</v>
      </c>
      <c r="AS306" s="84">
        <v>62.25</v>
      </c>
      <c r="AT306" s="85">
        <f t="shared" si="95"/>
        <v>0.95169248751226709</v>
      </c>
      <c r="AU306" s="84"/>
      <c r="AV306" s="86"/>
      <c r="AW306" s="86"/>
      <c r="AX306" s="87">
        <f t="shared" si="96"/>
        <v>0</v>
      </c>
      <c r="AY306" s="86">
        <f t="shared" si="97"/>
        <v>1194897.8899999997</v>
      </c>
      <c r="AZ306" s="86">
        <f t="shared" si="98"/>
        <v>10042062</v>
      </c>
      <c r="BA306" s="86">
        <f t="shared" si="99"/>
        <v>1375</v>
      </c>
      <c r="BB306" s="85">
        <f t="shared" si="94"/>
        <v>3.5696788866669005</v>
      </c>
      <c r="BC306" s="88" t="s">
        <v>804</v>
      </c>
      <c r="BD306" s="88" t="s">
        <v>804</v>
      </c>
      <c r="BE306" s="88" t="s">
        <v>805</v>
      </c>
      <c r="BF306" s="88" t="s">
        <v>837</v>
      </c>
    </row>
    <row r="307" spans="1:58" x14ac:dyDescent="0.2">
      <c r="A307" s="83">
        <v>143790</v>
      </c>
      <c r="B307" s="84" t="s">
        <v>101</v>
      </c>
      <c r="C307" s="84">
        <v>-12790.37</v>
      </c>
      <c r="D307" s="84">
        <v>0</v>
      </c>
      <c r="E307" s="84">
        <v>0</v>
      </c>
      <c r="F307" s="85">
        <f t="shared" si="85"/>
        <v>0</v>
      </c>
      <c r="G307" s="84">
        <v>-12790.37</v>
      </c>
      <c r="H307" s="84">
        <v>0</v>
      </c>
      <c r="I307" s="84">
        <v>0</v>
      </c>
      <c r="J307" s="85">
        <f t="shared" si="102"/>
        <v>0</v>
      </c>
      <c r="K307" s="86">
        <v>-12790.37</v>
      </c>
      <c r="L307" s="86">
        <v>0</v>
      </c>
      <c r="M307" s="86">
        <v>0</v>
      </c>
      <c r="N307" s="87">
        <f t="shared" si="86"/>
        <v>0</v>
      </c>
      <c r="O307" s="84">
        <v>-12790.37</v>
      </c>
      <c r="P307" s="84">
        <v>0</v>
      </c>
      <c r="Q307" s="84">
        <v>0</v>
      </c>
      <c r="R307" s="85">
        <f t="shared" si="87"/>
        <v>0</v>
      </c>
      <c r="S307" s="84">
        <v>0</v>
      </c>
      <c r="T307" s="84">
        <v>0</v>
      </c>
      <c r="U307" s="84">
        <v>0</v>
      </c>
      <c r="V307" s="85">
        <f t="shared" si="88"/>
        <v>0</v>
      </c>
      <c r="W307" s="84">
        <v>0</v>
      </c>
      <c r="X307" s="84">
        <v>0</v>
      </c>
      <c r="Y307" s="84">
        <v>0</v>
      </c>
      <c r="Z307" s="85">
        <f t="shared" si="89"/>
        <v>0</v>
      </c>
      <c r="AA307" s="84">
        <v>0</v>
      </c>
      <c r="AB307" s="84">
        <v>0</v>
      </c>
      <c r="AC307" s="84">
        <v>0</v>
      </c>
      <c r="AD307" s="85">
        <f t="shared" si="90"/>
        <v>0</v>
      </c>
      <c r="AE307" s="84">
        <v>0</v>
      </c>
      <c r="AF307" s="84">
        <v>0</v>
      </c>
      <c r="AG307" s="84">
        <v>0</v>
      </c>
      <c r="AH307" s="85">
        <f t="shared" si="91"/>
        <v>0</v>
      </c>
      <c r="AI307" s="86">
        <v>0</v>
      </c>
      <c r="AJ307" s="86">
        <v>0</v>
      </c>
      <c r="AK307" s="86">
        <v>0</v>
      </c>
      <c r="AL307" s="87">
        <f t="shared" si="92"/>
        <v>0</v>
      </c>
      <c r="AM307" s="84">
        <v>0</v>
      </c>
      <c r="AN307" s="84">
        <v>0</v>
      </c>
      <c r="AO307" s="84">
        <v>0</v>
      </c>
      <c r="AP307" s="85">
        <f t="shared" si="93"/>
        <v>0</v>
      </c>
      <c r="AQ307" s="99">
        <v>0</v>
      </c>
      <c r="AR307" s="86">
        <v>0</v>
      </c>
      <c r="AS307" s="84">
        <v>0</v>
      </c>
      <c r="AT307" s="85">
        <f t="shared" si="95"/>
        <v>0</v>
      </c>
      <c r="AU307" s="84"/>
      <c r="AV307" s="86"/>
      <c r="AW307" s="86"/>
      <c r="AX307" s="87">
        <f t="shared" si="96"/>
        <v>0</v>
      </c>
      <c r="AY307" s="86">
        <f t="shared" si="97"/>
        <v>-51161.48</v>
      </c>
      <c r="AZ307" s="86">
        <f t="shared" si="98"/>
        <v>0</v>
      </c>
      <c r="BA307" s="86">
        <f t="shared" si="99"/>
        <v>0</v>
      </c>
      <c r="BB307" s="85">
        <f t="shared" si="94"/>
        <v>0</v>
      </c>
      <c r="BC307" s="88" t="s">
        <v>804</v>
      </c>
      <c r="BD307" s="88" t="s">
        <v>804</v>
      </c>
      <c r="BE307" s="88" t="s">
        <v>805</v>
      </c>
      <c r="BF307" s="88" t="s">
        <v>837</v>
      </c>
    </row>
    <row r="308" spans="1:58" x14ac:dyDescent="0.2">
      <c r="A308" s="83">
        <v>144868</v>
      </c>
      <c r="B308" s="84" t="s">
        <v>873</v>
      </c>
      <c r="C308" s="84">
        <v>513523.48</v>
      </c>
      <c r="D308" s="84">
        <v>1995405</v>
      </c>
      <c r="E308" s="84">
        <v>253.5</v>
      </c>
      <c r="F308" s="85">
        <f t="shared" si="85"/>
        <v>7.7205902561134199</v>
      </c>
      <c r="G308" s="84">
        <v>186985</v>
      </c>
      <c r="H308" s="84">
        <v>1946205</v>
      </c>
      <c r="I308" s="84">
        <v>252.25</v>
      </c>
      <c r="J308" s="85">
        <f t="shared" si="102"/>
        <v>2.9783784339265393</v>
      </c>
      <c r="K308" s="86">
        <v>377024.5</v>
      </c>
      <c r="L308" s="86">
        <v>2465100</v>
      </c>
      <c r="M308" s="86">
        <v>331.25</v>
      </c>
      <c r="N308" s="87">
        <f t="shared" si="86"/>
        <v>4.5883473287087746</v>
      </c>
      <c r="O308" s="84">
        <v>316542.57</v>
      </c>
      <c r="P308" s="84">
        <v>2433614</v>
      </c>
      <c r="Q308" s="84">
        <v>340.6</v>
      </c>
      <c r="R308" s="85">
        <f t="shared" si="87"/>
        <v>4.0322005338562326</v>
      </c>
      <c r="S308" s="84">
        <v>223139.62</v>
      </c>
      <c r="T308" s="84">
        <v>2126390</v>
      </c>
      <c r="U308" s="84">
        <v>303</v>
      </c>
      <c r="V308" s="85">
        <f t="shared" si="88"/>
        <v>3.2530853794459156</v>
      </c>
      <c r="W308" s="84">
        <v>-51922.35</v>
      </c>
      <c r="X308" s="84">
        <v>2746020</v>
      </c>
      <c r="Y308" s="84">
        <v>389</v>
      </c>
      <c r="Z308" s="85">
        <f t="shared" si="89"/>
        <v>-0.56724659689295776</v>
      </c>
      <c r="AA308" s="84">
        <v>169387.61</v>
      </c>
      <c r="AB308" s="84">
        <v>1807365</v>
      </c>
      <c r="AC308" s="84">
        <v>262.5</v>
      </c>
      <c r="AD308" s="85">
        <f t="shared" si="90"/>
        <v>2.9053433645113187</v>
      </c>
      <c r="AE308" s="84">
        <v>347629.14</v>
      </c>
      <c r="AF308" s="84">
        <v>2503330</v>
      </c>
      <c r="AG308" s="84">
        <v>356</v>
      </c>
      <c r="AH308" s="85">
        <f t="shared" si="91"/>
        <v>4.1660005672444305</v>
      </c>
      <c r="AI308" s="86">
        <v>405573.9</v>
      </c>
      <c r="AJ308" s="86">
        <v>3632303</v>
      </c>
      <c r="AK308" s="86">
        <v>504.55</v>
      </c>
      <c r="AL308" s="87">
        <f t="shared" si="92"/>
        <v>3.4613827370679155</v>
      </c>
      <c r="AM308" s="84">
        <v>491222.79</v>
      </c>
      <c r="AN308" s="84">
        <v>2876850</v>
      </c>
      <c r="AO308" s="84">
        <v>402</v>
      </c>
      <c r="AP308" s="85">
        <f t="shared" si="93"/>
        <v>5.293257031127796</v>
      </c>
      <c r="AQ308" s="99">
        <v>337385.79</v>
      </c>
      <c r="AR308" s="86">
        <v>3811855</v>
      </c>
      <c r="AS308" s="84">
        <v>511.5</v>
      </c>
      <c r="AT308" s="85">
        <f t="shared" si="95"/>
        <v>2.4782690107572294</v>
      </c>
      <c r="AU308" s="84"/>
      <c r="AV308" s="86"/>
      <c r="AW308" s="86"/>
      <c r="AX308" s="87">
        <f t="shared" si="96"/>
        <v>0</v>
      </c>
      <c r="AY308" s="86">
        <f t="shared" si="97"/>
        <v>3316492.05</v>
      </c>
      <c r="AZ308" s="86">
        <f t="shared" si="98"/>
        <v>28344437</v>
      </c>
      <c r="BA308" s="86">
        <f t="shared" si="99"/>
        <v>3906.15</v>
      </c>
      <c r="BB308" s="85">
        <f t="shared" si="94"/>
        <v>3.5102041892735425</v>
      </c>
      <c r="BC308" s="88" t="s">
        <v>804</v>
      </c>
      <c r="BD308" s="88" t="s">
        <v>804</v>
      </c>
      <c r="BE308" s="88" t="s">
        <v>805</v>
      </c>
      <c r="BF308" s="88" t="s">
        <v>837</v>
      </c>
    </row>
    <row r="309" spans="1:58" x14ac:dyDescent="0.2">
      <c r="A309" s="83">
        <v>145639</v>
      </c>
      <c r="B309" s="84" t="s">
        <v>113</v>
      </c>
      <c r="C309" s="84">
        <v>386102.48</v>
      </c>
      <c r="D309" s="84">
        <v>968320</v>
      </c>
      <c r="E309" s="84">
        <v>127.25</v>
      </c>
      <c r="F309" s="85">
        <f t="shared" si="85"/>
        <v>11.962031559814937</v>
      </c>
      <c r="G309" s="84">
        <v>11808.49</v>
      </c>
      <c r="H309" s="84">
        <v>404170</v>
      </c>
      <c r="I309" s="84">
        <v>51.5</v>
      </c>
      <c r="J309" s="85">
        <f t="shared" si="102"/>
        <v>0.90571588687928339</v>
      </c>
      <c r="K309" s="86">
        <v>150274.23999999999</v>
      </c>
      <c r="L309" s="86">
        <v>1616126</v>
      </c>
      <c r="M309" s="86">
        <v>214.7</v>
      </c>
      <c r="N309" s="87">
        <f t="shared" si="86"/>
        <v>2.7895270542024568</v>
      </c>
      <c r="O309" s="84">
        <v>251243.21</v>
      </c>
      <c r="P309" s="84">
        <v>765434</v>
      </c>
      <c r="Q309" s="84">
        <v>103.6</v>
      </c>
      <c r="R309" s="85">
        <f t="shared" si="87"/>
        <v>10.175324730806315</v>
      </c>
      <c r="S309" s="84">
        <v>-7769.8</v>
      </c>
      <c r="T309" s="84">
        <v>374990</v>
      </c>
      <c r="U309" s="84">
        <v>54</v>
      </c>
      <c r="V309" s="85">
        <f t="shared" si="88"/>
        <v>-0.64232059521587248</v>
      </c>
      <c r="W309" s="84">
        <v>238533.23</v>
      </c>
      <c r="X309" s="84">
        <v>1187545</v>
      </c>
      <c r="Y309" s="84">
        <v>166.5</v>
      </c>
      <c r="Z309" s="85">
        <f t="shared" si="89"/>
        <v>6.0258743037105962</v>
      </c>
      <c r="AA309" s="84">
        <v>115371.75</v>
      </c>
      <c r="AB309" s="84">
        <v>768790</v>
      </c>
      <c r="AC309" s="84">
        <v>111.25</v>
      </c>
      <c r="AD309" s="85">
        <f t="shared" si="90"/>
        <v>4.6521472053486654</v>
      </c>
      <c r="AE309" s="84">
        <v>208766.26</v>
      </c>
      <c r="AF309" s="84">
        <v>522310</v>
      </c>
      <c r="AG309" s="84">
        <v>72</v>
      </c>
      <c r="AH309" s="85">
        <f t="shared" si="91"/>
        <v>11.990939863299575</v>
      </c>
      <c r="AI309" s="86">
        <v>455817.5</v>
      </c>
      <c r="AJ309" s="86">
        <v>1555005</v>
      </c>
      <c r="AK309" s="86">
        <v>216</v>
      </c>
      <c r="AL309" s="87">
        <f t="shared" si="92"/>
        <v>9.0870077588174958</v>
      </c>
      <c r="AM309" s="84">
        <v>113984.98</v>
      </c>
      <c r="AN309" s="84">
        <v>628190</v>
      </c>
      <c r="AO309" s="84">
        <v>85.75</v>
      </c>
      <c r="AP309" s="85">
        <f t="shared" si="93"/>
        <v>5.6249452872538557</v>
      </c>
      <c r="AQ309" s="99">
        <v>81248.98</v>
      </c>
      <c r="AR309" s="86">
        <v>658868</v>
      </c>
      <c r="AS309" s="84">
        <v>87.9</v>
      </c>
      <c r="AT309" s="85">
        <f t="shared" si="95"/>
        <v>3.4528485827206663</v>
      </c>
      <c r="AU309" s="84"/>
      <c r="AV309" s="86"/>
      <c r="AW309" s="86"/>
      <c r="AX309" s="87">
        <f t="shared" si="96"/>
        <v>0</v>
      </c>
      <c r="AY309" s="86">
        <f t="shared" si="97"/>
        <v>2005381.3199999998</v>
      </c>
      <c r="AZ309" s="86">
        <f t="shared" si="98"/>
        <v>9449748</v>
      </c>
      <c r="BA309" s="86">
        <f t="shared" si="99"/>
        <v>1290.45</v>
      </c>
      <c r="BB309" s="85">
        <f t="shared" si="94"/>
        <v>6.3664596770199582</v>
      </c>
      <c r="BC309" s="88" t="s">
        <v>804</v>
      </c>
      <c r="BD309" s="88" t="s">
        <v>804</v>
      </c>
      <c r="BE309" s="88" t="s">
        <v>805</v>
      </c>
      <c r="BF309" s="88" t="s">
        <v>837</v>
      </c>
    </row>
    <row r="310" spans="1:58" x14ac:dyDescent="0.2">
      <c r="A310" s="83">
        <v>145932</v>
      </c>
      <c r="B310" s="84" t="s">
        <v>116</v>
      </c>
      <c r="C310" s="84">
        <v>99203.28</v>
      </c>
      <c r="D310" s="84">
        <v>445820</v>
      </c>
      <c r="E310" s="84">
        <v>57.75</v>
      </c>
      <c r="F310" s="85">
        <f t="shared" si="85"/>
        <v>6.6755605401283029</v>
      </c>
      <c r="G310" s="84">
        <v>46715.79</v>
      </c>
      <c r="H310" s="84">
        <v>465040</v>
      </c>
      <c r="I310" s="84">
        <v>60.5</v>
      </c>
      <c r="J310" s="85">
        <f t="shared" si="102"/>
        <v>3.1141181188714948</v>
      </c>
      <c r="K310" s="86">
        <v>37947.040000000001</v>
      </c>
      <c r="L310" s="86">
        <v>548870</v>
      </c>
      <c r="M310" s="86">
        <v>74</v>
      </c>
      <c r="N310" s="87">
        <f t="shared" si="86"/>
        <v>2.074099877931022</v>
      </c>
      <c r="O310" s="84">
        <v>79647.02</v>
      </c>
      <c r="P310" s="84">
        <v>421220</v>
      </c>
      <c r="Q310" s="84">
        <v>58.5</v>
      </c>
      <c r="R310" s="85">
        <f t="shared" si="87"/>
        <v>5.8616818289729835</v>
      </c>
      <c r="S310" s="84">
        <v>67482.02</v>
      </c>
      <c r="T310" s="84">
        <v>521600</v>
      </c>
      <c r="U310" s="84">
        <v>75</v>
      </c>
      <c r="V310" s="85">
        <f t="shared" si="88"/>
        <v>4.0106261886503072</v>
      </c>
      <c r="W310" s="84">
        <v>61494.52</v>
      </c>
      <c r="X310" s="84">
        <v>537310</v>
      </c>
      <c r="Y310" s="84">
        <v>77</v>
      </c>
      <c r="Z310" s="85">
        <f t="shared" si="89"/>
        <v>3.4334659693659155</v>
      </c>
      <c r="AA310" s="84">
        <v>58779.5</v>
      </c>
      <c r="AB310" s="84">
        <v>498540</v>
      </c>
      <c r="AC310" s="84">
        <v>73</v>
      </c>
      <c r="AD310" s="85">
        <f t="shared" si="90"/>
        <v>3.6550016046856824</v>
      </c>
      <c r="AE310" s="84">
        <v>27539.5</v>
      </c>
      <c r="AF310" s="84">
        <v>381600</v>
      </c>
      <c r="AG310" s="84">
        <v>55</v>
      </c>
      <c r="AH310" s="85">
        <f t="shared" si="91"/>
        <v>2.1650550314465411</v>
      </c>
      <c r="AI310" s="86">
        <v>19594.490000000002</v>
      </c>
      <c r="AJ310" s="86">
        <v>395020</v>
      </c>
      <c r="AK310" s="86">
        <v>55</v>
      </c>
      <c r="AL310" s="87">
        <f t="shared" si="92"/>
        <v>1.5377175586046279</v>
      </c>
      <c r="AM310" s="84">
        <v>238074.49</v>
      </c>
      <c r="AN310" s="84">
        <v>328120</v>
      </c>
      <c r="AO310" s="84">
        <v>46</v>
      </c>
      <c r="AP310" s="85">
        <f t="shared" si="93"/>
        <v>22.49271361087407</v>
      </c>
      <c r="AQ310" s="99">
        <v>93054.49</v>
      </c>
      <c r="AR310" s="86">
        <v>322080</v>
      </c>
      <c r="AS310" s="84">
        <v>44</v>
      </c>
      <c r="AT310" s="85">
        <f t="shared" si="95"/>
        <v>8.0896849230004975</v>
      </c>
      <c r="AU310" s="84"/>
      <c r="AV310" s="86"/>
      <c r="AW310" s="86"/>
      <c r="AX310" s="87">
        <f t="shared" si="96"/>
        <v>0</v>
      </c>
      <c r="AY310" s="86">
        <f t="shared" si="97"/>
        <v>829532.14</v>
      </c>
      <c r="AZ310" s="86">
        <f t="shared" si="98"/>
        <v>4865220</v>
      </c>
      <c r="BA310" s="86">
        <f t="shared" si="99"/>
        <v>675.75</v>
      </c>
      <c r="BB310" s="85">
        <f t="shared" si="94"/>
        <v>5.1150747962065433</v>
      </c>
      <c r="BC310" s="88" t="s">
        <v>804</v>
      </c>
      <c r="BD310" s="88" t="s">
        <v>804</v>
      </c>
      <c r="BE310" s="88" t="s">
        <v>805</v>
      </c>
      <c r="BF310" s="88" t="s">
        <v>837</v>
      </c>
    </row>
    <row r="311" spans="1:58" x14ac:dyDescent="0.2">
      <c r="A311" s="83">
        <v>146876</v>
      </c>
      <c r="B311" s="84" t="s">
        <v>126</v>
      </c>
      <c r="C311" s="84">
        <v>-3126.41</v>
      </c>
      <c r="D311" s="84">
        <v>0</v>
      </c>
      <c r="E311" s="84">
        <v>0</v>
      </c>
      <c r="F311" s="85">
        <f t="shared" si="85"/>
        <v>0</v>
      </c>
      <c r="G311" s="84">
        <v>-3126.41</v>
      </c>
      <c r="H311" s="84">
        <v>0</v>
      </c>
      <c r="I311" s="84">
        <v>0</v>
      </c>
      <c r="J311" s="85">
        <f t="shared" si="102"/>
        <v>0</v>
      </c>
      <c r="K311" s="86">
        <v>-3126.41</v>
      </c>
      <c r="L311" s="86">
        <v>0</v>
      </c>
      <c r="M311" s="86">
        <v>0</v>
      </c>
      <c r="N311" s="87">
        <f t="shared" si="86"/>
        <v>0</v>
      </c>
      <c r="O311" s="84">
        <v>-3126.41</v>
      </c>
      <c r="P311" s="84">
        <v>0</v>
      </c>
      <c r="Q311" s="84">
        <v>0</v>
      </c>
      <c r="R311" s="85">
        <f t="shared" si="87"/>
        <v>0</v>
      </c>
      <c r="S311" s="84">
        <v>-3126.41</v>
      </c>
      <c r="T311" s="84">
        <v>0</v>
      </c>
      <c r="U311" s="84">
        <v>0</v>
      </c>
      <c r="V311" s="85">
        <f t="shared" si="88"/>
        <v>0</v>
      </c>
      <c r="W311" s="84">
        <v>-3126.41</v>
      </c>
      <c r="X311" s="84">
        <v>0</v>
      </c>
      <c r="Y311" s="84">
        <v>0</v>
      </c>
      <c r="Z311" s="85">
        <f t="shared" si="89"/>
        <v>0</v>
      </c>
      <c r="AA311" s="84">
        <v>-3126.41</v>
      </c>
      <c r="AB311" s="84">
        <v>0</v>
      </c>
      <c r="AC311" s="84">
        <v>0</v>
      </c>
      <c r="AD311" s="85">
        <f t="shared" si="90"/>
        <v>0</v>
      </c>
      <c r="AE311" s="84">
        <v>-3126.41</v>
      </c>
      <c r="AF311" s="84">
        <v>0</v>
      </c>
      <c r="AG311" s="84">
        <v>0</v>
      </c>
      <c r="AH311" s="85">
        <f t="shared" si="91"/>
        <v>0</v>
      </c>
      <c r="AI311" s="86">
        <v>-3126.41</v>
      </c>
      <c r="AJ311" s="86">
        <v>0</v>
      </c>
      <c r="AK311" s="86">
        <v>0</v>
      </c>
      <c r="AL311" s="87">
        <f t="shared" si="92"/>
        <v>0</v>
      </c>
      <c r="AM311" s="84">
        <v>-3126.41</v>
      </c>
      <c r="AN311" s="84">
        <v>0</v>
      </c>
      <c r="AO311" s="84">
        <v>0</v>
      </c>
      <c r="AP311" s="85">
        <f t="shared" si="93"/>
        <v>0</v>
      </c>
      <c r="AQ311" s="99">
        <v>-3126.41</v>
      </c>
      <c r="AR311" s="86">
        <v>0</v>
      </c>
      <c r="AS311" s="84">
        <v>0</v>
      </c>
      <c r="AT311" s="85">
        <f t="shared" si="95"/>
        <v>0</v>
      </c>
      <c r="AU311" s="84"/>
      <c r="AV311" s="86"/>
      <c r="AW311" s="86"/>
      <c r="AX311" s="87">
        <f t="shared" si="96"/>
        <v>0</v>
      </c>
      <c r="AY311" s="86">
        <f t="shared" si="97"/>
        <v>-34390.509999999995</v>
      </c>
      <c r="AZ311" s="86">
        <f t="shared" si="98"/>
        <v>0</v>
      </c>
      <c r="BA311" s="86">
        <f t="shared" si="99"/>
        <v>0</v>
      </c>
      <c r="BB311" s="85">
        <f t="shared" si="94"/>
        <v>0</v>
      </c>
      <c r="BC311" s="88" t="s">
        <v>804</v>
      </c>
      <c r="BD311" s="88" t="s">
        <v>804</v>
      </c>
      <c r="BE311" s="88" t="s">
        <v>805</v>
      </c>
      <c r="BF311" s="88" t="s">
        <v>837</v>
      </c>
    </row>
    <row r="312" spans="1:58" x14ac:dyDescent="0.2">
      <c r="A312" s="83">
        <v>149872</v>
      </c>
      <c r="B312" s="84" t="s">
        <v>166</v>
      </c>
      <c r="C312" s="84">
        <v>187910.02</v>
      </c>
      <c r="D312" s="84">
        <v>1653720</v>
      </c>
      <c r="E312" s="84">
        <v>217.8</v>
      </c>
      <c r="F312" s="85">
        <f t="shared" si="85"/>
        <v>3.4088603874900225</v>
      </c>
      <c r="G312" s="84">
        <v>257877.43</v>
      </c>
      <c r="H312" s="84">
        <v>1663930</v>
      </c>
      <c r="I312" s="84">
        <v>214.1</v>
      </c>
      <c r="J312" s="85">
        <f t="shared" si="102"/>
        <v>4.8044090376398039</v>
      </c>
      <c r="K312" s="86">
        <v>99578.4</v>
      </c>
      <c r="L312" s="86">
        <v>2098424</v>
      </c>
      <c r="M312" s="86">
        <v>283.64999999999998</v>
      </c>
      <c r="N312" s="87">
        <f t="shared" si="86"/>
        <v>1.4236169620629577</v>
      </c>
      <c r="O312" s="84">
        <v>297035.92</v>
      </c>
      <c r="P312" s="84">
        <v>2235218</v>
      </c>
      <c r="Q312" s="84">
        <v>313.29999999999995</v>
      </c>
      <c r="R312" s="85">
        <f t="shared" si="87"/>
        <v>4.1195594881573063</v>
      </c>
      <c r="S312" s="84">
        <v>190532.92</v>
      </c>
      <c r="T312" s="84">
        <v>1751315</v>
      </c>
      <c r="U312" s="84">
        <v>250</v>
      </c>
      <c r="V312" s="85">
        <f t="shared" si="88"/>
        <v>3.3726202996034411</v>
      </c>
      <c r="W312" s="84">
        <v>441429.08</v>
      </c>
      <c r="X312" s="84">
        <v>2918525</v>
      </c>
      <c r="Y312" s="84">
        <v>411.75</v>
      </c>
      <c r="Z312" s="85">
        <f t="shared" si="89"/>
        <v>4.5375223443348949</v>
      </c>
      <c r="AA312" s="84">
        <v>184581.59</v>
      </c>
      <c r="AB312" s="84">
        <v>2497110</v>
      </c>
      <c r="AC312" s="84">
        <v>363</v>
      </c>
      <c r="AD312" s="85">
        <f t="shared" si="90"/>
        <v>2.2914606445050478</v>
      </c>
      <c r="AE312" s="84">
        <v>827421.62</v>
      </c>
      <c r="AF312" s="84">
        <v>3281550</v>
      </c>
      <c r="AG312" s="84">
        <v>459</v>
      </c>
      <c r="AH312" s="85">
        <f t="shared" si="91"/>
        <v>7.5643060748731541</v>
      </c>
      <c r="AI312" s="86">
        <v>617803.46</v>
      </c>
      <c r="AJ312" s="86">
        <v>3677120</v>
      </c>
      <c r="AK312" s="86">
        <v>505.5</v>
      </c>
      <c r="AL312" s="87">
        <f t="shared" si="92"/>
        <v>5.2083987631624744</v>
      </c>
      <c r="AM312" s="84">
        <v>-32660.639999999999</v>
      </c>
      <c r="AN312" s="84">
        <v>2180300</v>
      </c>
      <c r="AO312" s="84">
        <v>297.5</v>
      </c>
      <c r="AP312" s="85">
        <f t="shared" si="93"/>
        <v>-0.46437638857038016</v>
      </c>
      <c r="AQ312" s="99">
        <v>28788.36</v>
      </c>
      <c r="AR312" s="86">
        <v>3515935</v>
      </c>
      <c r="AS312" s="84">
        <v>468.75</v>
      </c>
      <c r="AT312" s="85">
        <f t="shared" si="95"/>
        <v>0.22926307795792583</v>
      </c>
      <c r="AU312" s="84"/>
      <c r="AV312" s="86"/>
      <c r="AW312" s="86"/>
      <c r="AX312" s="87">
        <f t="shared" si="96"/>
        <v>0</v>
      </c>
      <c r="AY312" s="86">
        <f t="shared" si="97"/>
        <v>3100298.1599999997</v>
      </c>
      <c r="AZ312" s="86">
        <f t="shared" si="98"/>
        <v>27473147</v>
      </c>
      <c r="BA312" s="86">
        <f t="shared" si="99"/>
        <v>3784.35</v>
      </c>
      <c r="BB312" s="85">
        <f t="shared" si="94"/>
        <v>3.3854492461311398</v>
      </c>
      <c r="BC312" s="88" t="s">
        <v>804</v>
      </c>
      <c r="BD312" s="88" t="s">
        <v>804</v>
      </c>
      <c r="BE312" s="88" t="s">
        <v>805</v>
      </c>
      <c r="BF312" s="88" t="s">
        <v>837</v>
      </c>
    </row>
    <row r="313" spans="1:58" x14ac:dyDescent="0.2">
      <c r="A313" s="83">
        <v>172150</v>
      </c>
      <c r="B313" s="84" t="s">
        <v>210</v>
      </c>
      <c r="C313" s="84">
        <v>144174.99</v>
      </c>
      <c r="D313" s="84">
        <v>1953495</v>
      </c>
      <c r="E313" s="84">
        <v>252.95</v>
      </c>
      <c r="F313" s="85">
        <f t="shared" si="85"/>
        <v>2.2141084057036235</v>
      </c>
      <c r="G313" s="84">
        <v>692751.99</v>
      </c>
      <c r="H313" s="84">
        <v>2152157</v>
      </c>
      <c r="I313" s="84">
        <v>282.64999999999998</v>
      </c>
      <c r="J313" s="85">
        <f t="shared" si="102"/>
        <v>9.9785060708860911</v>
      </c>
      <c r="K313" s="86">
        <v>837226.73</v>
      </c>
      <c r="L313" s="86">
        <v>2692717</v>
      </c>
      <c r="M313" s="86">
        <v>360.65000000000003</v>
      </c>
      <c r="N313" s="87">
        <f t="shared" si="86"/>
        <v>9.3276797747405311</v>
      </c>
      <c r="O313" s="84">
        <v>1045886.23</v>
      </c>
      <c r="P313" s="84">
        <v>2331325</v>
      </c>
      <c r="Q313" s="84">
        <v>324.25</v>
      </c>
      <c r="R313" s="85">
        <f t="shared" si="87"/>
        <v>13.907315852573108</v>
      </c>
      <c r="S313" s="84">
        <v>869224.73</v>
      </c>
      <c r="T313" s="84">
        <v>2032070</v>
      </c>
      <c r="U313" s="84">
        <v>289.5</v>
      </c>
      <c r="V313" s="85">
        <f t="shared" si="88"/>
        <v>13.260353545891629</v>
      </c>
      <c r="W313" s="84">
        <v>1147904.26</v>
      </c>
      <c r="X313" s="84">
        <v>2629275</v>
      </c>
      <c r="Y313" s="84">
        <v>370.75</v>
      </c>
      <c r="Z313" s="85">
        <f t="shared" si="89"/>
        <v>13.097575491342671</v>
      </c>
      <c r="AA313" s="84">
        <v>917691.27</v>
      </c>
      <c r="AB313" s="84">
        <v>1677925</v>
      </c>
      <c r="AC313" s="84">
        <v>242.25</v>
      </c>
      <c r="AD313" s="85">
        <f t="shared" si="90"/>
        <v>16.954529773380813</v>
      </c>
      <c r="AE313" s="84">
        <v>616732.28</v>
      </c>
      <c r="AF313" s="84">
        <v>1689955</v>
      </c>
      <c r="AG313" s="84">
        <v>234.75</v>
      </c>
      <c r="AH313" s="85">
        <f t="shared" si="91"/>
        <v>10.948201816024687</v>
      </c>
      <c r="AI313" s="86">
        <v>1489882.56</v>
      </c>
      <c r="AJ313" s="86">
        <v>3013372</v>
      </c>
      <c r="AK313" s="86">
        <v>417.95</v>
      </c>
      <c r="AL313" s="87">
        <f t="shared" si="92"/>
        <v>15.327134970391974</v>
      </c>
      <c r="AM313" s="84">
        <v>1341427.5900000001</v>
      </c>
      <c r="AN313" s="84">
        <v>946920</v>
      </c>
      <c r="AO313" s="84">
        <v>132.25</v>
      </c>
      <c r="AP313" s="85">
        <f t="shared" si="93"/>
        <v>43.915278260043095</v>
      </c>
      <c r="AQ313" s="99">
        <v>837766.58</v>
      </c>
      <c r="AR313" s="86">
        <v>1326887</v>
      </c>
      <c r="AS313" s="84">
        <v>178.6</v>
      </c>
      <c r="AT313" s="85">
        <f t="shared" si="95"/>
        <v>17.678569644589178</v>
      </c>
      <c r="AU313" s="84"/>
      <c r="AV313" s="86"/>
      <c r="AW313" s="86"/>
      <c r="AX313" s="87">
        <f t="shared" si="96"/>
        <v>0</v>
      </c>
      <c r="AY313" s="86">
        <f t="shared" si="97"/>
        <v>9940669.209999999</v>
      </c>
      <c r="AZ313" s="86">
        <f t="shared" si="98"/>
        <v>22446098</v>
      </c>
      <c r="BA313" s="86">
        <f t="shared" si="99"/>
        <v>3086.5499999999997</v>
      </c>
      <c r="BB313" s="85">
        <f t="shared" si="94"/>
        <v>13.286054275446892</v>
      </c>
      <c r="BC313" s="88" t="s">
        <v>804</v>
      </c>
      <c r="BD313" s="88" t="s">
        <v>804</v>
      </c>
      <c r="BE313" s="88" t="s">
        <v>805</v>
      </c>
      <c r="BF313" s="88" t="s">
        <v>837</v>
      </c>
    </row>
    <row r="314" spans="1:58" x14ac:dyDescent="0.2">
      <c r="A314" s="83">
        <v>173548</v>
      </c>
      <c r="B314" s="84" t="s">
        <v>258</v>
      </c>
      <c r="C314" s="84">
        <v>-2134.71</v>
      </c>
      <c r="D314" s="84">
        <v>91250</v>
      </c>
      <c r="E314" s="84">
        <v>12.5</v>
      </c>
      <c r="F314" s="85">
        <f t="shared" si="85"/>
        <v>-0.70182246575342466</v>
      </c>
      <c r="G314" s="84">
        <v>-3234.71</v>
      </c>
      <c r="H314" s="84">
        <v>0</v>
      </c>
      <c r="I314" s="84">
        <v>0</v>
      </c>
      <c r="J314" s="85">
        <f t="shared" si="102"/>
        <v>0</v>
      </c>
      <c r="K314" s="86">
        <v>-9084.7099999999991</v>
      </c>
      <c r="L314" s="86">
        <v>111950</v>
      </c>
      <c r="M314" s="86">
        <v>15</v>
      </c>
      <c r="N314" s="87">
        <f t="shared" si="86"/>
        <v>-2.4344912907548011</v>
      </c>
      <c r="O314" s="84">
        <v>-2584.71</v>
      </c>
      <c r="P314" s="84">
        <v>17850</v>
      </c>
      <c r="Q314" s="84">
        <v>2.5</v>
      </c>
      <c r="R314" s="85">
        <f t="shared" si="87"/>
        <v>-4.4888521008403366</v>
      </c>
      <c r="S314" s="84">
        <v>-1534.71</v>
      </c>
      <c r="T314" s="84">
        <v>17700</v>
      </c>
      <c r="U314" s="84">
        <v>2.5</v>
      </c>
      <c r="V314" s="85">
        <f t="shared" si="88"/>
        <v>-2.6879101694915253</v>
      </c>
      <c r="W314" s="84">
        <v>-12909.73</v>
      </c>
      <c r="X314" s="84">
        <v>198150</v>
      </c>
      <c r="Y314" s="84">
        <v>27.5</v>
      </c>
      <c r="Z314" s="85">
        <f t="shared" si="89"/>
        <v>-1.9545389856169568</v>
      </c>
      <c r="AA314" s="84">
        <v>9640.27</v>
      </c>
      <c r="AB314" s="84">
        <v>171550</v>
      </c>
      <c r="AC314" s="84">
        <v>25</v>
      </c>
      <c r="AD314" s="85">
        <f t="shared" si="90"/>
        <v>1.7420482075196737</v>
      </c>
      <c r="AE314" s="84">
        <v>-10272.209999999999</v>
      </c>
      <c r="AF314" s="84">
        <v>183825</v>
      </c>
      <c r="AG314" s="84">
        <v>26.25</v>
      </c>
      <c r="AH314" s="85">
        <f t="shared" si="91"/>
        <v>-1.6764112607099142</v>
      </c>
      <c r="AI314" s="86">
        <v>-12215.95</v>
      </c>
      <c r="AJ314" s="86">
        <v>197150</v>
      </c>
      <c r="AK314" s="86">
        <v>27.5</v>
      </c>
      <c r="AL314" s="87">
        <f t="shared" si="92"/>
        <v>-1.9208442810043114</v>
      </c>
      <c r="AM314" s="84">
        <v>63594.05</v>
      </c>
      <c r="AN314" s="84">
        <v>173820</v>
      </c>
      <c r="AO314" s="84">
        <v>23.5</v>
      </c>
      <c r="AP314" s="85">
        <f t="shared" si="93"/>
        <v>11.341707225865839</v>
      </c>
      <c r="AQ314" s="99">
        <v>-4170.95</v>
      </c>
      <c r="AR314" s="86">
        <v>90750</v>
      </c>
      <c r="AS314" s="84">
        <v>12.5</v>
      </c>
      <c r="AT314" s="85">
        <f t="shared" si="95"/>
        <v>-1.2869046831955924</v>
      </c>
      <c r="AU314" s="84"/>
      <c r="AV314" s="86"/>
      <c r="AW314" s="86"/>
      <c r="AX314" s="87">
        <f t="shared" si="96"/>
        <v>0</v>
      </c>
      <c r="AY314" s="86">
        <f t="shared" si="97"/>
        <v>15091.930000000004</v>
      </c>
      <c r="AZ314" s="86">
        <f t="shared" si="98"/>
        <v>1253995</v>
      </c>
      <c r="BA314" s="86">
        <f t="shared" si="99"/>
        <v>174.75</v>
      </c>
      <c r="BB314" s="85">
        <f t="shared" si="94"/>
        <v>0.36105239654065613</v>
      </c>
      <c r="BC314" s="88" t="s">
        <v>804</v>
      </c>
      <c r="BD314" s="88" t="s">
        <v>804</v>
      </c>
      <c r="BE314" s="88" t="s">
        <v>805</v>
      </c>
      <c r="BF314" s="88" t="s">
        <v>837</v>
      </c>
    </row>
    <row r="315" spans="1:58" x14ac:dyDescent="0.2">
      <c r="A315" s="83">
        <v>176647</v>
      </c>
      <c r="B315" s="84" t="s">
        <v>310</v>
      </c>
      <c r="C315" s="84">
        <v>98654.11</v>
      </c>
      <c r="D315" s="84">
        <v>1977585</v>
      </c>
      <c r="E315" s="84">
        <v>257</v>
      </c>
      <c r="F315" s="85">
        <f t="shared" si="85"/>
        <v>1.4965846221527772</v>
      </c>
      <c r="G315" s="84">
        <v>207915.56</v>
      </c>
      <c r="H315" s="84">
        <v>1924890</v>
      </c>
      <c r="I315" s="84">
        <v>251.75</v>
      </c>
      <c r="J315" s="85">
        <f t="shared" si="102"/>
        <v>3.3484419161614429</v>
      </c>
      <c r="K315" s="86">
        <v>587036.84</v>
      </c>
      <c r="L315" s="86">
        <v>2477590</v>
      </c>
      <c r="M315" s="86">
        <v>334</v>
      </c>
      <c r="N315" s="87">
        <f t="shared" si="86"/>
        <v>7.1081596228593105</v>
      </c>
      <c r="O315" s="84">
        <v>343403.84</v>
      </c>
      <c r="P315" s="84">
        <v>1425450</v>
      </c>
      <c r="Q315" s="84">
        <v>200</v>
      </c>
      <c r="R315" s="85">
        <f t="shared" si="87"/>
        <v>7.4681813041495673</v>
      </c>
      <c r="S315" s="84">
        <v>109494.34</v>
      </c>
      <c r="T315" s="84">
        <v>1156950</v>
      </c>
      <c r="U315" s="84">
        <v>165</v>
      </c>
      <c r="V315" s="85">
        <f t="shared" si="88"/>
        <v>2.9338558623968192</v>
      </c>
      <c r="W315" s="84">
        <v>413004.84</v>
      </c>
      <c r="X315" s="84">
        <v>1778886</v>
      </c>
      <c r="Y315" s="84">
        <v>252.7</v>
      </c>
      <c r="Z315" s="85">
        <f t="shared" si="89"/>
        <v>6.965114796563693</v>
      </c>
      <c r="AA315" s="84">
        <v>123363.82</v>
      </c>
      <c r="AB315" s="84">
        <v>1254920</v>
      </c>
      <c r="AC315" s="84">
        <v>182.5</v>
      </c>
      <c r="AD315" s="85">
        <f t="shared" si="90"/>
        <v>3.04742805915915</v>
      </c>
      <c r="AE315" s="84">
        <v>-51747.19</v>
      </c>
      <c r="AF315" s="84">
        <v>1094250</v>
      </c>
      <c r="AG315" s="84">
        <v>152.5</v>
      </c>
      <c r="AH315" s="85">
        <f t="shared" si="91"/>
        <v>-1.4187029472241262</v>
      </c>
      <c r="AI315" s="86">
        <v>201850.77</v>
      </c>
      <c r="AJ315" s="86">
        <v>2585470</v>
      </c>
      <c r="AK315" s="86">
        <v>360</v>
      </c>
      <c r="AL315" s="87">
        <f t="shared" si="92"/>
        <v>2.4202074941886771</v>
      </c>
      <c r="AM315" s="84">
        <v>201904.77</v>
      </c>
      <c r="AN315" s="84">
        <v>1320914</v>
      </c>
      <c r="AO315" s="84">
        <v>183.95</v>
      </c>
      <c r="AP315" s="85">
        <f t="shared" si="93"/>
        <v>4.7384219336005211</v>
      </c>
      <c r="AQ315" s="99">
        <v>18553.77</v>
      </c>
      <c r="AR315" s="86">
        <v>554060</v>
      </c>
      <c r="AS315" s="84">
        <v>75.5</v>
      </c>
      <c r="AT315" s="85">
        <f t="shared" si="95"/>
        <v>0.9376341190484786</v>
      </c>
      <c r="AU315" s="84"/>
      <c r="AV315" s="86"/>
      <c r="AW315" s="86"/>
      <c r="AX315" s="87">
        <f t="shared" si="96"/>
        <v>0</v>
      </c>
      <c r="AY315" s="86">
        <f t="shared" si="97"/>
        <v>2253435.4700000002</v>
      </c>
      <c r="AZ315" s="86">
        <f t="shared" si="98"/>
        <v>17550965</v>
      </c>
      <c r="BA315" s="86">
        <f t="shared" si="99"/>
        <v>2414.8999999999996</v>
      </c>
      <c r="BB315" s="85">
        <f t="shared" si="94"/>
        <v>3.8518146495078769</v>
      </c>
      <c r="BC315" s="88" t="s">
        <v>804</v>
      </c>
      <c r="BD315" s="88" t="s">
        <v>804</v>
      </c>
      <c r="BE315" s="88" t="s">
        <v>805</v>
      </c>
      <c r="BF315" s="88" t="s">
        <v>837</v>
      </c>
    </row>
    <row r="316" spans="1:58" x14ac:dyDescent="0.2">
      <c r="A316" s="83">
        <v>177603</v>
      </c>
      <c r="B316" s="84" t="s">
        <v>346</v>
      </c>
      <c r="C316" s="84">
        <v>90682.77</v>
      </c>
      <c r="D316" s="84">
        <v>158790</v>
      </c>
      <c r="E316" s="84">
        <v>20.5</v>
      </c>
      <c r="F316" s="85">
        <f t="shared" si="85"/>
        <v>17.132584545626301</v>
      </c>
      <c r="G316" s="84">
        <v>-7767.23</v>
      </c>
      <c r="H316" s="84">
        <v>150600</v>
      </c>
      <c r="I316" s="84">
        <v>20</v>
      </c>
      <c r="J316" s="85">
        <f t="shared" si="102"/>
        <v>-1.5988322045152721</v>
      </c>
      <c r="K316" s="86">
        <v>-28979.74</v>
      </c>
      <c r="L316" s="86">
        <v>295950</v>
      </c>
      <c r="M316" s="86">
        <v>40</v>
      </c>
      <c r="N316" s="87">
        <f t="shared" si="86"/>
        <v>-2.9376320324379122</v>
      </c>
      <c r="O316" s="84">
        <v>44820.26</v>
      </c>
      <c r="P316" s="84">
        <v>355200</v>
      </c>
      <c r="Q316" s="84">
        <v>50</v>
      </c>
      <c r="R316" s="85">
        <f t="shared" si="87"/>
        <v>3.9116780968468472</v>
      </c>
      <c r="S316" s="84">
        <v>61470.26</v>
      </c>
      <c r="T316" s="84">
        <v>212900</v>
      </c>
      <c r="U316" s="84">
        <v>30</v>
      </c>
      <c r="V316" s="85">
        <f t="shared" si="88"/>
        <v>8.9505780178487555</v>
      </c>
      <c r="W316" s="84">
        <v>-35482.239999999998</v>
      </c>
      <c r="X316" s="84">
        <v>391390</v>
      </c>
      <c r="Y316" s="84">
        <v>55.5</v>
      </c>
      <c r="Z316" s="85">
        <f t="shared" si="89"/>
        <v>-2.7197097524208589</v>
      </c>
      <c r="AA316" s="84">
        <v>58842.75</v>
      </c>
      <c r="AB316" s="84">
        <v>409680</v>
      </c>
      <c r="AC316" s="84">
        <v>60</v>
      </c>
      <c r="AD316" s="85">
        <f t="shared" si="90"/>
        <v>4.4525611452841236</v>
      </c>
      <c r="AE316" s="84">
        <v>-9852.24</v>
      </c>
      <c r="AF316" s="84">
        <v>383400</v>
      </c>
      <c r="AG316" s="84">
        <v>55</v>
      </c>
      <c r="AH316" s="85">
        <f t="shared" si="91"/>
        <v>-0.77091079812206575</v>
      </c>
      <c r="AI316" s="86">
        <v>-4647.24</v>
      </c>
      <c r="AJ316" s="86">
        <v>461740</v>
      </c>
      <c r="AK316" s="86">
        <v>65</v>
      </c>
      <c r="AL316" s="87">
        <f t="shared" si="92"/>
        <v>-0.31200337852471088</v>
      </c>
      <c r="AM316" s="84">
        <v>-13747.24</v>
      </c>
      <c r="AN316" s="84">
        <v>286600</v>
      </c>
      <c r="AO316" s="84">
        <v>40</v>
      </c>
      <c r="AP316" s="85">
        <f t="shared" si="93"/>
        <v>-1.4869659455687367</v>
      </c>
      <c r="AQ316" s="99">
        <v>10892.76</v>
      </c>
      <c r="AR316" s="86">
        <v>325100</v>
      </c>
      <c r="AS316" s="84">
        <v>45</v>
      </c>
      <c r="AT316" s="85">
        <f t="shared" si="95"/>
        <v>0.9381645032297754</v>
      </c>
      <c r="AU316" s="84"/>
      <c r="AV316" s="86"/>
      <c r="AW316" s="86"/>
      <c r="AX316" s="87">
        <f t="shared" si="96"/>
        <v>0</v>
      </c>
      <c r="AY316" s="86">
        <f t="shared" si="97"/>
        <v>166232.87000000005</v>
      </c>
      <c r="AZ316" s="86">
        <f t="shared" si="98"/>
        <v>3431350</v>
      </c>
      <c r="BA316" s="86">
        <f t="shared" si="99"/>
        <v>481</v>
      </c>
      <c r="BB316" s="85">
        <f t="shared" si="94"/>
        <v>1.4533597855071625</v>
      </c>
      <c r="BC316" s="88" t="s">
        <v>804</v>
      </c>
      <c r="BD316" s="88" t="s">
        <v>804</v>
      </c>
      <c r="BE316" s="88" t="s">
        <v>805</v>
      </c>
      <c r="BF316" s="88" t="s">
        <v>837</v>
      </c>
    </row>
    <row r="317" spans="1:58" x14ac:dyDescent="0.2">
      <c r="A317" s="83">
        <v>178105</v>
      </c>
      <c r="B317" s="84" t="s">
        <v>362</v>
      </c>
      <c r="C317" s="84">
        <v>114836.07</v>
      </c>
      <c r="D317" s="84">
        <v>628513</v>
      </c>
      <c r="E317" s="84">
        <v>84.6</v>
      </c>
      <c r="F317" s="85">
        <f t="shared" si="85"/>
        <v>5.4813219456081264</v>
      </c>
      <c r="G317" s="84">
        <v>85089.04</v>
      </c>
      <c r="H317" s="84">
        <v>613450</v>
      </c>
      <c r="I317" s="84">
        <v>80</v>
      </c>
      <c r="J317" s="85">
        <f t="shared" si="102"/>
        <v>4.2998781318770884</v>
      </c>
      <c r="K317" s="86">
        <v>396344.03</v>
      </c>
      <c r="L317" s="86">
        <v>857850</v>
      </c>
      <c r="M317" s="86">
        <v>116</v>
      </c>
      <c r="N317" s="87">
        <f t="shared" si="86"/>
        <v>13.860606050008744</v>
      </c>
      <c r="O317" s="84">
        <v>389225.78</v>
      </c>
      <c r="P317" s="84">
        <v>721150</v>
      </c>
      <c r="Q317" s="84">
        <v>101.25</v>
      </c>
      <c r="R317" s="85">
        <f t="shared" si="87"/>
        <v>16.731608098176526</v>
      </c>
      <c r="S317" s="84">
        <v>511870.78</v>
      </c>
      <c r="T317" s="84">
        <v>508470</v>
      </c>
      <c r="U317" s="84">
        <v>72.5</v>
      </c>
      <c r="V317" s="85">
        <f t="shared" si="88"/>
        <v>31.207336086691448</v>
      </c>
      <c r="W317" s="84">
        <v>463907.79</v>
      </c>
      <c r="X317" s="84">
        <v>733405</v>
      </c>
      <c r="Y317" s="84">
        <v>102.75</v>
      </c>
      <c r="Z317" s="85">
        <f t="shared" si="89"/>
        <v>18.976191463107014</v>
      </c>
      <c r="AA317" s="84">
        <v>459407.26</v>
      </c>
      <c r="AB317" s="84">
        <v>451860</v>
      </c>
      <c r="AC317" s="84">
        <v>64.5</v>
      </c>
      <c r="AD317" s="85">
        <f t="shared" si="90"/>
        <v>31.517782189173637</v>
      </c>
      <c r="AE317" s="84">
        <v>591673.26</v>
      </c>
      <c r="AF317" s="84">
        <v>730600</v>
      </c>
      <c r="AG317" s="84">
        <v>105</v>
      </c>
      <c r="AH317" s="85">
        <f t="shared" si="91"/>
        <v>24.295370654256775</v>
      </c>
      <c r="AI317" s="86">
        <v>350649.75</v>
      </c>
      <c r="AJ317" s="86">
        <v>620670</v>
      </c>
      <c r="AK317" s="86">
        <v>86</v>
      </c>
      <c r="AL317" s="87">
        <f t="shared" si="92"/>
        <v>17.513561554449225</v>
      </c>
      <c r="AM317" s="84">
        <v>645204.77</v>
      </c>
      <c r="AN317" s="84">
        <v>572375</v>
      </c>
      <c r="AO317" s="84">
        <v>80</v>
      </c>
      <c r="AP317" s="85">
        <f t="shared" si="93"/>
        <v>34.944481974230179</v>
      </c>
      <c r="AQ317" s="99">
        <v>558834.77</v>
      </c>
      <c r="AR317" s="86">
        <v>900175</v>
      </c>
      <c r="AS317" s="84">
        <v>121.25</v>
      </c>
      <c r="AT317" s="85">
        <f t="shared" si="95"/>
        <v>17.382590674035605</v>
      </c>
      <c r="AU317" s="84"/>
      <c r="AV317" s="86"/>
      <c r="AW317" s="86"/>
      <c r="AX317" s="87">
        <f t="shared" si="96"/>
        <v>0</v>
      </c>
      <c r="AY317" s="86">
        <f t="shared" si="97"/>
        <v>4567043.3</v>
      </c>
      <c r="AZ317" s="86">
        <f t="shared" si="98"/>
        <v>7338518</v>
      </c>
      <c r="BA317" s="86">
        <f t="shared" si="99"/>
        <v>1013.85</v>
      </c>
      <c r="BB317" s="85">
        <f t="shared" si="94"/>
        <v>18.670159152024972</v>
      </c>
      <c r="BC317" s="88" t="s">
        <v>804</v>
      </c>
      <c r="BD317" s="88" t="s">
        <v>804</v>
      </c>
      <c r="BE317" s="88" t="s">
        <v>805</v>
      </c>
      <c r="BF317" s="88" t="s">
        <v>837</v>
      </c>
    </row>
    <row r="318" spans="1:58" x14ac:dyDescent="0.2">
      <c r="A318" s="83">
        <v>179796</v>
      </c>
      <c r="B318" s="84" t="s">
        <v>415</v>
      </c>
      <c r="C318" s="84">
        <v>49819.89</v>
      </c>
      <c r="D318" s="84">
        <v>379480</v>
      </c>
      <c r="E318" s="84">
        <v>52</v>
      </c>
      <c r="F318" s="85">
        <f t="shared" si="85"/>
        <v>3.9385387899230522</v>
      </c>
      <c r="G318" s="84">
        <v>175029.92</v>
      </c>
      <c r="H318" s="84">
        <v>844450</v>
      </c>
      <c r="I318" s="84">
        <v>111</v>
      </c>
      <c r="J318" s="85">
        <f t="shared" si="102"/>
        <v>6.4253982118538691</v>
      </c>
      <c r="K318" s="86">
        <v>284617.90999999997</v>
      </c>
      <c r="L318" s="86">
        <v>901320</v>
      </c>
      <c r="M318" s="86">
        <v>122</v>
      </c>
      <c r="N318" s="87">
        <f t="shared" si="86"/>
        <v>9.4733693915590464</v>
      </c>
      <c r="O318" s="84">
        <v>122628.4</v>
      </c>
      <c r="P318" s="84">
        <v>784680</v>
      </c>
      <c r="Q318" s="84">
        <v>110.5</v>
      </c>
      <c r="R318" s="85">
        <f t="shared" si="87"/>
        <v>4.8446250700922668</v>
      </c>
      <c r="S318" s="84">
        <v>82077.42</v>
      </c>
      <c r="T318" s="84">
        <v>711960</v>
      </c>
      <c r="U318" s="84">
        <v>101.25</v>
      </c>
      <c r="V318" s="85">
        <f t="shared" si="88"/>
        <v>3.5737963087813918</v>
      </c>
      <c r="W318" s="84">
        <v>177422.66</v>
      </c>
      <c r="X318" s="84">
        <v>705470</v>
      </c>
      <c r="Y318" s="84">
        <v>101</v>
      </c>
      <c r="Z318" s="85">
        <f t="shared" si="89"/>
        <v>7.5448705118573427</v>
      </c>
      <c r="AA318" s="84">
        <v>67223.16</v>
      </c>
      <c r="AB318" s="84">
        <v>423940</v>
      </c>
      <c r="AC318" s="84">
        <v>62</v>
      </c>
      <c r="AD318" s="85">
        <f t="shared" si="90"/>
        <v>4.9155964523281597</v>
      </c>
      <c r="AE318" s="84">
        <v>128867.65</v>
      </c>
      <c r="AF318" s="84">
        <v>799420</v>
      </c>
      <c r="AG318" s="84">
        <v>115.3</v>
      </c>
      <c r="AH318" s="85">
        <f t="shared" si="91"/>
        <v>4.8360430061794801</v>
      </c>
      <c r="AI318" s="86">
        <v>278553.65000000002</v>
      </c>
      <c r="AJ318" s="86">
        <v>932520</v>
      </c>
      <c r="AK318" s="86">
        <v>130.5</v>
      </c>
      <c r="AL318" s="87">
        <f t="shared" si="92"/>
        <v>9.2600299725475068</v>
      </c>
      <c r="AM318" s="84">
        <v>295360.65000000002</v>
      </c>
      <c r="AN318" s="84">
        <v>492690</v>
      </c>
      <c r="AO318" s="84">
        <v>68.25</v>
      </c>
      <c r="AP318" s="85">
        <f t="shared" si="93"/>
        <v>18.584059246179141</v>
      </c>
      <c r="AQ318" s="99">
        <v>238328.15</v>
      </c>
      <c r="AR318" s="86">
        <v>939920</v>
      </c>
      <c r="AS318" s="84">
        <v>126.75</v>
      </c>
      <c r="AT318" s="85">
        <f t="shared" si="95"/>
        <v>7.0997406162226575</v>
      </c>
      <c r="AU318" s="84"/>
      <c r="AV318" s="86"/>
      <c r="AW318" s="86"/>
      <c r="AX318" s="87">
        <f t="shared" si="96"/>
        <v>0</v>
      </c>
      <c r="AY318" s="86">
        <f t="shared" si="97"/>
        <v>1899929.46</v>
      </c>
      <c r="AZ318" s="86">
        <f t="shared" si="98"/>
        <v>7915850</v>
      </c>
      <c r="BA318" s="86">
        <f t="shared" si="99"/>
        <v>1100.55</v>
      </c>
      <c r="BB318" s="85">
        <f t="shared" si="94"/>
        <v>7.2004754764175667</v>
      </c>
      <c r="BC318" s="88" t="s">
        <v>804</v>
      </c>
      <c r="BD318" s="88" t="s">
        <v>804</v>
      </c>
      <c r="BE318" s="88" t="s">
        <v>805</v>
      </c>
      <c r="BF318" s="88" t="s">
        <v>837</v>
      </c>
    </row>
    <row r="319" spans="1:58" x14ac:dyDescent="0.2">
      <c r="A319" s="83">
        <v>201237</v>
      </c>
      <c r="B319" s="84" t="s">
        <v>450</v>
      </c>
      <c r="C319" s="84">
        <v>-7470.5</v>
      </c>
      <c r="D319" s="84">
        <v>0</v>
      </c>
      <c r="E319" s="84">
        <v>0</v>
      </c>
      <c r="F319" s="85">
        <f t="shared" si="85"/>
        <v>0</v>
      </c>
      <c r="G319" s="84">
        <v>-7470.5</v>
      </c>
      <c r="H319" s="84">
        <v>0</v>
      </c>
      <c r="I319" s="84">
        <v>0</v>
      </c>
      <c r="J319" s="85">
        <f t="shared" si="102"/>
        <v>0</v>
      </c>
      <c r="K319" s="86">
        <v>-7470.5</v>
      </c>
      <c r="L319" s="86">
        <v>0</v>
      </c>
      <c r="M319" s="86">
        <v>0</v>
      </c>
      <c r="N319" s="87">
        <f t="shared" si="86"/>
        <v>0</v>
      </c>
      <c r="O319" s="84">
        <v>-7470.5</v>
      </c>
      <c r="P319" s="84">
        <v>0</v>
      </c>
      <c r="Q319" s="84">
        <v>0</v>
      </c>
      <c r="R319" s="85">
        <f t="shared" si="87"/>
        <v>0</v>
      </c>
      <c r="S319" s="84">
        <v>-7470.5</v>
      </c>
      <c r="T319" s="84">
        <v>0</v>
      </c>
      <c r="U319" s="84">
        <v>0</v>
      </c>
      <c r="V319" s="85">
        <f t="shared" si="88"/>
        <v>0</v>
      </c>
      <c r="W319" s="84">
        <v>-7470.5</v>
      </c>
      <c r="X319" s="84">
        <v>0</v>
      </c>
      <c r="Y319" s="84">
        <v>0</v>
      </c>
      <c r="Z319" s="85">
        <f t="shared" si="89"/>
        <v>0</v>
      </c>
      <c r="AA319" s="84">
        <v>-7470.5</v>
      </c>
      <c r="AB319" s="84">
        <v>0</v>
      </c>
      <c r="AC319" s="84">
        <v>0</v>
      </c>
      <c r="AD319" s="85">
        <f t="shared" si="90"/>
        <v>0</v>
      </c>
      <c r="AE319" s="84">
        <v>-7470.5</v>
      </c>
      <c r="AF319" s="84">
        <v>0</v>
      </c>
      <c r="AG319" s="84">
        <v>0</v>
      </c>
      <c r="AH319" s="85">
        <f t="shared" si="91"/>
        <v>0</v>
      </c>
      <c r="AI319" s="86">
        <v>-7470.5</v>
      </c>
      <c r="AJ319" s="86">
        <v>0</v>
      </c>
      <c r="AK319" s="86">
        <v>0</v>
      </c>
      <c r="AL319" s="87">
        <f t="shared" si="92"/>
        <v>0</v>
      </c>
      <c r="AM319" s="84">
        <v>-7470.5</v>
      </c>
      <c r="AN319" s="84">
        <v>0</v>
      </c>
      <c r="AO319" s="84">
        <v>0</v>
      </c>
      <c r="AP319" s="85">
        <f t="shared" si="93"/>
        <v>0</v>
      </c>
      <c r="AQ319" s="99">
        <v>-7470.5</v>
      </c>
      <c r="AR319" s="86">
        <v>0</v>
      </c>
      <c r="AS319" s="84">
        <v>0</v>
      </c>
      <c r="AT319" s="85">
        <f t="shared" si="95"/>
        <v>0</v>
      </c>
      <c r="AU319" s="84"/>
      <c r="AV319" s="86"/>
      <c r="AW319" s="86"/>
      <c r="AX319" s="87">
        <f t="shared" si="96"/>
        <v>0</v>
      </c>
      <c r="AY319" s="86">
        <f t="shared" si="97"/>
        <v>-82175.5</v>
      </c>
      <c r="AZ319" s="86">
        <f t="shared" si="98"/>
        <v>0</v>
      </c>
      <c r="BA319" s="86">
        <f t="shared" si="99"/>
        <v>0</v>
      </c>
      <c r="BB319" s="85">
        <f t="shared" si="94"/>
        <v>0</v>
      </c>
      <c r="BC319" s="88" t="s">
        <v>804</v>
      </c>
      <c r="BD319" s="88" t="s">
        <v>804</v>
      </c>
      <c r="BE319" s="88" t="s">
        <v>805</v>
      </c>
      <c r="BF319" s="88" t="s">
        <v>837</v>
      </c>
    </row>
    <row r="320" spans="1:58" x14ac:dyDescent="0.2">
      <c r="A320" s="83">
        <v>205270</v>
      </c>
      <c r="B320" s="84" t="s">
        <v>547</v>
      </c>
      <c r="C320" s="84">
        <v>618167.23</v>
      </c>
      <c r="D320" s="84">
        <v>1238860</v>
      </c>
      <c r="E320" s="84">
        <v>163.5</v>
      </c>
      <c r="F320" s="85">
        <f t="shared" si="85"/>
        <v>14.969420999951566</v>
      </c>
      <c r="G320" s="84">
        <v>468719.26</v>
      </c>
      <c r="H320" s="84">
        <v>649110</v>
      </c>
      <c r="I320" s="84">
        <v>84.2</v>
      </c>
      <c r="J320" s="85">
        <f t="shared" si="102"/>
        <v>22.384953336106364</v>
      </c>
      <c r="K320" s="86">
        <v>634449.78</v>
      </c>
      <c r="L320" s="86">
        <v>1173170</v>
      </c>
      <c r="M320" s="86">
        <v>158</v>
      </c>
      <c r="N320" s="87">
        <f t="shared" si="86"/>
        <v>16.223985782111715</v>
      </c>
      <c r="O320" s="84">
        <v>517438.26</v>
      </c>
      <c r="P320" s="84">
        <v>862822</v>
      </c>
      <c r="Q320" s="84">
        <v>121.2</v>
      </c>
      <c r="R320" s="85">
        <f t="shared" si="87"/>
        <v>18.590840358729842</v>
      </c>
      <c r="S320" s="84">
        <v>413247.27</v>
      </c>
      <c r="T320" s="84">
        <v>355530</v>
      </c>
      <c r="U320" s="84">
        <v>51.25</v>
      </c>
      <c r="V320" s="85">
        <f t="shared" si="88"/>
        <v>36.032586195257785</v>
      </c>
      <c r="W320" s="84">
        <v>628070.56999999995</v>
      </c>
      <c r="X320" s="84">
        <v>1117934</v>
      </c>
      <c r="Y320" s="84">
        <v>160.05000000000001</v>
      </c>
      <c r="Z320" s="85">
        <f t="shared" si="89"/>
        <v>16.854409204836777</v>
      </c>
      <c r="AA320" s="84">
        <v>343958.57</v>
      </c>
      <c r="AB320" s="84">
        <v>229290</v>
      </c>
      <c r="AC320" s="84">
        <v>33.5</v>
      </c>
      <c r="AD320" s="85">
        <f t="shared" si="90"/>
        <v>46.503186663177637</v>
      </c>
      <c r="AE320" s="84">
        <v>418410.09</v>
      </c>
      <c r="AF320" s="84">
        <v>700050</v>
      </c>
      <c r="AG320" s="84">
        <v>100.25</v>
      </c>
      <c r="AH320" s="85">
        <f t="shared" si="91"/>
        <v>17.930580244268267</v>
      </c>
      <c r="AI320" s="86">
        <v>505889.83</v>
      </c>
      <c r="AJ320" s="86">
        <v>609090</v>
      </c>
      <c r="AK320" s="86">
        <v>86</v>
      </c>
      <c r="AL320" s="87">
        <f t="shared" si="92"/>
        <v>25.747565597859101</v>
      </c>
      <c r="AM320" s="84">
        <v>472239.84</v>
      </c>
      <c r="AN320" s="84">
        <v>698710</v>
      </c>
      <c r="AO320" s="84">
        <v>98</v>
      </c>
      <c r="AP320" s="85">
        <f t="shared" si="93"/>
        <v>20.952090337908434</v>
      </c>
      <c r="AQ320" s="99">
        <v>344422.84</v>
      </c>
      <c r="AR320" s="86">
        <v>983640</v>
      </c>
      <c r="AS320" s="84">
        <v>134.5</v>
      </c>
      <c r="AT320" s="85">
        <f t="shared" si="95"/>
        <v>9.8042368346142901</v>
      </c>
      <c r="AU320" s="84"/>
      <c r="AV320" s="86"/>
      <c r="AW320" s="86"/>
      <c r="AX320" s="87">
        <f t="shared" si="96"/>
        <v>0</v>
      </c>
      <c r="AY320" s="86">
        <f t="shared" si="97"/>
        <v>5365013.5399999991</v>
      </c>
      <c r="AZ320" s="86">
        <f t="shared" si="98"/>
        <v>8618206</v>
      </c>
      <c r="BA320" s="86">
        <f t="shared" si="99"/>
        <v>1190.45</v>
      </c>
      <c r="BB320" s="85">
        <f t="shared" si="94"/>
        <v>18.675627642226232</v>
      </c>
      <c r="BC320" s="88" t="s">
        <v>804</v>
      </c>
      <c r="BD320" s="88" t="s">
        <v>804</v>
      </c>
      <c r="BE320" s="88" t="s">
        <v>805</v>
      </c>
      <c r="BF320" s="88" t="s">
        <v>837</v>
      </c>
    </row>
    <row r="321" spans="1:58" x14ac:dyDescent="0.2">
      <c r="A321" s="83">
        <v>206049</v>
      </c>
      <c r="B321" s="84" t="s">
        <v>565</v>
      </c>
      <c r="C321" s="84">
        <v>272074.76</v>
      </c>
      <c r="D321" s="84">
        <v>3801755</v>
      </c>
      <c r="E321" s="84">
        <v>505.5</v>
      </c>
      <c r="F321" s="85">
        <f t="shared" si="85"/>
        <v>2.146967071786583</v>
      </c>
      <c r="G321" s="84">
        <v>-30232.720000000001</v>
      </c>
      <c r="H321" s="84">
        <v>1217180</v>
      </c>
      <c r="I321" s="84">
        <v>158.5</v>
      </c>
      <c r="J321" s="85">
        <f t="shared" si="102"/>
        <v>-0.76998826796365383</v>
      </c>
      <c r="K321" s="86">
        <v>-470150.55</v>
      </c>
      <c r="L321" s="86">
        <v>4263093</v>
      </c>
      <c r="M321" s="86">
        <v>570.85</v>
      </c>
      <c r="N321" s="87">
        <f t="shared" si="86"/>
        <v>-3.3085171963173217</v>
      </c>
      <c r="O321" s="84">
        <v>129767.94</v>
      </c>
      <c r="P321" s="84">
        <v>3451418</v>
      </c>
      <c r="Q321" s="84">
        <v>483.2</v>
      </c>
      <c r="R321" s="85">
        <f t="shared" si="87"/>
        <v>1.1655517065739358</v>
      </c>
      <c r="S321" s="84">
        <v>-42785.15</v>
      </c>
      <c r="T321" s="84">
        <v>2717640</v>
      </c>
      <c r="U321" s="84">
        <v>385.25</v>
      </c>
      <c r="V321" s="85">
        <f t="shared" si="88"/>
        <v>-0.48804832501729439</v>
      </c>
      <c r="W321" s="84">
        <v>86533.59</v>
      </c>
      <c r="X321" s="84">
        <v>4330450</v>
      </c>
      <c r="Y321" s="84">
        <v>612.5</v>
      </c>
      <c r="Z321" s="85">
        <f t="shared" si="89"/>
        <v>0.59947758316110333</v>
      </c>
      <c r="AA321" s="84">
        <v>-38023.160000000003</v>
      </c>
      <c r="AB321" s="84">
        <v>3106420</v>
      </c>
      <c r="AC321" s="84">
        <v>447</v>
      </c>
      <c r="AD321" s="85">
        <f t="shared" si="90"/>
        <v>-0.37944578002974488</v>
      </c>
      <c r="AE321" s="84">
        <v>-487253.3</v>
      </c>
      <c r="AF321" s="84">
        <v>3753775</v>
      </c>
      <c r="AG321" s="84">
        <v>533.25</v>
      </c>
      <c r="AH321" s="85">
        <f t="shared" si="91"/>
        <v>-3.8941063329581556</v>
      </c>
      <c r="AI321" s="86">
        <v>-291947.14</v>
      </c>
      <c r="AJ321" s="86">
        <v>9053712</v>
      </c>
      <c r="AK321" s="86">
        <v>1256.3000000000002</v>
      </c>
      <c r="AL321" s="87">
        <f t="shared" si="92"/>
        <v>-0.99962991312292682</v>
      </c>
      <c r="AM321" s="84">
        <v>254112.39</v>
      </c>
      <c r="AN321" s="84">
        <v>6988904</v>
      </c>
      <c r="AO321" s="84">
        <v>967.00000000000011</v>
      </c>
      <c r="AP321" s="85">
        <f t="shared" si="93"/>
        <v>1.1271415503775699</v>
      </c>
      <c r="AQ321" s="99">
        <v>100778.39</v>
      </c>
      <c r="AR321" s="86">
        <v>802090</v>
      </c>
      <c r="AS321" s="84">
        <v>108.25</v>
      </c>
      <c r="AT321" s="85">
        <f t="shared" si="95"/>
        <v>3.5180527372240022</v>
      </c>
      <c r="AU321" s="84"/>
      <c r="AV321" s="86"/>
      <c r="AW321" s="86"/>
      <c r="AX321" s="87">
        <f t="shared" si="96"/>
        <v>0</v>
      </c>
      <c r="AY321" s="86">
        <f t="shared" si="97"/>
        <v>-517124.94999999995</v>
      </c>
      <c r="AZ321" s="86">
        <f t="shared" si="98"/>
        <v>43486437</v>
      </c>
      <c r="BA321" s="86">
        <f t="shared" si="99"/>
        <v>6027.6</v>
      </c>
      <c r="BB321" s="85">
        <f t="shared" si="94"/>
        <v>-0.35674912846964213</v>
      </c>
      <c r="BC321" s="88" t="s">
        <v>804</v>
      </c>
      <c r="BD321" s="88" t="s">
        <v>804</v>
      </c>
      <c r="BE321" s="88" t="s">
        <v>805</v>
      </c>
      <c r="BF321" s="88" t="s">
        <v>837</v>
      </c>
    </row>
    <row r="322" spans="1:58" x14ac:dyDescent="0.2">
      <c r="A322" s="83">
        <v>210498</v>
      </c>
      <c r="B322" s="84" t="s">
        <v>696</v>
      </c>
      <c r="C322" s="84">
        <v>-9050.01</v>
      </c>
      <c r="D322" s="84">
        <v>0</v>
      </c>
      <c r="E322" s="84">
        <v>0</v>
      </c>
      <c r="F322" s="85">
        <f t="shared" si="85"/>
        <v>0</v>
      </c>
      <c r="G322" s="84">
        <v>-9050.01</v>
      </c>
      <c r="H322" s="84">
        <v>0</v>
      </c>
      <c r="I322" s="84">
        <v>0</v>
      </c>
      <c r="J322" s="85">
        <f t="shared" si="102"/>
        <v>0</v>
      </c>
      <c r="K322" s="86">
        <v>-9050.01</v>
      </c>
      <c r="L322" s="86">
        <v>0</v>
      </c>
      <c r="M322" s="86">
        <v>0</v>
      </c>
      <c r="N322" s="87">
        <f t="shared" si="86"/>
        <v>0</v>
      </c>
      <c r="O322" s="84">
        <v>-9050.01</v>
      </c>
      <c r="P322" s="84">
        <v>0</v>
      </c>
      <c r="Q322" s="84">
        <v>0</v>
      </c>
      <c r="R322" s="85">
        <f t="shared" si="87"/>
        <v>0</v>
      </c>
      <c r="S322" s="84">
        <v>-9050.01</v>
      </c>
      <c r="T322" s="84">
        <v>0</v>
      </c>
      <c r="U322" s="84">
        <v>0</v>
      </c>
      <c r="V322" s="85">
        <f t="shared" si="88"/>
        <v>0</v>
      </c>
      <c r="W322" s="84">
        <v>-9050.01</v>
      </c>
      <c r="X322" s="84">
        <v>0</v>
      </c>
      <c r="Y322" s="84">
        <v>0</v>
      </c>
      <c r="Z322" s="85">
        <f t="shared" si="89"/>
        <v>0</v>
      </c>
      <c r="AA322" s="84">
        <v>-9050.01</v>
      </c>
      <c r="AB322" s="84">
        <v>0</v>
      </c>
      <c r="AC322" s="84">
        <v>0</v>
      </c>
      <c r="AD322" s="85">
        <f t="shared" si="90"/>
        <v>0</v>
      </c>
      <c r="AE322" s="84">
        <v>-9050.01</v>
      </c>
      <c r="AF322" s="84">
        <v>0</v>
      </c>
      <c r="AG322" s="84">
        <v>0</v>
      </c>
      <c r="AH322" s="85">
        <f t="shared" si="91"/>
        <v>0</v>
      </c>
      <c r="AI322" s="86">
        <v>-9050.01</v>
      </c>
      <c r="AJ322" s="86">
        <v>0</v>
      </c>
      <c r="AK322" s="86">
        <v>0</v>
      </c>
      <c r="AL322" s="87">
        <f t="shared" si="92"/>
        <v>0</v>
      </c>
      <c r="AM322" s="84">
        <v>-9050.01</v>
      </c>
      <c r="AN322" s="84">
        <v>0</v>
      </c>
      <c r="AO322" s="84">
        <v>0</v>
      </c>
      <c r="AP322" s="85">
        <f t="shared" si="93"/>
        <v>0</v>
      </c>
      <c r="AQ322" s="99">
        <v>0</v>
      </c>
      <c r="AR322" s="86">
        <v>0</v>
      </c>
      <c r="AS322" s="84">
        <v>0</v>
      </c>
      <c r="AT322" s="85">
        <f t="shared" si="95"/>
        <v>0</v>
      </c>
      <c r="AU322" s="84"/>
      <c r="AV322" s="86"/>
      <c r="AW322" s="86"/>
      <c r="AX322" s="87">
        <f t="shared" si="96"/>
        <v>0</v>
      </c>
      <c r="AY322" s="86">
        <f t="shared" si="97"/>
        <v>-90500.099999999991</v>
      </c>
      <c r="AZ322" s="86">
        <f t="shared" si="98"/>
        <v>0</v>
      </c>
      <c r="BA322" s="86">
        <f t="shared" si="99"/>
        <v>0</v>
      </c>
      <c r="BB322" s="85">
        <f t="shared" si="94"/>
        <v>0</v>
      </c>
      <c r="BC322" s="88" t="s">
        <v>804</v>
      </c>
      <c r="BD322" s="88" t="s">
        <v>804</v>
      </c>
      <c r="BE322" s="88" t="s">
        <v>805</v>
      </c>
      <c r="BF322" s="88" t="s">
        <v>837</v>
      </c>
    </row>
    <row r="323" spans="1:58" x14ac:dyDescent="0.2">
      <c r="A323" s="83">
        <v>141172</v>
      </c>
      <c r="B323" s="84" t="s">
        <v>727</v>
      </c>
      <c r="C323" s="84">
        <v>0</v>
      </c>
      <c r="D323" s="84">
        <v>0</v>
      </c>
      <c r="E323" s="84">
        <v>0</v>
      </c>
      <c r="F323" s="85">
        <f t="shared" si="85"/>
        <v>0</v>
      </c>
      <c r="G323" s="84">
        <v>0</v>
      </c>
      <c r="H323" s="84">
        <v>0</v>
      </c>
      <c r="I323" s="84">
        <v>0</v>
      </c>
      <c r="J323" s="85">
        <f t="shared" si="102"/>
        <v>0</v>
      </c>
      <c r="K323" s="86">
        <v>0</v>
      </c>
      <c r="L323" s="86">
        <v>0</v>
      </c>
      <c r="M323" s="86">
        <v>0</v>
      </c>
      <c r="N323" s="87">
        <f t="shared" si="86"/>
        <v>0</v>
      </c>
      <c r="O323" s="84">
        <v>0</v>
      </c>
      <c r="P323" s="84">
        <v>0</v>
      </c>
      <c r="Q323" s="84">
        <v>0</v>
      </c>
      <c r="R323" s="85">
        <f t="shared" si="87"/>
        <v>0</v>
      </c>
      <c r="S323" s="84">
        <v>0</v>
      </c>
      <c r="T323" s="84">
        <v>0</v>
      </c>
      <c r="U323" s="84">
        <v>0</v>
      </c>
      <c r="V323" s="85">
        <f t="shared" si="88"/>
        <v>0</v>
      </c>
      <c r="W323" s="84">
        <v>0</v>
      </c>
      <c r="X323" s="84">
        <v>0</v>
      </c>
      <c r="Y323" s="84">
        <v>0</v>
      </c>
      <c r="Z323" s="85">
        <f t="shared" si="89"/>
        <v>0</v>
      </c>
      <c r="AA323" s="84">
        <v>0</v>
      </c>
      <c r="AB323" s="84">
        <v>0</v>
      </c>
      <c r="AC323" s="84">
        <v>0</v>
      </c>
      <c r="AD323" s="85">
        <f t="shared" si="90"/>
        <v>0</v>
      </c>
      <c r="AE323" s="84">
        <v>0</v>
      </c>
      <c r="AF323" s="84">
        <v>0</v>
      </c>
      <c r="AG323" s="84">
        <v>0</v>
      </c>
      <c r="AH323" s="85">
        <f t="shared" si="91"/>
        <v>0</v>
      </c>
      <c r="AI323" s="86">
        <v>0</v>
      </c>
      <c r="AJ323" s="86">
        <v>0</v>
      </c>
      <c r="AK323" s="86">
        <v>0</v>
      </c>
      <c r="AL323" s="87">
        <f t="shared" si="92"/>
        <v>0</v>
      </c>
      <c r="AM323" s="84">
        <v>0</v>
      </c>
      <c r="AN323" s="84">
        <v>0</v>
      </c>
      <c r="AO323" s="84">
        <v>0</v>
      </c>
      <c r="AP323" s="85">
        <f t="shared" si="93"/>
        <v>0</v>
      </c>
      <c r="AQ323" s="99">
        <v>0</v>
      </c>
      <c r="AR323" s="86">
        <v>0</v>
      </c>
      <c r="AS323" s="84">
        <v>0</v>
      </c>
      <c r="AT323" s="85">
        <f t="shared" si="95"/>
        <v>0</v>
      </c>
      <c r="AU323" s="84"/>
      <c r="AV323" s="86"/>
      <c r="AW323" s="86"/>
      <c r="AX323" s="87">
        <f t="shared" si="96"/>
        <v>0</v>
      </c>
      <c r="AY323" s="86">
        <f t="shared" si="97"/>
        <v>0</v>
      </c>
      <c r="AZ323" s="86">
        <f t="shared" si="98"/>
        <v>0</v>
      </c>
      <c r="BA323" s="86">
        <f t="shared" si="99"/>
        <v>0</v>
      </c>
      <c r="BB323" s="85">
        <f t="shared" si="94"/>
        <v>0</v>
      </c>
      <c r="BC323" s="88" t="s">
        <v>804</v>
      </c>
      <c r="BD323" s="88" t="s">
        <v>804</v>
      </c>
      <c r="BE323" s="88" t="s">
        <v>805</v>
      </c>
      <c r="BF323" s="88" t="s">
        <v>837</v>
      </c>
    </row>
    <row r="324" spans="1:58" x14ac:dyDescent="0.2">
      <c r="A324" s="83">
        <v>206793</v>
      </c>
      <c r="B324" s="84" t="s">
        <v>772</v>
      </c>
      <c r="C324" s="84">
        <v>0</v>
      </c>
      <c r="D324" s="84">
        <v>0</v>
      </c>
      <c r="E324" s="84">
        <v>0</v>
      </c>
      <c r="F324" s="85">
        <f t="shared" si="85"/>
        <v>0</v>
      </c>
      <c r="G324" s="84">
        <v>0</v>
      </c>
      <c r="H324" s="84">
        <v>0</v>
      </c>
      <c r="I324" s="84">
        <v>0</v>
      </c>
      <c r="J324" s="85">
        <f t="shared" si="102"/>
        <v>0</v>
      </c>
      <c r="K324" s="86">
        <v>0</v>
      </c>
      <c r="L324" s="86">
        <v>0</v>
      </c>
      <c r="M324" s="86">
        <v>0</v>
      </c>
      <c r="N324" s="87">
        <f t="shared" si="86"/>
        <v>0</v>
      </c>
      <c r="O324" s="84">
        <v>0</v>
      </c>
      <c r="P324" s="84">
        <v>0</v>
      </c>
      <c r="Q324" s="84">
        <v>0</v>
      </c>
      <c r="R324" s="85">
        <f t="shared" si="87"/>
        <v>0</v>
      </c>
      <c r="S324" s="84">
        <v>0</v>
      </c>
      <c r="T324" s="84">
        <v>0</v>
      </c>
      <c r="U324" s="84">
        <v>0</v>
      </c>
      <c r="V324" s="85">
        <f t="shared" si="88"/>
        <v>0</v>
      </c>
      <c r="W324" s="84">
        <v>0</v>
      </c>
      <c r="X324" s="84">
        <v>0</v>
      </c>
      <c r="Y324" s="84">
        <v>0</v>
      </c>
      <c r="Z324" s="85">
        <f t="shared" si="89"/>
        <v>0</v>
      </c>
      <c r="AA324" s="84">
        <v>0</v>
      </c>
      <c r="AB324" s="84">
        <v>0</v>
      </c>
      <c r="AC324" s="84">
        <v>0</v>
      </c>
      <c r="AD324" s="85">
        <f t="shared" si="90"/>
        <v>0</v>
      </c>
      <c r="AE324" s="84">
        <v>0</v>
      </c>
      <c r="AF324" s="84">
        <v>0</v>
      </c>
      <c r="AG324" s="84">
        <v>0</v>
      </c>
      <c r="AH324" s="85">
        <f t="shared" si="91"/>
        <v>0</v>
      </c>
      <c r="AI324" s="86">
        <v>0</v>
      </c>
      <c r="AJ324" s="86">
        <v>0</v>
      </c>
      <c r="AK324" s="86">
        <v>0</v>
      </c>
      <c r="AL324" s="87">
        <f t="shared" si="92"/>
        <v>0</v>
      </c>
      <c r="AM324" s="84">
        <v>0</v>
      </c>
      <c r="AN324" s="84">
        <v>0</v>
      </c>
      <c r="AO324" s="84">
        <v>0</v>
      </c>
      <c r="AP324" s="85">
        <f t="shared" si="93"/>
        <v>0</v>
      </c>
      <c r="AQ324" s="99">
        <v>0</v>
      </c>
      <c r="AR324" s="86">
        <v>0</v>
      </c>
      <c r="AS324" s="84">
        <v>0</v>
      </c>
      <c r="AT324" s="85">
        <f t="shared" si="95"/>
        <v>0</v>
      </c>
      <c r="AU324" s="84"/>
      <c r="AV324" s="86"/>
      <c r="AW324" s="86"/>
      <c r="AX324" s="87">
        <f t="shared" si="96"/>
        <v>0</v>
      </c>
      <c r="AY324" s="86">
        <f t="shared" si="97"/>
        <v>0</v>
      </c>
      <c r="AZ324" s="86">
        <f t="shared" si="98"/>
        <v>0</v>
      </c>
      <c r="BA324" s="86">
        <f t="shared" si="99"/>
        <v>0</v>
      </c>
      <c r="BB324" s="85">
        <f t="shared" si="94"/>
        <v>0</v>
      </c>
      <c r="BC324" s="88" t="s">
        <v>804</v>
      </c>
      <c r="BD324" s="88" t="s">
        <v>804</v>
      </c>
      <c r="BE324" s="88" t="s">
        <v>805</v>
      </c>
      <c r="BF324" s="88" t="s">
        <v>837</v>
      </c>
    </row>
    <row r="325" spans="1:58" x14ac:dyDescent="0.2">
      <c r="A325" s="83">
        <v>119065</v>
      </c>
      <c r="B325" s="84" t="s">
        <v>30</v>
      </c>
      <c r="C325" s="84">
        <v>1137424.8500000001</v>
      </c>
      <c r="D325" s="84">
        <v>1128620</v>
      </c>
      <c r="E325" s="84">
        <v>149</v>
      </c>
      <c r="F325" s="85">
        <f t="shared" si="85"/>
        <v>30.23404290195106</v>
      </c>
      <c r="G325" s="84">
        <v>660080.82999999996</v>
      </c>
      <c r="H325" s="84">
        <v>315400</v>
      </c>
      <c r="I325" s="84">
        <v>42.5</v>
      </c>
      <c r="J325" s="85">
        <f t="shared" si="102"/>
        <v>64.877950951173105</v>
      </c>
      <c r="K325" s="86">
        <v>1167325.33</v>
      </c>
      <c r="L325" s="86">
        <v>1291700</v>
      </c>
      <c r="M325" s="86">
        <v>175</v>
      </c>
      <c r="N325" s="87">
        <f t="shared" si="86"/>
        <v>27.111372532321749</v>
      </c>
      <c r="O325" s="84">
        <v>1367392.83</v>
      </c>
      <c r="P325" s="84">
        <v>445865</v>
      </c>
      <c r="Q325" s="84">
        <v>62.25</v>
      </c>
      <c r="R325" s="85">
        <f t="shared" si="87"/>
        <v>95.071776726139078</v>
      </c>
      <c r="S325" s="84">
        <v>785974.83</v>
      </c>
      <c r="T325" s="84">
        <v>0</v>
      </c>
      <c r="U325" s="84">
        <v>0</v>
      </c>
      <c r="V325" s="85">
        <f t="shared" si="88"/>
        <v>0</v>
      </c>
      <c r="W325" s="84">
        <v>721039.83</v>
      </c>
      <c r="X325" s="84">
        <v>0</v>
      </c>
      <c r="Y325" s="84">
        <v>0</v>
      </c>
      <c r="Z325" s="85">
        <f t="shared" si="89"/>
        <v>0</v>
      </c>
      <c r="AA325" s="84">
        <v>78447.83</v>
      </c>
      <c r="AB325" s="84">
        <v>95090</v>
      </c>
      <c r="AC325" s="84">
        <v>13.5</v>
      </c>
      <c r="AD325" s="85">
        <f t="shared" si="90"/>
        <v>25.574537070144075</v>
      </c>
      <c r="AE325" s="84">
        <v>-286.17</v>
      </c>
      <c r="AF325" s="84">
        <v>8475</v>
      </c>
      <c r="AG325" s="84">
        <v>1.25</v>
      </c>
      <c r="AH325" s="85">
        <f t="shared" si="91"/>
        <v>-1.012991150442478</v>
      </c>
      <c r="AI325" s="86">
        <v>446108.06</v>
      </c>
      <c r="AJ325" s="86">
        <v>560420</v>
      </c>
      <c r="AK325" s="86">
        <v>78.5</v>
      </c>
      <c r="AL325" s="87">
        <f t="shared" si="92"/>
        <v>24.676760037115017</v>
      </c>
      <c r="AM325" s="84">
        <v>590073.06000000006</v>
      </c>
      <c r="AN325" s="84">
        <v>539270</v>
      </c>
      <c r="AO325" s="84">
        <v>76</v>
      </c>
      <c r="AP325" s="85">
        <f t="shared" si="93"/>
        <v>33.920419938064427</v>
      </c>
      <c r="AQ325" s="99">
        <v>102228.06</v>
      </c>
      <c r="AR325" s="86">
        <v>19800</v>
      </c>
      <c r="AS325" s="84">
        <v>2.5</v>
      </c>
      <c r="AT325" s="85">
        <f t="shared" si="95"/>
        <v>144.56493333333333</v>
      </c>
      <c r="AU325" s="84"/>
      <c r="AV325" s="86"/>
      <c r="AW325" s="86"/>
      <c r="AX325" s="87">
        <f t="shared" si="96"/>
        <v>0</v>
      </c>
      <c r="AY325" s="86">
        <f t="shared" si="97"/>
        <v>7055809.3399999989</v>
      </c>
      <c r="AZ325" s="86">
        <f t="shared" si="98"/>
        <v>4404640</v>
      </c>
      <c r="BA325" s="86">
        <f t="shared" si="99"/>
        <v>600.5</v>
      </c>
      <c r="BB325" s="85">
        <f t="shared" si="94"/>
        <v>48.057112544952588</v>
      </c>
      <c r="BC325" s="88" t="s">
        <v>804</v>
      </c>
      <c r="BD325" s="88" t="s">
        <v>804</v>
      </c>
      <c r="BE325" s="88" t="s">
        <v>805</v>
      </c>
      <c r="BF325" s="88" t="s">
        <v>835</v>
      </c>
    </row>
    <row r="326" spans="1:58" x14ac:dyDescent="0.2">
      <c r="A326" s="83">
        <v>119073</v>
      </c>
      <c r="B326" s="84" t="s">
        <v>32</v>
      </c>
      <c r="C326" s="84">
        <v>33930.33</v>
      </c>
      <c r="D326" s="84">
        <v>36400</v>
      </c>
      <c r="E326" s="84">
        <v>5</v>
      </c>
      <c r="F326" s="85">
        <f t="shared" si="85"/>
        <v>27.964557692307697</v>
      </c>
      <c r="G326" s="84">
        <v>70630.33</v>
      </c>
      <c r="H326" s="84">
        <v>96500</v>
      </c>
      <c r="I326" s="84">
        <v>12.5</v>
      </c>
      <c r="J326" s="85">
        <f t="shared" si="102"/>
        <v>22.689536062176167</v>
      </c>
      <c r="K326" s="86">
        <v>55130.33</v>
      </c>
      <c r="L326" s="86">
        <v>73800</v>
      </c>
      <c r="M326" s="86">
        <v>10</v>
      </c>
      <c r="N326" s="87">
        <f t="shared" si="86"/>
        <v>22.410703252032523</v>
      </c>
      <c r="O326" s="84">
        <v>-4219.67</v>
      </c>
      <c r="P326" s="84">
        <v>80325</v>
      </c>
      <c r="Q326" s="84">
        <v>11.25</v>
      </c>
      <c r="R326" s="85">
        <f t="shared" si="87"/>
        <v>-1.6285063180827888</v>
      </c>
      <c r="S326" s="84">
        <v>12405.33</v>
      </c>
      <c r="T326" s="84">
        <v>17700</v>
      </c>
      <c r="U326" s="84">
        <v>2.5</v>
      </c>
      <c r="V326" s="85">
        <f t="shared" si="88"/>
        <v>21.726849152542371</v>
      </c>
      <c r="W326" s="84">
        <v>10730.33</v>
      </c>
      <c r="X326" s="84">
        <v>87600</v>
      </c>
      <c r="Y326" s="84">
        <v>12.5</v>
      </c>
      <c r="Z326" s="85">
        <f t="shared" si="89"/>
        <v>3.6747705479452053</v>
      </c>
      <c r="AA326" s="84">
        <v>79330.33</v>
      </c>
      <c r="AB326" s="84">
        <v>68600</v>
      </c>
      <c r="AC326" s="84">
        <v>10</v>
      </c>
      <c r="AD326" s="85">
        <f t="shared" si="90"/>
        <v>35.848982944606412</v>
      </c>
      <c r="AE326" s="84">
        <v>29658.33</v>
      </c>
      <c r="AF326" s="84">
        <v>0</v>
      </c>
      <c r="AG326" s="84">
        <v>0</v>
      </c>
      <c r="AH326" s="85">
        <f t="shared" si="91"/>
        <v>0</v>
      </c>
      <c r="AI326" s="86">
        <v>0.33</v>
      </c>
      <c r="AJ326" s="86">
        <v>0</v>
      </c>
      <c r="AK326" s="86">
        <v>0</v>
      </c>
      <c r="AL326" s="87">
        <f t="shared" si="92"/>
        <v>0</v>
      </c>
      <c r="AM326" s="84">
        <v>-609.66999999999996</v>
      </c>
      <c r="AN326" s="84">
        <v>0</v>
      </c>
      <c r="AO326" s="84">
        <v>0</v>
      </c>
      <c r="AP326" s="85">
        <f t="shared" si="93"/>
        <v>0</v>
      </c>
      <c r="AQ326" s="99">
        <v>-609.66999999999996</v>
      </c>
      <c r="AR326" s="86">
        <v>0</v>
      </c>
      <c r="AS326" s="84">
        <v>0</v>
      </c>
      <c r="AT326" s="85">
        <f t="shared" si="95"/>
        <v>0</v>
      </c>
      <c r="AU326" s="84"/>
      <c r="AV326" s="86"/>
      <c r="AW326" s="86"/>
      <c r="AX326" s="87">
        <f t="shared" si="96"/>
        <v>0</v>
      </c>
      <c r="AY326" s="86">
        <f t="shared" si="97"/>
        <v>286376.63</v>
      </c>
      <c r="AZ326" s="86">
        <f t="shared" si="98"/>
        <v>460925</v>
      </c>
      <c r="BA326" s="86">
        <f t="shared" si="99"/>
        <v>63.75</v>
      </c>
      <c r="BB326" s="85">
        <f t="shared" si="94"/>
        <v>18.63925562727125</v>
      </c>
      <c r="BC326" s="88" t="s">
        <v>804</v>
      </c>
      <c r="BD326" s="88" t="s">
        <v>804</v>
      </c>
      <c r="BE326" s="88" t="s">
        <v>805</v>
      </c>
      <c r="BF326" s="88" t="s">
        <v>835</v>
      </c>
    </row>
    <row r="327" spans="1:58" x14ac:dyDescent="0.2">
      <c r="A327" s="83">
        <v>119261</v>
      </c>
      <c r="B327" s="84" t="s">
        <v>47</v>
      </c>
      <c r="C327" s="84">
        <v>1372399.61</v>
      </c>
      <c r="D327" s="84">
        <v>20077969</v>
      </c>
      <c r="E327" s="84">
        <v>2631.3</v>
      </c>
      <c r="F327" s="85">
        <f t="shared" si="85"/>
        <v>2.0506052330292972</v>
      </c>
      <c r="G327" s="84">
        <v>-699224.91</v>
      </c>
      <c r="H327" s="84">
        <v>17619103</v>
      </c>
      <c r="I327" s="84">
        <v>2286.35</v>
      </c>
      <c r="J327" s="85">
        <f t="shared" si="102"/>
        <v>-1.2302540152015686</v>
      </c>
      <c r="K327" s="86">
        <v>1523495.79</v>
      </c>
      <c r="L327" s="86">
        <v>21410543.5</v>
      </c>
      <c r="M327" s="86">
        <v>2877.7999999999997</v>
      </c>
      <c r="N327" s="87">
        <f t="shared" si="86"/>
        <v>2.1346900278360521</v>
      </c>
      <c r="O327" s="84">
        <v>-63287.9</v>
      </c>
      <c r="P327" s="84">
        <v>17628672</v>
      </c>
      <c r="Q327" s="84">
        <v>2466.9</v>
      </c>
      <c r="R327" s="85">
        <f t="shared" si="87"/>
        <v>-0.11129170138283813</v>
      </c>
      <c r="S327" s="84">
        <v>-2310413.7000000002</v>
      </c>
      <c r="T327" s="84">
        <v>11496190</v>
      </c>
      <c r="U327" s="84">
        <v>1643.25</v>
      </c>
      <c r="V327" s="85">
        <f t="shared" si="88"/>
        <v>-6.2301357841163041</v>
      </c>
      <c r="W327" s="84">
        <v>-2573667.0699999998</v>
      </c>
      <c r="X327" s="84">
        <v>18251458</v>
      </c>
      <c r="Y327" s="84">
        <v>2602.6</v>
      </c>
      <c r="Z327" s="85">
        <f t="shared" si="89"/>
        <v>-4.230347630309863</v>
      </c>
      <c r="AA327" s="84">
        <v>-75788.570000000007</v>
      </c>
      <c r="AB327" s="84">
        <v>20792750</v>
      </c>
      <c r="AC327" s="84">
        <v>3012</v>
      </c>
      <c r="AD327" s="85">
        <f t="shared" si="90"/>
        <v>-0.11299350350482741</v>
      </c>
      <c r="AE327" s="84">
        <v>-176670.19</v>
      </c>
      <c r="AF327" s="84">
        <v>27274944</v>
      </c>
      <c r="AG327" s="84">
        <v>3863.7999999999997</v>
      </c>
      <c r="AH327" s="85">
        <f t="shared" si="91"/>
        <v>-0.19432141455542493</v>
      </c>
      <c r="AI327" s="86">
        <v>-547966.06000000006</v>
      </c>
      <c r="AJ327" s="86">
        <v>32791294</v>
      </c>
      <c r="AK327" s="86">
        <v>4565.45</v>
      </c>
      <c r="AL327" s="87">
        <f t="shared" si="92"/>
        <v>-0.5180322514872393</v>
      </c>
      <c r="AM327" s="84">
        <v>712841.44</v>
      </c>
      <c r="AN327" s="84">
        <v>34657989</v>
      </c>
      <c r="AO327" s="84">
        <v>4813.95</v>
      </c>
      <c r="AP327" s="85">
        <f t="shared" si="93"/>
        <v>0.63760435263569382</v>
      </c>
      <c r="AQ327" s="99">
        <v>614249.93999999994</v>
      </c>
      <c r="AR327" s="86">
        <v>25450768</v>
      </c>
      <c r="AS327" s="84">
        <v>3428.65</v>
      </c>
      <c r="AT327" s="85">
        <f t="shared" si="95"/>
        <v>0.67577521904250581</v>
      </c>
      <c r="AU327" s="84"/>
      <c r="AV327" s="86"/>
      <c r="AW327" s="86"/>
      <c r="AX327" s="87">
        <f t="shared" si="96"/>
        <v>0</v>
      </c>
      <c r="AY327" s="86">
        <f t="shared" si="97"/>
        <v>-2224031.6199999996</v>
      </c>
      <c r="AZ327" s="86">
        <f t="shared" si="98"/>
        <v>247451680.5</v>
      </c>
      <c r="BA327" s="86">
        <f t="shared" si="99"/>
        <v>34192.049999999996</v>
      </c>
      <c r="BB327" s="85">
        <f t="shared" si="94"/>
        <v>-0.26963223068513364</v>
      </c>
      <c r="BC327" s="88" t="s">
        <v>804</v>
      </c>
      <c r="BD327" s="88" t="s">
        <v>804</v>
      </c>
      <c r="BE327" s="88" t="s">
        <v>805</v>
      </c>
      <c r="BF327" s="88" t="s">
        <v>835</v>
      </c>
    </row>
    <row r="328" spans="1:58" x14ac:dyDescent="0.2">
      <c r="A328" s="83">
        <v>122537</v>
      </c>
      <c r="B328" s="84" t="s">
        <v>57</v>
      </c>
      <c r="C328" s="84">
        <v>207379.91</v>
      </c>
      <c r="D328" s="84">
        <v>759945</v>
      </c>
      <c r="E328" s="84">
        <v>100.25</v>
      </c>
      <c r="F328" s="85">
        <f t="shared" si="85"/>
        <v>8.1866415332688547</v>
      </c>
      <c r="G328" s="84">
        <v>115033.43</v>
      </c>
      <c r="H328" s="84">
        <v>606240</v>
      </c>
      <c r="I328" s="84">
        <v>80.25</v>
      </c>
      <c r="J328" s="85">
        <f t="shared" si="102"/>
        <v>5.8822188077329107</v>
      </c>
      <c r="K328" s="86">
        <v>62112.91</v>
      </c>
      <c r="L328" s="86">
        <v>954840</v>
      </c>
      <c r="M328" s="86">
        <v>129</v>
      </c>
      <c r="N328" s="87">
        <f t="shared" si="86"/>
        <v>1.9515178459218299</v>
      </c>
      <c r="O328" s="84">
        <v>162280.42000000001</v>
      </c>
      <c r="P328" s="84">
        <v>857315</v>
      </c>
      <c r="Q328" s="84">
        <v>120.75</v>
      </c>
      <c r="R328" s="85">
        <f t="shared" si="87"/>
        <v>5.8679633740223842</v>
      </c>
      <c r="S328" s="84">
        <v>182697.44</v>
      </c>
      <c r="T328" s="84">
        <v>766921</v>
      </c>
      <c r="U328" s="84">
        <v>110.2</v>
      </c>
      <c r="V328" s="85">
        <f t="shared" si="88"/>
        <v>7.3848814154260998</v>
      </c>
      <c r="W328" s="84">
        <v>-77858.81</v>
      </c>
      <c r="X328" s="84">
        <v>774140</v>
      </c>
      <c r="Y328" s="84">
        <v>110.5</v>
      </c>
      <c r="Z328" s="85">
        <f t="shared" si="89"/>
        <v>-3.0172375797659337</v>
      </c>
      <c r="AA328" s="84">
        <v>-32280.59</v>
      </c>
      <c r="AB328" s="84">
        <v>794975</v>
      </c>
      <c r="AC328" s="84">
        <v>116.25</v>
      </c>
      <c r="AD328" s="85">
        <f t="shared" si="90"/>
        <v>-1.2587795716846442</v>
      </c>
      <c r="AE328" s="84">
        <v>166012.88</v>
      </c>
      <c r="AF328" s="84">
        <v>426160</v>
      </c>
      <c r="AG328" s="84">
        <v>60.75</v>
      </c>
      <c r="AH328" s="85">
        <f t="shared" si="91"/>
        <v>11.686658532006758</v>
      </c>
      <c r="AI328" s="86">
        <v>-81000.84</v>
      </c>
      <c r="AJ328" s="86">
        <v>1204850</v>
      </c>
      <c r="AK328" s="86">
        <v>168.75</v>
      </c>
      <c r="AL328" s="87">
        <f t="shared" si="92"/>
        <v>-2.084098468689048</v>
      </c>
      <c r="AM328" s="84">
        <v>-9750.83</v>
      </c>
      <c r="AN328" s="84">
        <v>265370</v>
      </c>
      <c r="AO328" s="84">
        <v>37.25</v>
      </c>
      <c r="AP328" s="85">
        <f t="shared" si="93"/>
        <v>-1.1390727286430267</v>
      </c>
      <c r="AQ328" s="99">
        <v>-24605.83</v>
      </c>
      <c r="AR328" s="86">
        <v>407970</v>
      </c>
      <c r="AS328" s="84">
        <v>56</v>
      </c>
      <c r="AT328" s="85">
        <f t="shared" si="95"/>
        <v>-1.6887595656543375</v>
      </c>
      <c r="AU328" s="84"/>
      <c r="AV328" s="86"/>
      <c r="AW328" s="86"/>
      <c r="AX328" s="87">
        <f t="shared" si="96"/>
        <v>0</v>
      </c>
      <c r="AY328" s="86">
        <f t="shared" si="97"/>
        <v>670020.0900000002</v>
      </c>
      <c r="AZ328" s="86">
        <f t="shared" si="98"/>
        <v>7818726</v>
      </c>
      <c r="BA328" s="86">
        <f t="shared" si="99"/>
        <v>1089.95</v>
      </c>
      <c r="BB328" s="85">
        <f t="shared" si="94"/>
        <v>2.5708283804804011</v>
      </c>
      <c r="BC328" s="88" t="s">
        <v>804</v>
      </c>
      <c r="BD328" s="88" t="s">
        <v>804</v>
      </c>
      <c r="BE328" s="88" t="s">
        <v>805</v>
      </c>
      <c r="BF328" s="88" t="s">
        <v>835</v>
      </c>
    </row>
    <row r="329" spans="1:58" x14ac:dyDescent="0.2">
      <c r="A329" s="83">
        <v>141145</v>
      </c>
      <c r="B329" s="84" t="s">
        <v>74</v>
      </c>
      <c r="C329" s="84">
        <v>183724.94</v>
      </c>
      <c r="D329" s="84">
        <v>454570</v>
      </c>
      <c r="E329" s="84">
        <v>61.5</v>
      </c>
      <c r="F329" s="85">
        <f t="shared" ref="F329:F392" si="103">IFERROR(C329/(D329/30),0)</f>
        <v>12.125191279670897</v>
      </c>
      <c r="G329" s="84">
        <v>28764.959999999999</v>
      </c>
      <c r="H329" s="84">
        <v>322940</v>
      </c>
      <c r="I329" s="84">
        <v>43</v>
      </c>
      <c r="J329" s="85">
        <f t="shared" si="102"/>
        <v>2.761236638384839</v>
      </c>
      <c r="K329" s="86">
        <v>261287.46</v>
      </c>
      <c r="L329" s="86">
        <v>415175</v>
      </c>
      <c r="M329" s="86">
        <v>56.25</v>
      </c>
      <c r="N329" s="87">
        <f t="shared" ref="N329:N392" si="104">IFERROR(K329/(L329/30),0)</f>
        <v>18.88028855301981</v>
      </c>
      <c r="O329" s="84">
        <v>274877.46999999997</v>
      </c>
      <c r="P329" s="84">
        <v>111530</v>
      </c>
      <c r="Q329" s="84">
        <v>15.5</v>
      </c>
      <c r="R329" s="85">
        <f t="shared" ref="R329:R392" si="105">IFERROR(O329/(P329/31),0)</f>
        <v>76.402775665740151</v>
      </c>
      <c r="S329" s="84">
        <v>74377.47</v>
      </c>
      <c r="T329" s="84">
        <v>0</v>
      </c>
      <c r="U329" s="84">
        <v>0</v>
      </c>
      <c r="V329" s="85">
        <f t="shared" ref="V329:V392" si="106">IFERROR(S329/(T329/31),0)</f>
        <v>0</v>
      </c>
      <c r="W329" s="84">
        <v>84410.47</v>
      </c>
      <c r="X329" s="84">
        <v>90440</v>
      </c>
      <c r="Y329" s="84">
        <v>13</v>
      </c>
      <c r="Z329" s="85">
        <f t="shared" ref="Z329:Z392" si="107">IFERROR(W329/(X329/30),0)</f>
        <v>27.999934763379038</v>
      </c>
      <c r="AA329" s="84">
        <v>25000.47</v>
      </c>
      <c r="AB329" s="84">
        <v>0</v>
      </c>
      <c r="AC329" s="84">
        <v>0</v>
      </c>
      <c r="AD329" s="85">
        <f t="shared" ref="AD329:AD392" si="108">IFERROR(AA329/(AB329/31),0)</f>
        <v>0</v>
      </c>
      <c r="AE329" s="84">
        <v>-0.53</v>
      </c>
      <c r="AF329" s="84">
        <v>0</v>
      </c>
      <c r="AG329" s="84">
        <v>0</v>
      </c>
      <c r="AH329" s="85">
        <f t="shared" ref="AH329:AH392" si="109">IFERROR(AE329/(AF329/30),0)</f>
        <v>0</v>
      </c>
      <c r="AI329" s="86">
        <v>-0.53</v>
      </c>
      <c r="AJ329" s="86">
        <v>0</v>
      </c>
      <c r="AK329" s="86">
        <v>0</v>
      </c>
      <c r="AL329" s="87">
        <f t="shared" ref="AL329:AL392" si="110">IFERROR(AI329/(AJ329/31),0)</f>
        <v>0</v>
      </c>
      <c r="AM329" s="84">
        <v>-0.53</v>
      </c>
      <c r="AN329" s="84">
        <v>0</v>
      </c>
      <c r="AO329" s="84">
        <v>0</v>
      </c>
      <c r="AP329" s="85">
        <f t="shared" ref="AP329:AP392" si="111">IFERROR(AM329/(AN329/31),0)</f>
        <v>0</v>
      </c>
      <c r="AQ329" s="99">
        <v>-0.53</v>
      </c>
      <c r="AR329" s="86">
        <v>0</v>
      </c>
      <c r="AS329" s="84">
        <v>0</v>
      </c>
      <c r="AT329" s="85">
        <f t="shared" si="95"/>
        <v>0</v>
      </c>
      <c r="AU329" s="84"/>
      <c r="AV329" s="86"/>
      <c r="AW329" s="86"/>
      <c r="AX329" s="87">
        <f t="shared" si="96"/>
        <v>0</v>
      </c>
      <c r="AY329" s="86">
        <f t="shared" si="97"/>
        <v>932441.11999999976</v>
      </c>
      <c r="AZ329" s="86">
        <f t="shared" si="98"/>
        <v>1394655</v>
      </c>
      <c r="BA329" s="86">
        <f t="shared" si="99"/>
        <v>189.25</v>
      </c>
      <c r="BB329" s="85">
        <f t="shared" ref="BB329:BB392" si="112">IFERROR(AY329/(AZ329/30),0)</f>
        <v>20.057457650816865</v>
      </c>
      <c r="BC329" s="88" t="s">
        <v>804</v>
      </c>
      <c r="BD329" s="88" t="s">
        <v>804</v>
      </c>
      <c r="BE329" s="88" t="s">
        <v>805</v>
      </c>
      <c r="BF329" s="88" t="s">
        <v>835</v>
      </c>
    </row>
    <row r="330" spans="1:58" x14ac:dyDescent="0.2">
      <c r="A330" s="83">
        <v>141231</v>
      </c>
      <c r="B330" s="84" t="s">
        <v>77</v>
      </c>
      <c r="C330" s="84">
        <v>165730.99</v>
      </c>
      <c r="D330" s="84">
        <v>313270</v>
      </c>
      <c r="E330" s="84">
        <v>41.5</v>
      </c>
      <c r="F330" s="85">
        <f t="shared" si="103"/>
        <v>15.871068726657514</v>
      </c>
      <c r="G330" s="84">
        <v>250481.01</v>
      </c>
      <c r="H330" s="84">
        <v>248800</v>
      </c>
      <c r="I330" s="84">
        <v>32.5</v>
      </c>
      <c r="J330" s="85">
        <f t="shared" si="102"/>
        <v>31.209450602893892</v>
      </c>
      <c r="K330" s="86">
        <v>30086.01</v>
      </c>
      <c r="L330" s="86">
        <v>221400</v>
      </c>
      <c r="M330" s="86">
        <v>30</v>
      </c>
      <c r="N330" s="87">
        <f t="shared" si="104"/>
        <v>4.0766951219512189</v>
      </c>
      <c r="O330" s="84">
        <v>34729.01</v>
      </c>
      <c r="P330" s="84">
        <v>249750</v>
      </c>
      <c r="Q330" s="84">
        <v>35</v>
      </c>
      <c r="R330" s="85">
        <f t="shared" si="105"/>
        <v>4.3107079479479484</v>
      </c>
      <c r="S330" s="84">
        <v>242679</v>
      </c>
      <c r="T330" s="84">
        <v>381800</v>
      </c>
      <c r="U330" s="84">
        <v>55</v>
      </c>
      <c r="V330" s="85">
        <f t="shared" si="106"/>
        <v>19.704161864850708</v>
      </c>
      <c r="W330" s="84">
        <v>288979</v>
      </c>
      <c r="X330" s="84">
        <v>322880</v>
      </c>
      <c r="Y330" s="84">
        <v>46</v>
      </c>
      <c r="Z330" s="85">
        <f t="shared" si="107"/>
        <v>26.850130079286423</v>
      </c>
      <c r="AA330" s="84">
        <v>217924</v>
      </c>
      <c r="AB330" s="84">
        <v>223400</v>
      </c>
      <c r="AC330" s="84">
        <v>32.5</v>
      </c>
      <c r="AD330" s="85">
        <f t="shared" si="108"/>
        <v>30.240125335720681</v>
      </c>
      <c r="AE330" s="84">
        <v>193489.01</v>
      </c>
      <c r="AF330" s="84">
        <v>227650</v>
      </c>
      <c r="AG330" s="84">
        <v>32.5</v>
      </c>
      <c r="AH330" s="85">
        <f t="shared" si="109"/>
        <v>25.498222271030091</v>
      </c>
      <c r="AI330" s="86">
        <v>173303.01</v>
      </c>
      <c r="AJ330" s="86">
        <v>252520</v>
      </c>
      <c r="AK330" s="86">
        <v>36</v>
      </c>
      <c r="AL330" s="87">
        <f t="shared" si="110"/>
        <v>21.275120030096627</v>
      </c>
      <c r="AM330" s="84">
        <v>24003.01</v>
      </c>
      <c r="AN330" s="84">
        <v>177200</v>
      </c>
      <c r="AO330" s="84">
        <v>25</v>
      </c>
      <c r="AP330" s="85">
        <f t="shared" si="111"/>
        <v>4.1991721783295706</v>
      </c>
      <c r="AQ330" s="99">
        <v>277050.01</v>
      </c>
      <c r="AR330" s="86">
        <v>539990</v>
      </c>
      <c r="AS330" s="84">
        <v>75</v>
      </c>
      <c r="AT330" s="85">
        <f t="shared" ref="AT330:AT393" si="113">IFERROR(AQ330/(AR330/28),0)</f>
        <v>14.365822107816813</v>
      </c>
      <c r="AU330" s="84"/>
      <c r="AV330" s="86"/>
      <c r="AW330" s="86"/>
      <c r="AX330" s="87">
        <f t="shared" ref="AX330:AX393" si="114">IFERROR(AU330/(AV330/31),0)</f>
        <v>0</v>
      </c>
      <c r="AY330" s="86">
        <f t="shared" ref="AY330:AY393" si="115">C330+G330+K330+O330+S330+W330+AA330+AE330+AI330+AM330+AQ330+AU330</f>
        <v>1898454.06</v>
      </c>
      <c r="AZ330" s="86">
        <f t="shared" ref="AZ330:AZ393" si="116">D330+H330+L330+P330+T330+X330+AB330+AF330+AJ330+AN330+AR330+AV330</f>
        <v>3158660</v>
      </c>
      <c r="BA330" s="86">
        <f t="shared" ref="BA330:BA393" si="117">E330+I330+M330+Q330+U330+Y330+AC330+AG330+AK330+AO330+AS330+AW330</f>
        <v>441</v>
      </c>
      <c r="BB330" s="85">
        <f t="shared" si="112"/>
        <v>18.030944071220073</v>
      </c>
      <c r="BC330" s="88" t="s">
        <v>804</v>
      </c>
      <c r="BD330" s="88" t="s">
        <v>804</v>
      </c>
      <c r="BE330" s="88" t="s">
        <v>805</v>
      </c>
      <c r="BF330" s="88" t="s">
        <v>835</v>
      </c>
    </row>
    <row r="331" spans="1:58" x14ac:dyDescent="0.2">
      <c r="A331" s="83">
        <v>143416</v>
      </c>
      <c r="B331" s="84" t="s">
        <v>96</v>
      </c>
      <c r="C331" s="84">
        <v>357725.12</v>
      </c>
      <c r="D331" s="84">
        <v>488745</v>
      </c>
      <c r="E331" s="84">
        <v>62.75</v>
      </c>
      <c r="F331" s="85">
        <f t="shared" si="103"/>
        <v>21.95777675474941</v>
      </c>
      <c r="G331" s="84">
        <v>62537.120000000003</v>
      </c>
      <c r="H331" s="84">
        <v>872105</v>
      </c>
      <c r="I331" s="84">
        <v>113.5</v>
      </c>
      <c r="J331" s="85">
        <f t="shared" si="102"/>
        <v>2.222955630342677</v>
      </c>
      <c r="K331" s="86">
        <v>374596.14</v>
      </c>
      <c r="L331" s="86">
        <v>1229635</v>
      </c>
      <c r="M331" s="86">
        <v>165.75</v>
      </c>
      <c r="N331" s="87">
        <f t="shared" si="104"/>
        <v>9.1392032595038355</v>
      </c>
      <c r="O331" s="84">
        <v>524176.13</v>
      </c>
      <c r="P331" s="84">
        <v>1284240</v>
      </c>
      <c r="Q331" s="84">
        <v>180.25</v>
      </c>
      <c r="R331" s="85">
        <f t="shared" si="105"/>
        <v>12.652977659938953</v>
      </c>
      <c r="S331" s="84">
        <v>499399.61</v>
      </c>
      <c r="T331" s="84">
        <v>700135</v>
      </c>
      <c r="U331" s="84">
        <v>100.75</v>
      </c>
      <c r="V331" s="85">
        <f t="shared" si="106"/>
        <v>22.112003984945758</v>
      </c>
      <c r="W331" s="84">
        <v>480993.35</v>
      </c>
      <c r="X331" s="84">
        <v>1158840</v>
      </c>
      <c r="Y331" s="84">
        <v>166.25</v>
      </c>
      <c r="Z331" s="85">
        <f t="shared" si="107"/>
        <v>12.451935124779952</v>
      </c>
      <c r="AA331" s="84">
        <v>80462.36</v>
      </c>
      <c r="AB331" s="84">
        <v>758850</v>
      </c>
      <c r="AC331" s="84">
        <v>110</v>
      </c>
      <c r="AD331" s="85">
        <f t="shared" si="108"/>
        <v>3.2869910522501153</v>
      </c>
      <c r="AE331" s="84">
        <v>302999.34000000003</v>
      </c>
      <c r="AF331" s="84">
        <v>815320</v>
      </c>
      <c r="AG331" s="84">
        <v>116.5</v>
      </c>
      <c r="AH331" s="85">
        <f t="shared" si="109"/>
        <v>11.148972428003731</v>
      </c>
      <c r="AI331" s="86">
        <v>462773.14</v>
      </c>
      <c r="AJ331" s="86">
        <v>822940</v>
      </c>
      <c r="AK331" s="86">
        <v>114.75</v>
      </c>
      <c r="AL331" s="87">
        <f t="shared" si="110"/>
        <v>17.432579945074973</v>
      </c>
      <c r="AM331" s="84">
        <v>487180.61</v>
      </c>
      <c r="AN331" s="84">
        <v>1264765</v>
      </c>
      <c r="AO331" s="84">
        <v>178.25</v>
      </c>
      <c r="AP331" s="85">
        <f t="shared" si="111"/>
        <v>11.941031662008358</v>
      </c>
      <c r="AQ331" s="99">
        <v>685636.11</v>
      </c>
      <c r="AR331" s="86">
        <v>927750</v>
      </c>
      <c r="AS331" s="84">
        <v>127.5</v>
      </c>
      <c r="AT331" s="85">
        <f t="shared" si="113"/>
        <v>20.692871010509297</v>
      </c>
      <c r="AU331" s="84"/>
      <c r="AV331" s="86"/>
      <c r="AW331" s="86"/>
      <c r="AX331" s="87">
        <f t="shared" si="114"/>
        <v>0</v>
      </c>
      <c r="AY331" s="86">
        <f t="shared" si="115"/>
        <v>4318479.03</v>
      </c>
      <c r="AZ331" s="86">
        <f t="shared" si="116"/>
        <v>10323325</v>
      </c>
      <c r="BA331" s="86">
        <f t="shared" si="117"/>
        <v>1436.25</v>
      </c>
      <c r="BB331" s="85">
        <f t="shared" si="112"/>
        <v>12.549674731736143</v>
      </c>
      <c r="BC331" s="88" t="s">
        <v>804</v>
      </c>
      <c r="BD331" s="88" t="s">
        <v>804</v>
      </c>
      <c r="BE331" s="88" t="s">
        <v>805</v>
      </c>
      <c r="BF331" s="88" t="s">
        <v>835</v>
      </c>
    </row>
    <row r="332" spans="1:58" x14ac:dyDescent="0.2">
      <c r="A332" s="83">
        <v>145693</v>
      </c>
      <c r="B332" s="84" t="s">
        <v>114</v>
      </c>
      <c r="C332" s="84">
        <v>82754.78</v>
      </c>
      <c r="D332" s="84">
        <v>0</v>
      </c>
      <c r="E332" s="84">
        <v>0</v>
      </c>
      <c r="F332" s="85">
        <f t="shared" si="103"/>
        <v>0</v>
      </c>
      <c r="G332" s="84">
        <v>-5.22</v>
      </c>
      <c r="H332" s="84">
        <v>0</v>
      </c>
      <c r="I332" s="84">
        <v>0</v>
      </c>
      <c r="J332" s="85">
        <f t="shared" si="102"/>
        <v>0</v>
      </c>
      <c r="K332" s="86">
        <v>-5.22</v>
      </c>
      <c r="L332" s="86">
        <v>0</v>
      </c>
      <c r="M332" s="86">
        <v>0</v>
      </c>
      <c r="N332" s="87">
        <f t="shared" si="104"/>
        <v>0</v>
      </c>
      <c r="O332" s="84">
        <v>-5.22</v>
      </c>
      <c r="P332" s="84">
        <v>0</v>
      </c>
      <c r="Q332" s="84">
        <v>0</v>
      </c>
      <c r="R332" s="85">
        <f t="shared" si="105"/>
        <v>0</v>
      </c>
      <c r="S332" s="84">
        <v>-5.22</v>
      </c>
      <c r="T332" s="84">
        <v>0</v>
      </c>
      <c r="U332" s="84">
        <v>0</v>
      </c>
      <c r="V332" s="85">
        <f t="shared" si="106"/>
        <v>0</v>
      </c>
      <c r="W332" s="84">
        <v>-5.22</v>
      </c>
      <c r="X332" s="84">
        <v>0</v>
      </c>
      <c r="Y332" s="84">
        <v>0</v>
      </c>
      <c r="Z332" s="85">
        <f t="shared" si="107"/>
        <v>0</v>
      </c>
      <c r="AA332" s="84">
        <v>-5.22</v>
      </c>
      <c r="AB332" s="84">
        <v>0</v>
      </c>
      <c r="AC332" s="84">
        <v>0</v>
      </c>
      <c r="AD332" s="85">
        <f t="shared" si="108"/>
        <v>0</v>
      </c>
      <c r="AE332" s="84">
        <v>-5.22</v>
      </c>
      <c r="AF332" s="84">
        <v>0</v>
      </c>
      <c r="AG332" s="84">
        <v>0</v>
      </c>
      <c r="AH332" s="85">
        <f t="shared" si="109"/>
        <v>0</v>
      </c>
      <c r="AI332" s="86">
        <v>-5.22</v>
      </c>
      <c r="AJ332" s="86">
        <v>0</v>
      </c>
      <c r="AK332" s="86">
        <v>0</v>
      </c>
      <c r="AL332" s="87">
        <f t="shared" si="110"/>
        <v>0</v>
      </c>
      <c r="AM332" s="84">
        <v>-5.22</v>
      </c>
      <c r="AN332" s="84">
        <v>0</v>
      </c>
      <c r="AO332" s="84">
        <v>0</v>
      </c>
      <c r="AP332" s="85">
        <f t="shared" si="111"/>
        <v>0</v>
      </c>
      <c r="AQ332" s="99">
        <v>-5.22</v>
      </c>
      <c r="AR332" s="86">
        <v>0</v>
      </c>
      <c r="AS332" s="84">
        <v>0</v>
      </c>
      <c r="AT332" s="85">
        <f t="shared" si="113"/>
        <v>0</v>
      </c>
      <c r="AU332" s="84"/>
      <c r="AV332" s="86"/>
      <c r="AW332" s="86"/>
      <c r="AX332" s="87">
        <f t="shared" si="114"/>
        <v>0</v>
      </c>
      <c r="AY332" s="86">
        <f t="shared" si="115"/>
        <v>82702.579999999987</v>
      </c>
      <c r="AZ332" s="86">
        <f t="shared" si="116"/>
        <v>0</v>
      </c>
      <c r="BA332" s="86">
        <f t="shared" si="117"/>
        <v>0</v>
      </c>
      <c r="BB332" s="85">
        <f t="shared" si="112"/>
        <v>0</v>
      </c>
      <c r="BC332" s="88" t="s">
        <v>804</v>
      </c>
      <c r="BD332" s="88" t="s">
        <v>804</v>
      </c>
      <c r="BE332" s="88" t="s">
        <v>805</v>
      </c>
      <c r="BF332" s="88" t="s">
        <v>835</v>
      </c>
    </row>
    <row r="333" spans="1:58" x14ac:dyDescent="0.2">
      <c r="A333" s="83">
        <v>146015</v>
      </c>
      <c r="B333" s="84" t="s">
        <v>118</v>
      </c>
      <c r="C333" s="84">
        <v>-175</v>
      </c>
      <c r="D333" s="84">
        <v>0</v>
      </c>
      <c r="E333" s="84">
        <v>0</v>
      </c>
      <c r="F333" s="85">
        <f t="shared" si="103"/>
        <v>0</v>
      </c>
      <c r="G333" s="84">
        <v>-175</v>
      </c>
      <c r="H333" s="84">
        <v>0</v>
      </c>
      <c r="I333" s="84">
        <v>0</v>
      </c>
      <c r="J333" s="85">
        <f t="shared" si="102"/>
        <v>0</v>
      </c>
      <c r="K333" s="86">
        <v>-175</v>
      </c>
      <c r="L333" s="86">
        <v>0</v>
      </c>
      <c r="M333" s="86">
        <v>0</v>
      </c>
      <c r="N333" s="87">
        <f t="shared" si="104"/>
        <v>0</v>
      </c>
      <c r="O333" s="84">
        <v>-175</v>
      </c>
      <c r="P333" s="84">
        <v>0</v>
      </c>
      <c r="Q333" s="84">
        <v>0</v>
      </c>
      <c r="R333" s="85">
        <f t="shared" si="105"/>
        <v>0</v>
      </c>
      <c r="S333" s="84">
        <v>-175</v>
      </c>
      <c r="T333" s="84">
        <v>0</v>
      </c>
      <c r="U333" s="84">
        <v>0</v>
      </c>
      <c r="V333" s="85">
        <f t="shared" si="106"/>
        <v>0</v>
      </c>
      <c r="W333" s="84">
        <v>-175</v>
      </c>
      <c r="X333" s="84">
        <v>0</v>
      </c>
      <c r="Y333" s="84">
        <v>0</v>
      </c>
      <c r="Z333" s="85">
        <f t="shared" si="107"/>
        <v>0</v>
      </c>
      <c r="AA333" s="84">
        <v>-175</v>
      </c>
      <c r="AB333" s="84">
        <v>0</v>
      </c>
      <c r="AC333" s="84">
        <v>0</v>
      </c>
      <c r="AD333" s="85">
        <f t="shared" si="108"/>
        <v>0</v>
      </c>
      <c r="AE333" s="84">
        <v>-175</v>
      </c>
      <c r="AF333" s="84">
        <v>0</v>
      </c>
      <c r="AG333" s="84">
        <v>0</v>
      </c>
      <c r="AH333" s="85">
        <f t="shared" si="109"/>
        <v>0</v>
      </c>
      <c r="AI333" s="86">
        <v>-175</v>
      </c>
      <c r="AJ333" s="86">
        <v>0</v>
      </c>
      <c r="AK333" s="86">
        <v>0</v>
      </c>
      <c r="AL333" s="87">
        <f t="shared" si="110"/>
        <v>0</v>
      </c>
      <c r="AM333" s="84">
        <v>-175</v>
      </c>
      <c r="AN333" s="84">
        <v>0</v>
      </c>
      <c r="AO333" s="84">
        <v>0</v>
      </c>
      <c r="AP333" s="85">
        <f t="shared" si="111"/>
        <v>0</v>
      </c>
      <c r="AQ333" s="99">
        <v>-175</v>
      </c>
      <c r="AR333" s="86">
        <v>0</v>
      </c>
      <c r="AS333" s="84">
        <v>0</v>
      </c>
      <c r="AT333" s="85">
        <f t="shared" si="113"/>
        <v>0</v>
      </c>
      <c r="AU333" s="84"/>
      <c r="AV333" s="86"/>
      <c r="AW333" s="86"/>
      <c r="AX333" s="87">
        <f t="shared" si="114"/>
        <v>0</v>
      </c>
      <c r="AY333" s="86">
        <f t="shared" si="115"/>
        <v>-1925</v>
      </c>
      <c r="AZ333" s="86">
        <f t="shared" si="116"/>
        <v>0</v>
      </c>
      <c r="BA333" s="86">
        <f t="shared" si="117"/>
        <v>0</v>
      </c>
      <c r="BB333" s="85">
        <f t="shared" si="112"/>
        <v>0</v>
      </c>
      <c r="BC333" s="88" t="s">
        <v>804</v>
      </c>
      <c r="BD333" s="88" t="s">
        <v>804</v>
      </c>
      <c r="BE333" s="88" t="s">
        <v>805</v>
      </c>
      <c r="BF333" s="88" t="s">
        <v>835</v>
      </c>
    </row>
    <row r="334" spans="1:58" x14ac:dyDescent="0.2">
      <c r="A334" s="83">
        <v>146970</v>
      </c>
      <c r="B334" s="84" t="s">
        <v>128</v>
      </c>
      <c r="C334" s="84">
        <v>83550.149999999994</v>
      </c>
      <c r="D334" s="84">
        <v>468390</v>
      </c>
      <c r="E334" s="84">
        <v>60.5</v>
      </c>
      <c r="F334" s="85">
        <f t="shared" si="103"/>
        <v>5.3513194133094215</v>
      </c>
      <c r="G334" s="84">
        <v>69893.13</v>
      </c>
      <c r="H334" s="84">
        <v>635210</v>
      </c>
      <c r="I334" s="84">
        <v>82</v>
      </c>
      <c r="J334" s="85">
        <f t="shared" si="102"/>
        <v>3.4109775192456042</v>
      </c>
      <c r="K334" s="86">
        <v>140126.1</v>
      </c>
      <c r="L334" s="86">
        <v>757940</v>
      </c>
      <c r="M334" s="86">
        <v>100.5</v>
      </c>
      <c r="N334" s="87">
        <f t="shared" si="104"/>
        <v>5.5463268860331949</v>
      </c>
      <c r="O334" s="84">
        <v>130078.87</v>
      </c>
      <c r="P334" s="84">
        <v>816356</v>
      </c>
      <c r="Q334" s="84">
        <v>111.15</v>
      </c>
      <c r="R334" s="85">
        <f t="shared" si="105"/>
        <v>4.9395667698896064</v>
      </c>
      <c r="S334" s="84">
        <v>156150.87</v>
      </c>
      <c r="T334" s="84">
        <v>843855</v>
      </c>
      <c r="U334" s="84">
        <v>117.25</v>
      </c>
      <c r="V334" s="85">
        <f t="shared" si="106"/>
        <v>5.7363847698953014</v>
      </c>
      <c r="W334" s="84">
        <v>32763.88</v>
      </c>
      <c r="X334" s="84">
        <v>894120</v>
      </c>
      <c r="Y334" s="84">
        <v>124</v>
      </c>
      <c r="Z334" s="85">
        <f t="shared" si="107"/>
        <v>1.0993115018118373</v>
      </c>
      <c r="AA334" s="84">
        <v>170623.9</v>
      </c>
      <c r="AB334" s="84">
        <v>763184</v>
      </c>
      <c r="AC334" s="84">
        <v>110.1</v>
      </c>
      <c r="AD334" s="85">
        <f t="shared" si="108"/>
        <v>6.930623414536992</v>
      </c>
      <c r="AE334" s="84">
        <v>94083.94</v>
      </c>
      <c r="AF334" s="84">
        <v>464660</v>
      </c>
      <c r="AG334" s="84">
        <v>64.5</v>
      </c>
      <c r="AH334" s="85">
        <f t="shared" si="109"/>
        <v>6.0743730900012913</v>
      </c>
      <c r="AI334" s="86">
        <v>-59432.1</v>
      </c>
      <c r="AJ334" s="86">
        <v>937270</v>
      </c>
      <c r="AK334" s="86">
        <v>128.25</v>
      </c>
      <c r="AL334" s="87">
        <f t="shared" si="110"/>
        <v>-1.9657036926392608</v>
      </c>
      <c r="AM334" s="84">
        <v>39124.39</v>
      </c>
      <c r="AN334" s="84">
        <v>537420</v>
      </c>
      <c r="AO334" s="84">
        <v>73.5</v>
      </c>
      <c r="AP334" s="85">
        <f t="shared" si="111"/>
        <v>2.256812344162852</v>
      </c>
      <c r="AQ334" s="99">
        <v>-23276.61</v>
      </c>
      <c r="AR334" s="86">
        <v>421800</v>
      </c>
      <c r="AS334" s="84">
        <v>57.5</v>
      </c>
      <c r="AT334" s="85">
        <f t="shared" si="113"/>
        <v>-1.5451519203413941</v>
      </c>
      <c r="AU334" s="84"/>
      <c r="AV334" s="86"/>
      <c r="AW334" s="86"/>
      <c r="AX334" s="87">
        <f t="shared" si="114"/>
        <v>0</v>
      </c>
      <c r="AY334" s="86">
        <f t="shared" si="115"/>
        <v>833686.52000000014</v>
      </c>
      <c r="AZ334" s="86">
        <f t="shared" si="116"/>
        <v>7540205</v>
      </c>
      <c r="BA334" s="86">
        <f t="shared" si="117"/>
        <v>1029.25</v>
      </c>
      <c r="BB334" s="85">
        <f t="shared" si="112"/>
        <v>3.3169649366297076</v>
      </c>
      <c r="BC334" s="88" t="s">
        <v>804</v>
      </c>
      <c r="BD334" s="88" t="s">
        <v>804</v>
      </c>
      <c r="BE334" s="88" t="s">
        <v>805</v>
      </c>
      <c r="BF334" s="88" t="s">
        <v>835</v>
      </c>
    </row>
    <row r="335" spans="1:58" x14ac:dyDescent="0.2">
      <c r="A335" s="83">
        <v>148234</v>
      </c>
      <c r="B335" s="84" t="s">
        <v>142</v>
      </c>
      <c r="C335" s="84">
        <v>-68694.320000000007</v>
      </c>
      <c r="D335" s="84">
        <v>0</v>
      </c>
      <c r="E335" s="84">
        <v>0</v>
      </c>
      <c r="F335" s="85">
        <f t="shared" si="103"/>
        <v>0</v>
      </c>
      <c r="G335" s="84">
        <v>-68694.320000000007</v>
      </c>
      <c r="H335" s="84">
        <v>0</v>
      </c>
      <c r="I335" s="84">
        <v>0</v>
      </c>
      <c r="J335" s="85">
        <f t="shared" si="102"/>
        <v>0</v>
      </c>
      <c r="K335" s="86">
        <v>-68694.320000000007</v>
      </c>
      <c r="L335" s="86">
        <v>0</v>
      </c>
      <c r="M335" s="86">
        <v>0</v>
      </c>
      <c r="N335" s="87">
        <f t="shared" si="104"/>
        <v>0</v>
      </c>
      <c r="O335" s="84">
        <v>-68694.320000000007</v>
      </c>
      <c r="P335" s="84">
        <v>0</v>
      </c>
      <c r="Q335" s="84">
        <v>0</v>
      </c>
      <c r="R335" s="85">
        <f t="shared" si="105"/>
        <v>0</v>
      </c>
      <c r="S335" s="84">
        <v>0</v>
      </c>
      <c r="T335" s="84">
        <v>0</v>
      </c>
      <c r="U335" s="84">
        <v>0</v>
      </c>
      <c r="V335" s="85">
        <f t="shared" si="106"/>
        <v>0</v>
      </c>
      <c r="W335" s="84">
        <v>0</v>
      </c>
      <c r="X335" s="84">
        <v>0</v>
      </c>
      <c r="Y335" s="84">
        <v>0</v>
      </c>
      <c r="Z335" s="85">
        <f t="shared" si="107"/>
        <v>0</v>
      </c>
      <c r="AA335" s="84">
        <v>0</v>
      </c>
      <c r="AB335" s="84">
        <v>0</v>
      </c>
      <c r="AC335" s="84">
        <v>0</v>
      </c>
      <c r="AD335" s="85">
        <f t="shared" si="108"/>
        <v>0</v>
      </c>
      <c r="AE335" s="84">
        <v>0</v>
      </c>
      <c r="AF335" s="84">
        <v>0</v>
      </c>
      <c r="AG335" s="84">
        <v>0</v>
      </c>
      <c r="AH335" s="85">
        <f t="shared" si="109"/>
        <v>0</v>
      </c>
      <c r="AI335" s="86">
        <v>0</v>
      </c>
      <c r="AJ335" s="86">
        <v>0</v>
      </c>
      <c r="AK335" s="86">
        <v>0</v>
      </c>
      <c r="AL335" s="87">
        <f t="shared" si="110"/>
        <v>0</v>
      </c>
      <c r="AM335" s="84">
        <v>0</v>
      </c>
      <c r="AN335" s="84">
        <v>0</v>
      </c>
      <c r="AO335" s="84">
        <v>0</v>
      </c>
      <c r="AP335" s="85">
        <f t="shared" si="111"/>
        <v>0</v>
      </c>
      <c r="AQ335" s="99">
        <v>0</v>
      </c>
      <c r="AR335" s="86">
        <v>0</v>
      </c>
      <c r="AS335" s="84">
        <v>0</v>
      </c>
      <c r="AT335" s="85">
        <f t="shared" si="113"/>
        <v>0</v>
      </c>
      <c r="AU335" s="84"/>
      <c r="AV335" s="86"/>
      <c r="AW335" s="86"/>
      <c r="AX335" s="87">
        <f t="shared" si="114"/>
        <v>0</v>
      </c>
      <c r="AY335" s="86">
        <f t="shared" si="115"/>
        <v>-274777.28000000003</v>
      </c>
      <c r="AZ335" s="86">
        <f t="shared" si="116"/>
        <v>0</v>
      </c>
      <c r="BA335" s="86">
        <f t="shared" si="117"/>
        <v>0</v>
      </c>
      <c r="BB335" s="85">
        <f t="shared" si="112"/>
        <v>0</v>
      </c>
      <c r="BC335" s="88" t="s">
        <v>804</v>
      </c>
      <c r="BD335" s="88" t="s">
        <v>804</v>
      </c>
      <c r="BE335" s="88" t="s">
        <v>805</v>
      </c>
      <c r="BF335" s="88" t="e">
        <v>#N/A</v>
      </c>
    </row>
    <row r="336" spans="1:58" x14ac:dyDescent="0.2">
      <c r="A336" s="83">
        <v>149892</v>
      </c>
      <c r="B336" s="84" t="s">
        <v>168</v>
      </c>
      <c r="C336" s="84">
        <v>175323.02</v>
      </c>
      <c r="D336" s="84">
        <v>413205</v>
      </c>
      <c r="E336" s="84">
        <v>54.75</v>
      </c>
      <c r="F336" s="85">
        <f t="shared" si="103"/>
        <v>12.729010055541437</v>
      </c>
      <c r="G336" s="84">
        <v>53007.519999999997</v>
      </c>
      <c r="H336" s="84">
        <v>435560</v>
      </c>
      <c r="I336" s="84">
        <v>57</v>
      </c>
      <c r="J336" s="85">
        <f t="shared" ref="J336:J367" si="118">IFERROR(G336/(H336/31),0)</f>
        <v>3.7726906051979059</v>
      </c>
      <c r="K336" s="86">
        <v>73869.33</v>
      </c>
      <c r="L336" s="86">
        <v>892980</v>
      </c>
      <c r="M336" s="86">
        <v>121</v>
      </c>
      <c r="N336" s="87">
        <f t="shared" si="104"/>
        <v>2.4816680104817577</v>
      </c>
      <c r="O336" s="84">
        <v>310202.84000000003</v>
      </c>
      <c r="P336" s="84">
        <v>746075</v>
      </c>
      <c r="Q336" s="84">
        <v>105</v>
      </c>
      <c r="R336" s="85">
        <f t="shared" si="105"/>
        <v>12.88917071340013</v>
      </c>
      <c r="S336" s="84">
        <v>-15874.38</v>
      </c>
      <c r="T336" s="84">
        <v>393140</v>
      </c>
      <c r="U336" s="84">
        <v>55.5</v>
      </c>
      <c r="V336" s="85">
        <f t="shared" si="106"/>
        <v>-1.2517316477590679</v>
      </c>
      <c r="W336" s="84">
        <v>-21256.37</v>
      </c>
      <c r="X336" s="84">
        <v>726800</v>
      </c>
      <c r="Y336" s="84">
        <v>102.5</v>
      </c>
      <c r="Z336" s="85">
        <f t="shared" si="107"/>
        <v>-0.87739556962025311</v>
      </c>
      <c r="AA336" s="84">
        <v>21578.63</v>
      </c>
      <c r="AB336" s="84">
        <v>378552</v>
      </c>
      <c r="AC336" s="84">
        <v>55.4</v>
      </c>
      <c r="AD336" s="85">
        <f t="shared" si="108"/>
        <v>1.7670954849003571</v>
      </c>
      <c r="AE336" s="84">
        <v>78746.63</v>
      </c>
      <c r="AF336" s="84">
        <v>551970</v>
      </c>
      <c r="AG336" s="84">
        <v>79</v>
      </c>
      <c r="AH336" s="85">
        <f t="shared" si="109"/>
        <v>4.2799407576498725</v>
      </c>
      <c r="AI336" s="86">
        <v>15246.38</v>
      </c>
      <c r="AJ336" s="86">
        <v>942520</v>
      </c>
      <c r="AK336" s="86">
        <v>130.75</v>
      </c>
      <c r="AL336" s="87">
        <f t="shared" si="110"/>
        <v>0.50146180452404188</v>
      </c>
      <c r="AM336" s="84">
        <v>-60891.65</v>
      </c>
      <c r="AN336" s="84">
        <v>1196715</v>
      </c>
      <c r="AO336" s="84">
        <v>165.75</v>
      </c>
      <c r="AP336" s="85">
        <f t="shared" si="111"/>
        <v>-1.5773522935703155</v>
      </c>
      <c r="AQ336" s="99">
        <v>99152.35</v>
      </c>
      <c r="AR336" s="86">
        <v>1100010</v>
      </c>
      <c r="AS336" s="84">
        <v>150.5</v>
      </c>
      <c r="AT336" s="85">
        <f t="shared" si="113"/>
        <v>2.5238550558631285</v>
      </c>
      <c r="AU336" s="84"/>
      <c r="AV336" s="86"/>
      <c r="AW336" s="86"/>
      <c r="AX336" s="87">
        <f t="shared" si="114"/>
        <v>0</v>
      </c>
      <c r="AY336" s="86">
        <f t="shared" si="115"/>
        <v>729104.29999999993</v>
      </c>
      <c r="AZ336" s="86">
        <f t="shared" si="116"/>
        <v>7777527</v>
      </c>
      <c r="BA336" s="86">
        <f t="shared" si="117"/>
        <v>1077.1500000000001</v>
      </c>
      <c r="BB336" s="85">
        <f t="shared" si="112"/>
        <v>2.8123501210603319</v>
      </c>
      <c r="BC336" s="88" t="s">
        <v>804</v>
      </c>
      <c r="BD336" s="88" t="s">
        <v>804</v>
      </c>
      <c r="BE336" s="88" t="s">
        <v>805</v>
      </c>
      <c r="BF336" s="88" t="s">
        <v>835</v>
      </c>
    </row>
    <row r="337" spans="1:58" x14ac:dyDescent="0.2">
      <c r="A337" s="83">
        <v>170464</v>
      </c>
      <c r="B337" s="84" t="s">
        <v>182</v>
      </c>
      <c r="C337" s="84">
        <v>-3919.34</v>
      </c>
      <c r="D337" s="84">
        <v>186860</v>
      </c>
      <c r="E337" s="84">
        <v>25</v>
      </c>
      <c r="F337" s="85">
        <f t="shared" si="103"/>
        <v>-0.62924221342181308</v>
      </c>
      <c r="G337" s="84">
        <v>-14385.34</v>
      </c>
      <c r="H337" s="84">
        <v>185880</v>
      </c>
      <c r="I337" s="84">
        <v>23.5</v>
      </c>
      <c r="J337" s="85">
        <f t="shared" si="118"/>
        <v>-2.3991044760060256</v>
      </c>
      <c r="K337" s="86">
        <v>60212.160000000003</v>
      </c>
      <c r="L337" s="86">
        <v>206640</v>
      </c>
      <c r="M337" s="86">
        <v>28</v>
      </c>
      <c r="N337" s="87">
        <f t="shared" si="104"/>
        <v>8.741602787456447</v>
      </c>
      <c r="O337" s="84">
        <v>113857.66</v>
      </c>
      <c r="P337" s="84">
        <v>395130</v>
      </c>
      <c r="Q337" s="84">
        <v>55.5</v>
      </c>
      <c r="R337" s="85">
        <f t="shared" si="105"/>
        <v>8.9327245716599606</v>
      </c>
      <c r="S337" s="84">
        <v>51907.65</v>
      </c>
      <c r="T337" s="84">
        <v>208000</v>
      </c>
      <c r="U337" s="84">
        <v>30</v>
      </c>
      <c r="V337" s="85">
        <f t="shared" si="106"/>
        <v>7.736236298076923</v>
      </c>
      <c r="W337" s="84">
        <v>-27997.35</v>
      </c>
      <c r="X337" s="84">
        <v>313330</v>
      </c>
      <c r="Y337" s="84">
        <v>44.75</v>
      </c>
      <c r="Z337" s="85">
        <f t="shared" si="107"/>
        <v>-2.6806258577218904</v>
      </c>
      <c r="AA337" s="84">
        <v>-9682.35</v>
      </c>
      <c r="AB337" s="84">
        <v>164460</v>
      </c>
      <c r="AC337" s="84">
        <v>24</v>
      </c>
      <c r="AD337" s="85">
        <f t="shared" si="108"/>
        <v>-1.8250811747537397</v>
      </c>
      <c r="AE337" s="84">
        <v>71532.649999999994</v>
      </c>
      <c r="AF337" s="84">
        <v>240735</v>
      </c>
      <c r="AG337" s="84">
        <v>34.5</v>
      </c>
      <c r="AH337" s="85">
        <f t="shared" si="109"/>
        <v>8.9142812636301318</v>
      </c>
      <c r="AI337" s="86">
        <v>73965.149999999994</v>
      </c>
      <c r="AJ337" s="86">
        <v>300100</v>
      </c>
      <c r="AK337" s="86">
        <v>42</v>
      </c>
      <c r="AL337" s="87">
        <f t="shared" si="110"/>
        <v>7.6405186604465181</v>
      </c>
      <c r="AM337" s="84">
        <v>5455.15</v>
      </c>
      <c r="AN337" s="84">
        <v>116625</v>
      </c>
      <c r="AO337" s="84">
        <v>16.25</v>
      </c>
      <c r="AP337" s="85">
        <f t="shared" si="111"/>
        <v>1.4500291532690246</v>
      </c>
      <c r="AQ337" s="99">
        <v>-5769.85</v>
      </c>
      <c r="AR337" s="86">
        <v>33660</v>
      </c>
      <c r="AS337" s="84">
        <v>4.25</v>
      </c>
      <c r="AT337" s="85">
        <f t="shared" si="113"/>
        <v>-4.7996375519904939</v>
      </c>
      <c r="AU337" s="84"/>
      <c r="AV337" s="86"/>
      <c r="AW337" s="86"/>
      <c r="AX337" s="87">
        <f t="shared" si="114"/>
        <v>0</v>
      </c>
      <c r="AY337" s="86">
        <f t="shared" si="115"/>
        <v>315176.19000000006</v>
      </c>
      <c r="AZ337" s="86">
        <f t="shared" si="116"/>
        <v>2351420</v>
      </c>
      <c r="BA337" s="86">
        <f t="shared" si="117"/>
        <v>327.75</v>
      </c>
      <c r="BB337" s="85">
        <f t="shared" si="112"/>
        <v>4.0210960611035036</v>
      </c>
      <c r="BC337" s="88" t="s">
        <v>804</v>
      </c>
      <c r="BD337" s="88" t="s">
        <v>804</v>
      </c>
      <c r="BE337" s="88" t="s">
        <v>805</v>
      </c>
      <c r="BF337" s="88" t="s">
        <v>835</v>
      </c>
    </row>
    <row r="338" spans="1:58" x14ac:dyDescent="0.2">
      <c r="A338" s="83">
        <v>171947</v>
      </c>
      <c r="B338" s="84" t="s">
        <v>207</v>
      </c>
      <c r="C338" s="84">
        <v>514845.55</v>
      </c>
      <c r="D338" s="84">
        <v>2663464</v>
      </c>
      <c r="E338" s="84">
        <v>355.05</v>
      </c>
      <c r="F338" s="85">
        <f t="shared" si="103"/>
        <v>5.7989770088876744</v>
      </c>
      <c r="G338" s="84">
        <v>161873.60000000001</v>
      </c>
      <c r="H338" s="84">
        <v>2303331</v>
      </c>
      <c r="I338" s="84">
        <v>295.70000000000005</v>
      </c>
      <c r="J338" s="85">
        <f t="shared" si="118"/>
        <v>2.1786193994697247</v>
      </c>
      <c r="K338" s="86">
        <v>-89706.29</v>
      </c>
      <c r="L338" s="86">
        <v>2681260</v>
      </c>
      <c r="M338" s="86">
        <v>360.75</v>
      </c>
      <c r="N338" s="87">
        <f t="shared" si="104"/>
        <v>-1.0037029978442971</v>
      </c>
      <c r="O338" s="84">
        <v>-142646.31</v>
      </c>
      <c r="P338" s="84">
        <v>2649675</v>
      </c>
      <c r="Q338" s="84">
        <v>370.75</v>
      </c>
      <c r="R338" s="85">
        <f t="shared" si="105"/>
        <v>-1.6688973591100795</v>
      </c>
      <c r="S338" s="84">
        <v>-17458.16</v>
      </c>
      <c r="T338" s="84">
        <v>3309090</v>
      </c>
      <c r="U338" s="84">
        <v>475.5</v>
      </c>
      <c r="V338" s="85">
        <f t="shared" si="106"/>
        <v>-0.16355038998637086</v>
      </c>
      <c r="W338" s="84">
        <v>-149846.16</v>
      </c>
      <c r="X338" s="84">
        <v>3842466</v>
      </c>
      <c r="Y338" s="84">
        <v>550.45000000000005</v>
      </c>
      <c r="Z338" s="85">
        <f t="shared" si="107"/>
        <v>-1.1699218158338942</v>
      </c>
      <c r="AA338" s="84">
        <v>-109175.18</v>
      </c>
      <c r="AB338" s="84">
        <v>3863135</v>
      </c>
      <c r="AC338" s="84">
        <v>561.5</v>
      </c>
      <c r="AD338" s="85">
        <f t="shared" si="108"/>
        <v>-0.87608395254113558</v>
      </c>
      <c r="AE338" s="84">
        <v>-43626.09</v>
      </c>
      <c r="AF338" s="84">
        <v>3747380</v>
      </c>
      <c r="AG338" s="84">
        <v>532.5</v>
      </c>
      <c r="AH338" s="85">
        <f t="shared" si="109"/>
        <v>-0.34925273124156075</v>
      </c>
      <c r="AI338" s="86">
        <v>-357855.01</v>
      </c>
      <c r="AJ338" s="86">
        <v>4172205</v>
      </c>
      <c r="AK338" s="86">
        <v>584.5</v>
      </c>
      <c r="AL338" s="87">
        <f t="shared" si="110"/>
        <v>-2.6589070551423051</v>
      </c>
      <c r="AM338" s="84">
        <v>131272.53</v>
      </c>
      <c r="AN338" s="84">
        <v>4191400</v>
      </c>
      <c r="AO338" s="84">
        <v>585</v>
      </c>
      <c r="AP338" s="85">
        <f t="shared" si="111"/>
        <v>0.9709043350670421</v>
      </c>
      <c r="AQ338" s="99">
        <v>192804.03</v>
      </c>
      <c r="AR338" s="86">
        <v>3673105</v>
      </c>
      <c r="AS338" s="84">
        <v>500.25</v>
      </c>
      <c r="AT338" s="85">
        <f t="shared" si="113"/>
        <v>1.4697409521372247</v>
      </c>
      <c r="AU338" s="84"/>
      <c r="AV338" s="86"/>
      <c r="AW338" s="86"/>
      <c r="AX338" s="87">
        <f t="shared" si="114"/>
        <v>0</v>
      </c>
      <c r="AY338" s="86">
        <f t="shared" si="115"/>
        <v>90482.50999999998</v>
      </c>
      <c r="AZ338" s="86">
        <f t="shared" si="116"/>
        <v>37096511</v>
      </c>
      <c r="BA338" s="86">
        <f t="shared" si="117"/>
        <v>5171.95</v>
      </c>
      <c r="BB338" s="85">
        <f t="shared" si="112"/>
        <v>7.3173331583662932E-2</v>
      </c>
      <c r="BC338" s="88" t="s">
        <v>804</v>
      </c>
      <c r="BD338" s="88" t="s">
        <v>804</v>
      </c>
      <c r="BE338" s="88" t="s">
        <v>805</v>
      </c>
      <c r="BF338" s="88" t="s">
        <v>835</v>
      </c>
    </row>
    <row r="339" spans="1:58" x14ac:dyDescent="0.2">
      <c r="A339" s="83">
        <v>172055</v>
      </c>
      <c r="B339" s="84" t="s">
        <v>209</v>
      </c>
      <c r="C339" s="84">
        <v>136772.32999999999</v>
      </c>
      <c r="D339" s="84">
        <v>175050</v>
      </c>
      <c r="E339" s="84">
        <v>22.5</v>
      </c>
      <c r="F339" s="85">
        <f t="shared" si="103"/>
        <v>23.43998800342759</v>
      </c>
      <c r="G339" s="84">
        <v>143223.88</v>
      </c>
      <c r="H339" s="84">
        <v>59850</v>
      </c>
      <c r="I339" s="84">
        <v>7.5</v>
      </c>
      <c r="J339" s="85">
        <f t="shared" si="118"/>
        <v>74.184465831244779</v>
      </c>
      <c r="K339" s="86">
        <v>97598.88</v>
      </c>
      <c r="L339" s="86">
        <v>0</v>
      </c>
      <c r="M339" s="86">
        <v>0</v>
      </c>
      <c r="N339" s="87">
        <f t="shared" si="104"/>
        <v>0</v>
      </c>
      <c r="O339" s="84">
        <v>78963.710000000006</v>
      </c>
      <c r="P339" s="84">
        <v>142400</v>
      </c>
      <c r="Q339" s="84">
        <v>20</v>
      </c>
      <c r="R339" s="85">
        <f t="shared" si="105"/>
        <v>17.19013349719101</v>
      </c>
      <c r="S339" s="84">
        <v>48963.71</v>
      </c>
      <c r="T339" s="84">
        <v>0</v>
      </c>
      <c r="U339" s="84">
        <v>0</v>
      </c>
      <c r="V339" s="85">
        <f t="shared" si="106"/>
        <v>0</v>
      </c>
      <c r="W339" s="84">
        <v>113129.31</v>
      </c>
      <c r="X339" s="84">
        <v>120650</v>
      </c>
      <c r="Y339" s="84">
        <v>17.5</v>
      </c>
      <c r="Z339" s="85">
        <f t="shared" si="107"/>
        <v>28.129956900124327</v>
      </c>
      <c r="AA339" s="84">
        <v>97104.27</v>
      </c>
      <c r="AB339" s="84">
        <v>17100</v>
      </c>
      <c r="AC339" s="84">
        <v>2.5</v>
      </c>
      <c r="AD339" s="85">
        <f t="shared" si="108"/>
        <v>176.0369807017544</v>
      </c>
      <c r="AE339" s="84">
        <v>-27895.73</v>
      </c>
      <c r="AF339" s="84">
        <v>0</v>
      </c>
      <c r="AG339" s="84">
        <v>0</v>
      </c>
      <c r="AH339" s="85">
        <f t="shared" si="109"/>
        <v>0</v>
      </c>
      <c r="AI339" s="86">
        <v>79528.3</v>
      </c>
      <c r="AJ339" s="86">
        <v>199510</v>
      </c>
      <c r="AK339" s="86">
        <v>28.5</v>
      </c>
      <c r="AL339" s="87">
        <f t="shared" si="110"/>
        <v>12.357161545787179</v>
      </c>
      <c r="AM339" s="84">
        <v>111059.54</v>
      </c>
      <c r="AN339" s="84">
        <v>87750</v>
      </c>
      <c r="AO339" s="84">
        <v>12.5</v>
      </c>
      <c r="AP339" s="85">
        <f t="shared" si="111"/>
        <v>39.23470928774929</v>
      </c>
      <c r="AQ339" s="99">
        <v>73032.179999999993</v>
      </c>
      <c r="AR339" s="86">
        <v>0</v>
      </c>
      <c r="AS339" s="84">
        <v>0</v>
      </c>
      <c r="AT339" s="85">
        <f t="shared" si="113"/>
        <v>0</v>
      </c>
      <c r="AU339" s="84"/>
      <c r="AV339" s="86"/>
      <c r="AW339" s="86"/>
      <c r="AX339" s="87">
        <f t="shared" si="114"/>
        <v>0</v>
      </c>
      <c r="AY339" s="86">
        <f t="shared" si="115"/>
        <v>951480.38000000012</v>
      </c>
      <c r="AZ339" s="86">
        <f t="shared" si="116"/>
        <v>802310</v>
      </c>
      <c r="BA339" s="86">
        <f t="shared" si="117"/>
        <v>111</v>
      </c>
      <c r="BB339" s="85">
        <f t="shared" si="112"/>
        <v>35.577783400431258</v>
      </c>
      <c r="BC339" s="88" t="s">
        <v>804</v>
      </c>
      <c r="BD339" s="88" t="s">
        <v>804</v>
      </c>
      <c r="BE339" s="88" t="s">
        <v>805</v>
      </c>
      <c r="BF339" s="88" t="s">
        <v>835</v>
      </c>
    </row>
    <row r="340" spans="1:58" x14ac:dyDescent="0.2">
      <c r="A340" s="83">
        <v>172408</v>
      </c>
      <c r="B340" s="84" t="s">
        <v>221</v>
      </c>
      <c r="C340" s="84">
        <v>-1324.7</v>
      </c>
      <c r="D340" s="84">
        <v>0</v>
      </c>
      <c r="E340" s="84">
        <v>0</v>
      </c>
      <c r="F340" s="85">
        <f t="shared" si="103"/>
        <v>0</v>
      </c>
      <c r="G340" s="84">
        <v>-1324.7</v>
      </c>
      <c r="H340" s="84">
        <v>0</v>
      </c>
      <c r="I340" s="84">
        <v>0</v>
      </c>
      <c r="J340" s="85">
        <f t="shared" si="118"/>
        <v>0</v>
      </c>
      <c r="K340" s="86">
        <v>-1324.7</v>
      </c>
      <c r="L340" s="86">
        <v>0</v>
      </c>
      <c r="M340" s="86">
        <v>0</v>
      </c>
      <c r="N340" s="87">
        <f t="shared" si="104"/>
        <v>0</v>
      </c>
      <c r="O340" s="84">
        <v>-1324.7</v>
      </c>
      <c r="P340" s="84">
        <v>0</v>
      </c>
      <c r="Q340" s="84">
        <v>0</v>
      </c>
      <c r="R340" s="85">
        <f t="shared" si="105"/>
        <v>0</v>
      </c>
      <c r="S340" s="84">
        <v>0</v>
      </c>
      <c r="T340" s="84">
        <v>0</v>
      </c>
      <c r="U340" s="84">
        <v>0</v>
      </c>
      <c r="V340" s="85">
        <f t="shared" si="106"/>
        <v>0</v>
      </c>
      <c r="W340" s="84">
        <v>0</v>
      </c>
      <c r="X340" s="84">
        <v>0</v>
      </c>
      <c r="Y340" s="84">
        <v>0</v>
      </c>
      <c r="Z340" s="85">
        <f t="shared" si="107"/>
        <v>0</v>
      </c>
      <c r="AA340" s="84">
        <v>0</v>
      </c>
      <c r="AB340" s="84">
        <v>0</v>
      </c>
      <c r="AC340" s="84">
        <v>0</v>
      </c>
      <c r="AD340" s="85">
        <f t="shared" si="108"/>
        <v>0</v>
      </c>
      <c r="AE340" s="84">
        <v>0</v>
      </c>
      <c r="AF340" s="84">
        <v>0</v>
      </c>
      <c r="AG340" s="84">
        <v>0</v>
      </c>
      <c r="AH340" s="85">
        <f t="shared" si="109"/>
        <v>0</v>
      </c>
      <c r="AI340" s="86">
        <v>0</v>
      </c>
      <c r="AJ340" s="86">
        <v>0</v>
      </c>
      <c r="AK340" s="86">
        <v>0</v>
      </c>
      <c r="AL340" s="87">
        <f t="shared" si="110"/>
        <v>0</v>
      </c>
      <c r="AM340" s="84">
        <v>0</v>
      </c>
      <c r="AN340" s="84">
        <v>0</v>
      </c>
      <c r="AO340" s="84">
        <v>0</v>
      </c>
      <c r="AP340" s="85">
        <f t="shared" si="111"/>
        <v>0</v>
      </c>
      <c r="AQ340" s="99">
        <v>0</v>
      </c>
      <c r="AR340" s="86">
        <v>0</v>
      </c>
      <c r="AS340" s="84">
        <v>0</v>
      </c>
      <c r="AT340" s="85">
        <f t="shared" si="113"/>
        <v>0</v>
      </c>
      <c r="AU340" s="84"/>
      <c r="AV340" s="86"/>
      <c r="AW340" s="86"/>
      <c r="AX340" s="87">
        <f t="shared" si="114"/>
        <v>0</v>
      </c>
      <c r="AY340" s="86">
        <f t="shared" si="115"/>
        <v>-5298.8</v>
      </c>
      <c r="AZ340" s="86">
        <f t="shared" si="116"/>
        <v>0</v>
      </c>
      <c r="BA340" s="86">
        <f t="shared" si="117"/>
        <v>0</v>
      </c>
      <c r="BB340" s="85">
        <f t="shared" si="112"/>
        <v>0</v>
      </c>
      <c r="BC340" s="88" t="s">
        <v>804</v>
      </c>
      <c r="BD340" s="88" t="s">
        <v>804</v>
      </c>
      <c r="BE340" s="88" t="s">
        <v>805</v>
      </c>
      <c r="BF340" s="88" t="s">
        <v>835</v>
      </c>
    </row>
    <row r="341" spans="1:58" x14ac:dyDescent="0.2">
      <c r="A341" s="83">
        <v>172742</v>
      </c>
      <c r="B341" s="84" t="s">
        <v>233</v>
      </c>
      <c r="C341" s="84">
        <v>0</v>
      </c>
      <c r="D341" s="84">
        <v>0</v>
      </c>
      <c r="E341" s="84">
        <v>0</v>
      </c>
      <c r="F341" s="85">
        <f t="shared" si="103"/>
        <v>0</v>
      </c>
      <c r="G341" s="84">
        <v>0</v>
      </c>
      <c r="H341" s="84">
        <v>0</v>
      </c>
      <c r="I341" s="84">
        <v>0</v>
      </c>
      <c r="J341" s="85">
        <f t="shared" si="118"/>
        <v>0</v>
      </c>
      <c r="K341" s="86">
        <v>0</v>
      </c>
      <c r="L341" s="86">
        <v>0</v>
      </c>
      <c r="M341" s="86">
        <v>0</v>
      </c>
      <c r="N341" s="87">
        <f t="shared" si="104"/>
        <v>0</v>
      </c>
      <c r="O341" s="84">
        <v>0</v>
      </c>
      <c r="P341" s="84">
        <v>0</v>
      </c>
      <c r="Q341" s="84">
        <v>0</v>
      </c>
      <c r="R341" s="85">
        <f t="shared" si="105"/>
        <v>0</v>
      </c>
      <c r="S341" s="84">
        <v>0</v>
      </c>
      <c r="T341" s="84">
        <v>0</v>
      </c>
      <c r="U341" s="84">
        <v>0</v>
      </c>
      <c r="V341" s="85">
        <f t="shared" si="106"/>
        <v>0</v>
      </c>
      <c r="W341" s="84">
        <v>0</v>
      </c>
      <c r="X341" s="84">
        <v>0</v>
      </c>
      <c r="Y341" s="84">
        <v>0</v>
      </c>
      <c r="Z341" s="85">
        <f t="shared" si="107"/>
        <v>0</v>
      </c>
      <c r="AA341" s="84">
        <v>0</v>
      </c>
      <c r="AB341" s="84">
        <v>0</v>
      </c>
      <c r="AC341" s="84">
        <v>0</v>
      </c>
      <c r="AD341" s="85">
        <f t="shared" si="108"/>
        <v>0</v>
      </c>
      <c r="AE341" s="84">
        <v>0</v>
      </c>
      <c r="AF341" s="84">
        <v>0</v>
      </c>
      <c r="AG341" s="84">
        <v>0</v>
      </c>
      <c r="AH341" s="85">
        <f t="shared" si="109"/>
        <v>0</v>
      </c>
      <c r="AI341" s="86">
        <v>0</v>
      </c>
      <c r="AJ341" s="86">
        <v>0</v>
      </c>
      <c r="AK341" s="86">
        <v>0</v>
      </c>
      <c r="AL341" s="87">
        <f t="shared" si="110"/>
        <v>0</v>
      </c>
      <c r="AM341" s="84">
        <v>0</v>
      </c>
      <c r="AN341" s="84">
        <v>0</v>
      </c>
      <c r="AO341" s="84">
        <v>0</v>
      </c>
      <c r="AP341" s="85">
        <f t="shared" si="111"/>
        <v>0</v>
      </c>
      <c r="AQ341" s="99">
        <v>0</v>
      </c>
      <c r="AR341" s="86">
        <v>0</v>
      </c>
      <c r="AS341" s="84">
        <v>0</v>
      </c>
      <c r="AT341" s="85">
        <f t="shared" si="113"/>
        <v>0</v>
      </c>
      <c r="AU341" s="84"/>
      <c r="AV341" s="86"/>
      <c r="AW341" s="86"/>
      <c r="AX341" s="87">
        <f t="shared" si="114"/>
        <v>0</v>
      </c>
      <c r="AY341" s="86">
        <f t="shared" si="115"/>
        <v>0</v>
      </c>
      <c r="AZ341" s="86">
        <f t="shared" si="116"/>
        <v>0</v>
      </c>
      <c r="BA341" s="86">
        <f t="shared" si="117"/>
        <v>0</v>
      </c>
      <c r="BB341" s="85">
        <f t="shared" si="112"/>
        <v>0</v>
      </c>
      <c r="BC341" s="88" t="s">
        <v>804</v>
      </c>
      <c r="BD341" s="88" t="s">
        <v>804</v>
      </c>
      <c r="BE341" s="88" t="s">
        <v>805</v>
      </c>
      <c r="BF341" s="88" t="s">
        <v>835</v>
      </c>
    </row>
    <row r="342" spans="1:58" x14ac:dyDescent="0.2">
      <c r="A342" s="83">
        <v>176279</v>
      </c>
      <c r="B342" s="84" t="s">
        <v>299</v>
      </c>
      <c r="C342" s="84">
        <v>758991.54</v>
      </c>
      <c r="D342" s="84">
        <v>732445</v>
      </c>
      <c r="E342" s="84">
        <v>95.75</v>
      </c>
      <c r="F342" s="85">
        <f t="shared" si="103"/>
        <v>31.087311948337423</v>
      </c>
      <c r="G342" s="84">
        <v>757765.54</v>
      </c>
      <c r="H342" s="84">
        <v>843340</v>
      </c>
      <c r="I342" s="84">
        <v>108</v>
      </c>
      <c r="J342" s="85">
        <f t="shared" si="118"/>
        <v>27.854402423696257</v>
      </c>
      <c r="K342" s="86">
        <v>436642.54</v>
      </c>
      <c r="L342" s="86">
        <v>496985</v>
      </c>
      <c r="M342" s="86">
        <v>65.75</v>
      </c>
      <c r="N342" s="87">
        <f t="shared" si="104"/>
        <v>26.35748805295934</v>
      </c>
      <c r="O342" s="84">
        <v>703456.31</v>
      </c>
      <c r="P342" s="84">
        <v>854196</v>
      </c>
      <c r="Q342" s="84">
        <v>118.45</v>
      </c>
      <c r="R342" s="85">
        <f t="shared" si="105"/>
        <v>25.529440093374355</v>
      </c>
      <c r="S342" s="84">
        <v>672601.31</v>
      </c>
      <c r="T342" s="84">
        <v>485534</v>
      </c>
      <c r="U342" s="84">
        <v>68.8</v>
      </c>
      <c r="V342" s="85">
        <f t="shared" si="106"/>
        <v>42.943729193012231</v>
      </c>
      <c r="W342" s="84">
        <v>360857.05</v>
      </c>
      <c r="X342" s="84">
        <v>403990</v>
      </c>
      <c r="Y342" s="84">
        <v>55.5</v>
      </c>
      <c r="Z342" s="85">
        <f t="shared" si="107"/>
        <v>26.796978885615978</v>
      </c>
      <c r="AA342" s="84">
        <v>518095.57</v>
      </c>
      <c r="AB342" s="84">
        <v>800155</v>
      </c>
      <c r="AC342" s="84">
        <v>112</v>
      </c>
      <c r="AD342" s="85">
        <f t="shared" si="108"/>
        <v>20.072314326599219</v>
      </c>
      <c r="AE342" s="84">
        <v>544229.56000000006</v>
      </c>
      <c r="AF342" s="84">
        <v>432250</v>
      </c>
      <c r="AG342" s="84">
        <v>60</v>
      </c>
      <c r="AH342" s="85">
        <f t="shared" si="109"/>
        <v>37.77186072874494</v>
      </c>
      <c r="AI342" s="86">
        <v>449926.5</v>
      </c>
      <c r="AJ342" s="86">
        <v>1251393</v>
      </c>
      <c r="AK342" s="86">
        <v>168.4</v>
      </c>
      <c r="AL342" s="87">
        <f t="shared" si="110"/>
        <v>11.145756369102273</v>
      </c>
      <c r="AM342" s="84">
        <v>647377.51</v>
      </c>
      <c r="AN342" s="84">
        <v>776172</v>
      </c>
      <c r="AO342" s="84">
        <v>103.1</v>
      </c>
      <c r="AP342" s="85">
        <f t="shared" si="111"/>
        <v>25.85599945630608</v>
      </c>
      <c r="AQ342" s="99">
        <v>675775.51</v>
      </c>
      <c r="AR342" s="86">
        <v>973750</v>
      </c>
      <c r="AS342" s="84">
        <v>125</v>
      </c>
      <c r="AT342" s="85">
        <f t="shared" si="113"/>
        <v>19.43179900385109</v>
      </c>
      <c r="AU342" s="84"/>
      <c r="AV342" s="86"/>
      <c r="AW342" s="86"/>
      <c r="AX342" s="87">
        <f t="shared" si="114"/>
        <v>0</v>
      </c>
      <c r="AY342" s="86">
        <f t="shared" si="115"/>
        <v>6525718.9399999995</v>
      </c>
      <c r="AZ342" s="86">
        <f t="shared" si="116"/>
        <v>8050210</v>
      </c>
      <c r="BA342" s="86">
        <f t="shared" si="117"/>
        <v>1080.75</v>
      </c>
      <c r="BB342" s="85">
        <f t="shared" si="112"/>
        <v>24.318815061967328</v>
      </c>
      <c r="BC342" s="88" t="s">
        <v>804</v>
      </c>
      <c r="BD342" s="88" t="s">
        <v>804</v>
      </c>
      <c r="BE342" s="88" t="s">
        <v>805</v>
      </c>
      <c r="BF342" s="88" t="s">
        <v>835</v>
      </c>
    </row>
    <row r="343" spans="1:58" x14ac:dyDescent="0.2">
      <c r="A343" s="83">
        <v>177154</v>
      </c>
      <c r="B343" s="84" t="s">
        <v>325</v>
      </c>
      <c r="C343" s="84">
        <v>-94492.84</v>
      </c>
      <c r="D343" s="84">
        <v>0</v>
      </c>
      <c r="E343" s="84">
        <v>0</v>
      </c>
      <c r="F343" s="85">
        <f t="shared" si="103"/>
        <v>0</v>
      </c>
      <c r="G343" s="84">
        <v>-94492.84</v>
      </c>
      <c r="H343" s="84">
        <v>0</v>
      </c>
      <c r="I343" s="84">
        <v>0</v>
      </c>
      <c r="J343" s="85">
        <f t="shared" si="118"/>
        <v>0</v>
      </c>
      <c r="K343" s="86">
        <v>-94492.84</v>
      </c>
      <c r="L343" s="86">
        <v>0</v>
      </c>
      <c r="M343" s="86">
        <v>0</v>
      </c>
      <c r="N343" s="87">
        <f t="shared" si="104"/>
        <v>0</v>
      </c>
      <c r="O343" s="84">
        <v>-94492.84</v>
      </c>
      <c r="P343" s="84">
        <v>0</v>
      </c>
      <c r="Q343" s="84">
        <v>0</v>
      </c>
      <c r="R343" s="85">
        <f t="shared" si="105"/>
        <v>0</v>
      </c>
      <c r="S343" s="84">
        <v>-94492.84</v>
      </c>
      <c r="T343" s="84">
        <v>0</v>
      </c>
      <c r="U343" s="84">
        <v>0</v>
      </c>
      <c r="V343" s="85">
        <f t="shared" si="106"/>
        <v>0</v>
      </c>
      <c r="W343" s="84">
        <v>-94492.84</v>
      </c>
      <c r="X343" s="84">
        <v>0</v>
      </c>
      <c r="Y343" s="84">
        <v>0</v>
      </c>
      <c r="Z343" s="85">
        <f t="shared" si="107"/>
        <v>0</v>
      </c>
      <c r="AA343" s="84">
        <v>-94492.84</v>
      </c>
      <c r="AB343" s="84">
        <v>0</v>
      </c>
      <c r="AC343" s="84">
        <v>0</v>
      </c>
      <c r="AD343" s="85">
        <f t="shared" si="108"/>
        <v>0</v>
      </c>
      <c r="AE343" s="84">
        <v>-94492.84</v>
      </c>
      <c r="AF343" s="84">
        <v>0</v>
      </c>
      <c r="AG343" s="84">
        <v>0</v>
      </c>
      <c r="AH343" s="85">
        <f t="shared" si="109"/>
        <v>0</v>
      </c>
      <c r="AI343" s="86">
        <v>-94492.84</v>
      </c>
      <c r="AJ343" s="86">
        <v>0</v>
      </c>
      <c r="AK343" s="86">
        <v>0</v>
      </c>
      <c r="AL343" s="87">
        <f t="shared" si="110"/>
        <v>0</v>
      </c>
      <c r="AM343" s="84">
        <v>-94492.84</v>
      </c>
      <c r="AN343" s="84">
        <v>0</v>
      </c>
      <c r="AO343" s="84">
        <v>0</v>
      </c>
      <c r="AP343" s="85">
        <f t="shared" si="111"/>
        <v>0</v>
      </c>
      <c r="AQ343" s="99">
        <v>-94492.84</v>
      </c>
      <c r="AR343" s="86">
        <v>0</v>
      </c>
      <c r="AS343" s="84">
        <v>0</v>
      </c>
      <c r="AT343" s="85">
        <f t="shared" si="113"/>
        <v>0</v>
      </c>
      <c r="AU343" s="84"/>
      <c r="AV343" s="86"/>
      <c r="AW343" s="86"/>
      <c r="AX343" s="87">
        <f t="shared" si="114"/>
        <v>0</v>
      </c>
      <c r="AY343" s="86">
        <f t="shared" si="115"/>
        <v>-1039421.2399999998</v>
      </c>
      <c r="AZ343" s="86">
        <f t="shared" si="116"/>
        <v>0</v>
      </c>
      <c r="BA343" s="86">
        <f t="shared" si="117"/>
        <v>0</v>
      </c>
      <c r="BB343" s="85">
        <f t="shared" si="112"/>
        <v>0</v>
      </c>
      <c r="BC343" s="88" t="s">
        <v>804</v>
      </c>
      <c r="BD343" s="88" t="s">
        <v>804</v>
      </c>
      <c r="BE343" s="88" t="s">
        <v>805</v>
      </c>
      <c r="BF343" s="88" t="s">
        <v>835</v>
      </c>
    </row>
    <row r="344" spans="1:58" x14ac:dyDescent="0.2">
      <c r="A344" s="83">
        <v>177184</v>
      </c>
      <c r="B344" s="84" t="s">
        <v>326</v>
      </c>
      <c r="C344" s="84">
        <v>-3554.91</v>
      </c>
      <c r="D344" s="84">
        <v>74300</v>
      </c>
      <c r="E344" s="84">
        <v>10</v>
      </c>
      <c r="F344" s="85">
        <f t="shared" si="103"/>
        <v>-1.4353606998654105</v>
      </c>
      <c r="G344" s="84">
        <v>-4579.91</v>
      </c>
      <c r="H344" s="84">
        <v>77050</v>
      </c>
      <c r="I344" s="84">
        <v>10</v>
      </c>
      <c r="J344" s="85">
        <f t="shared" si="118"/>
        <v>-1.8426633354964308</v>
      </c>
      <c r="K344" s="86">
        <v>-6404.91</v>
      </c>
      <c r="L344" s="86">
        <v>92250</v>
      </c>
      <c r="M344" s="86">
        <v>12.5</v>
      </c>
      <c r="N344" s="87">
        <f t="shared" si="104"/>
        <v>-2.0828975609756095</v>
      </c>
      <c r="O344" s="84">
        <v>-6004.91</v>
      </c>
      <c r="P344" s="84">
        <v>106950</v>
      </c>
      <c r="Q344" s="84">
        <v>15</v>
      </c>
      <c r="R344" s="85">
        <f t="shared" si="105"/>
        <v>-1.7405536231884058</v>
      </c>
      <c r="S344" s="84">
        <v>-5736.41</v>
      </c>
      <c r="T344" s="84">
        <v>94600</v>
      </c>
      <c r="U344" s="84">
        <v>13.75</v>
      </c>
      <c r="V344" s="85">
        <f t="shared" si="106"/>
        <v>-1.8797960887949261</v>
      </c>
      <c r="W344" s="84">
        <v>-3228.91</v>
      </c>
      <c r="X344" s="84">
        <v>52100</v>
      </c>
      <c r="Y344" s="84">
        <v>7.5</v>
      </c>
      <c r="Z344" s="85">
        <f t="shared" si="107"/>
        <v>-1.8592571976967369</v>
      </c>
      <c r="AA344" s="84">
        <v>-3728.91</v>
      </c>
      <c r="AB344" s="84">
        <v>17100</v>
      </c>
      <c r="AC344" s="84">
        <v>2.5</v>
      </c>
      <c r="AD344" s="85">
        <f t="shared" si="108"/>
        <v>-6.760012280701754</v>
      </c>
      <c r="AE344" s="84">
        <v>-3103.91</v>
      </c>
      <c r="AF344" s="84">
        <v>52600</v>
      </c>
      <c r="AG344" s="84">
        <v>7.5</v>
      </c>
      <c r="AH344" s="85">
        <f t="shared" si="109"/>
        <v>-1.7702908745247148</v>
      </c>
      <c r="AI344" s="86">
        <v>15571.09</v>
      </c>
      <c r="AJ344" s="86">
        <v>35700</v>
      </c>
      <c r="AK344" s="86">
        <v>5</v>
      </c>
      <c r="AL344" s="87">
        <f t="shared" si="110"/>
        <v>13.521114565826332</v>
      </c>
      <c r="AM344" s="84">
        <v>-1028.9100000000001</v>
      </c>
      <c r="AN344" s="84">
        <v>18050</v>
      </c>
      <c r="AO344" s="84">
        <v>2.5</v>
      </c>
      <c r="AP344" s="85">
        <f t="shared" si="111"/>
        <v>-1.7671030470914129</v>
      </c>
      <c r="AQ344" s="99">
        <v>-1753.91</v>
      </c>
      <c r="AR344" s="86">
        <v>18800</v>
      </c>
      <c r="AS344" s="84">
        <v>2.5</v>
      </c>
      <c r="AT344" s="85">
        <f t="shared" si="113"/>
        <v>-2.6122063829787234</v>
      </c>
      <c r="AU344" s="84"/>
      <c r="AV344" s="86"/>
      <c r="AW344" s="86"/>
      <c r="AX344" s="87">
        <f t="shared" si="114"/>
        <v>0</v>
      </c>
      <c r="AY344" s="86">
        <f t="shared" si="115"/>
        <v>-23554.51</v>
      </c>
      <c r="AZ344" s="86">
        <f t="shared" si="116"/>
        <v>639500</v>
      </c>
      <c r="BA344" s="86">
        <f t="shared" si="117"/>
        <v>88.75</v>
      </c>
      <c r="BB344" s="85">
        <f t="shared" si="112"/>
        <v>-1.1049809225957778</v>
      </c>
      <c r="BC344" s="88" t="s">
        <v>804</v>
      </c>
      <c r="BD344" s="88" t="s">
        <v>804</v>
      </c>
      <c r="BE344" s="88" t="s">
        <v>805</v>
      </c>
      <c r="BF344" s="88" t="s">
        <v>835</v>
      </c>
    </row>
    <row r="345" spans="1:58" x14ac:dyDescent="0.2">
      <c r="A345" s="83">
        <v>177382</v>
      </c>
      <c r="B345" s="84" t="s">
        <v>337</v>
      </c>
      <c r="C345" s="84">
        <v>0</v>
      </c>
      <c r="D345" s="84">
        <v>0</v>
      </c>
      <c r="E345" s="84">
        <v>0</v>
      </c>
      <c r="F345" s="85">
        <f t="shared" si="103"/>
        <v>0</v>
      </c>
      <c r="G345" s="84">
        <v>0</v>
      </c>
      <c r="H345" s="84">
        <v>0</v>
      </c>
      <c r="I345" s="84">
        <v>0</v>
      </c>
      <c r="J345" s="85">
        <f t="shared" si="118"/>
        <v>0</v>
      </c>
      <c r="K345" s="86">
        <v>0</v>
      </c>
      <c r="L345" s="86">
        <v>0</v>
      </c>
      <c r="M345" s="86">
        <v>0</v>
      </c>
      <c r="N345" s="87">
        <f t="shared" si="104"/>
        <v>0</v>
      </c>
      <c r="O345" s="84">
        <v>0</v>
      </c>
      <c r="P345" s="84">
        <v>0</v>
      </c>
      <c r="Q345" s="84">
        <v>0</v>
      </c>
      <c r="R345" s="85">
        <f t="shared" si="105"/>
        <v>0</v>
      </c>
      <c r="S345" s="84">
        <v>0</v>
      </c>
      <c r="T345" s="84">
        <v>0</v>
      </c>
      <c r="U345" s="84">
        <v>0</v>
      </c>
      <c r="V345" s="85">
        <f t="shared" si="106"/>
        <v>0</v>
      </c>
      <c r="W345" s="84">
        <v>0</v>
      </c>
      <c r="X345" s="84">
        <v>0</v>
      </c>
      <c r="Y345" s="84">
        <v>0</v>
      </c>
      <c r="Z345" s="85">
        <f t="shared" si="107"/>
        <v>0</v>
      </c>
      <c r="AA345" s="84">
        <v>0</v>
      </c>
      <c r="AB345" s="84">
        <v>0</v>
      </c>
      <c r="AC345" s="84">
        <v>0</v>
      </c>
      <c r="AD345" s="85">
        <f t="shared" si="108"/>
        <v>0</v>
      </c>
      <c r="AE345" s="84">
        <v>0</v>
      </c>
      <c r="AF345" s="84">
        <v>0</v>
      </c>
      <c r="AG345" s="84">
        <v>0</v>
      </c>
      <c r="AH345" s="85">
        <f t="shared" si="109"/>
        <v>0</v>
      </c>
      <c r="AI345" s="86">
        <v>0</v>
      </c>
      <c r="AJ345" s="86">
        <v>0</v>
      </c>
      <c r="AK345" s="86">
        <v>0</v>
      </c>
      <c r="AL345" s="87">
        <f t="shared" si="110"/>
        <v>0</v>
      </c>
      <c r="AM345" s="84">
        <v>0</v>
      </c>
      <c r="AN345" s="84">
        <v>0</v>
      </c>
      <c r="AO345" s="84">
        <v>0</v>
      </c>
      <c r="AP345" s="85">
        <f t="shared" si="111"/>
        <v>0</v>
      </c>
      <c r="AQ345" s="99">
        <v>0</v>
      </c>
      <c r="AR345" s="86">
        <v>0</v>
      </c>
      <c r="AS345" s="84">
        <v>0</v>
      </c>
      <c r="AT345" s="85">
        <f t="shared" si="113"/>
        <v>0</v>
      </c>
      <c r="AU345" s="84"/>
      <c r="AV345" s="86"/>
      <c r="AW345" s="86"/>
      <c r="AX345" s="87">
        <f t="shared" si="114"/>
        <v>0</v>
      </c>
      <c r="AY345" s="86">
        <f t="shared" si="115"/>
        <v>0</v>
      </c>
      <c r="AZ345" s="86">
        <f t="shared" si="116"/>
        <v>0</v>
      </c>
      <c r="BA345" s="86">
        <f t="shared" si="117"/>
        <v>0</v>
      </c>
      <c r="BB345" s="85">
        <f t="shared" si="112"/>
        <v>0</v>
      </c>
      <c r="BC345" s="88" t="s">
        <v>804</v>
      </c>
      <c r="BD345" s="88" t="s">
        <v>804</v>
      </c>
      <c r="BE345" s="88" t="s">
        <v>805</v>
      </c>
      <c r="BF345" s="88" t="s">
        <v>835</v>
      </c>
    </row>
    <row r="346" spans="1:58" x14ac:dyDescent="0.2">
      <c r="A346" s="83">
        <v>177957</v>
      </c>
      <c r="B346" s="84" t="s">
        <v>356</v>
      </c>
      <c r="C346" s="84">
        <v>-10014.01</v>
      </c>
      <c r="D346" s="84">
        <v>485102</v>
      </c>
      <c r="E346" s="84">
        <v>65.900000000000006</v>
      </c>
      <c r="F346" s="85">
        <f t="shared" si="103"/>
        <v>-0.61929305589339967</v>
      </c>
      <c r="G346" s="84">
        <v>-37288.5</v>
      </c>
      <c r="H346" s="84">
        <v>538345</v>
      </c>
      <c r="I346" s="84">
        <v>67.75</v>
      </c>
      <c r="J346" s="85">
        <f t="shared" si="118"/>
        <v>-2.1472169333791529</v>
      </c>
      <c r="K346" s="86">
        <v>-82042.23</v>
      </c>
      <c r="L346" s="86">
        <v>983068</v>
      </c>
      <c r="M346" s="86">
        <v>131.6</v>
      </c>
      <c r="N346" s="87">
        <f t="shared" si="104"/>
        <v>-2.5036588516765876</v>
      </c>
      <c r="O346" s="84">
        <v>249391.77</v>
      </c>
      <c r="P346" s="84">
        <v>733730</v>
      </c>
      <c r="Q346" s="84">
        <v>101</v>
      </c>
      <c r="R346" s="85">
        <f t="shared" si="105"/>
        <v>10.53677084213539</v>
      </c>
      <c r="S346" s="84">
        <v>2671.77</v>
      </c>
      <c r="T346" s="84">
        <v>785765</v>
      </c>
      <c r="U346" s="84">
        <v>110.5</v>
      </c>
      <c r="V346" s="85">
        <f t="shared" si="106"/>
        <v>0.10540666738783223</v>
      </c>
      <c r="W346" s="84">
        <v>-34618.730000000003</v>
      </c>
      <c r="X346" s="84">
        <v>831740</v>
      </c>
      <c r="Y346" s="84">
        <v>115.5</v>
      </c>
      <c r="Z346" s="85">
        <f t="shared" si="107"/>
        <v>-1.2486617212109554</v>
      </c>
      <c r="AA346" s="84">
        <v>94531.26</v>
      </c>
      <c r="AB346" s="84">
        <v>810150</v>
      </c>
      <c r="AC346" s="84">
        <v>117.5</v>
      </c>
      <c r="AD346" s="85">
        <f t="shared" si="108"/>
        <v>3.6171931864469542</v>
      </c>
      <c r="AE346" s="84">
        <v>36917.5</v>
      </c>
      <c r="AF346" s="84">
        <v>845595</v>
      </c>
      <c r="AG346" s="84">
        <v>120.25</v>
      </c>
      <c r="AH346" s="85">
        <f t="shared" si="109"/>
        <v>1.3097582175864333</v>
      </c>
      <c r="AI346" s="86">
        <v>248892.25</v>
      </c>
      <c r="AJ346" s="86">
        <v>1505210</v>
      </c>
      <c r="AK346" s="86">
        <v>209.75</v>
      </c>
      <c r="AL346" s="87">
        <f t="shared" si="110"/>
        <v>5.1259689677852256</v>
      </c>
      <c r="AM346" s="84">
        <v>-12916.73</v>
      </c>
      <c r="AN346" s="84">
        <v>576971</v>
      </c>
      <c r="AO346" s="84">
        <v>80.8</v>
      </c>
      <c r="AP346" s="85">
        <f t="shared" si="111"/>
        <v>-0.69400131029115841</v>
      </c>
      <c r="AQ346" s="99">
        <v>-52407.73</v>
      </c>
      <c r="AR346" s="86">
        <v>840370</v>
      </c>
      <c r="AS346" s="84">
        <v>116</v>
      </c>
      <c r="AT346" s="85">
        <f t="shared" si="113"/>
        <v>-1.7461551935457003</v>
      </c>
      <c r="AU346" s="84"/>
      <c r="AV346" s="86"/>
      <c r="AW346" s="86"/>
      <c r="AX346" s="87">
        <f t="shared" si="114"/>
        <v>0</v>
      </c>
      <c r="AY346" s="86">
        <f t="shared" si="115"/>
        <v>403116.62000000005</v>
      </c>
      <c r="AZ346" s="86">
        <f t="shared" si="116"/>
        <v>8936046</v>
      </c>
      <c r="BA346" s="86">
        <f t="shared" si="117"/>
        <v>1236.55</v>
      </c>
      <c r="BB346" s="85">
        <f t="shared" si="112"/>
        <v>1.3533388928391821</v>
      </c>
      <c r="BC346" s="88" t="s">
        <v>804</v>
      </c>
      <c r="BD346" s="88" t="s">
        <v>804</v>
      </c>
      <c r="BE346" s="88" t="s">
        <v>805</v>
      </c>
      <c r="BF346" s="88" t="s">
        <v>835</v>
      </c>
    </row>
    <row r="347" spans="1:58" x14ac:dyDescent="0.2">
      <c r="A347" s="83">
        <v>179209</v>
      </c>
      <c r="B347" s="84" t="s">
        <v>396</v>
      </c>
      <c r="C347" s="84">
        <v>0</v>
      </c>
      <c r="D347" s="84">
        <v>0</v>
      </c>
      <c r="E347" s="84">
        <v>0</v>
      </c>
      <c r="F347" s="85">
        <f t="shared" si="103"/>
        <v>0</v>
      </c>
      <c r="G347" s="84">
        <v>0</v>
      </c>
      <c r="H347" s="84">
        <v>0</v>
      </c>
      <c r="I347" s="84">
        <v>0</v>
      </c>
      <c r="J347" s="85">
        <f t="shared" si="118"/>
        <v>0</v>
      </c>
      <c r="K347" s="86">
        <v>0</v>
      </c>
      <c r="L347" s="86">
        <v>0</v>
      </c>
      <c r="M347" s="86">
        <v>0</v>
      </c>
      <c r="N347" s="87">
        <f t="shared" si="104"/>
        <v>0</v>
      </c>
      <c r="O347" s="84">
        <v>0</v>
      </c>
      <c r="P347" s="84">
        <v>0</v>
      </c>
      <c r="Q347" s="84">
        <v>0</v>
      </c>
      <c r="R347" s="85">
        <f t="shared" si="105"/>
        <v>0</v>
      </c>
      <c r="S347" s="84">
        <v>0</v>
      </c>
      <c r="T347" s="84">
        <v>0</v>
      </c>
      <c r="U347" s="84">
        <v>0</v>
      </c>
      <c r="V347" s="85">
        <f t="shared" si="106"/>
        <v>0</v>
      </c>
      <c r="W347" s="84">
        <v>0</v>
      </c>
      <c r="X347" s="84">
        <v>0</v>
      </c>
      <c r="Y347" s="84">
        <v>0</v>
      </c>
      <c r="Z347" s="85">
        <f t="shared" si="107"/>
        <v>0</v>
      </c>
      <c r="AA347" s="84">
        <v>0</v>
      </c>
      <c r="AB347" s="84">
        <v>0</v>
      </c>
      <c r="AC347" s="84">
        <v>0</v>
      </c>
      <c r="AD347" s="85">
        <f t="shared" si="108"/>
        <v>0</v>
      </c>
      <c r="AE347" s="84">
        <v>0</v>
      </c>
      <c r="AF347" s="84">
        <v>0</v>
      </c>
      <c r="AG347" s="84">
        <v>0</v>
      </c>
      <c r="AH347" s="85">
        <f t="shared" si="109"/>
        <v>0</v>
      </c>
      <c r="AI347" s="86">
        <v>0</v>
      </c>
      <c r="AJ347" s="86">
        <v>0</v>
      </c>
      <c r="AK347" s="86">
        <v>0</v>
      </c>
      <c r="AL347" s="87">
        <f t="shared" si="110"/>
        <v>0</v>
      </c>
      <c r="AM347" s="84">
        <v>0</v>
      </c>
      <c r="AN347" s="84">
        <v>0</v>
      </c>
      <c r="AO347" s="84">
        <v>0</v>
      </c>
      <c r="AP347" s="85">
        <f t="shared" si="111"/>
        <v>0</v>
      </c>
      <c r="AQ347" s="99">
        <v>0</v>
      </c>
      <c r="AR347" s="86">
        <v>0</v>
      </c>
      <c r="AS347" s="84">
        <v>0</v>
      </c>
      <c r="AT347" s="85">
        <f t="shared" si="113"/>
        <v>0</v>
      </c>
      <c r="AU347" s="84"/>
      <c r="AV347" s="86"/>
      <c r="AW347" s="86"/>
      <c r="AX347" s="87">
        <f t="shared" si="114"/>
        <v>0</v>
      </c>
      <c r="AY347" s="86">
        <f t="shared" si="115"/>
        <v>0</v>
      </c>
      <c r="AZ347" s="86">
        <f t="shared" si="116"/>
        <v>0</v>
      </c>
      <c r="BA347" s="86">
        <f t="shared" si="117"/>
        <v>0</v>
      </c>
      <c r="BB347" s="85">
        <f t="shared" si="112"/>
        <v>0</v>
      </c>
      <c r="BC347" s="88" t="s">
        <v>804</v>
      </c>
      <c r="BD347" s="88" t="s">
        <v>804</v>
      </c>
      <c r="BE347" s="88" t="s">
        <v>805</v>
      </c>
      <c r="BF347" s="88" t="s">
        <v>835</v>
      </c>
    </row>
    <row r="348" spans="1:58" x14ac:dyDescent="0.2">
      <c r="A348" s="83">
        <v>179436</v>
      </c>
      <c r="B348" s="84" t="s">
        <v>406</v>
      </c>
      <c r="C348" s="84">
        <v>-10720.62</v>
      </c>
      <c r="D348" s="84">
        <v>0</v>
      </c>
      <c r="E348" s="84">
        <v>0</v>
      </c>
      <c r="F348" s="85">
        <f t="shared" si="103"/>
        <v>0</v>
      </c>
      <c r="G348" s="84">
        <v>-10720.62</v>
      </c>
      <c r="H348" s="84">
        <v>0</v>
      </c>
      <c r="I348" s="84">
        <v>0</v>
      </c>
      <c r="J348" s="85">
        <f t="shared" si="118"/>
        <v>0</v>
      </c>
      <c r="K348" s="86">
        <v>-10720.62</v>
      </c>
      <c r="L348" s="86">
        <v>0</v>
      </c>
      <c r="M348" s="86">
        <v>0</v>
      </c>
      <c r="N348" s="87">
        <f t="shared" si="104"/>
        <v>0</v>
      </c>
      <c r="O348" s="84">
        <v>-10720.62</v>
      </c>
      <c r="P348" s="84">
        <v>0</v>
      </c>
      <c r="Q348" s="84">
        <v>0</v>
      </c>
      <c r="R348" s="85">
        <f t="shared" si="105"/>
        <v>0</v>
      </c>
      <c r="S348" s="84">
        <v>0</v>
      </c>
      <c r="T348" s="84">
        <v>0</v>
      </c>
      <c r="U348" s="84">
        <v>0</v>
      </c>
      <c r="V348" s="85">
        <f t="shared" si="106"/>
        <v>0</v>
      </c>
      <c r="W348" s="84">
        <v>0</v>
      </c>
      <c r="X348" s="84">
        <v>0</v>
      </c>
      <c r="Y348" s="84">
        <v>0</v>
      </c>
      <c r="Z348" s="85">
        <f t="shared" si="107"/>
        <v>0</v>
      </c>
      <c r="AA348" s="84">
        <v>0</v>
      </c>
      <c r="AB348" s="84">
        <v>0</v>
      </c>
      <c r="AC348" s="84">
        <v>0</v>
      </c>
      <c r="AD348" s="85">
        <f t="shared" si="108"/>
        <v>0</v>
      </c>
      <c r="AE348" s="84">
        <v>0</v>
      </c>
      <c r="AF348" s="84">
        <v>0</v>
      </c>
      <c r="AG348" s="84">
        <v>0</v>
      </c>
      <c r="AH348" s="85">
        <f t="shared" si="109"/>
        <v>0</v>
      </c>
      <c r="AI348" s="86">
        <v>0</v>
      </c>
      <c r="AJ348" s="86">
        <v>0</v>
      </c>
      <c r="AK348" s="86">
        <v>0</v>
      </c>
      <c r="AL348" s="87">
        <f t="shared" si="110"/>
        <v>0</v>
      </c>
      <c r="AM348" s="84">
        <v>0</v>
      </c>
      <c r="AN348" s="84">
        <v>0</v>
      </c>
      <c r="AO348" s="84">
        <v>0</v>
      </c>
      <c r="AP348" s="85">
        <f t="shared" si="111"/>
        <v>0</v>
      </c>
      <c r="AQ348" s="99">
        <v>0</v>
      </c>
      <c r="AR348" s="86">
        <v>0</v>
      </c>
      <c r="AS348" s="84">
        <v>0</v>
      </c>
      <c r="AT348" s="85">
        <f t="shared" si="113"/>
        <v>0</v>
      </c>
      <c r="AU348" s="84"/>
      <c r="AV348" s="86"/>
      <c r="AW348" s="86"/>
      <c r="AX348" s="87">
        <f t="shared" si="114"/>
        <v>0</v>
      </c>
      <c r="AY348" s="86">
        <f t="shared" si="115"/>
        <v>-42882.48</v>
      </c>
      <c r="AZ348" s="86">
        <f t="shared" si="116"/>
        <v>0</v>
      </c>
      <c r="BA348" s="86">
        <f t="shared" si="117"/>
        <v>0</v>
      </c>
      <c r="BB348" s="85">
        <f t="shared" si="112"/>
        <v>0</v>
      </c>
      <c r="BC348" s="88" t="s">
        <v>804</v>
      </c>
      <c r="BD348" s="88" t="s">
        <v>804</v>
      </c>
      <c r="BE348" s="88" t="s">
        <v>805</v>
      </c>
      <c r="BF348" s="88" t="s">
        <v>835</v>
      </c>
    </row>
    <row r="349" spans="1:58" x14ac:dyDescent="0.2">
      <c r="A349" s="83">
        <v>201172</v>
      </c>
      <c r="B349" s="84" t="s">
        <v>449</v>
      </c>
      <c r="C349" s="84">
        <v>465306.66</v>
      </c>
      <c r="D349" s="84">
        <v>2218273</v>
      </c>
      <c r="E349" s="84">
        <v>297.10000000000002</v>
      </c>
      <c r="F349" s="85">
        <f t="shared" si="103"/>
        <v>6.2928232007512142</v>
      </c>
      <c r="G349" s="84">
        <v>346446.57</v>
      </c>
      <c r="H349" s="84">
        <v>2698260</v>
      </c>
      <c r="I349" s="84">
        <v>348.75</v>
      </c>
      <c r="J349" s="85">
        <f t="shared" si="118"/>
        <v>3.9802849503013054</v>
      </c>
      <c r="K349" s="86">
        <v>344943.34</v>
      </c>
      <c r="L349" s="86">
        <v>3195952</v>
      </c>
      <c r="M349" s="86">
        <v>429.40000000000003</v>
      </c>
      <c r="N349" s="87">
        <f t="shared" si="104"/>
        <v>3.2379398063550391</v>
      </c>
      <c r="O349" s="84">
        <v>192818.44</v>
      </c>
      <c r="P349" s="84">
        <v>2370457</v>
      </c>
      <c r="Q349" s="84">
        <v>329.9</v>
      </c>
      <c r="R349" s="85">
        <f t="shared" si="105"/>
        <v>2.521611503604579</v>
      </c>
      <c r="S349" s="84">
        <v>81865.37</v>
      </c>
      <c r="T349" s="84">
        <v>2438725</v>
      </c>
      <c r="U349" s="84">
        <v>345.3</v>
      </c>
      <c r="V349" s="85">
        <f t="shared" si="106"/>
        <v>1.0406365908415258</v>
      </c>
      <c r="W349" s="84">
        <v>-179226.54</v>
      </c>
      <c r="X349" s="84">
        <v>2284595</v>
      </c>
      <c r="Y349" s="84">
        <v>326</v>
      </c>
      <c r="Z349" s="85">
        <f t="shared" si="107"/>
        <v>-2.3535008174315362</v>
      </c>
      <c r="AA349" s="84">
        <v>130903.7</v>
      </c>
      <c r="AB349" s="84">
        <v>2831610</v>
      </c>
      <c r="AC349" s="84">
        <v>407.25</v>
      </c>
      <c r="AD349" s="85">
        <f t="shared" si="108"/>
        <v>1.4331121517440606</v>
      </c>
      <c r="AE349" s="84">
        <v>44247.1</v>
      </c>
      <c r="AF349" s="84">
        <v>1542805</v>
      </c>
      <c r="AG349" s="84">
        <v>216.75</v>
      </c>
      <c r="AH349" s="85">
        <f t="shared" si="109"/>
        <v>0.86038935575137487</v>
      </c>
      <c r="AI349" s="86">
        <v>693305.95</v>
      </c>
      <c r="AJ349" s="86">
        <v>3605193</v>
      </c>
      <c r="AK349" s="86">
        <v>504.35</v>
      </c>
      <c r="AL349" s="87">
        <f t="shared" si="110"/>
        <v>5.9615350551274231</v>
      </c>
      <c r="AM349" s="84">
        <v>346422.95</v>
      </c>
      <c r="AN349" s="84">
        <v>1165073</v>
      </c>
      <c r="AO349" s="84">
        <v>162.15</v>
      </c>
      <c r="AP349" s="85">
        <f t="shared" si="111"/>
        <v>9.2175438363089697</v>
      </c>
      <c r="AQ349" s="99">
        <v>141560.46</v>
      </c>
      <c r="AR349" s="86">
        <v>2167568</v>
      </c>
      <c r="AS349" s="84">
        <v>297.2</v>
      </c>
      <c r="AT349" s="85">
        <f t="shared" si="113"/>
        <v>1.8286360012696257</v>
      </c>
      <c r="AU349" s="84"/>
      <c r="AV349" s="86"/>
      <c r="AW349" s="86"/>
      <c r="AX349" s="87">
        <f t="shared" si="114"/>
        <v>0</v>
      </c>
      <c r="AY349" s="86">
        <f t="shared" si="115"/>
        <v>2608594</v>
      </c>
      <c r="AZ349" s="86">
        <f t="shared" si="116"/>
        <v>26518511</v>
      </c>
      <c r="BA349" s="86">
        <f t="shared" si="117"/>
        <v>3664.1499999999996</v>
      </c>
      <c r="BB349" s="85">
        <f t="shared" si="112"/>
        <v>2.95106388137705</v>
      </c>
      <c r="BC349" s="88" t="s">
        <v>804</v>
      </c>
      <c r="BD349" s="88" t="s">
        <v>804</v>
      </c>
      <c r="BE349" s="88" t="s">
        <v>805</v>
      </c>
      <c r="BF349" s="88" t="s">
        <v>835</v>
      </c>
    </row>
    <row r="350" spans="1:58" x14ac:dyDescent="0.2">
      <c r="A350" s="83">
        <v>202228</v>
      </c>
      <c r="B350" s="84" t="s">
        <v>465</v>
      </c>
      <c r="C350" s="84">
        <v>-3745</v>
      </c>
      <c r="D350" s="84">
        <v>0</v>
      </c>
      <c r="E350" s="84">
        <v>0</v>
      </c>
      <c r="F350" s="85">
        <f t="shared" si="103"/>
        <v>0</v>
      </c>
      <c r="G350" s="84">
        <v>-3745</v>
      </c>
      <c r="H350" s="84">
        <v>0</v>
      </c>
      <c r="I350" s="84">
        <v>0</v>
      </c>
      <c r="J350" s="85">
        <f t="shared" si="118"/>
        <v>0</v>
      </c>
      <c r="K350" s="86">
        <v>-3745</v>
      </c>
      <c r="L350" s="86">
        <v>0</v>
      </c>
      <c r="M350" s="86">
        <v>0</v>
      </c>
      <c r="N350" s="87">
        <f t="shared" si="104"/>
        <v>0</v>
      </c>
      <c r="O350" s="84">
        <v>-3745</v>
      </c>
      <c r="P350" s="84">
        <v>0</v>
      </c>
      <c r="Q350" s="84">
        <v>0</v>
      </c>
      <c r="R350" s="85">
        <f t="shared" si="105"/>
        <v>0</v>
      </c>
      <c r="S350" s="84">
        <v>-3745</v>
      </c>
      <c r="T350" s="84">
        <v>0</v>
      </c>
      <c r="U350" s="84">
        <v>0</v>
      </c>
      <c r="V350" s="85">
        <f t="shared" si="106"/>
        <v>0</v>
      </c>
      <c r="W350" s="84">
        <v>-3745</v>
      </c>
      <c r="X350" s="84">
        <v>0</v>
      </c>
      <c r="Y350" s="84">
        <v>0</v>
      </c>
      <c r="Z350" s="85">
        <f t="shared" si="107"/>
        <v>0</v>
      </c>
      <c r="AA350" s="84">
        <v>-3745</v>
      </c>
      <c r="AB350" s="84">
        <v>0</v>
      </c>
      <c r="AC350" s="84">
        <v>0</v>
      </c>
      <c r="AD350" s="85">
        <f t="shared" si="108"/>
        <v>0</v>
      </c>
      <c r="AE350" s="84">
        <v>-3745</v>
      </c>
      <c r="AF350" s="84">
        <v>0</v>
      </c>
      <c r="AG350" s="84">
        <v>0</v>
      </c>
      <c r="AH350" s="85">
        <f t="shared" si="109"/>
        <v>0</v>
      </c>
      <c r="AI350" s="86">
        <v>-3745</v>
      </c>
      <c r="AJ350" s="86">
        <v>0</v>
      </c>
      <c r="AK350" s="86">
        <v>0</v>
      </c>
      <c r="AL350" s="87">
        <f t="shared" si="110"/>
        <v>0</v>
      </c>
      <c r="AM350" s="84">
        <v>-3745</v>
      </c>
      <c r="AN350" s="84">
        <v>0</v>
      </c>
      <c r="AO350" s="84">
        <v>0</v>
      </c>
      <c r="AP350" s="85">
        <f t="shared" si="111"/>
        <v>0</v>
      </c>
      <c r="AQ350" s="99">
        <v>-3745</v>
      </c>
      <c r="AR350" s="86">
        <v>0</v>
      </c>
      <c r="AS350" s="84">
        <v>0</v>
      </c>
      <c r="AT350" s="85">
        <f t="shared" si="113"/>
        <v>0</v>
      </c>
      <c r="AU350" s="84"/>
      <c r="AV350" s="86"/>
      <c r="AW350" s="86"/>
      <c r="AX350" s="87">
        <f t="shared" si="114"/>
        <v>0</v>
      </c>
      <c r="AY350" s="86">
        <f t="shared" si="115"/>
        <v>-41195</v>
      </c>
      <c r="AZ350" s="86">
        <f t="shared" si="116"/>
        <v>0</v>
      </c>
      <c r="BA350" s="86">
        <f t="shared" si="117"/>
        <v>0</v>
      </c>
      <c r="BB350" s="85">
        <f t="shared" si="112"/>
        <v>0</v>
      </c>
      <c r="BC350" s="88" t="s">
        <v>804</v>
      </c>
      <c r="BD350" s="88" t="s">
        <v>804</v>
      </c>
      <c r="BE350" s="88" t="s">
        <v>805</v>
      </c>
      <c r="BF350" s="88" t="s">
        <v>835</v>
      </c>
    </row>
    <row r="351" spans="1:58" x14ac:dyDescent="0.2">
      <c r="A351" s="83">
        <v>205225</v>
      </c>
      <c r="B351" s="84" t="s">
        <v>544</v>
      </c>
      <c r="C351" s="84">
        <v>1330459.5</v>
      </c>
      <c r="D351" s="84">
        <v>2493432</v>
      </c>
      <c r="E351" s="84">
        <v>323.35000000000002</v>
      </c>
      <c r="F351" s="85">
        <f t="shared" si="103"/>
        <v>16.00756908550143</v>
      </c>
      <c r="G351" s="84">
        <v>1274574.51</v>
      </c>
      <c r="H351" s="84">
        <v>1876055</v>
      </c>
      <c r="I351" s="84">
        <v>243.54999999999998</v>
      </c>
      <c r="J351" s="85">
        <f t="shared" si="118"/>
        <v>21.061114844714041</v>
      </c>
      <c r="K351" s="86">
        <v>992330.91</v>
      </c>
      <c r="L351" s="86">
        <v>3487943</v>
      </c>
      <c r="M351" s="86">
        <v>465.85000000000008</v>
      </c>
      <c r="N351" s="87">
        <f t="shared" si="104"/>
        <v>8.5350956996716985</v>
      </c>
      <c r="O351" s="84">
        <v>1113185.22</v>
      </c>
      <c r="P351" s="84">
        <v>3897930</v>
      </c>
      <c r="Q351" s="84">
        <v>532.84999999999991</v>
      </c>
      <c r="R351" s="85">
        <f t="shared" si="105"/>
        <v>8.853094288506977</v>
      </c>
      <c r="S351" s="84">
        <v>1249265.25</v>
      </c>
      <c r="T351" s="84">
        <v>2711211</v>
      </c>
      <c r="U351" s="84">
        <v>388.15</v>
      </c>
      <c r="V351" s="85">
        <f t="shared" si="106"/>
        <v>14.284105054899822</v>
      </c>
      <c r="W351" s="84">
        <v>1161191.27</v>
      </c>
      <c r="X351" s="84">
        <v>3717630</v>
      </c>
      <c r="Y351" s="84">
        <v>524.70000000000005</v>
      </c>
      <c r="Z351" s="85">
        <f t="shared" si="107"/>
        <v>9.3704155873500046</v>
      </c>
      <c r="AA351" s="84">
        <v>1330902.44</v>
      </c>
      <c r="AB351" s="84">
        <v>3986779</v>
      </c>
      <c r="AC351" s="84">
        <v>575.65000000000009</v>
      </c>
      <c r="AD351" s="85">
        <f t="shared" si="108"/>
        <v>10.348698947195215</v>
      </c>
      <c r="AE351" s="84">
        <v>1162221.6000000001</v>
      </c>
      <c r="AF351" s="84">
        <v>4995418</v>
      </c>
      <c r="AG351" s="84">
        <v>710</v>
      </c>
      <c r="AH351" s="85">
        <f t="shared" si="109"/>
        <v>6.9797258207421295</v>
      </c>
      <c r="AI351" s="86">
        <v>963092.64</v>
      </c>
      <c r="AJ351" s="86">
        <v>7597778</v>
      </c>
      <c r="AK351" s="86">
        <v>1058.55</v>
      </c>
      <c r="AL351" s="87">
        <f t="shared" si="110"/>
        <v>3.9295530666992375</v>
      </c>
      <c r="AM351" s="84">
        <v>1431246.67</v>
      </c>
      <c r="AN351" s="84">
        <v>3539745</v>
      </c>
      <c r="AO351" s="84">
        <v>493.75</v>
      </c>
      <c r="AP351" s="85">
        <f t="shared" si="111"/>
        <v>12.534418939782384</v>
      </c>
      <c r="AQ351" s="99">
        <v>1632159.16</v>
      </c>
      <c r="AR351" s="86">
        <v>2915087</v>
      </c>
      <c r="AS351" s="84">
        <v>394.35</v>
      </c>
      <c r="AT351" s="85">
        <f t="shared" si="113"/>
        <v>15.677218717657482</v>
      </c>
      <c r="AU351" s="84"/>
      <c r="AV351" s="86"/>
      <c r="AW351" s="86"/>
      <c r="AX351" s="87">
        <f t="shared" si="114"/>
        <v>0</v>
      </c>
      <c r="AY351" s="86">
        <f t="shared" si="115"/>
        <v>13640629.17</v>
      </c>
      <c r="AZ351" s="86">
        <f t="shared" si="116"/>
        <v>41219008</v>
      </c>
      <c r="BA351" s="86">
        <f t="shared" si="117"/>
        <v>5710.75</v>
      </c>
      <c r="BB351" s="85">
        <f t="shared" si="112"/>
        <v>9.9279166325400166</v>
      </c>
      <c r="BC351" s="88" t="s">
        <v>804</v>
      </c>
      <c r="BD351" s="88" t="s">
        <v>804</v>
      </c>
      <c r="BE351" s="88" t="s">
        <v>805</v>
      </c>
      <c r="BF351" s="88" t="s">
        <v>835</v>
      </c>
    </row>
    <row r="352" spans="1:58" x14ac:dyDescent="0.2">
      <c r="A352" s="83">
        <v>205244</v>
      </c>
      <c r="B352" s="84" t="s">
        <v>545</v>
      </c>
      <c r="C352" s="84">
        <v>-50</v>
      </c>
      <c r="D352" s="84">
        <v>0</v>
      </c>
      <c r="E352" s="84">
        <v>0</v>
      </c>
      <c r="F352" s="85">
        <f t="shared" si="103"/>
        <v>0</v>
      </c>
      <c r="G352" s="84">
        <v>-50</v>
      </c>
      <c r="H352" s="84">
        <v>0</v>
      </c>
      <c r="I352" s="84">
        <v>0</v>
      </c>
      <c r="J352" s="85">
        <f t="shared" si="118"/>
        <v>0</v>
      </c>
      <c r="K352" s="86">
        <v>-50</v>
      </c>
      <c r="L352" s="86">
        <v>0</v>
      </c>
      <c r="M352" s="86">
        <v>0</v>
      </c>
      <c r="N352" s="87">
        <f t="shared" si="104"/>
        <v>0</v>
      </c>
      <c r="O352" s="84">
        <v>-50</v>
      </c>
      <c r="P352" s="84">
        <v>0</v>
      </c>
      <c r="Q352" s="84">
        <v>0</v>
      </c>
      <c r="R352" s="85">
        <f t="shared" si="105"/>
        <v>0</v>
      </c>
      <c r="S352" s="84">
        <v>-50</v>
      </c>
      <c r="T352" s="84">
        <v>0</v>
      </c>
      <c r="U352" s="84">
        <v>0</v>
      </c>
      <c r="V352" s="85">
        <f t="shared" si="106"/>
        <v>0</v>
      </c>
      <c r="W352" s="84">
        <v>-50</v>
      </c>
      <c r="X352" s="84">
        <v>0</v>
      </c>
      <c r="Y352" s="84">
        <v>0</v>
      </c>
      <c r="Z352" s="85">
        <f t="shared" si="107"/>
        <v>0</v>
      </c>
      <c r="AA352" s="84">
        <v>-50</v>
      </c>
      <c r="AB352" s="84">
        <v>0</v>
      </c>
      <c r="AC352" s="84">
        <v>0</v>
      </c>
      <c r="AD352" s="85">
        <f t="shared" si="108"/>
        <v>0</v>
      </c>
      <c r="AE352" s="84">
        <v>-50</v>
      </c>
      <c r="AF352" s="84">
        <v>0</v>
      </c>
      <c r="AG352" s="84">
        <v>0</v>
      </c>
      <c r="AH352" s="85">
        <f t="shared" si="109"/>
        <v>0</v>
      </c>
      <c r="AI352" s="86">
        <v>-50</v>
      </c>
      <c r="AJ352" s="86">
        <v>0</v>
      </c>
      <c r="AK352" s="86">
        <v>0</v>
      </c>
      <c r="AL352" s="87">
        <f t="shared" si="110"/>
        <v>0</v>
      </c>
      <c r="AM352" s="84">
        <v>-50</v>
      </c>
      <c r="AN352" s="84">
        <v>0</v>
      </c>
      <c r="AO352" s="84">
        <v>0</v>
      </c>
      <c r="AP352" s="85">
        <f t="shared" si="111"/>
        <v>0</v>
      </c>
      <c r="AQ352" s="99">
        <v>-50</v>
      </c>
      <c r="AR352" s="86">
        <v>0</v>
      </c>
      <c r="AS352" s="84">
        <v>0</v>
      </c>
      <c r="AT352" s="85">
        <f t="shared" si="113"/>
        <v>0</v>
      </c>
      <c r="AU352" s="84"/>
      <c r="AV352" s="86"/>
      <c r="AW352" s="86"/>
      <c r="AX352" s="87">
        <f t="shared" si="114"/>
        <v>0</v>
      </c>
      <c r="AY352" s="86">
        <f t="shared" si="115"/>
        <v>-550</v>
      </c>
      <c r="AZ352" s="86">
        <f t="shared" si="116"/>
        <v>0</v>
      </c>
      <c r="BA352" s="86">
        <f t="shared" si="117"/>
        <v>0</v>
      </c>
      <c r="BB352" s="85">
        <f t="shared" si="112"/>
        <v>0</v>
      </c>
      <c r="BC352" s="88" t="s">
        <v>804</v>
      </c>
      <c r="BD352" s="88" t="s">
        <v>804</v>
      </c>
      <c r="BE352" s="88" t="s">
        <v>805</v>
      </c>
      <c r="BF352" s="88" t="s">
        <v>835</v>
      </c>
    </row>
    <row r="353" spans="1:58" x14ac:dyDescent="0.2">
      <c r="A353" s="83">
        <v>206807</v>
      </c>
      <c r="B353" s="84" t="s">
        <v>579</v>
      </c>
      <c r="C353" s="84">
        <v>0</v>
      </c>
      <c r="D353" s="84">
        <v>0</v>
      </c>
      <c r="E353" s="84">
        <v>0</v>
      </c>
      <c r="F353" s="85">
        <f t="shared" si="103"/>
        <v>0</v>
      </c>
      <c r="G353" s="84">
        <v>0</v>
      </c>
      <c r="H353" s="84">
        <v>0</v>
      </c>
      <c r="I353" s="84">
        <v>0</v>
      </c>
      <c r="J353" s="85">
        <f t="shared" si="118"/>
        <v>0</v>
      </c>
      <c r="K353" s="86">
        <v>0</v>
      </c>
      <c r="L353" s="86">
        <v>0</v>
      </c>
      <c r="M353" s="86">
        <v>0</v>
      </c>
      <c r="N353" s="87">
        <f t="shared" si="104"/>
        <v>0</v>
      </c>
      <c r="O353" s="84">
        <v>0</v>
      </c>
      <c r="P353" s="84">
        <v>0</v>
      </c>
      <c r="Q353" s="84">
        <v>0</v>
      </c>
      <c r="R353" s="85">
        <f t="shared" si="105"/>
        <v>0</v>
      </c>
      <c r="S353" s="84">
        <v>0</v>
      </c>
      <c r="T353" s="84">
        <v>0</v>
      </c>
      <c r="U353" s="84">
        <v>0</v>
      </c>
      <c r="V353" s="85">
        <f t="shared" si="106"/>
        <v>0</v>
      </c>
      <c r="W353" s="84">
        <v>0</v>
      </c>
      <c r="X353" s="84">
        <v>0</v>
      </c>
      <c r="Y353" s="84">
        <v>0</v>
      </c>
      <c r="Z353" s="85">
        <f t="shared" si="107"/>
        <v>0</v>
      </c>
      <c r="AA353" s="84">
        <v>0</v>
      </c>
      <c r="AB353" s="84">
        <v>0</v>
      </c>
      <c r="AC353" s="84">
        <v>0</v>
      </c>
      <c r="AD353" s="85">
        <f t="shared" si="108"/>
        <v>0</v>
      </c>
      <c r="AE353" s="84">
        <v>0</v>
      </c>
      <c r="AF353" s="84">
        <v>0</v>
      </c>
      <c r="AG353" s="84">
        <v>0</v>
      </c>
      <c r="AH353" s="85">
        <f t="shared" si="109"/>
        <v>0</v>
      </c>
      <c r="AI353" s="86">
        <v>0</v>
      </c>
      <c r="AJ353" s="86">
        <v>0</v>
      </c>
      <c r="AK353" s="86">
        <v>0</v>
      </c>
      <c r="AL353" s="87">
        <f t="shared" si="110"/>
        <v>0</v>
      </c>
      <c r="AM353" s="84">
        <v>0</v>
      </c>
      <c r="AN353" s="84">
        <v>0</v>
      </c>
      <c r="AO353" s="84">
        <v>0</v>
      </c>
      <c r="AP353" s="85">
        <f t="shared" si="111"/>
        <v>0</v>
      </c>
      <c r="AQ353" s="99">
        <v>0</v>
      </c>
      <c r="AR353" s="86">
        <v>0</v>
      </c>
      <c r="AS353" s="84">
        <v>0</v>
      </c>
      <c r="AT353" s="85">
        <f t="shared" si="113"/>
        <v>0</v>
      </c>
      <c r="AU353" s="84"/>
      <c r="AV353" s="86"/>
      <c r="AW353" s="86"/>
      <c r="AX353" s="87">
        <f t="shared" si="114"/>
        <v>0</v>
      </c>
      <c r="AY353" s="86">
        <f t="shared" si="115"/>
        <v>0</v>
      </c>
      <c r="AZ353" s="86">
        <f t="shared" si="116"/>
        <v>0</v>
      </c>
      <c r="BA353" s="86">
        <f t="shared" si="117"/>
        <v>0</v>
      </c>
      <c r="BB353" s="85">
        <f t="shared" si="112"/>
        <v>0</v>
      </c>
      <c r="BC353" s="88" t="s">
        <v>804</v>
      </c>
      <c r="BD353" s="88" t="s">
        <v>804</v>
      </c>
      <c r="BE353" s="88" t="s">
        <v>805</v>
      </c>
      <c r="BF353" s="88" t="s">
        <v>835</v>
      </c>
    </row>
    <row r="354" spans="1:58" x14ac:dyDescent="0.2">
      <c r="A354" s="83">
        <v>207810</v>
      </c>
      <c r="B354" s="84" t="s">
        <v>605</v>
      </c>
      <c r="C354" s="84">
        <v>-550</v>
      </c>
      <c r="D354" s="84">
        <v>0</v>
      </c>
      <c r="E354" s="84">
        <v>0</v>
      </c>
      <c r="F354" s="85">
        <f t="shared" si="103"/>
        <v>0</v>
      </c>
      <c r="G354" s="84">
        <v>-550</v>
      </c>
      <c r="H354" s="84">
        <v>0</v>
      </c>
      <c r="I354" s="84">
        <v>0</v>
      </c>
      <c r="J354" s="85">
        <f t="shared" si="118"/>
        <v>0</v>
      </c>
      <c r="K354" s="86">
        <v>-550</v>
      </c>
      <c r="L354" s="86">
        <v>0</v>
      </c>
      <c r="M354" s="86">
        <v>0</v>
      </c>
      <c r="N354" s="87">
        <f t="shared" si="104"/>
        <v>0</v>
      </c>
      <c r="O354" s="84">
        <v>-550</v>
      </c>
      <c r="P354" s="84">
        <v>0</v>
      </c>
      <c r="Q354" s="84">
        <v>0</v>
      </c>
      <c r="R354" s="85">
        <f t="shared" si="105"/>
        <v>0</v>
      </c>
      <c r="S354" s="84">
        <v>-550</v>
      </c>
      <c r="T354" s="84">
        <v>0</v>
      </c>
      <c r="U354" s="84">
        <v>0</v>
      </c>
      <c r="V354" s="85">
        <f t="shared" si="106"/>
        <v>0</v>
      </c>
      <c r="W354" s="84">
        <v>0</v>
      </c>
      <c r="X354" s="84">
        <v>0</v>
      </c>
      <c r="Y354" s="84">
        <v>0</v>
      </c>
      <c r="Z354" s="85">
        <f t="shared" si="107"/>
        <v>0</v>
      </c>
      <c r="AA354" s="84">
        <v>0</v>
      </c>
      <c r="AB354" s="84">
        <v>0</v>
      </c>
      <c r="AC354" s="84">
        <v>0</v>
      </c>
      <c r="AD354" s="85">
        <f t="shared" si="108"/>
        <v>0</v>
      </c>
      <c r="AE354" s="84">
        <v>0</v>
      </c>
      <c r="AF354" s="84">
        <v>0</v>
      </c>
      <c r="AG354" s="84">
        <v>0</v>
      </c>
      <c r="AH354" s="85">
        <f t="shared" si="109"/>
        <v>0</v>
      </c>
      <c r="AI354" s="86">
        <v>0</v>
      </c>
      <c r="AJ354" s="86">
        <v>0</v>
      </c>
      <c r="AK354" s="86">
        <v>0</v>
      </c>
      <c r="AL354" s="87">
        <f t="shared" si="110"/>
        <v>0</v>
      </c>
      <c r="AM354" s="84">
        <v>0</v>
      </c>
      <c r="AN354" s="84">
        <v>0</v>
      </c>
      <c r="AO354" s="84">
        <v>0</v>
      </c>
      <c r="AP354" s="85">
        <f t="shared" si="111"/>
        <v>0</v>
      </c>
      <c r="AQ354" s="99">
        <v>0</v>
      </c>
      <c r="AR354" s="86">
        <v>0</v>
      </c>
      <c r="AS354" s="84">
        <v>0</v>
      </c>
      <c r="AT354" s="85">
        <f t="shared" si="113"/>
        <v>0</v>
      </c>
      <c r="AU354" s="84"/>
      <c r="AV354" s="86"/>
      <c r="AW354" s="86"/>
      <c r="AX354" s="87">
        <f t="shared" si="114"/>
        <v>0</v>
      </c>
      <c r="AY354" s="86">
        <f t="shared" si="115"/>
        <v>-2750</v>
      </c>
      <c r="AZ354" s="86">
        <f t="shared" si="116"/>
        <v>0</v>
      </c>
      <c r="BA354" s="86">
        <f t="shared" si="117"/>
        <v>0</v>
      </c>
      <c r="BB354" s="85">
        <f t="shared" si="112"/>
        <v>0</v>
      </c>
      <c r="BC354" s="88" t="s">
        <v>804</v>
      </c>
      <c r="BD354" s="88" t="s">
        <v>804</v>
      </c>
      <c r="BE354" s="88" t="s">
        <v>805</v>
      </c>
      <c r="BF354" s="88" t="s">
        <v>835</v>
      </c>
    </row>
    <row r="355" spans="1:58" x14ac:dyDescent="0.2">
      <c r="A355" s="83">
        <v>210153</v>
      </c>
      <c r="B355" s="84" t="s">
        <v>683</v>
      </c>
      <c r="C355" s="84">
        <v>93209.55</v>
      </c>
      <c r="D355" s="84">
        <v>501480</v>
      </c>
      <c r="E355" s="84">
        <v>66</v>
      </c>
      <c r="F355" s="85">
        <f t="shared" si="103"/>
        <v>5.5760678391959804</v>
      </c>
      <c r="G355" s="84">
        <v>82754.559999999998</v>
      </c>
      <c r="H355" s="84">
        <v>242240</v>
      </c>
      <c r="I355" s="84">
        <v>30.5</v>
      </c>
      <c r="J355" s="85">
        <f t="shared" si="118"/>
        <v>10.590287978863936</v>
      </c>
      <c r="K355" s="86">
        <v>-30050.47</v>
      </c>
      <c r="L355" s="86">
        <v>205450</v>
      </c>
      <c r="M355" s="86">
        <v>27.5</v>
      </c>
      <c r="N355" s="87">
        <f t="shared" si="104"/>
        <v>-4.3879975663178392</v>
      </c>
      <c r="O355" s="84">
        <v>-2025.47</v>
      </c>
      <c r="P355" s="84">
        <v>35450</v>
      </c>
      <c r="Q355" s="84">
        <v>5</v>
      </c>
      <c r="R355" s="85">
        <f t="shared" si="105"/>
        <v>-1.7712149506346968</v>
      </c>
      <c r="S355" s="84">
        <v>-16195.44</v>
      </c>
      <c r="T355" s="84">
        <v>218530</v>
      </c>
      <c r="U355" s="84">
        <v>31</v>
      </c>
      <c r="V355" s="85">
        <f t="shared" si="106"/>
        <v>-2.2974357754084109</v>
      </c>
      <c r="W355" s="84">
        <v>76682.100000000006</v>
      </c>
      <c r="X355" s="84">
        <v>284440</v>
      </c>
      <c r="Y355" s="84">
        <v>40.5</v>
      </c>
      <c r="Z355" s="85">
        <f t="shared" si="107"/>
        <v>8.087691604556321</v>
      </c>
      <c r="AA355" s="84">
        <v>-17369.900000000001</v>
      </c>
      <c r="AB355" s="84">
        <v>297540</v>
      </c>
      <c r="AC355" s="84">
        <v>43.5</v>
      </c>
      <c r="AD355" s="85">
        <f t="shared" si="108"/>
        <v>-1.8097294481414266</v>
      </c>
      <c r="AE355" s="84">
        <v>6775.11</v>
      </c>
      <c r="AF355" s="84">
        <v>223600</v>
      </c>
      <c r="AG355" s="84">
        <v>32.5</v>
      </c>
      <c r="AH355" s="85">
        <f t="shared" si="109"/>
        <v>0.90900402504472266</v>
      </c>
      <c r="AI355" s="86">
        <v>-49187.17</v>
      </c>
      <c r="AJ355" s="86">
        <v>798340</v>
      </c>
      <c r="AK355" s="86">
        <v>112.75</v>
      </c>
      <c r="AL355" s="87">
        <f t="shared" si="110"/>
        <v>-1.9099660169852444</v>
      </c>
      <c r="AM355" s="84">
        <v>-8039.66</v>
      </c>
      <c r="AN355" s="84">
        <v>230250</v>
      </c>
      <c r="AO355" s="84">
        <v>32.5</v>
      </c>
      <c r="AP355" s="85">
        <f t="shared" si="111"/>
        <v>-1.0824297937024974</v>
      </c>
      <c r="AQ355" s="99">
        <v>187532.84</v>
      </c>
      <c r="AR355" s="86">
        <v>806180</v>
      </c>
      <c r="AS355" s="84">
        <v>110.25</v>
      </c>
      <c r="AT355" s="85">
        <f t="shared" si="113"/>
        <v>6.5133338956560562</v>
      </c>
      <c r="AU355" s="84"/>
      <c r="AV355" s="86"/>
      <c r="AW355" s="86"/>
      <c r="AX355" s="87">
        <f t="shared" si="114"/>
        <v>0</v>
      </c>
      <c r="AY355" s="86">
        <f t="shared" si="115"/>
        <v>324086.05</v>
      </c>
      <c r="AZ355" s="86">
        <f t="shared" si="116"/>
        <v>3843500</v>
      </c>
      <c r="BA355" s="86">
        <f t="shared" si="117"/>
        <v>532</v>
      </c>
      <c r="BB355" s="85">
        <f t="shared" si="112"/>
        <v>2.5296166254715753</v>
      </c>
      <c r="BC355" s="88" t="s">
        <v>804</v>
      </c>
      <c r="BD355" s="88" t="s">
        <v>804</v>
      </c>
      <c r="BE355" s="88" t="s">
        <v>805</v>
      </c>
      <c r="BF355" s="88" t="s">
        <v>835</v>
      </c>
    </row>
    <row r="356" spans="1:58" x14ac:dyDescent="0.2">
      <c r="A356" s="83">
        <v>210434</v>
      </c>
      <c r="B356" s="84" t="s">
        <v>29</v>
      </c>
      <c r="C356" s="84">
        <v>169180.23</v>
      </c>
      <c r="D356" s="84">
        <v>610045</v>
      </c>
      <c r="E356" s="84">
        <v>82.75</v>
      </c>
      <c r="F356" s="85">
        <f t="shared" si="103"/>
        <v>8.3197254300912231</v>
      </c>
      <c r="G356" s="84">
        <v>82065.22</v>
      </c>
      <c r="H356" s="84">
        <v>692780</v>
      </c>
      <c r="I356" s="84">
        <v>88.5</v>
      </c>
      <c r="J356" s="85">
        <f t="shared" si="118"/>
        <v>3.6721929328213863</v>
      </c>
      <c r="K356" s="86">
        <v>32032.720000000001</v>
      </c>
      <c r="L356" s="86">
        <v>479790</v>
      </c>
      <c r="M356" s="86">
        <v>64.25</v>
      </c>
      <c r="N356" s="87">
        <f t="shared" si="104"/>
        <v>2.002921278059151</v>
      </c>
      <c r="O356" s="84">
        <v>99899.74</v>
      </c>
      <c r="P356" s="84">
        <v>627050</v>
      </c>
      <c r="Q356" s="84">
        <v>85</v>
      </c>
      <c r="R356" s="85">
        <f t="shared" si="105"/>
        <v>4.9388277489833357</v>
      </c>
      <c r="S356" s="84">
        <v>115434.74</v>
      </c>
      <c r="T356" s="84">
        <v>478980</v>
      </c>
      <c r="U356" s="84">
        <v>68.5</v>
      </c>
      <c r="V356" s="85">
        <f t="shared" si="106"/>
        <v>7.4710362436844973</v>
      </c>
      <c r="W356" s="84">
        <v>-42842.77</v>
      </c>
      <c r="X356" s="84">
        <v>421400</v>
      </c>
      <c r="Y356" s="84">
        <v>60</v>
      </c>
      <c r="Z356" s="85">
        <f t="shared" si="107"/>
        <v>-3.050031086853346</v>
      </c>
      <c r="AA356" s="84">
        <v>9600.23</v>
      </c>
      <c r="AB356" s="84">
        <v>156350</v>
      </c>
      <c r="AC356" s="84">
        <v>22.5</v>
      </c>
      <c r="AD356" s="85">
        <f t="shared" si="108"/>
        <v>1.903467412855772</v>
      </c>
      <c r="AE356" s="84">
        <v>-16674.77</v>
      </c>
      <c r="AF356" s="84">
        <v>275950</v>
      </c>
      <c r="AG356" s="84">
        <v>40</v>
      </c>
      <c r="AH356" s="85">
        <f t="shared" si="109"/>
        <v>-1.8128034064142053</v>
      </c>
      <c r="AI356" s="86">
        <v>114420.23</v>
      </c>
      <c r="AJ356" s="86">
        <v>441540</v>
      </c>
      <c r="AK356" s="86">
        <v>61.5</v>
      </c>
      <c r="AL356" s="87">
        <f t="shared" si="110"/>
        <v>8.0333087149522129</v>
      </c>
      <c r="AM356" s="84">
        <v>-10650.77</v>
      </c>
      <c r="AN356" s="84">
        <v>274275</v>
      </c>
      <c r="AO356" s="84">
        <v>38.75</v>
      </c>
      <c r="AP356" s="85">
        <f t="shared" si="111"/>
        <v>-1.2038059247106008</v>
      </c>
      <c r="AQ356" s="99">
        <v>-2110.77</v>
      </c>
      <c r="AR356" s="86">
        <v>18300</v>
      </c>
      <c r="AS356" s="84">
        <v>2.5</v>
      </c>
      <c r="AT356" s="85">
        <f t="shared" si="113"/>
        <v>-3.2295934426229507</v>
      </c>
      <c r="AU356" s="84"/>
      <c r="AV356" s="86"/>
      <c r="AW356" s="86"/>
      <c r="AX356" s="87">
        <f t="shared" si="114"/>
        <v>0</v>
      </c>
      <c r="AY356" s="86">
        <f t="shared" si="115"/>
        <v>550354.02999999991</v>
      </c>
      <c r="AZ356" s="86">
        <f t="shared" si="116"/>
        <v>4476460</v>
      </c>
      <c r="BA356" s="86">
        <f t="shared" si="117"/>
        <v>614.25</v>
      </c>
      <c r="BB356" s="85">
        <f t="shared" si="112"/>
        <v>3.6883208830191707</v>
      </c>
      <c r="BC356" s="88" t="s">
        <v>804</v>
      </c>
      <c r="BD356" s="88" t="s">
        <v>804</v>
      </c>
      <c r="BE356" s="88" t="s">
        <v>805</v>
      </c>
      <c r="BF356" s="88" t="s">
        <v>835</v>
      </c>
    </row>
    <row r="357" spans="1:58" x14ac:dyDescent="0.2">
      <c r="A357" s="83">
        <v>178513</v>
      </c>
      <c r="B357" s="84" t="s">
        <v>739</v>
      </c>
      <c r="C357" s="84">
        <v>0</v>
      </c>
      <c r="D357" s="84">
        <v>0</v>
      </c>
      <c r="E357" s="84">
        <v>0</v>
      </c>
      <c r="F357" s="85">
        <f t="shared" si="103"/>
        <v>0</v>
      </c>
      <c r="G357" s="84">
        <v>0</v>
      </c>
      <c r="H357" s="84">
        <v>0</v>
      </c>
      <c r="I357" s="84">
        <v>0</v>
      </c>
      <c r="J357" s="85">
        <f t="shared" si="118"/>
        <v>0</v>
      </c>
      <c r="K357" s="86">
        <v>0</v>
      </c>
      <c r="L357" s="86">
        <v>0</v>
      </c>
      <c r="M357" s="86">
        <v>0</v>
      </c>
      <c r="N357" s="87">
        <f t="shared" si="104"/>
        <v>0</v>
      </c>
      <c r="O357" s="84">
        <v>0</v>
      </c>
      <c r="P357" s="84">
        <v>0</v>
      </c>
      <c r="Q357" s="84">
        <v>0</v>
      </c>
      <c r="R357" s="85">
        <f t="shared" si="105"/>
        <v>0</v>
      </c>
      <c r="S357" s="84">
        <v>0</v>
      </c>
      <c r="T357" s="84">
        <v>0</v>
      </c>
      <c r="U357" s="84">
        <v>0</v>
      </c>
      <c r="V357" s="85">
        <f t="shared" si="106"/>
        <v>0</v>
      </c>
      <c r="W357" s="84">
        <v>0</v>
      </c>
      <c r="X357" s="84">
        <v>0</v>
      </c>
      <c r="Y357" s="84">
        <v>0</v>
      </c>
      <c r="Z357" s="85">
        <f t="shared" si="107"/>
        <v>0</v>
      </c>
      <c r="AA357" s="84">
        <v>0</v>
      </c>
      <c r="AB357" s="84">
        <v>0</v>
      </c>
      <c r="AC357" s="84">
        <v>0</v>
      </c>
      <c r="AD357" s="85">
        <f t="shared" si="108"/>
        <v>0</v>
      </c>
      <c r="AE357" s="84">
        <v>0</v>
      </c>
      <c r="AF357" s="84">
        <v>0</v>
      </c>
      <c r="AG357" s="84">
        <v>0</v>
      </c>
      <c r="AH357" s="85">
        <f t="shared" si="109"/>
        <v>0</v>
      </c>
      <c r="AI357" s="86">
        <v>0</v>
      </c>
      <c r="AJ357" s="86">
        <v>0</v>
      </c>
      <c r="AK357" s="86">
        <v>0</v>
      </c>
      <c r="AL357" s="87">
        <f t="shared" si="110"/>
        <v>0</v>
      </c>
      <c r="AM357" s="84">
        <v>0</v>
      </c>
      <c r="AN357" s="84">
        <v>0</v>
      </c>
      <c r="AO357" s="84">
        <v>0</v>
      </c>
      <c r="AP357" s="85">
        <f t="shared" si="111"/>
        <v>0</v>
      </c>
      <c r="AQ357" s="99">
        <v>0</v>
      </c>
      <c r="AR357" s="86">
        <v>0</v>
      </c>
      <c r="AS357" s="84">
        <v>0</v>
      </c>
      <c r="AT357" s="85">
        <f t="shared" si="113"/>
        <v>0</v>
      </c>
      <c r="AU357" s="84"/>
      <c r="AV357" s="86"/>
      <c r="AW357" s="86"/>
      <c r="AX357" s="87">
        <f t="shared" si="114"/>
        <v>0</v>
      </c>
      <c r="AY357" s="86">
        <f t="shared" si="115"/>
        <v>0</v>
      </c>
      <c r="AZ357" s="86">
        <f t="shared" si="116"/>
        <v>0</v>
      </c>
      <c r="BA357" s="86">
        <f t="shared" si="117"/>
        <v>0</v>
      </c>
      <c r="BB357" s="85">
        <f t="shared" si="112"/>
        <v>0</v>
      </c>
      <c r="BC357" s="88" t="s">
        <v>804</v>
      </c>
      <c r="BD357" s="88" t="s">
        <v>804</v>
      </c>
      <c r="BE357" s="88" t="s">
        <v>805</v>
      </c>
      <c r="BF357" s="88" t="s">
        <v>835</v>
      </c>
    </row>
    <row r="358" spans="1:58" x14ac:dyDescent="0.2">
      <c r="A358" s="83">
        <v>201079</v>
      </c>
      <c r="B358" s="84" t="s">
        <v>741</v>
      </c>
      <c r="C358" s="84">
        <v>0</v>
      </c>
      <c r="D358" s="84">
        <v>0</v>
      </c>
      <c r="E358" s="84">
        <v>0</v>
      </c>
      <c r="F358" s="85">
        <f t="shared" si="103"/>
        <v>0</v>
      </c>
      <c r="G358" s="84">
        <v>0</v>
      </c>
      <c r="H358" s="84">
        <v>0</v>
      </c>
      <c r="I358" s="84">
        <v>0</v>
      </c>
      <c r="J358" s="85">
        <f t="shared" si="118"/>
        <v>0</v>
      </c>
      <c r="K358" s="86">
        <v>0</v>
      </c>
      <c r="L358" s="86">
        <v>0</v>
      </c>
      <c r="M358" s="86">
        <v>0</v>
      </c>
      <c r="N358" s="87">
        <f t="shared" si="104"/>
        <v>0</v>
      </c>
      <c r="O358" s="84">
        <v>0</v>
      </c>
      <c r="P358" s="84">
        <v>0</v>
      </c>
      <c r="Q358" s="84">
        <v>0</v>
      </c>
      <c r="R358" s="85">
        <f t="shared" si="105"/>
        <v>0</v>
      </c>
      <c r="S358" s="84">
        <v>0</v>
      </c>
      <c r="T358" s="84">
        <v>0</v>
      </c>
      <c r="U358" s="84">
        <v>0</v>
      </c>
      <c r="V358" s="85">
        <f t="shared" si="106"/>
        <v>0</v>
      </c>
      <c r="W358" s="84">
        <v>0</v>
      </c>
      <c r="X358" s="84">
        <v>0</v>
      </c>
      <c r="Y358" s="84">
        <v>0</v>
      </c>
      <c r="Z358" s="85">
        <f t="shared" si="107"/>
        <v>0</v>
      </c>
      <c r="AA358" s="84">
        <v>0</v>
      </c>
      <c r="AB358" s="84">
        <v>0</v>
      </c>
      <c r="AC358" s="84">
        <v>0</v>
      </c>
      <c r="AD358" s="85">
        <f t="shared" si="108"/>
        <v>0</v>
      </c>
      <c r="AE358" s="84">
        <v>0</v>
      </c>
      <c r="AF358" s="84">
        <v>0</v>
      </c>
      <c r="AG358" s="84">
        <v>0</v>
      </c>
      <c r="AH358" s="85">
        <f t="shared" si="109"/>
        <v>0</v>
      </c>
      <c r="AI358" s="86">
        <v>0</v>
      </c>
      <c r="AJ358" s="86">
        <v>0</v>
      </c>
      <c r="AK358" s="86">
        <v>0</v>
      </c>
      <c r="AL358" s="87">
        <f t="shared" si="110"/>
        <v>0</v>
      </c>
      <c r="AM358" s="84">
        <v>0</v>
      </c>
      <c r="AN358" s="84">
        <v>0</v>
      </c>
      <c r="AO358" s="84">
        <v>0</v>
      </c>
      <c r="AP358" s="85">
        <f t="shared" si="111"/>
        <v>0</v>
      </c>
      <c r="AQ358" s="99">
        <v>0</v>
      </c>
      <c r="AR358" s="86">
        <v>0</v>
      </c>
      <c r="AS358" s="84">
        <v>0</v>
      </c>
      <c r="AT358" s="85">
        <f t="shared" si="113"/>
        <v>0</v>
      </c>
      <c r="AU358" s="84"/>
      <c r="AV358" s="86"/>
      <c r="AW358" s="86"/>
      <c r="AX358" s="87">
        <f t="shared" si="114"/>
        <v>0</v>
      </c>
      <c r="AY358" s="86">
        <f t="shared" si="115"/>
        <v>0</v>
      </c>
      <c r="AZ358" s="86">
        <f t="shared" si="116"/>
        <v>0</v>
      </c>
      <c r="BA358" s="86">
        <f t="shared" si="117"/>
        <v>0</v>
      </c>
      <c r="BB358" s="85">
        <f t="shared" si="112"/>
        <v>0</v>
      </c>
      <c r="BC358" s="88" t="s">
        <v>804</v>
      </c>
      <c r="BD358" s="88" t="s">
        <v>804</v>
      </c>
      <c r="BE358" s="88" t="s">
        <v>805</v>
      </c>
      <c r="BF358" s="88" t="s">
        <v>835</v>
      </c>
    </row>
    <row r="359" spans="1:58" x14ac:dyDescent="0.2">
      <c r="A359" s="83">
        <v>203773</v>
      </c>
      <c r="B359" s="84" t="s">
        <v>752</v>
      </c>
      <c r="C359" s="84">
        <v>0</v>
      </c>
      <c r="D359" s="84">
        <v>0</v>
      </c>
      <c r="E359" s="84">
        <v>0</v>
      </c>
      <c r="F359" s="85">
        <f t="shared" si="103"/>
        <v>0</v>
      </c>
      <c r="G359" s="84">
        <v>0</v>
      </c>
      <c r="H359" s="84">
        <v>0</v>
      </c>
      <c r="I359" s="84">
        <v>0</v>
      </c>
      <c r="J359" s="85">
        <f t="shared" si="118"/>
        <v>0</v>
      </c>
      <c r="K359" s="86">
        <v>0</v>
      </c>
      <c r="L359" s="86">
        <v>0</v>
      </c>
      <c r="M359" s="86">
        <v>0</v>
      </c>
      <c r="N359" s="87">
        <f t="shared" si="104"/>
        <v>0</v>
      </c>
      <c r="O359" s="84">
        <v>0</v>
      </c>
      <c r="P359" s="84">
        <v>0</v>
      </c>
      <c r="Q359" s="84">
        <v>0</v>
      </c>
      <c r="R359" s="85">
        <f t="shared" si="105"/>
        <v>0</v>
      </c>
      <c r="S359" s="84">
        <v>0</v>
      </c>
      <c r="T359" s="84">
        <v>0</v>
      </c>
      <c r="U359" s="84">
        <v>0</v>
      </c>
      <c r="V359" s="85">
        <f t="shared" si="106"/>
        <v>0</v>
      </c>
      <c r="W359" s="84">
        <v>0</v>
      </c>
      <c r="X359" s="84">
        <v>0</v>
      </c>
      <c r="Y359" s="84">
        <v>0</v>
      </c>
      <c r="Z359" s="85">
        <f t="shared" si="107"/>
        <v>0</v>
      </c>
      <c r="AA359" s="84">
        <v>0</v>
      </c>
      <c r="AB359" s="84">
        <v>0</v>
      </c>
      <c r="AC359" s="84">
        <v>0</v>
      </c>
      <c r="AD359" s="85">
        <f t="shared" si="108"/>
        <v>0</v>
      </c>
      <c r="AE359" s="84">
        <v>0</v>
      </c>
      <c r="AF359" s="84">
        <v>0</v>
      </c>
      <c r="AG359" s="84">
        <v>0</v>
      </c>
      <c r="AH359" s="85">
        <f t="shared" si="109"/>
        <v>0</v>
      </c>
      <c r="AI359" s="86">
        <v>0</v>
      </c>
      <c r="AJ359" s="86">
        <v>0</v>
      </c>
      <c r="AK359" s="86">
        <v>0</v>
      </c>
      <c r="AL359" s="87">
        <f t="shared" si="110"/>
        <v>0</v>
      </c>
      <c r="AM359" s="84">
        <v>0</v>
      </c>
      <c r="AN359" s="84">
        <v>0</v>
      </c>
      <c r="AO359" s="84">
        <v>0</v>
      </c>
      <c r="AP359" s="85">
        <f t="shared" si="111"/>
        <v>0</v>
      </c>
      <c r="AQ359" s="99">
        <v>0</v>
      </c>
      <c r="AR359" s="86">
        <v>0</v>
      </c>
      <c r="AS359" s="84">
        <v>0</v>
      </c>
      <c r="AT359" s="85">
        <f t="shared" si="113"/>
        <v>0</v>
      </c>
      <c r="AU359" s="84"/>
      <c r="AV359" s="86"/>
      <c r="AW359" s="86"/>
      <c r="AX359" s="87">
        <f t="shared" si="114"/>
        <v>0</v>
      </c>
      <c r="AY359" s="86">
        <f t="shared" si="115"/>
        <v>0</v>
      </c>
      <c r="AZ359" s="86">
        <f t="shared" si="116"/>
        <v>0</v>
      </c>
      <c r="BA359" s="86">
        <f t="shared" si="117"/>
        <v>0</v>
      </c>
      <c r="BB359" s="85">
        <f t="shared" si="112"/>
        <v>0</v>
      </c>
      <c r="BC359" s="88" t="s">
        <v>804</v>
      </c>
      <c r="BD359" s="88" t="s">
        <v>804</v>
      </c>
      <c r="BE359" s="88" t="s">
        <v>805</v>
      </c>
      <c r="BF359" s="88" t="s">
        <v>835</v>
      </c>
    </row>
    <row r="360" spans="1:58" x14ac:dyDescent="0.2">
      <c r="A360" s="83">
        <v>175539</v>
      </c>
      <c r="B360" s="84" t="s">
        <v>766</v>
      </c>
      <c r="C360" s="84">
        <v>0</v>
      </c>
      <c r="D360" s="84">
        <v>0</v>
      </c>
      <c r="E360" s="84">
        <v>0</v>
      </c>
      <c r="F360" s="85">
        <f t="shared" si="103"/>
        <v>0</v>
      </c>
      <c r="G360" s="84">
        <v>0</v>
      </c>
      <c r="H360" s="84">
        <v>0</v>
      </c>
      <c r="I360" s="84">
        <v>0</v>
      </c>
      <c r="J360" s="85">
        <f t="shared" si="118"/>
        <v>0</v>
      </c>
      <c r="K360" s="86">
        <v>0</v>
      </c>
      <c r="L360" s="86">
        <v>0</v>
      </c>
      <c r="M360" s="86">
        <v>0</v>
      </c>
      <c r="N360" s="87">
        <f t="shared" si="104"/>
        <v>0</v>
      </c>
      <c r="O360" s="84">
        <v>0</v>
      </c>
      <c r="P360" s="84">
        <v>0</v>
      </c>
      <c r="Q360" s="84">
        <v>0</v>
      </c>
      <c r="R360" s="85">
        <f t="shared" si="105"/>
        <v>0</v>
      </c>
      <c r="S360" s="84">
        <v>0</v>
      </c>
      <c r="T360" s="84">
        <v>0</v>
      </c>
      <c r="U360" s="84">
        <v>0</v>
      </c>
      <c r="V360" s="85">
        <f t="shared" si="106"/>
        <v>0</v>
      </c>
      <c r="W360" s="84">
        <v>0</v>
      </c>
      <c r="X360" s="84">
        <v>0</v>
      </c>
      <c r="Y360" s="84">
        <v>0</v>
      </c>
      <c r="Z360" s="85">
        <f t="shared" si="107"/>
        <v>0</v>
      </c>
      <c r="AA360" s="84">
        <v>0</v>
      </c>
      <c r="AB360" s="84">
        <v>0</v>
      </c>
      <c r="AC360" s="84">
        <v>0</v>
      </c>
      <c r="AD360" s="85">
        <f t="shared" si="108"/>
        <v>0</v>
      </c>
      <c r="AE360" s="84">
        <v>0</v>
      </c>
      <c r="AF360" s="84">
        <v>0</v>
      </c>
      <c r="AG360" s="84">
        <v>0</v>
      </c>
      <c r="AH360" s="85">
        <f t="shared" si="109"/>
        <v>0</v>
      </c>
      <c r="AI360" s="86">
        <v>0</v>
      </c>
      <c r="AJ360" s="86">
        <v>0</v>
      </c>
      <c r="AK360" s="86">
        <v>0</v>
      </c>
      <c r="AL360" s="87">
        <f t="shared" si="110"/>
        <v>0</v>
      </c>
      <c r="AM360" s="84">
        <v>0</v>
      </c>
      <c r="AN360" s="84">
        <v>0</v>
      </c>
      <c r="AO360" s="84">
        <v>0</v>
      </c>
      <c r="AP360" s="85">
        <f t="shared" si="111"/>
        <v>0</v>
      </c>
      <c r="AQ360" s="99">
        <v>0</v>
      </c>
      <c r="AR360" s="86">
        <v>0</v>
      </c>
      <c r="AS360" s="84">
        <v>0</v>
      </c>
      <c r="AT360" s="85">
        <f t="shared" si="113"/>
        <v>0</v>
      </c>
      <c r="AU360" s="84"/>
      <c r="AV360" s="86"/>
      <c r="AW360" s="86"/>
      <c r="AX360" s="87">
        <f t="shared" si="114"/>
        <v>0</v>
      </c>
      <c r="AY360" s="86">
        <f t="shared" si="115"/>
        <v>0</v>
      </c>
      <c r="AZ360" s="86">
        <f t="shared" si="116"/>
        <v>0</v>
      </c>
      <c r="BA360" s="86">
        <f t="shared" si="117"/>
        <v>0</v>
      </c>
      <c r="BB360" s="85">
        <f t="shared" si="112"/>
        <v>0</v>
      </c>
      <c r="BC360" s="88" t="s">
        <v>804</v>
      </c>
      <c r="BD360" s="88" t="s">
        <v>804</v>
      </c>
      <c r="BE360" s="88" t="s">
        <v>805</v>
      </c>
      <c r="BF360" s="88" t="s">
        <v>835</v>
      </c>
    </row>
    <row r="361" spans="1:58" x14ac:dyDescent="0.2">
      <c r="A361" s="89">
        <v>204135</v>
      </c>
      <c r="B361" s="90" t="s">
        <v>774</v>
      </c>
      <c r="C361" s="84">
        <v>0</v>
      </c>
      <c r="D361" s="84">
        <v>0</v>
      </c>
      <c r="E361" s="84">
        <v>0</v>
      </c>
      <c r="F361" s="85">
        <f t="shared" si="103"/>
        <v>0</v>
      </c>
      <c r="G361" s="84">
        <v>0</v>
      </c>
      <c r="H361" s="84">
        <v>0</v>
      </c>
      <c r="I361" s="84">
        <v>0</v>
      </c>
      <c r="J361" s="85">
        <f t="shared" si="118"/>
        <v>0</v>
      </c>
      <c r="K361" s="86">
        <v>0</v>
      </c>
      <c r="L361" s="86">
        <v>0</v>
      </c>
      <c r="M361" s="86">
        <v>0</v>
      </c>
      <c r="N361" s="87">
        <f t="shared" si="104"/>
        <v>0</v>
      </c>
      <c r="O361" s="90">
        <v>0</v>
      </c>
      <c r="P361" s="84">
        <v>0</v>
      </c>
      <c r="Q361" s="84">
        <v>0</v>
      </c>
      <c r="R361" s="85">
        <f t="shared" si="105"/>
        <v>0</v>
      </c>
      <c r="S361" s="84">
        <v>0</v>
      </c>
      <c r="T361" s="84">
        <v>0</v>
      </c>
      <c r="U361" s="84">
        <v>0</v>
      </c>
      <c r="V361" s="85">
        <f t="shared" si="106"/>
        <v>0</v>
      </c>
      <c r="W361" s="84">
        <v>0</v>
      </c>
      <c r="X361" s="84">
        <v>0</v>
      </c>
      <c r="Y361" s="84">
        <v>0</v>
      </c>
      <c r="Z361" s="85">
        <f t="shared" si="107"/>
        <v>0</v>
      </c>
      <c r="AA361" s="84">
        <v>0</v>
      </c>
      <c r="AB361" s="84">
        <v>0</v>
      </c>
      <c r="AC361" s="84">
        <v>0</v>
      </c>
      <c r="AD361" s="85">
        <f t="shared" si="108"/>
        <v>0</v>
      </c>
      <c r="AE361" s="84">
        <v>0</v>
      </c>
      <c r="AF361" s="84">
        <v>0</v>
      </c>
      <c r="AG361" s="84">
        <v>0</v>
      </c>
      <c r="AH361" s="85">
        <f t="shared" si="109"/>
        <v>0</v>
      </c>
      <c r="AI361" s="86">
        <v>0</v>
      </c>
      <c r="AJ361" s="86">
        <v>0</v>
      </c>
      <c r="AK361" s="86">
        <v>0</v>
      </c>
      <c r="AL361" s="87">
        <f t="shared" si="110"/>
        <v>0</v>
      </c>
      <c r="AM361" s="84">
        <v>0</v>
      </c>
      <c r="AN361" s="84">
        <v>0</v>
      </c>
      <c r="AO361" s="84">
        <v>0</v>
      </c>
      <c r="AP361" s="85">
        <f t="shared" si="111"/>
        <v>0</v>
      </c>
      <c r="AQ361" s="99">
        <v>0</v>
      </c>
      <c r="AR361" s="86">
        <v>0</v>
      </c>
      <c r="AS361" s="84">
        <v>0</v>
      </c>
      <c r="AT361" s="85">
        <f t="shared" si="113"/>
        <v>0</v>
      </c>
      <c r="AU361" s="84"/>
      <c r="AV361" s="86"/>
      <c r="AW361" s="86"/>
      <c r="AX361" s="87">
        <f t="shared" si="114"/>
        <v>0</v>
      </c>
      <c r="AY361" s="86">
        <f t="shared" si="115"/>
        <v>0</v>
      </c>
      <c r="AZ361" s="86">
        <f t="shared" si="116"/>
        <v>0</v>
      </c>
      <c r="BA361" s="86">
        <f t="shared" si="117"/>
        <v>0</v>
      </c>
      <c r="BB361" s="85">
        <f t="shared" si="112"/>
        <v>0</v>
      </c>
      <c r="BC361" s="88" t="s">
        <v>804</v>
      </c>
      <c r="BD361" s="88" t="s">
        <v>804</v>
      </c>
      <c r="BE361" s="88" t="s">
        <v>805</v>
      </c>
      <c r="BF361" s="88" t="s">
        <v>835</v>
      </c>
    </row>
    <row r="362" spans="1:58" x14ac:dyDescent="0.2">
      <c r="A362" s="83">
        <v>207811</v>
      </c>
      <c r="B362" s="84" t="s">
        <v>248</v>
      </c>
      <c r="C362" s="84">
        <v>-4790.5</v>
      </c>
      <c r="D362" s="84">
        <v>0</v>
      </c>
      <c r="E362" s="84">
        <v>0</v>
      </c>
      <c r="F362" s="85">
        <f t="shared" si="103"/>
        <v>0</v>
      </c>
      <c r="G362" s="84">
        <v>-4790.5</v>
      </c>
      <c r="H362" s="84">
        <v>0</v>
      </c>
      <c r="I362" s="84">
        <v>0</v>
      </c>
      <c r="J362" s="85">
        <f t="shared" si="118"/>
        <v>0</v>
      </c>
      <c r="K362" s="86">
        <v>-4790.5</v>
      </c>
      <c r="L362" s="86">
        <v>0</v>
      </c>
      <c r="M362" s="86">
        <v>0</v>
      </c>
      <c r="N362" s="87">
        <f t="shared" si="104"/>
        <v>0</v>
      </c>
      <c r="O362" s="84">
        <v>-4790.5</v>
      </c>
      <c r="P362" s="84">
        <v>0</v>
      </c>
      <c r="Q362" s="84">
        <v>0</v>
      </c>
      <c r="R362" s="85">
        <f t="shared" si="105"/>
        <v>0</v>
      </c>
      <c r="S362" s="84">
        <v>-4790.5</v>
      </c>
      <c r="T362" s="84">
        <v>0</v>
      </c>
      <c r="U362" s="84">
        <v>0</v>
      </c>
      <c r="V362" s="85">
        <f t="shared" si="106"/>
        <v>0</v>
      </c>
      <c r="W362" s="84">
        <v>-4790.5</v>
      </c>
      <c r="X362" s="84">
        <v>0</v>
      </c>
      <c r="Y362" s="84">
        <v>0</v>
      </c>
      <c r="Z362" s="85">
        <f t="shared" si="107"/>
        <v>0</v>
      </c>
      <c r="AA362" s="84">
        <v>-4790.5</v>
      </c>
      <c r="AB362" s="84">
        <v>0</v>
      </c>
      <c r="AC362" s="84">
        <v>0</v>
      </c>
      <c r="AD362" s="85">
        <f t="shared" si="108"/>
        <v>0</v>
      </c>
      <c r="AE362" s="84">
        <v>-4790.5</v>
      </c>
      <c r="AF362" s="84">
        <v>0</v>
      </c>
      <c r="AG362" s="84">
        <v>0</v>
      </c>
      <c r="AH362" s="85">
        <f t="shared" si="109"/>
        <v>0</v>
      </c>
      <c r="AI362" s="86">
        <v>-4790.5</v>
      </c>
      <c r="AJ362" s="86">
        <v>0</v>
      </c>
      <c r="AK362" s="86">
        <v>0</v>
      </c>
      <c r="AL362" s="87">
        <f t="shared" si="110"/>
        <v>0</v>
      </c>
      <c r="AM362" s="84">
        <v>-4790.5</v>
      </c>
      <c r="AN362" s="84">
        <v>0</v>
      </c>
      <c r="AO362" s="84">
        <v>0</v>
      </c>
      <c r="AP362" s="85">
        <f t="shared" si="111"/>
        <v>0</v>
      </c>
      <c r="AQ362" s="99">
        <v>-4790.5</v>
      </c>
      <c r="AR362" s="86">
        <v>0</v>
      </c>
      <c r="AS362" s="84">
        <v>0</v>
      </c>
      <c r="AT362" s="85">
        <f t="shared" si="113"/>
        <v>0</v>
      </c>
      <c r="AU362" s="84"/>
      <c r="AV362" s="86"/>
      <c r="AW362" s="86"/>
      <c r="AX362" s="87">
        <f t="shared" si="114"/>
        <v>0</v>
      </c>
      <c r="AY362" s="86">
        <f t="shared" si="115"/>
        <v>-52695.5</v>
      </c>
      <c r="AZ362" s="86">
        <f t="shared" si="116"/>
        <v>0</v>
      </c>
      <c r="BA362" s="86">
        <f t="shared" si="117"/>
        <v>0</v>
      </c>
      <c r="BB362" s="85">
        <f t="shared" si="112"/>
        <v>0</v>
      </c>
      <c r="BC362" s="88" t="s">
        <v>804</v>
      </c>
      <c r="BD362" s="88" t="s">
        <v>804</v>
      </c>
      <c r="BE362" s="88" t="s">
        <v>805</v>
      </c>
      <c r="BF362" s="88" t="s">
        <v>834</v>
      </c>
    </row>
    <row r="363" spans="1:58" x14ac:dyDescent="0.2">
      <c r="A363" s="83">
        <v>207986</v>
      </c>
      <c r="B363" s="84" t="s">
        <v>609</v>
      </c>
      <c r="C363" s="84">
        <v>-6164.97</v>
      </c>
      <c r="D363" s="84">
        <v>0</v>
      </c>
      <c r="E363" s="84">
        <v>0</v>
      </c>
      <c r="F363" s="85">
        <f t="shared" si="103"/>
        <v>0</v>
      </c>
      <c r="G363" s="84">
        <v>-6164.97</v>
      </c>
      <c r="H363" s="84">
        <v>0</v>
      </c>
      <c r="I363" s="84">
        <v>0</v>
      </c>
      <c r="J363" s="85">
        <f t="shared" si="118"/>
        <v>0</v>
      </c>
      <c r="K363" s="86">
        <v>-6164.97</v>
      </c>
      <c r="L363" s="86">
        <v>0</v>
      </c>
      <c r="M363" s="86">
        <v>0</v>
      </c>
      <c r="N363" s="87">
        <f t="shared" si="104"/>
        <v>0</v>
      </c>
      <c r="O363" s="84">
        <v>-6164.97</v>
      </c>
      <c r="P363" s="84">
        <v>0</v>
      </c>
      <c r="Q363" s="84">
        <v>0</v>
      </c>
      <c r="R363" s="85">
        <f t="shared" si="105"/>
        <v>0</v>
      </c>
      <c r="S363" s="84">
        <v>-6164.97</v>
      </c>
      <c r="T363" s="84">
        <v>0</v>
      </c>
      <c r="U363" s="84">
        <v>0</v>
      </c>
      <c r="V363" s="85">
        <f t="shared" si="106"/>
        <v>0</v>
      </c>
      <c r="W363" s="84">
        <v>-6164.97</v>
      </c>
      <c r="X363" s="84">
        <v>0</v>
      </c>
      <c r="Y363" s="84">
        <v>0</v>
      </c>
      <c r="Z363" s="85">
        <f t="shared" si="107"/>
        <v>0</v>
      </c>
      <c r="AA363" s="84">
        <v>-6164.97</v>
      </c>
      <c r="AB363" s="84">
        <v>0</v>
      </c>
      <c r="AC363" s="84">
        <v>0</v>
      </c>
      <c r="AD363" s="85">
        <f t="shared" si="108"/>
        <v>0</v>
      </c>
      <c r="AE363" s="84">
        <v>-6164.97</v>
      </c>
      <c r="AF363" s="84">
        <v>0</v>
      </c>
      <c r="AG363" s="84">
        <v>0</v>
      </c>
      <c r="AH363" s="85">
        <f t="shared" si="109"/>
        <v>0</v>
      </c>
      <c r="AI363" s="86">
        <v>-6164.97</v>
      </c>
      <c r="AJ363" s="86">
        <v>0</v>
      </c>
      <c r="AK363" s="86">
        <v>0</v>
      </c>
      <c r="AL363" s="87">
        <f t="shared" si="110"/>
        <v>0</v>
      </c>
      <c r="AM363" s="84">
        <v>-6164.97</v>
      </c>
      <c r="AN363" s="84">
        <v>0</v>
      </c>
      <c r="AO363" s="84">
        <v>0</v>
      </c>
      <c r="AP363" s="85">
        <f t="shared" si="111"/>
        <v>0</v>
      </c>
      <c r="AQ363" s="99">
        <v>-6164.97</v>
      </c>
      <c r="AR363" s="86">
        <v>0</v>
      </c>
      <c r="AS363" s="84">
        <v>0</v>
      </c>
      <c r="AT363" s="85">
        <f t="shared" si="113"/>
        <v>0</v>
      </c>
      <c r="AU363" s="84"/>
      <c r="AV363" s="86"/>
      <c r="AW363" s="86"/>
      <c r="AX363" s="87">
        <f t="shared" si="114"/>
        <v>0</v>
      </c>
      <c r="AY363" s="86">
        <f t="shared" si="115"/>
        <v>-67814.67</v>
      </c>
      <c r="AZ363" s="86">
        <f t="shared" si="116"/>
        <v>0</v>
      </c>
      <c r="BA363" s="86">
        <f t="shared" si="117"/>
        <v>0</v>
      </c>
      <c r="BB363" s="85">
        <f t="shared" si="112"/>
        <v>0</v>
      </c>
      <c r="BC363" s="88" t="s">
        <v>804</v>
      </c>
      <c r="BD363" s="88" t="s">
        <v>804</v>
      </c>
      <c r="BE363" s="88" t="s">
        <v>805</v>
      </c>
      <c r="BF363" s="88" t="s">
        <v>834</v>
      </c>
    </row>
    <row r="364" spans="1:58" x14ac:dyDescent="0.2">
      <c r="A364" s="83">
        <v>210123</v>
      </c>
      <c r="B364" s="84" t="s">
        <v>54</v>
      </c>
      <c r="C364" s="84">
        <v>507742.82</v>
      </c>
      <c r="D364" s="84">
        <v>595500</v>
      </c>
      <c r="E364" s="84">
        <v>75</v>
      </c>
      <c r="F364" s="85">
        <f t="shared" si="103"/>
        <v>25.578983375314863</v>
      </c>
      <c r="G364" s="84">
        <v>429042.81</v>
      </c>
      <c r="H364" s="84">
        <v>562250</v>
      </c>
      <c r="I364" s="84">
        <v>72.5</v>
      </c>
      <c r="J364" s="85">
        <f t="shared" si="118"/>
        <v>23.655539546465093</v>
      </c>
      <c r="K364" s="86">
        <v>119199.05</v>
      </c>
      <c r="L364" s="86">
        <v>502225</v>
      </c>
      <c r="M364" s="86">
        <v>66.25</v>
      </c>
      <c r="N364" s="87">
        <f t="shared" si="104"/>
        <v>7.1202578525561258</v>
      </c>
      <c r="O364" s="84">
        <v>383664.06</v>
      </c>
      <c r="P364" s="84">
        <v>820250</v>
      </c>
      <c r="Q364" s="84">
        <v>112.75</v>
      </c>
      <c r="R364" s="85">
        <f t="shared" si="105"/>
        <v>14.499952282840598</v>
      </c>
      <c r="S364" s="84">
        <v>641797.56000000006</v>
      </c>
      <c r="T364" s="84">
        <v>815510</v>
      </c>
      <c r="U364" s="84">
        <v>116.9</v>
      </c>
      <c r="V364" s="85">
        <f t="shared" si="106"/>
        <v>24.396665105271552</v>
      </c>
      <c r="W364" s="84">
        <v>497923.8</v>
      </c>
      <c r="X364" s="84">
        <v>713800</v>
      </c>
      <c r="Y364" s="84">
        <v>100.25</v>
      </c>
      <c r="Z364" s="85">
        <f t="shared" si="107"/>
        <v>20.927029980386664</v>
      </c>
      <c r="AA364" s="84">
        <v>591630.30000000005</v>
      </c>
      <c r="AB364" s="84">
        <v>889260</v>
      </c>
      <c r="AC364" s="84">
        <v>129.5</v>
      </c>
      <c r="AD364" s="85">
        <f t="shared" si="108"/>
        <v>20.624495985426087</v>
      </c>
      <c r="AE364" s="84">
        <v>388750.3</v>
      </c>
      <c r="AF364" s="84">
        <v>535900</v>
      </c>
      <c r="AG364" s="84">
        <v>75</v>
      </c>
      <c r="AH364" s="85">
        <f t="shared" si="109"/>
        <v>21.762472476208249</v>
      </c>
      <c r="AI364" s="86">
        <v>629014.81999999995</v>
      </c>
      <c r="AJ364" s="86">
        <v>1472120</v>
      </c>
      <c r="AK364" s="86">
        <v>202</v>
      </c>
      <c r="AL364" s="87">
        <f t="shared" si="110"/>
        <v>13.245835543298099</v>
      </c>
      <c r="AM364" s="84">
        <v>354049.82</v>
      </c>
      <c r="AN364" s="84">
        <v>543115</v>
      </c>
      <c r="AO364" s="84">
        <v>76</v>
      </c>
      <c r="AP364" s="85">
        <f t="shared" si="111"/>
        <v>20.20850910028263</v>
      </c>
      <c r="AQ364" s="99">
        <v>629166.31999999995</v>
      </c>
      <c r="AR364" s="86">
        <v>586360</v>
      </c>
      <c r="AS364" s="84">
        <v>79</v>
      </c>
      <c r="AT364" s="85">
        <f t="shared" si="113"/>
        <v>30.044097414557605</v>
      </c>
      <c r="AU364" s="84"/>
      <c r="AV364" s="86"/>
      <c r="AW364" s="86"/>
      <c r="AX364" s="87">
        <f t="shared" si="114"/>
        <v>0</v>
      </c>
      <c r="AY364" s="86">
        <f t="shared" si="115"/>
        <v>5171981.66</v>
      </c>
      <c r="AZ364" s="86">
        <f t="shared" si="116"/>
        <v>8036290</v>
      </c>
      <c r="BA364" s="86">
        <f t="shared" si="117"/>
        <v>1105.1500000000001</v>
      </c>
      <c r="BB364" s="85">
        <f t="shared" si="112"/>
        <v>19.307348266426423</v>
      </c>
      <c r="BC364" s="88" t="s">
        <v>804</v>
      </c>
      <c r="BD364" s="88" t="s">
        <v>804</v>
      </c>
      <c r="BE364" s="88" t="s">
        <v>805</v>
      </c>
      <c r="BF364" s="88" t="s">
        <v>834</v>
      </c>
    </row>
    <row r="365" spans="1:58" x14ac:dyDescent="0.2">
      <c r="A365" s="83">
        <v>125022</v>
      </c>
      <c r="B365" s="84" t="s">
        <v>59</v>
      </c>
      <c r="C365" s="84">
        <v>1888.46</v>
      </c>
      <c r="D365" s="84">
        <v>1208690</v>
      </c>
      <c r="E365" s="84">
        <v>165.5</v>
      </c>
      <c r="F365" s="85">
        <f t="shared" si="103"/>
        <v>4.6872068106793306E-2</v>
      </c>
      <c r="G365" s="84">
        <v>214491.95</v>
      </c>
      <c r="H365" s="84">
        <v>969342</v>
      </c>
      <c r="I365" s="84">
        <v>129.65</v>
      </c>
      <c r="J365" s="85">
        <f t="shared" si="118"/>
        <v>6.8595505507859968</v>
      </c>
      <c r="K365" s="86">
        <v>-114996.24</v>
      </c>
      <c r="L365" s="86">
        <v>1232675</v>
      </c>
      <c r="M365" s="86">
        <v>166.25</v>
      </c>
      <c r="N365" s="87">
        <f t="shared" si="104"/>
        <v>-2.7986997383738621</v>
      </c>
      <c r="O365" s="84">
        <v>133048.47</v>
      </c>
      <c r="P365" s="84">
        <v>1180360</v>
      </c>
      <c r="Q365" s="84">
        <v>165.75</v>
      </c>
      <c r="R365" s="85">
        <f t="shared" si="105"/>
        <v>3.4942751109830894</v>
      </c>
      <c r="S365" s="84">
        <v>-42581.02</v>
      </c>
      <c r="T365" s="84">
        <v>1160451</v>
      </c>
      <c r="U365" s="84">
        <v>167.45</v>
      </c>
      <c r="V365" s="85">
        <f t="shared" si="106"/>
        <v>-1.1374988000355033</v>
      </c>
      <c r="W365" s="84">
        <v>-70739.03</v>
      </c>
      <c r="X365" s="84">
        <v>1163340</v>
      </c>
      <c r="Y365" s="84">
        <v>168</v>
      </c>
      <c r="Z365" s="85">
        <f t="shared" si="107"/>
        <v>-1.8242052194543297</v>
      </c>
      <c r="AA365" s="84">
        <v>-58012.03</v>
      </c>
      <c r="AB365" s="84">
        <v>1134535</v>
      </c>
      <c r="AC365" s="84">
        <v>165.5</v>
      </c>
      <c r="AD365" s="85">
        <f t="shared" si="108"/>
        <v>-1.5851189518172641</v>
      </c>
      <c r="AE365" s="84">
        <v>182146.98</v>
      </c>
      <c r="AF365" s="84">
        <v>1994081</v>
      </c>
      <c r="AG365" s="84">
        <v>288.95000000000005</v>
      </c>
      <c r="AH365" s="85">
        <f t="shared" si="109"/>
        <v>2.7403146612399398</v>
      </c>
      <c r="AI365" s="86">
        <v>145247.01999999999</v>
      </c>
      <c r="AJ365" s="86">
        <v>1425685</v>
      </c>
      <c r="AK365" s="86">
        <v>200.75</v>
      </c>
      <c r="AL365" s="87">
        <f t="shared" si="110"/>
        <v>3.1582415610741501</v>
      </c>
      <c r="AM365" s="84">
        <v>52670.76</v>
      </c>
      <c r="AN365" s="84">
        <v>802515</v>
      </c>
      <c r="AO365" s="84">
        <v>113.25</v>
      </c>
      <c r="AP365" s="85">
        <f t="shared" si="111"/>
        <v>2.0345956898001907</v>
      </c>
      <c r="AQ365" s="99">
        <v>-79519.95</v>
      </c>
      <c r="AR365" s="86">
        <v>1463100</v>
      </c>
      <c r="AS365" s="84">
        <v>201.25</v>
      </c>
      <c r="AT365" s="85">
        <f t="shared" si="113"/>
        <v>-1.5218088989132663</v>
      </c>
      <c r="AU365" s="84"/>
      <c r="AV365" s="86"/>
      <c r="AW365" s="86"/>
      <c r="AX365" s="87">
        <f t="shared" si="114"/>
        <v>0</v>
      </c>
      <c r="AY365" s="86">
        <f t="shared" si="115"/>
        <v>363645.37000000005</v>
      </c>
      <c r="AZ365" s="86">
        <f t="shared" si="116"/>
        <v>13734774</v>
      </c>
      <c r="BA365" s="86">
        <f t="shared" si="117"/>
        <v>1932.3</v>
      </c>
      <c r="BB365" s="85">
        <f t="shared" si="112"/>
        <v>0.79428763079756548</v>
      </c>
      <c r="BC365" s="88" t="s">
        <v>804</v>
      </c>
      <c r="BD365" s="88" t="s">
        <v>804</v>
      </c>
      <c r="BE365" s="88" t="s">
        <v>805</v>
      </c>
      <c r="BF365" s="88" t="s">
        <v>836</v>
      </c>
    </row>
    <row r="366" spans="1:58" x14ac:dyDescent="0.2">
      <c r="A366" s="83">
        <v>125023</v>
      </c>
      <c r="B366" s="84" t="s">
        <v>60</v>
      </c>
      <c r="C366" s="84">
        <v>77786.149999999994</v>
      </c>
      <c r="D366" s="84">
        <v>392770</v>
      </c>
      <c r="E366" s="84">
        <v>51.5</v>
      </c>
      <c r="F366" s="85">
        <f t="shared" si="103"/>
        <v>5.9413511724418866</v>
      </c>
      <c r="G366" s="84">
        <v>59075.62</v>
      </c>
      <c r="H366" s="84">
        <v>439060</v>
      </c>
      <c r="I366" s="84">
        <v>57.25</v>
      </c>
      <c r="J366" s="85">
        <f t="shared" si="118"/>
        <v>4.1710568487222703</v>
      </c>
      <c r="K366" s="86">
        <v>83200.87</v>
      </c>
      <c r="L366" s="86">
        <v>765080</v>
      </c>
      <c r="M366" s="86">
        <v>103.5</v>
      </c>
      <c r="N366" s="87">
        <f t="shared" si="104"/>
        <v>3.2624380456945676</v>
      </c>
      <c r="O366" s="84">
        <v>71529.88</v>
      </c>
      <c r="P366" s="84">
        <v>401050</v>
      </c>
      <c r="Q366" s="84">
        <v>56</v>
      </c>
      <c r="R366" s="85">
        <f t="shared" si="105"/>
        <v>5.5290519386610146</v>
      </c>
      <c r="S366" s="84">
        <v>-6046.63</v>
      </c>
      <c r="T366" s="84">
        <v>109610</v>
      </c>
      <c r="U366" s="84">
        <v>15.75</v>
      </c>
      <c r="V366" s="85">
        <f t="shared" si="106"/>
        <v>-1.7101134020618556</v>
      </c>
      <c r="W366" s="84">
        <v>54751.12</v>
      </c>
      <c r="X366" s="84">
        <v>771550</v>
      </c>
      <c r="Y366" s="84">
        <v>110</v>
      </c>
      <c r="Z366" s="85">
        <f t="shared" si="107"/>
        <v>2.1288751215086514</v>
      </c>
      <c r="AA366" s="84">
        <v>-4315.87</v>
      </c>
      <c r="AB366" s="84">
        <v>389140</v>
      </c>
      <c r="AC366" s="84">
        <v>56.5</v>
      </c>
      <c r="AD366" s="85">
        <f t="shared" si="108"/>
        <v>-0.3438144883589454</v>
      </c>
      <c r="AE366" s="84">
        <v>42761.14</v>
      </c>
      <c r="AF366" s="84">
        <v>1053280</v>
      </c>
      <c r="AG366" s="84">
        <v>150.5</v>
      </c>
      <c r="AH366" s="85">
        <f t="shared" si="109"/>
        <v>1.2179422375816495</v>
      </c>
      <c r="AI366" s="86">
        <v>-36212.35</v>
      </c>
      <c r="AJ366" s="86">
        <v>501530</v>
      </c>
      <c r="AK366" s="86">
        <v>70.5</v>
      </c>
      <c r="AL366" s="87">
        <f t="shared" si="110"/>
        <v>-2.2383164516579268</v>
      </c>
      <c r="AM366" s="84">
        <v>32035.119999999999</v>
      </c>
      <c r="AN366" s="84">
        <v>532130</v>
      </c>
      <c r="AO366" s="84">
        <v>75.25</v>
      </c>
      <c r="AP366" s="85">
        <f t="shared" si="111"/>
        <v>1.866252081258339</v>
      </c>
      <c r="AQ366" s="99">
        <v>186269.62</v>
      </c>
      <c r="AR366" s="86">
        <v>865790</v>
      </c>
      <c r="AS366" s="84">
        <v>119.5</v>
      </c>
      <c r="AT366" s="85">
        <f t="shared" si="113"/>
        <v>6.0240351124406608</v>
      </c>
      <c r="AU366" s="84"/>
      <c r="AV366" s="86"/>
      <c r="AW366" s="86"/>
      <c r="AX366" s="87">
        <f t="shared" si="114"/>
        <v>0</v>
      </c>
      <c r="AY366" s="86">
        <f t="shared" si="115"/>
        <v>560834.67000000004</v>
      </c>
      <c r="AZ366" s="86">
        <f t="shared" si="116"/>
        <v>6220990</v>
      </c>
      <c r="BA366" s="86">
        <f t="shared" si="117"/>
        <v>866.25</v>
      </c>
      <c r="BB366" s="85">
        <f t="shared" si="112"/>
        <v>2.7045599012375843</v>
      </c>
      <c r="BC366" s="88" t="s">
        <v>804</v>
      </c>
      <c r="BD366" s="88" t="s">
        <v>804</v>
      </c>
      <c r="BE366" s="88" t="s">
        <v>805</v>
      </c>
      <c r="BF366" s="88" t="s">
        <v>836</v>
      </c>
    </row>
    <row r="367" spans="1:58" x14ac:dyDescent="0.2">
      <c r="A367" s="83">
        <v>141146</v>
      </c>
      <c r="B367" s="84" t="s">
        <v>75</v>
      </c>
      <c r="C367" s="84">
        <v>-2157.2600000000002</v>
      </c>
      <c r="D367" s="84">
        <v>109000</v>
      </c>
      <c r="E367" s="84">
        <v>15</v>
      </c>
      <c r="F367" s="85">
        <f t="shared" si="103"/>
        <v>-0.5937412844036698</v>
      </c>
      <c r="G367" s="84">
        <v>-3657.26</v>
      </c>
      <c r="H367" s="84">
        <v>0</v>
      </c>
      <c r="I367" s="84">
        <v>0</v>
      </c>
      <c r="J367" s="85">
        <f t="shared" si="118"/>
        <v>0</v>
      </c>
      <c r="K367" s="86">
        <v>-4937.26</v>
      </c>
      <c r="L367" s="86">
        <v>0</v>
      </c>
      <c r="M367" s="86">
        <v>0</v>
      </c>
      <c r="N367" s="87">
        <f t="shared" si="104"/>
        <v>0</v>
      </c>
      <c r="O367" s="84">
        <v>-4937.26</v>
      </c>
      <c r="P367" s="84">
        <v>0</v>
      </c>
      <c r="Q367" s="84">
        <v>0</v>
      </c>
      <c r="R367" s="85">
        <f t="shared" si="105"/>
        <v>0</v>
      </c>
      <c r="S367" s="84">
        <v>-4937.26</v>
      </c>
      <c r="T367" s="84">
        <v>0</v>
      </c>
      <c r="U367" s="84">
        <v>0</v>
      </c>
      <c r="V367" s="85">
        <f t="shared" si="106"/>
        <v>0</v>
      </c>
      <c r="W367" s="84">
        <v>-4937.26</v>
      </c>
      <c r="X367" s="84">
        <v>0</v>
      </c>
      <c r="Y367" s="84">
        <v>0</v>
      </c>
      <c r="Z367" s="85">
        <f t="shared" si="107"/>
        <v>0</v>
      </c>
      <c r="AA367" s="84">
        <v>-5177.26</v>
      </c>
      <c r="AB367" s="84">
        <v>0</v>
      </c>
      <c r="AC367" s="84">
        <v>0</v>
      </c>
      <c r="AD367" s="85">
        <f t="shared" si="108"/>
        <v>0</v>
      </c>
      <c r="AE367" s="84">
        <v>-5177.26</v>
      </c>
      <c r="AF367" s="84">
        <v>0</v>
      </c>
      <c r="AG367" s="84">
        <v>0</v>
      </c>
      <c r="AH367" s="85">
        <f t="shared" si="109"/>
        <v>0</v>
      </c>
      <c r="AI367" s="86">
        <v>-5177.26</v>
      </c>
      <c r="AJ367" s="86">
        <v>0</v>
      </c>
      <c r="AK367" s="86">
        <v>0</v>
      </c>
      <c r="AL367" s="87">
        <f t="shared" si="110"/>
        <v>0</v>
      </c>
      <c r="AM367" s="84">
        <v>-5177.26</v>
      </c>
      <c r="AN367" s="84">
        <v>0</v>
      </c>
      <c r="AO367" s="84">
        <v>0</v>
      </c>
      <c r="AP367" s="85">
        <f t="shared" si="111"/>
        <v>0</v>
      </c>
      <c r="AQ367" s="99">
        <v>-5177.26</v>
      </c>
      <c r="AR367" s="86">
        <v>0</v>
      </c>
      <c r="AS367" s="84">
        <v>0</v>
      </c>
      <c r="AT367" s="85">
        <f t="shared" si="113"/>
        <v>0</v>
      </c>
      <c r="AU367" s="84"/>
      <c r="AV367" s="86"/>
      <c r="AW367" s="86"/>
      <c r="AX367" s="87">
        <f t="shared" si="114"/>
        <v>0</v>
      </c>
      <c r="AY367" s="86">
        <f t="shared" si="115"/>
        <v>-51449.860000000015</v>
      </c>
      <c r="AZ367" s="86">
        <f t="shared" si="116"/>
        <v>109000</v>
      </c>
      <c r="BA367" s="86">
        <f t="shared" si="117"/>
        <v>15</v>
      </c>
      <c r="BB367" s="85">
        <f t="shared" si="112"/>
        <v>-14.160511926605508</v>
      </c>
      <c r="BC367" s="88" t="s">
        <v>804</v>
      </c>
      <c r="BD367" s="88" t="s">
        <v>804</v>
      </c>
      <c r="BE367" s="88" t="s">
        <v>805</v>
      </c>
      <c r="BF367" s="88" t="s">
        <v>836</v>
      </c>
    </row>
    <row r="368" spans="1:58" x14ac:dyDescent="0.2">
      <c r="A368" s="83">
        <v>141236</v>
      </c>
      <c r="B368" s="84" t="s">
        <v>78</v>
      </c>
      <c r="C368" s="84">
        <v>71101.91</v>
      </c>
      <c r="D368" s="84">
        <v>180380</v>
      </c>
      <c r="E368" s="84">
        <v>23.5</v>
      </c>
      <c r="F368" s="85">
        <f t="shared" si="103"/>
        <v>11.825353697749197</v>
      </c>
      <c r="G368" s="84">
        <v>-6036.09</v>
      </c>
      <c r="H368" s="84">
        <v>40500</v>
      </c>
      <c r="I368" s="84">
        <v>5</v>
      </c>
      <c r="J368" s="85">
        <f t="shared" ref="J368:J404" si="119">IFERROR(G368/(H368/31),0)</f>
        <v>-4.6202170370370368</v>
      </c>
      <c r="K368" s="86">
        <v>-39655.33</v>
      </c>
      <c r="L368" s="86">
        <v>478105</v>
      </c>
      <c r="M368" s="86">
        <v>64.75</v>
      </c>
      <c r="N368" s="87">
        <f t="shared" si="104"/>
        <v>-2.4882816536116543</v>
      </c>
      <c r="O368" s="84">
        <v>74744.639999999999</v>
      </c>
      <c r="P368" s="84">
        <v>501270</v>
      </c>
      <c r="Q368" s="84">
        <v>70.5</v>
      </c>
      <c r="R368" s="85">
        <f t="shared" si="105"/>
        <v>4.6224267161410015</v>
      </c>
      <c r="S368" s="84">
        <v>-16922.38</v>
      </c>
      <c r="T368" s="84">
        <v>284380</v>
      </c>
      <c r="U368" s="84">
        <v>41</v>
      </c>
      <c r="V368" s="85">
        <f t="shared" si="106"/>
        <v>-1.8446929460580914</v>
      </c>
      <c r="W368" s="84">
        <v>-37042.379999999997</v>
      </c>
      <c r="X368" s="84">
        <v>1646170</v>
      </c>
      <c r="Y368" s="84">
        <v>236.5</v>
      </c>
      <c r="Z368" s="85">
        <f t="shared" si="107"/>
        <v>-0.67506478674741965</v>
      </c>
      <c r="AA368" s="84">
        <v>-58673.33</v>
      </c>
      <c r="AB368" s="84">
        <v>1192700</v>
      </c>
      <c r="AC368" s="84">
        <v>170</v>
      </c>
      <c r="AD368" s="85">
        <f t="shared" si="108"/>
        <v>-1.5250048042257063</v>
      </c>
      <c r="AE368" s="84">
        <v>5819.67</v>
      </c>
      <c r="AF368" s="84">
        <v>554000</v>
      </c>
      <c r="AG368" s="84">
        <v>80</v>
      </c>
      <c r="AH368" s="85">
        <f t="shared" si="109"/>
        <v>0.31514458483754509</v>
      </c>
      <c r="AI368" s="86">
        <v>-30881.37</v>
      </c>
      <c r="AJ368" s="86">
        <v>794260</v>
      </c>
      <c r="AK368" s="86">
        <v>112</v>
      </c>
      <c r="AL368" s="87">
        <f t="shared" si="110"/>
        <v>-1.2053011230579407</v>
      </c>
      <c r="AM368" s="84">
        <v>361520.61</v>
      </c>
      <c r="AN368" s="84">
        <v>803444</v>
      </c>
      <c r="AO368" s="84">
        <v>111.1</v>
      </c>
      <c r="AP368" s="85">
        <f t="shared" si="111"/>
        <v>13.948873736066234</v>
      </c>
      <c r="AQ368" s="99">
        <v>117428.61</v>
      </c>
      <c r="AR368" s="86">
        <v>993310</v>
      </c>
      <c r="AS368" s="84">
        <v>134.25</v>
      </c>
      <c r="AT368" s="85">
        <f t="shared" si="113"/>
        <v>3.3101459564486411</v>
      </c>
      <c r="AU368" s="84"/>
      <c r="AV368" s="86"/>
      <c r="AW368" s="86"/>
      <c r="AX368" s="87">
        <f t="shared" si="114"/>
        <v>0</v>
      </c>
      <c r="AY368" s="86">
        <f t="shared" si="115"/>
        <v>441404.56</v>
      </c>
      <c r="AZ368" s="86">
        <f t="shared" si="116"/>
        <v>7468519</v>
      </c>
      <c r="BA368" s="86">
        <f t="shared" si="117"/>
        <v>1048.5999999999999</v>
      </c>
      <c r="BB368" s="85">
        <f t="shared" si="112"/>
        <v>1.7730606027781413</v>
      </c>
      <c r="BC368" s="88" t="s">
        <v>804</v>
      </c>
      <c r="BD368" s="88" t="s">
        <v>804</v>
      </c>
      <c r="BE368" s="88" t="s">
        <v>805</v>
      </c>
      <c r="BF368" s="88" t="s">
        <v>836</v>
      </c>
    </row>
    <row r="369" spans="1:58" x14ac:dyDescent="0.2">
      <c r="A369" s="83">
        <v>141540</v>
      </c>
      <c r="B369" s="84" t="s">
        <v>81</v>
      </c>
      <c r="C369" s="84">
        <v>783090.47</v>
      </c>
      <c r="D369" s="84">
        <v>453000</v>
      </c>
      <c r="E369" s="84">
        <v>60</v>
      </c>
      <c r="F369" s="85">
        <f t="shared" si="103"/>
        <v>51.860296026490062</v>
      </c>
      <c r="G369" s="84">
        <v>619535.47</v>
      </c>
      <c r="H369" s="84">
        <v>658520</v>
      </c>
      <c r="I369" s="84">
        <v>86.5</v>
      </c>
      <c r="J369" s="85">
        <f t="shared" si="119"/>
        <v>29.164793127012086</v>
      </c>
      <c r="K369" s="86">
        <v>804032.97</v>
      </c>
      <c r="L369" s="86">
        <v>738240</v>
      </c>
      <c r="M369" s="86">
        <v>100</v>
      </c>
      <c r="N369" s="87">
        <f t="shared" si="104"/>
        <v>32.67364149869961</v>
      </c>
      <c r="O369" s="84">
        <v>798340.47</v>
      </c>
      <c r="P369" s="84">
        <v>530405</v>
      </c>
      <c r="Q369" s="84">
        <v>74.5</v>
      </c>
      <c r="R369" s="85">
        <f t="shared" si="105"/>
        <v>46.659730903743359</v>
      </c>
      <c r="S369" s="84">
        <v>702840.46</v>
      </c>
      <c r="T369" s="84">
        <v>764850</v>
      </c>
      <c r="U369" s="84">
        <v>110</v>
      </c>
      <c r="V369" s="85">
        <f t="shared" si="106"/>
        <v>28.48670230764202</v>
      </c>
      <c r="W369" s="84">
        <v>701689.21</v>
      </c>
      <c r="X369" s="84">
        <v>772685</v>
      </c>
      <c r="Y369" s="84">
        <v>110.75</v>
      </c>
      <c r="Z369" s="85">
        <f t="shared" si="107"/>
        <v>27.243542064359989</v>
      </c>
      <c r="AA369" s="84">
        <v>738359.21</v>
      </c>
      <c r="AB369" s="84">
        <v>588240</v>
      </c>
      <c r="AC369" s="84">
        <v>86</v>
      </c>
      <c r="AD369" s="85">
        <f t="shared" si="108"/>
        <v>38.911219077247381</v>
      </c>
      <c r="AE369" s="84">
        <v>894381.71</v>
      </c>
      <c r="AF369" s="84">
        <v>961185</v>
      </c>
      <c r="AG369" s="84">
        <v>135.75</v>
      </c>
      <c r="AH369" s="85">
        <f t="shared" si="109"/>
        <v>27.91497089530111</v>
      </c>
      <c r="AI369" s="86">
        <v>905085.46</v>
      </c>
      <c r="AJ369" s="86">
        <v>508200</v>
      </c>
      <c r="AK369" s="86">
        <v>70</v>
      </c>
      <c r="AL369" s="87">
        <f t="shared" si="110"/>
        <v>55.209856867375052</v>
      </c>
      <c r="AM369" s="84">
        <v>616380.46</v>
      </c>
      <c r="AN369" s="84">
        <v>213600</v>
      </c>
      <c r="AO369" s="84">
        <v>30</v>
      </c>
      <c r="AP369" s="85">
        <f t="shared" si="111"/>
        <v>89.455965636704121</v>
      </c>
      <c r="AQ369" s="99">
        <v>909440.46</v>
      </c>
      <c r="AR369" s="86">
        <v>1005540</v>
      </c>
      <c r="AS369" s="84">
        <v>137</v>
      </c>
      <c r="AT369" s="85">
        <f t="shared" si="113"/>
        <v>25.324037711080614</v>
      </c>
      <c r="AU369" s="84"/>
      <c r="AV369" s="86"/>
      <c r="AW369" s="86"/>
      <c r="AX369" s="87">
        <f t="shared" si="114"/>
        <v>0</v>
      </c>
      <c r="AY369" s="86">
        <f t="shared" si="115"/>
        <v>8473176.3499999996</v>
      </c>
      <c r="AZ369" s="86">
        <f t="shared" si="116"/>
        <v>7194465</v>
      </c>
      <c r="BA369" s="86">
        <f t="shared" si="117"/>
        <v>1000.5</v>
      </c>
      <c r="BB369" s="85">
        <f t="shared" si="112"/>
        <v>35.332062981750553</v>
      </c>
      <c r="BC369" s="88" t="s">
        <v>804</v>
      </c>
      <c r="BD369" s="88" t="s">
        <v>804</v>
      </c>
      <c r="BE369" s="88" t="s">
        <v>805</v>
      </c>
      <c r="BF369" s="88" t="s">
        <v>836</v>
      </c>
    </row>
    <row r="370" spans="1:58" x14ac:dyDescent="0.2">
      <c r="A370" s="83">
        <v>145135</v>
      </c>
      <c r="B370" s="84" t="s">
        <v>108</v>
      </c>
      <c r="C370" s="84">
        <v>312766.81</v>
      </c>
      <c r="D370" s="84">
        <v>2501115</v>
      </c>
      <c r="E370" s="84">
        <v>330.5</v>
      </c>
      <c r="F370" s="85">
        <f t="shared" si="103"/>
        <v>3.7515285382719306</v>
      </c>
      <c r="G370" s="84">
        <v>-29735.71</v>
      </c>
      <c r="H370" s="84">
        <v>2406382</v>
      </c>
      <c r="I370" s="84">
        <v>313.89999999999998</v>
      </c>
      <c r="J370" s="85">
        <f t="shared" si="119"/>
        <v>-0.38306761353766777</v>
      </c>
      <c r="K370" s="86">
        <v>44579.88</v>
      </c>
      <c r="L370" s="86">
        <v>3157386</v>
      </c>
      <c r="M370" s="86">
        <v>423.95000000000005</v>
      </c>
      <c r="N370" s="87">
        <f t="shared" si="104"/>
        <v>0.42357709827053136</v>
      </c>
      <c r="O370" s="84">
        <v>311424.39</v>
      </c>
      <c r="P370" s="84">
        <v>3218653</v>
      </c>
      <c r="Q370" s="84">
        <v>448.65000000000003</v>
      </c>
      <c r="R370" s="85">
        <f t="shared" si="105"/>
        <v>2.9994398557408957</v>
      </c>
      <c r="S370" s="84">
        <v>-217358.59</v>
      </c>
      <c r="T370" s="84">
        <v>2676735</v>
      </c>
      <c r="U370" s="84">
        <v>377</v>
      </c>
      <c r="V370" s="85">
        <f t="shared" si="106"/>
        <v>-2.5172892684557864</v>
      </c>
      <c r="W370" s="84">
        <v>12839.2</v>
      </c>
      <c r="X370" s="84">
        <v>2631082</v>
      </c>
      <c r="Y370" s="84">
        <v>368.65000000000003</v>
      </c>
      <c r="Z370" s="85">
        <f t="shared" si="107"/>
        <v>0.14639452514212783</v>
      </c>
      <c r="AA370" s="84">
        <v>335011.69</v>
      </c>
      <c r="AB370" s="84">
        <v>2027475</v>
      </c>
      <c r="AC370" s="84">
        <v>292.5</v>
      </c>
      <c r="AD370" s="85">
        <f t="shared" si="108"/>
        <v>5.1223134144687359</v>
      </c>
      <c r="AE370" s="84">
        <v>-133003.78</v>
      </c>
      <c r="AF370" s="84">
        <v>1951744</v>
      </c>
      <c r="AG370" s="84">
        <v>277.8</v>
      </c>
      <c r="AH370" s="85">
        <f t="shared" si="109"/>
        <v>-2.0443835871917631</v>
      </c>
      <c r="AI370" s="86">
        <v>134826.79999999999</v>
      </c>
      <c r="AJ370" s="86">
        <v>3670675</v>
      </c>
      <c r="AK370" s="86">
        <v>510.5</v>
      </c>
      <c r="AL370" s="87">
        <f t="shared" si="110"/>
        <v>1.1386545526367764</v>
      </c>
      <c r="AM370" s="84">
        <v>-120132.92</v>
      </c>
      <c r="AN370" s="84">
        <v>2185523</v>
      </c>
      <c r="AO370" s="84">
        <v>303.64999999999998</v>
      </c>
      <c r="AP370" s="85">
        <f t="shared" si="111"/>
        <v>-1.7039951169582752</v>
      </c>
      <c r="AQ370" s="99">
        <v>286309.58</v>
      </c>
      <c r="AR370" s="86">
        <v>3459259</v>
      </c>
      <c r="AS370" s="84">
        <v>461.95</v>
      </c>
      <c r="AT370" s="85">
        <f t="shared" si="113"/>
        <v>2.3174524486313399</v>
      </c>
      <c r="AU370" s="84"/>
      <c r="AV370" s="86"/>
      <c r="AW370" s="86"/>
      <c r="AX370" s="87">
        <f t="shared" si="114"/>
        <v>0</v>
      </c>
      <c r="AY370" s="86">
        <f t="shared" si="115"/>
        <v>937527.34999999986</v>
      </c>
      <c r="AZ370" s="86">
        <f t="shared" si="116"/>
        <v>29886029</v>
      </c>
      <c r="BA370" s="86">
        <f t="shared" si="117"/>
        <v>4109.05</v>
      </c>
      <c r="BB370" s="85">
        <f t="shared" si="112"/>
        <v>0.94110263026245455</v>
      </c>
      <c r="BC370" s="88" t="s">
        <v>804</v>
      </c>
      <c r="BD370" s="88" t="s">
        <v>804</v>
      </c>
      <c r="BE370" s="88" t="s">
        <v>805</v>
      </c>
      <c r="BF370" s="88" t="s">
        <v>836</v>
      </c>
    </row>
    <row r="371" spans="1:58" x14ac:dyDescent="0.2">
      <c r="A371" s="83">
        <v>145262</v>
      </c>
      <c r="B371" s="84" t="s">
        <v>110</v>
      </c>
      <c r="C371" s="84">
        <v>0</v>
      </c>
      <c r="D371" s="84">
        <v>0</v>
      </c>
      <c r="E371" s="84">
        <v>0</v>
      </c>
      <c r="F371" s="85">
        <f t="shared" si="103"/>
        <v>0</v>
      </c>
      <c r="G371" s="84">
        <v>0</v>
      </c>
      <c r="H371" s="84">
        <v>0</v>
      </c>
      <c r="I371" s="84">
        <v>0</v>
      </c>
      <c r="J371" s="85">
        <f t="shared" si="119"/>
        <v>0</v>
      </c>
      <c r="K371" s="86">
        <v>0</v>
      </c>
      <c r="L371" s="86">
        <v>0</v>
      </c>
      <c r="M371" s="86">
        <v>0</v>
      </c>
      <c r="N371" s="87">
        <f t="shared" si="104"/>
        <v>0</v>
      </c>
      <c r="O371" s="84">
        <v>0</v>
      </c>
      <c r="P371" s="84">
        <v>0</v>
      </c>
      <c r="Q371" s="84">
        <v>0</v>
      </c>
      <c r="R371" s="85">
        <f t="shared" si="105"/>
        <v>0</v>
      </c>
      <c r="S371" s="84">
        <v>0</v>
      </c>
      <c r="T371" s="84">
        <v>0</v>
      </c>
      <c r="U371" s="84">
        <v>0</v>
      </c>
      <c r="V371" s="85">
        <f t="shared" si="106"/>
        <v>0</v>
      </c>
      <c r="W371" s="84">
        <v>0</v>
      </c>
      <c r="X371" s="84">
        <v>0</v>
      </c>
      <c r="Y371" s="84">
        <v>0</v>
      </c>
      <c r="Z371" s="85">
        <f t="shared" si="107"/>
        <v>0</v>
      </c>
      <c r="AA371" s="84">
        <v>0</v>
      </c>
      <c r="AB371" s="84">
        <v>0</v>
      </c>
      <c r="AC371" s="84">
        <v>0</v>
      </c>
      <c r="AD371" s="85">
        <f t="shared" si="108"/>
        <v>0</v>
      </c>
      <c r="AE371" s="84">
        <v>0</v>
      </c>
      <c r="AF371" s="84">
        <v>0</v>
      </c>
      <c r="AG371" s="84">
        <v>0</v>
      </c>
      <c r="AH371" s="85">
        <f t="shared" si="109"/>
        <v>0</v>
      </c>
      <c r="AI371" s="86">
        <v>0</v>
      </c>
      <c r="AJ371" s="86">
        <v>0</v>
      </c>
      <c r="AK371" s="86">
        <v>0</v>
      </c>
      <c r="AL371" s="87">
        <f t="shared" si="110"/>
        <v>0</v>
      </c>
      <c r="AM371" s="84">
        <v>0</v>
      </c>
      <c r="AN371" s="84">
        <v>0</v>
      </c>
      <c r="AO371" s="84">
        <v>0</v>
      </c>
      <c r="AP371" s="85">
        <f t="shared" si="111"/>
        <v>0</v>
      </c>
      <c r="AQ371" s="99">
        <v>0</v>
      </c>
      <c r="AR371" s="86">
        <v>0</v>
      </c>
      <c r="AS371" s="84">
        <v>0</v>
      </c>
      <c r="AT371" s="85">
        <f t="shared" si="113"/>
        <v>0</v>
      </c>
      <c r="AU371" s="84"/>
      <c r="AV371" s="86"/>
      <c r="AW371" s="86"/>
      <c r="AX371" s="87">
        <f t="shared" si="114"/>
        <v>0</v>
      </c>
      <c r="AY371" s="86">
        <f t="shared" si="115"/>
        <v>0</v>
      </c>
      <c r="AZ371" s="86">
        <f t="shared" si="116"/>
        <v>0</v>
      </c>
      <c r="BA371" s="86">
        <f t="shared" si="117"/>
        <v>0</v>
      </c>
      <c r="BB371" s="85">
        <f t="shared" si="112"/>
        <v>0</v>
      </c>
      <c r="BC371" s="88" t="s">
        <v>804</v>
      </c>
      <c r="BD371" s="88" t="s">
        <v>804</v>
      </c>
      <c r="BE371" s="88" t="s">
        <v>805</v>
      </c>
      <c r="BF371" s="88" t="s">
        <v>836</v>
      </c>
    </row>
    <row r="372" spans="1:58" x14ac:dyDescent="0.2">
      <c r="A372" s="83">
        <v>146291</v>
      </c>
      <c r="B372" s="84" t="s">
        <v>119</v>
      </c>
      <c r="C372" s="84">
        <v>-32171.73</v>
      </c>
      <c r="D372" s="84">
        <v>0</v>
      </c>
      <c r="E372" s="84">
        <v>0</v>
      </c>
      <c r="F372" s="85">
        <f t="shared" si="103"/>
        <v>0</v>
      </c>
      <c r="G372" s="84">
        <v>-32171.73</v>
      </c>
      <c r="H372" s="84">
        <v>0</v>
      </c>
      <c r="I372" s="84">
        <v>0</v>
      </c>
      <c r="J372" s="85">
        <f t="shared" si="119"/>
        <v>0</v>
      </c>
      <c r="K372" s="86">
        <v>-32171.73</v>
      </c>
      <c r="L372" s="86">
        <v>0</v>
      </c>
      <c r="M372" s="86">
        <v>0</v>
      </c>
      <c r="N372" s="87">
        <f t="shared" si="104"/>
        <v>0</v>
      </c>
      <c r="O372" s="84">
        <v>-32171.73</v>
      </c>
      <c r="P372" s="84">
        <v>0</v>
      </c>
      <c r="Q372" s="84">
        <v>0</v>
      </c>
      <c r="R372" s="85">
        <f t="shared" si="105"/>
        <v>0</v>
      </c>
      <c r="S372" s="84">
        <v>0</v>
      </c>
      <c r="T372" s="84">
        <v>0</v>
      </c>
      <c r="U372" s="84">
        <v>0</v>
      </c>
      <c r="V372" s="85">
        <f t="shared" si="106"/>
        <v>0</v>
      </c>
      <c r="W372" s="84">
        <v>0</v>
      </c>
      <c r="X372" s="84">
        <v>0</v>
      </c>
      <c r="Y372" s="84">
        <v>0</v>
      </c>
      <c r="Z372" s="85">
        <f t="shared" si="107"/>
        <v>0</v>
      </c>
      <c r="AA372" s="84">
        <v>0</v>
      </c>
      <c r="AB372" s="84">
        <v>0</v>
      </c>
      <c r="AC372" s="84">
        <v>0</v>
      </c>
      <c r="AD372" s="85">
        <f t="shared" si="108"/>
        <v>0</v>
      </c>
      <c r="AE372" s="84">
        <v>0</v>
      </c>
      <c r="AF372" s="84">
        <v>0</v>
      </c>
      <c r="AG372" s="84">
        <v>0</v>
      </c>
      <c r="AH372" s="85">
        <f t="shared" si="109"/>
        <v>0</v>
      </c>
      <c r="AI372" s="86">
        <v>0</v>
      </c>
      <c r="AJ372" s="86">
        <v>0</v>
      </c>
      <c r="AK372" s="86">
        <v>0</v>
      </c>
      <c r="AL372" s="87">
        <f t="shared" si="110"/>
        <v>0</v>
      </c>
      <c r="AM372" s="84">
        <v>0</v>
      </c>
      <c r="AN372" s="84">
        <v>0</v>
      </c>
      <c r="AO372" s="84">
        <v>0</v>
      </c>
      <c r="AP372" s="85">
        <f t="shared" si="111"/>
        <v>0</v>
      </c>
      <c r="AQ372" s="99">
        <v>0</v>
      </c>
      <c r="AR372" s="86">
        <v>0</v>
      </c>
      <c r="AS372" s="84">
        <v>0</v>
      </c>
      <c r="AT372" s="85">
        <f t="shared" si="113"/>
        <v>0</v>
      </c>
      <c r="AU372" s="84"/>
      <c r="AV372" s="86"/>
      <c r="AW372" s="86"/>
      <c r="AX372" s="87">
        <f t="shared" si="114"/>
        <v>0</v>
      </c>
      <c r="AY372" s="86">
        <f t="shared" si="115"/>
        <v>-128686.92</v>
      </c>
      <c r="AZ372" s="86">
        <f t="shared" si="116"/>
        <v>0</v>
      </c>
      <c r="BA372" s="86">
        <f t="shared" si="117"/>
        <v>0</v>
      </c>
      <c r="BB372" s="85">
        <f t="shared" si="112"/>
        <v>0</v>
      </c>
      <c r="BC372" s="88" t="s">
        <v>804</v>
      </c>
      <c r="BD372" s="88" t="s">
        <v>804</v>
      </c>
      <c r="BE372" s="88" t="s">
        <v>805</v>
      </c>
      <c r="BF372" s="88" t="s">
        <v>836</v>
      </c>
    </row>
    <row r="373" spans="1:58" x14ac:dyDescent="0.2">
      <c r="A373" s="83">
        <v>146909</v>
      </c>
      <c r="B373" s="84" t="s">
        <v>127</v>
      </c>
      <c r="C373" s="84">
        <v>141410</v>
      </c>
      <c r="D373" s="84">
        <v>1305438</v>
      </c>
      <c r="E373" s="84">
        <v>176.6</v>
      </c>
      <c r="F373" s="85">
        <f t="shared" si="103"/>
        <v>3.2497138891314639</v>
      </c>
      <c r="G373" s="84">
        <v>217368.99</v>
      </c>
      <c r="H373" s="84">
        <v>1188730</v>
      </c>
      <c r="I373" s="84">
        <v>155.5</v>
      </c>
      <c r="J373" s="85">
        <f t="shared" si="119"/>
        <v>5.6686032067837093</v>
      </c>
      <c r="K373" s="86">
        <v>76167.990000000005</v>
      </c>
      <c r="L373" s="86">
        <v>1609170</v>
      </c>
      <c r="M373" s="86">
        <v>217.5</v>
      </c>
      <c r="N373" s="87">
        <f t="shared" si="104"/>
        <v>1.4200113723223775</v>
      </c>
      <c r="O373" s="84">
        <v>278482.28000000003</v>
      </c>
      <c r="P373" s="84">
        <v>1189116</v>
      </c>
      <c r="Q373" s="84">
        <v>166.25</v>
      </c>
      <c r="R373" s="85">
        <f t="shared" si="105"/>
        <v>7.2599735265524989</v>
      </c>
      <c r="S373" s="84">
        <v>341553.79</v>
      </c>
      <c r="T373" s="84">
        <v>1352295</v>
      </c>
      <c r="U373" s="84">
        <v>195</v>
      </c>
      <c r="V373" s="85">
        <f t="shared" si="106"/>
        <v>7.8297764097330829</v>
      </c>
      <c r="W373" s="84">
        <v>560928.02</v>
      </c>
      <c r="X373" s="84">
        <v>772540</v>
      </c>
      <c r="Y373" s="84">
        <v>110.5</v>
      </c>
      <c r="Z373" s="85">
        <f t="shared" si="107"/>
        <v>21.782484531545293</v>
      </c>
      <c r="AA373" s="84">
        <v>761242.01</v>
      </c>
      <c r="AB373" s="84">
        <v>815220</v>
      </c>
      <c r="AC373" s="84">
        <v>120</v>
      </c>
      <c r="AD373" s="85">
        <f t="shared" si="108"/>
        <v>28.947403535242021</v>
      </c>
      <c r="AE373" s="84">
        <v>680374.51</v>
      </c>
      <c r="AF373" s="84">
        <v>552265</v>
      </c>
      <c r="AG373" s="84">
        <v>76.75</v>
      </c>
      <c r="AH373" s="85">
        <f t="shared" si="109"/>
        <v>36.959132481689046</v>
      </c>
      <c r="AI373" s="86">
        <v>981321.99</v>
      </c>
      <c r="AJ373" s="86">
        <v>1614390</v>
      </c>
      <c r="AK373" s="86">
        <v>225.25</v>
      </c>
      <c r="AL373" s="87">
        <f t="shared" si="110"/>
        <v>18.843638581755339</v>
      </c>
      <c r="AM373" s="84">
        <v>835061.98</v>
      </c>
      <c r="AN373" s="84">
        <v>867180</v>
      </c>
      <c r="AO373" s="84">
        <v>120</v>
      </c>
      <c r="AP373" s="85">
        <f t="shared" si="111"/>
        <v>29.851843192878064</v>
      </c>
      <c r="AQ373" s="99">
        <v>913225.48</v>
      </c>
      <c r="AR373" s="86">
        <v>819596</v>
      </c>
      <c r="AS373" s="84">
        <v>110.55</v>
      </c>
      <c r="AT373" s="85">
        <f t="shared" si="113"/>
        <v>31.198680130210494</v>
      </c>
      <c r="AU373" s="84"/>
      <c r="AV373" s="86"/>
      <c r="AW373" s="86"/>
      <c r="AX373" s="87">
        <f t="shared" si="114"/>
        <v>0</v>
      </c>
      <c r="AY373" s="86">
        <f t="shared" si="115"/>
        <v>5787137.040000001</v>
      </c>
      <c r="AZ373" s="86">
        <f t="shared" si="116"/>
        <v>12085940</v>
      </c>
      <c r="BA373" s="86">
        <f t="shared" si="117"/>
        <v>1673.8999999999999</v>
      </c>
      <c r="BB373" s="85">
        <f t="shared" si="112"/>
        <v>14.364965505372361</v>
      </c>
      <c r="BC373" s="88" t="s">
        <v>804</v>
      </c>
      <c r="BD373" s="88" t="s">
        <v>804</v>
      </c>
      <c r="BE373" s="88" t="s">
        <v>805</v>
      </c>
      <c r="BF373" s="88" t="s">
        <v>836</v>
      </c>
    </row>
    <row r="374" spans="1:58" x14ac:dyDescent="0.2">
      <c r="A374" s="83">
        <v>149111</v>
      </c>
      <c r="B374" s="84" t="s">
        <v>151</v>
      </c>
      <c r="C374" s="84">
        <v>0</v>
      </c>
      <c r="D374" s="84">
        <v>0</v>
      </c>
      <c r="E374" s="84">
        <v>0</v>
      </c>
      <c r="F374" s="85">
        <f t="shared" si="103"/>
        <v>0</v>
      </c>
      <c r="G374" s="84">
        <v>0</v>
      </c>
      <c r="H374" s="84">
        <v>0</v>
      </c>
      <c r="I374" s="84">
        <v>0</v>
      </c>
      <c r="J374" s="85">
        <f t="shared" si="119"/>
        <v>0</v>
      </c>
      <c r="K374" s="86">
        <v>0</v>
      </c>
      <c r="L374" s="86">
        <v>0</v>
      </c>
      <c r="M374" s="86">
        <v>0</v>
      </c>
      <c r="N374" s="87">
        <f t="shared" si="104"/>
        <v>0</v>
      </c>
      <c r="O374" s="84">
        <v>0</v>
      </c>
      <c r="P374" s="84">
        <v>0</v>
      </c>
      <c r="Q374" s="84">
        <v>0</v>
      </c>
      <c r="R374" s="85">
        <f t="shared" si="105"/>
        <v>0</v>
      </c>
      <c r="S374" s="84">
        <v>0</v>
      </c>
      <c r="T374" s="84">
        <v>0</v>
      </c>
      <c r="U374" s="84">
        <v>0</v>
      </c>
      <c r="V374" s="85">
        <f t="shared" si="106"/>
        <v>0</v>
      </c>
      <c r="W374" s="84">
        <v>0</v>
      </c>
      <c r="X374" s="84">
        <v>0</v>
      </c>
      <c r="Y374" s="84">
        <v>0</v>
      </c>
      <c r="Z374" s="85">
        <f t="shared" si="107"/>
        <v>0</v>
      </c>
      <c r="AA374" s="84">
        <v>0</v>
      </c>
      <c r="AB374" s="84">
        <v>0</v>
      </c>
      <c r="AC374" s="84">
        <v>0</v>
      </c>
      <c r="AD374" s="85">
        <f t="shared" si="108"/>
        <v>0</v>
      </c>
      <c r="AE374" s="84">
        <v>0</v>
      </c>
      <c r="AF374" s="84">
        <v>0</v>
      </c>
      <c r="AG374" s="84">
        <v>0</v>
      </c>
      <c r="AH374" s="85">
        <f t="shared" si="109"/>
        <v>0</v>
      </c>
      <c r="AI374" s="86">
        <v>0</v>
      </c>
      <c r="AJ374" s="86">
        <v>0</v>
      </c>
      <c r="AK374" s="86">
        <v>0</v>
      </c>
      <c r="AL374" s="87">
        <f t="shared" si="110"/>
        <v>0</v>
      </c>
      <c r="AM374" s="84">
        <v>0</v>
      </c>
      <c r="AN374" s="84">
        <v>0</v>
      </c>
      <c r="AO374" s="84">
        <v>0</v>
      </c>
      <c r="AP374" s="85">
        <f t="shared" si="111"/>
        <v>0</v>
      </c>
      <c r="AQ374" s="99">
        <v>0</v>
      </c>
      <c r="AR374" s="86">
        <v>0</v>
      </c>
      <c r="AS374" s="84">
        <v>0</v>
      </c>
      <c r="AT374" s="85">
        <f t="shared" si="113"/>
        <v>0</v>
      </c>
      <c r="AU374" s="84"/>
      <c r="AV374" s="86"/>
      <c r="AW374" s="86"/>
      <c r="AX374" s="87">
        <f t="shared" si="114"/>
        <v>0</v>
      </c>
      <c r="AY374" s="86">
        <f t="shared" si="115"/>
        <v>0</v>
      </c>
      <c r="AZ374" s="86">
        <f t="shared" si="116"/>
        <v>0</v>
      </c>
      <c r="BA374" s="86">
        <f t="shared" si="117"/>
        <v>0</v>
      </c>
      <c r="BB374" s="85">
        <f t="shared" si="112"/>
        <v>0</v>
      </c>
      <c r="BC374" s="88" t="s">
        <v>804</v>
      </c>
      <c r="BD374" s="88" t="s">
        <v>804</v>
      </c>
      <c r="BE374" s="88" t="s">
        <v>805</v>
      </c>
      <c r="BF374" s="88" t="s">
        <v>836</v>
      </c>
    </row>
    <row r="375" spans="1:58" x14ac:dyDescent="0.2">
      <c r="A375" s="83">
        <v>149521</v>
      </c>
      <c r="B375" s="84" t="s">
        <v>154</v>
      </c>
      <c r="C375" s="84">
        <v>0</v>
      </c>
      <c r="D375" s="84">
        <v>0</v>
      </c>
      <c r="E375" s="84">
        <v>0</v>
      </c>
      <c r="F375" s="85">
        <f t="shared" si="103"/>
        <v>0</v>
      </c>
      <c r="G375" s="84">
        <v>0</v>
      </c>
      <c r="H375" s="84">
        <v>0</v>
      </c>
      <c r="I375" s="84">
        <v>0</v>
      </c>
      <c r="J375" s="85">
        <f t="shared" si="119"/>
        <v>0</v>
      </c>
      <c r="K375" s="86">
        <v>0</v>
      </c>
      <c r="L375" s="86">
        <v>0</v>
      </c>
      <c r="M375" s="86">
        <v>0</v>
      </c>
      <c r="N375" s="87">
        <f t="shared" si="104"/>
        <v>0</v>
      </c>
      <c r="O375" s="84">
        <v>0</v>
      </c>
      <c r="P375" s="84">
        <v>0</v>
      </c>
      <c r="Q375" s="84">
        <v>0</v>
      </c>
      <c r="R375" s="85">
        <f t="shared" si="105"/>
        <v>0</v>
      </c>
      <c r="S375" s="84">
        <v>0</v>
      </c>
      <c r="T375" s="84">
        <v>0</v>
      </c>
      <c r="U375" s="84">
        <v>0</v>
      </c>
      <c r="V375" s="85">
        <f t="shared" si="106"/>
        <v>0</v>
      </c>
      <c r="W375" s="84">
        <v>0</v>
      </c>
      <c r="X375" s="84">
        <v>0</v>
      </c>
      <c r="Y375" s="84">
        <v>0</v>
      </c>
      <c r="Z375" s="85">
        <f t="shared" si="107"/>
        <v>0</v>
      </c>
      <c r="AA375" s="84">
        <v>0</v>
      </c>
      <c r="AB375" s="84">
        <v>0</v>
      </c>
      <c r="AC375" s="84">
        <v>0</v>
      </c>
      <c r="AD375" s="85">
        <f t="shared" si="108"/>
        <v>0</v>
      </c>
      <c r="AE375" s="84">
        <v>0</v>
      </c>
      <c r="AF375" s="84">
        <v>0</v>
      </c>
      <c r="AG375" s="84">
        <v>0</v>
      </c>
      <c r="AH375" s="85">
        <f t="shared" si="109"/>
        <v>0</v>
      </c>
      <c r="AI375" s="86">
        <v>0</v>
      </c>
      <c r="AJ375" s="86">
        <v>0</v>
      </c>
      <c r="AK375" s="86">
        <v>0</v>
      </c>
      <c r="AL375" s="87">
        <f t="shared" si="110"/>
        <v>0</v>
      </c>
      <c r="AM375" s="84">
        <v>0</v>
      </c>
      <c r="AN375" s="84">
        <v>0</v>
      </c>
      <c r="AO375" s="84">
        <v>0</v>
      </c>
      <c r="AP375" s="85">
        <f t="shared" si="111"/>
        <v>0</v>
      </c>
      <c r="AQ375" s="99">
        <v>0</v>
      </c>
      <c r="AR375" s="86">
        <v>0</v>
      </c>
      <c r="AS375" s="84">
        <v>0</v>
      </c>
      <c r="AT375" s="85">
        <f t="shared" si="113"/>
        <v>0</v>
      </c>
      <c r="AU375" s="84"/>
      <c r="AV375" s="86"/>
      <c r="AW375" s="86"/>
      <c r="AX375" s="87">
        <f t="shared" si="114"/>
        <v>0</v>
      </c>
      <c r="AY375" s="86">
        <f t="shared" si="115"/>
        <v>0</v>
      </c>
      <c r="AZ375" s="86">
        <f t="shared" si="116"/>
        <v>0</v>
      </c>
      <c r="BA375" s="86">
        <f t="shared" si="117"/>
        <v>0</v>
      </c>
      <c r="BB375" s="85">
        <f t="shared" si="112"/>
        <v>0</v>
      </c>
      <c r="BC375" s="88" t="s">
        <v>804</v>
      </c>
      <c r="BD375" s="88" t="s">
        <v>804</v>
      </c>
      <c r="BE375" s="88" t="s">
        <v>805</v>
      </c>
      <c r="BF375" s="88" t="e">
        <v>#N/A</v>
      </c>
    </row>
    <row r="376" spans="1:58" x14ac:dyDescent="0.2">
      <c r="A376" s="83">
        <v>149763</v>
      </c>
      <c r="B376" s="84" t="s">
        <v>160</v>
      </c>
      <c r="C376" s="84">
        <v>98519.99</v>
      </c>
      <c r="D376" s="84">
        <v>162040</v>
      </c>
      <c r="E376" s="84">
        <v>20.5</v>
      </c>
      <c r="F376" s="85">
        <f t="shared" si="103"/>
        <v>18.23993890397433</v>
      </c>
      <c r="G376" s="84">
        <v>-11855.01</v>
      </c>
      <c r="H376" s="84">
        <v>175800</v>
      </c>
      <c r="I376" s="84">
        <v>22.5</v>
      </c>
      <c r="J376" s="85">
        <f t="shared" si="119"/>
        <v>-2.0904738907849829</v>
      </c>
      <c r="K376" s="86">
        <v>52422.49</v>
      </c>
      <c r="L376" s="86">
        <v>241100</v>
      </c>
      <c r="M376" s="86">
        <v>32.5</v>
      </c>
      <c r="N376" s="87">
        <f t="shared" si="104"/>
        <v>6.5229145582745742</v>
      </c>
      <c r="O376" s="84">
        <v>-1077.51</v>
      </c>
      <c r="P376" s="84">
        <v>0</v>
      </c>
      <c r="Q376" s="84">
        <v>0</v>
      </c>
      <c r="R376" s="85">
        <f t="shared" si="105"/>
        <v>0</v>
      </c>
      <c r="S376" s="84">
        <v>-9552.51</v>
      </c>
      <c r="T376" s="84">
        <v>174650</v>
      </c>
      <c r="U376" s="84">
        <v>25</v>
      </c>
      <c r="V376" s="85">
        <f t="shared" si="106"/>
        <v>-1.6955500143143429</v>
      </c>
      <c r="W376" s="84">
        <v>6097.49</v>
      </c>
      <c r="X376" s="84">
        <v>17750</v>
      </c>
      <c r="Y376" s="84">
        <v>2.5</v>
      </c>
      <c r="Z376" s="85">
        <f t="shared" si="107"/>
        <v>10.305616901408451</v>
      </c>
      <c r="AA376" s="84">
        <v>35097.49</v>
      </c>
      <c r="AB376" s="84">
        <v>129960</v>
      </c>
      <c r="AC376" s="84">
        <v>19</v>
      </c>
      <c r="AD376" s="85">
        <f t="shared" si="108"/>
        <v>8.3719774546014154</v>
      </c>
      <c r="AE376" s="84">
        <v>-2497.5100000000002</v>
      </c>
      <c r="AF376" s="84">
        <v>34900</v>
      </c>
      <c r="AG376" s="84">
        <v>5</v>
      </c>
      <c r="AH376" s="85">
        <f t="shared" si="109"/>
        <v>-2.1468567335243556</v>
      </c>
      <c r="AI376" s="86">
        <v>-2647.51</v>
      </c>
      <c r="AJ376" s="86">
        <v>52200</v>
      </c>
      <c r="AK376" s="86">
        <v>7.5</v>
      </c>
      <c r="AL376" s="87">
        <f t="shared" si="110"/>
        <v>-1.572276053639847</v>
      </c>
      <c r="AM376" s="84">
        <v>21899.99</v>
      </c>
      <c r="AN376" s="84">
        <v>27150</v>
      </c>
      <c r="AO376" s="84">
        <v>3.75</v>
      </c>
      <c r="AP376" s="85">
        <f t="shared" si="111"/>
        <v>25.005513443830573</v>
      </c>
      <c r="AQ376" s="99">
        <v>33874.99</v>
      </c>
      <c r="AR376" s="86">
        <v>36200</v>
      </c>
      <c r="AS376" s="84">
        <v>5</v>
      </c>
      <c r="AT376" s="85">
        <f t="shared" si="113"/>
        <v>26.201649723756905</v>
      </c>
      <c r="AU376" s="84"/>
      <c r="AV376" s="86"/>
      <c r="AW376" s="86"/>
      <c r="AX376" s="87">
        <f t="shared" si="114"/>
        <v>0</v>
      </c>
      <c r="AY376" s="86">
        <f t="shared" si="115"/>
        <v>220282.38999999996</v>
      </c>
      <c r="AZ376" s="86">
        <f t="shared" si="116"/>
        <v>1051750</v>
      </c>
      <c r="BA376" s="86">
        <f t="shared" si="117"/>
        <v>143.25</v>
      </c>
      <c r="BB376" s="85">
        <f t="shared" si="112"/>
        <v>6.2833103874494869</v>
      </c>
      <c r="BC376" s="88" t="s">
        <v>804</v>
      </c>
      <c r="BD376" s="88" t="s">
        <v>804</v>
      </c>
      <c r="BE376" s="88" t="s">
        <v>805</v>
      </c>
      <c r="BF376" s="88" t="s">
        <v>836</v>
      </c>
    </row>
    <row r="377" spans="1:58" x14ac:dyDescent="0.2">
      <c r="A377" s="83">
        <v>149893</v>
      </c>
      <c r="B377" s="84" t="s">
        <v>169</v>
      </c>
      <c r="C377" s="84">
        <v>71870.350000000006</v>
      </c>
      <c r="D377" s="84">
        <v>0</v>
      </c>
      <c r="E377" s="84">
        <v>0</v>
      </c>
      <c r="F377" s="85">
        <f t="shared" si="103"/>
        <v>0</v>
      </c>
      <c r="G377" s="84">
        <v>-99.65</v>
      </c>
      <c r="H377" s="84">
        <v>0</v>
      </c>
      <c r="I377" s="84">
        <v>0</v>
      </c>
      <c r="J377" s="85">
        <f t="shared" si="119"/>
        <v>0</v>
      </c>
      <c r="K377" s="86">
        <v>-99.65</v>
      </c>
      <c r="L377" s="86">
        <v>0</v>
      </c>
      <c r="M377" s="86">
        <v>0</v>
      </c>
      <c r="N377" s="87">
        <f t="shared" si="104"/>
        <v>0</v>
      </c>
      <c r="O377" s="84">
        <v>-99.65</v>
      </c>
      <c r="P377" s="84">
        <v>0</v>
      </c>
      <c r="Q377" s="84">
        <v>0</v>
      </c>
      <c r="R377" s="85">
        <f t="shared" si="105"/>
        <v>0</v>
      </c>
      <c r="S377" s="84">
        <v>-99.65</v>
      </c>
      <c r="T377" s="84">
        <v>0</v>
      </c>
      <c r="U377" s="84">
        <v>0</v>
      </c>
      <c r="V377" s="85">
        <f t="shared" si="106"/>
        <v>0</v>
      </c>
      <c r="W377" s="84">
        <v>-99.65</v>
      </c>
      <c r="X377" s="84">
        <v>0</v>
      </c>
      <c r="Y377" s="84">
        <v>0</v>
      </c>
      <c r="Z377" s="85">
        <f t="shared" si="107"/>
        <v>0</v>
      </c>
      <c r="AA377" s="84">
        <v>-99.65</v>
      </c>
      <c r="AB377" s="84">
        <v>0</v>
      </c>
      <c r="AC377" s="84">
        <v>0</v>
      </c>
      <c r="AD377" s="85">
        <f t="shared" si="108"/>
        <v>0</v>
      </c>
      <c r="AE377" s="84">
        <v>-99.65</v>
      </c>
      <c r="AF377" s="84">
        <v>0</v>
      </c>
      <c r="AG377" s="84">
        <v>0</v>
      </c>
      <c r="AH377" s="85">
        <f t="shared" si="109"/>
        <v>0</v>
      </c>
      <c r="AI377" s="86">
        <v>-99.65</v>
      </c>
      <c r="AJ377" s="86">
        <v>0</v>
      </c>
      <c r="AK377" s="86">
        <v>0</v>
      </c>
      <c r="AL377" s="87">
        <f t="shared" si="110"/>
        <v>0</v>
      </c>
      <c r="AM377" s="84">
        <v>-99.65</v>
      </c>
      <c r="AN377" s="84">
        <v>0</v>
      </c>
      <c r="AO377" s="84">
        <v>0</v>
      </c>
      <c r="AP377" s="85">
        <f t="shared" si="111"/>
        <v>0</v>
      </c>
      <c r="AQ377" s="99">
        <v>-99.65</v>
      </c>
      <c r="AR377" s="86">
        <v>0</v>
      </c>
      <c r="AS377" s="84">
        <v>0</v>
      </c>
      <c r="AT377" s="85">
        <f t="shared" si="113"/>
        <v>0</v>
      </c>
      <c r="AU377" s="84"/>
      <c r="AV377" s="86"/>
      <c r="AW377" s="86"/>
      <c r="AX377" s="87">
        <f t="shared" si="114"/>
        <v>0</v>
      </c>
      <c r="AY377" s="86">
        <f t="shared" si="115"/>
        <v>70873.850000000064</v>
      </c>
      <c r="AZ377" s="86">
        <f t="shared" si="116"/>
        <v>0</v>
      </c>
      <c r="BA377" s="86">
        <f t="shared" si="117"/>
        <v>0</v>
      </c>
      <c r="BB377" s="85">
        <f t="shared" si="112"/>
        <v>0</v>
      </c>
      <c r="BC377" s="88" t="s">
        <v>804</v>
      </c>
      <c r="BD377" s="88" t="s">
        <v>804</v>
      </c>
      <c r="BE377" s="88" t="s">
        <v>805</v>
      </c>
      <c r="BF377" s="88" t="s">
        <v>836</v>
      </c>
    </row>
    <row r="378" spans="1:58" x14ac:dyDescent="0.2">
      <c r="A378" s="83">
        <v>172182</v>
      </c>
      <c r="B378" s="84" t="s">
        <v>211</v>
      </c>
      <c r="C378" s="84">
        <v>-7086.82</v>
      </c>
      <c r="D378" s="84">
        <v>0</v>
      </c>
      <c r="E378" s="84">
        <v>0</v>
      </c>
      <c r="F378" s="85">
        <f t="shared" si="103"/>
        <v>0</v>
      </c>
      <c r="G378" s="84">
        <v>-7086.82</v>
      </c>
      <c r="H378" s="84">
        <v>0</v>
      </c>
      <c r="I378" s="84">
        <v>0</v>
      </c>
      <c r="J378" s="85">
        <f t="shared" si="119"/>
        <v>0</v>
      </c>
      <c r="K378" s="86">
        <v>-7086.82</v>
      </c>
      <c r="L378" s="86">
        <v>0</v>
      </c>
      <c r="M378" s="86">
        <v>0</v>
      </c>
      <c r="N378" s="87">
        <f t="shared" si="104"/>
        <v>0</v>
      </c>
      <c r="O378" s="84">
        <v>-7086.82</v>
      </c>
      <c r="P378" s="84">
        <v>0</v>
      </c>
      <c r="Q378" s="84">
        <v>0</v>
      </c>
      <c r="R378" s="85">
        <f t="shared" si="105"/>
        <v>0</v>
      </c>
      <c r="S378" s="84">
        <v>-7086.82</v>
      </c>
      <c r="T378" s="84">
        <v>0</v>
      </c>
      <c r="U378" s="84">
        <v>0</v>
      </c>
      <c r="V378" s="85">
        <f t="shared" si="106"/>
        <v>0</v>
      </c>
      <c r="W378" s="84">
        <v>-7086.82</v>
      </c>
      <c r="X378" s="84">
        <v>0</v>
      </c>
      <c r="Y378" s="84">
        <v>0</v>
      </c>
      <c r="Z378" s="85">
        <f t="shared" si="107"/>
        <v>0</v>
      </c>
      <c r="AA378" s="84">
        <v>-7086.82</v>
      </c>
      <c r="AB378" s="84">
        <v>0</v>
      </c>
      <c r="AC378" s="84">
        <v>0</v>
      </c>
      <c r="AD378" s="85">
        <f t="shared" si="108"/>
        <v>0</v>
      </c>
      <c r="AE378" s="84">
        <v>-7086.82</v>
      </c>
      <c r="AF378" s="84">
        <v>0</v>
      </c>
      <c r="AG378" s="84">
        <v>0</v>
      </c>
      <c r="AH378" s="85">
        <f t="shared" si="109"/>
        <v>0</v>
      </c>
      <c r="AI378" s="86">
        <v>-7086.82</v>
      </c>
      <c r="AJ378" s="86">
        <v>0</v>
      </c>
      <c r="AK378" s="86">
        <v>0</v>
      </c>
      <c r="AL378" s="87">
        <f t="shared" si="110"/>
        <v>0</v>
      </c>
      <c r="AM378" s="84">
        <v>-7086.82</v>
      </c>
      <c r="AN378" s="84">
        <v>0</v>
      </c>
      <c r="AO378" s="84">
        <v>0</v>
      </c>
      <c r="AP378" s="85">
        <f t="shared" si="111"/>
        <v>0</v>
      </c>
      <c r="AQ378" s="99">
        <v>-7086.82</v>
      </c>
      <c r="AR378" s="86">
        <v>0</v>
      </c>
      <c r="AS378" s="84">
        <v>0</v>
      </c>
      <c r="AT378" s="85">
        <f t="shared" si="113"/>
        <v>0</v>
      </c>
      <c r="AU378" s="84"/>
      <c r="AV378" s="86"/>
      <c r="AW378" s="86"/>
      <c r="AX378" s="87">
        <f t="shared" si="114"/>
        <v>0</v>
      </c>
      <c r="AY378" s="86">
        <f t="shared" si="115"/>
        <v>-77955.01999999999</v>
      </c>
      <c r="AZ378" s="86">
        <f t="shared" si="116"/>
        <v>0</v>
      </c>
      <c r="BA378" s="86">
        <f t="shared" si="117"/>
        <v>0</v>
      </c>
      <c r="BB378" s="85">
        <f t="shared" si="112"/>
        <v>0</v>
      </c>
      <c r="BC378" s="88" t="s">
        <v>804</v>
      </c>
      <c r="BD378" s="88" t="s">
        <v>804</v>
      </c>
      <c r="BE378" s="88" t="s">
        <v>805</v>
      </c>
      <c r="BF378" s="88" t="s">
        <v>836</v>
      </c>
    </row>
    <row r="379" spans="1:58" x14ac:dyDescent="0.2">
      <c r="A379" s="83">
        <v>174445</v>
      </c>
      <c r="B379" s="84" t="s">
        <v>270</v>
      </c>
      <c r="C379" s="84">
        <v>449653.92</v>
      </c>
      <c r="D379" s="84">
        <v>943440</v>
      </c>
      <c r="E379" s="84">
        <v>120.5</v>
      </c>
      <c r="F379" s="85">
        <f t="shared" si="103"/>
        <v>14.298331213431696</v>
      </c>
      <c r="G379" s="84">
        <v>-39805.08</v>
      </c>
      <c r="H379" s="84">
        <v>583000</v>
      </c>
      <c r="I379" s="84">
        <v>75</v>
      </c>
      <c r="J379" s="85">
        <f t="shared" si="119"/>
        <v>-2.1165651457975985</v>
      </c>
      <c r="K379" s="86">
        <v>152027.4</v>
      </c>
      <c r="L379" s="86">
        <v>1219140</v>
      </c>
      <c r="M379" s="86">
        <v>165</v>
      </c>
      <c r="N379" s="87">
        <f t="shared" si="104"/>
        <v>3.7410157980215559</v>
      </c>
      <c r="O379" s="84">
        <v>-27872.6</v>
      </c>
      <c r="P379" s="84">
        <v>442900</v>
      </c>
      <c r="Q379" s="84">
        <v>62.5</v>
      </c>
      <c r="R379" s="85">
        <f t="shared" si="105"/>
        <v>-1.950893203883495</v>
      </c>
      <c r="S379" s="84">
        <v>-63870.63</v>
      </c>
      <c r="T379" s="84">
        <v>860840</v>
      </c>
      <c r="U379" s="84">
        <v>124</v>
      </c>
      <c r="V379" s="85">
        <f t="shared" si="106"/>
        <v>-2.3000668300729519</v>
      </c>
      <c r="W379" s="84">
        <v>-126489.67</v>
      </c>
      <c r="X379" s="84">
        <v>1196880</v>
      </c>
      <c r="Y379" s="84">
        <v>170</v>
      </c>
      <c r="Z379" s="85">
        <f t="shared" si="107"/>
        <v>-3.1704850110286746</v>
      </c>
      <c r="AA379" s="84">
        <v>-51153.18</v>
      </c>
      <c r="AB379" s="84">
        <v>838685</v>
      </c>
      <c r="AC379" s="84">
        <v>120.5</v>
      </c>
      <c r="AD379" s="85">
        <f t="shared" si="108"/>
        <v>-1.8907558618551661</v>
      </c>
      <c r="AE379" s="84">
        <v>96952.88</v>
      </c>
      <c r="AF379" s="84">
        <v>1164180</v>
      </c>
      <c r="AG379" s="84">
        <v>165.5</v>
      </c>
      <c r="AH379" s="85">
        <f t="shared" si="109"/>
        <v>2.4983992166159874</v>
      </c>
      <c r="AI379" s="86">
        <v>-147876.81</v>
      </c>
      <c r="AJ379" s="86">
        <v>2299030</v>
      </c>
      <c r="AK379" s="86">
        <v>318.25</v>
      </c>
      <c r="AL379" s="87">
        <f t="shared" si="110"/>
        <v>-1.993963154025828</v>
      </c>
      <c r="AM379" s="84">
        <v>-66441.789999999994</v>
      </c>
      <c r="AN379" s="84">
        <v>2249030</v>
      </c>
      <c r="AO379" s="84">
        <v>310.75</v>
      </c>
      <c r="AP379" s="85">
        <f t="shared" si="111"/>
        <v>-0.91581503581544033</v>
      </c>
      <c r="AQ379" s="99">
        <v>116886.21</v>
      </c>
      <c r="AR379" s="86">
        <v>2329163</v>
      </c>
      <c r="AS379" s="84">
        <v>315.39999999999998</v>
      </c>
      <c r="AT379" s="85">
        <f t="shared" si="113"/>
        <v>1.4051459172243421</v>
      </c>
      <c r="AU379" s="84"/>
      <c r="AV379" s="86"/>
      <c r="AW379" s="86"/>
      <c r="AX379" s="87">
        <f t="shared" si="114"/>
        <v>0</v>
      </c>
      <c r="AY379" s="86">
        <f t="shared" si="115"/>
        <v>292010.65000000008</v>
      </c>
      <c r="AZ379" s="86">
        <f t="shared" si="116"/>
        <v>14126288</v>
      </c>
      <c r="BA379" s="86">
        <f t="shared" si="117"/>
        <v>1947.4</v>
      </c>
      <c r="BB379" s="85">
        <f t="shared" si="112"/>
        <v>0.62014306235296934</v>
      </c>
      <c r="BC379" s="88" t="s">
        <v>804</v>
      </c>
      <c r="BD379" s="88" t="s">
        <v>804</v>
      </c>
      <c r="BE379" s="88" t="s">
        <v>805</v>
      </c>
      <c r="BF379" s="88" t="s">
        <v>836</v>
      </c>
    </row>
    <row r="380" spans="1:58" x14ac:dyDescent="0.2">
      <c r="A380" s="83">
        <v>175821</v>
      </c>
      <c r="B380" s="84" t="s">
        <v>288</v>
      </c>
      <c r="C380" s="84">
        <v>-15920.66</v>
      </c>
      <c r="D380" s="84">
        <v>0</v>
      </c>
      <c r="E380" s="84">
        <v>0</v>
      </c>
      <c r="F380" s="85">
        <f t="shared" si="103"/>
        <v>0</v>
      </c>
      <c r="G380" s="84">
        <v>-15920.66</v>
      </c>
      <c r="H380" s="84">
        <v>0</v>
      </c>
      <c r="I380" s="84">
        <v>0</v>
      </c>
      <c r="J380" s="85">
        <f t="shared" si="119"/>
        <v>0</v>
      </c>
      <c r="K380" s="86">
        <v>-15920.66</v>
      </c>
      <c r="L380" s="86">
        <v>0</v>
      </c>
      <c r="M380" s="86">
        <v>0</v>
      </c>
      <c r="N380" s="87">
        <f t="shared" si="104"/>
        <v>0</v>
      </c>
      <c r="O380" s="84">
        <v>-15920.66</v>
      </c>
      <c r="P380" s="84">
        <v>0</v>
      </c>
      <c r="Q380" s="84">
        <v>0</v>
      </c>
      <c r="R380" s="85">
        <f t="shared" si="105"/>
        <v>0</v>
      </c>
      <c r="S380" s="84">
        <v>-15920.66</v>
      </c>
      <c r="T380" s="84">
        <v>0</v>
      </c>
      <c r="U380" s="84">
        <v>0</v>
      </c>
      <c r="V380" s="85">
        <f t="shared" si="106"/>
        <v>0</v>
      </c>
      <c r="W380" s="84">
        <v>-15920.66</v>
      </c>
      <c r="X380" s="84">
        <v>0</v>
      </c>
      <c r="Y380" s="84">
        <v>0</v>
      </c>
      <c r="Z380" s="85">
        <f t="shared" si="107"/>
        <v>0</v>
      </c>
      <c r="AA380" s="84">
        <v>-15920.66</v>
      </c>
      <c r="AB380" s="84">
        <v>0</v>
      </c>
      <c r="AC380" s="84">
        <v>0</v>
      </c>
      <c r="AD380" s="85">
        <f t="shared" si="108"/>
        <v>0</v>
      </c>
      <c r="AE380" s="84">
        <v>-15920.66</v>
      </c>
      <c r="AF380" s="84">
        <v>0</v>
      </c>
      <c r="AG380" s="84">
        <v>0</v>
      </c>
      <c r="AH380" s="85">
        <f t="shared" si="109"/>
        <v>0</v>
      </c>
      <c r="AI380" s="86">
        <v>-15920.66</v>
      </c>
      <c r="AJ380" s="86">
        <v>0</v>
      </c>
      <c r="AK380" s="86">
        <v>0</v>
      </c>
      <c r="AL380" s="87">
        <f t="shared" si="110"/>
        <v>0</v>
      </c>
      <c r="AM380" s="84">
        <v>-15920.66</v>
      </c>
      <c r="AN380" s="84">
        <v>0</v>
      </c>
      <c r="AO380" s="84">
        <v>0</v>
      </c>
      <c r="AP380" s="85">
        <f t="shared" si="111"/>
        <v>0</v>
      </c>
      <c r="AQ380" s="99">
        <v>-15920.66</v>
      </c>
      <c r="AR380" s="86">
        <v>0</v>
      </c>
      <c r="AS380" s="84">
        <v>0</v>
      </c>
      <c r="AT380" s="85">
        <f t="shared" si="113"/>
        <v>0</v>
      </c>
      <c r="AU380" s="84"/>
      <c r="AV380" s="86"/>
      <c r="AW380" s="86"/>
      <c r="AX380" s="87">
        <f t="shared" si="114"/>
        <v>0</v>
      </c>
      <c r="AY380" s="86">
        <f t="shared" si="115"/>
        <v>-175127.26</v>
      </c>
      <c r="AZ380" s="86">
        <f t="shared" si="116"/>
        <v>0</v>
      </c>
      <c r="BA380" s="86">
        <f t="shared" si="117"/>
        <v>0</v>
      </c>
      <c r="BB380" s="85">
        <f t="shared" si="112"/>
        <v>0</v>
      </c>
      <c r="BC380" s="88" t="s">
        <v>804</v>
      </c>
      <c r="BD380" s="88" t="s">
        <v>804</v>
      </c>
      <c r="BE380" s="88" t="s">
        <v>805</v>
      </c>
      <c r="BF380" s="88" t="s">
        <v>836</v>
      </c>
    </row>
    <row r="381" spans="1:58" x14ac:dyDescent="0.2">
      <c r="A381" s="83">
        <v>178056</v>
      </c>
      <c r="B381" s="84" t="s">
        <v>361</v>
      </c>
      <c r="C381" s="84">
        <v>-2032.06</v>
      </c>
      <c r="D381" s="84">
        <v>0</v>
      </c>
      <c r="E381" s="84">
        <v>0</v>
      </c>
      <c r="F381" s="85">
        <f t="shared" si="103"/>
        <v>0</v>
      </c>
      <c r="G381" s="84">
        <v>-2032.06</v>
      </c>
      <c r="H381" s="84">
        <v>0</v>
      </c>
      <c r="I381" s="84">
        <v>0</v>
      </c>
      <c r="J381" s="85">
        <f t="shared" si="119"/>
        <v>0</v>
      </c>
      <c r="K381" s="86">
        <v>0</v>
      </c>
      <c r="L381" s="86">
        <v>0</v>
      </c>
      <c r="M381" s="86">
        <v>0</v>
      </c>
      <c r="N381" s="87">
        <f t="shared" si="104"/>
        <v>0</v>
      </c>
      <c r="O381" s="84">
        <v>0</v>
      </c>
      <c r="P381" s="84">
        <v>0</v>
      </c>
      <c r="Q381" s="84">
        <v>0</v>
      </c>
      <c r="R381" s="85">
        <f t="shared" si="105"/>
        <v>0</v>
      </c>
      <c r="S381" s="84">
        <v>0</v>
      </c>
      <c r="T381" s="84">
        <v>0</v>
      </c>
      <c r="U381" s="84">
        <v>0</v>
      </c>
      <c r="V381" s="85">
        <f t="shared" si="106"/>
        <v>0</v>
      </c>
      <c r="W381" s="84">
        <v>0</v>
      </c>
      <c r="X381" s="84">
        <v>0</v>
      </c>
      <c r="Y381" s="84">
        <v>0</v>
      </c>
      <c r="Z381" s="85">
        <f t="shared" si="107"/>
        <v>0</v>
      </c>
      <c r="AA381" s="84">
        <v>0</v>
      </c>
      <c r="AB381" s="84">
        <v>0</v>
      </c>
      <c r="AC381" s="84">
        <v>0</v>
      </c>
      <c r="AD381" s="85">
        <f t="shared" si="108"/>
        <v>0</v>
      </c>
      <c r="AE381" s="84">
        <v>0</v>
      </c>
      <c r="AF381" s="84">
        <v>0</v>
      </c>
      <c r="AG381" s="84">
        <v>0</v>
      </c>
      <c r="AH381" s="85">
        <f t="shared" si="109"/>
        <v>0</v>
      </c>
      <c r="AI381" s="86">
        <v>0</v>
      </c>
      <c r="AJ381" s="86">
        <v>0</v>
      </c>
      <c r="AK381" s="86">
        <v>0</v>
      </c>
      <c r="AL381" s="87">
        <f t="shared" si="110"/>
        <v>0</v>
      </c>
      <c r="AM381" s="84">
        <v>0</v>
      </c>
      <c r="AN381" s="84">
        <v>0</v>
      </c>
      <c r="AO381" s="84">
        <v>0</v>
      </c>
      <c r="AP381" s="85">
        <f t="shared" si="111"/>
        <v>0</v>
      </c>
      <c r="AQ381" s="99">
        <v>0</v>
      </c>
      <c r="AR381" s="86">
        <v>0</v>
      </c>
      <c r="AS381" s="84">
        <v>0</v>
      </c>
      <c r="AT381" s="85">
        <f t="shared" si="113"/>
        <v>0</v>
      </c>
      <c r="AU381" s="84"/>
      <c r="AV381" s="86"/>
      <c r="AW381" s="86"/>
      <c r="AX381" s="87">
        <f t="shared" si="114"/>
        <v>0</v>
      </c>
      <c r="AY381" s="86">
        <f t="shared" si="115"/>
        <v>-4064.12</v>
      </c>
      <c r="AZ381" s="86">
        <f t="shared" si="116"/>
        <v>0</v>
      </c>
      <c r="BA381" s="86">
        <f t="shared" si="117"/>
        <v>0</v>
      </c>
      <c r="BB381" s="85">
        <f t="shared" si="112"/>
        <v>0</v>
      </c>
      <c r="BC381" s="88" t="s">
        <v>804</v>
      </c>
      <c r="BD381" s="88" t="s">
        <v>804</v>
      </c>
      <c r="BE381" s="88" t="s">
        <v>805</v>
      </c>
      <c r="BF381" s="88" t="s">
        <v>836</v>
      </c>
    </row>
    <row r="382" spans="1:58" x14ac:dyDescent="0.2">
      <c r="A382" s="83">
        <v>178913</v>
      </c>
      <c r="B382" s="84" t="s">
        <v>391</v>
      </c>
      <c r="C382" s="84">
        <v>0</v>
      </c>
      <c r="D382" s="84">
        <v>0</v>
      </c>
      <c r="E382" s="84">
        <v>0</v>
      </c>
      <c r="F382" s="85">
        <f t="shared" si="103"/>
        <v>0</v>
      </c>
      <c r="G382" s="84">
        <v>0</v>
      </c>
      <c r="H382" s="84">
        <v>0</v>
      </c>
      <c r="I382" s="84">
        <v>0</v>
      </c>
      <c r="J382" s="85">
        <f t="shared" si="119"/>
        <v>0</v>
      </c>
      <c r="K382" s="86">
        <v>0</v>
      </c>
      <c r="L382" s="86">
        <v>0</v>
      </c>
      <c r="M382" s="86">
        <v>0</v>
      </c>
      <c r="N382" s="87">
        <f t="shared" si="104"/>
        <v>0</v>
      </c>
      <c r="O382" s="84">
        <v>0</v>
      </c>
      <c r="P382" s="84">
        <v>0</v>
      </c>
      <c r="Q382" s="84">
        <v>0</v>
      </c>
      <c r="R382" s="85">
        <f t="shared" si="105"/>
        <v>0</v>
      </c>
      <c r="S382" s="84">
        <v>0</v>
      </c>
      <c r="T382" s="84">
        <v>0</v>
      </c>
      <c r="U382" s="84">
        <v>0</v>
      </c>
      <c r="V382" s="85">
        <f t="shared" si="106"/>
        <v>0</v>
      </c>
      <c r="W382" s="84">
        <v>0</v>
      </c>
      <c r="X382" s="84">
        <v>0</v>
      </c>
      <c r="Y382" s="84">
        <v>0</v>
      </c>
      <c r="Z382" s="85">
        <f t="shared" si="107"/>
        <v>0</v>
      </c>
      <c r="AA382" s="84">
        <v>0</v>
      </c>
      <c r="AB382" s="84">
        <v>0</v>
      </c>
      <c r="AC382" s="84">
        <v>0</v>
      </c>
      <c r="AD382" s="85">
        <f t="shared" si="108"/>
        <v>0</v>
      </c>
      <c r="AE382" s="84">
        <v>0</v>
      </c>
      <c r="AF382" s="84">
        <v>0</v>
      </c>
      <c r="AG382" s="84">
        <v>0</v>
      </c>
      <c r="AH382" s="85">
        <f t="shared" si="109"/>
        <v>0</v>
      </c>
      <c r="AI382" s="86">
        <v>0</v>
      </c>
      <c r="AJ382" s="86">
        <v>0</v>
      </c>
      <c r="AK382" s="86">
        <v>0</v>
      </c>
      <c r="AL382" s="87">
        <f t="shared" si="110"/>
        <v>0</v>
      </c>
      <c r="AM382" s="84">
        <v>0</v>
      </c>
      <c r="AN382" s="84">
        <v>0</v>
      </c>
      <c r="AO382" s="84">
        <v>0</v>
      </c>
      <c r="AP382" s="85">
        <f t="shared" si="111"/>
        <v>0</v>
      </c>
      <c r="AQ382" s="99">
        <v>0</v>
      </c>
      <c r="AR382" s="86">
        <v>0</v>
      </c>
      <c r="AS382" s="84">
        <v>0</v>
      </c>
      <c r="AT382" s="85">
        <f t="shared" si="113"/>
        <v>0</v>
      </c>
      <c r="AU382" s="84"/>
      <c r="AV382" s="86"/>
      <c r="AW382" s="86"/>
      <c r="AX382" s="87">
        <f t="shared" si="114"/>
        <v>0</v>
      </c>
      <c r="AY382" s="86">
        <f t="shared" si="115"/>
        <v>0</v>
      </c>
      <c r="AZ382" s="86">
        <f t="shared" si="116"/>
        <v>0</v>
      </c>
      <c r="BA382" s="86">
        <f t="shared" si="117"/>
        <v>0</v>
      </c>
      <c r="BB382" s="85">
        <f t="shared" si="112"/>
        <v>0</v>
      </c>
      <c r="BC382" s="88" t="s">
        <v>804</v>
      </c>
      <c r="BD382" s="88" t="s">
        <v>804</v>
      </c>
      <c r="BE382" s="88" t="s">
        <v>805</v>
      </c>
      <c r="BF382" s="88" t="e">
        <v>#N/A</v>
      </c>
    </row>
    <row r="383" spans="1:58" x14ac:dyDescent="0.2">
      <c r="A383" s="83">
        <v>179437</v>
      </c>
      <c r="B383" s="84" t="s">
        <v>407</v>
      </c>
      <c r="C383" s="84">
        <v>-14242.55</v>
      </c>
      <c r="D383" s="84">
        <v>0</v>
      </c>
      <c r="E383" s="84">
        <v>0</v>
      </c>
      <c r="F383" s="85">
        <f t="shared" si="103"/>
        <v>0</v>
      </c>
      <c r="G383" s="84">
        <v>-14242.55</v>
      </c>
      <c r="H383" s="84">
        <v>0</v>
      </c>
      <c r="I383" s="84">
        <v>0</v>
      </c>
      <c r="J383" s="85">
        <f t="shared" si="119"/>
        <v>0</v>
      </c>
      <c r="K383" s="86">
        <v>-14242.55</v>
      </c>
      <c r="L383" s="86">
        <v>0</v>
      </c>
      <c r="M383" s="86">
        <v>0</v>
      </c>
      <c r="N383" s="87">
        <f t="shared" si="104"/>
        <v>0</v>
      </c>
      <c r="O383" s="84">
        <v>-14242.55</v>
      </c>
      <c r="P383" s="84">
        <v>0</v>
      </c>
      <c r="Q383" s="84">
        <v>0</v>
      </c>
      <c r="R383" s="85">
        <f t="shared" si="105"/>
        <v>0</v>
      </c>
      <c r="S383" s="84">
        <v>-14242.55</v>
      </c>
      <c r="T383" s="84">
        <v>0</v>
      </c>
      <c r="U383" s="84">
        <v>0</v>
      </c>
      <c r="V383" s="85">
        <f t="shared" si="106"/>
        <v>0</v>
      </c>
      <c r="W383" s="84">
        <v>-14242.55</v>
      </c>
      <c r="X383" s="84">
        <v>0</v>
      </c>
      <c r="Y383" s="84">
        <v>0</v>
      </c>
      <c r="Z383" s="85">
        <f t="shared" si="107"/>
        <v>0</v>
      </c>
      <c r="AA383" s="84">
        <v>-14242.55</v>
      </c>
      <c r="AB383" s="84">
        <v>0</v>
      </c>
      <c r="AC383" s="84">
        <v>0</v>
      </c>
      <c r="AD383" s="85">
        <f t="shared" si="108"/>
        <v>0</v>
      </c>
      <c r="AE383" s="84">
        <v>-14242.55</v>
      </c>
      <c r="AF383" s="84">
        <v>0</v>
      </c>
      <c r="AG383" s="84">
        <v>0</v>
      </c>
      <c r="AH383" s="85">
        <f t="shared" si="109"/>
        <v>0</v>
      </c>
      <c r="AI383" s="86">
        <v>-14242.55</v>
      </c>
      <c r="AJ383" s="86">
        <v>0</v>
      </c>
      <c r="AK383" s="86">
        <v>0</v>
      </c>
      <c r="AL383" s="87">
        <f t="shared" si="110"/>
        <v>0</v>
      </c>
      <c r="AM383" s="84">
        <v>-14242.55</v>
      </c>
      <c r="AN383" s="84">
        <v>0</v>
      </c>
      <c r="AO383" s="84">
        <v>0</v>
      </c>
      <c r="AP383" s="85">
        <f t="shared" si="111"/>
        <v>0</v>
      </c>
      <c r="AQ383" s="99">
        <v>-14242.55</v>
      </c>
      <c r="AR383" s="86">
        <v>0</v>
      </c>
      <c r="AS383" s="84">
        <v>0</v>
      </c>
      <c r="AT383" s="85">
        <f t="shared" si="113"/>
        <v>0</v>
      </c>
      <c r="AU383" s="84"/>
      <c r="AV383" s="86"/>
      <c r="AW383" s="86"/>
      <c r="AX383" s="87">
        <f t="shared" si="114"/>
        <v>0</v>
      </c>
      <c r="AY383" s="86">
        <f t="shared" si="115"/>
        <v>-156668.04999999999</v>
      </c>
      <c r="AZ383" s="86">
        <f t="shared" si="116"/>
        <v>0</v>
      </c>
      <c r="BA383" s="86">
        <f t="shared" si="117"/>
        <v>0</v>
      </c>
      <c r="BB383" s="85">
        <f t="shared" si="112"/>
        <v>0</v>
      </c>
      <c r="BC383" s="88" t="s">
        <v>804</v>
      </c>
      <c r="BD383" s="88" t="s">
        <v>804</v>
      </c>
      <c r="BE383" s="88" t="s">
        <v>805</v>
      </c>
      <c r="BF383" s="88" t="s">
        <v>836</v>
      </c>
    </row>
    <row r="384" spans="1:58" x14ac:dyDescent="0.2">
      <c r="A384" s="83">
        <v>179911</v>
      </c>
      <c r="B384" s="84" t="s">
        <v>437</v>
      </c>
      <c r="C384" s="84">
        <v>161168.10999999999</v>
      </c>
      <c r="D384" s="84">
        <v>395350</v>
      </c>
      <c r="E384" s="84">
        <v>50</v>
      </c>
      <c r="F384" s="85">
        <f t="shared" si="103"/>
        <v>12.229779435942834</v>
      </c>
      <c r="G384" s="84">
        <v>64965.09</v>
      </c>
      <c r="H384" s="84">
        <v>282600</v>
      </c>
      <c r="I384" s="84">
        <v>36.1</v>
      </c>
      <c r="J384" s="85">
        <f t="shared" si="119"/>
        <v>7.1263899150743093</v>
      </c>
      <c r="K384" s="86">
        <v>-32279.41</v>
      </c>
      <c r="L384" s="86">
        <v>267090</v>
      </c>
      <c r="M384" s="86">
        <v>35.4</v>
      </c>
      <c r="N384" s="87">
        <f t="shared" si="104"/>
        <v>-3.6256778613950353</v>
      </c>
      <c r="O384" s="84">
        <v>-7588.41</v>
      </c>
      <c r="P384" s="84">
        <v>77790</v>
      </c>
      <c r="Q384" s="84">
        <v>10.25</v>
      </c>
      <c r="R384" s="85">
        <f t="shared" si="105"/>
        <v>-3.0240482067103738</v>
      </c>
      <c r="S384" s="84">
        <v>-814.91</v>
      </c>
      <c r="T384" s="84">
        <v>13800</v>
      </c>
      <c r="U384" s="84">
        <v>2</v>
      </c>
      <c r="V384" s="85">
        <f t="shared" si="106"/>
        <v>-1.8305949275362317</v>
      </c>
      <c r="W384" s="84">
        <v>-962.91</v>
      </c>
      <c r="X384" s="84">
        <v>17250</v>
      </c>
      <c r="Y384" s="84">
        <v>2.5</v>
      </c>
      <c r="Z384" s="85">
        <f t="shared" si="107"/>
        <v>-1.6746260869565217</v>
      </c>
      <c r="AA384" s="84">
        <v>-997.91</v>
      </c>
      <c r="AB384" s="84">
        <v>17150</v>
      </c>
      <c r="AC384" s="84">
        <v>2.5</v>
      </c>
      <c r="AD384" s="85">
        <f t="shared" si="108"/>
        <v>-1.803802332361516</v>
      </c>
      <c r="AE384" s="84">
        <v>-1157.9100000000001</v>
      </c>
      <c r="AF384" s="84">
        <v>17750</v>
      </c>
      <c r="AG384" s="84">
        <v>2.5</v>
      </c>
      <c r="AH384" s="85">
        <f t="shared" si="109"/>
        <v>-1.9570309859154933</v>
      </c>
      <c r="AI384" s="86">
        <v>-1407.91</v>
      </c>
      <c r="AJ384" s="86">
        <v>0</v>
      </c>
      <c r="AK384" s="86">
        <v>0</v>
      </c>
      <c r="AL384" s="87">
        <f t="shared" si="110"/>
        <v>0</v>
      </c>
      <c r="AM384" s="84">
        <v>-1707.91</v>
      </c>
      <c r="AN384" s="84">
        <v>0</v>
      </c>
      <c r="AO384" s="84">
        <v>0</v>
      </c>
      <c r="AP384" s="85">
        <f t="shared" si="111"/>
        <v>0</v>
      </c>
      <c r="AQ384" s="99">
        <v>-1707.91</v>
      </c>
      <c r="AR384" s="86">
        <v>0</v>
      </c>
      <c r="AS384" s="84">
        <v>0</v>
      </c>
      <c r="AT384" s="85">
        <f t="shared" si="113"/>
        <v>0</v>
      </c>
      <c r="AU384" s="84"/>
      <c r="AV384" s="86"/>
      <c r="AW384" s="86"/>
      <c r="AX384" s="87">
        <f t="shared" si="114"/>
        <v>0</v>
      </c>
      <c r="AY384" s="86">
        <f t="shared" si="115"/>
        <v>177508.00999999995</v>
      </c>
      <c r="AZ384" s="86">
        <f t="shared" si="116"/>
        <v>1088780</v>
      </c>
      <c r="BA384" s="86">
        <f t="shared" si="117"/>
        <v>141.25</v>
      </c>
      <c r="BB384" s="85">
        <f t="shared" si="112"/>
        <v>4.8910159077132196</v>
      </c>
      <c r="BC384" s="88" t="s">
        <v>804</v>
      </c>
      <c r="BD384" s="88" t="s">
        <v>804</v>
      </c>
      <c r="BE384" s="88" t="s">
        <v>805</v>
      </c>
      <c r="BF384" s="88" t="s">
        <v>836</v>
      </c>
    </row>
    <row r="385" spans="1:58" x14ac:dyDescent="0.2">
      <c r="A385" s="83">
        <v>201064</v>
      </c>
      <c r="B385" s="84" t="s">
        <v>445</v>
      </c>
      <c r="C385" s="84">
        <v>-506.25</v>
      </c>
      <c r="D385" s="84">
        <v>37150</v>
      </c>
      <c r="E385" s="84">
        <v>5</v>
      </c>
      <c r="F385" s="85">
        <f t="shared" si="103"/>
        <v>-0.40881561238223418</v>
      </c>
      <c r="G385" s="84">
        <v>-2351.25</v>
      </c>
      <c r="H385" s="84">
        <v>57350</v>
      </c>
      <c r="I385" s="84">
        <v>7.5</v>
      </c>
      <c r="J385" s="85">
        <f t="shared" si="119"/>
        <v>-1.270945945945946</v>
      </c>
      <c r="K385" s="86">
        <v>-2556.25</v>
      </c>
      <c r="L385" s="86">
        <v>36900</v>
      </c>
      <c r="M385" s="86">
        <v>5</v>
      </c>
      <c r="N385" s="87">
        <f t="shared" si="104"/>
        <v>-2.0782520325203251</v>
      </c>
      <c r="O385" s="84">
        <v>-6126.25</v>
      </c>
      <c r="P385" s="84">
        <v>117420</v>
      </c>
      <c r="Q385" s="84">
        <v>16.5</v>
      </c>
      <c r="R385" s="85">
        <f t="shared" si="105"/>
        <v>-1.6173884346789305</v>
      </c>
      <c r="S385" s="84">
        <v>-2961.25</v>
      </c>
      <c r="T385" s="84">
        <v>51850</v>
      </c>
      <c r="U385" s="84">
        <v>7.5</v>
      </c>
      <c r="V385" s="85">
        <f t="shared" si="106"/>
        <v>-1.7704676952748313</v>
      </c>
      <c r="W385" s="84">
        <v>-5236.25</v>
      </c>
      <c r="X385" s="84">
        <v>86500</v>
      </c>
      <c r="Y385" s="84">
        <v>12.5</v>
      </c>
      <c r="Z385" s="85">
        <f t="shared" si="107"/>
        <v>-1.8160404624277455</v>
      </c>
      <c r="AA385" s="84">
        <v>23668.75</v>
      </c>
      <c r="AB385" s="84">
        <v>45720</v>
      </c>
      <c r="AC385" s="84">
        <v>6.5</v>
      </c>
      <c r="AD385" s="85">
        <f t="shared" si="108"/>
        <v>16.048365048118985</v>
      </c>
      <c r="AE385" s="84">
        <v>14113.75</v>
      </c>
      <c r="AF385" s="84">
        <v>76080</v>
      </c>
      <c r="AG385" s="84">
        <v>11</v>
      </c>
      <c r="AH385" s="85">
        <f t="shared" si="109"/>
        <v>5.5653588328075712</v>
      </c>
      <c r="AI385" s="86">
        <v>-3326.25</v>
      </c>
      <c r="AJ385" s="86">
        <v>81290</v>
      </c>
      <c r="AK385" s="86">
        <v>11.5</v>
      </c>
      <c r="AL385" s="87">
        <f t="shared" si="110"/>
        <v>-1.2684678312215523</v>
      </c>
      <c r="AM385" s="84">
        <v>28898.75</v>
      </c>
      <c r="AN385" s="84">
        <v>35600</v>
      </c>
      <c r="AO385" s="84">
        <v>5</v>
      </c>
      <c r="AP385" s="85">
        <f t="shared" si="111"/>
        <v>25.164641853932583</v>
      </c>
      <c r="AQ385" s="99">
        <v>17498.75</v>
      </c>
      <c r="AR385" s="86">
        <v>18550</v>
      </c>
      <c r="AS385" s="84">
        <v>2.5</v>
      </c>
      <c r="AT385" s="85">
        <f t="shared" si="113"/>
        <v>26.413207547169812</v>
      </c>
      <c r="AU385" s="84"/>
      <c r="AV385" s="86"/>
      <c r="AW385" s="86"/>
      <c r="AX385" s="87">
        <f t="shared" si="114"/>
        <v>0</v>
      </c>
      <c r="AY385" s="86">
        <f t="shared" si="115"/>
        <v>61116.25</v>
      </c>
      <c r="AZ385" s="86">
        <f t="shared" si="116"/>
        <v>644410</v>
      </c>
      <c r="BA385" s="86">
        <f t="shared" si="117"/>
        <v>90.5</v>
      </c>
      <c r="BB385" s="85">
        <f t="shared" si="112"/>
        <v>2.8452188823885418</v>
      </c>
      <c r="BC385" s="88" t="s">
        <v>804</v>
      </c>
      <c r="BD385" s="88" t="s">
        <v>804</v>
      </c>
      <c r="BE385" s="88" t="s">
        <v>805</v>
      </c>
      <c r="BF385" s="88" t="s">
        <v>836</v>
      </c>
    </row>
    <row r="386" spans="1:58" x14ac:dyDescent="0.2">
      <c r="A386" s="83">
        <v>203023</v>
      </c>
      <c r="B386" s="84" t="s">
        <v>874</v>
      </c>
      <c r="C386" s="84">
        <v>-600</v>
      </c>
      <c r="D386" s="84">
        <v>0</v>
      </c>
      <c r="E386" s="84">
        <v>0</v>
      </c>
      <c r="F386" s="85">
        <f t="shared" si="103"/>
        <v>0</v>
      </c>
      <c r="G386" s="84">
        <v>-600</v>
      </c>
      <c r="H386" s="84">
        <v>0</v>
      </c>
      <c r="I386" s="84">
        <v>0</v>
      </c>
      <c r="J386" s="85">
        <f t="shared" si="119"/>
        <v>0</v>
      </c>
      <c r="K386" s="86">
        <v>-600</v>
      </c>
      <c r="L386" s="86">
        <v>0</v>
      </c>
      <c r="M386" s="86">
        <v>0</v>
      </c>
      <c r="N386" s="87">
        <f t="shared" si="104"/>
        <v>0</v>
      </c>
      <c r="O386" s="84">
        <v>-600</v>
      </c>
      <c r="P386" s="84">
        <v>0</v>
      </c>
      <c r="Q386" s="84">
        <v>0</v>
      </c>
      <c r="R386" s="85">
        <f t="shared" si="105"/>
        <v>0</v>
      </c>
      <c r="S386" s="84">
        <v>0</v>
      </c>
      <c r="T386" s="84">
        <v>0</v>
      </c>
      <c r="U386" s="84">
        <v>0</v>
      </c>
      <c r="V386" s="85">
        <f t="shared" si="106"/>
        <v>0</v>
      </c>
      <c r="W386" s="84">
        <v>0</v>
      </c>
      <c r="X386" s="84">
        <v>0</v>
      </c>
      <c r="Y386" s="84">
        <v>0</v>
      </c>
      <c r="Z386" s="85">
        <f t="shared" si="107"/>
        <v>0</v>
      </c>
      <c r="AA386" s="84">
        <v>0</v>
      </c>
      <c r="AB386" s="84">
        <v>0</v>
      </c>
      <c r="AC386" s="84">
        <v>0</v>
      </c>
      <c r="AD386" s="85">
        <f t="shared" si="108"/>
        <v>0</v>
      </c>
      <c r="AE386" s="84">
        <v>0</v>
      </c>
      <c r="AF386" s="84">
        <v>0</v>
      </c>
      <c r="AG386" s="84">
        <v>0</v>
      </c>
      <c r="AH386" s="85">
        <f t="shared" si="109"/>
        <v>0</v>
      </c>
      <c r="AI386" s="86">
        <v>0</v>
      </c>
      <c r="AJ386" s="86">
        <v>0</v>
      </c>
      <c r="AK386" s="86">
        <v>0</v>
      </c>
      <c r="AL386" s="87">
        <f t="shared" si="110"/>
        <v>0</v>
      </c>
      <c r="AM386" s="84">
        <v>0</v>
      </c>
      <c r="AN386" s="84">
        <v>0</v>
      </c>
      <c r="AO386" s="84">
        <v>0</v>
      </c>
      <c r="AP386" s="85">
        <f t="shared" si="111"/>
        <v>0</v>
      </c>
      <c r="AQ386" s="99">
        <v>0</v>
      </c>
      <c r="AR386" s="86">
        <v>0</v>
      </c>
      <c r="AS386" s="84">
        <v>0</v>
      </c>
      <c r="AT386" s="85">
        <f t="shared" si="113"/>
        <v>0</v>
      </c>
      <c r="AU386" s="84"/>
      <c r="AV386" s="86"/>
      <c r="AW386" s="86"/>
      <c r="AX386" s="87">
        <f t="shared" si="114"/>
        <v>0</v>
      </c>
      <c r="AY386" s="86">
        <f t="shared" si="115"/>
        <v>-2400</v>
      </c>
      <c r="AZ386" s="86">
        <f t="shared" si="116"/>
        <v>0</v>
      </c>
      <c r="BA386" s="86">
        <f t="shared" si="117"/>
        <v>0</v>
      </c>
      <c r="BB386" s="85">
        <f t="shared" si="112"/>
        <v>0</v>
      </c>
      <c r="BC386" s="88" t="s">
        <v>804</v>
      </c>
      <c r="BD386" s="88" t="s">
        <v>804</v>
      </c>
      <c r="BE386" s="88" t="s">
        <v>805</v>
      </c>
      <c r="BF386" s="88" t="s">
        <v>836</v>
      </c>
    </row>
    <row r="387" spans="1:58" x14ac:dyDescent="0.2">
      <c r="A387" s="83">
        <v>204307</v>
      </c>
      <c r="B387" s="84" t="s">
        <v>526</v>
      </c>
      <c r="C387" s="84">
        <v>280404.71000000002</v>
      </c>
      <c r="D387" s="84">
        <v>7632242</v>
      </c>
      <c r="E387" s="84">
        <v>992.94999999999993</v>
      </c>
      <c r="F387" s="85">
        <f t="shared" si="103"/>
        <v>1.1021848232799747</v>
      </c>
      <c r="G387" s="84">
        <v>491739.73</v>
      </c>
      <c r="H387" s="84">
        <v>7744272</v>
      </c>
      <c r="I387" s="84">
        <v>1001.9</v>
      </c>
      <c r="J387" s="85">
        <f t="shared" si="119"/>
        <v>1.9684137682664038</v>
      </c>
      <c r="K387" s="86">
        <v>-154006.72</v>
      </c>
      <c r="L387" s="86">
        <v>9379235</v>
      </c>
      <c r="M387" s="86">
        <v>1256.25</v>
      </c>
      <c r="N387" s="87">
        <f t="shared" si="104"/>
        <v>-0.49259898062048768</v>
      </c>
      <c r="O387" s="84">
        <v>-88133.21</v>
      </c>
      <c r="P387" s="84">
        <v>9031610</v>
      </c>
      <c r="Q387" s="84">
        <v>1250</v>
      </c>
      <c r="R387" s="85">
        <f t="shared" si="105"/>
        <v>-0.30250747208969392</v>
      </c>
      <c r="S387" s="84">
        <v>-361065.56</v>
      </c>
      <c r="T387" s="84">
        <v>7256978</v>
      </c>
      <c r="U387" s="84">
        <v>1034.0999999999999</v>
      </c>
      <c r="V387" s="85">
        <f t="shared" si="106"/>
        <v>-1.5423820163158826</v>
      </c>
      <c r="W387" s="84">
        <v>262086.16</v>
      </c>
      <c r="X387" s="84">
        <v>8131325</v>
      </c>
      <c r="Y387" s="84">
        <v>1154.25</v>
      </c>
      <c r="Z387" s="85">
        <f t="shared" si="107"/>
        <v>0.96695001122203328</v>
      </c>
      <c r="AA387" s="84">
        <v>946792.8</v>
      </c>
      <c r="AB387" s="84">
        <v>5410315</v>
      </c>
      <c r="AC387" s="84">
        <v>775</v>
      </c>
      <c r="AD387" s="85">
        <f t="shared" si="108"/>
        <v>5.4249293802671383</v>
      </c>
      <c r="AE387" s="84">
        <v>-442165.59</v>
      </c>
      <c r="AF387" s="84">
        <v>5593350</v>
      </c>
      <c r="AG387" s="84">
        <v>788.2</v>
      </c>
      <c r="AH387" s="85">
        <f t="shared" si="109"/>
        <v>-2.3715604601893321</v>
      </c>
      <c r="AI387" s="86">
        <v>705483.16</v>
      </c>
      <c r="AJ387" s="86">
        <v>10942004</v>
      </c>
      <c r="AK387" s="86">
        <v>1520.65</v>
      </c>
      <c r="AL387" s="87">
        <f t="shared" si="110"/>
        <v>1.9987177814959673</v>
      </c>
      <c r="AM387" s="84">
        <v>578465.46</v>
      </c>
      <c r="AN387" s="84">
        <v>7499996</v>
      </c>
      <c r="AO387" s="84">
        <v>1036.55</v>
      </c>
      <c r="AP387" s="85">
        <f t="shared" si="111"/>
        <v>2.3909918431956498</v>
      </c>
      <c r="AQ387" s="99">
        <v>579070.46</v>
      </c>
      <c r="AR387" s="86">
        <v>9440950</v>
      </c>
      <c r="AS387" s="84">
        <v>1280</v>
      </c>
      <c r="AT387" s="85">
        <f t="shared" si="113"/>
        <v>1.7174090404037727</v>
      </c>
      <c r="AU387" s="84"/>
      <c r="AV387" s="86"/>
      <c r="AW387" s="86"/>
      <c r="AX387" s="87">
        <f t="shared" si="114"/>
        <v>0</v>
      </c>
      <c r="AY387" s="86">
        <f t="shared" si="115"/>
        <v>2798671.4</v>
      </c>
      <c r="AZ387" s="86">
        <f t="shared" si="116"/>
        <v>88062277</v>
      </c>
      <c r="BA387" s="86">
        <f t="shared" si="117"/>
        <v>12089.85</v>
      </c>
      <c r="BB387" s="85">
        <f t="shared" si="112"/>
        <v>0.95341779545400573</v>
      </c>
      <c r="BC387" s="88" t="s">
        <v>804</v>
      </c>
      <c r="BD387" s="88" t="s">
        <v>804</v>
      </c>
      <c r="BE387" s="88" t="s">
        <v>805</v>
      </c>
      <c r="BF387" s="88" t="s">
        <v>836</v>
      </c>
    </row>
    <row r="388" spans="1:58" x14ac:dyDescent="0.2">
      <c r="A388" s="83">
        <v>205345</v>
      </c>
      <c r="B388" s="84" t="s">
        <v>550</v>
      </c>
      <c r="C388" s="84">
        <v>237122.72</v>
      </c>
      <c r="D388" s="84">
        <v>402750</v>
      </c>
      <c r="E388" s="84">
        <v>51.25</v>
      </c>
      <c r="F388" s="85">
        <f t="shared" si="103"/>
        <v>17.662772439478584</v>
      </c>
      <c r="G388" s="84">
        <v>145297.72</v>
      </c>
      <c r="H388" s="84">
        <v>19250</v>
      </c>
      <c r="I388" s="84">
        <v>2.5</v>
      </c>
      <c r="J388" s="85">
        <f t="shared" si="119"/>
        <v>233.98593870129869</v>
      </c>
      <c r="K388" s="86">
        <v>130347.72</v>
      </c>
      <c r="L388" s="86">
        <v>0</v>
      </c>
      <c r="M388" s="86">
        <v>0</v>
      </c>
      <c r="N388" s="87">
        <f t="shared" si="104"/>
        <v>0</v>
      </c>
      <c r="O388" s="84">
        <v>-457.28</v>
      </c>
      <c r="P388" s="84">
        <v>0</v>
      </c>
      <c r="Q388" s="84">
        <v>0</v>
      </c>
      <c r="R388" s="85">
        <f t="shared" si="105"/>
        <v>0</v>
      </c>
      <c r="S388" s="84">
        <v>-457.28</v>
      </c>
      <c r="T388" s="84">
        <v>0</v>
      </c>
      <c r="U388" s="84">
        <v>0</v>
      </c>
      <c r="V388" s="85">
        <f t="shared" si="106"/>
        <v>0</v>
      </c>
      <c r="W388" s="84">
        <v>-457.28</v>
      </c>
      <c r="X388" s="84">
        <v>0</v>
      </c>
      <c r="Y388" s="84">
        <v>0</v>
      </c>
      <c r="Z388" s="85">
        <f t="shared" si="107"/>
        <v>0</v>
      </c>
      <c r="AA388" s="84">
        <v>-3382.28</v>
      </c>
      <c r="AB388" s="84">
        <v>0</v>
      </c>
      <c r="AC388" s="84">
        <v>0</v>
      </c>
      <c r="AD388" s="85">
        <f t="shared" si="108"/>
        <v>0</v>
      </c>
      <c r="AE388" s="84">
        <v>-3382.28</v>
      </c>
      <c r="AF388" s="84">
        <v>0</v>
      </c>
      <c r="AG388" s="84">
        <v>0</v>
      </c>
      <c r="AH388" s="85">
        <f t="shared" si="109"/>
        <v>0</v>
      </c>
      <c r="AI388" s="86">
        <v>-3382.28</v>
      </c>
      <c r="AJ388" s="86">
        <v>0</v>
      </c>
      <c r="AK388" s="86">
        <v>0</v>
      </c>
      <c r="AL388" s="87">
        <f t="shared" si="110"/>
        <v>0</v>
      </c>
      <c r="AM388" s="84">
        <v>0</v>
      </c>
      <c r="AN388" s="84">
        <v>0</v>
      </c>
      <c r="AO388" s="84">
        <v>0</v>
      </c>
      <c r="AP388" s="85">
        <f t="shared" si="111"/>
        <v>0</v>
      </c>
      <c r="AQ388" s="99">
        <v>0</v>
      </c>
      <c r="AR388" s="86">
        <v>0</v>
      </c>
      <c r="AS388" s="84">
        <v>0</v>
      </c>
      <c r="AT388" s="85">
        <f t="shared" si="113"/>
        <v>0</v>
      </c>
      <c r="AU388" s="84"/>
      <c r="AV388" s="86"/>
      <c r="AW388" s="86"/>
      <c r="AX388" s="87">
        <f t="shared" si="114"/>
        <v>0</v>
      </c>
      <c r="AY388" s="86">
        <f t="shared" si="115"/>
        <v>501249.47999999986</v>
      </c>
      <c r="AZ388" s="86">
        <f t="shared" si="116"/>
        <v>422000</v>
      </c>
      <c r="BA388" s="86">
        <f t="shared" si="117"/>
        <v>53.75</v>
      </c>
      <c r="BB388" s="85">
        <f t="shared" si="112"/>
        <v>35.633849289099516</v>
      </c>
      <c r="BC388" s="88" t="s">
        <v>804</v>
      </c>
      <c r="BD388" s="88" t="s">
        <v>804</v>
      </c>
      <c r="BE388" s="88" t="s">
        <v>805</v>
      </c>
      <c r="BF388" s="88" t="s">
        <v>836</v>
      </c>
    </row>
    <row r="389" spans="1:58" x14ac:dyDescent="0.2">
      <c r="A389" s="83">
        <v>207987</v>
      </c>
      <c r="B389" s="84" t="s">
        <v>610</v>
      </c>
      <c r="C389" s="84">
        <v>-15249.99</v>
      </c>
      <c r="D389" s="84">
        <v>0</v>
      </c>
      <c r="E389" s="84">
        <v>0</v>
      </c>
      <c r="F389" s="85">
        <f t="shared" si="103"/>
        <v>0</v>
      </c>
      <c r="G389" s="84">
        <v>-15249.99</v>
      </c>
      <c r="H389" s="84">
        <v>0</v>
      </c>
      <c r="I389" s="84">
        <v>0</v>
      </c>
      <c r="J389" s="85">
        <f t="shared" si="119"/>
        <v>0</v>
      </c>
      <c r="K389" s="86">
        <v>-15249.99</v>
      </c>
      <c r="L389" s="86">
        <v>0</v>
      </c>
      <c r="M389" s="86">
        <v>0</v>
      </c>
      <c r="N389" s="87">
        <f t="shared" si="104"/>
        <v>0</v>
      </c>
      <c r="O389" s="84">
        <v>-15249.99</v>
      </c>
      <c r="P389" s="84">
        <v>0</v>
      </c>
      <c r="Q389" s="84">
        <v>0</v>
      </c>
      <c r="R389" s="85">
        <f t="shared" si="105"/>
        <v>0</v>
      </c>
      <c r="S389" s="84">
        <v>-15249.99</v>
      </c>
      <c r="T389" s="84">
        <v>0</v>
      </c>
      <c r="U389" s="84">
        <v>0</v>
      </c>
      <c r="V389" s="85">
        <f t="shared" si="106"/>
        <v>0</v>
      </c>
      <c r="W389" s="84">
        <v>-15249.99</v>
      </c>
      <c r="X389" s="84">
        <v>0</v>
      </c>
      <c r="Y389" s="84">
        <v>0</v>
      </c>
      <c r="Z389" s="85">
        <f t="shared" si="107"/>
        <v>0</v>
      </c>
      <c r="AA389" s="84">
        <v>-15249.99</v>
      </c>
      <c r="AB389" s="84">
        <v>0</v>
      </c>
      <c r="AC389" s="84">
        <v>0</v>
      </c>
      <c r="AD389" s="85">
        <f t="shared" si="108"/>
        <v>0</v>
      </c>
      <c r="AE389" s="84">
        <v>0</v>
      </c>
      <c r="AF389" s="84">
        <v>0</v>
      </c>
      <c r="AG389" s="84">
        <v>0</v>
      </c>
      <c r="AH389" s="85">
        <f t="shared" si="109"/>
        <v>0</v>
      </c>
      <c r="AI389" s="86">
        <v>0</v>
      </c>
      <c r="AJ389" s="86">
        <v>0</v>
      </c>
      <c r="AK389" s="86">
        <v>0</v>
      </c>
      <c r="AL389" s="87">
        <f t="shared" si="110"/>
        <v>0</v>
      </c>
      <c r="AM389" s="84">
        <v>0</v>
      </c>
      <c r="AN389" s="84">
        <v>0</v>
      </c>
      <c r="AO389" s="84">
        <v>0</v>
      </c>
      <c r="AP389" s="85">
        <f t="shared" si="111"/>
        <v>0</v>
      </c>
      <c r="AQ389" s="99">
        <v>0</v>
      </c>
      <c r="AR389" s="86">
        <v>0</v>
      </c>
      <c r="AS389" s="84">
        <v>0</v>
      </c>
      <c r="AT389" s="85">
        <f t="shared" si="113"/>
        <v>0</v>
      </c>
      <c r="AU389" s="84"/>
      <c r="AV389" s="86"/>
      <c r="AW389" s="86"/>
      <c r="AX389" s="87">
        <f t="shared" si="114"/>
        <v>0</v>
      </c>
      <c r="AY389" s="86">
        <f t="shared" si="115"/>
        <v>-106749.93000000001</v>
      </c>
      <c r="AZ389" s="86">
        <f t="shared" si="116"/>
        <v>0</v>
      </c>
      <c r="BA389" s="86">
        <f t="shared" si="117"/>
        <v>0</v>
      </c>
      <c r="BB389" s="85">
        <f t="shared" si="112"/>
        <v>0</v>
      </c>
      <c r="BC389" s="88" t="s">
        <v>804</v>
      </c>
      <c r="BD389" s="88" t="s">
        <v>804</v>
      </c>
      <c r="BE389" s="88" t="s">
        <v>805</v>
      </c>
      <c r="BF389" s="88" t="s">
        <v>836</v>
      </c>
    </row>
    <row r="390" spans="1:58" x14ac:dyDescent="0.2">
      <c r="A390" s="83">
        <v>208184</v>
      </c>
      <c r="B390" s="84" t="s">
        <v>619</v>
      </c>
      <c r="C390" s="84">
        <v>16960.439999999999</v>
      </c>
      <c r="D390" s="84">
        <v>22680</v>
      </c>
      <c r="E390" s="84">
        <v>3</v>
      </c>
      <c r="F390" s="85">
        <f t="shared" si="103"/>
        <v>22.434444444444441</v>
      </c>
      <c r="G390" s="84">
        <v>174496.43</v>
      </c>
      <c r="H390" s="84">
        <v>234705</v>
      </c>
      <c r="I390" s="84">
        <v>31.05</v>
      </c>
      <c r="J390" s="85">
        <f t="shared" si="119"/>
        <v>23.047610106303658</v>
      </c>
      <c r="K390" s="86">
        <v>333068.68</v>
      </c>
      <c r="L390" s="86">
        <v>411300</v>
      </c>
      <c r="M390" s="86">
        <v>55.5</v>
      </c>
      <c r="N390" s="87">
        <f t="shared" si="104"/>
        <v>24.293849744711888</v>
      </c>
      <c r="O390" s="84">
        <v>326182.17</v>
      </c>
      <c r="P390" s="84">
        <v>440430</v>
      </c>
      <c r="Q390" s="84">
        <v>61.5</v>
      </c>
      <c r="R390" s="85">
        <f t="shared" si="105"/>
        <v>22.958579728901299</v>
      </c>
      <c r="S390" s="84">
        <v>305519.15999999997</v>
      </c>
      <c r="T390" s="84">
        <v>383450</v>
      </c>
      <c r="U390" s="84">
        <v>55</v>
      </c>
      <c r="V390" s="85">
        <f t="shared" si="106"/>
        <v>24.699684339548831</v>
      </c>
      <c r="W390" s="84">
        <v>351197.66</v>
      </c>
      <c r="X390" s="84">
        <v>394350</v>
      </c>
      <c r="Y390" s="84">
        <v>55</v>
      </c>
      <c r="Z390" s="85">
        <f t="shared" si="107"/>
        <v>26.717205020920499</v>
      </c>
      <c r="AA390" s="84">
        <v>316854.63</v>
      </c>
      <c r="AB390" s="84">
        <v>378500</v>
      </c>
      <c r="AC390" s="84">
        <v>55</v>
      </c>
      <c r="AD390" s="85">
        <f t="shared" si="108"/>
        <v>25.951105759577278</v>
      </c>
      <c r="AE390" s="84">
        <v>345498.63</v>
      </c>
      <c r="AF390" s="84">
        <v>393400</v>
      </c>
      <c r="AG390" s="84">
        <v>55.5</v>
      </c>
      <c r="AH390" s="85">
        <f t="shared" si="109"/>
        <v>26.347124809354344</v>
      </c>
      <c r="AI390" s="86">
        <v>377945.87</v>
      </c>
      <c r="AJ390" s="86">
        <v>497090</v>
      </c>
      <c r="AK390" s="86">
        <v>69.75</v>
      </c>
      <c r="AL390" s="87">
        <f t="shared" si="110"/>
        <v>23.569820294111729</v>
      </c>
      <c r="AM390" s="84">
        <v>455119.38</v>
      </c>
      <c r="AN390" s="84">
        <v>477626</v>
      </c>
      <c r="AO390" s="84">
        <v>66.05</v>
      </c>
      <c r="AP390" s="85">
        <f t="shared" si="111"/>
        <v>29.53922269725685</v>
      </c>
      <c r="AQ390" s="99">
        <v>239754.38</v>
      </c>
      <c r="AR390" s="86">
        <v>257100</v>
      </c>
      <c r="AS390" s="84">
        <v>35</v>
      </c>
      <c r="AT390" s="85">
        <f t="shared" si="113"/>
        <v>26.110939867755739</v>
      </c>
      <c r="AU390" s="84"/>
      <c r="AV390" s="86"/>
      <c r="AW390" s="86"/>
      <c r="AX390" s="87">
        <f t="shared" si="114"/>
        <v>0</v>
      </c>
      <c r="AY390" s="86">
        <f t="shared" si="115"/>
        <v>3242597.4299999997</v>
      </c>
      <c r="AZ390" s="86">
        <f t="shared" si="116"/>
        <v>3890631</v>
      </c>
      <c r="BA390" s="86">
        <f t="shared" si="117"/>
        <v>542.35</v>
      </c>
      <c r="BB390" s="85">
        <f t="shared" si="112"/>
        <v>25.00312234699204</v>
      </c>
      <c r="BC390" s="88" t="s">
        <v>804</v>
      </c>
      <c r="BD390" s="88" t="s">
        <v>804</v>
      </c>
      <c r="BE390" s="88" t="s">
        <v>805</v>
      </c>
      <c r="BF390" s="88" t="s">
        <v>836</v>
      </c>
    </row>
    <row r="391" spans="1:58" x14ac:dyDescent="0.2">
      <c r="A391" s="83">
        <v>208268</v>
      </c>
      <c r="B391" s="84" t="s">
        <v>621</v>
      </c>
      <c r="C391" s="84">
        <v>651580.59</v>
      </c>
      <c r="D391" s="84">
        <v>829735</v>
      </c>
      <c r="E391" s="84">
        <v>105.75</v>
      </c>
      <c r="F391" s="85">
        <f t="shared" si="103"/>
        <v>23.558627393083334</v>
      </c>
      <c r="G391" s="84">
        <v>-31899.41</v>
      </c>
      <c r="H391" s="84">
        <v>36900</v>
      </c>
      <c r="I391" s="84">
        <v>5</v>
      </c>
      <c r="J391" s="85">
        <f t="shared" si="119"/>
        <v>-26.798962330623308</v>
      </c>
      <c r="K391" s="86">
        <v>50994.34</v>
      </c>
      <c r="L391" s="86">
        <v>139300</v>
      </c>
      <c r="M391" s="86">
        <v>17.5</v>
      </c>
      <c r="N391" s="87">
        <f t="shared" si="104"/>
        <v>10.98226992103374</v>
      </c>
      <c r="O391" s="84">
        <v>64303.839999999997</v>
      </c>
      <c r="P391" s="84">
        <v>224660</v>
      </c>
      <c r="Q391" s="84">
        <v>29.75</v>
      </c>
      <c r="R391" s="85">
        <f t="shared" si="105"/>
        <v>8.8730483397133444</v>
      </c>
      <c r="S391" s="84">
        <v>88813.84</v>
      </c>
      <c r="T391" s="84">
        <v>38500</v>
      </c>
      <c r="U391" s="84">
        <v>5</v>
      </c>
      <c r="V391" s="85">
        <f t="shared" si="106"/>
        <v>71.512442597402597</v>
      </c>
      <c r="W391" s="84">
        <v>22662.84</v>
      </c>
      <c r="X391" s="84">
        <v>24050</v>
      </c>
      <c r="Y391" s="84">
        <v>3.25</v>
      </c>
      <c r="Z391" s="85">
        <f t="shared" si="107"/>
        <v>28.269654885654887</v>
      </c>
      <c r="AA391" s="84">
        <v>12582.84</v>
      </c>
      <c r="AB391" s="84">
        <v>18750</v>
      </c>
      <c r="AC391" s="84">
        <v>2.5</v>
      </c>
      <c r="AD391" s="85">
        <f t="shared" si="108"/>
        <v>20.803628799999998</v>
      </c>
      <c r="AE391" s="84">
        <v>6662.84</v>
      </c>
      <c r="AF391" s="84">
        <v>0</v>
      </c>
      <c r="AG391" s="84">
        <v>0</v>
      </c>
      <c r="AH391" s="85">
        <f t="shared" si="109"/>
        <v>0</v>
      </c>
      <c r="AI391" s="86">
        <v>6662.84</v>
      </c>
      <c r="AJ391" s="86">
        <v>0</v>
      </c>
      <c r="AK391" s="86">
        <v>0</v>
      </c>
      <c r="AL391" s="87">
        <f t="shared" si="110"/>
        <v>0</v>
      </c>
      <c r="AM391" s="84">
        <v>-150</v>
      </c>
      <c r="AN391" s="84">
        <v>0</v>
      </c>
      <c r="AO391" s="84">
        <v>0</v>
      </c>
      <c r="AP391" s="85">
        <f t="shared" si="111"/>
        <v>0</v>
      </c>
      <c r="AQ391" s="99">
        <v>-150</v>
      </c>
      <c r="AR391" s="86">
        <v>0</v>
      </c>
      <c r="AS391" s="84">
        <v>0</v>
      </c>
      <c r="AT391" s="85">
        <f t="shared" si="113"/>
        <v>0</v>
      </c>
      <c r="AU391" s="84"/>
      <c r="AV391" s="86"/>
      <c r="AW391" s="86"/>
      <c r="AX391" s="87">
        <f t="shared" si="114"/>
        <v>0</v>
      </c>
      <c r="AY391" s="86">
        <f t="shared" si="115"/>
        <v>872064.55999999971</v>
      </c>
      <c r="AZ391" s="86">
        <f t="shared" si="116"/>
        <v>1311895</v>
      </c>
      <c r="BA391" s="86">
        <f t="shared" si="117"/>
        <v>168.75</v>
      </c>
      <c r="BB391" s="85">
        <f t="shared" si="112"/>
        <v>19.942096585473678</v>
      </c>
      <c r="BC391" s="88" t="s">
        <v>804</v>
      </c>
      <c r="BD391" s="88" t="s">
        <v>804</v>
      </c>
      <c r="BE391" s="88" t="s">
        <v>805</v>
      </c>
      <c r="BF391" s="88" t="s">
        <v>836</v>
      </c>
    </row>
    <row r="392" spans="1:58" x14ac:dyDescent="0.2">
      <c r="A392" s="83">
        <v>208794</v>
      </c>
      <c r="B392" s="84" t="s">
        <v>633</v>
      </c>
      <c r="C392" s="84">
        <v>-4830</v>
      </c>
      <c r="D392" s="84">
        <v>0</v>
      </c>
      <c r="E392" s="84">
        <v>0</v>
      </c>
      <c r="F392" s="85">
        <f t="shared" si="103"/>
        <v>0</v>
      </c>
      <c r="G392" s="84">
        <v>-4830</v>
      </c>
      <c r="H392" s="84">
        <v>0</v>
      </c>
      <c r="I392" s="84">
        <v>0</v>
      </c>
      <c r="J392" s="85">
        <f t="shared" si="119"/>
        <v>0</v>
      </c>
      <c r="K392" s="86">
        <v>-4830</v>
      </c>
      <c r="L392" s="86">
        <v>0</v>
      </c>
      <c r="M392" s="86">
        <v>0</v>
      </c>
      <c r="N392" s="87">
        <f t="shared" si="104"/>
        <v>0</v>
      </c>
      <c r="O392" s="84">
        <v>0</v>
      </c>
      <c r="P392" s="84">
        <v>0</v>
      </c>
      <c r="Q392" s="84">
        <v>0</v>
      </c>
      <c r="R392" s="85">
        <f t="shared" si="105"/>
        <v>0</v>
      </c>
      <c r="S392" s="84">
        <v>0</v>
      </c>
      <c r="T392" s="84">
        <v>0</v>
      </c>
      <c r="U392" s="84">
        <v>0</v>
      </c>
      <c r="V392" s="85">
        <f t="shared" si="106"/>
        <v>0</v>
      </c>
      <c r="W392" s="84">
        <v>0</v>
      </c>
      <c r="X392" s="84">
        <v>0</v>
      </c>
      <c r="Y392" s="84">
        <v>0</v>
      </c>
      <c r="Z392" s="85">
        <f t="shared" si="107"/>
        <v>0</v>
      </c>
      <c r="AA392" s="84">
        <v>0</v>
      </c>
      <c r="AB392" s="84">
        <v>0</v>
      </c>
      <c r="AC392" s="84">
        <v>0</v>
      </c>
      <c r="AD392" s="85">
        <f t="shared" si="108"/>
        <v>0</v>
      </c>
      <c r="AE392" s="84">
        <v>0</v>
      </c>
      <c r="AF392" s="84">
        <v>0</v>
      </c>
      <c r="AG392" s="84">
        <v>0</v>
      </c>
      <c r="AH392" s="85">
        <f t="shared" si="109"/>
        <v>0</v>
      </c>
      <c r="AI392" s="86">
        <v>0</v>
      </c>
      <c r="AJ392" s="86">
        <v>0</v>
      </c>
      <c r="AK392" s="86">
        <v>0</v>
      </c>
      <c r="AL392" s="87">
        <f t="shared" si="110"/>
        <v>0</v>
      </c>
      <c r="AM392" s="84">
        <v>0</v>
      </c>
      <c r="AN392" s="84">
        <v>0</v>
      </c>
      <c r="AO392" s="84">
        <v>0</v>
      </c>
      <c r="AP392" s="85">
        <f t="shared" si="111"/>
        <v>0</v>
      </c>
      <c r="AQ392" s="99">
        <v>0</v>
      </c>
      <c r="AR392" s="86">
        <v>0</v>
      </c>
      <c r="AS392" s="84">
        <v>0</v>
      </c>
      <c r="AT392" s="85">
        <f t="shared" si="113"/>
        <v>0</v>
      </c>
      <c r="AU392" s="84"/>
      <c r="AV392" s="86"/>
      <c r="AW392" s="86"/>
      <c r="AX392" s="87">
        <f t="shared" si="114"/>
        <v>0</v>
      </c>
      <c r="AY392" s="86">
        <f t="shared" si="115"/>
        <v>-14490</v>
      </c>
      <c r="AZ392" s="86">
        <f t="shared" si="116"/>
        <v>0</v>
      </c>
      <c r="BA392" s="86">
        <f t="shared" si="117"/>
        <v>0</v>
      </c>
      <c r="BB392" s="85">
        <f t="shared" si="112"/>
        <v>0</v>
      </c>
      <c r="BC392" s="88" t="s">
        <v>804</v>
      </c>
      <c r="BD392" s="88" t="s">
        <v>804</v>
      </c>
      <c r="BE392" s="88" t="s">
        <v>805</v>
      </c>
      <c r="BF392" s="88" t="s">
        <v>836</v>
      </c>
    </row>
    <row r="393" spans="1:58" x14ac:dyDescent="0.2">
      <c r="A393" s="83">
        <v>208976</v>
      </c>
      <c r="B393" s="84" t="s">
        <v>640</v>
      </c>
      <c r="C393" s="84">
        <v>292965.90999999997</v>
      </c>
      <c r="D393" s="84">
        <v>165250</v>
      </c>
      <c r="E393" s="84">
        <v>22.5</v>
      </c>
      <c r="F393" s="85">
        <f t="shared" ref="F393:F411" si="120">IFERROR(C393/(D393/30),0)</f>
        <v>53.185944326777609</v>
      </c>
      <c r="G393" s="84">
        <v>16140.91</v>
      </c>
      <c r="H393" s="84">
        <v>19250</v>
      </c>
      <c r="I393" s="84">
        <v>2.5</v>
      </c>
      <c r="J393" s="85">
        <f t="shared" si="119"/>
        <v>25.993153766233764</v>
      </c>
      <c r="K393" s="86">
        <v>2570.91</v>
      </c>
      <c r="L393" s="86">
        <v>7400</v>
      </c>
      <c r="M393" s="86">
        <v>1</v>
      </c>
      <c r="N393" s="87">
        <f t="shared" ref="N393:N411" si="121">IFERROR(K393/(L393/30),0)</f>
        <v>10.422608108108108</v>
      </c>
      <c r="O393" s="84">
        <v>73620.91</v>
      </c>
      <c r="P393" s="84">
        <v>75730</v>
      </c>
      <c r="Q393" s="84">
        <v>10.5</v>
      </c>
      <c r="R393" s="85">
        <f t="shared" ref="R393:R411" si="122">IFERROR(O393/(P393/31),0)</f>
        <v>30.136646111184472</v>
      </c>
      <c r="S393" s="84">
        <v>6130.91</v>
      </c>
      <c r="T393" s="84">
        <v>7000</v>
      </c>
      <c r="U393" s="84">
        <v>1</v>
      </c>
      <c r="V393" s="85">
        <f t="shared" ref="V393:V411" si="123">IFERROR(S393/(T393/31),0)</f>
        <v>27.151172857142857</v>
      </c>
      <c r="W393" s="84">
        <v>12720.91</v>
      </c>
      <c r="X393" s="84">
        <v>7080</v>
      </c>
      <c r="Y393" s="84">
        <v>1</v>
      </c>
      <c r="Z393" s="85">
        <f t="shared" ref="Z393:Z411" si="124">IFERROR(W393/(X393/30),0)</f>
        <v>53.902161016949151</v>
      </c>
      <c r="AA393" s="84">
        <v>-1529.09</v>
      </c>
      <c r="AB393" s="84">
        <v>0</v>
      </c>
      <c r="AC393" s="84">
        <v>0</v>
      </c>
      <c r="AD393" s="85">
        <f t="shared" ref="AD393:AD411" si="125">IFERROR(AA393/(AB393/31),0)</f>
        <v>0</v>
      </c>
      <c r="AE393" s="84">
        <v>-53729.09</v>
      </c>
      <c r="AF393" s="84">
        <v>0</v>
      </c>
      <c r="AG393" s="84">
        <v>0</v>
      </c>
      <c r="AH393" s="85">
        <f t="shared" ref="AH393:AH411" si="126">IFERROR(AE393/(AF393/30),0)</f>
        <v>0</v>
      </c>
      <c r="AI393" s="86">
        <v>-53729.09</v>
      </c>
      <c r="AJ393" s="86">
        <v>0</v>
      </c>
      <c r="AK393" s="86">
        <v>0</v>
      </c>
      <c r="AL393" s="87">
        <f t="shared" ref="AL393:AL411" si="127">IFERROR(AI393/(AJ393/31),0)</f>
        <v>0</v>
      </c>
      <c r="AM393" s="84">
        <v>-53729.09</v>
      </c>
      <c r="AN393" s="84">
        <v>0</v>
      </c>
      <c r="AO393" s="84">
        <v>0</v>
      </c>
      <c r="AP393" s="85">
        <f t="shared" ref="AP393:AP411" si="128">IFERROR(AM393/(AN393/31),0)</f>
        <v>0</v>
      </c>
      <c r="AQ393" s="99">
        <v>-53729.09</v>
      </c>
      <c r="AR393" s="86">
        <v>0</v>
      </c>
      <c r="AS393" s="84">
        <v>0</v>
      </c>
      <c r="AT393" s="85">
        <f t="shared" si="113"/>
        <v>0</v>
      </c>
      <c r="AU393" s="84"/>
      <c r="AV393" s="86"/>
      <c r="AW393" s="86"/>
      <c r="AX393" s="87">
        <f t="shared" si="114"/>
        <v>0</v>
      </c>
      <c r="AY393" s="86">
        <f t="shared" si="115"/>
        <v>187705.00999999983</v>
      </c>
      <c r="AZ393" s="86">
        <f t="shared" si="116"/>
        <v>281710</v>
      </c>
      <c r="BA393" s="86">
        <f t="shared" si="117"/>
        <v>38.5</v>
      </c>
      <c r="BB393" s="85">
        <f t="shared" ref="BB393:BB411" si="129">IFERROR(AY393/(AZ393/30),0)</f>
        <v>19.989174328209842</v>
      </c>
      <c r="BC393" s="88" t="s">
        <v>804</v>
      </c>
      <c r="BD393" s="88" t="s">
        <v>804</v>
      </c>
      <c r="BE393" s="88" t="s">
        <v>805</v>
      </c>
      <c r="BF393" s="88" t="s">
        <v>836</v>
      </c>
    </row>
    <row r="394" spans="1:58" x14ac:dyDescent="0.2">
      <c r="A394" s="83">
        <v>209715</v>
      </c>
      <c r="B394" s="84" t="s">
        <v>669</v>
      </c>
      <c r="C394" s="84">
        <v>-9249.06</v>
      </c>
      <c r="D394" s="84">
        <v>0</v>
      </c>
      <c r="E394" s="84">
        <v>0</v>
      </c>
      <c r="F394" s="85">
        <f t="shared" si="120"/>
        <v>0</v>
      </c>
      <c r="G394" s="84">
        <v>-9249.06</v>
      </c>
      <c r="H394" s="84">
        <v>0</v>
      </c>
      <c r="I394" s="84">
        <v>0</v>
      </c>
      <c r="J394" s="85">
        <f t="shared" si="119"/>
        <v>0</v>
      </c>
      <c r="K394" s="86">
        <v>-9249.06</v>
      </c>
      <c r="L394" s="86">
        <v>0</v>
      </c>
      <c r="M394" s="86">
        <v>0</v>
      </c>
      <c r="N394" s="87">
        <f t="shared" si="121"/>
        <v>0</v>
      </c>
      <c r="O394" s="84">
        <v>-9249.06</v>
      </c>
      <c r="P394" s="84">
        <v>0</v>
      </c>
      <c r="Q394" s="84">
        <v>0</v>
      </c>
      <c r="R394" s="85">
        <f t="shared" si="122"/>
        <v>0</v>
      </c>
      <c r="S394" s="84">
        <v>-9249.06</v>
      </c>
      <c r="T394" s="84">
        <v>0</v>
      </c>
      <c r="U394" s="84">
        <v>0</v>
      </c>
      <c r="V394" s="85">
        <f t="shared" si="123"/>
        <v>0</v>
      </c>
      <c r="W394" s="84">
        <v>-9249.06</v>
      </c>
      <c r="X394" s="84">
        <v>0</v>
      </c>
      <c r="Y394" s="84">
        <v>0</v>
      </c>
      <c r="Z394" s="85">
        <f t="shared" si="124"/>
        <v>0</v>
      </c>
      <c r="AA394" s="84">
        <v>-9249.06</v>
      </c>
      <c r="AB394" s="84">
        <v>0</v>
      </c>
      <c r="AC394" s="84">
        <v>0</v>
      </c>
      <c r="AD394" s="85">
        <f t="shared" si="125"/>
        <v>0</v>
      </c>
      <c r="AE394" s="84">
        <v>-9249.06</v>
      </c>
      <c r="AF394" s="84">
        <v>0</v>
      </c>
      <c r="AG394" s="84">
        <v>0</v>
      </c>
      <c r="AH394" s="85">
        <f t="shared" si="126"/>
        <v>0</v>
      </c>
      <c r="AI394" s="86">
        <v>-9249.06</v>
      </c>
      <c r="AJ394" s="86">
        <v>0</v>
      </c>
      <c r="AK394" s="86">
        <v>0</v>
      </c>
      <c r="AL394" s="87">
        <f t="shared" si="127"/>
        <v>0</v>
      </c>
      <c r="AM394" s="84">
        <v>-9249.06</v>
      </c>
      <c r="AN394" s="84">
        <v>0</v>
      </c>
      <c r="AO394" s="84">
        <v>0</v>
      </c>
      <c r="AP394" s="85">
        <f t="shared" si="128"/>
        <v>0</v>
      </c>
      <c r="AQ394" s="99">
        <v>-9249.06</v>
      </c>
      <c r="AR394" s="86">
        <v>0</v>
      </c>
      <c r="AS394" s="84">
        <v>0</v>
      </c>
      <c r="AT394" s="85">
        <f t="shared" ref="AT394:AT411" si="130">IFERROR(AQ394/(AR394/28),0)</f>
        <v>0</v>
      </c>
      <c r="AU394" s="84"/>
      <c r="AV394" s="86"/>
      <c r="AW394" s="86"/>
      <c r="AX394" s="87">
        <f t="shared" ref="AX394:AX411" si="131">IFERROR(AU394/(AV394/31),0)</f>
        <v>0</v>
      </c>
      <c r="AY394" s="86">
        <f t="shared" ref="AY394:AY411" si="132">C394+G394+K394+O394+S394+W394+AA394+AE394+AI394+AM394+AQ394+AU394</f>
        <v>-101739.65999999999</v>
      </c>
      <c r="AZ394" s="86">
        <f t="shared" ref="AZ394:AZ411" si="133">D394+H394+L394+P394+T394+X394+AB394+AF394+AJ394+AN394+AR394+AV394</f>
        <v>0</v>
      </c>
      <c r="BA394" s="86">
        <f t="shared" ref="BA394:BA411" si="134">E394+I394+M394+Q394+U394+Y394+AC394+AG394+AK394+AO394+AS394+AW394</f>
        <v>0</v>
      </c>
      <c r="BB394" s="85">
        <f t="shared" si="129"/>
        <v>0</v>
      </c>
      <c r="BC394" s="88" t="s">
        <v>804</v>
      </c>
      <c r="BD394" s="88" t="s">
        <v>804</v>
      </c>
      <c r="BE394" s="88" t="s">
        <v>805</v>
      </c>
      <c r="BF394" s="88" t="s">
        <v>836</v>
      </c>
    </row>
    <row r="395" spans="1:58" x14ac:dyDescent="0.2">
      <c r="A395" s="83">
        <v>202227</v>
      </c>
      <c r="B395" s="84" t="s">
        <v>730</v>
      </c>
      <c r="C395" s="84">
        <v>-5274.62</v>
      </c>
      <c r="D395" s="84">
        <v>0</v>
      </c>
      <c r="E395" s="84">
        <v>0</v>
      </c>
      <c r="F395" s="85">
        <f t="shared" si="120"/>
        <v>0</v>
      </c>
      <c r="G395" s="84">
        <v>0</v>
      </c>
      <c r="H395" s="84">
        <v>0</v>
      </c>
      <c r="I395" s="84">
        <v>0</v>
      </c>
      <c r="J395" s="85">
        <f t="shared" si="119"/>
        <v>0</v>
      </c>
      <c r="K395" s="86">
        <v>0</v>
      </c>
      <c r="L395" s="86">
        <v>0</v>
      </c>
      <c r="M395" s="86">
        <v>0</v>
      </c>
      <c r="N395" s="87">
        <f t="shared" si="121"/>
        <v>0</v>
      </c>
      <c r="O395" s="84">
        <v>0</v>
      </c>
      <c r="P395" s="84">
        <v>0</v>
      </c>
      <c r="Q395" s="84">
        <v>0</v>
      </c>
      <c r="R395" s="85">
        <f t="shared" si="122"/>
        <v>0</v>
      </c>
      <c r="S395" s="84">
        <v>0</v>
      </c>
      <c r="T395" s="84">
        <v>0</v>
      </c>
      <c r="U395" s="84">
        <v>0</v>
      </c>
      <c r="V395" s="85">
        <f t="shared" si="123"/>
        <v>0</v>
      </c>
      <c r="W395" s="84">
        <v>0</v>
      </c>
      <c r="X395" s="84">
        <v>0</v>
      </c>
      <c r="Y395" s="84">
        <v>0</v>
      </c>
      <c r="Z395" s="85">
        <f t="shared" si="124"/>
        <v>0</v>
      </c>
      <c r="AA395" s="84">
        <v>0</v>
      </c>
      <c r="AB395" s="84">
        <v>0</v>
      </c>
      <c r="AC395" s="84">
        <v>0</v>
      </c>
      <c r="AD395" s="85">
        <f t="shared" si="125"/>
        <v>0</v>
      </c>
      <c r="AE395" s="84">
        <v>0</v>
      </c>
      <c r="AF395" s="84">
        <v>0</v>
      </c>
      <c r="AG395" s="84">
        <v>0</v>
      </c>
      <c r="AH395" s="85">
        <f t="shared" si="126"/>
        <v>0</v>
      </c>
      <c r="AI395" s="86">
        <v>0</v>
      </c>
      <c r="AJ395" s="86">
        <v>0</v>
      </c>
      <c r="AK395" s="86">
        <v>0</v>
      </c>
      <c r="AL395" s="87">
        <f t="shared" si="127"/>
        <v>0</v>
      </c>
      <c r="AM395" s="84">
        <v>0</v>
      </c>
      <c r="AN395" s="84">
        <v>0</v>
      </c>
      <c r="AO395" s="84">
        <v>0</v>
      </c>
      <c r="AP395" s="85">
        <f t="shared" si="128"/>
        <v>0</v>
      </c>
      <c r="AQ395" s="99">
        <v>0</v>
      </c>
      <c r="AR395" s="86">
        <v>0</v>
      </c>
      <c r="AS395" s="84">
        <v>0</v>
      </c>
      <c r="AT395" s="85">
        <f t="shared" si="130"/>
        <v>0</v>
      </c>
      <c r="AU395" s="84"/>
      <c r="AV395" s="86"/>
      <c r="AW395" s="86"/>
      <c r="AX395" s="87">
        <f t="shared" si="131"/>
        <v>0</v>
      </c>
      <c r="AY395" s="86">
        <f t="shared" si="132"/>
        <v>-5274.62</v>
      </c>
      <c r="AZ395" s="86">
        <f t="shared" si="133"/>
        <v>0</v>
      </c>
      <c r="BA395" s="86">
        <f t="shared" si="134"/>
        <v>0</v>
      </c>
      <c r="BB395" s="85">
        <f t="shared" si="129"/>
        <v>0</v>
      </c>
      <c r="BC395" s="88" t="s">
        <v>804</v>
      </c>
      <c r="BD395" s="88" t="s">
        <v>804</v>
      </c>
      <c r="BE395" s="88" t="s">
        <v>805</v>
      </c>
      <c r="BF395" s="88" t="s">
        <v>836</v>
      </c>
    </row>
    <row r="396" spans="1:58" x14ac:dyDescent="0.2">
      <c r="A396" s="83">
        <v>171701</v>
      </c>
      <c r="B396" s="84" t="s">
        <v>875</v>
      </c>
      <c r="C396" s="84">
        <v>0</v>
      </c>
      <c r="D396" s="84">
        <v>0</v>
      </c>
      <c r="E396" s="84">
        <v>0</v>
      </c>
      <c r="F396" s="85">
        <f t="shared" si="120"/>
        <v>0</v>
      </c>
      <c r="G396" s="84">
        <v>0</v>
      </c>
      <c r="H396" s="84">
        <v>0</v>
      </c>
      <c r="I396" s="84">
        <v>0</v>
      </c>
      <c r="J396" s="85">
        <f t="shared" si="119"/>
        <v>0</v>
      </c>
      <c r="K396" s="86">
        <v>0</v>
      </c>
      <c r="L396" s="86">
        <v>0</v>
      </c>
      <c r="M396" s="86">
        <v>0</v>
      </c>
      <c r="N396" s="87">
        <f t="shared" si="121"/>
        <v>0</v>
      </c>
      <c r="O396" s="84">
        <v>0</v>
      </c>
      <c r="P396" s="84">
        <v>0</v>
      </c>
      <c r="Q396" s="84">
        <v>0</v>
      </c>
      <c r="R396" s="85">
        <f t="shared" si="122"/>
        <v>0</v>
      </c>
      <c r="S396" s="84">
        <v>0</v>
      </c>
      <c r="T396" s="84">
        <v>0</v>
      </c>
      <c r="U396" s="84">
        <v>0</v>
      </c>
      <c r="V396" s="85">
        <f t="shared" si="123"/>
        <v>0</v>
      </c>
      <c r="W396" s="84">
        <v>0</v>
      </c>
      <c r="X396" s="84">
        <v>0</v>
      </c>
      <c r="Y396" s="84">
        <v>0</v>
      </c>
      <c r="Z396" s="85">
        <f t="shared" si="124"/>
        <v>0</v>
      </c>
      <c r="AA396" s="84">
        <v>0</v>
      </c>
      <c r="AB396" s="84">
        <v>0</v>
      </c>
      <c r="AC396" s="84">
        <v>0</v>
      </c>
      <c r="AD396" s="85">
        <f t="shared" si="125"/>
        <v>0</v>
      </c>
      <c r="AE396" s="84">
        <v>0</v>
      </c>
      <c r="AF396" s="84">
        <v>0</v>
      </c>
      <c r="AG396" s="84">
        <v>0</v>
      </c>
      <c r="AH396" s="85">
        <f t="shared" si="126"/>
        <v>0</v>
      </c>
      <c r="AI396" s="86">
        <v>0</v>
      </c>
      <c r="AJ396" s="86">
        <v>0</v>
      </c>
      <c r="AK396" s="86">
        <v>0</v>
      </c>
      <c r="AL396" s="87">
        <f t="shared" si="127"/>
        <v>0</v>
      </c>
      <c r="AM396" s="84">
        <v>0</v>
      </c>
      <c r="AN396" s="84">
        <v>0</v>
      </c>
      <c r="AO396" s="84">
        <v>0</v>
      </c>
      <c r="AP396" s="85">
        <f t="shared" si="128"/>
        <v>0</v>
      </c>
      <c r="AQ396" s="99">
        <v>0</v>
      </c>
      <c r="AR396" s="86">
        <v>0</v>
      </c>
      <c r="AS396" s="84">
        <v>0</v>
      </c>
      <c r="AT396" s="85">
        <f t="shared" si="130"/>
        <v>0</v>
      </c>
      <c r="AU396" s="84"/>
      <c r="AV396" s="86"/>
      <c r="AW396" s="86"/>
      <c r="AX396" s="87">
        <f t="shared" si="131"/>
        <v>0</v>
      </c>
      <c r="AY396" s="86">
        <f t="shared" si="132"/>
        <v>0</v>
      </c>
      <c r="AZ396" s="86">
        <f t="shared" si="133"/>
        <v>0</v>
      </c>
      <c r="BA396" s="86">
        <f t="shared" si="134"/>
        <v>0</v>
      </c>
      <c r="BB396" s="85">
        <f t="shared" si="129"/>
        <v>0</v>
      </c>
      <c r="BC396" s="88" t="s">
        <v>804</v>
      </c>
      <c r="BD396" s="88" t="s">
        <v>804</v>
      </c>
      <c r="BE396" s="88" t="s">
        <v>805</v>
      </c>
      <c r="BF396" s="88" t="s">
        <v>836</v>
      </c>
    </row>
    <row r="397" spans="1:58" x14ac:dyDescent="0.2">
      <c r="A397" s="89">
        <v>205558</v>
      </c>
      <c r="B397" s="90" t="s">
        <v>759</v>
      </c>
      <c r="C397" s="84">
        <v>0</v>
      </c>
      <c r="D397" s="84">
        <v>0</v>
      </c>
      <c r="E397" s="84">
        <v>0</v>
      </c>
      <c r="F397" s="85">
        <f t="shared" si="120"/>
        <v>0</v>
      </c>
      <c r="G397" s="84">
        <v>0</v>
      </c>
      <c r="H397" s="84">
        <v>0</v>
      </c>
      <c r="I397" s="84">
        <v>0</v>
      </c>
      <c r="J397" s="85">
        <f t="shared" si="119"/>
        <v>0</v>
      </c>
      <c r="K397" s="86">
        <v>0</v>
      </c>
      <c r="L397" s="86">
        <v>0</v>
      </c>
      <c r="M397" s="86">
        <v>0</v>
      </c>
      <c r="N397" s="87">
        <f t="shared" si="121"/>
        <v>0</v>
      </c>
      <c r="O397" s="84">
        <v>0</v>
      </c>
      <c r="P397" s="84">
        <v>0</v>
      </c>
      <c r="Q397" s="84">
        <v>0</v>
      </c>
      <c r="R397" s="85">
        <f t="shared" si="122"/>
        <v>0</v>
      </c>
      <c r="S397" s="84">
        <v>0</v>
      </c>
      <c r="T397" s="84">
        <v>0</v>
      </c>
      <c r="U397" s="84">
        <v>0</v>
      </c>
      <c r="V397" s="85">
        <f t="shared" si="123"/>
        <v>0</v>
      </c>
      <c r="W397" s="84">
        <v>0</v>
      </c>
      <c r="X397" s="84">
        <v>0</v>
      </c>
      <c r="Y397" s="84">
        <v>0</v>
      </c>
      <c r="Z397" s="85">
        <f t="shared" si="124"/>
        <v>0</v>
      </c>
      <c r="AA397" s="84">
        <v>0</v>
      </c>
      <c r="AB397" s="84">
        <v>0</v>
      </c>
      <c r="AC397" s="84">
        <v>0</v>
      </c>
      <c r="AD397" s="85">
        <f t="shared" si="125"/>
        <v>0</v>
      </c>
      <c r="AE397" s="84">
        <v>0</v>
      </c>
      <c r="AF397" s="84">
        <v>0</v>
      </c>
      <c r="AG397" s="84">
        <v>0</v>
      </c>
      <c r="AH397" s="85">
        <f t="shared" si="126"/>
        <v>0</v>
      </c>
      <c r="AI397" s="86">
        <v>0</v>
      </c>
      <c r="AJ397" s="86">
        <v>0</v>
      </c>
      <c r="AK397" s="86">
        <v>0</v>
      </c>
      <c r="AL397" s="87">
        <f t="shared" si="127"/>
        <v>0</v>
      </c>
      <c r="AM397" s="84">
        <v>0</v>
      </c>
      <c r="AN397" s="84">
        <v>0</v>
      </c>
      <c r="AO397" s="84">
        <v>0</v>
      </c>
      <c r="AP397" s="85">
        <f t="shared" si="128"/>
        <v>0</v>
      </c>
      <c r="AQ397" s="99">
        <v>0</v>
      </c>
      <c r="AR397" s="86">
        <v>0</v>
      </c>
      <c r="AS397" s="84">
        <v>0</v>
      </c>
      <c r="AT397" s="85">
        <f t="shared" si="130"/>
        <v>0</v>
      </c>
      <c r="AU397" s="84"/>
      <c r="AV397" s="86"/>
      <c r="AW397" s="86"/>
      <c r="AX397" s="87">
        <f t="shared" si="131"/>
        <v>0</v>
      </c>
      <c r="AY397" s="86">
        <f t="shared" si="132"/>
        <v>0</v>
      </c>
      <c r="AZ397" s="86">
        <f t="shared" si="133"/>
        <v>0</v>
      </c>
      <c r="BA397" s="86">
        <f t="shared" si="134"/>
        <v>0</v>
      </c>
      <c r="BB397" s="85">
        <f t="shared" si="129"/>
        <v>0</v>
      </c>
      <c r="BC397" s="88" t="s">
        <v>804</v>
      </c>
      <c r="BD397" s="88" t="s">
        <v>804</v>
      </c>
      <c r="BE397" s="88" t="s">
        <v>805</v>
      </c>
      <c r="BF397" s="88" t="s">
        <v>836</v>
      </c>
    </row>
    <row r="398" spans="1:58" x14ac:dyDescent="0.2">
      <c r="A398" s="83">
        <v>205229</v>
      </c>
      <c r="B398" s="84" t="s">
        <v>769</v>
      </c>
      <c r="C398" s="84">
        <v>0</v>
      </c>
      <c r="D398" s="84">
        <v>0</v>
      </c>
      <c r="E398" s="84">
        <v>0</v>
      </c>
      <c r="F398" s="85">
        <f t="shared" si="120"/>
        <v>0</v>
      </c>
      <c r="G398" s="84">
        <v>0</v>
      </c>
      <c r="H398" s="84">
        <v>0</v>
      </c>
      <c r="I398" s="84">
        <v>0</v>
      </c>
      <c r="J398" s="85">
        <f t="shared" si="119"/>
        <v>0</v>
      </c>
      <c r="K398" s="86">
        <v>0</v>
      </c>
      <c r="L398" s="86">
        <v>0</v>
      </c>
      <c r="M398" s="86">
        <v>0</v>
      </c>
      <c r="N398" s="87">
        <f t="shared" si="121"/>
        <v>0</v>
      </c>
      <c r="O398" s="84">
        <v>0</v>
      </c>
      <c r="P398" s="84">
        <v>0</v>
      </c>
      <c r="Q398" s="84">
        <v>0</v>
      </c>
      <c r="R398" s="85">
        <f t="shared" si="122"/>
        <v>0</v>
      </c>
      <c r="S398" s="84">
        <v>0</v>
      </c>
      <c r="T398" s="84">
        <v>0</v>
      </c>
      <c r="U398" s="84">
        <v>0</v>
      </c>
      <c r="V398" s="85">
        <f t="shared" si="123"/>
        <v>0</v>
      </c>
      <c r="W398" s="84">
        <v>0</v>
      </c>
      <c r="X398" s="84">
        <v>0</v>
      </c>
      <c r="Y398" s="84">
        <v>0</v>
      </c>
      <c r="Z398" s="85">
        <f t="shared" si="124"/>
        <v>0</v>
      </c>
      <c r="AA398" s="84">
        <v>0</v>
      </c>
      <c r="AB398" s="84">
        <v>0</v>
      </c>
      <c r="AC398" s="84">
        <v>0</v>
      </c>
      <c r="AD398" s="85">
        <f t="shared" si="125"/>
        <v>0</v>
      </c>
      <c r="AE398" s="84">
        <v>0</v>
      </c>
      <c r="AF398" s="84">
        <v>0</v>
      </c>
      <c r="AG398" s="84">
        <v>0</v>
      </c>
      <c r="AH398" s="85">
        <f t="shared" si="126"/>
        <v>0</v>
      </c>
      <c r="AI398" s="86">
        <v>0</v>
      </c>
      <c r="AJ398" s="86">
        <v>0</v>
      </c>
      <c r="AK398" s="86">
        <v>0</v>
      </c>
      <c r="AL398" s="87">
        <f t="shared" si="127"/>
        <v>0</v>
      </c>
      <c r="AM398" s="84">
        <v>0</v>
      </c>
      <c r="AN398" s="84">
        <v>0</v>
      </c>
      <c r="AO398" s="84">
        <v>0</v>
      </c>
      <c r="AP398" s="85">
        <f t="shared" si="128"/>
        <v>0</v>
      </c>
      <c r="AQ398" s="99">
        <v>0</v>
      </c>
      <c r="AR398" s="86">
        <v>0</v>
      </c>
      <c r="AS398" s="84">
        <v>0</v>
      </c>
      <c r="AT398" s="85">
        <f t="shared" si="130"/>
        <v>0</v>
      </c>
      <c r="AU398" s="84"/>
      <c r="AV398" s="86"/>
      <c r="AW398" s="86"/>
      <c r="AX398" s="87">
        <f t="shared" si="131"/>
        <v>0</v>
      </c>
      <c r="AY398" s="86">
        <f t="shared" si="132"/>
        <v>0</v>
      </c>
      <c r="AZ398" s="86">
        <f t="shared" si="133"/>
        <v>0</v>
      </c>
      <c r="BA398" s="86">
        <f t="shared" si="134"/>
        <v>0</v>
      </c>
      <c r="BB398" s="85">
        <f t="shared" si="129"/>
        <v>0</v>
      </c>
      <c r="BC398" s="88" t="s">
        <v>804</v>
      </c>
      <c r="BD398" s="88" t="s">
        <v>804</v>
      </c>
      <c r="BE398" s="88" t="s">
        <v>805</v>
      </c>
      <c r="BF398" s="88" t="s">
        <v>836</v>
      </c>
    </row>
    <row r="399" spans="1:58" x14ac:dyDescent="0.2">
      <c r="A399" s="89">
        <v>204267</v>
      </c>
      <c r="B399" s="90" t="s">
        <v>775</v>
      </c>
      <c r="C399" s="84">
        <v>0</v>
      </c>
      <c r="D399" s="84">
        <v>0</v>
      </c>
      <c r="E399" s="84">
        <v>0</v>
      </c>
      <c r="F399" s="85">
        <f t="shared" si="120"/>
        <v>0</v>
      </c>
      <c r="G399" s="84">
        <v>0</v>
      </c>
      <c r="H399" s="84">
        <v>0</v>
      </c>
      <c r="I399" s="84">
        <v>0</v>
      </c>
      <c r="J399" s="85">
        <f t="shared" si="119"/>
        <v>0</v>
      </c>
      <c r="K399" s="86">
        <v>0</v>
      </c>
      <c r="L399" s="86">
        <v>0</v>
      </c>
      <c r="M399" s="86">
        <v>0</v>
      </c>
      <c r="N399" s="87">
        <f t="shared" si="121"/>
        <v>0</v>
      </c>
      <c r="O399" s="90">
        <v>0</v>
      </c>
      <c r="P399" s="84">
        <v>0</v>
      </c>
      <c r="Q399" s="84">
        <v>0</v>
      </c>
      <c r="R399" s="85">
        <f t="shared" si="122"/>
        <v>0</v>
      </c>
      <c r="S399" s="84">
        <v>0</v>
      </c>
      <c r="T399" s="84">
        <v>0</v>
      </c>
      <c r="U399" s="84">
        <v>0</v>
      </c>
      <c r="V399" s="85">
        <f t="shared" si="123"/>
        <v>0</v>
      </c>
      <c r="W399" s="84">
        <v>0</v>
      </c>
      <c r="X399" s="84">
        <v>0</v>
      </c>
      <c r="Y399" s="84">
        <v>0</v>
      </c>
      <c r="Z399" s="85">
        <f t="shared" si="124"/>
        <v>0</v>
      </c>
      <c r="AA399" s="84">
        <v>0</v>
      </c>
      <c r="AB399" s="84">
        <v>0</v>
      </c>
      <c r="AC399" s="84">
        <v>0</v>
      </c>
      <c r="AD399" s="85">
        <f t="shared" si="125"/>
        <v>0</v>
      </c>
      <c r="AE399" s="84">
        <v>0</v>
      </c>
      <c r="AF399" s="84">
        <v>0</v>
      </c>
      <c r="AG399" s="84">
        <v>0</v>
      </c>
      <c r="AH399" s="85">
        <f t="shared" si="126"/>
        <v>0</v>
      </c>
      <c r="AI399" s="86">
        <v>0</v>
      </c>
      <c r="AJ399" s="86">
        <v>0</v>
      </c>
      <c r="AK399" s="86">
        <v>0</v>
      </c>
      <c r="AL399" s="87">
        <f t="shared" si="127"/>
        <v>0</v>
      </c>
      <c r="AM399" s="84">
        <v>0</v>
      </c>
      <c r="AN399" s="84">
        <v>0</v>
      </c>
      <c r="AO399" s="84">
        <v>0</v>
      </c>
      <c r="AP399" s="85">
        <f t="shared" si="128"/>
        <v>0</v>
      </c>
      <c r="AQ399" s="99">
        <v>0</v>
      </c>
      <c r="AR399" s="86">
        <v>0</v>
      </c>
      <c r="AS399" s="84">
        <v>0</v>
      </c>
      <c r="AT399" s="85">
        <f t="shared" si="130"/>
        <v>0</v>
      </c>
      <c r="AU399" s="84"/>
      <c r="AV399" s="86"/>
      <c r="AW399" s="86"/>
      <c r="AX399" s="87">
        <f t="shared" si="131"/>
        <v>0</v>
      </c>
      <c r="AY399" s="86">
        <f t="shared" si="132"/>
        <v>0</v>
      </c>
      <c r="AZ399" s="86">
        <f t="shared" si="133"/>
        <v>0</v>
      </c>
      <c r="BA399" s="86">
        <f t="shared" si="134"/>
        <v>0</v>
      </c>
      <c r="BB399" s="85">
        <f t="shared" si="129"/>
        <v>0</v>
      </c>
      <c r="BC399" s="88" t="s">
        <v>804</v>
      </c>
      <c r="BD399" s="88" t="s">
        <v>804</v>
      </c>
      <c r="BE399" s="88" t="s">
        <v>805</v>
      </c>
      <c r="BF399" s="88" t="s">
        <v>836</v>
      </c>
    </row>
    <row r="400" spans="1:58" x14ac:dyDescent="0.2">
      <c r="A400" s="83">
        <v>212153</v>
      </c>
      <c r="B400" s="84" t="s">
        <v>1020</v>
      </c>
      <c r="C400" s="84">
        <v>-3300</v>
      </c>
      <c r="D400" s="84">
        <v>78000</v>
      </c>
      <c r="E400" s="84">
        <v>10</v>
      </c>
      <c r="F400" s="85">
        <f t="shared" si="120"/>
        <v>-1.2692307692307692</v>
      </c>
      <c r="G400" s="84">
        <v>70060</v>
      </c>
      <c r="H400" s="84">
        <v>354875</v>
      </c>
      <c r="I400" s="84">
        <v>46.25</v>
      </c>
      <c r="J400" s="85">
        <f t="shared" si="119"/>
        <v>6.1200704473406136</v>
      </c>
      <c r="K400" s="86">
        <v>-18801.25</v>
      </c>
      <c r="L400" s="86">
        <v>239500</v>
      </c>
      <c r="M400" s="86">
        <v>32</v>
      </c>
      <c r="N400" s="87">
        <f t="shared" si="121"/>
        <v>-2.355062630480167</v>
      </c>
      <c r="O400" s="84">
        <v>73954.75</v>
      </c>
      <c r="P400" s="84">
        <v>373405</v>
      </c>
      <c r="Q400" s="84">
        <v>50.75</v>
      </c>
      <c r="R400" s="85">
        <f t="shared" si="122"/>
        <v>6.1397068866244426</v>
      </c>
      <c r="S400" s="84">
        <v>172817.25</v>
      </c>
      <c r="T400" s="84">
        <v>173500</v>
      </c>
      <c r="U400" s="84">
        <v>25</v>
      </c>
      <c r="V400" s="85">
        <f t="shared" si="123"/>
        <v>30.87801008645533</v>
      </c>
      <c r="W400" s="84">
        <v>215568.51</v>
      </c>
      <c r="X400" s="84">
        <v>228700</v>
      </c>
      <c r="Y400" s="84">
        <v>33</v>
      </c>
      <c r="Z400" s="85">
        <f t="shared" si="124"/>
        <v>28.277460865763011</v>
      </c>
      <c r="AA400" s="84">
        <v>154293.51</v>
      </c>
      <c r="AB400" s="84">
        <v>170000</v>
      </c>
      <c r="AC400" s="84">
        <v>25</v>
      </c>
      <c r="AD400" s="85">
        <f t="shared" si="125"/>
        <v>28.135875352941177</v>
      </c>
      <c r="AE400" s="84">
        <v>230993.51</v>
      </c>
      <c r="AF400" s="84">
        <v>154500</v>
      </c>
      <c r="AG400" s="84">
        <v>22.5</v>
      </c>
      <c r="AH400" s="85">
        <f t="shared" si="126"/>
        <v>44.853108737864076</v>
      </c>
      <c r="AI400" s="86">
        <v>286978.52</v>
      </c>
      <c r="AJ400" s="86">
        <v>357540</v>
      </c>
      <c r="AK400" s="86">
        <v>50.5</v>
      </c>
      <c r="AL400" s="87">
        <f t="shared" si="127"/>
        <v>24.882066677854226</v>
      </c>
      <c r="AM400" s="84">
        <v>249898.52</v>
      </c>
      <c r="AN400" s="84">
        <v>160450</v>
      </c>
      <c r="AO400" s="84">
        <v>22.5</v>
      </c>
      <c r="AP400" s="85">
        <f t="shared" si="128"/>
        <v>48.282044998441876</v>
      </c>
      <c r="AQ400" s="99">
        <v>222913.02</v>
      </c>
      <c r="AR400" s="86">
        <v>266751</v>
      </c>
      <c r="AS400" s="84">
        <v>37.15</v>
      </c>
      <c r="AT400" s="85">
        <f t="shared" si="130"/>
        <v>23.398467334705398</v>
      </c>
      <c r="AU400" s="84"/>
      <c r="AV400" s="86"/>
      <c r="AW400" s="86"/>
      <c r="AX400" s="87">
        <f t="shared" si="131"/>
        <v>0</v>
      </c>
      <c r="AY400" s="86">
        <f t="shared" si="132"/>
        <v>1655376.34</v>
      </c>
      <c r="AZ400" s="86">
        <f t="shared" si="133"/>
        <v>2557221</v>
      </c>
      <c r="BA400" s="86">
        <f t="shared" si="134"/>
        <v>354.65</v>
      </c>
      <c r="BB400" s="85">
        <f t="shared" si="129"/>
        <v>19.420022829469961</v>
      </c>
      <c r="BC400" s="88" t="s">
        <v>804</v>
      </c>
      <c r="BD400" s="88" t="s">
        <v>804</v>
      </c>
      <c r="BE400" s="88" t="s">
        <v>805</v>
      </c>
      <c r="BF400" s="88" t="s">
        <v>834</v>
      </c>
    </row>
    <row r="401" spans="1:58" x14ac:dyDescent="0.2">
      <c r="A401" s="83">
        <v>212261</v>
      </c>
      <c r="B401" s="84" t="s">
        <v>1023</v>
      </c>
      <c r="C401" s="84">
        <v>98133.5</v>
      </c>
      <c r="D401" s="84">
        <v>297139</v>
      </c>
      <c r="E401" s="84">
        <v>37.549999999999997</v>
      </c>
      <c r="F401" s="85">
        <f t="shared" si="120"/>
        <v>9.9078377459707418</v>
      </c>
      <c r="G401" s="84">
        <v>50160.52</v>
      </c>
      <c r="H401" s="84">
        <v>387990</v>
      </c>
      <c r="I401" s="84">
        <v>50.5</v>
      </c>
      <c r="J401" s="85">
        <f t="shared" si="119"/>
        <v>4.0077737055078737</v>
      </c>
      <c r="K401" s="86">
        <v>23432.27</v>
      </c>
      <c r="L401" s="86">
        <v>450300</v>
      </c>
      <c r="M401" s="86">
        <v>60</v>
      </c>
      <c r="N401" s="87">
        <f t="shared" si="121"/>
        <v>1.5611105929380413</v>
      </c>
      <c r="O401" s="84">
        <v>-10607.72</v>
      </c>
      <c r="P401" s="84">
        <v>122944</v>
      </c>
      <c r="Q401" s="84">
        <v>16.3</v>
      </c>
      <c r="R401" s="85">
        <f t="shared" si="122"/>
        <v>-2.6747081598125972</v>
      </c>
      <c r="S401" s="84">
        <v>54362.28</v>
      </c>
      <c r="T401" s="84">
        <v>224600</v>
      </c>
      <c r="U401" s="84">
        <v>32.5</v>
      </c>
      <c r="V401" s="85">
        <f t="shared" si="123"/>
        <v>7.5032532502226177</v>
      </c>
      <c r="W401" s="84">
        <v>-7387.72</v>
      </c>
      <c r="X401" s="84">
        <v>68800</v>
      </c>
      <c r="Y401" s="84">
        <v>10</v>
      </c>
      <c r="Z401" s="85">
        <f t="shared" si="124"/>
        <v>-3.2213895348837207</v>
      </c>
      <c r="AA401" s="84">
        <v>-12534.72</v>
      </c>
      <c r="AB401" s="84">
        <v>68400</v>
      </c>
      <c r="AC401" s="84">
        <v>10</v>
      </c>
      <c r="AD401" s="85">
        <f t="shared" si="125"/>
        <v>-5.6809403508771927</v>
      </c>
      <c r="AE401" s="84">
        <v>-4699.72</v>
      </c>
      <c r="AF401" s="84">
        <v>70800</v>
      </c>
      <c r="AG401" s="84">
        <v>10</v>
      </c>
      <c r="AH401" s="85">
        <f t="shared" si="126"/>
        <v>-1.9914067796610171</v>
      </c>
      <c r="AI401" s="86">
        <v>-5549.72</v>
      </c>
      <c r="AJ401" s="86">
        <v>144000</v>
      </c>
      <c r="AK401" s="86">
        <v>20</v>
      </c>
      <c r="AL401" s="87">
        <f t="shared" si="127"/>
        <v>-1.1947313888888891</v>
      </c>
      <c r="AM401" s="84">
        <v>-9309.73</v>
      </c>
      <c r="AN401" s="84">
        <v>226120</v>
      </c>
      <c r="AO401" s="84">
        <v>31</v>
      </c>
      <c r="AP401" s="85">
        <f t="shared" si="128"/>
        <v>-1.2763206704404741</v>
      </c>
      <c r="AQ401" s="99">
        <v>-7409.73</v>
      </c>
      <c r="AR401" s="86">
        <v>114300</v>
      </c>
      <c r="AS401" s="84">
        <v>15</v>
      </c>
      <c r="AT401" s="85">
        <f t="shared" si="130"/>
        <v>-1.8151569553805773</v>
      </c>
      <c r="AU401" s="84"/>
      <c r="AV401" s="86"/>
      <c r="AW401" s="86"/>
      <c r="AX401" s="87">
        <f t="shared" si="131"/>
        <v>0</v>
      </c>
      <c r="AY401" s="86">
        <f t="shared" si="132"/>
        <v>168589.50999999995</v>
      </c>
      <c r="AZ401" s="86">
        <f t="shared" si="133"/>
        <v>2175393</v>
      </c>
      <c r="BA401" s="86">
        <f t="shared" si="134"/>
        <v>292.85000000000002</v>
      </c>
      <c r="BB401" s="85">
        <f t="shared" si="129"/>
        <v>2.3249524568664137</v>
      </c>
      <c r="BC401" s="88" t="s">
        <v>804</v>
      </c>
      <c r="BD401" s="88" t="s">
        <v>804</v>
      </c>
      <c r="BE401" s="88" t="s">
        <v>805</v>
      </c>
      <c r="BF401" s="88" t="s">
        <v>1048</v>
      </c>
    </row>
    <row r="402" spans="1:58" x14ac:dyDescent="0.2">
      <c r="A402" s="83">
        <v>212289</v>
      </c>
      <c r="B402" s="84" t="s">
        <v>1026</v>
      </c>
      <c r="C402" s="84">
        <v>103627.5</v>
      </c>
      <c r="D402" s="84">
        <v>293875</v>
      </c>
      <c r="E402" s="84">
        <v>36.25</v>
      </c>
      <c r="F402" s="85">
        <f t="shared" si="120"/>
        <v>10.578732454274776</v>
      </c>
      <c r="G402" s="84">
        <v>-28907.5</v>
      </c>
      <c r="H402" s="84">
        <v>320950</v>
      </c>
      <c r="I402" s="84">
        <v>40</v>
      </c>
      <c r="J402" s="85">
        <f t="shared" si="119"/>
        <v>-2.7921249415796852</v>
      </c>
      <c r="K402" s="86">
        <v>-18213.75</v>
      </c>
      <c r="L402" s="86">
        <v>37000</v>
      </c>
      <c r="M402" s="86">
        <v>5</v>
      </c>
      <c r="N402" s="87">
        <f t="shared" si="121"/>
        <v>-14.767905405405406</v>
      </c>
      <c r="O402" s="84">
        <v>-18713.75</v>
      </c>
      <c r="P402" s="84">
        <v>0</v>
      </c>
      <c r="Q402" s="84">
        <v>0</v>
      </c>
      <c r="R402" s="85">
        <f t="shared" si="122"/>
        <v>0</v>
      </c>
      <c r="S402" s="84">
        <v>-12173.75</v>
      </c>
      <c r="T402" s="84">
        <v>6980</v>
      </c>
      <c r="U402" s="84">
        <v>1</v>
      </c>
      <c r="V402" s="85">
        <f t="shared" si="123"/>
        <v>-54.066797994269344</v>
      </c>
      <c r="W402" s="84">
        <v>-12273.75</v>
      </c>
      <c r="X402" s="84">
        <v>0</v>
      </c>
      <c r="Y402" s="84">
        <v>0</v>
      </c>
      <c r="Z402" s="85">
        <f t="shared" si="124"/>
        <v>0</v>
      </c>
      <c r="AA402" s="84">
        <v>-16888.75</v>
      </c>
      <c r="AB402" s="84">
        <v>0</v>
      </c>
      <c r="AC402" s="84">
        <v>0</v>
      </c>
      <c r="AD402" s="85">
        <f t="shared" si="125"/>
        <v>0</v>
      </c>
      <c r="AE402" s="84">
        <v>-16888.75</v>
      </c>
      <c r="AF402" s="84">
        <v>0</v>
      </c>
      <c r="AG402" s="84">
        <v>0</v>
      </c>
      <c r="AH402" s="85">
        <f t="shared" si="126"/>
        <v>0</v>
      </c>
      <c r="AI402" s="86">
        <v>-16888.75</v>
      </c>
      <c r="AJ402" s="86">
        <v>0</v>
      </c>
      <c r="AK402" s="86">
        <v>0</v>
      </c>
      <c r="AL402" s="87">
        <f t="shared" si="127"/>
        <v>0</v>
      </c>
      <c r="AM402" s="84">
        <v>-16888.75</v>
      </c>
      <c r="AN402" s="84">
        <v>0</v>
      </c>
      <c r="AO402" s="84">
        <v>0</v>
      </c>
      <c r="AP402" s="85">
        <f t="shared" si="128"/>
        <v>0</v>
      </c>
      <c r="AQ402" s="99">
        <v>-16888.75</v>
      </c>
      <c r="AR402" s="86">
        <v>0</v>
      </c>
      <c r="AS402" s="84">
        <v>0</v>
      </c>
      <c r="AT402" s="85">
        <f t="shared" si="130"/>
        <v>0</v>
      </c>
      <c r="AU402" s="84"/>
      <c r="AV402" s="86"/>
      <c r="AW402" s="86"/>
      <c r="AX402" s="87">
        <f t="shared" si="131"/>
        <v>0</v>
      </c>
      <c r="AY402" s="86">
        <f t="shared" si="132"/>
        <v>-71098.75</v>
      </c>
      <c r="AZ402" s="86">
        <f t="shared" si="133"/>
        <v>658805</v>
      </c>
      <c r="BA402" s="86">
        <f t="shared" si="134"/>
        <v>82.25</v>
      </c>
      <c r="BB402" s="85">
        <f t="shared" si="129"/>
        <v>-3.2376234242302351</v>
      </c>
      <c r="BC402" s="88" t="s">
        <v>804</v>
      </c>
      <c r="BD402" s="88" t="s">
        <v>804</v>
      </c>
      <c r="BE402" s="88" t="s">
        <v>805</v>
      </c>
      <c r="BF402" s="88" t="s">
        <v>1048</v>
      </c>
    </row>
    <row r="403" spans="1:58" x14ac:dyDescent="0.2">
      <c r="A403" s="83">
        <v>212403</v>
      </c>
      <c r="B403" s="84" t="s">
        <v>1038</v>
      </c>
      <c r="C403" s="84">
        <v>0</v>
      </c>
      <c r="D403" s="84">
        <v>0</v>
      </c>
      <c r="E403" s="84">
        <v>0</v>
      </c>
      <c r="F403" s="85">
        <f t="shared" si="120"/>
        <v>0</v>
      </c>
      <c r="G403" s="84">
        <v>37435.019999999997</v>
      </c>
      <c r="H403" s="84">
        <v>433205</v>
      </c>
      <c r="I403" s="84">
        <v>56</v>
      </c>
      <c r="J403" s="85">
        <f t="shared" si="119"/>
        <v>2.6788370863678854</v>
      </c>
      <c r="K403" s="86">
        <v>32352.53</v>
      </c>
      <c r="L403" s="86">
        <v>501035</v>
      </c>
      <c r="M403" s="86">
        <v>67</v>
      </c>
      <c r="N403" s="87">
        <f t="shared" si="121"/>
        <v>1.9371419162333967</v>
      </c>
      <c r="O403" s="84">
        <v>7771.29</v>
      </c>
      <c r="P403" s="84">
        <v>380960</v>
      </c>
      <c r="Q403" s="84">
        <v>53.25</v>
      </c>
      <c r="R403" s="85">
        <f t="shared" si="122"/>
        <v>0.63237607622847536</v>
      </c>
      <c r="S403" s="84">
        <v>29329.78</v>
      </c>
      <c r="T403" s="84">
        <v>372700</v>
      </c>
      <c r="U403" s="84">
        <v>53</v>
      </c>
      <c r="V403" s="85">
        <f t="shared" si="123"/>
        <v>2.4395577676415345</v>
      </c>
      <c r="W403" s="84">
        <v>61961.02</v>
      </c>
      <c r="X403" s="84">
        <v>267890</v>
      </c>
      <c r="Y403" s="84">
        <v>38</v>
      </c>
      <c r="Z403" s="85">
        <f t="shared" si="124"/>
        <v>6.9387830826085333</v>
      </c>
      <c r="AA403" s="84">
        <v>7012.5</v>
      </c>
      <c r="AB403" s="84">
        <v>222150</v>
      </c>
      <c r="AC403" s="84">
        <v>32.5</v>
      </c>
      <c r="AD403" s="85">
        <f t="shared" si="125"/>
        <v>0.97856178257933835</v>
      </c>
      <c r="AE403" s="84">
        <v>44689.99</v>
      </c>
      <c r="AF403" s="84">
        <v>262105</v>
      </c>
      <c r="AG403" s="84">
        <v>37.25</v>
      </c>
      <c r="AH403" s="85">
        <f t="shared" si="126"/>
        <v>5.1151244730165386</v>
      </c>
      <c r="AI403" s="86">
        <v>-7670.74</v>
      </c>
      <c r="AJ403" s="86">
        <v>420820</v>
      </c>
      <c r="AK403" s="86">
        <v>58.25</v>
      </c>
      <c r="AL403" s="87">
        <f t="shared" si="127"/>
        <v>-0.56507043391473788</v>
      </c>
      <c r="AM403" s="84">
        <v>125979.27</v>
      </c>
      <c r="AN403" s="84">
        <v>402580</v>
      </c>
      <c r="AO403" s="84">
        <v>55.25</v>
      </c>
      <c r="AP403" s="85">
        <f t="shared" si="128"/>
        <v>9.7008231159024305</v>
      </c>
      <c r="AQ403" s="99">
        <v>-13189.73</v>
      </c>
      <c r="AR403" s="86">
        <v>290580</v>
      </c>
      <c r="AS403" s="84">
        <v>37.75</v>
      </c>
      <c r="AT403" s="85">
        <f t="shared" si="130"/>
        <v>-1.2709492738660608</v>
      </c>
      <c r="AU403" s="84"/>
      <c r="AV403" s="86"/>
      <c r="AW403" s="86"/>
      <c r="AX403" s="87">
        <f t="shared" si="131"/>
        <v>0</v>
      </c>
      <c r="AY403" s="86">
        <f t="shared" si="132"/>
        <v>325670.93</v>
      </c>
      <c r="AZ403" s="86">
        <f t="shared" si="133"/>
        <v>3554025</v>
      </c>
      <c r="BA403" s="86">
        <f t="shared" si="134"/>
        <v>488.25</v>
      </c>
      <c r="BB403" s="85">
        <f t="shared" si="129"/>
        <v>2.749031844176673</v>
      </c>
      <c r="BC403" s="88" t="s">
        <v>804</v>
      </c>
      <c r="BD403" s="88" t="s">
        <v>804</v>
      </c>
      <c r="BE403" s="88" t="s">
        <v>805</v>
      </c>
      <c r="BF403" s="88" t="s">
        <v>836</v>
      </c>
    </row>
    <row r="404" spans="1:58" x14ac:dyDescent="0.2">
      <c r="A404" s="83">
        <v>212409</v>
      </c>
      <c r="B404" s="84" t="s">
        <v>1039</v>
      </c>
      <c r="C404" s="84">
        <v>0</v>
      </c>
      <c r="D404" s="84">
        <v>0</v>
      </c>
      <c r="E404" s="84">
        <v>0</v>
      </c>
      <c r="F404" s="85">
        <f t="shared" si="120"/>
        <v>0</v>
      </c>
      <c r="G404" s="84">
        <v>303100</v>
      </c>
      <c r="H404" s="84">
        <v>1404050</v>
      </c>
      <c r="I404" s="84">
        <v>182.5</v>
      </c>
      <c r="J404" s="85">
        <f t="shared" si="119"/>
        <v>6.6921405932837148</v>
      </c>
      <c r="K404" s="86">
        <v>90561.22</v>
      </c>
      <c r="L404" s="86">
        <v>1685815</v>
      </c>
      <c r="M404" s="86">
        <v>226.25</v>
      </c>
      <c r="N404" s="87">
        <f t="shared" si="121"/>
        <v>1.611586443352325</v>
      </c>
      <c r="O404" s="84">
        <v>267662.46999999997</v>
      </c>
      <c r="P404" s="84">
        <v>1875755</v>
      </c>
      <c r="Q404" s="84">
        <v>257.75</v>
      </c>
      <c r="R404" s="85">
        <f t="shared" si="122"/>
        <v>4.4235716124973674</v>
      </c>
      <c r="S404" s="84">
        <v>381088.02</v>
      </c>
      <c r="T404" s="84">
        <v>1215930</v>
      </c>
      <c r="U404" s="84">
        <v>171.2</v>
      </c>
      <c r="V404" s="85">
        <f t="shared" si="123"/>
        <v>9.7157966494781789</v>
      </c>
      <c r="W404" s="84">
        <v>550262.07999999996</v>
      </c>
      <c r="X404" s="84">
        <v>1212550</v>
      </c>
      <c r="Y404" s="84">
        <v>174.25</v>
      </c>
      <c r="Z404" s="85">
        <f t="shared" si="124"/>
        <v>13.614170467197226</v>
      </c>
      <c r="AA404" s="84">
        <v>463952.52</v>
      </c>
      <c r="AB404" s="84">
        <v>1143170</v>
      </c>
      <c r="AC404" s="84">
        <v>165.75</v>
      </c>
      <c r="AD404" s="85">
        <f t="shared" si="125"/>
        <v>12.581267982889685</v>
      </c>
      <c r="AE404" s="84">
        <v>466538.61</v>
      </c>
      <c r="AF404" s="84">
        <v>1305790</v>
      </c>
      <c r="AG404" s="84">
        <v>186</v>
      </c>
      <c r="AH404" s="85">
        <f t="shared" si="126"/>
        <v>10.71853690103309</v>
      </c>
      <c r="AI404" s="86">
        <v>551226.67000000004</v>
      </c>
      <c r="AJ404" s="86">
        <v>1892470</v>
      </c>
      <c r="AK404" s="86">
        <v>265.75</v>
      </c>
      <c r="AL404" s="87">
        <f t="shared" si="127"/>
        <v>9.0294835690922444</v>
      </c>
      <c r="AM404" s="84">
        <v>575411.67000000004</v>
      </c>
      <c r="AN404" s="84">
        <v>775060</v>
      </c>
      <c r="AO404" s="84">
        <v>108</v>
      </c>
      <c r="AP404" s="85">
        <f t="shared" si="128"/>
        <v>23.014685017934099</v>
      </c>
      <c r="AQ404" s="99">
        <v>540261.67000000004</v>
      </c>
      <c r="AR404" s="86">
        <v>1210740</v>
      </c>
      <c r="AS404" s="84">
        <v>163.25</v>
      </c>
      <c r="AT404" s="85">
        <f t="shared" si="130"/>
        <v>12.494281811123777</v>
      </c>
      <c r="AU404" s="84"/>
      <c r="AV404" s="86"/>
      <c r="AW404" s="86"/>
      <c r="AX404" s="87">
        <f t="shared" si="131"/>
        <v>0</v>
      </c>
      <c r="AY404" s="86">
        <f t="shared" si="132"/>
        <v>4190064.9299999997</v>
      </c>
      <c r="AZ404" s="86">
        <f t="shared" si="133"/>
        <v>13721330</v>
      </c>
      <c r="BA404" s="86">
        <f t="shared" si="134"/>
        <v>1900.7</v>
      </c>
      <c r="BB404" s="85">
        <f t="shared" si="129"/>
        <v>9.1610614933100489</v>
      </c>
      <c r="BC404" s="88" t="s">
        <v>804</v>
      </c>
      <c r="BD404" s="88" t="s">
        <v>804</v>
      </c>
      <c r="BE404" s="88" t="s">
        <v>805</v>
      </c>
      <c r="BF404" s="88" t="s">
        <v>836</v>
      </c>
    </row>
    <row r="405" spans="1:58" x14ac:dyDescent="0.2">
      <c r="A405" s="83">
        <v>213132</v>
      </c>
      <c r="B405" s="84" t="s">
        <v>1722</v>
      </c>
      <c r="C405" s="84">
        <v>0</v>
      </c>
      <c r="D405" s="84">
        <v>0</v>
      </c>
      <c r="E405" s="84">
        <v>0</v>
      </c>
      <c r="F405" s="85">
        <f t="shared" si="120"/>
        <v>0</v>
      </c>
      <c r="G405" s="84">
        <v>0</v>
      </c>
      <c r="H405" s="84">
        <v>0</v>
      </c>
      <c r="I405" s="84">
        <v>0</v>
      </c>
      <c r="J405" s="85">
        <f t="shared" ref="J405:J411" si="135">IFERROR(G405/(H405/30),0)</f>
        <v>0</v>
      </c>
      <c r="K405" s="84">
        <v>0</v>
      </c>
      <c r="L405" s="84">
        <v>0</v>
      </c>
      <c r="M405" s="84">
        <v>0</v>
      </c>
      <c r="N405" s="85">
        <f t="shared" si="121"/>
        <v>0</v>
      </c>
      <c r="O405" s="84">
        <v>-16370</v>
      </c>
      <c r="P405" s="84">
        <v>42020</v>
      </c>
      <c r="Q405" s="84">
        <v>5.5</v>
      </c>
      <c r="R405" s="85">
        <f t="shared" si="122"/>
        <v>-12.076868158019991</v>
      </c>
      <c r="S405" s="84">
        <v>-720</v>
      </c>
      <c r="T405" s="84">
        <v>17450</v>
      </c>
      <c r="U405" s="84">
        <v>2.5</v>
      </c>
      <c r="V405" s="85">
        <f t="shared" si="123"/>
        <v>-1.279083094555874</v>
      </c>
      <c r="W405" s="84">
        <v>-970</v>
      </c>
      <c r="X405" s="84">
        <v>0</v>
      </c>
      <c r="Y405" s="84">
        <v>0</v>
      </c>
      <c r="Z405" s="85">
        <f t="shared" si="124"/>
        <v>0</v>
      </c>
      <c r="AA405" s="84">
        <v>-1290</v>
      </c>
      <c r="AB405" s="84">
        <v>0</v>
      </c>
      <c r="AC405" s="84">
        <v>0</v>
      </c>
      <c r="AD405" s="85">
        <f t="shared" si="125"/>
        <v>0</v>
      </c>
      <c r="AE405" s="84">
        <v>-1400</v>
      </c>
      <c r="AF405" s="84">
        <v>33900</v>
      </c>
      <c r="AG405" s="84">
        <v>5</v>
      </c>
      <c r="AH405" s="85">
        <f t="shared" si="126"/>
        <v>-1.2389380530973451</v>
      </c>
      <c r="AI405" s="86">
        <v>-1750</v>
      </c>
      <c r="AJ405" s="86">
        <v>0</v>
      </c>
      <c r="AK405" s="86">
        <v>0</v>
      </c>
      <c r="AL405" s="87">
        <f t="shared" si="127"/>
        <v>0</v>
      </c>
      <c r="AM405" s="84">
        <v>-2050</v>
      </c>
      <c r="AN405" s="84">
        <v>0</v>
      </c>
      <c r="AO405" s="84">
        <v>0</v>
      </c>
      <c r="AP405" s="85">
        <f t="shared" si="128"/>
        <v>0</v>
      </c>
      <c r="AQ405" s="99">
        <v>-2050</v>
      </c>
      <c r="AR405" s="86">
        <v>0</v>
      </c>
      <c r="AS405" s="84">
        <v>0</v>
      </c>
      <c r="AT405" s="85">
        <f t="shared" si="130"/>
        <v>0</v>
      </c>
      <c r="AU405" s="84"/>
      <c r="AV405" s="86"/>
      <c r="AW405" s="86"/>
      <c r="AX405" s="87">
        <f t="shared" si="131"/>
        <v>0</v>
      </c>
      <c r="AY405" s="86">
        <f t="shared" si="132"/>
        <v>-26600</v>
      </c>
      <c r="AZ405" s="86">
        <f t="shared" si="133"/>
        <v>93370</v>
      </c>
      <c r="BA405" s="86">
        <f t="shared" si="134"/>
        <v>13</v>
      </c>
      <c r="BB405" s="85">
        <f t="shared" si="129"/>
        <v>-8.5466423904894508</v>
      </c>
      <c r="BC405" s="88" t="s">
        <v>804</v>
      </c>
      <c r="BD405" s="88" t="s">
        <v>804</v>
      </c>
      <c r="BE405" s="88" t="s">
        <v>805</v>
      </c>
      <c r="BF405" s="88"/>
    </row>
    <row r="406" spans="1:58" x14ac:dyDescent="0.2">
      <c r="A406" s="83">
        <v>213301</v>
      </c>
      <c r="B406" s="84" t="s">
        <v>1723</v>
      </c>
      <c r="C406" s="84">
        <v>0</v>
      </c>
      <c r="D406" s="84">
        <v>0</v>
      </c>
      <c r="E406" s="84">
        <v>0</v>
      </c>
      <c r="F406" s="85">
        <f t="shared" si="120"/>
        <v>0</v>
      </c>
      <c r="G406" s="84">
        <v>0</v>
      </c>
      <c r="H406" s="84">
        <v>0</v>
      </c>
      <c r="I406" s="84">
        <v>0</v>
      </c>
      <c r="J406" s="85">
        <f t="shared" si="135"/>
        <v>0</v>
      </c>
      <c r="K406" s="84">
        <v>0</v>
      </c>
      <c r="L406" s="84">
        <v>0</v>
      </c>
      <c r="M406" s="84">
        <v>0</v>
      </c>
      <c r="N406" s="85">
        <f t="shared" si="121"/>
        <v>0</v>
      </c>
      <c r="O406" s="84">
        <v>197740</v>
      </c>
      <c r="P406" s="84">
        <v>799710</v>
      </c>
      <c r="Q406" s="84">
        <v>111</v>
      </c>
      <c r="R406" s="85">
        <f t="shared" si="122"/>
        <v>7.6652036363181653</v>
      </c>
      <c r="S406" s="84">
        <v>-30419.99</v>
      </c>
      <c r="T406" s="84">
        <v>494460</v>
      </c>
      <c r="U406" s="84">
        <v>70.5</v>
      </c>
      <c r="V406" s="85">
        <f t="shared" si="123"/>
        <v>-1.9071708328277315</v>
      </c>
      <c r="W406" s="84">
        <v>16903.52</v>
      </c>
      <c r="X406" s="84">
        <v>567882</v>
      </c>
      <c r="Y406" s="84">
        <v>80.400000000000006</v>
      </c>
      <c r="Z406" s="85">
        <f t="shared" si="124"/>
        <v>0.89297706213614791</v>
      </c>
      <c r="AA406" s="84">
        <v>-22255.439999999999</v>
      </c>
      <c r="AB406" s="84">
        <v>424230</v>
      </c>
      <c r="AC406" s="84">
        <v>62</v>
      </c>
      <c r="AD406" s="85">
        <f t="shared" si="125"/>
        <v>-1.6262844211866205</v>
      </c>
      <c r="AE406" s="84">
        <v>147564.57</v>
      </c>
      <c r="AF406" s="84">
        <v>472000</v>
      </c>
      <c r="AG406" s="84">
        <v>67.5</v>
      </c>
      <c r="AH406" s="85">
        <f t="shared" si="126"/>
        <v>9.3791040254237288</v>
      </c>
      <c r="AI406" s="86">
        <v>98420.06</v>
      </c>
      <c r="AJ406" s="86">
        <v>394350</v>
      </c>
      <c r="AK406" s="86">
        <v>55.5</v>
      </c>
      <c r="AL406" s="87">
        <f t="shared" si="127"/>
        <v>7.7368374793964758</v>
      </c>
      <c r="AM406" s="84">
        <v>15850.06</v>
      </c>
      <c r="AN406" s="84">
        <v>53400</v>
      </c>
      <c r="AO406" s="84">
        <v>7.5</v>
      </c>
      <c r="AP406" s="85">
        <f t="shared" si="128"/>
        <v>9.2013456928838959</v>
      </c>
      <c r="AQ406" s="99">
        <v>49905.06</v>
      </c>
      <c r="AR406" s="86">
        <v>72200</v>
      </c>
      <c r="AS406" s="84">
        <v>10</v>
      </c>
      <c r="AT406" s="85">
        <f t="shared" si="130"/>
        <v>19.353762880886428</v>
      </c>
      <c r="AU406" s="84"/>
      <c r="AV406" s="86"/>
      <c r="AW406" s="86"/>
      <c r="AX406" s="87">
        <f t="shared" si="131"/>
        <v>0</v>
      </c>
      <c r="AY406" s="86">
        <f t="shared" si="132"/>
        <v>473707.84</v>
      </c>
      <c r="AZ406" s="86">
        <f t="shared" si="133"/>
        <v>3278232</v>
      </c>
      <c r="BA406" s="86">
        <f t="shared" si="134"/>
        <v>464.4</v>
      </c>
      <c r="BB406" s="85">
        <f t="shared" si="129"/>
        <v>4.3350303456253254</v>
      </c>
      <c r="BC406" s="88" t="s">
        <v>804</v>
      </c>
      <c r="BD406" s="88" t="s">
        <v>804</v>
      </c>
      <c r="BE406" s="88" t="s">
        <v>805</v>
      </c>
      <c r="BF406" s="88"/>
    </row>
    <row r="407" spans="1:58" x14ac:dyDescent="0.2">
      <c r="A407" s="83">
        <v>213149</v>
      </c>
      <c r="B407" s="83" t="s">
        <v>1733</v>
      </c>
      <c r="C407" s="84">
        <v>0</v>
      </c>
      <c r="D407" s="84">
        <v>0</v>
      </c>
      <c r="E407" s="84">
        <v>0</v>
      </c>
      <c r="F407" s="85">
        <f t="shared" si="120"/>
        <v>0</v>
      </c>
      <c r="G407" s="84">
        <v>0</v>
      </c>
      <c r="H407" s="84">
        <v>0</v>
      </c>
      <c r="I407" s="84">
        <v>0</v>
      </c>
      <c r="J407" s="85">
        <f t="shared" si="135"/>
        <v>0</v>
      </c>
      <c r="K407" s="84">
        <v>0</v>
      </c>
      <c r="L407" s="84">
        <v>0</v>
      </c>
      <c r="M407" s="84">
        <v>0</v>
      </c>
      <c r="N407" s="85">
        <f t="shared" si="121"/>
        <v>0</v>
      </c>
      <c r="O407" s="84">
        <v>0</v>
      </c>
      <c r="P407" s="84">
        <v>0</v>
      </c>
      <c r="Q407" s="84">
        <v>0</v>
      </c>
      <c r="R407" s="85">
        <f t="shared" si="122"/>
        <v>0</v>
      </c>
      <c r="S407" s="84">
        <v>26275</v>
      </c>
      <c r="T407" s="84">
        <v>163650</v>
      </c>
      <c r="U407" s="84">
        <v>23.75</v>
      </c>
      <c r="V407" s="85">
        <f t="shared" si="123"/>
        <v>4.9772380079437823</v>
      </c>
      <c r="W407" s="84">
        <v>-4142.5</v>
      </c>
      <c r="X407" s="84">
        <v>68800</v>
      </c>
      <c r="Y407" s="84">
        <v>10</v>
      </c>
      <c r="Z407" s="85">
        <f t="shared" si="124"/>
        <v>-1.8063226744186045</v>
      </c>
      <c r="AA407" s="84">
        <v>-5992.5</v>
      </c>
      <c r="AB407" s="84">
        <v>0</v>
      </c>
      <c r="AC407" s="84">
        <v>0</v>
      </c>
      <c r="AD407" s="85">
        <f t="shared" si="125"/>
        <v>0</v>
      </c>
      <c r="AE407" s="84">
        <v>-817.5</v>
      </c>
      <c r="AF407" s="84">
        <v>18645</v>
      </c>
      <c r="AG407" s="84">
        <v>2.75</v>
      </c>
      <c r="AH407" s="85">
        <f t="shared" si="126"/>
        <v>-1.3153660498793243</v>
      </c>
      <c r="AI407" s="86">
        <v>15932.5</v>
      </c>
      <c r="AJ407" s="86">
        <v>17400</v>
      </c>
      <c r="AK407" s="86">
        <v>2.5</v>
      </c>
      <c r="AL407" s="87">
        <f t="shared" si="127"/>
        <v>28.38548850574713</v>
      </c>
      <c r="AM407" s="84">
        <v>-382.5</v>
      </c>
      <c r="AN407" s="84">
        <v>0</v>
      </c>
      <c r="AO407" s="84">
        <v>0</v>
      </c>
      <c r="AP407" s="85">
        <f t="shared" si="128"/>
        <v>0</v>
      </c>
      <c r="AQ407" s="99">
        <v>-382.5</v>
      </c>
      <c r="AR407" s="86">
        <v>0</v>
      </c>
      <c r="AS407" s="84">
        <v>0</v>
      </c>
      <c r="AT407" s="85">
        <f t="shared" si="130"/>
        <v>0</v>
      </c>
      <c r="AU407" s="83"/>
      <c r="AV407" s="83"/>
      <c r="AW407" s="83"/>
      <c r="AX407" s="87">
        <f t="shared" si="131"/>
        <v>0</v>
      </c>
      <c r="AY407" s="86">
        <f t="shared" si="132"/>
        <v>30490</v>
      </c>
      <c r="AZ407" s="86">
        <f t="shared" si="133"/>
        <v>268495</v>
      </c>
      <c r="BA407" s="86">
        <f t="shared" si="134"/>
        <v>39</v>
      </c>
      <c r="BB407" s="85">
        <f t="shared" si="129"/>
        <v>3.4067673513473249</v>
      </c>
      <c r="BC407" s="83" t="s">
        <v>804</v>
      </c>
      <c r="BD407" s="83" t="s">
        <v>804</v>
      </c>
      <c r="BE407" s="88" t="s">
        <v>805</v>
      </c>
      <c r="BF407" s="83"/>
    </row>
    <row r="408" spans="1:58" x14ac:dyDescent="0.2">
      <c r="A408" s="83">
        <v>213640</v>
      </c>
      <c r="B408" s="83" t="s">
        <v>1736</v>
      </c>
      <c r="C408" s="84">
        <v>0</v>
      </c>
      <c r="D408" s="84">
        <v>0</v>
      </c>
      <c r="E408" s="84">
        <v>0</v>
      </c>
      <c r="F408" s="85">
        <f t="shared" si="120"/>
        <v>0</v>
      </c>
      <c r="G408" s="84">
        <v>0</v>
      </c>
      <c r="H408" s="84">
        <v>0</v>
      </c>
      <c r="I408" s="84">
        <v>0</v>
      </c>
      <c r="J408" s="85">
        <f t="shared" si="135"/>
        <v>0</v>
      </c>
      <c r="K408" s="84">
        <v>0</v>
      </c>
      <c r="L408" s="84">
        <v>0</v>
      </c>
      <c r="M408" s="84">
        <v>0</v>
      </c>
      <c r="N408" s="85">
        <f t="shared" si="121"/>
        <v>0</v>
      </c>
      <c r="O408" s="84">
        <v>0</v>
      </c>
      <c r="P408" s="84">
        <v>0</v>
      </c>
      <c r="Q408" s="84">
        <v>0</v>
      </c>
      <c r="R408" s="85">
        <f t="shared" si="122"/>
        <v>0</v>
      </c>
      <c r="S408" s="84">
        <v>-4050</v>
      </c>
      <c r="T408" s="84">
        <v>86250</v>
      </c>
      <c r="U408" s="84">
        <v>12.5</v>
      </c>
      <c r="V408" s="85">
        <f t="shared" si="123"/>
        <v>-1.4556521739130435</v>
      </c>
      <c r="W408" s="84">
        <v>-10750</v>
      </c>
      <c r="X408" s="84">
        <v>385825</v>
      </c>
      <c r="Y408" s="84">
        <v>55</v>
      </c>
      <c r="Z408" s="85">
        <f t="shared" si="124"/>
        <v>-0.8358711851227888</v>
      </c>
      <c r="AA408" s="84">
        <v>-5620</v>
      </c>
      <c r="AB408" s="84">
        <v>102860</v>
      </c>
      <c r="AC408" s="84">
        <v>15</v>
      </c>
      <c r="AD408" s="85">
        <f t="shared" si="125"/>
        <v>-1.6937585067081471</v>
      </c>
      <c r="AE408" s="84">
        <v>-12399.99</v>
      </c>
      <c r="AF408" s="84">
        <v>231450</v>
      </c>
      <c r="AG408" s="84">
        <v>33.5</v>
      </c>
      <c r="AH408" s="85">
        <f t="shared" si="126"/>
        <v>-1.6072572909915748</v>
      </c>
      <c r="AI408" s="86">
        <v>-6599.99</v>
      </c>
      <c r="AJ408" s="86">
        <v>142700</v>
      </c>
      <c r="AK408" s="86">
        <v>20</v>
      </c>
      <c r="AL408" s="87">
        <f t="shared" si="127"/>
        <v>-1.4337749824807289</v>
      </c>
      <c r="AM408" s="84">
        <v>-3149.99</v>
      </c>
      <c r="AN408" s="84">
        <v>70950</v>
      </c>
      <c r="AO408" s="84">
        <v>10</v>
      </c>
      <c r="AP408" s="85">
        <f t="shared" si="128"/>
        <v>-1.3763169837914024</v>
      </c>
      <c r="AQ408" s="99">
        <v>-2049.9899999999998</v>
      </c>
      <c r="AR408" s="86">
        <v>17800</v>
      </c>
      <c r="AS408" s="84">
        <v>2.5</v>
      </c>
      <c r="AT408" s="85">
        <f t="shared" si="130"/>
        <v>-3.2247033707865169</v>
      </c>
      <c r="AU408" s="83"/>
      <c r="AV408" s="83"/>
      <c r="AW408" s="83"/>
      <c r="AX408" s="87">
        <f t="shared" si="131"/>
        <v>0</v>
      </c>
      <c r="AY408" s="86">
        <f t="shared" si="132"/>
        <v>-44619.959999999992</v>
      </c>
      <c r="AZ408" s="86">
        <f t="shared" si="133"/>
        <v>1037835</v>
      </c>
      <c r="BA408" s="86">
        <f t="shared" si="134"/>
        <v>148.5</v>
      </c>
      <c r="BB408" s="85">
        <f t="shared" si="129"/>
        <v>-1.2897992455448117</v>
      </c>
      <c r="BC408" s="83" t="s">
        <v>804</v>
      </c>
      <c r="BD408" s="83" t="s">
        <v>804</v>
      </c>
      <c r="BE408" s="88" t="s">
        <v>805</v>
      </c>
      <c r="BF408" s="83"/>
    </row>
    <row r="409" spans="1:58" x14ac:dyDescent="0.2">
      <c r="A409" s="83">
        <v>214056</v>
      </c>
      <c r="B409" s="83" t="s">
        <v>1742</v>
      </c>
      <c r="C409" s="84">
        <v>0</v>
      </c>
      <c r="D409" s="84">
        <v>0</v>
      </c>
      <c r="E409" s="84">
        <v>0</v>
      </c>
      <c r="F409" s="85">
        <f t="shared" si="120"/>
        <v>0</v>
      </c>
      <c r="G409" s="84">
        <v>0</v>
      </c>
      <c r="H409" s="84">
        <v>0</v>
      </c>
      <c r="I409" s="84">
        <v>0</v>
      </c>
      <c r="J409" s="85">
        <f t="shared" si="135"/>
        <v>0</v>
      </c>
      <c r="K409" s="84">
        <v>0</v>
      </c>
      <c r="L409" s="84">
        <v>0</v>
      </c>
      <c r="M409" s="84">
        <v>0</v>
      </c>
      <c r="N409" s="85">
        <f t="shared" si="121"/>
        <v>0</v>
      </c>
      <c r="O409" s="84">
        <v>0</v>
      </c>
      <c r="P409" s="84">
        <v>0</v>
      </c>
      <c r="Q409" s="84">
        <v>0</v>
      </c>
      <c r="R409" s="85">
        <f t="shared" si="122"/>
        <v>0</v>
      </c>
      <c r="S409" s="84">
        <v>0</v>
      </c>
      <c r="T409" s="84">
        <v>0</v>
      </c>
      <c r="U409" s="84">
        <v>0</v>
      </c>
      <c r="V409" s="85">
        <f t="shared" si="123"/>
        <v>0</v>
      </c>
      <c r="W409" s="84">
        <v>139454</v>
      </c>
      <c r="X409" s="84">
        <v>385775</v>
      </c>
      <c r="Y409" s="84">
        <v>55.25</v>
      </c>
      <c r="Z409" s="85">
        <f t="shared" si="124"/>
        <v>10.844715183721082</v>
      </c>
      <c r="AA409" s="84">
        <v>201278.99</v>
      </c>
      <c r="AB409" s="84">
        <v>382300</v>
      </c>
      <c r="AC409" s="84">
        <v>55.25</v>
      </c>
      <c r="AD409" s="85">
        <f t="shared" si="125"/>
        <v>16.321341067224694</v>
      </c>
      <c r="AE409" s="84">
        <v>198331.49</v>
      </c>
      <c r="AF409" s="84">
        <v>635600</v>
      </c>
      <c r="AG409" s="84">
        <v>89.75</v>
      </c>
      <c r="AH409" s="85">
        <f t="shared" si="126"/>
        <v>9.3611464757709246</v>
      </c>
      <c r="AI409" s="86">
        <v>415254</v>
      </c>
      <c r="AJ409" s="86">
        <v>853960</v>
      </c>
      <c r="AK409" s="86">
        <v>119.75</v>
      </c>
      <c r="AL409" s="87">
        <f t="shared" si="127"/>
        <v>15.074329008384467</v>
      </c>
      <c r="AM409" s="84">
        <v>532466.51</v>
      </c>
      <c r="AN409" s="84">
        <v>845415</v>
      </c>
      <c r="AO409" s="84">
        <v>115.25</v>
      </c>
      <c r="AP409" s="85">
        <f t="shared" si="128"/>
        <v>19.524685284741814</v>
      </c>
      <c r="AQ409" s="99">
        <v>277222.01</v>
      </c>
      <c r="AR409" s="86">
        <v>831450</v>
      </c>
      <c r="AS409" s="84">
        <v>106.25</v>
      </c>
      <c r="AT409" s="85">
        <f t="shared" si="130"/>
        <v>9.3357583498707069</v>
      </c>
      <c r="AU409" s="83"/>
      <c r="AV409" s="83"/>
      <c r="AW409" s="83"/>
      <c r="AX409" s="87">
        <f t="shared" si="131"/>
        <v>0</v>
      </c>
      <c r="AY409" s="86">
        <f t="shared" si="132"/>
        <v>1764007</v>
      </c>
      <c r="AZ409" s="86">
        <f t="shared" si="133"/>
        <v>3934500</v>
      </c>
      <c r="BA409" s="86">
        <f t="shared" si="134"/>
        <v>541.5</v>
      </c>
      <c r="BB409" s="85">
        <f t="shared" si="129"/>
        <v>13.45030118185284</v>
      </c>
      <c r="BC409" s="83" t="s">
        <v>804</v>
      </c>
      <c r="BD409" s="83" t="s">
        <v>804</v>
      </c>
      <c r="BE409" s="88" t="s">
        <v>805</v>
      </c>
      <c r="BF409" s="83"/>
    </row>
    <row r="410" spans="1:58" x14ac:dyDescent="0.2">
      <c r="A410" s="83">
        <v>214156</v>
      </c>
      <c r="B410" s="83" t="s">
        <v>1743</v>
      </c>
      <c r="C410" s="84">
        <v>0</v>
      </c>
      <c r="D410" s="84">
        <v>0</v>
      </c>
      <c r="E410" s="84">
        <v>0</v>
      </c>
      <c r="F410" s="85">
        <f t="shared" si="120"/>
        <v>0</v>
      </c>
      <c r="G410" s="84">
        <v>0</v>
      </c>
      <c r="H410" s="84">
        <v>0</v>
      </c>
      <c r="I410" s="84">
        <v>0</v>
      </c>
      <c r="J410" s="85">
        <f t="shared" si="135"/>
        <v>0</v>
      </c>
      <c r="K410" s="84">
        <v>0</v>
      </c>
      <c r="L410" s="84">
        <v>0</v>
      </c>
      <c r="M410" s="84">
        <v>0</v>
      </c>
      <c r="N410" s="85">
        <f t="shared" si="121"/>
        <v>0</v>
      </c>
      <c r="O410" s="84">
        <v>0</v>
      </c>
      <c r="P410" s="84">
        <v>0</v>
      </c>
      <c r="Q410" s="84">
        <v>0</v>
      </c>
      <c r="R410" s="85">
        <f t="shared" si="122"/>
        <v>0</v>
      </c>
      <c r="S410" s="84">
        <v>0</v>
      </c>
      <c r="T410" s="84">
        <v>0</v>
      </c>
      <c r="U410" s="84">
        <v>0</v>
      </c>
      <c r="V410" s="85">
        <f t="shared" si="123"/>
        <v>0</v>
      </c>
      <c r="W410" s="84">
        <v>66280</v>
      </c>
      <c r="X410" s="84">
        <v>429180</v>
      </c>
      <c r="Y410" s="84">
        <v>61</v>
      </c>
      <c r="Z410" s="85">
        <f t="shared" si="124"/>
        <v>4.6330211100237664</v>
      </c>
      <c r="AA410" s="84">
        <v>225345.02</v>
      </c>
      <c r="AB410" s="84">
        <v>722250</v>
      </c>
      <c r="AC410" s="84">
        <v>105</v>
      </c>
      <c r="AD410" s="85">
        <f t="shared" si="125"/>
        <v>9.6721296227068194</v>
      </c>
      <c r="AE410" s="84">
        <v>191495.02</v>
      </c>
      <c r="AF410" s="84">
        <v>113750</v>
      </c>
      <c r="AG410" s="84">
        <v>16.25</v>
      </c>
      <c r="AH410" s="85">
        <f t="shared" si="126"/>
        <v>50.5041810989011</v>
      </c>
      <c r="AI410" s="86">
        <v>186038.77</v>
      </c>
      <c r="AJ410" s="86">
        <v>0</v>
      </c>
      <c r="AK410" s="86">
        <v>0</v>
      </c>
      <c r="AL410" s="87">
        <f t="shared" si="127"/>
        <v>0</v>
      </c>
      <c r="AM410" s="84">
        <v>178043.77</v>
      </c>
      <c r="AN410" s="84">
        <v>0</v>
      </c>
      <c r="AO410" s="84">
        <v>0</v>
      </c>
      <c r="AP410" s="85">
        <f t="shared" si="128"/>
        <v>0</v>
      </c>
      <c r="AQ410" s="99">
        <v>178043.77</v>
      </c>
      <c r="AR410" s="86">
        <v>0</v>
      </c>
      <c r="AS410" s="84">
        <v>0</v>
      </c>
      <c r="AT410" s="85">
        <f t="shared" si="130"/>
        <v>0</v>
      </c>
      <c r="AU410" s="83"/>
      <c r="AV410" s="83"/>
      <c r="AW410" s="83"/>
      <c r="AX410" s="87">
        <f t="shared" si="131"/>
        <v>0</v>
      </c>
      <c r="AY410" s="86">
        <f t="shared" si="132"/>
        <v>1025246.3500000001</v>
      </c>
      <c r="AZ410" s="86">
        <f t="shared" si="133"/>
        <v>1265180</v>
      </c>
      <c r="BA410" s="86">
        <f t="shared" si="134"/>
        <v>182.25</v>
      </c>
      <c r="BB410" s="85">
        <f t="shared" si="129"/>
        <v>24.310683460061021</v>
      </c>
      <c r="BC410" s="83" t="s">
        <v>804</v>
      </c>
      <c r="BD410" s="83" t="s">
        <v>804</v>
      </c>
      <c r="BE410" s="88" t="s">
        <v>805</v>
      </c>
      <c r="BF410" s="83"/>
    </row>
    <row r="411" spans="1:58" x14ac:dyDescent="0.2">
      <c r="A411" s="91">
        <v>215706</v>
      </c>
      <c r="B411" s="91" t="s">
        <v>1781</v>
      </c>
      <c r="C411" s="84">
        <v>0</v>
      </c>
      <c r="D411" s="84">
        <v>0</v>
      </c>
      <c r="E411" s="84">
        <v>0</v>
      </c>
      <c r="F411" s="85">
        <f t="shared" si="120"/>
        <v>0</v>
      </c>
      <c r="G411" s="84">
        <v>0</v>
      </c>
      <c r="H411" s="84">
        <v>0</v>
      </c>
      <c r="I411" s="84">
        <v>0</v>
      </c>
      <c r="J411" s="85">
        <f t="shared" si="135"/>
        <v>0</v>
      </c>
      <c r="K411" s="84">
        <v>0</v>
      </c>
      <c r="L411" s="84">
        <v>0</v>
      </c>
      <c r="M411" s="84">
        <v>0</v>
      </c>
      <c r="N411" s="85">
        <f t="shared" si="121"/>
        <v>0</v>
      </c>
      <c r="O411" s="84">
        <v>0</v>
      </c>
      <c r="P411" s="84">
        <v>0</v>
      </c>
      <c r="Q411" s="84">
        <v>0</v>
      </c>
      <c r="R411" s="85">
        <f t="shared" si="122"/>
        <v>0</v>
      </c>
      <c r="S411" s="84">
        <v>0</v>
      </c>
      <c r="T411" s="84">
        <v>0</v>
      </c>
      <c r="U411" s="84">
        <v>0</v>
      </c>
      <c r="V411" s="85">
        <f t="shared" si="123"/>
        <v>0</v>
      </c>
      <c r="W411" s="84">
        <v>0</v>
      </c>
      <c r="X411" s="84">
        <v>0</v>
      </c>
      <c r="Y411" s="84">
        <v>0</v>
      </c>
      <c r="Z411" s="85">
        <f t="shared" si="124"/>
        <v>0</v>
      </c>
      <c r="AA411" s="84">
        <v>0</v>
      </c>
      <c r="AB411" s="84">
        <v>0</v>
      </c>
      <c r="AC411" s="84">
        <v>0</v>
      </c>
      <c r="AD411" s="85">
        <f t="shared" si="125"/>
        <v>0</v>
      </c>
      <c r="AE411" s="92">
        <v>0</v>
      </c>
      <c r="AF411" s="93">
        <v>0</v>
      </c>
      <c r="AG411" s="93">
        <v>0</v>
      </c>
      <c r="AH411" s="93">
        <f t="shared" si="126"/>
        <v>0</v>
      </c>
      <c r="AI411" s="86">
        <v>0</v>
      </c>
      <c r="AJ411" s="86">
        <v>0</v>
      </c>
      <c r="AK411" s="86">
        <v>0</v>
      </c>
      <c r="AL411" s="87">
        <f t="shared" si="127"/>
        <v>0</v>
      </c>
      <c r="AM411" s="84">
        <v>-8811</v>
      </c>
      <c r="AN411" s="84">
        <v>211100</v>
      </c>
      <c r="AO411" s="84">
        <v>30</v>
      </c>
      <c r="AP411" s="85">
        <f t="shared" si="128"/>
        <v>-1.2938938891520606</v>
      </c>
      <c r="AQ411" s="99">
        <v>4839</v>
      </c>
      <c r="AR411" s="86">
        <v>18550</v>
      </c>
      <c r="AS411" s="84">
        <v>2.5</v>
      </c>
      <c r="AT411" s="85">
        <f t="shared" si="130"/>
        <v>7.3041509433962268</v>
      </c>
      <c r="AU411" s="92"/>
      <c r="AV411" s="93"/>
      <c r="AW411" s="93"/>
      <c r="AX411" s="87">
        <f t="shared" si="131"/>
        <v>0</v>
      </c>
      <c r="AY411" s="86">
        <f t="shared" si="132"/>
        <v>-3972</v>
      </c>
      <c r="AZ411" s="86">
        <f t="shared" si="133"/>
        <v>229650</v>
      </c>
      <c r="BA411" s="86">
        <f t="shared" si="134"/>
        <v>32.5</v>
      </c>
      <c r="BB411" s="85">
        <f t="shared" si="129"/>
        <v>-0.51887655127367738</v>
      </c>
      <c r="BC411" s="92" t="s">
        <v>804</v>
      </c>
      <c r="BD411" s="92" t="s">
        <v>804</v>
      </c>
      <c r="BE411" s="88" t="s">
        <v>805</v>
      </c>
      <c r="BF411" s="92"/>
    </row>
    <row r="412" spans="1:58" s="46" customFormat="1" x14ac:dyDescent="0.2">
      <c r="A412" s="91">
        <v>216292</v>
      </c>
      <c r="B412" s="91" t="s">
        <v>1793</v>
      </c>
      <c r="C412" s="84">
        <v>0</v>
      </c>
      <c r="D412" s="84">
        <v>0</v>
      </c>
      <c r="E412" s="84">
        <v>0</v>
      </c>
      <c r="F412" s="85">
        <f t="shared" ref="F412:F415" si="136">IFERROR(C412/(D412/30),0)</f>
        <v>0</v>
      </c>
      <c r="G412" s="84">
        <v>0</v>
      </c>
      <c r="H412" s="84">
        <v>0</v>
      </c>
      <c r="I412" s="84">
        <v>0</v>
      </c>
      <c r="J412" s="85">
        <f t="shared" ref="J412:J415" si="137">IFERROR(G412/(H412/30),0)</f>
        <v>0</v>
      </c>
      <c r="K412" s="84">
        <v>0</v>
      </c>
      <c r="L412" s="84">
        <v>0</v>
      </c>
      <c r="M412" s="84">
        <v>0</v>
      </c>
      <c r="N412" s="85">
        <f t="shared" ref="N412:N415" si="138">IFERROR(K412/(L412/30),0)</f>
        <v>0</v>
      </c>
      <c r="O412" s="84">
        <v>0</v>
      </c>
      <c r="P412" s="84">
        <v>0</v>
      </c>
      <c r="Q412" s="84">
        <v>0</v>
      </c>
      <c r="R412" s="85">
        <f t="shared" ref="R412:R415" si="139">IFERROR(O412/(P412/31),0)</f>
        <v>0</v>
      </c>
      <c r="S412" s="84">
        <v>0</v>
      </c>
      <c r="T412" s="84">
        <v>0</v>
      </c>
      <c r="U412" s="84">
        <v>0</v>
      </c>
      <c r="V412" s="85">
        <f t="shared" ref="V412:V415" si="140">IFERROR(S412/(T412/31),0)</f>
        <v>0</v>
      </c>
      <c r="W412" s="84">
        <v>0</v>
      </c>
      <c r="X412" s="84">
        <v>0</v>
      </c>
      <c r="Y412" s="84">
        <v>0</v>
      </c>
      <c r="Z412" s="85">
        <f t="shared" ref="Z412:Z415" si="141">IFERROR(W412/(X412/30),0)</f>
        <v>0</v>
      </c>
      <c r="AA412" s="84">
        <v>0</v>
      </c>
      <c r="AB412" s="84">
        <v>0</v>
      </c>
      <c r="AC412" s="84">
        <v>0</v>
      </c>
      <c r="AD412" s="85">
        <f t="shared" ref="AD412:AD415" si="142">IFERROR(AA412/(AB412/31),0)</f>
        <v>0</v>
      </c>
      <c r="AE412" s="92">
        <v>0</v>
      </c>
      <c r="AF412" s="93">
        <v>0</v>
      </c>
      <c r="AG412" s="93">
        <v>0</v>
      </c>
      <c r="AH412" s="93">
        <f t="shared" ref="AH412:AH415" si="143">IFERROR(AE412/(AF412/30),0)</f>
        <v>0</v>
      </c>
      <c r="AI412" s="86">
        <v>0</v>
      </c>
      <c r="AJ412" s="86">
        <v>0</v>
      </c>
      <c r="AK412" s="86">
        <v>0</v>
      </c>
      <c r="AL412" s="87">
        <f t="shared" ref="AL412:AL415" si="144">IFERROR(AI412/(AJ412/31),0)</f>
        <v>0</v>
      </c>
      <c r="AM412" s="84">
        <v>0</v>
      </c>
      <c r="AN412" s="84">
        <v>0</v>
      </c>
      <c r="AO412" s="84">
        <v>0</v>
      </c>
      <c r="AP412" s="85">
        <f t="shared" ref="AP412:AP415" si="145">IFERROR(AM412/(AN412/31),0)</f>
        <v>0</v>
      </c>
      <c r="AQ412" s="99">
        <v>-2000</v>
      </c>
      <c r="AR412" s="86">
        <v>81300</v>
      </c>
      <c r="AS412" s="84">
        <v>10</v>
      </c>
      <c r="AT412" s="85">
        <f t="shared" ref="AT412:AT415" si="146">IFERROR(AQ412/(AR412/28),0)</f>
        <v>-0.68880688806888068</v>
      </c>
      <c r="AU412" s="92"/>
      <c r="AV412" s="93"/>
      <c r="AW412" s="93"/>
      <c r="AX412" s="87">
        <f t="shared" ref="AX412:AX415" si="147">IFERROR(AU412/(AV412/31),0)</f>
        <v>0</v>
      </c>
      <c r="AY412" s="86">
        <f t="shared" ref="AY412:AY415" si="148">C412+G412+K412+O412+S412+W412+AA412+AE412+AI412+AM412+AQ412+AU412</f>
        <v>-2000</v>
      </c>
      <c r="AZ412" s="86">
        <f t="shared" ref="AZ412:AZ415" si="149">D412+H412+L412+P412+T412+X412+AB412+AF412+AJ412+AN412+AR412+AV412</f>
        <v>81300</v>
      </c>
      <c r="BA412" s="86">
        <f t="shared" ref="BA412:BA415" si="150">E412+I412+M412+Q412+U412+Y412+AC412+AG412+AK412+AO412+AS412+AW412</f>
        <v>10</v>
      </c>
      <c r="BB412" s="85">
        <f t="shared" ref="BB412:BB415" si="151">IFERROR(AY412/(AZ412/30),0)</f>
        <v>-0.73800738007380073</v>
      </c>
      <c r="BC412" s="98" t="s">
        <v>785</v>
      </c>
      <c r="BD412" s="98" t="s">
        <v>789</v>
      </c>
      <c r="BE412" s="88" t="s">
        <v>805</v>
      </c>
      <c r="BF412" s="92"/>
    </row>
    <row r="413" spans="1:58" s="46" customFormat="1" x14ac:dyDescent="0.2">
      <c r="A413" s="91">
        <v>216353</v>
      </c>
      <c r="B413" s="91" t="s">
        <v>1794</v>
      </c>
      <c r="C413" s="84">
        <v>0</v>
      </c>
      <c r="D413" s="84">
        <v>0</v>
      </c>
      <c r="E413" s="84">
        <v>0</v>
      </c>
      <c r="F413" s="85">
        <f t="shared" si="136"/>
        <v>0</v>
      </c>
      <c r="G413" s="84">
        <v>0</v>
      </c>
      <c r="H413" s="84">
        <v>0</v>
      </c>
      <c r="I413" s="84">
        <v>0</v>
      </c>
      <c r="J413" s="85">
        <f t="shared" si="137"/>
        <v>0</v>
      </c>
      <c r="K413" s="84">
        <v>0</v>
      </c>
      <c r="L413" s="84">
        <v>0</v>
      </c>
      <c r="M413" s="84">
        <v>0</v>
      </c>
      <c r="N413" s="85">
        <f t="shared" si="138"/>
        <v>0</v>
      </c>
      <c r="O413" s="84">
        <v>0</v>
      </c>
      <c r="P413" s="84">
        <v>0</v>
      </c>
      <c r="Q413" s="84">
        <v>0</v>
      </c>
      <c r="R413" s="85">
        <f t="shared" si="139"/>
        <v>0</v>
      </c>
      <c r="S413" s="84">
        <v>0</v>
      </c>
      <c r="T413" s="84">
        <v>0</v>
      </c>
      <c r="U413" s="84">
        <v>0</v>
      </c>
      <c r="V413" s="85">
        <f t="shared" si="140"/>
        <v>0</v>
      </c>
      <c r="W413" s="84">
        <v>0</v>
      </c>
      <c r="X413" s="84">
        <v>0</v>
      </c>
      <c r="Y413" s="84">
        <v>0</v>
      </c>
      <c r="Z413" s="85">
        <f t="shared" si="141"/>
        <v>0</v>
      </c>
      <c r="AA413" s="84">
        <v>0</v>
      </c>
      <c r="AB413" s="84">
        <v>0</v>
      </c>
      <c r="AC413" s="84">
        <v>0</v>
      </c>
      <c r="AD413" s="85">
        <f t="shared" si="142"/>
        <v>0</v>
      </c>
      <c r="AE413" s="92">
        <v>0</v>
      </c>
      <c r="AF413" s="93">
        <v>0</v>
      </c>
      <c r="AG413" s="93">
        <v>0</v>
      </c>
      <c r="AH413" s="93">
        <f t="shared" si="143"/>
        <v>0</v>
      </c>
      <c r="AI413" s="86">
        <v>0</v>
      </c>
      <c r="AJ413" s="86">
        <v>0</v>
      </c>
      <c r="AK413" s="86">
        <v>0</v>
      </c>
      <c r="AL413" s="87">
        <f t="shared" si="144"/>
        <v>0</v>
      </c>
      <c r="AM413" s="84">
        <v>0</v>
      </c>
      <c r="AN413" s="84">
        <v>0</v>
      </c>
      <c r="AO413" s="84">
        <v>0</v>
      </c>
      <c r="AP413" s="85">
        <f t="shared" si="145"/>
        <v>0</v>
      </c>
      <c r="AQ413" s="99">
        <v>-10265.68</v>
      </c>
      <c r="AR413" s="86">
        <v>395500</v>
      </c>
      <c r="AS413" s="84">
        <v>50</v>
      </c>
      <c r="AT413" s="85">
        <f t="shared" si="146"/>
        <v>-0.72677380530973457</v>
      </c>
      <c r="AU413" s="92"/>
      <c r="AV413" s="93"/>
      <c r="AW413" s="93"/>
      <c r="AX413" s="87">
        <f t="shared" si="147"/>
        <v>0</v>
      </c>
      <c r="AY413" s="86">
        <f t="shared" si="148"/>
        <v>-10265.68</v>
      </c>
      <c r="AZ413" s="86">
        <f t="shared" si="149"/>
        <v>395500</v>
      </c>
      <c r="BA413" s="86">
        <f t="shared" si="150"/>
        <v>50</v>
      </c>
      <c r="BB413" s="85">
        <f t="shared" si="151"/>
        <v>-0.77868621997471554</v>
      </c>
      <c r="BC413" s="98" t="s">
        <v>785</v>
      </c>
      <c r="BD413" s="98" t="s">
        <v>789</v>
      </c>
      <c r="BE413" s="88" t="s">
        <v>805</v>
      </c>
      <c r="BF413" s="92"/>
    </row>
    <row r="414" spans="1:58" s="46" customFormat="1" x14ac:dyDescent="0.2">
      <c r="A414" s="91">
        <v>216262</v>
      </c>
      <c r="B414" s="91" t="s">
        <v>1795</v>
      </c>
      <c r="C414" s="84">
        <v>0</v>
      </c>
      <c r="D414" s="84">
        <v>0</v>
      </c>
      <c r="E414" s="84">
        <v>0</v>
      </c>
      <c r="F414" s="85">
        <f t="shared" si="136"/>
        <v>0</v>
      </c>
      <c r="G414" s="84">
        <v>0</v>
      </c>
      <c r="H414" s="84">
        <v>0</v>
      </c>
      <c r="I414" s="84">
        <v>0</v>
      </c>
      <c r="J414" s="85">
        <f t="shared" si="137"/>
        <v>0</v>
      </c>
      <c r="K414" s="84">
        <v>0</v>
      </c>
      <c r="L414" s="84">
        <v>0</v>
      </c>
      <c r="M414" s="84">
        <v>0</v>
      </c>
      <c r="N414" s="85">
        <f t="shared" si="138"/>
        <v>0</v>
      </c>
      <c r="O414" s="84">
        <v>0</v>
      </c>
      <c r="P414" s="84">
        <v>0</v>
      </c>
      <c r="Q414" s="84">
        <v>0</v>
      </c>
      <c r="R414" s="85">
        <f t="shared" si="139"/>
        <v>0</v>
      </c>
      <c r="S414" s="84">
        <v>0</v>
      </c>
      <c r="T414" s="84">
        <v>0</v>
      </c>
      <c r="U414" s="84">
        <v>0</v>
      </c>
      <c r="V414" s="85">
        <f t="shared" si="140"/>
        <v>0</v>
      </c>
      <c r="W414" s="84">
        <v>0</v>
      </c>
      <c r="X414" s="84">
        <v>0</v>
      </c>
      <c r="Y414" s="84">
        <v>0</v>
      </c>
      <c r="Z414" s="85">
        <f t="shared" si="141"/>
        <v>0</v>
      </c>
      <c r="AA414" s="84">
        <v>0</v>
      </c>
      <c r="AB414" s="84">
        <v>0</v>
      </c>
      <c r="AC414" s="84">
        <v>0</v>
      </c>
      <c r="AD414" s="85">
        <f t="shared" si="142"/>
        <v>0</v>
      </c>
      <c r="AE414" s="92">
        <v>0</v>
      </c>
      <c r="AF414" s="93">
        <v>0</v>
      </c>
      <c r="AG414" s="93">
        <v>0</v>
      </c>
      <c r="AH414" s="93">
        <f t="shared" si="143"/>
        <v>0</v>
      </c>
      <c r="AI414" s="86">
        <v>0</v>
      </c>
      <c r="AJ414" s="86">
        <v>0</v>
      </c>
      <c r="AK414" s="86">
        <v>0</v>
      </c>
      <c r="AL414" s="87">
        <f t="shared" si="144"/>
        <v>0</v>
      </c>
      <c r="AM414" s="84">
        <v>0</v>
      </c>
      <c r="AN414" s="84">
        <v>0</v>
      </c>
      <c r="AO414" s="84">
        <v>0</v>
      </c>
      <c r="AP414" s="85">
        <f t="shared" si="145"/>
        <v>0</v>
      </c>
      <c r="AQ414" s="99">
        <v>-3600</v>
      </c>
      <c r="AR414" s="86">
        <v>71950</v>
      </c>
      <c r="AS414" s="84">
        <v>10</v>
      </c>
      <c r="AT414" s="85">
        <f t="shared" si="146"/>
        <v>-1.4009728978457261</v>
      </c>
      <c r="AU414" s="92"/>
      <c r="AV414" s="93"/>
      <c r="AW414" s="93"/>
      <c r="AX414" s="87">
        <f t="shared" si="147"/>
        <v>0</v>
      </c>
      <c r="AY414" s="86">
        <f t="shared" si="148"/>
        <v>-3600</v>
      </c>
      <c r="AZ414" s="86">
        <f t="shared" si="149"/>
        <v>71950</v>
      </c>
      <c r="BA414" s="86">
        <f t="shared" si="150"/>
        <v>10</v>
      </c>
      <c r="BB414" s="85">
        <f t="shared" si="151"/>
        <v>-1.5010423905489922</v>
      </c>
      <c r="BC414" s="98" t="s">
        <v>804</v>
      </c>
      <c r="BD414" s="98" t="s">
        <v>804</v>
      </c>
      <c r="BE414" s="88" t="s">
        <v>805</v>
      </c>
      <c r="BF414" s="92"/>
    </row>
    <row r="415" spans="1:58" s="46" customFormat="1" x14ac:dyDescent="0.2">
      <c r="A415" s="91">
        <v>216315</v>
      </c>
      <c r="B415" s="91" t="s">
        <v>1796</v>
      </c>
      <c r="C415" s="84">
        <v>0</v>
      </c>
      <c r="D415" s="84">
        <v>0</v>
      </c>
      <c r="E415" s="84">
        <v>0</v>
      </c>
      <c r="F415" s="85">
        <f t="shared" si="136"/>
        <v>0</v>
      </c>
      <c r="G415" s="84">
        <v>0</v>
      </c>
      <c r="H415" s="84">
        <v>0</v>
      </c>
      <c r="I415" s="84">
        <v>0</v>
      </c>
      <c r="J415" s="85">
        <f t="shared" si="137"/>
        <v>0</v>
      </c>
      <c r="K415" s="84">
        <v>0</v>
      </c>
      <c r="L415" s="84">
        <v>0</v>
      </c>
      <c r="M415" s="84">
        <v>0</v>
      </c>
      <c r="N415" s="85">
        <f t="shared" si="138"/>
        <v>0</v>
      </c>
      <c r="O415" s="84">
        <v>0</v>
      </c>
      <c r="P415" s="84">
        <v>0</v>
      </c>
      <c r="Q415" s="84">
        <v>0</v>
      </c>
      <c r="R415" s="85">
        <f t="shared" si="139"/>
        <v>0</v>
      </c>
      <c r="S415" s="84">
        <v>0</v>
      </c>
      <c r="T415" s="84">
        <v>0</v>
      </c>
      <c r="U415" s="84">
        <v>0</v>
      </c>
      <c r="V415" s="85">
        <f t="shared" si="140"/>
        <v>0</v>
      </c>
      <c r="W415" s="84">
        <v>0</v>
      </c>
      <c r="X415" s="84">
        <v>0</v>
      </c>
      <c r="Y415" s="84">
        <v>0</v>
      </c>
      <c r="Z415" s="85">
        <f t="shared" si="141"/>
        <v>0</v>
      </c>
      <c r="AA415" s="84">
        <v>0</v>
      </c>
      <c r="AB415" s="84">
        <v>0</v>
      </c>
      <c r="AC415" s="84">
        <v>0</v>
      </c>
      <c r="AD415" s="85">
        <f t="shared" si="142"/>
        <v>0</v>
      </c>
      <c r="AE415" s="92">
        <v>0</v>
      </c>
      <c r="AF415" s="93">
        <v>0</v>
      </c>
      <c r="AG415" s="93">
        <v>0</v>
      </c>
      <c r="AH415" s="93">
        <f t="shared" si="143"/>
        <v>0</v>
      </c>
      <c r="AI415" s="86">
        <v>0</v>
      </c>
      <c r="AJ415" s="86">
        <v>0</v>
      </c>
      <c r="AK415" s="86">
        <v>0</v>
      </c>
      <c r="AL415" s="87">
        <f t="shared" si="144"/>
        <v>0</v>
      </c>
      <c r="AM415" s="84">
        <v>0</v>
      </c>
      <c r="AN415" s="84">
        <v>0</v>
      </c>
      <c r="AO415" s="84">
        <v>0</v>
      </c>
      <c r="AP415" s="85">
        <f t="shared" si="145"/>
        <v>0</v>
      </c>
      <c r="AQ415" s="99">
        <v>-57972.639999999999</v>
      </c>
      <c r="AR415" s="86">
        <v>1565520</v>
      </c>
      <c r="AS415" s="84">
        <v>213.5</v>
      </c>
      <c r="AT415" s="85">
        <f t="shared" si="146"/>
        <v>-1.0368656548622821</v>
      </c>
      <c r="AU415" s="92"/>
      <c r="AV415" s="93"/>
      <c r="AW415" s="93"/>
      <c r="AX415" s="87">
        <f t="shared" si="147"/>
        <v>0</v>
      </c>
      <c r="AY415" s="86">
        <f t="shared" si="148"/>
        <v>-57972.639999999999</v>
      </c>
      <c r="AZ415" s="86">
        <f t="shared" si="149"/>
        <v>1565520</v>
      </c>
      <c r="BA415" s="86">
        <f t="shared" si="150"/>
        <v>213.5</v>
      </c>
      <c r="BB415" s="85">
        <f t="shared" si="151"/>
        <v>-1.1109274873524453</v>
      </c>
      <c r="BC415" s="98" t="s">
        <v>804</v>
      </c>
      <c r="BD415" s="98" t="s">
        <v>804</v>
      </c>
      <c r="BE415" s="88" t="s">
        <v>805</v>
      </c>
      <c r="BF415" s="92"/>
    </row>
    <row r="416" spans="1:58" x14ac:dyDescent="0.2">
      <c r="A416" s="91"/>
      <c r="B416" s="91"/>
      <c r="C416" s="94">
        <f>SUM(C3:C415)</f>
        <v>51841136.340000011</v>
      </c>
      <c r="D416" s="94">
        <f>SUM(D3:D415)</f>
        <v>244978324.5</v>
      </c>
      <c r="E416" s="94">
        <f>SUM(E3:E415)</f>
        <v>31687.8</v>
      </c>
      <c r="F416" s="95">
        <f t="shared" ref="F416" si="152">IFERROR(C416/(D416/30),0)</f>
        <v>6.3484559026772196</v>
      </c>
      <c r="G416" s="94">
        <f>SUM(G3:G415)</f>
        <v>45958086.990000047</v>
      </c>
      <c r="H416" s="94">
        <f>SUM(H3:H415)</f>
        <v>220244790</v>
      </c>
      <c r="I416" s="94">
        <f>SUM(I3:I415)</f>
        <v>28066.799999999996</v>
      </c>
      <c r="J416" s="95">
        <f t="shared" ref="J416" si="153">IFERROR(G416/(H416/30),0)</f>
        <v>6.2600464224375134</v>
      </c>
      <c r="K416" s="94">
        <f>SUM(K3:K415)</f>
        <v>43546492.100000016</v>
      </c>
      <c r="L416" s="94">
        <f>SUM(L3:L415)</f>
        <v>286060072.5</v>
      </c>
      <c r="M416" s="94">
        <f>SUM(M3:M415)</f>
        <v>37750.699999999997</v>
      </c>
      <c r="N416" s="95">
        <f t="shared" ref="N416" si="154">IFERROR(K416/(L416/30),0)</f>
        <v>4.5668546175733784</v>
      </c>
      <c r="O416" s="94">
        <f>SUM(O3:O415)</f>
        <v>56703598.00000003</v>
      </c>
      <c r="P416" s="94">
        <f>SUM(P3:P415)</f>
        <v>238767894.5</v>
      </c>
      <c r="Q416" s="94">
        <f>SUM(Q3:Q415)</f>
        <v>32600.550000000007</v>
      </c>
      <c r="R416" s="95">
        <f t="shared" ref="R416" si="155">IFERROR(O416/(P416/31),0)</f>
        <v>7.3620096273035607</v>
      </c>
      <c r="S416" s="94">
        <f>SUM(S3:S415)</f>
        <v>40606008.25</v>
      </c>
      <c r="T416" s="94">
        <f>SUM(T3:T415)</f>
        <v>208873038.5</v>
      </c>
      <c r="U416" s="94">
        <f>SUM(U3:U415)</f>
        <v>29125.199999999997</v>
      </c>
      <c r="V416" s="95">
        <f t="shared" ref="V416" si="156">IFERROR(S416/(T416/31),0)</f>
        <v>6.0265617084418492</v>
      </c>
      <c r="W416" s="94">
        <f>SUM(W3:W415)</f>
        <v>40247437.440000013</v>
      </c>
      <c r="X416" s="94">
        <f>SUM(X3:X415)</f>
        <v>241939050</v>
      </c>
      <c r="Y416" s="94">
        <f>SUM(Y3:Y415)</f>
        <v>33676.650000000016</v>
      </c>
      <c r="Z416" s="95">
        <f t="shared" ref="Z416" si="157">IFERROR(W416/(X416/30),0)</f>
        <v>4.9906086809880437</v>
      </c>
      <c r="AA416" s="94">
        <f>SUM(AA3:AA415)</f>
        <v>46413402.820000015</v>
      </c>
      <c r="AB416" s="94">
        <f>SUM(AB3:AB415)</f>
        <v>214157846</v>
      </c>
      <c r="AC416" s="94">
        <f>SUM(AC3:AC415)</f>
        <v>30346.799999999999</v>
      </c>
      <c r="AD416" s="95">
        <f t="shared" ref="AD416" si="158">IFERROR(AA416/(AB416/31),0)</f>
        <v>6.7184813178406753</v>
      </c>
      <c r="AE416" s="94">
        <f>SUM(AE3:AE415)</f>
        <v>45579431.50000003</v>
      </c>
      <c r="AF416" s="94">
        <f>SUM(AF3:AF415)</f>
        <v>262271746.5</v>
      </c>
      <c r="AG416" s="94">
        <f>SUM(AG3:AG415)</f>
        <v>36546.1</v>
      </c>
      <c r="AH416" s="96">
        <f t="shared" ref="AH416" si="159">IFERROR(AE416/(AF416/30),0)</f>
        <v>5.2136113144005805</v>
      </c>
      <c r="AI416" s="94">
        <f>SUM(AI3:AI415)</f>
        <v>55310267.219999999</v>
      </c>
      <c r="AJ416" s="94">
        <f>SUM(AJ3:AJ415)</f>
        <v>352575179.5</v>
      </c>
      <c r="AK416" s="94">
        <f>SUM(AK3:AK415)</f>
        <v>48345.249999999993</v>
      </c>
      <c r="AL416" s="97">
        <f t="shared" ref="AL416" si="160">IFERROR(AI416/(AJ416/31),0)</f>
        <v>4.8631281596497065</v>
      </c>
      <c r="AM416" s="94">
        <f>SUM(AM3:AM415)</f>
        <v>54331484.320000023</v>
      </c>
      <c r="AN416" s="94">
        <f>SUM(AN3:AN415)</f>
        <v>256211945</v>
      </c>
      <c r="AO416" s="94">
        <f>SUM(AO3:AO415)</f>
        <v>35047.80000000001</v>
      </c>
      <c r="AP416" s="94">
        <f>SUM(AP3:AP415)</f>
        <v>3048.1192674483623</v>
      </c>
      <c r="AQ416" s="100">
        <f>SUM(AQ3:AQ415)</f>
        <v>59311248.600000009</v>
      </c>
      <c r="AR416" s="94">
        <f>SUM(AR3:AR415)</f>
        <v>272072274</v>
      </c>
      <c r="AS416" s="94">
        <f>SUM(AS3:AS415)</f>
        <v>36155.450000000004</v>
      </c>
      <c r="AT416" s="95">
        <f t="shared" ref="AT416" si="161">IFERROR(AQ416/(AR416/28),0)</f>
        <v>6.103947809103107</v>
      </c>
      <c r="AU416" s="94">
        <f>SUM(AU3:AU411)</f>
        <v>0</v>
      </c>
      <c r="AV416" s="94">
        <f>SUM(AV3:AV411)</f>
        <v>0</v>
      </c>
      <c r="AW416" s="94">
        <f>SUM(AW3:AW411)</f>
        <v>0</v>
      </c>
      <c r="AX416" s="94">
        <f>SUM(AX3:AX411)</f>
        <v>0</v>
      </c>
      <c r="AY416" s="94">
        <f>SUM(AY3:AY415)</f>
        <v>539848593.58000016</v>
      </c>
      <c r="AZ416" s="94">
        <f>SUM(AZ3:AZ415)</f>
        <v>2798152161</v>
      </c>
      <c r="BA416" s="94">
        <f>SUM(BA3:BA415)</f>
        <v>379349.10000000003</v>
      </c>
      <c r="BB416" s="95">
        <f t="shared" ref="BB416" si="162">IFERROR(AY416/(AZ416/30),0)</f>
        <v>5.7879117630301034</v>
      </c>
      <c r="BC416" s="92"/>
      <c r="BD416" s="92"/>
      <c r="BE416" s="92"/>
      <c r="BF416" s="92"/>
    </row>
  </sheetData>
  <autoFilter ref="A2:BF416" xr:uid="{CDC979B9-6836-433F-BE9B-C99C704FD577}">
    <sortState ref="A3:BF416">
      <sortCondition ref="BE2:BE416"/>
    </sortState>
  </autoFilter>
  <mergeCells count="13">
    <mergeCell ref="AY1:BB1"/>
    <mergeCell ref="AU1:AX1"/>
    <mergeCell ref="W1:Z1"/>
    <mergeCell ref="C1:F1"/>
    <mergeCell ref="G1:J1"/>
    <mergeCell ref="K1:N1"/>
    <mergeCell ref="O1:R1"/>
    <mergeCell ref="S1:V1"/>
    <mergeCell ref="AA1:AD1"/>
    <mergeCell ref="AE1:AH1"/>
    <mergeCell ref="AI1:AL1"/>
    <mergeCell ref="AM1:AP1"/>
    <mergeCell ref="AQ1:AT1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CD91E-E4F6-46BB-AAA7-CB4158D6DAB2}">
  <dimension ref="A1:BF269"/>
  <sheetViews>
    <sheetView workbookViewId="0">
      <selection activeCell="A3" sqref="A3"/>
    </sheetView>
  </sheetViews>
  <sheetFormatPr defaultRowHeight="12.75" x14ac:dyDescent="0.2"/>
  <cols>
    <col min="1" max="1" width="9" bestFit="1" customWidth="1"/>
    <col min="2" max="2" width="42.140625" bestFit="1" customWidth="1"/>
    <col min="3" max="3" width="11.85546875" bestFit="1" customWidth="1"/>
    <col min="4" max="4" width="16.7109375" bestFit="1" customWidth="1"/>
    <col min="5" max="5" width="7" bestFit="1" customWidth="1"/>
    <col min="6" max="6" width="8" bestFit="1" customWidth="1"/>
    <col min="7" max="7" width="11.85546875" bestFit="1" customWidth="1"/>
    <col min="8" max="8" width="17.28515625" bestFit="1" customWidth="1"/>
    <col min="9" max="9" width="7" bestFit="1" customWidth="1"/>
    <col min="10" max="10" width="8" bestFit="1" customWidth="1"/>
    <col min="11" max="11" width="11.85546875" bestFit="1" customWidth="1"/>
    <col min="12" max="12" width="16.85546875" bestFit="1" customWidth="1"/>
    <col min="13" max="13" width="7" bestFit="1" customWidth="1"/>
    <col min="14" max="14" width="8.5703125" bestFit="1" customWidth="1"/>
    <col min="16" max="16" width="16.28515625" bestFit="1" customWidth="1"/>
    <col min="17" max="18" width="4.5703125" bestFit="1" customWidth="1"/>
    <col min="19" max="19" width="9.85546875" bestFit="1" customWidth="1"/>
    <col min="20" max="20" width="17" bestFit="1" customWidth="1"/>
    <col min="21" max="22" width="4.5703125" bestFit="1" customWidth="1"/>
    <col min="23" max="23" width="9.85546875" bestFit="1" customWidth="1"/>
    <col min="24" max="24" width="17" bestFit="1" customWidth="1"/>
    <col min="25" max="26" width="4.5703125" bestFit="1" customWidth="1"/>
    <col min="27" max="27" width="9.5703125" bestFit="1" customWidth="1"/>
    <col min="28" max="28" width="16.7109375" bestFit="1" customWidth="1"/>
    <col min="29" max="30" width="4.5703125" bestFit="1" customWidth="1"/>
    <col min="31" max="31" width="9.7109375" bestFit="1" customWidth="1"/>
    <col min="32" max="32" width="16.85546875" bestFit="1" customWidth="1"/>
    <col min="33" max="34" width="4.5703125" bestFit="1" customWidth="1"/>
    <col min="35" max="35" width="9.85546875" bestFit="1" customWidth="1"/>
    <col min="36" max="36" width="17" bestFit="1" customWidth="1"/>
    <col min="37" max="38" width="4.5703125" bestFit="1" customWidth="1"/>
    <col min="39" max="39" width="9.7109375" bestFit="1" customWidth="1"/>
    <col min="40" max="40" width="16.85546875" bestFit="1" customWidth="1"/>
    <col min="41" max="42" width="4.5703125" bestFit="1" customWidth="1"/>
    <col min="43" max="43" width="9.5703125" bestFit="1" customWidth="1"/>
    <col min="44" max="44" width="16.7109375" bestFit="1" customWidth="1"/>
    <col min="45" max="46" width="4.5703125" bestFit="1" customWidth="1"/>
    <col min="47" max="47" width="9.85546875" bestFit="1" customWidth="1"/>
    <col min="48" max="48" width="17" bestFit="1" customWidth="1"/>
    <col min="49" max="50" width="4.5703125" bestFit="1" customWidth="1"/>
    <col min="51" max="51" width="21.85546875" bestFit="1" customWidth="1"/>
    <col min="52" max="52" width="15.42578125" bestFit="1" customWidth="1"/>
    <col min="53" max="53" width="9" bestFit="1" customWidth="1"/>
    <col min="54" max="54" width="8.42578125" bestFit="1" customWidth="1"/>
    <col min="55" max="55" width="10.140625" bestFit="1" customWidth="1"/>
    <col min="56" max="56" width="9.42578125" bestFit="1" customWidth="1"/>
    <col min="57" max="57" width="12.140625" bestFit="1" customWidth="1"/>
    <col min="58" max="58" width="23.28515625" bestFit="1" customWidth="1"/>
  </cols>
  <sheetData>
    <row r="1" spans="1:58" x14ac:dyDescent="0.2">
      <c r="A1" s="46"/>
      <c r="B1" s="46"/>
      <c r="C1" s="106" t="s">
        <v>1029</v>
      </c>
      <c r="D1" s="107"/>
      <c r="E1" s="107"/>
      <c r="F1" s="108"/>
      <c r="G1" s="106" t="s">
        <v>1008</v>
      </c>
      <c r="H1" s="107"/>
      <c r="I1" s="107"/>
      <c r="J1" s="108"/>
      <c r="K1" s="106" t="s">
        <v>1009</v>
      </c>
      <c r="L1" s="107"/>
      <c r="M1" s="107"/>
      <c r="N1" s="108"/>
      <c r="O1" s="106" t="s">
        <v>1010</v>
      </c>
      <c r="P1" s="107"/>
      <c r="Q1" s="107"/>
      <c r="R1" s="108"/>
      <c r="S1" s="106" t="s">
        <v>1011</v>
      </c>
      <c r="T1" s="107"/>
      <c r="U1" s="107"/>
      <c r="V1" s="108"/>
      <c r="W1" s="106" t="s">
        <v>1012</v>
      </c>
      <c r="X1" s="107"/>
      <c r="Y1" s="107"/>
      <c r="Z1" s="108"/>
      <c r="AA1" s="106" t="s">
        <v>1013</v>
      </c>
      <c r="AB1" s="107"/>
      <c r="AC1" s="107"/>
      <c r="AD1" s="108"/>
      <c r="AE1" s="106" t="s">
        <v>1014</v>
      </c>
      <c r="AF1" s="107"/>
      <c r="AG1" s="107"/>
      <c r="AH1" s="108"/>
      <c r="AI1" s="106" t="s">
        <v>891</v>
      </c>
      <c r="AJ1" s="107"/>
      <c r="AK1" s="107"/>
      <c r="AL1" s="108"/>
      <c r="AM1" s="106" t="s">
        <v>1015</v>
      </c>
      <c r="AN1" s="107"/>
      <c r="AO1" s="107"/>
      <c r="AP1" s="108"/>
      <c r="AQ1" s="106" t="s">
        <v>1016</v>
      </c>
      <c r="AR1" s="107"/>
      <c r="AS1" s="107"/>
      <c r="AT1" s="108"/>
      <c r="AU1" s="106" t="s">
        <v>1017</v>
      </c>
      <c r="AV1" s="107"/>
      <c r="AW1" s="107"/>
      <c r="AX1" s="108"/>
      <c r="AY1" s="32" t="s">
        <v>1035</v>
      </c>
      <c r="AZ1" s="31"/>
      <c r="BA1" s="31"/>
      <c r="BB1" s="69"/>
      <c r="BC1" s="46"/>
      <c r="BD1" s="46"/>
      <c r="BE1" s="46"/>
      <c r="BF1" s="46"/>
    </row>
    <row r="2" spans="1:58" x14ac:dyDescent="0.2">
      <c r="A2" s="2" t="s">
        <v>0</v>
      </c>
      <c r="B2" s="2" t="s">
        <v>1</v>
      </c>
      <c r="C2" s="3" t="s">
        <v>1031</v>
      </c>
      <c r="D2" s="3" t="s">
        <v>1030</v>
      </c>
      <c r="E2" s="3" t="s">
        <v>864</v>
      </c>
      <c r="F2" s="3" t="s">
        <v>781</v>
      </c>
      <c r="G2" s="3" t="s">
        <v>8</v>
      </c>
      <c r="H2" s="3" t="s">
        <v>16</v>
      </c>
      <c r="I2" s="3" t="s">
        <v>864</v>
      </c>
      <c r="J2" s="3" t="s">
        <v>781</v>
      </c>
      <c r="K2" s="4" t="s">
        <v>7</v>
      </c>
      <c r="L2" s="4" t="s">
        <v>15</v>
      </c>
      <c r="M2" s="4" t="s">
        <v>864</v>
      </c>
      <c r="N2" s="4" t="s">
        <v>781</v>
      </c>
      <c r="O2" s="3" t="s">
        <v>6</v>
      </c>
      <c r="P2" s="3" t="s">
        <v>14</v>
      </c>
      <c r="Q2" s="3" t="s">
        <v>864</v>
      </c>
      <c r="R2" s="3" t="s">
        <v>781</v>
      </c>
      <c r="S2" s="3" t="s">
        <v>5</v>
      </c>
      <c r="T2" s="3" t="s">
        <v>13</v>
      </c>
      <c r="U2" s="3" t="s">
        <v>864</v>
      </c>
      <c r="V2" s="3" t="s">
        <v>781</v>
      </c>
      <c r="W2" s="3" t="s">
        <v>4</v>
      </c>
      <c r="X2" s="3" t="s">
        <v>12</v>
      </c>
      <c r="Y2" s="3" t="s">
        <v>864</v>
      </c>
      <c r="Z2" s="3" t="s">
        <v>781</v>
      </c>
      <c r="AA2" s="3" t="s">
        <v>3</v>
      </c>
      <c r="AB2" s="3" t="s">
        <v>11</v>
      </c>
      <c r="AC2" s="3" t="s">
        <v>864</v>
      </c>
      <c r="AD2" s="3" t="s">
        <v>781</v>
      </c>
      <c r="AE2" s="3" t="s">
        <v>2</v>
      </c>
      <c r="AF2" s="3" t="s">
        <v>10</v>
      </c>
      <c r="AG2" s="3" t="s">
        <v>864</v>
      </c>
      <c r="AH2" s="3" t="s">
        <v>781</v>
      </c>
      <c r="AI2" s="3" t="s">
        <v>18</v>
      </c>
      <c r="AJ2" s="3" t="s">
        <v>19</v>
      </c>
      <c r="AK2" s="3" t="s">
        <v>864</v>
      </c>
      <c r="AL2" s="3" t="s">
        <v>781</v>
      </c>
      <c r="AM2" s="3" t="s">
        <v>20</v>
      </c>
      <c r="AN2" s="3" t="s">
        <v>21</v>
      </c>
      <c r="AO2" s="3" t="s">
        <v>864</v>
      </c>
      <c r="AP2" s="3" t="s">
        <v>781</v>
      </c>
      <c r="AQ2" s="3" t="s">
        <v>859</v>
      </c>
      <c r="AR2" s="4" t="s">
        <v>860</v>
      </c>
      <c r="AS2" s="4" t="s">
        <v>864</v>
      </c>
      <c r="AT2" s="4" t="s">
        <v>781</v>
      </c>
      <c r="AU2" s="3" t="s">
        <v>879</v>
      </c>
      <c r="AV2" s="4" t="s">
        <v>880</v>
      </c>
      <c r="AW2" s="4" t="s">
        <v>864</v>
      </c>
      <c r="AX2" s="4" t="s">
        <v>781</v>
      </c>
      <c r="AY2" s="4" t="s">
        <v>840</v>
      </c>
      <c r="AZ2" s="4" t="s">
        <v>839</v>
      </c>
      <c r="BA2" s="4" t="s">
        <v>865</v>
      </c>
      <c r="BB2" s="3" t="s">
        <v>826</v>
      </c>
      <c r="BC2" s="3" t="s">
        <v>802</v>
      </c>
      <c r="BD2" s="3" t="s">
        <v>782</v>
      </c>
      <c r="BE2" s="3" t="s">
        <v>783</v>
      </c>
      <c r="BF2" s="3" t="s">
        <v>784</v>
      </c>
    </row>
    <row r="3" spans="1:58" x14ac:dyDescent="0.2">
      <c r="A3" s="47">
        <v>119109</v>
      </c>
      <c r="B3" s="48" t="s">
        <v>33</v>
      </c>
      <c r="C3" s="48">
        <v>-3152.27</v>
      </c>
      <c r="D3" s="48">
        <v>278600</v>
      </c>
      <c r="E3" s="48">
        <v>35</v>
      </c>
      <c r="F3" s="49">
        <v>-0.33944041636755207</v>
      </c>
      <c r="G3" s="48">
        <v>207801.73</v>
      </c>
      <c r="H3" s="48">
        <v>1126400</v>
      </c>
      <c r="I3" s="48">
        <v>140</v>
      </c>
      <c r="J3" s="49">
        <v>5.7189751686789778</v>
      </c>
      <c r="K3" s="50">
        <v>443402.73</v>
      </c>
      <c r="L3" s="50">
        <v>1065780</v>
      </c>
      <c r="M3" s="50">
        <v>138</v>
      </c>
      <c r="N3" s="51">
        <v>12.481076676237121</v>
      </c>
      <c r="O3" s="48"/>
      <c r="P3" s="48"/>
      <c r="Q3" s="48"/>
      <c r="R3" s="49">
        <v>0</v>
      </c>
      <c r="S3" s="48"/>
      <c r="T3" s="48"/>
      <c r="U3" s="48"/>
      <c r="V3" s="49">
        <v>0</v>
      </c>
      <c r="W3" s="48"/>
      <c r="X3" s="48"/>
      <c r="Y3" s="48"/>
      <c r="Z3" s="49">
        <v>0</v>
      </c>
      <c r="AA3" s="48"/>
      <c r="AB3" s="48"/>
      <c r="AC3" s="48"/>
      <c r="AD3" s="49">
        <v>0</v>
      </c>
      <c r="AE3" s="48"/>
      <c r="AF3" s="48"/>
      <c r="AG3" s="48"/>
      <c r="AH3" s="49">
        <v>0</v>
      </c>
      <c r="AI3" s="48"/>
      <c r="AJ3" s="48"/>
      <c r="AK3" s="48"/>
      <c r="AL3" s="49">
        <v>0</v>
      </c>
      <c r="AM3" s="48"/>
      <c r="AN3" s="48"/>
      <c r="AO3" s="48"/>
      <c r="AP3" s="49">
        <v>0</v>
      </c>
      <c r="AQ3" s="48"/>
      <c r="AR3" s="50"/>
      <c r="AS3" s="50"/>
      <c r="AT3" s="51">
        <v>0</v>
      </c>
      <c r="AU3" s="48"/>
      <c r="AV3" s="50"/>
      <c r="AW3" s="50"/>
      <c r="AX3" s="51">
        <v>0</v>
      </c>
      <c r="AY3" s="50">
        <v>648052.18999999994</v>
      </c>
      <c r="AZ3" s="50">
        <v>2470780</v>
      </c>
      <c r="BA3" s="50">
        <v>313</v>
      </c>
      <c r="BB3" s="49">
        <v>8.1308808918641073</v>
      </c>
      <c r="BC3" s="52" t="s">
        <v>792</v>
      </c>
      <c r="BD3" s="52" t="s">
        <v>792</v>
      </c>
      <c r="BE3" s="52" t="s">
        <v>806</v>
      </c>
      <c r="BF3" s="52" t="s">
        <v>812</v>
      </c>
    </row>
    <row r="4" spans="1:58" x14ac:dyDescent="0.2">
      <c r="A4" s="47">
        <v>119115</v>
      </c>
      <c r="B4" s="48" t="s">
        <v>34</v>
      </c>
      <c r="C4" s="48">
        <v>0</v>
      </c>
      <c r="D4" s="48">
        <v>0</v>
      </c>
      <c r="E4" s="48">
        <v>0</v>
      </c>
      <c r="F4" s="49">
        <v>0</v>
      </c>
      <c r="G4" s="48">
        <v>0</v>
      </c>
      <c r="H4" s="48">
        <v>0</v>
      </c>
      <c r="I4" s="48">
        <v>0</v>
      </c>
      <c r="J4" s="49">
        <v>0</v>
      </c>
      <c r="K4" s="50">
        <v>0</v>
      </c>
      <c r="L4" s="50">
        <v>0</v>
      </c>
      <c r="M4" s="50">
        <v>0</v>
      </c>
      <c r="N4" s="51">
        <v>0</v>
      </c>
      <c r="O4" s="48"/>
      <c r="P4" s="48"/>
      <c r="Q4" s="48"/>
      <c r="R4" s="49">
        <v>0</v>
      </c>
      <c r="S4" s="48"/>
      <c r="T4" s="48"/>
      <c r="U4" s="48"/>
      <c r="V4" s="49">
        <v>0</v>
      </c>
      <c r="W4" s="48"/>
      <c r="X4" s="48"/>
      <c r="Y4" s="48"/>
      <c r="Z4" s="49">
        <v>0</v>
      </c>
      <c r="AA4" s="48"/>
      <c r="AB4" s="48"/>
      <c r="AC4" s="48"/>
      <c r="AD4" s="49">
        <v>0</v>
      </c>
      <c r="AE4" s="48"/>
      <c r="AF4" s="48"/>
      <c r="AG4" s="48"/>
      <c r="AH4" s="49">
        <v>0</v>
      </c>
      <c r="AI4" s="48"/>
      <c r="AJ4" s="48"/>
      <c r="AK4" s="48"/>
      <c r="AL4" s="49">
        <v>0</v>
      </c>
      <c r="AM4" s="48"/>
      <c r="AN4" s="48"/>
      <c r="AO4" s="48"/>
      <c r="AP4" s="49">
        <v>0</v>
      </c>
      <c r="AQ4" s="48"/>
      <c r="AR4" s="50"/>
      <c r="AS4" s="50"/>
      <c r="AT4" s="51">
        <v>0</v>
      </c>
      <c r="AU4" s="48"/>
      <c r="AV4" s="50"/>
      <c r="AW4" s="50"/>
      <c r="AX4" s="51">
        <v>0</v>
      </c>
      <c r="AY4" s="50">
        <v>0</v>
      </c>
      <c r="AZ4" s="50">
        <v>0</v>
      </c>
      <c r="BA4" s="50">
        <v>0</v>
      </c>
      <c r="BB4" s="49">
        <v>0</v>
      </c>
      <c r="BC4" s="52" t="s">
        <v>792</v>
      </c>
      <c r="BD4" s="52" t="s">
        <v>792</v>
      </c>
      <c r="BE4" s="52" t="s">
        <v>806</v>
      </c>
      <c r="BF4" s="52" t="s">
        <v>812</v>
      </c>
    </row>
    <row r="5" spans="1:58" x14ac:dyDescent="0.2">
      <c r="A5" s="47">
        <v>129727</v>
      </c>
      <c r="B5" s="48" t="s">
        <v>62</v>
      </c>
      <c r="C5" s="48">
        <v>-10280.48</v>
      </c>
      <c r="D5" s="48">
        <v>0</v>
      </c>
      <c r="E5" s="48">
        <v>0</v>
      </c>
      <c r="F5" s="49">
        <v>0</v>
      </c>
      <c r="G5" s="48">
        <v>-10280.48</v>
      </c>
      <c r="H5" s="48">
        <v>0</v>
      </c>
      <c r="I5" s="48">
        <v>0</v>
      </c>
      <c r="J5" s="49">
        <v>0</v>
      </c>
      <c r="K5" s="50">
        <v>-10280.48</v>
      </c>
      <c r="L5" s="50">
        <v>0</v>
      </c>
      <c r="M5" s="50">
        <v>0</v>
      </c>
      <c r="N5" s="51">
        <v>0</v>
      </c>
      <c r="O5" s="48"/>
      <c r="P5" s="48"/>
      <c r="Q5" s="48"/>
      <c r="R5" s="49">
        <v>0</v>
      </c>
      <c r="S5" s="48"/>
      <c r="T5" s="48"/>
      <c r="U5" s="48"/>
      <c r="V5" s="49">
        <v>0</v>
      </c>
      <c r="W5" s="48"/>
      <c r="X5" s="48"/>
      <c r="Y5" s="48"/>
      <c r="Z5" s="49">
        <v>0</v>
      </c>
      <c r="AA5" s="48"/>
      <c r="AB5" s="48"/>
      <c r="AC5" s="48"/>
      <c r="AD5" s="49">
        <v>0</v>
      </c>
      <c r="AE5" s="48"/>
      <c r="AF5" s="48"/>
      <c r="AG5" s="48"/>
      <c r="AH5" s="49">
        <v>0</v>
      </c>
      <c r="AI5" s="48"/>
      <c r="AJ5" s="48"/>
      <c r="AK5" s="48"/>
      <c r="AL5" s="49">
        <v>0</v>
      </c>
      <c r="AM5" s="48"/>
      <c r="AN5" s="48"/>
      <c r="AO5" s="48"/>
      <c r="AP5" s="49">
        <v>0</v>
      </c>
      <c r="AQ5" s="48"/>
      <c r="AR5" s="50"/>
      <c r="AS5" s="50"/>
      <c r="AT5" s="51">
        <v>0</v>
      </c>
      <c r="AU5" s="48"/>
      <c r="AV5" s="50"/>
      <c r="AW5" s="50"/>
      <c r="AX5" s="51">
        <v>0</v>
      </c>
      <c r="AY5" s="50">
        <v>-30841.439999999999</v>
      </c>
      <c r="AZ5" s="50">
        <v>0</v>
      </c>
      <c r="BA5" s="50">
        <v>0</v>
      </c>
      <c r="BB5" s="49">
        <v>0</v>
      </c>
      <c r="BC5" s="52" t="s">
        <v>792</v>
      </c>
      <c r="BD5" s="52" t="s">
        <v>792</v>
      </c>
      <c r="BE5" s="52" t="s">
        <v>806</v>
      </c>
      <c r="BF5" s="52" t="s">
        <v>812</v>
      </c>
    </row>
    <row r="6" spans="1:58" x14ac:dyDescent="0.2">
      <c r="A6" s="47">
        <v>140025</v>
      </c>
      <c r="B6" s="48" t="s">
        <v>63</v>
      </c>
      <c r="C6" s="48">
        <v>58601.19</v>
      </c>
      <c r="D6" s="48">
        <v>137940</v>
      </c>
      <c r="E6" s="48">
        <v>19</v>
      </c>
      <c r="F6" s="49">
        <v>12.744930404523707</v>
      </c>
      <c r="G6" s="48">
        <v>251966.19</v>
      </c>
      <c r="H6" s="48">
        <v>267240</v>
      </c>
      <c r="I6" s="48">
        <v>34</v>
      </c>
      <c r="J6" s="49">
        <v>29.228228895374947</v>
      </c>
      <c r="K6" s="50">
        <v>373086.19</v>
      </c>
      <c r="L6" s="50">
        <v>264600</v>
      </c>
      <c r="M6" s="50">
        <v>35</v>
      </c>
      <c r="N6" s="51">
        <v>42.300021541950116</v>
      </c>
      <c r="O6" s="48"/>
      <c r="P6" s="48"/>
      <c r="Q6" s="48"/>
      <c r="R6" s="49">
        <v>0</v>
      </c>
      <c r="S6" s="48"/>
      <c r="T6" s="48"/>
      <c r="U6" s="48"/>
      <c r="V6" s="49">
        <v>0</v>
      </c>
      <c r="W6" s="48"/>
      <c r="X6" s="48"/>
      <c r="Y6" s="48"/>
      <c r="Z6" s="49">
        <v>0</v>
      </c>
      <c r="AA6" s="48"/>
      <c r="AB6" s="48"/>
      <c r="AC6" s="48"/>
      <c r="AD6" s="49">
        <v>0</v>
      </c>
      <c r="AE6" s="48"/>
      <c r="AF6" s="48"/>
      <c r="AG6" s="48"/>
      <c r="AH6" s="49">
        <v>0</v>
      </c>
      <c r="AI6" s="48"/>
      <c r="AJ6" s="48"/>
      <c r="AK6" s="48"/>
      <c r="AL6" s="49">
        <v>0</v>
      </c>
      <c r="AM6" s="48"/>
      <c r="AN6" s="48"/>
      <c r="AO6" s="48"/>
      <c r="AP6" s="49">
        <v>0</v>
      </c>
      <c r="AQ6" s="48"/>
      <c r="AR6" s="50"/>
      <c r="AS6" s="50"/>
      <c r="AT6" s="51">
        <v>0</v>
      </c>
      <c r="AU6" s="48"/>
      <c r="AV6" s="50"/>
      <c r="AW6" s="50"/>
      <c r="AX6" s="51">
        <v>0</v>
      </c>
      <c r="AY6" s="50">
        <v>683653.57000000007</v>
      </c>
      <c r="AZ6" s="50">
        <v>669780</v>
      </c>
      <c r="BA6" s="50">
        <v>88</v>
      </c>
      <c r="BB6" s="49">
        <v>31.642122293887549</v>
      </c>
      <c r="BC6" s="52" t="s">
        <v>792</v>
      </c>
      <c r="BD6" s="52" t="s">
        <v>792</v>
      </c>
      <c r="BE6" s="52" t="s">
        <v>806</v>
      </c>
      <c r="BF6" s="52" t="s">
        <v>812</v>
      </c>
    </row>
    <row r="7" spans="1:58" x14ac:dyDescent="0.2">
      <c r="A7" s="47">
        <v>141714</v>
      </c>
      <c r="B7" s="48" t="s">
        <v>84</v>
      </c>
      <c r="C7" s="48">
        <v>284902.31</v>
      </c>
      <c r="D7" s="48">
        <v>1158110</v>
      </c>
      <c r="E7" s="48">
        <v>149</v>
      </c>
      <c r="F7" s="49">
        <v>7.3801878059942494</v>
      </c>
      <c r="G7" s="48">
        <v>-42883.69</v>
      </c>
      <c r="H7" s="48">
        <v>858260</v>
      </c>
      <c r="I7" s="48">
        <v>104</v>
      </c>
      <c r="J7" s="49">
        <v>-1.5489413347936525</v>
      </c>
      <c r="K7" s="50">
        <v>484365.33</v>
      </c>
      <c r="L7" s="50">
        <v>1435040</v>
      </c>
      <c r="M7" s="50">
        <v>182</v>
      </c>
      <c r="N7" s="51">
        <v>10.125822207046495</v>
      </c>
      <c r="O7" s="48"/>
      <c r="P7" s="48"/>
      <c r="Q7" s="48"/>
      <c r="R7" s="49">
        <v>0</v>
      </c>
      <c r="S7" s="48"/>
      <c r="T7" s="48"/>
      <c r="U7" s="48"/>
      <c r="V7" s="49">
        <v>0</v>
      </c>
      <c r="W7" s="48"/>
      <c r="X7" s="48"/>
      <c r="Y7" s="48"/>
      <c r="Z7" s="49">
        <v>0</v>
      </c>
      <c r="AA7" s="48"/>
      <c r="AB7" s="48"/>
      <c r="AC7" s="48"/>
      <c r="AD7" s="49">
        <v>0</v>
      </c>
      <c r="AE7" s="48"/>
      <c r="AF7" s="48"/>
      <c r="AG7" s="48"/>
      <c r="AH7" s="49">
        <v>0</v>
      </c>
      <c r="AI7" s="48"/>
      <c r="AJ7" s="48"/>
      <c r="AK7" s="48"/>
      <c r="AL7" s="49">
        <v>0</v>
      </c>
      <c r="AM7" s="48"/>
      <c r="AN7" s="48"/>
      <c r="AO7" s="48"/>
      <c r="AP7" s="49">
        <v>0</v>
      </c>
      <c r="AQ7" s="48"/>
      <c r="AR7" s="50"/>
      <c r="AS7" s="50"/>
      <c r="AT7" s="51">
        <v>0</v>
      </c>
      <c r="AU7" s="48"/>
      <c r="AV7" s="50"/>
      <c r="AW7" s="50"/>
      <c r="AX7" s="51">
        <v>0</v>
      </c>
      <c r="AY7" s="50">
        <v>726383.95</v>
      </c>
      <c r="AZ7" s="50">
        <v>3451410</v>
      </c>
      <c r="BA7" s="50">
        <v>435</v>
      </c>
      <c r="BB7" s="49">
        <v>6.5242618089418523</v>
      </c>
      <c r="BC7" s="52" t="s">
        <v>792</v>
      </c>
      <c r="BD7" s="52" t="s">
        <v>792</v>
      </c>
      <c r="BE7" s="52" t="s">
        <v>806</v>
      </c>
      <c r="BF7" s="52" t="s">
        <v>812</v>
      </c>
    </row>
    <row r="8" spans="1:58" x14ac:dyDescent="0.2">
      <c r="A8" s="47">
        <v>143085</v>
      </c>
      <c r="B8" s="48" t="s">
        <v>94</v>
      </c>
      <c r="C8" s="48">
        <v>-9049.16</v>
      </c>
      <c r="D8" s="48">
        <v>417800</v>
      </c>
      <c r="E8" s="48">
        <v>55</v>
      </c>
      <c r="F8" s="49">
        <v>-0.64977213977979897</v>
      </c>
      <c r="G8" s="48">
        <v>-21764.16</v>
      </c>
      <c r="H8" s="48">
        <v>538740</v>
      </c>
      <c r="I8" s="48">
        <v>69</v>
      </c>
      <c r="J8" s="49">
        <v>-1.2523461409956564</v>
      </c>
      <c r="K8" s="50">
        <v>-44933.16</v>
      </c>
      <c r="L8" s="50">
        <v>529200</v>
      </c>
      <c r="M8" s="50">
        <v>70</v>
      </c>
      <c r="N8" s="51">
        <v>-2.5472312925170071</v>
      </c>
      <c r="O8" s="48"/>
      <c r="P8" s="48"/>
      <c r="Q8" s="48"/>
      <c r="R8" s="49">
        <v>0</v>
      </c>
      <c r="S8" s="48"/>
      <c r="T8" s="48"/>
      <c r="U8" s="48"/>
      <c r="V8" s="49">
        <v>0</v>
      </c>
      <c r="W8" s="48"/>
      <c r="X8" s="48"/>
      <c r="Y8" s="48"/>
      <c r="Z8" s="49">
        <v>0</v>
      </c>
      <c r="AA8" s="48"/>
      <c r="AB8" s="48"/>
      <c r="AC8" s="48"/>
      <c r="AD8" s="49">
        <v>0</v>
      </c>
      <c r="AE8" s="48"/>
      <c r="AF8" s="48"/>
      <c r="AG8" s="48"/>
      <c r="AH8" s="49">
        <v>0</v>
      </c>
      <c r="AI8" s="48"/>
      <c r="AJ8" s="48"/>
      <c r="AK8" s="48"/>
      <c r="AL8" s="49">
        <v>0</v>
      </c>
      <c r="AM8" s="48"/>
      <c r="AN8" s="48"/>
      <c r="AO8" s="48"/>
      <c r="AP8" s="49">
        <v>0</v>
      </c>
      <c r="AQ8" s="48"/>
      <c r="AR8" s="50"/>
      <c r="AS8" s="50"/>
      <c r="AT8" s="51">
        <v>0</v>
      </c>
      <c r="AU8" s="48"/>
      <c r="AV8" s="50"/>
      <c r="AW8" s="50"/>
      <c r="AX8" s="51">
        <v>0</v>
      </c>
      <c r="AY8" s="50">
        <v>-75746.48000000001</v>
      </c>
      <c r="AZ8" s="50">
        <v>1485740</v>
      </c>
      <c r="BA8" s="50">
        <v>194</v>
      </c>
      <c r="BB8" s="49">
        <v>-1.5804520844831536</v>
      </c>
      <c r="BC8" s="52" t="s">
        <v>792</v>
      </c>
      <c r="BD8" s="52" t="s">
        <v>792</v>
      </c>
      <c r="BE8" s="52" t="s">
        <v>806</v>
      </c>
      <c r="BF8" s="52" t="s">
        <v>812</v>
      </c>
    </row>
    <row r="9" spans="1:58" x14ac:dyDescent="0.2">
      <c r="A9" s="47">
        <v>146861</v>
      </c>
      <c r="B9" s="48" t="s">
        <v>126</v>
      </c>
      <c r="C9" s="48">
        <v>-230808.38</v>
      </c>
      <c r="D9" s="48">
        <v>0</v>
      </c>
      <c r="E9" s="48">
        <v>0</v>
      </c>
      <c r="F9" s="49">
        <v>0</v>
      </c>
      <c r="G9" s="48">
        <v>-230808.38</v>
      </c>
      <c r="H9" s="48">
        <v>0</v>
      </c>
      <c r="I9" s="48">
        <v>0</v>
      </c>
      <c r="J9" s="49">
        <v>0</v>
      </c>
      <c r="K9" s="50">
        <v>-230808.38</v>
      </c>
      <c r="L9" s="50">
        <v>0</v>
      </c>
      <c r="M9" s="50">
        <v>0</v>
      </c>
      <c r="N9" s="51">
        <v>0</v>
      </c>
      <c r="O9" s="48"/>
      <c r="P9" s="48"/>
      <c r="Q9" s="48"/>
      <c r="R9" s="49">
        <v>0</v>
      </c>
      <c r="S9" s="48"/>
      <c r="T9" s="48"/>
      <c r="U9" s="48"/>
      <c r="V9" s="49">
        <v>0</v>
      </c>
      <c r="W9" s="48"/>
      <c r="X9" s="48"/>
      <c r="Y9" s="48"/>
      <c r="Z9" s="49">
        <v>0</v>
      </c>
      <c r="AA9" s="48"/>
      <c r="AB9" s="48"/>
      <c r="AC9" s="48"/>
      <c r="AD9" s="49">
        <v>0</v>
      </c>
      <c r="AE9" s="48"/>
      <c r="AF9" s="48"/>
      <c r="AG9" s="48"/>
      <c r="AH9" s="49">
        <v>0</v>
      </c>
      <c r="AI9" s="48"/>
      <c r="AJ9" s="48"/>
      <c r="AK9" s="48"/>
      <c r="AL9" s="49">
        <v>0</v>
      </c>
      <c r="AM9" s="48"/>
      <c r="AN9" s="48"/>
      <c r="AO9" s="48"/>
      <c r="AP9" s="49">
        <v>0</v>
      </c>
      <c r="AQ9" s="48"/>
      <c r="AR9" s="50"/>
      <c r="AS9" s="50"/>
      <c r="AT9" s="51">
        <v>0</v>
      </c>
      <c r="AU9" s="48"/>
      <c r="AV9" s="50"/>
      <c r="AW9" s="50"/>
      <c r="AX9" s="51">
        <v>0</v>
      </c>
      <c r="AY9" s="50">
        <v>-692425.14</v>
      </c>
      <c r="AZ9" s="50">
        <v>0</v>
      </c>
      <c r="BA9" s="50">
        <v>0</v>
      </c>
      <c r="BB9" s="49">
        <v>0</v>
      </c>
      <c r="BC9" s="52" t="s">
        <v>792</v>
      </c>
      <c r="BD9" s="52" t="s">
        <v>792</v>
      </c>
      <c r="BE9" s="52" t="s">
        <v>806</v>
      </c>
      <c r="BF9" s="52" t="s">
        <v>812</v>
      </c>
    </row>
    <row r="10" spans="1:58" x14ac:dyDescent="0.2">
      <c r="A10" s="47">
        <v>173872</v>
      </c>
      <c r="B10" s="48" t="s">
        <v>263</v>
      </c>
      <c r="C10" s="48">
        <v>-47478.11</v>
      </c>
      <c r="D10" s="48">
        <v>0</v>
      </c>
      <c r="E10" s="48">
        <v>0</v>
      </c>
      <c r="F10" s="49">
        <v>0</v>
      </c>
      <c r="G10" s="48">
        <v>-47478.11</v>
      </c>
      <c r="H10" s="48">
        <v>0</v>
      </c>
      <c r="I10" s="48">
        <v>0</v>
      </c>
      <c r="J10" s="49">
        <v>0</v>
      </c>
      <c r="K10" s="50">
        <v>-47478.11</v>
      </c>
      <c r="L10" s="50">
        <v>0</v>
      </c>
      <c r="M10" s="50">
        <v>0</v>
      </c>
      <c r="N10" s="51">
        <v>0</v>
      </c>
      <c r="O10" s="48"/>
      <c r="P10" s="48"/>
      <c r="Q10" s="48"/>
      <c r="R10" s="49">
        <v>0</v>
      </c>
      <c r="S10" s="48"/>
      <c r="T10" s="48"/>
      <c r="U10" s="48"/>
      <c r="V10" s="49">
        <v>0</v>
      </c>
      <c r="W10" s="48"/>
      <c r="X10" s="48"/>
      <c r="Y10" s="48"/>
      <c r="Z10" s="49">
        <v>0</v>
      </c>
      <c r="AA10" s="48"/>
      <c r="AB10" s="48"/>
      <c r="AC10" s="48"/>
      <c r="AD10" s="49">
        <v>0</v>
      </c>
      <c r="AE10" s="48"/>
      <c r="AF10" s="48"/>
      <c r="AG10" s="48"/>
      <c r="AH10" s="49">
        <v>0</v>
      </c>
      <c r="AI10" s="48"/>
      <c r="AJ10" s="48"/>
      <c r="AK10" s="48"/>
      <c r="AL10" s="49">
        <v>0</v>
      </c>
      <c r="AM10" s="48"/>
      <c r="AN10" s="48"/>
      <c r="AO10" s="48"/>
      <c r="AP10" s="49">
        <v>0</v>
      </c>
      <c r="AQ10" s="48"/>
      <c r="AR10" s="50"/>
      <c r="AS10" s="50"/>
      <c r="AT10" s="51">
        <v>0</v>
      </c>
      <c r="AU10" s="48"/>
      <c r="AV10" s="50"/>
      <c r="AW10" s="50"/>
      <c r="AX10" s="51">
        <v>0</v>
      </c>
      <c r="AY10" s="50">
        <v>-142434.33000000002</v>
      </c>
      <c r="AZ10" s="50">
        <v>0</v>
      </c>
      <c r="BA10" s="50">
        <v>0</v>
      </c>
      <c r="BB10" s="49">
        <v>0</v>
      </c>
      <c r="BC10" s="52" t="s">
        <v>792</v>
      </c>
      <c r="BD10" s="52" t="s">
        <v>792</v>
      </c>
      <c r="BE10" s="52" t="s">
        <v>806</v>
      </c>
      <c r="BF10" s="52" t="s">
        <v>812</v>
      </c>
    </row>
    <row r="11" spans="1:58" x14ac:dyDescent="0.2">
      <c r="A11" s="47">
        <v>177595</v>
      </c>
      <c r="B11" s="48" t="s">
        <v>345</v>
      </c>
      <c r="C11" s="48">
        <v>282097.37</v>
      </c>
      <c r="D11" s="48">
        <v>1562140</v>
      </c>
      <c r="E11" s="48">
        <v>186</v>
      </c>
      <c r="F11" s="49">
        <v>5.4175177000780979</v>
      </c>
      <c r="G11" s="48">
        <v>-4819.63</v>
      </c>
      <c r="H11" s="48">
        <v>116850</v>
      </c>
      <c r="I11" s="48">
        <v>15</v>
      </c>
      <c r="J11" s="49">
        <v>-1.2786352588789045</v>
      </c>
      <c r="K11" s="50">
        <v>175582.56</v>
      </c>
      <c r="L11" s="50">
        <v>1649200</v>
      </c>
      <c r="M11" s="50">
        <v>215</v>
      </c>
      <c r="N11" s="51">
        <v>3.1939587678874606</v>
      </c>
      <c r="O11" s="48"/>
      <c r="P11" s="48"/>
      <c r="Q11" s="48"/>
      <c r="R11" s="49">
        <v>0</v>
      </c>
      <c r="S11" s="48"/>
      <c r="T11" s="48"/>
      <c r="U11" s="48"/>
      <c r="V11" s="49">
        <v>0</v>
      </c>
      <c r="W11" s="48"/>
      <c r="X11" s="48"/>
      <c r="Y11" s="48"/>
      <c r="Z11" s="49">
        <v>0</v>
      </c>
      <c r="AA11" s="48"/>
      <c r="AB11" s="48"/>
      <c r="AC11" s="48"/>
      <c r="AD11" s="49">
        <v>0</v>
      </c>
      <c r="AE11" s="48"/>
      <c r="AF11" s="48"/>
      <c r="AG11" s="48"/>
      <c r="AH11" s="49">
        <v>0</v>
      </c>
      <c r="AI11" s="48"/>
      <c r="AJ11" s="48"/>
      <c r="AK11" s="48"/>
      <c r="AL11" s="49">
        <v>0</v>
      </c>
      <c r="AM11" s="48"/>
      <c r="AN11" s="48"/>
      <c r="AO11" s="48"/>
      <c r="AP11" s="49">
        <v>0</v>
      </c>
      <c r="AQ11" s="48"/>
      <c r="AR11" s="50"/>
      <c r="AS11" s="50"/>
      <c r="AT11" s="51">
        <v>0</v>
      </c>
      <c r="AU11" s="48"/>
      <c r="AV11" s="50"/>
      <c r="AW11" s="50"/>
      <c r="AX11" s="51">
        <v>0</v>
      </c>
      <c r="AY11" s="50">
        <v>452860.3</v>
      </c>
      <c r="AZ11" s="50">
        <v>3328190</v>
      </c>
      <c r="BA11" s="50">
        <v>416</v>
      </c>
      <c r="BB11" s="49">
        <v>4.2181093327003563</v>
      </c>
      <c r="BC11" s="52" t="s">
        <v>792</v>
      </c>
      <c r="BD11" s="52" t="s">
        <v>792</v>
      </c>
      <c r="BE11" s="52" t="s">
        <v>806</v>
      </c>
      <c r="BF11" s="52" t="s">
        <v>812</v>
      </c>
    </row>
    <row r="12" spans="1:58" x14ac:dyDescent="0.2">
      <c r="A12" s="47">
        <v>177959</v>
      </c>
      <c r="B12" s="48" t="s">
        <v>262</v>
      </c>
      <c r="C12" s="48">
        <v>-29581.02</v>
      </c>
      <c r="D12" s="48">
        <v>0</v>
      </c>
      <c r="E12" s="48">
        <v>0</v>
      </c>
      <c r="F12" s="49">
        <v>0</v>
      </c>
      <c r="G12" s="48">
        <v>-29581.02</v>
      </c>
      <c r="H12" s="48">
        <v>0</v>
      </c>
      <c r="I12" s="48">
        <v>0</v>
      </c>
      <c r="J12" s="49">
        <v>0</v>
      </c>
      <c r="K12" s="50">
        <v>-29581.02</v>
      </c>
      <c r="L12" s="50">
        <v>0</v>
      </c>
      <c r="M12" s="50">
        <v>0</v>
      </c>
      <c r="N12" s="51">
        <v>0</v>
      </c>
      <c r="O12" s="48"/>
      <c r="P12" s="48"/>
      <c r="Q12" s="48"/>
      <c r="R12" s="49">
        <v>0</v>
      </c>
      <c r="S12" s="48"/>
      <c r="T12" s="48"/>
      <c r="U12" s="48"/>
      <c r="V12" s="49">
        <v>0</v>
      </c>
      <c r="W12" s="48"/>
      <c r="X12" s="48"/>
      <c r="Y12" s="48"/>
      <c r="Z12" s="49">
        <v>0</v>
      </c>
      <c r="AA12" s="48"/>
      <c r="AB12" s="48"/>
      <c r="AC12" s="48"/>
      <c r="AD12" s="49">
        <v>0</v>
      </c>
      <c r="AE12" s="48"/>
      <c r="AF12" s="48"/>
      <c r="AG12" s="48"/>
      <c r="AH12" s="49">
        <v>0</v>
      </c>
      <c r="AI12" s="48"/>
      <c r="AJ12" s="48"/>
      <c r="AK12" s="48"/>
      <c r="AL12" s="49">
        <v>0</v>
      </c>
      <c r="AM12" s="48"/>
      <c r="AN12" s="48"/>
      <c r="AO12" s="48"/>
      <c r="AP12" s="49">
        <v>0</v>
      </c>
      <c r="AQ12" s="48"/>
      <c r="AR12" s="50"/>
      <c r="AS12" s="50"/>
      <c r="AT12" s="51">
        <v>0</v>
      </c>
      <c r="AU12" s="48"/>
      <c r="AV12" s="50"/>
      <c r="AW12" s="50"/>
      <c r="AX12" s="51">
        <v>0</v>
      </c>
      <c r="AY12" s="50">
        <v>-88743.06</v>
      </c>
      <c r="AZ12" s="50">
        <v>0</v>
      </c>
      <c r="BA12" s="50">
        <v>0</v>
      </c>
      <c r="BB12" s="49">
        <v>0</v>
      </c>
      <c r="BC12" s="52" t="s">
        <v>792</v>
      </c>
      <c r="BD12" s="52" t="s">
        <v>792</v>
      </c>
      <c r="BE12" s="52" t="s">
        <v>806</v>
      </c>
      <c r="BF12" s="52" t="s">
        <v>812</v>
      </c>
    </row>
    <row r="13" spans="1:58" x14ac:dyDescent="0.2">
      <c r="A13" s="47">
        <v>178267</v>
      </c>
      <c r="B13" s="48" t="s">
        <v>371</v>
      </c>
      <c r="C13" s="48">
        <v>-9900.5</v>
      </c>
      <c r="D13" s="48">
        <v>502900</v>
      </c>
      <c r="E13" s="48">
        <v>65</v>
      </c>
      <c r="F13" s="49">
        <v>-0.590604493935176</v>
      </c>
      <c r="G13" s="48">
        <v>-14450.5</v>
      </c>
      <c r="H13" s="48">
        <v>0</v>
      </c>
      <c r="I13" s="48">
        <v>0</v>
      </c>
      <c r="J13" s="49">
        <v>0</v>
      </c>
      <c r="K13" s="50">
        <v>203774.5</v>
      </c>
      <c r="L13" s="50">
        <v>468600</v>
      </c>
      <c r="M13" s="50">
        <v>60</v>
      </c>
      <c r="N13" s="51">
        <v>13.045742637644047</v>
      </c>
      <c r="O13" s="48"/>
      <c r="P13" s="48"/>
      <c r="Q13" s="48"/>
      <c r="R13" s="49">
        <v>0</v>
      </c>
      <c r="S13" s="48"/>
      <c r="T13" s="48"/>
      <c r="U13" s="48"/>
      <c r="V13" s="49">
        <v>0</v>
      </c>
      <c r="W13" s="48"/>
      <c r="X13" s="48"/>
      <c r="Y13" s="48"/>
      <c r="Z13" s="49">
        <v>0</v>
      </c>
      <c r="AA13" s="48"/>
      <c r="AB13" s="48"/>
      <c r="AC13" s="48"/>
      <c r="AD13" s="49">
        <v>0</v>
      </c>
      <c r="AE13" s="48"/>
      <c r="AF13" s="48"/>
      <c r="AG13" s="48"/>
      <c r="AH13" s="49">
        <v>0</v>
      </c>
      <c r="AI13" s="48"/>
      <c r="AJ13" s="48"/>
      <c r="AK13" s="48"/>
      <c r="AL13" s="49">
        <v>0</v>
      </c>
      <c r="AM13" s="48"/>
      <c r="AN13" s="48"/>
      <c r="AO13" s="48"/>
      <c r="AP13" s="49">
        <v>0</v>
      </c>
      <c r="AQ13" s="48"/>
      <c r="AR13" s="50"/>
      <c r="AS13" s="50"/>
      <c r="AT13" s="51">
        <v>0</v>
      </c>
      <c r="AU13" s="48"/>
      <c r="AV13" s="50"/>
      <c r="AW13" s="50"/>
      <c r="AX13" s="51">
        <v>0</v>
      </c>
      <c r="AY13" s="50">
        <v>179423.5</v>
      </c>
      <c r="AZ13" s="50">
        <v>971500</v>
      </c>
      <c r="BA13" s="50">
        <v>125</v>
      </c>
      <c r="BB13" s="49">
        <v>5.7252995367987642</v>
      </c>
      <c r="BC13" s="52" t="s">
        <v>792</v>
      </c>
      <c r="BD13" s="52" t="s">
        <v>792</v>
      </c>
      <c r="BE13" s="52" t="s">
        <v>806</v>
      </c>
      <c r="BF13" s="52" t="s">
        <v>812</v>
      </c>
    </row>
    <row r="14" spans="1:58" x14ac:dyDescent="0.2">
      <c r="A14" s="47">
        <v>179841</v>
      </c>
      <c r="B14" s="48" t="s">
        <v>120</v>
      </c>
      <c r="C14" s="48">
        <v>-0.44</v>
      </c>
      <c r="D14" s="48">
        <v>0</v>
      </c>
      <c r="E14" s="48">
        <v>0</v>
      </c>
      <c r="F14" s="49">
        <v>0</v>
      </c>
      <c r="G14" s="48">
        <v>-0.44</v>
      </c>
      <c r="H14" s="48">
        <v>0</v>
      </c>
      <c r="I14" s="48">
        <v>0</v>
      </c>
      <c r="J14" s="49">
        <v>0</v>
      </c>
      <c r="K14" s="50">
        <v>-0.44</v>
      </c>
      <c r="L14" s="50">
        <v>0</v>
      </c>
      <c r="M14" s="50">
        <v>0</v>
      </c>
      <c r="N14" s="51">
        <v>0</v>
      </c>
      <c r="O14" s="48"/>
      <c r="P14" s="48"/>
      <c r="Q14" s="48"/>
      <c r="R14" s="49">
        <v>0</v>
      </c>
      <c r="S14" s="48"/>
      <c r="T14" s="48"/>
      <c r="U14" s="48"/>
      <c r="V14" s="49">
        <v>0</v>
      </c>
      <c r="W14" s="48"/>
      <c r="X14" s="48"/>
      <c r="Y14" s="48"/>
      <c r="Z14" s="49">
        <v>0</v>
      </c>
      <c r="AA14" s="48"/>
      <c r="AB14" s="48"/>
      <c r="AC14" s="48"/>
      <c r="AD14" s="49">
        <v>0</v>
      </c>
      <c r="AE14" s="48"/>
      <c r="AF14" s="48"/>
      <c r="AG14" s="48"/>
      <c r="AH14" s="49">
        <v>0</v>
      </c>
      <c r="AI14" s="48"/>
      <c r="AJ14" s="48"/>
      <c r="AK14" s="48"/>
      <c r="AL14" s="49">
        <v>0</v>
      </c>
      <c r="AM14" s="48"/>
      <c r="AN14" s="48"/>
      <c r="AO14" s="48"/>
      <c r="AP14" s="49">
        <v>0</v>
      </c>
      <c r="AQ14" s="48"/>
      <c r="AR14" s="50"/>
      <c r="AS14" s="50"/>
      <c r="AT14" s="51">
        <v>0</v>
      </c>
      <c r="AU14" s="48"/>
      <c r="AV14" s="50"/>
      <c r="AW14" s="50"/>
      <c r="AX14" s="51">
        <v>0</v>
      </c>
      <c r="AY14" s="50">
        <v>-1.32</v>
      </c>
      <c r="AZ14" s="50">
        <v>0</v>
      </c>
      <c r="BA14" s="50">
        <v>0</v>
      </c>
      <c r="BB14" s="49">
        <v>0</v>
      </c>
      <c r="BC14" s="52" t="s">
        <v>792</v>
      </c>
      <c r="BD14" s="52" t="s">
        <v>792</v>
      </c>
      <c r="BE14" s="52" t="s">
        <v>806</v>
      </c>
      <c r="BF14" s="52" t="s">
        <v>812</v>
      </c>
    </row>
    <row r="15" spans="1:58" x14ac:dyDescent="0.2">
      <c r="A15" s="47">
        <v>179882</v>
      </c>
      <c r="B15" s="48" t="s">
        <v>425</v>
      </c>
      <c r="C15" s="48">
        <v>0</v>
      </c>
      <c r="D15" s="48">
        <v>0</v>
      </c>
      <c r="E15" s="48">
        <v>0</v>
      </c>
      <c r="F15" s="49">
        <v>0</v>
      </c>
      <c r="G15" s="48">
        <v>0</v>
      </c>
      <c r="H15" s="48">
        <v>0</v>
      </c>
      <c r="I15" s="48">
        <v>0</v>
      </c>
      <c r="J15" s="49">
        <v>0</v>
      </c>
      <c r="K15" s="50">
        <v>0</v>
      </c>
      <c r="L15" s="50">
        <v>0</v>
      </c>
      <c r="M15" s="50">
        <v>0</v>
      </c>
      <c r="N15" s="51">
        <v>0</v>
      </c>
      <c r="O15" s="48"/>
      <c r="P15" s="48"/>
      <c r="Q15" s="48"/>
      <c r="R15" s="49">
        <v>0</v>
      </c>
      <c r="S15" s="48"/>
      <c r="T15" s="48"/>
      <c r="U15" s="48"/>
      <c r="V15" s="49">
        <v>0</v>
      </c>
      <c r="W15" s="48"/>
      <c r="X15" s="48"/>
      <c r="Y15" s="48"/>
      <c r="Z15" s="49">
        <v>0</v>
      </c>
      <c r="AA15" s="48"/>
      <c r="AB15" s="48"/>
      <c r="AC15" s="48"/>
      <c r="AD15" s="49">
        <v>0</v>
      </c>
      <c r="AE15" s="48"/>
      <c r="AF15" s="48"/>
      <c r="AG15" s="48"/>
      <c r="AH15" s="49">
        <v>0</v>
      </c>
      <c r="AI15" s="48"/>
      <c r="AJ15" s="48"/>
      <c r="AK15" s="48"/>
      <c r="AL15" s="49">
        <v>0</v>
      </c>
      <c r="AM15" s="48"/>
      <c r="AN15" s="48"/>
      <c r="AO15" s="48"/>
      <c r="AP15" s="49">
        <v>0</v>
      </c>
      <c r="AQ15" s="48"/>
      <c r="AR15" s="50"/>
      <c r="AS15" s="50"/>
      <c r="AT15" s="51">
        <v>0</v>
      </c>
      <c r="AU15" s="48"/>
      <c r="AV15" s="50"/>
      <c r="AW15" s="50"/>
      <c r="AX15" s="51">
        <v>0</v>
      </c>
      <c r="AY15" s="50">
        <v>0</v>
      </c>
      <c r="AZ15" s="50">
        <v>0</v>
      </c>
      <c r="BA15" s="50">
        <v>0</v>
      </c>
      <c r="BB15" s="49">
        <v>0</v>
      </c>
      <c r="BC15" s="52" t="s">
        <v>792</v>
      </c>
      <c r="BD15" s="52" t="s">
        <v>792</v>
      </c>
      <c r="BE15" s="52" t="s">
        <v>806</v>
      </c>
      <c r="BF15" s="52" t="s">
        <v>812</v>
      </c>
    </row>
    <row r="16" spans="1:58" x14ac:dyDescent="0.2">
      <c r="A16" s="47">
        <v>179883</v>
      </c>
      <c r="B16" s="48" t="s">
        <v>426</v>
      </c>
      <c r="C16" s="48">
        <v>0</v>
      </c>
      <c r="D16" s="48">
        <v>0</v>
      </c>
      <c r="E16" s="48">
        <v>0</v>
      </c>
      <c r="F16" s="49">
        <v>0</v>
      </c>
      <c r="G16" s="48">
        <v>0</v>
      </c>
      <c r="H16" s="48">
        <v>0</v>
      </c>
      <c r="I16" s="48">
        <v>0</v>
      </c>
      <c r="J16" s="49">
        <v>0</v>
      </c>
      <c r="K16" s="50">
        <v>0</v>
      </c>
      <c r="L16" s="50">
        <v>0</v>
      </c>
      <c r="M16" s="50">
        <v>0</v>
      </c>
      <c r="N16" s="51">
        <v>0</v>
      </c>
      <c r="O16" s="48"/>
      <c r="P16" s="48"/>
      <c r="Q16" s="48"/>
      <c r="R16" s="49">
        <v>0</v>
      </c>
      <c r="S16" s="48"/>
      <c r="T16" s="48"/>
      <c r="U16" s="48"/>
      <c r="V16" s="49">
        <v>0</v>
      </c>
      <c r="W16" s="48"/>
      <c r="X16" s="48"/>
      <c r="Y16" s="48"/>
      <c r="Z16" s="49">
        <v>0</v>
      </c>
      <c r="AA16" s="48"/>
      <c r="AB16" s="48"/>
      <c r="AC16" s="48"/>
      <c r="AD16" s="49">
        <v>0</v>
      </c>
      <c r="AE16" s="48"/>
      <c r="AF16" s="48"/>
      <c r="AG16" s="48"/>
      <c r="AH16" s="49">
        <v>0</v>
      </c>
      <c r="AI16" s="48"/>
      <c r="AJ16" s="48"/>
      <c r="AK16" s="48"/>
      <c r="AL16" s="49">
        <v>0</v>
      </c>
      <c r="AM16" s="48"/>
      <c r="AN16" s="48"/>
      <c r="AO16" s="48"/>
      <c r="AP16" s="49">
        <v>0</v>
      </c>
      <c r="AQ16" s="48"/>
      <c r="AR16" s="50"/>
      <c r="AS16" s="50"/>
      <c r="AT16" s="51">
        <v>0</v>
      </c>
      <c r="AU16" s="48"/>
      <c r="AV16" s="50"/>
      <c r="AW16" s="50"/>
      <c r="AX16" s="51">
        <v>0</v>
      </c>
      <c r="AY16" s="50">
        <v>0</v>
      </c>
      <c r="AZ16" s="50">
        <v>0</v>
      </c>
      <c r="BA16" s="50">
        <v>0</v>
      </c>
      <c r="BB16" s="49">
        <v>0</v>
      </c>
      <c r="BC16" s="52" t="s">
        <v>792</v>
      </c>
      <c r="BD16" s="52" t="s">
        <v>792</v>
      </c>
      <c r="BE16" s="52" t="s">
        <v>806</v>
      </c>
      <c r="BF16" s="52" t="s">
        <v>812</v>
      </c>
    </row>
    <row r="17" spans="1:58" x14ac:dyDescent="0.2">
      <c r="A17" s="47">
        <v>179884</v>
      </c>
      <c r="B17" s="48" t="s">
        <v>427</v>
      </c>
      <c r="C17" s="48">
        <v>0</v>
      </c>
      <c r="D17" s="48">
        <v>0</v>
      </c>
      <c r="E17" s="48">
        <v>0</v>
      </c>
      <c r="F17" s="49">
        <v>0</v>
      </c>
      <c r="G17" s="48">
        <v>0</v>
      </c>
      <c r="H17" s="48">
        <v>0</v>
      </c>
      <c r="I17" s="48">
        <v>0</v>
      </c>
      <c r="J17" s="49">
        <v>0</v>
      </c>
      <c r="K17" s="50">
        <v>0</v>
      </c>
      <c r="L17" s="50">
        <v>0</v>
      </c>
      <c r="M17" s="50">
        <v>0</v>
      </c>
      <c r="N17" s="51">
        <v>0</v>
      </c>
      <c r="O17" s="48"/>
      <c r="P17" s="48"/>
      <c r="Q17" s="48"/>
      <c r="R17" s="49">
        <v>0</v>
      </c>
      <c r="S17" s="48"/>
      <c r="T17" s="48"/>
      <c r="U17" s="48"/>
      <c r="V17" s="49">
        <v>0</v>
      </c>
      <c r="W17" s="48"/>
      <c r="X17" s="48"/>
      <c r="Y17" s="48"/>
      <c r="Z17" s="49">
        <v>0</v>
      </c>
      <c r="AA17" s="48"/>
      <c r="AB17" s="48"/>
      <c r="AC17" s="48"/>
      <c r="AD17" s="49">
        <v>0</v>
      </c>
      <c r="AE17" s="48"/>
      <c r="AF17" s="48"/>
      <c r="AG17" s="48"/>
      <c r="AH17" s="49">
        <v>0</v>
      </c>
      <c r="AI17" s="48"/>
      <c r="AJ17" s="48"/>
      <c r="AK17" s="48"/>
      <c r="AL17" s="49">
        <v>0</v>
      </c>
      <c r="AM17" s="48"/>
      <c r="AN17" s="48"/>
      <c r="AO17" s="48"/>
      <c r="AP17" s="49">
        <v>0</v>
      </c>
      <c r="AQ17" s="48"/>
      <c r="AR17" s="50"/>
      <c r="AS17" s="50"/>
      <c r="AT17" s="51">
        <v>0</v>
      </c>
      <c r="AU17" s="48"/>
      <c r="AV17" s="50"/>
      <c r="AW17" s="50"/>
      <c r="AX17" s="51">
        <v>0</v>
      </c>
      <c r="AY17" s="50">
        <v>0</v>
      </c>
      <c r="AZ17" s="50">
        <v>0</v>
      </c>
      <c r="BA17" s="50">
        <v>0</v>
      </c>
      <c r="BB17" s="49">
        <v>0</v>
      </c>
      <c r="BC17" s="52" t="s">
        <v>792</v>
      </c>
      <c r="BD17" s="52" t="s">
        <v>792</v>
      </c>
      <c r="BE17" s="52" t="s">
        <v>806</v>
      </c>
      <c r="BF17" s="52" t="s">
        <v>812</v>
      </c>
    </row>
    <row r="18" spans="1:58" x14ac:dyDescent="0.2">
      <c r="A18" s="47">
        <v>202579</v>
      </c>
      <c r="B18" s="48" t="s">
        <v>476</v>
      </c>
      <c r="C18" s="48">
        <v>0</v>
      </c>
      <c r="D18" s="48">
        <v>0</v>
      </c>
      <c r="E18" s="48">
        <v>0</v>
      </c>
      <c r="F18" s="49">
        <v>0</v>
      </c>
      <c r="G18" s="48">
        <v>0</v>
      </c>
      <c r="H18" s="48">
        <v>0</v>
      </c>
      <c r="I18" s="48">
        <v>0</v>
      </c>
      <c r="J18" s="49">
        <v>0</v>
      </c>
      <c r="K18" s="50">
        <v>0</v>
      </c>
      <c r="L18" s="50">
        <v>0</v>
      </c>
      <c r="M18" s="50">
        <v>0</v>
      </c>
      <c r="N18" s="51">
        <v>0</v>
      </c>
      <c r="O18" s="48"/>
      <c r="P18" s="48"/>
      <c r="Q18" s="48"/>
      <c r="R18" s="49">
        <v>0</v>
      </c>
      <c r="S18" s="48"/>
      <c r="T18" s="48"/>
      <c r="U18" s="48"/>
      <c r="V18" s="49">
        <v>0</v>
      </c>
      <c r="W18" s="48"/>
      <c r="X18" s="48"/>
      <c r="Y18" s="48"/>
      <c r="Z18" s="49">
        <v>0</v>
      </c>
      <c r="AA18" s="48"/>
      <c r="AB18" s="48"/>
      <c r="AC18" s="48"/>
      <c r="AD18" s="49">
        <v>0</v>
      </c>
      <c r="AE18" s="48"/>
      <c r="AF18" s="48"/>
      <c r="AG18" s="48"/>
      <c r="AH18" s="49">
        <v>0</v>
      </c>
      <c r="AI18" s="48"/>
      <c r="AJ18" s="48"/>
      <c r="AK18" s="48"/>
      <c r="AL18" s="49">
        <v>0</v>
      </c>
      <c r="AM18" s="48"/>
      <c r="AN18" s="48"/>
      <c r="AO18" s="48"/>
      <c r="AP18" s="49">
        <v>0</v>
      </c>
      <c r="AQ18" s="48"/>
      <c r="AR18" s="50"/>
      <c r="AS18" s="50"/>
      <c r="AT18" s="51">
        <v>0</v>
      </c>
      <c r="AU18" s="48"/>
      <c r="AV18" s="50"/>
      <c r="AW18" s="50"/>
      <c r="AX18" s="51">
        <v>0</v>
      </c>
      <c r="AY18" s="50">
        <v>0</v>
      </c>
      <c r="AZ18" s="50">
        <v>0</v>
      </c>
      <c r="BA18" s="50">
        <v>0</v>
      </c>
      <c r="BB18" s="49">
        <v>0</v>
      </c>
      <c r="BC18" s="52" t="s">
        <v>792</v>
      </c>
      <c r="BD18" s="52" t="s">
        <v>792</v>
      </c>
      <c r="BE18" s="52" t="s">
        <v>806</v>
      </c>
      <c r="BF18" s="52" t="s">
        <v>812</v>
      </c>
    </row>
    <row r="19" spans="1:58" x14ac:dyDescent="0.2">
      <c r="A19" s="47">
        <v>203708</v>
      </c>
      <c r="B19" s="48" t="s">
        <v>516</v>
      </c>
      <c r="C19" s="48">
        <v>113775.03</v>
      </c>
      <c r="D19" s="48">
        <v>228300</v>
      </c>
      <c r="E19" s="48">
        <v>30</v>
      </c>
      <c r="F19" s="49">
        <v>14.95072667542707</v>
      </c>
      <c r="G19" s="48">
        <v>113564.09</v>
      </c>
      <c r="H19" s="48">
        <v>117900</v>
      </c>
      <c r="I19" s="48">
        <v>15</v>
      </c>
      <c r="J19" s="49">
        <v>29.85993884648007</v>
      </c>
      <c r="K19" s="50">
        <v>191425.02</v>
      </c>
      <c r="L19" s="50">
        <v>201500</v>
      </c>
      <c r="M19" s="50">
        <v>25</v>
      </c>
      <c r="N19" s="51">
        <v>28.500002977667492</v>
      </c>
      <c r="O19" s="48"/>
      <c r="P19" s="48"/>
      <c r="Q19" s="48"/>
      <c r="R19" s="49">
        <v>0</v>
      </c>
      <c r="S19" s="48"/>
      <c r="T19" s="48"/>
      <c r="U19" s="48"/>
      <c r="V19" s="49">
        <v>0</v>
      </c>
      <c r="W19" s="48"/>
      <c r="X19" s="48"/>
      <c r="Y19" s="48"/>
      <c r="Z19" s="49">
        <v>0</v>
      </c>
      <c r="AA19" s="48"/>
      <c r="AB19" s="48"/>
      <c r="AC19" s="48"/>
      <c r="AD19" s="49">
        <v>0</v>
      </c>
      <c r="AE19" s="48"/>
      <c r="AF19" s="48"/>
      <c r="AG19" s="48"/>
      <c r="AH19" s="49">
        <v>0</v>
      </c>
      <c r="AI19" s="48"/>
      <c r="AJ19" s="48"/>
      <c r="AK19" s="48"/>
      <c r="AL19" s="49">
        <v>0</v>
      </c>
      <c r="AM19" s="48"/>
      <c r="AN19" s="48"/>
      <c r="AO19" s="48"/>
      <c r="AP19" s="49">
        <v>0</v>
      </c>
      <c r="AQ19" s="48"/>
      <c r="AR19" s="50"/>
      <c r="AS19" s="50"/>
      <c r="AT19" s="51">
        <v>0</v>
      </c>
      <c r="AU19" s="48"/>
      <c r="AV19" s="50"/>
      <c r="AW19" s="50"/>
      <c r="AX19" s="51">
        <v>0</v>
      </c>
      <c r="AY19" s="50">
        <v>418764.14</v>
      </c>
      <c r="AZ19" s="50">
        <v>547700</v>
      </c>
      <c r="BA19" s="50">
        <v>70</v>
      </c>
      <c r="BB19" s="49">
        <v>23.702187949607449</v>
      </c>
      <c r="BC19" s="52" t="s">
        <v>792</v>
      </c>
      <c r="BD19" s="52" t="s">
        <v>792</v>
      </c>
      <c r="BE19" s="52" t="s">
        <v>806</v>
      </c>
      <c r="BF19" s="52" t="s">
        <v>812</v>
      </c>
    </row>
    <row r="20" spans="1:58" x14ac:dyDescent="0.2">
      <c r="A20" s="47">
        <v>204269</v>
      </c>
      <c r="B20" s="48" t="s">
        <v>525</v>
      </c>
      <c r="C20" s="48">
        <v>-4093.15</v>
      </c>
      <c r="D20" s="48">
        <v>0</v>
      </c>
      <c r="E20" s="48">
        <v>0</v>
      </c>
      <c r="F20" s="49">
        <v>0</v>
      </c>
      <c r="G20" s="48">
        <v>-4093.15</v>
      </c>
      <c r="H20" s="48">
        <v>0</v>
      </c>
      <c r="I20" s="48">
        <v>0</v>
      </c>
      <c r="J20" s="49">
        <v>0</v>
      </c>
      <c r="K20" s="50">
        <v>-4093.15</v>
      </c>
      <c r="L20" s="50">
        <v>0</v>
      </c>
      <c r="M20" s="50">
        <v>0</v>
      </c>
      <c r="N20" s="51">
        <v>0</v>
      </c>
      <c r="O20" s="48"/>
      <c r="P20" s="48"/>
      <c r="Q20" s="48"/>
      <c r="R20" s="49">
        <v>0</v>
      </c>
      <c r="S20" s="48"/>
      <c r="T20" s="48"/>
      <c r="U20" s="48"/>
      <c r="V20" s="49">
        <v>0</v>
      </c>
      <c r="W20" s="48"/>
      <c r="X20" s="48"/>
      <c r="Y20" s="48"/>
      <c r="Z20" s="49">
        <v>0</v>
      </c>
      <c r="AA20" s="48"/>
      <c r="AB20" s="48"/>
      <c r="AC20" s="48"/>
      <c r="AD20" s="49">
        <v>0</v>
      </c>
      <c r="AE20" s="48"/>
      <c r="AF20" s="48"/>
      <c r="AG20" s="48"/>
      <c r="AH20" s="49">
        <v>0</v>
      </c>
      <c r="AI20" s="48"/>
      <c r="AJ20" s="48"/>
      <c r="AK20" s="48"/>
      <c r="AL20" s="49">
        <v>0</v>
      </c>
      <c r="AM20" s="48"/>
      <c r="AN20" s="48"/>
      <c r="AO20" s="48"/>
      <c r="AP20" s="49">
        <v>0</v>
      </c>
      <c r="AQ20" s="48"/>
      <c r="AR20" s="50"/>
      <c r="AS20" s="50"/>
      <c r="AT20" s="51">
        <v>0</v>
      </c>
      <c r="AU20" s="48"/>
      <c r="AV20" s="50"/>
      <c r="AW20" s="50"/>
      <c r="AX20" s="51">
        <v>0</v>
      </c>
      <c r="AY20" s="50">
        <v>-12279.45</v>
      </c>
      <c r="AZ20" s="50">
        <v>0</v>
      </c>
      <c r="BA20" s="50">
        <v>0</v>
      </c>
      <c r="BB20" s="49">
        <v>0</v>
      </c>
      <c r="BC20" s="52" t="s">
        <v>792</v>
      </c>
      <c r="BD20" s="52" t="s">
        <v>792</v>
      </c>
      <c r="BE20" s="52" t="s">
        <v>806</v>
      </c>
      <c r="BF20" s="52" t="s">
        <v>812</v>
      </c>
    </row>
    <row r="21" spans="1:58" x14ac:dyDescent="0.2">
      <c r="A21" s="47">
        <v>204496</v>
      </c>
      <c r="B21" s="48" t="s">
        <v>531</v>
      </c>
      <c r="C21" s="48">
        <v>-6470.63</v>
      </c>
      <c r="D21" s="48">
        <v>0</v>
      </c>
      <c r="E21" s="48">
        <v>0</v>
      </c>
      <c r="F21" s="49">
        <v>0</v>
      </c>
      <c r="G21" s="48">
        <v>-6470.63</v>
      </c>
      <c r="H21" s="48">
        <v>0</v>
      </c>
      <c r="I21" s="48">
        <v>0</v>
      </c>
      <c r="J21" s="49">
        <v>0</v>
      </c>
      <c r="K21" s="50">
        <v>-6470.63</v>
      </c>
      <c r="L21" s="50">
        <v>0</v>
      </c>
      <c r="M21" s="50">
        <v>0</v>
      </c>
      <c r="N21" s="51">
        <v>0</v>
      </c>
      <c r="O21" s="48"/>
      <c r="P21" s="48"/>
      <c r="Q21" s="48"/>
      <c r="R21" s="49">
        <v>0</v>
      </c>
      <c r="S21" s="48"/>
      <c r="T21" s="48"/>
      <c r="U21" s="48"/>
      <c r="V21" s="49">
        <v>0</v>
      </c>
      <c r="W21" s="48"/>
      <c r="X21" s="48"/>
      <c r="Y21" s="48"/>
      <c r="Z21" s="49">
        <v>0</v>
      </c>
      <c r="AA21" s="48"/>
      <c r="AB21" s="48"/>
      <c r="AC21" s="48"/>
      <c r="AD21" s="49">
        <v>0</v>
      </c>
      <c r="AE21" s="48"/>
      <c r="AF21" s="48"/>
      <c r="AG21" s="48"/>
      <c r="AH21" s="49">
        <v>0</v>
      </c>
      <c r="AI21" s="48"/>
      <c r="AJ21" s="48"/>
      <c r="AK21" s="48"/>
      <c r="AL21" s="49">
        <v>0</v>
      </c>
      <c r="AM21" s="48"/>
      <c r="AN21" s="48"/>
      <c r="AO21" s="48"/>
      <c r="AP21" s="49">
        <v>0</v>
      </c>
      <c r="AQ21" s="48"/>
      <c r="AR21" s="50"/>
      <c r="AS21" s="50"/>
      <c r="AT21" s="51">
        <v>0</v>
      </c>
      <c r="AU21" s="48"/>
      <c r="AV21" s="50"/>
      <c r="AW21" s="50"/>
      <c r="AX21" s="51">
        <v>0</v>
      </c>
      <c r="AY21" s="50">
        <v>-19411.89</v>
      </c>
      <c r="AZ21" s="50">
        <v>0</v>
      </c>
      <c r="BA21" s="50">
        <v>0</v>
      </c>
      <c r="BB21" s="49">
        <v>0</v>
      </c>
      <c r="BC21" s="52" t="s">
        <v>792</v>
      </c>
      <c r="BD21" s="52" t="s">
        <v>792</v>
      </c>
      <c r="BE21" s="52" t="s">
        <v>806</v>
      </c>
      <c r="BF21" s="52" t="s">
        <v>812</v>
      </c>
    </row>
    <row r="22" spans="1:58" x14ac:dyDescent="0.2">
      <c r="A22" s="47">
        <v>205283</v>
      </c>
      <c r="B22" s="48" t="s">
        <v>548</v>
      </c>
      <c r="C22" s="48">
        <v>-6800</v>
      </c>
      <c r="D22" s="48">
        <v>336240</v>
      </c>
      <c r="E22" s="48">
        <v>44</v>
      </c>
      <c r="F22" s="49">
        <v>-0.60670949321912915</v>
      </c>
      <c r="G22" s="48">
        <v>-1500</v>
      </c>
      <c r="H22" s="48">
        <v>41800</v>
      </c>
      <c r="I22" s="48">
        <v>5</v>
      </c>
      <c r="J22" s="49">
        <v>-1.1124401913875597</v>
      </c>
      <c r="K22" s="50">
        <v>-10600</v>
      </c>
      <c r="L22" s="50">
        <v>75600</v>
      </c>
      <c r="M22" s="50">
        <v>10</v>
      </c>
      <c r="N22" s="51">
        <v>-4.2063492063492065</v>
      </c>
      <c r="O22" s="48"/>
      <c r="P22" s="48"/>
      <c r="Q22" s="48"/>
      <c r="R22" s="49">
        <v>0</v>
      </c>
      <c r="S22" s="48"/>
      <c r="T22" s="48"/>
      <c r="U22" s="48"/>
      <c r="V22" s="49">
        <v>0</v>
      </c>
      <c r="W22" s="48"/>
      <c r="X22" s="48"/>
      <c r="Y22" s="48"/>
      <c r="Z22" s="49">
        <v>0</v>
      </c>
      <c r="AA22" s="48"/>
      <c r="AB22" s="48"/>
      <c r="AC22" s="48"/>
      <c r="AD22" s="49">
        <v>0</v>
      </c>
      <c r="AE22" s="48"/>
      <c r="AF22" s="48"/>
      <c r="AG22" s="48"/>
      <c r="AH22" s="49">
        <v>0</v>
      </c>
      <c r="AI22" s="48"/>
      <c r="AJ22" s="48"/>
      <c r="AK22" s="48"/>
      <c r="AL22" s="49">
        <v>0</v>
      </c>
      <c r="AM22" s="48"/>
      <c r="AN22" s="48"/>
      <c r="AO22" s="48"/>
      <c r="AP22" s="49">
        <v>0</v>
      </c>
      <c r="AQ22" s="48"/>
      <c r="AR22" s="50"/>
      <c r="AS22" s="50"/>
      <c r="AT22" s="51">
        <v>0</v>
      </c>
      <c r="AU22" s="48"/>
      <c r="AV22" s="50"/>
      <c r="AW22" s="50"/>
      <c r="AX22" s="51">
        <v>0</v>
      </c>
      <c r="AY22" s="50">
        <v>-18900</v>
      </c>
      <c r="AZ22" s="50">
        <v>453640</v>
      </c>
      <c r="BA22" s="50">
        <v>59</v>
      </c>
      <c r="BB22" s="49">
        <v>-1.291552773124063</v>
      </c>
      <c r="BC22" s="52" t="s">
        <v>792</v>
      </c>
      <c r="BD22" s="52" t="s">
        <v>792</v>
      </c>
      <c r="BE22" s="52" t="s">
        <v>806</v>
      </c>
      <c r="BF22" s="52" t="s">
        <v>812</v>
      </c>
    </row>
    <row r="23" spans="1:58" x14ac:dyDescent="0.2">
      <c r="A23" s="47">
        <v>207782</v>
      </c>
      <c r="B23" s="48" t="s">
        <v>603</v>
      </c>
      <c r="C23" s="48">
        <v>101919.49</v>
      </c>
      <c r="D23" s="48">
        <v>402800</v>
      </c>
      <c r="E23" s="48">
        <v>55</v>
      </c>
      <c r="F23" s="49">
        <v>7.5908259682224433</v>
      </c>
      <c r="G23" s="48">
        <v>2.4900000000000002</v>
      </c>
      <c r="H23" s="48">
        <v>0</v>
      </c>
      <c r="I23" s="48">
        <v>0</v>
      </c>
      <c r="J23" s="49">
        <v>0</v>
      </c>
      <c r="K23" s="50">
        <v>-17961.509999999998</v>
      </c>
      <c r="L23" s="50">
        <v>189000</v>
      </c>
      <c r="M23" s="50">
        <v>25</v>
      </c>
      <c r="N23" s="51">
        <v>-2.8510333333333331</v>
      </c>
      <c r="O23" s="48"/>
      <c r="P23" s="48"/>
      <c r="Q23" s="48"/>
      <c r="R23" s="49">
        <v>0</v>
      </c>
      <c r="S23" s="48"/>
      <c r="T23" s="48"/>
      <c r="U23" s="48"/>
      <c r="V23" s="49">
        <v>0</v>
      </c>
      <c r="W23" s="48"/>
      <c r="X23" s="48"/>
      <c r="Y23" s="48"/>
      <c r="Z23" s="49">
        <v>0</v>
      </c>
      <c r="AA23" s="48"/>
      <c r="AB23" s="48"/>
      <c r="AC23" s="48"/>
      <c r="AD23" s="49">
        <v>0</v>
      </c>
      <c r="AE23" s="48"/>
      <c r="AF23" s="48"/>
      <c r="AG23" s="48"/>
      <c r="AH23" s="49">
        <v>0</v>
      </c>
      <c r="AI23" s="48"/>
      <c r="AJ23" s="48"/>
      <c r="AK23" s="48"/>
      <c r="AL23" s="49">
        <v>0</v>
      </c>
      <c r="AM23" s="48"/>
      <c r="AN23" s="48"/>
      <c r="AO23" s="48"/>
      <c r="AP23" s="49">
        <v>0</v>
      </c>
      <c r="AQ23" s="48"/>
      <c r="AR23" s="50"/>
      <c r="AS23" s="50"/>
      <c r="AT23" s="51">
        <v>0</v>
      </c>
      <c r="AU23" s="48"/>
      <c r="AV23" s="50"/>
      <c r="AW23" s="50"/>
      <c r="AX23" s="51">
        <v>0</v>
      </c>
      <c r="AY23" s="50">
        <v>83960.470000000016</v>
      </c>
      <c r="AZ23" s="50">
        <v>591800</v>
      </c>
      <c r="BA23" s="50">
        <v>80</v>
      </c>
      <c r="BB23" s="49">
        <v>4.398064498141264</v>
      </c>
      <c r="BC23" s="52" t="s">
        <v>792</v>
      </c>
      <c r="BD23" s="52" t="s">
        <v>792</v>
      </c>
      <c r="BE23" s="52" t="s">
        <v>806</v>
      </c>
      <c r="BF23" s="52" t="s">
        <v>812</v>
      </c>
    </row>
    <row r="24" spans="1:58" x14ac:dyDescent="0.2">
      <c r="A24" s="47">
        <v>208088</v>
      </c>
      <c r="B24" s="48" t="s">
        <v>614</v>
      </c>
      <c r="C24" s="48">
        <v>272100.47999999998</v>
      </c>
      <c r="D24" s="48">
        <v>363000</v>
      </c>
      <c r="E24" s="48">
        <v>50</v>
      </c>
      <c r="F24" s="49">
        <v>22.487642975206612</v>
      </c>
      <c r="G24" s="48">
        <v>221700.48000000001</v>
      </c>
      <c r="H24" s="48">
        <v>247800</v>
      </c>
      <c r="I24" s="48">
        <v>30</v>
      </c>
      <c r="J24" s="49">
        <v>27.734926876513317</v>
      </c>
      <c r="K24" s="50">
        <v>158350.48000000001</v>
      </c>
      <c r="L24" s="50">
        <v>229300</v>
      </c>
      <c r="M24" s="50">
        <v>30</v>
      </c>
      <c r="N24" s="51">
        <v>20.717463584823378</v>
      </c>
      <c r="O24" s="48"/>
      <c r="P24" s="48"/>
      <c r="Q24" s="48"/>
      <c r="R24" s="49">
        <v>0</v>
      </c>
      <c r="S24" s="48"/>
      <c r="T24" s="48"/>
      <c r="U24" s="48"/>
      <c r="V24" s="49">
        <v>0</v>
      </c>
      <c r="W24" s="48"/>
      <c r="X24" s="48"/>
      <c r="Y24" s="48"/>
      <c r="Z24" s="49">
        <v>0</v>
      </c>
      <c r="AA24" s="48"/>
      <c r="AB24" s="48"/>
      <c r="AC24" s="48"/>
      <c r="AD24" s="49">
        <v>0</v>
      </c>
      <c r="AE24" s="48"/>
      <c r="AF24" s="48"/>
      <c r="AG24" s="48"/>
      <c r="AH24" s="49">
        <v>0</v>
      </c>
      <c r="AI24" s="48"/>
      <c r="AJ24" s="48"/>
      <c r="AK24" s="48"/>
      <c r="AL24" s="49">
        <v>0</v>
      </c>
      <c r="AM24" s="48"/>
      <c r="AN24" s="48"/>
      <c r="AO24" s="48"/>
      <c r="AP24" s="49">
        <v>0</v>
      </c>
      <c r="AQ24" s="48"/>
      <c r="AR24" s="50"/>
      <c r="AS24" s="50"/>
      <c r="AT24" s="51">
        <v>0</v>
      </c>
      <c r="AU24" s="48"/>
      <c r="AV24" s="50"/>
      <c r="AW24" s="50"/>
      <c r="AX24" s="51">
        <v>0</v>
      </c>
      <c r="AY24" s="50">
        <v>652151.43999999994</v>
      </c>
      <c r="AZ24" s="50">
        <v>840100</v>
      </c>
      <c r="BA24" s="50">
        <v>110</v>
      </c>
      <c r="BB24" s="49">
        <v>24.064628782287819</v>
      </c>
      <c r="BC24" s="52" t="s">
        <v>792</v>
      </c>
      <c r="BD24" s="52" t="s">
        <v>792</v>
      </c>
      <c r="BE24" s="52" t="s">
        <v>806</v>
      </c>
      <c r="BF24" s="52" t="s">
        <v>812</v>
      </c>
    </row>
    <row r="25" spans="1:58" x14ac:dyDescent="0.2">
      <c r="A25" s="47">
        <v>208179</v>
      </c>
      <c r="B25" s="48" t="s">
        <v>618</v>
      </c>
      <c r="C25" s="48">
        <v>-5400.01</v>
      </c>
      <c r="D25" s="48">
        <v>337200</v>
      </c>
      <c r="E25" s="48">
        <v>45</v>
      </c>
      <c r="F25" s="49">
        <v>-0.48042793594306049</v>
      </c>
      <c r="G25" s="48">
        <v>-5550.01</v>
      </c>
      <c r="H25" s="48">
        <v>117900</v>
      </c>
      <c r="I25" s="48">
        <v>15</v>
      </c>
      <c r="J25" s="49">
        <v>-1.4592901611535201</v>
      </c>
      <c r="K25" s="50">
        <v>-10650.01</v>
      </c>
      <c r="L25" s="50">
        <v>0</v>
      </c>
      <c r="M25" s="50">
        <v>0</v>
      </c>
      <c r="N25" s="51">
        <v>0</v>
      </c>
      <c r="O25" s="48"/>
      <c r="P25" s="48"/>
      <c r="Q25" s="48"/>
      <c r="R25" s="49">
        <v>0</v>
      </c>
      <c r="S25" s="48"/>
      <c r="T25" s="48"/>
      <c r="U25" s="48"/>
      <c r="V25" s="49">
        <v>0</v>
      </c>
      <c r="W25" s="48"/>
      <c r="X25" s="48"/>
      <c r="Y25" s="48"/>
      <c r="Z25" s="49">
        <v>0</v>
      </c>
      <c r="AA25" s="48"/>
      <c r="AB25" s="48"/>
      <c r="AC25" s="48"/>
      <c r="AD25" s="49">
        <v>0</v>
      </c>
      <c r="AE25" s="48"/>
      <c r="AF25" s="48"/>
      <c r="AG25" s="48"/>
      <c r="AH25" s="49">
        <v>0</v>
      </c>
      <c r="AI25" s="48"/>
      <c r="AJ25" s="48"/>
      <c r="AK25" s="48"/>
      <c r="AL25" s="49">
        <v>0</v>
      </c>
      <c r="AM25" s="48"/>
      <c r="AN25" s="48"/>
      <c r="AO25" s="48"/>
      <c r="AP25" s="49">
        <v>0</v>
      </c>
      <c r="AQ25" s="48"/>
      <c r="AR25" s="50"/>
      <c r="AS25" s="50"/>
      <c r="AT25" s="51">
        <v>0</v>
      </c>
      <c r="AU25" s="48"/>
      <c r="AV25" s="50"/>
      <c r="AW25" s="50"/>
      <c r="AX25" s="51">
        <v>0</v>
      </c>
      <c r="AY25" s="50">
        <v>-21600.03</v>
      </c>
      <c r="AZ25" s="50">
        <v>455100</v>
      </c>
      <c r="BA25" s="50">
        <v>60</v>
      </c>
      <c r="BB25" s="49">
        <v>-1.4713270270270271</v>
      </c>
      <c r="BC25" s="52" t="s">
        <v>792</v>
      </c>
      <c r="BD25" s="52" t="s">
        <v>792</v>
      </c>
      <c r="BE25" s="52" t="s">
        <v>806</v>
      </c>
      <c r="BF25" s="52" t="s">
        <v>812</v>
      </c>
    </row>
    <row r="26" spans="1:58" x14ac:dyDescent="0.2">
      <c r="A26" s="47">
        <v>208289</v>
      </c>
      <c r="B26" s="48" t="s">
        <v>622</v>
      </c>
      <c r="C26" s="48">
        <v>225450.06</v>
      </c>
      <c r="D26" s="48">
        <v>695400</v>
      </c>
      <c r="E26" s="48">
        <v>90</v>
      </c>
      <c r="F26" s="49">
        <v>9.726059534081104</v>
      </c>
      <c r="G26" s="48">
        <v>220500.06</v>
      </c>
      <c r="H26" s="48">
        <v>235800</v>
      </c>
      <c r="I26" s="48">
        <v>30</v>
      </c>
      <c r="J26" s="49">
        <v>28.988557506361325</v>
      </c>
      <c r="K26" s="50">
        <v>166795.06</v>
      </c>
      <c r="L26" s="50">
        <v>483840</v>
      </c>
      <c r="M26" s="50">
        <v>64</v>
      </c>
      <c r="N26" s="51">
        <v>10.341955605158731</v>
      </c>
      <c r="O26" s="48"/>
      <c r="P26" s="48"/>
      <c r="Q26" s="48"/>
      <c r="R26" s="49">
        <v>0</v>
      </c>
      <c r="S26" s="48"/>
      <c r="T26" s="48"/>
      <c r="U26" s="48"/>
      <c r="V26" s="49">
        <v>0</v>
      </c>
      <c r="W26" s="48"/>
      <c r="X26" s="48"/>
      <c r="Y26" s="48"/>
      <c r="Z26" s="49">
        <v>0</v>
      </c>
      <c r="AA26" s="48"/>
      <c r="AB26" s="48"/>
      <c r="AC26" s="48"/>
      <c r="AD26" s="49">
        <v>0</v>
      </c>
      <c r="AE26" s="48"/>
      <c r="AF26" s="48"/>
      <c r="AG26" s="48"/>
      <c r="AH26" s="49">
        <v>0</v>
      </c>
      <c r="AI26" s="48"/>
      <c r="AJ26" s="48"/>
      <c r="AK26" s="48"/>
      <c r="AL26" s="49">
        <v>0</v>
      </c>
      <c r="AM26" s="48"/>
      <c r="AN26" s="48"/>
      <c r="AO26" s="48"/>
      <c r="AP26" s="49">
        <v>0</v>
      </c>
      <c r="AQ26" s="48"/>
      <c r="AR26" s="50"/>
      <c r="AS26" s="50"/>
      <c r="AT26" s="51">
        <v>0</v>
      </c>
      <c r="AU26" s="48"/>
      <c r="AV26" s="50"/>
      <c r="AW26" s="50"/>
      <c r="AX26" s="51">
        <v>0</v>
      </c>
      <c r="AY26" s="50">
        <v>612745.17999999993</v>
      </c>
      <c r="AZ26" s="50">
        <v>1415040</v>
      </c>
      <c r="BA26" s="50">
        <v>184</v>
      </c>
      <c r="BB26" s="49">
        <v>13.423719880710085</v>
      </c>
      <c r="BC26" s="52" t="s">
        <v>792</v>
      </c>
      <c r="BD26" s="52" t="s">
        <v>792</v>
      </c>
      <c r="BE26" s="52" t="s">
        <v>806</v>
      </c>
      <c r="BF26" s="52" t="s">
        <v>812</v>
      </c>
    </row>
    <row r="27" spans="1:58" x14ac:dyDescent="0.2">
      <c r="A27" s="47">
        <v>209003</v>
      </c>
      <c r="B27" s="48" t="s">
        <v>641</v>
      </c>
      <c r="C27" s="48">
        <v>-12950</v>
      </c>
      <c r="D27" s="48">
        <v>0</v>
      </c>
      <c r="E27" s="48">
        <v>0</v>
      </c>
      <c r="F27" s="49">
        <v>0</v>
      </c>
      <c r="G27" s="48">
        <v>-12950</v>
      </c>
      <c r="H27" s="48">
        <v>0</v>
      </c>
      <c r="I27" s="48">
        <v>0</v>
      </c>
      <c r="J27" s="49">
        <v>0</v>
      </c>
      <c r="K27" s="50">
        <v>-12950</v>
      </c>
      <c r="L27" s="50">
        <v>0</v>
      </c>
      <c r="M27" s="50">
        <v>0</v>
      </c>
      <c r="N27" s="51">
        <v>0</v>
      </c>
      <c r="O27" s="48"/>
      <c r="P27" s="48"/>
      <c r="Q27" s="48"/>
      <c r="R27" s="49">
        <v>0</v>
      </c>
      <c r="S27" s="48"/>
      <c r="T27" s="48"/>
      <c r="U27" s="48"/>
      <c r="V27" s="49">
        <v>0</v>
      </c>
      <c r="W27" s="48"/>
      <c r="X27" s="48"/>
      <c r="Y27" s="48"/>
      <c r="Z27" s="49">
        <v>0</v>
      </c>
      <c r="AA27" s="48"/>
      <c r="AB27" s="48"/>
      <c r="AC27" s="48"/>
      <c r="AD27" s="49">
        <v>0</v>
      </c>
      <c r="AE27" s="48"/>
      <c r="AF27" s="48"/>
      <c r="AG27" s="48"/>
      <c r="AH27" s="49">
        <v>0</v>
      </c>
      <c r="AI27" s="48"/>
      <c r="AJ27" s="48"/>
      <c r="AK27" s="48"/>
      <c r="AL27" s="49">
        <v>0</v>
      </c>
      <c r="AM27" s="48"/>
      <c r="AN27" s="48"/>
      <c r="AO27" s="48"/>
      <c r="AP27" s="49">
        <v>0</v>
      </c>
      <c r="AQ27" s="48"/>
      <c r="AR27" s="50"/>
      <c r="AS27" s="50"/>
      <c r="AT27" s="51">
        <v>0</v>
      </c>
      <c r="AU27" s="48"/>
      <c r="AV27" s="50"/>
      <c r="AW27" s="50"/>
      <c r="AX27" s="51">
        <v>0</v>
      </c>
      <c r="AY27" s="50">
        <v>-38850</v>
      </c>
      <c r="AZ27" s="50">
        <v>0</v>
      </c>
      <c r="BA27" s="50">
        <v>0</v>
      </c>
      <c r="BB27" s="49">
        <v>0</v>
      </c>
      <c r="BC27" s="52" t="s">
        <v>792</v>
      </c>
      <c r="BD27" s="52" t="s">
        <v>792</v>
      </c>
      <c r="BE27" s="52" t="s">
        <v>806</v>
      </c>
      <c r="BF27" s="52" t="s">
        <v>812</v>
      </c>
    </row>
    <row r="28" spans="1:58" x14ac:dyDescent="0.2">
      <c r="A28" s="47">
        <v>209195</v>
      </c>
      <c r="B28" s="48" t="s">
        <v>651</v>
      </c>
      <c r="C28" s="48">
        <v>-432700</v>
      </c>
      <c r="D28" s="48">
        <v>0</v>
      </c>
      <c r="E28" s="48">
        <v>0</v>
      </c>
      <c r="F28" s="49">
        <v>0</v>
      </c>
      <c r="G28" s="48">
        <v>-432700</v>
      </c>
      <c r="H28" s="48">
        <v>0</v>
      </c>
      <c r="I28" s="48">
        <v>0</v>
      </c>
      <c r="J28" s="49">
        <v>0</v>
      </c>
      <c r="K28" s="50">
        <v>-432700</v>
      </c>
      <c r="L28" s="50">
        <v>0</v>
      </c>
      <c r="M28" s="50">
        <v>0</v>
      </c>
      <c r="N28" s="51">
        <v>0</v>
      </c>
      <c r="O28" s="48"/>
      <c r="P28" s="48"/>
      <c r="Q28" s="48"/>
      <c r="R28" s="49">
        <v>0</v>
      </c>
      <c r="S28" s="48"/>
      <c r="T28" s="48"/>
      <c r="U28" s="48"/>
      <c r="V28" s="49">
        <v>0</v>
      </c>
      <c r="W28" s="48"/>
      <c r="X28" s="48"/>
      <c r="Y28" s="48"/>
      <c r="Z28" s="49">
        <v>0</v>
      </c>
      <c r="AA28" s="48"/>
      <c r="AB28" s="48"/>
      <c r="AC28" s="48"/>
      <c r="AD28" s="49">
        <v>0</v>
      </c>
      <c r="AE28" s="48"/>
      <c r="AF28" s="48"/>
      <c r="AG28" s="48"/>
      <c r="AH28" s="49">
        <v>0</v>
      </c>
      <c r="AI28" s="48"/>
      <c r="AJ28" s="48"/>
      <c r="AK28" s="48"/>
      <c r="AL28" s="49">
        <v>0</v>
      </c>
      <c r="AM28" s="48"/>
      <c r="AN28" s="48"/>
      <c r="AO28" s="48"/>
      <c r="AP28" s="49">
        <v>0</v>
      </c>
      <c r="AQ28" s="48"/>
      <c r="AR28" s="50"/>
      <c r="AS28" s="50"/>
      <c r="AT28" s="51">
        <v>0</v>
      </c>
      <c r="AU28" s="48"/>
      <c r="AV28" s="50"/>
      <c r="AW28" s="50"/>
      <c r="AX28" s="51">
        <v>0</v>
      </c>
      <c r="AY28" s="50">
        <v>-1298100</v>
      </c>
      <c r="AZ28" s="50">
        <v>0</v>
      </c>
      <c r="BA28" s="50">
        <v>0</v>
      </c>
      <c r="BB28" s="49">
        <v>0</v>
      </c>
      <c r="BC28" s="52" t="s">
        <v>792</v>
      </c>
      <c r="BD28" s="52" t="s">
        <v>792</v>
      </c>
      <c r="BE28" s="52" t="s">
        <v>806</v>
      </c>
      <c r="BF28" s="52" t="s">
        <v>812</v>
      </c>
    </row>
    <row r="29" spans="1:58" x14ac:dyDescent="0.2">
      <c r="A29" s="47">
        <v>209300</v>
      </c>
      <c r="B29" s="48" t="s">
        <v>362</v>
      </c>
      <c r="C29" s="48">
        <v>-1800</v>
      </c>
      <c r="D29" s="48">
        <v>0</v>
      </c>
      <c r="E29" s="48">
        <v>0</v>
      </c>
      <c r="F29" s="49">
        <v>0</v>
      </c>
      <c r="G29" s="48">
        <v>-1800</v>
      </c>
      <c r="H29" s="48">
        <v>0</v>
      </c>
      <c r="I29" s="48">
        <v>0</v>
      </c>
      <c r="J29" s="49">
        <v>0</v>
      </c>
      <c r="K29" s="50">
        <v>-1800</v>
      </c>
      <c r="L29" s="50">
        <v>0</v>
      </c>
      <c r="M29" s="50">
        <v>0</v>
      </c>
      <c r="N29" s="51">
        <v>0</v>
      </c>
      <c r="O29" s="48"/>
      <c r="P29" s="48"/>
      <c r="Q29" s="48"/>
      <c r="R29" s="49">
        <v>0</v>
      </c>
      <c r="S29" s="48"/>
      <c r="T29" s="48"/>
      <c r="U29" s="48"/>
      <c r="V29" s="49">
        <v>0</v>
      </c>
      <c r="W29" s="48"/>
      <c r="X29" s="48"/>
      <c r="Y29" s="48"/>
      <c r="Z29" s="49">
        <v>0</v>
      </c>
      <c r="AA29" s="48"/>
      <c r="AB29" s="48"/>
      <c r="AC29" s="48"/>
      <c r="AD29" s="49">
        <v>0</v>
      </c>
      <c r="AE29" s="48"/>
      <c r="AF29" s="48"/>
      <c r="AG29" s="48"/>
      <c r="AH29" s="49">
        <v>0</v>
      </c>
      <c r="AI29" s="48"/>
      <c r="AJ29" s="48"/>
      <c r="AK29" s="48"/>
      <c r="AL29" s="49">
        <v>0</v>
      </c>
      <c r="AM29" s="48"/>
      <c r="AN29" s="48"/>
      <c r="AO29" s="48"/>
      <c r="AP29" s="49">
        <v>0</v>
      </c>
      <c r="AQ29" s="48"/>
      <c r="AR29" s="50"/>
      <c r="AS29" s="50"/>
      <c r="AT29" s="51">
        <v>0</v>
      </c>
      <c r="AU29" s="48"/>
      <c r="AV29" s="50"/>
      <c r="AW29" s="50"/>
      <c r="AX29" s="51">
        <v>0</v>
      </c>
      <c r="AY29" s="50">
        <v>-5400</v>
      </c>
      <c r="AZ29" s="50">
        <v>0</v>
      </c>
      <c r="BA29" s="50">
        <v>0</v>
      </c>
      <c r="BB29" s="49">
        <v>0</v>
      </c>
      <c r="BC29" s="52" t="s">
        <v>792</v>
      </c>
      <c r="BD29" s="52" t="s">
        <v>792</v>
      </c>
      <c r="BE29" s="52" t="s">
        <v>806</v>
      </c>
      <c r="BF29" s="52" t="s">
        <v>812</v>
      </c>
    </row>
    <row r="30" spans="1:58" x14ac:dyDescent="0.2">
      <c r="A30" s="47">
        <v>209341</v>
      </c>
      <c r="B30" s="48" t="s">
        <v>656</v>
      </c>
      <c r="C30" s="48">
        <v>455733.48</v>
      </c>
      <c r="D30" s="48">
        <v>768340</v>
      </c>
      <c r="E30" s="48">
        <v>104</v>
      </c>
      <c r="F30" s="49">
        <v>17.79421141682068</v>
      </c>
      <c r="G30" s="48">
        <v>797233.48</v>
      </c>
      <c r="H30" s="48">
        <v>805980</v>
      </c>
      <c r="I30" s="48">
        <v>103</v>
      </c>
      <c r="J30" s="49">
        <v>30.663587036899177</v>
      </c>
      <c r="K30" s="50">
        <v>604803.47</v>
      </c>
      <c r="L30" s="50">
        <v>1111320</v>
      </c>
      <c r="M30" s="50">
        <v>147</v>
      </c>
      <c r="N30" s="51">
        <v>16.326624284634487</v>
      </c>
      <c r="O30" s="48"/>
      <c r="P30" s="48"/>
      <c r="Q30" s="48"/>
      <c r="R30" s="49">
        <v>0</v>
      </c>
      <c r="S30" s="48"/>
      <c r="T30" s="48"/>
      <c r="U30" s="48"/>
      <c r="V30" s="49">
        <v>0</v>
      </c>
      <c r="W30" s="48"/>
      <c r="X30" s="48"/>
      <c r="Y30" s="48"/>
      <c r="Z30" s="49">
        <v>0</v>
      </c>
      <c r="AA30" s="48"/>
      <c r="AB30" s="48"/>
      <c r="AC30" s="48"/>
      <c r="AD30" s="49">
        <v>0</v>
      </c>
      <c r="AE30" s="48"/>
      <c r="AF30" s="48"/>
      <c r="AG30" s="48"/>
      <c r="AH30" s="49">
        <v>0</v>
      </c>
      <c r="AI30" s="48"/>
      <c r="AJ30" s="48"/>
      <c r="AK30" s="48"/>
      <c r="AL30" s="49">
        <v>0</v>
      </c>
      <c r="AM30" s="48"/>
      <c r="AN30" s="48"/>
      <c r="AO30" s="48"/>
      <c r="AP30" s="49">
        <v>0</v>
      </c>
      <c r="AQ30" s="48"/>
      <c r="AR30" s="50"/>
      <c r="AS30" s="50"/>
      <c r="AT30" s="51">
        <v>0</v>
      </c>
      <c r="AU30" s="48"/>
      <c r="AV30" s="50"/>
      <c r="AW30" s="50"/>
      <c r="AX30" s="51">
        <v>0</v>
      </c>
      <c r="AY30" s="50">
        <v>1857770.43</v>
      </c>
      <c r="AZ30" s="50">
        <v>2685640</v>
      </c>
      <c r="BA30" s="50">
        <v>354</v>
      </c>
      <c r="BB30" s="49">
        <v>21.444007137963389</v>
      </c>
      <c r="BC30" s="52" t="s">
        <v>792</v>
      </c>
      <c r="BD30" s="52" t="s">
        <v>792</v>
      </c>
      <c r="BE30" s="52" t="s">
        <v>806</v>
      </c>
      <c r="BF30" s="52" t="s">
        <v>812</v>
      </c>
    </row>
    <row r="31" spans="1:58" x14ac:dyDescent="0.2">
      <c r="A31" s="47">
        <v>209652</v>
      </c>
      <c r="B31" s="48" t="s">
        <v>666</v>
      </c>
      <c r="C31" s="48">
        <v>569076.21</v>
      </c>
      <c r="D31" s="48">
        <v>4902650</v>
      </c>
      <c r="E31" s="48">
        <v>615</v>
      </c>
      <c r="F31" s="49">
        <v>3.4822567998939351</v>
      </c>
      <c r="G31" s="48">
        <v>455622.16</v>
      </c>
      <c r="H31" s="48">
        <v>5236570</v>
      </c>
      <c r="I31" s="48">
        <v>653</v>
      </c>
      <c r="J31" s="49">
        <v>2.6972401705696663</v>
      </c>
      <c r="K31" s="50">
        <v>124398.82</v>
      </c>
      <c r="L31" s="50">
        <v>6771940</v>
      </c>
      <c r="M31" s="50">
        <v>849</v>
      </c>
      <c r="N31" s="51">
        <v>0.55109239006842947</v>
      </c>
      <c r="O31" s="48"/>
      <c r="P31" s="48"/>
      <c r="Q31" s="48"/>
      <c r="R31" s="49">
        <v>0</v>
      </c>
      <c r="S31" s="48"/>
      <c r="T31" s="48"/>
      <c r="U31" s="48"/>
      <c r="V31" s="49">
        <v>0</v>
      </c>
      <c r="W31" s="48"/>
      <c r="X31" s="48"/>
      <c r="Y31" s="48"/>
      <c r="Z31" s="49">
        <v>0</v>
      </c>
      <c r="AA31" s="48"/>
      <c r="AB31" s="48"/>
      <c r="AC31" s="48"/>
      <c r="AD31" s="49">
        <v>0</v>
      </c>
      <c r="AE31" s="48"/>
      <c r="AF31" s="48"/>
      <c r="AG31" s="48"/>
      <c r="AH31" s="49">
        <v>0</v>
      </c>
      <c r="AI31" s="48"/>
      <c r="AJ31" s="48"/>
      <c r="AK31" s="48"/>
      <c r="AL31" s="49">
        <v>0</v>
      </c>
      <c r="AM31" s="48"/>
      <c r="AN31" s="48"/>
      <c r="AO31" s="48"/>
      <c r="AP31" s="49">
        <v>0</v>
      </c>
      <c r="AQ31" s="48"/>
      <c r="AR31" s="50"/>
      <c r="AS31" s="50"/>
      <c r="AT31" s="51">
        <v>0</v>
      </c>
      <c r="AU31" s="48"/>
      <c r="AV31" s="50"/>
      <c r="AW31" s="50"/>
      <c r="AX31" s="51">
        <v>0</v>
      </c>
      <c r="AY31" s="50">
        <v>1149097.19</v>
      </c>
      <c r="AZ31" s="50">
        <v>16911160</v>
      </c>
      <c r="BA31" s="50">
        <v>2117</v>
      </c>
      <c r="BB31" s="49">
        <v>2.1064204282852272</v>
      </c>
      <c r="BC31" s="52" t="s">
        <v>792</v>
      </c>
      <c r="BD31" s="52" t="s">
        <v>792</v>
      </c>
      <c r="BE31" s="52" t="s">
        <v>806</v>
      </c>
      <c r="BF31" s="52" t="s">
        <v>812</v>
      </c>
    </row>
    <row r="32" spans="1:58" x14ac:dyDescent="0.2">
      <c r="A32" s="47">
        <v>209702</v>
      </c>
      <c r="B32" s="48" t="s">
        <v>668</v>
      </c>
      <c r="C32" s="48">
        <v>296379.71999999997</v>
      </c>
      <c r="D32" s="48">
        <v>792840</v>
      </c>
      <c r="E32" s="48">
        <v>104</v>
      </c>
      <c r="F32" s="49">
        <v>11.214610261843498</v>
      </c>
      <c r="G32" s="48">
        <v>-620.28</v>
      </c>
      <c r="H32" s="48">
        <v>0</v>
      </c>
      <c r="I32" s="48">
        <v>0</v>
      </c>
      <c r="J32" s="49">
        <v>0</v>
      </c>
      <c r="K32" s="50">
        <v>63314.720000000001</v>
      </c>
      <c r="L32" s="50">
        <v>264600</v>
      </c>
      <c r="M32" s="50">
        <v>35</v>
      </c>
      <c r="N32" s="51">
        <v>7.1785396825396823</v>
      </c>
      <c r="O32" s="48"/>
      <c r="P32" s="48"/>
      <c r="Q32" s="48"/>
      <c r="R32" s="49">
        <v>0</v>
      </c>
      <c r="S32" s="48"/>
      <c r="T32" s="48"/>
      <c r="U32" s="48"/>
      <c r="V32" s="49">
        <v>0</v>
      </c>
      <c r="W32" s="48"/>
      <c r="X32" s="48"/>
      <c r="Y32" s="48"/>
      <c r="Z32" s="49">
        <v>0</v>
      </c>
      <c r="AA32" s="48"/>
      <c r="AB32" s="48"/>
      <c r="AC32" s="48"/>
      <c r="AD32" s="49">
        <v>0</v>
      </c>
      <c r="AE32" s="48"/>
      <c r="AF32" s="48"/>
      <c r="AG32" s="48"/>
      <c r="AH32" s="49">
        <v>0</v>
      </c>
      <c r="AI32" s="48"/>
      <c r="AJ32" s="48"/>
      <c r="AK32" s="48"/>
      <c r="AL32" s="49">
        <v>0</v>
      </c>
      <c r="AM32" s="48"/>
      <c r="AN32" s="48"/>
      <c r="AO32" s="48"/>
      <c r="AP32" s="49">
        <v>0</v>
      </c>
      <c r="AQ32" s="48"/>
      <c r="AR32" s="50"/>
      <c r="AS32" s="50"/>
      <c r="AT32" s="51">
        <v>0</v>
      </c>
      <c r="AU32" s="48"/>
      <c r="AV32" s="50"/>
      <c r="AW32" s="50"/>
      <c r="AX32" s="51">
        <v>0</v>
      </c>
      <c r="AY32" s="50">
        <v>359074.15999999992</v>
      </c>
      <c r="AZ32" s="50">
        <v>1057440</v>
      </c>
      <c r="BA32" s="50">
        <v>139</v>
      </c>
      <c r="BB32" s="49">
        <v>10.526648282644876</v>
      </c>
      <c r="BC32" s="52" t="s">
        <v>792</v>
      </c>
      <c r="BD32" s="52" t="s">
        <v>792</v>
      </c>
      <c r="BE32" s="52" t="s">
        <v>806</v>
      </c>
      <c r="BF32" s="52" t="s">
        <v>812</v>
      </c>
    </row>
    <row r="33" spans="1:58" x14ac:dyDescent="0.2">
      <c r="A33" s="47">
        <v>209895</v>
      </c>
      <c r="B33" s="48" t="s">
        <v>675</v>
      </c>
      <c r="C33" s="48">
        <v>-3525</v>
      </c>
      <c r="D33" s="48">
        <v>254400</v>
      </c>
      <c r="E33" s="48">
        <v>35</v>
      </c>
      <c r="F33" s="49">
        <v>-0.41568396226415094</v>
      </c>
      <c r="G33" s="48">
        <v>-5275</v>
      </c>
      <c r="H33" s="48">
        <v>0</v>
      </c>
      <c r="I33" s="48">
        <v>0</v>
      </c>
      <c r="J33" s="49">
        <v>0</v>
      </c>
      <c r="K33" s="50">
        <v>-22225</v>
      </c>
      <c r="L33" s="50">
        <v>352700</v>
      </c>
      <c r="M33" s="50">
        <v>45</v>
      </c>
      <c r="N33" s="51">
        <v>-1.8904167848029487</v>
      </c>
      <c r="O33" s="48"/>
      <c r="P33" s="48"/>
      <c r="Q33" s="48"/>
      <c r="R33" s="49">
        <v>0</v>
      </c>
      <c r="S33" s="48"/>
      <c r="T33" s="48"/>
      <c r="U33" s="48"/>
      <c r="V33" s="49">
        <v>0</v>
      </c>
      <c r="W33" s="48"/>
      <c r="X33" s="48"/>
      <c r="Y33" s="48"/>
      <c r="Z33" s="49">
        <v>0</v>
      </c>
      <c r="AA33" s="48"/>
      <c r="AB33" s="48"/>
      <c r="AC33" s="48"/>
      <c r="AD33" s="49">
        <v>0</v>
      </c>
      <c r="AE33" s="48"/>
      <c r="AF33" s="48"/>
      <c r="AG33" s="48"/>
      <c r="AH33" s="49">
        <v>0</v>
      </c>
      <c r="AI33" s="48"/>
      <c r="AJ33" s="48"/>
      <c r="AK33" s="48"/>
      <c r="AL33" s="49">
        <v>0</v>
      </c>
      <c r="AM33" s="48"/>
      <c r="AN33" s="48"/>
      <c r="AO33" s="48"/>
      <c r="AP33" s="49">
        <v>0</v>
      </c>
      <c r="AQ33" s="48"/>
      <c r="AR33" s="50"/>
      <c r="AS33" s="50"/>
      <c r="AT33" s="51">
        <v>0</v>
      </c>
      <c r="AU33" s="48"/>
      <c r="AV33" s="50"/>
      <c r="AW33" s="50"/>
      <c r="AX33" s="51">
        <v>0</v>
      </c>
      <c r="AY33" s="50">
        <v>-31025</v>
      </c>
      <c r="AZ33" s="50">
        <v>607100</v>
      </c>
      <c r="BA33" s="50">
        <v>80</v>
      </c>
      <c r="BB33" s="49">
        <v>-1.5842118267171801</v>
      </c>
      <c r="BC33" s="52" t="s">
        <v>792</v>
      </c>
      <c r="BD33" s="52" t="s">
        <v>792</v>
      </c>
      <c r="BE33" s="52" t="s">
        <v>806</v>
      </c>
      <c r="BF33" s="52" t="s">
        <v>812</v>
      </c>
    </row>
    <row r="34" spans="1:58" x14ac:dyDescent="0.2">
      <c r="A34" s="47">
        <v>204146</v>
      </c>
      <c r="B34" s="48" t="s">
        <v>732</v>
      </c>
      <c r="C34" s="48">
        <v>78858.12</v>
      </c>
      <c r="D34" s="48">
        <v>0</v>
      </c>
      <c r="E34" s="48">
        <v>0</v>
      </c>
      <c r="F34" s="49">
        <v>0</v>
      </c>
      <c r="G34" s="48">
        <v>0</v>
      </c>
      <c r="H34" s="48">
        <v>0</v>
      </c>
      <c r="I34" s="48">
        <v>0</v>
      </c>
      <c r="J34" s="49">
        <v>0</v>
      </c>
      <c r="K34" s="50">
        <v>0</v>
      </c>
      <c r="L34" s="50">
        <v>0</v>
      </c>
      <c r="M34" s="50">
        <v>0</v>
      </c>
      <c r="N34" s="51">
        <v>0</v>
      </c>
      <c r="O34" s="48"/>
      <c r="P34" s="48"/>
      <c r="Q34" s="48"/>
      <c r="R34" s="49">
        <v>0</v>
      </c>
      <c r="S34" s="48"/>
      <c r="T34" s="48"/>
      <c r="U34" s="48"/>
      <c r="V34" s="49">
        <v>0</v>
      </c>
      <c r="W34" s="48"/>
      <c r="X34" s="48"/>
      <c r="Y34" s="48"/>
      <c r="Z34" s="49">
        <v>0</v>
      </c>
      <c r="AA34" s="48"/>
      <c r="AB34" s="48"/>
      <c r="AC34" s="48"/>
      <c r="AD34" s="49">
        <v>0</v>
      </c>
      <c r="AE34" s="48"/>
      <c r="AF34" s="48"/>
      <c r="AG34" s="48"/>
      <c r="AH34" s="49">
        <v>0</v>
      </c>
      <c r="AI34" s="48"/>
      <c r="AJ34" s="48"/>
      <c r="AK34" s="48"/>
      <c r="AL34" s="49">
        <v>0</v>
      </c>
      <c r="AM34" s="48"/>
      <c r="AN34" s="48"/>
      <c r="AO34" s="48"/>
      <c r="AP34" s="49">
        <v>0</v>
      </c>
      <c r="AQ34" s="48"/>
      <c r="AR34" s="50"/>
      <c r="AS34" s="50"/>
      <c r="AT34" s="51">
        <v>0</v>
      </c>
      <c r="AU34" s="48"/>
      <c r="AV34" s="50"/>
      <c r="AW34" s="50"/>
      <c r="AX34" s="51">
        <v>0</v>
      </c>
      <c r="AY34" s="50">
        <v>78858.12</v>
      </c>
      <c r="AZ34" s="50">
        <v>0</v>
      </c>
      <c r="BA34" s="50">
        <v>0</v>
      </c>
      <c r="BB34" s="49">
        <v>0</v>
      </c>
      <c r="BC34" s="52" t="s">
        <v>792</v>
      </c>
      <c r="BD34" s="52" t="s">
        <v>792</v>
      </c>
      <c r="BE34" s="52" t="s">
        <v>806</v>
      </c>
      <c r="BF34" s="52" t="s">
        <v>812</v>
      </c>
    </row>
    <row r="35" spans="1:58" x14ac:dyDescent="0.2">
      <c r="A35" s="47">
        <v>208845</v>
      </c>
      <c r="B35" s="48" t="s">
        <v>734</v>
      </c>
      <c r="C35" s="48">
        <v>255100</v>
      </c>
      <c r="D35" s="48">
        <v>257900</v>
      </c>
      <c r="E35" s="48">
        <v>35</v>
      </c>
      <c r="F35" s="49">
        <v>29.674292361380381</v>
      </c>
      <c r="G35" s="48">
        <v>261750</v>
      </c>
      <c r="H35" s="48">
        <v>287300</v>
      </c>
      <c r="I35" s="48">
        <v>35</v>
      </c>
      <c r="J35" s="49">
        <v>28.243125652627914</v>
      </c>
      <c r="K35" s="50">
        <v>0</v>
      </c>
      <c r="L35" s="50">
        <v>0</v>
      </c>
      <c r="M35" s="50">
        <v>0</v>
      </c>
      <c r="N35" s="51">
        <v>0</v>
      </c>
      <c r="O35" s="48"/>
      <c r="P35" s="48"/>
      <c r="Q35" s="48"/>
      <c r="R35" s="49">
        <v>0</v>
      </c>
      <c r="S35" s="48"/>
      <c r="T35" s="48"/>
      <c r="U35" s="48"/>
      <c r="V35" s="49">
        <v>0</v>
      </c>
      <c r="W35" s="48"/>
      <c r="X35" s="48"/>
      <c r="Y35" s="48"/>
      <c r="Z35" s="49">
        <v>0</v>
      </c>
      <c r="AA35" s="48"/>
      <c r="AB35" s="48"/>
      <c r="AC35" s="48"/>
      <c r="AD35" s="49">
        <v>0</v>
      </c>
      <c r="AE35" s="48"/>
      <c r="AF35" s="48"/>
      <c r="AG35" s="48"/>
      <c r="AH35" s="49">
        <v>0</v>
      </c>
      <c r="AI35" s="48"/>
      <c r="AJ35" s="48"/>
      <c r="AK35" s="48"/>
      <c r="AL35" s="49">
        <v>0</v>
      </c>
      <c r="AM35" s="48"/>
      <c r="AN35" s="48"/>
      <c r="AO35" s="48"/>
      <c r="AP35" s="49">
        <v>0</v>
      </c>
      <c r="AQ35" s="48"/>
      <c r="AR35" s="50"/>
      <c r="AS35" s="50"/>
      <c r="AT35" s="51">
        <v>0</v>
      </c>
      <c r="AU35" s="48"/>
      <c r="AV35" s="50"/>
      <c r="AW35" s="50"/>
      <c r="AX35" s="51">
        <v>0</v>
      </c>
      <c r="AY35" s="50">
        <v>516850</v>
      </c>
      <c r="AZ35" s="50">
        <v>545200</v>
      </c>
      <c r="BA35" s="50">
        <v>70</v>
      </c>
      <c r="BB35" s="49">
        <v>29.388022743947175</v>
      </c>
      <c r="BC35" s="52" t="s">
        <v>792</v>
      </c>
      <c r="BD35" s="52" t="s">
        <v>792</v>
      </c>
      <c r="BE35" s="52" t="s">
        <v>806</v>
      </c>
      <c r="BF35" s="52" t="s">
        <v>812</v>
      </c>
    </row>
    <row r="36" spans="1:58" x14ac:dyDescent="0.2">
      <c r="A36" s="47">
        <v>119117</v>
      </c>
      <c r="B36" s="48" t="s">
        <v>35</v>
      </c>
      <c r="C36" s="48">
        <v>994637.06</v>
      </c>
      <c r="D36" s="48">
        <v>978470.5</v>
      </c>
      <c r="E36" s="48">
        <v>123.55</v>
      </c>
      <c r="F36" s="49">
        <v>30.495668290459449</v>
      </c>
      <c r="G36" s="48">
        <v>654983.06000000006</v>
      </c>
      <c r="H36" s="48">
        <v>1296450</v>
      </c>
      <c r="I36" s="48">
        <v>160</v>
      </c>
      <c r="J36" s="49">
        <v>15.661595017162252</v>
      </c>
      <c r="K36" s="50">
        <v>1353376.26</v>
      </c>
      <c r="L36" s="50">
        <v>2733370</v>
      </c>
      <c r="M36" s="50">
        <v>349</v>
      </c>
      <c r="N36" s="51">
        <v>14.853930422884572</v>
      </c>
      <c r="O36" s="48"/>
      <c r="P36" s="48"/>
      <c r="Q36" s="48"/>
      <c r="R36" s="49">
        <v>0</v>
      </c>
      <c r="S36" s="48"/>
      <c r="T36" s="48"/>
      <c r="U36" s="48"/>
      <c r="V36" s="49">
        <v>0</v>
      </c>
      <c r="W36" s="48"/>
      <c r="X36" s="48"/>
      <c r="Y36" s="48"/>
      <c r="Z36" s="49">
        <v>0</v>
      </c>
      <c r="AA36" s="48"/>
      <c r="AB36" s="48"/>
      <c r="AC36" s="48"/>
      <c r="AD36" s="49">
        <v>0</v>
      </c>
      <c r="AE36" s="48"/>
      <c r="AF36" s="48"/>
      <c r="AG36" s="48"/>
      <c r="AH36" s="49">
        <v>0</v>
      </c>
      <c r="AI36" s="48"/>
      <c r="AJ36" s="48"/>
      <c r="AK36" s="48"/>
      <c r="AL36" s="49">
        <v>0</v>
      </c>
      <c r="AM36" s="48"/>
      <c r="AN36" s="48"/>
      <c r="AO36" s="48"/>
      <c r="AP36" s="49">
        <v>0</v>
      </c>
      <c r="AQ36" s="48"/>
      <c r="AR36" s="50"/>
      <c r="AS36" s="50"/>
      <c r="AT36" s="51">
        <v>0</v>
      </c>
      <c r="AU36" s="48"/>
      <c r="AV36" s="50"/>
      <c r="AW36" s="50"/>
      <c r="AX36" s="51">
        <v>0</v>
      </c>
      <c r="AY36" s="50">
        <v>3002996.38</v>
      </c>
      <c r="AZ36" s="50">
        <v>5008290.5</v>
      </c>
      <c r="BA36" s="50">
        <v>632.54999999999995</v>
      </c>
      <c r="BB36" s="49">
        <v>18.587757195793653</v>
      </c>
      <c r="BC36" s="52" t="s">
        <v>792</v>
      </c>
      <c r="BD36" s="52" t="s">
        <v>792</v>
      </c>
      <c r="BE36" s="52" t="s">
        <v>806</v>
      </c>
      <c r="BF36" s="52" t="s">
        <v>812</v>
      </c>
    </row>
    <row r="37" spans="1:58" x14ac:dyDescent="0.2">
      <c r="A37" s="47">
        <v>120662</v>
      </c>
      <c r="B37" s="48" t="s">
        <v>53</v>
      </c>
      <c r="C37" s="48">
        <v>575827.55000000005</v>
      </c>
      <c r="D37" s="48">
        <v>866120</v>
      </c>
      <c r="E37" s="48">
        <v>112</v>
      </c>
      <c r="F37" s="49">
        <v>19.945072853646145</v>
      </c>
      <c r="G37" s="48">
        <v>509015.54</v>
      </c>
      <c r="H37" s="48">
        <v>624620</v>
      </c>
      <c r="I37" s="48">
        <v>77</v>
      </c>
      <c r="J37" s="49">
        <v>25.26253040248471</v>
      </c>
      <c r="K37" s="50">
        <v>554835.04</v>
      </c>
      <c r="L37" s="50">
        <v>601915</v>
      </c>
      <c r="M37" s="50">
        <v>76.5</v>
      </c>
      <c r="N37" s="51">
        <v>27.653491273684825</v>
      </c>
      <c r="O37" s="48"/>
      <c r="P37" s="48"/>
      <c r="Q37" s="48"/>
      <c r="R37" s="49">
        <v>0</v>
      </c>
      <c r="S37" s="48"/>
      <c r="T37" s="48"/>
      <c r="U37" s="48"/>
      <c r="V37" s="49">
        <v>0</v>
      </c>
      <c r="W37" s="48"/>
      <c r="X37" s="48"/>
      <c r="Y37" s="48"/>
      <c r="Z37" s="49">
        <v>0</v>
      </c>
      <c r="AA37" s="48"/>
      <c r="AB37" s="48"/>
      <c r="AC37" s="48"/>
      <c r="AD37" s="49">
        <v>0</v>
      </c>
      <c r="AE37" s="48"/>
      <c r="AF37" s="48"/>
      <c r="AG37" s="48"/>
      <c r="AH37" s="49">
        <v>0</v>
      </c>
      <c r="AI37" s="48"/>
      <c r="AJ37" s="48"/>
      <c r="AK37" s="48"/>
      <c r="AL37" s="49">
        <v>0</v>
      </c>
      <c r="AM37" s="48"/>
      <c r="AN37" s="48"/>
      <c r="AO37" s="48"/>
      <c r="AP37" s="49">
        <v>0</v>
      </c>
      <c r="AQ37" s="48"/>
      <c r="AR37" s="50"/>
      <c r="AS37" s="50"/>
      <c r="AT37" s="51">
        <v>0</v>
      </c>
      <c r="AU37" s="48"/>
      <c r="AV37" s="50"/>
      <c r="AW37" s="50"/>
      <c r="AX37" s="51">
        <v>0</v>
      </c>
      <c r="AY37" s="50">
        <v>1639678.1300000001</v>
      </c>
      <c r="AZ37" s="50">
        <v>2092655</v>
      </c>
      <c r="BA37" s="50">
        <v>265.5</v>
      </c>
      <c r="BB37" s="49">
        <v>24.289728612695356</v>
      </c>
      <c r="BC37" s="52" t="s">
        <v>792</v>
      </c>
      <c r="BD37" s="52" t="s">
        <v>792</v>
      </c>
      <c r="BE37" s="52" t="s">
        <v>806</v>
      </c>
      <c r="BF37" s="52" t="s">
        <v>812</v>
      </c>
    </row>
    <row r="38" spans="1:58" x14ac:dyDescent="0.2">
      <c r="A38" s="47">
        <v>148935</v>
      </c>
      <c r="B38" s="48" t="s">
        <v>149</v>
      </c>
      <c r="C38" s="48">
        <v>959705.19</v>
      </c>
      <c r="D38" s="48">
        <v>1540640</v>
      </c>
      <c r="E38" s="48">
        <v>194</v>
      </c>
      <c r="F38" s="49">
        <v>18.687789295357774</v>
      </c>
      <c r="G38" s="48">
        <v>791864.21</v>
      </c>
      <c r="H38" s="48">
        <v>828300</v>
      </c>
      <c r="I38" s="48">
        <v>105</v>
      </c>
      <c r="J38" s="49">
        <v>29.636352179162138</v>
      </c>
      <c r="K38" s="50">
        <v>1334614.17</v>
      </c>
      <c r="L38" s="50">
        <v>1734950</v>
      </c>
      <c r="M38" s="50">
        <v>220</v>
      </c>
      <c r="N38" s="51">
        <v>23.077567134499553</v>
      </c>
      <c r="O38" s="48"/>
      <c r="P38" s="48"/>
      <c r="Q38" s="48"/>
      <c r="R38" s="49">
        <v>0</v>
      </c>
      <c r="S38" s="48"/>
      <c r="T38" s="48"/>
      <c r="U38" s="48"/>
      <c r="V38" s="49">
        <v>0</v>
      </c>
      <c r="W38" s="48"/>
      <c r="X38" s="48"/>
      <c r="Y38" s="48"/>
      <c r="Z38" s="49">
        <v>0</v>
      </c>
      <c r="AA38" s="48"/>
      <c r="AB38" s="48"/>
      <c r="AC38" s="48"/>
      <c r="AD38" s="49">
        <v>0</v>
      </c>
      <c r="AE38" s="48"/>
      <c r="AF38" s="48"/>
      <c r="AG38" s="48"/>
      <c r="AH38" s="49">
        <v>0</v>
      </c>
      <c r="AI38" s="48"/>
      <c r="AJ38" s="48"/>
      <c r="AK38" s="48"/>
      <c r="AL38" s="49">
        <v>0</v>
      </c>
      <c r="AM38" s="48"/>
      <c r="AN38" s="48"/>
      <c r="AO38" s="48"/>
      <c r="AP38" s="49">
        <v>0</v>
      </c>
      <c r="AQ38" s="48"/>
      <c r="AR38" s="50"/>
      <c r="AS38" s="50"/>
      <c r="AT38" s="51">
        <v>0</v>
      </c>
      <c r="AU38" s="48"/>
      <c r="AV38" s="50"/>
      <c r="AW38" s="50"/>
      <c r="AX38" s="51">
        <v>0</v>
      </c>
      <c r="AY38" s="50">
        <v>3086183.57</v>
      </c>
      <c r="AZ38" s="50">
        <v>4103890</v>
      </c>
      <c r="BA38" s="50">
        <v>519</v>
      </c>
      <c r="BB38" s="49">
        <v>23.31244031150932</v>
      </c>
      <c r="BC38" s="52" t="s">
        <v>792</v>
      </c>
      <c r="BD38" s="52" t="s">
        <v>792</v>
      </c>
      <c r="BE38" s="52" t="s">
        <v>806</v>
      </c>
      <c r="BF38" s="52" t="s">
        <v>812</v>
      </c>
    </row>
    <row r="39" spans="1:58" x14ac:dyDescent="0.2">
      <c r="A39" s="47">
        <v>172250</v>
      </c>
      <c r="B39" s="48" t="s">
        <v>205</v>
      </c>
      <c r="C39" s="48">
        <v>-14825.33</v>
      </c>
      <c r="D39" s="48">
        <v>704125</v>
      </c>
      <c r="E39" s="48">
        <v>87.5</v>
      </c>
      <c r="F39" s="49">
        <v>-0.6316490679921889</v>
      </c>
      <c r="G39" s="48">
        <v>-13678.33</v>
      </c>
      <c r="H39" s="48">
        <v>280160</v>
      </c>
      <c r="I39" s="48">
        <v>34</v>
      </c>
      <c r="J39" s="49">
        <v>-1.513521666190748</v>
      </c>
      <c r="K39" s="50">
        <v>151626.17000000001</v>
      </c>
      <c r="L39" s="50">
        <v>652930</v>
      </c>
      <c r="M39" s="50">
        <v>82</v>
      </c>
      <c r="N39" s="51">
        <v>6.9667270610938399</v>
      </c>
      <c r="O39" s="48"/>
      <c r="P39" s="48"/>
      <c r="Q39" s="48"/>
      <c r="R39" s="49">
        <v>0</v>
      </c>
      <c r="S39" s="48"/>
      <c r="T39" s="48"/>
      <c r="U39" s="48"/>
      <c r="V39" s="49">
        <v>0</v>
      </c>
      <c r="W39" s="48"/>
      <c r="X39" s="48"/>
      <c r="Y39" s="48"/>
      <c r="Z39" s="49">
        <v>0</v>
      </c>
      <c r="AA39" s="48"/>
      <c r="AB39" s="48"/>
      <c r="AC39" s="48"/>
      <c r="AD39" s="49">
        <v>0</v>
      </c>
      <c r="AE39" s="48"/>
      <c r="AF39" s="48"/>
      <c r="AG39" s="48"/>
      <c r="AH39" s="49">
        <v>0</v>
      </c>
      <c r="AI39" s="48"/>
      <c r="AJ39" s="48"/>
      <c r="AK39" s="48"/>
      <c r="AL39" s="49">
        <v>0</v>
      </c>
      <c r="AM39" s="48"/>
      <c r="AN39" s="48"/>
      <c r="AO39" s="48"/>
      <c r="AP39" s="49">
        <v>0</v>
      </c>
      <c r="AQ39" s="48"/>
      <c r="AR39" s="50"/>
      <c r="AS39" s="50"/>
      <c r="AT39" s="51">
        <v>0</v>
      </c>
      <c r="AU39" s="48"/>
      <c r="AV39" s="50"/>
      <c r="AW39" s="50"/>
      <c r="AX39" s="51">
        <v>0</v>
      </c>
      <c r="AY39" s="50">
        <v>123122.51000000001</v>
      </c>
      <c r="AZ39" s="50">
        <v>1637215</v>
      </c>
      <c r="BA39" s="50">
        <v>203.5</v>
      </c>
      <c r="BB39" s="49">
        <v>2.33127464016638</v>
      </c>
      <c r="BC39" s="52" t="s">
        <v>792</v>
      </c>
      <c r="BD39" s="52" t="s">
        <v>792</v>
      </c>
      <c r="BE39" s="52" t="s">
        <v>806</v>
      </c>
      <c r="BF39" s="52" t="s">
        <v>812</v>
      </c>
    </row>
    <row r="40" spans="1:58" x14ac:dyDescent="0.2">
      <c r="A40" s="47">
        <v>175565</v>
      </c>
      <c r="B40" s="48" t="s">
        <v>284</v>
      </c>
      <c r="C40" s="48">
        <v>203528.12</v>
      </c>
      <c r="D40" s="48">
        <v>394500</v>
      </c>
      <c r="E40" s="48">
        <v>50</v>
      </c>
      <c r="F40" s="49">
        <v>15.477423574144487</v>
      </c>
      <c r="G40" s="48">
        <v>153528.12</v>
      </c>
      <c r="H40" s="48">
        <v>0</v>
      </c>
      <c r="I40" s="48">
        <v>0</v>
      </c>
      <c r="J40" s="49">
        <v>0</v>
      </c>
      <c r="K40" s="50">
        <v>-6271.88</v>
      </c>
      <c r="L40" s="50">
        <v>0</v>
      </c>
      <c r="M40" s="50">
        <v>0</v>
      </c>
      <c r="N40" s="51">
        <v>0</v>
      </c>
      <c r="O40" s="48"/>
      <c r="P40" s="48"/>
      <c r="Q40" s="48"/>
      <c r="R40" s="49">
        <v>0</v>
      </c>
      <c r="S40" s="48"/>
      <c r="T40" s="48"/>
      <c r="U40" s="48"/>
      <c r="V40" s="49">
        <v>0</v>
      </c>
      <c r="W40" s="48"/>
      <c r="X40" s="48"/>
      <c r="Y40" s="48"/>
      <c r="Z40" s="49">
        <v>0</v>
      </c>
      <c r="AA40" s="48"/>
      <c r="AB40" s="48"/>
      <c r="AC40" s="48"/>
      <c r="AD40" s="49">
        <v>0</v>
      </c>
      <c r="AE40" s="48"/>
      <c r="AF40" s="48"/>
      <c r="AG40" s="48"/>
      <c r="AH40" s="49">
        <v>0</v>
      </c>
      <c r="AI40" s="48"/>
      <c r="AJ40" s="48"/>
      <c r="AK40" s="48"/>
      <c r="AL40" s="49">
        <v>0</v>
      </c>
      <c r="AM40" s="48"/>
      <c r="AN40" s="48"/>
      <c r="AO40" s="48"/>
      <c r="AP40" s="49">
        <v>0</v>
      </c>
      <c r="AQ40" s="48"/>
      <c r="AR40" s="50"/>
      <c r="AS40" s="50"/>
      <c r="AT40" s="51">
        <v>0</v>
      </c>
      <c r="AU40" s="48"/>
      <c r="AV40" s="50"/>
      <c r="AW40" s="50"/>
      <c r="AX40" s="51">
        <v>0</v>
      </c>
      <c r="AY40" s="50">
        <v>350784.36</v>
      </c>
      <c r="AZ40" s="50">
        <v>394500</v>
      </c>
      <c r="BA40" s="50">
        <v>50</v>
      </c>
      <c r="BB40" s="49">
        <v>27.564803954372621</v>
      </c>
      <c r="BC40" s="52" t="s">
        <v>792</v>
      </c>
      <c r="BD40" s="52" t="s">
        <v>792</v>
      </c>
      <c r="BE40" s="52" t="s">
        <v>806</v>
      </c>
      <c r="BF40" s="52" t="s">
        <v>812</v>
      </c>
    </row>
    <row r="41" spans="1:58" x14ac:dyDescent="0.2">
      <c r="A41" s="47">
        <v>176833</v>
      </c>
      <c r="B41" s="48" t="s">
        <v>315</v>
      </c>
      <c r="C41" s="48">
        <v>-761732.43</v>
      </c>
      <c r="D41" s="48">
        <v>7669490</v>
      </c>
      <c r="E41" s="48">
        <v>971</v>
      </c>
      <c r="F41" s="49">
        <v>-2.9795948492011859</v>
      </c>
      <c r="G41" s="48">
        <v>-407471.45</v>
      </c>
      <c r="H41" s="48">
        <v>5253750</v>
      </c>
      <c r="I41" s="48">
        <v>640</v>
      </c>
      <c r="J41" s="49">
        <v>-2.4043045348560552</v>
      </c>
      <c r="K41" s="50">
        <v>-835768.38</v>
      </c>
      <c r="L41" s="50">
        <v>5337225</v>
      </c>
      <c r="M41" s="50">
        <v>670</v>
      </c>
      <c r="N41" s="51">
        <v>-4.6977692340120569</v>
      </c>
      <c r="O41" s="48"/>
      <c r="P41" s="48"/>
      <c r="Q41" s="48"/>
      <c r="R41" s="49">
        <v>0</v>
      </c>
      <c r="S41" s="48"/>
      <c r="T41" s="48"/>
      <c r="U41" s="48"/>
      <c r="V41" s="49">
        <v>0</v>
      </c>
      <c r="W41" s="48"/>
      <c r="X41" s="48"/>
      <c r="Y41" s="48"/>
      <c r="Z41" s="49">
        <v>0</v>
      </c>
      <c r="AA41" s="48"/>
      <c r="AB41" s="48"/>
      <c r="AC41" s="48"/>
      <c r="AD41" s="49">
        <v>0</v>
      </c>
      <c r="AE41" s="48"/>
      <c r="AF41" s="48"/>
      <c r="AG41" s="48"/>
      <c r="AH41" s="49">
        <v>0</v>
      </c>
      <c r="AI41" s="48"/>
      <c r="AJ41" s="48"/>
      <c r="AK41" s="48"/>
      <c r="AL41" s="49">
        <v>0</v>
      </c>
      <c r="AM41" s="48"/>
      <c r="AN41" s="48"/>
      <c r="AO41" s="48"/>
      <c r="AP41" s="49">
        <v>0</v>
      </c>
      <c r="AQ41" s="48"/>
      <c r="AR41" s="50"/>
      <c r="AS41" s="50"/>
      <c r="AT41" s="51">
        <v>0</v>
      </c>
      <c r="AU41" s="48"/>
      <c r="AV41" s="50"/>
      <c r="AW41" s="50"/>
      <c r="AX41" s="51">
        <v>0</v>
      </c>
      <c r="AY41" s="50">
        <v>-2004972.2600000002</v>
      </c>
      <c r="AZ41" s="50">
        <v>18260465</v>
      </c>
      <c r="BA41" s="50">
        <v>2281</v>
      </c>
      <c r="BB41" s="49">
        <v>-3.4037545078945146</v>
      </c>
      <c r="BC41" s="52" t="s">
        <v>792</v>
      </c>
      <c r="BD41" s="52" t="s">
        <v>792</v>
      </c>
      <c r="BE41" s="52" t="s">
        <v>806</v>
      </c>
      <c r="BF41" s="52" t="s">
        <v>812</v>
      </c>
    </row>
    <row r="42" spans="1:58" x14ac:dyDescent="0.2">
      <c r="A42" s="47">
        <v>177295</v>
      </c>
      <c r="B42" s="48" t="s">
        <v>328</v>
      </c>
      <c r="C42" s="48">
        <v>862788.2</v>
      </c>
      <c r="D42" s="48">
        <v>3029220</v>
      </c>
      <c r="E42" s="48">
        <v>398</v>
      </c>
      <c r="F42" s="49">
        <v>8.5446570404262481</v>
      </c>
      <c r="G42" s="48">
        <v>195903.01</v>
      </c>
      <c r="H42" s="48">
        <v>3364900</v>
      </c>
      <c r="I42" s="48">
        <v>410</v>
      </c>
      <c r="J42" s="49">
        <v>1.8048064756753546</v>
      </c>
      <c r="K42" s="50">
        <v>3152498.21</v>
      </c>
      <c r="L42" s="50">
        <v>10258180</v>
      </c>
      <c r="M42" s="50">
        <v>1288</v>
      </c>
      <c r="N42" s="51">
        <v>9.2194664453148611</v>
      </c>
      <c r="O42" s="48"/>
      <c r="P42" s="48"/>
      <c r="Q42" s="48"/>
      <c r="R42" s="49">
        <v>0</v>
      </c>
      <c r="S42" s="48"/>
      <c r="T42" s="48"/>
      <c r="U42" s="48"/>
      <c r="V42" s="49">
        <v>0</v>
      </c>
      <c r="W42" s="48"/>
      <c r="X42" s="48"/>
      <c r="Y42" s="48"/>
      <c r="Z42" s="49">
        <v>0</v>
      </c>
      <c r="AA42" s="48"/>
      <c r="AB42" s="48"/>
      <c r="AC42" s="48"/>
      <c r="AD42" s="49">
        <v>0</v>
      </c>
      <c r="AE42" s="48"/>
      <c r="AF42" s="48"/>
      <c r="AG42" s="48"/>
      <c r="AH42" s="49">
        <v>0</v>
      </c>
      <c r="AI42" s="48"/>
      <c r="AJ42" s="48"/>
      <c r="AK42" s="48"/>
      <c r="AL42" s="49">
        <v>0</v>
      </c>
      <c r="AM42" s="48"/>
      <c r="AN42" s="48"/>
      <c r="AO42" s="48"/>
      <c r="AP42" s="49">
        <v>0</v>
      </c>
      <c r="AQ42" s="48"/>
      <c r="AR42" s="50"/>
      <c r="AS42" s="50"/>
      <c r="AT42" s="51">
        <v>0</v>
      </c>
      <c r="AU42" s="48"/>
      <c r="AV42" s="50"/>
      <c r="AW42" s="50"/>
      <c r="AX42" s="51">
        <v>0</v>
      </c>
      <c r="AY42" s="50">
        <v>4211189.42</v>
      </c>
      <c r="AZ42" s="50">
        <v>16652300</v>
      </c>
      <c r="BA42" s="50">
        <v>2096</v>
      </c>
      <c r="BB42" s="49">
        <v>7.8395700305663478</v>
      </c>
      <c r="BC42" s="52" t="s">
        <v>792</v>
      </c>
      <c r="BD42" s="52" t="s">
        <v>792</v>
      </c>
      <c r="BE42" s="52" t="s">
        <v>806</v>
      </c>
      <c r="BF42" s="52" t="s">
        <v>812</v>
      </c>
    </row>
    <row r="43" spans="1:58" x14ac:dyDescent="0.2">
      <c r="A43" s="47">
        <v>177314</v>
      </c>
      <c r="B43" s="48" t="s">
        <v>333</v>
      </c>
      <c r="C43" s="48">
        <v>-11770.18</v>
      </c>
      <c r="D43" s="48">
        <v>0</v>
      </c>
      <c r="E43" s="48">
        <v>0</v>
      </c>
      <c r="F43" s="49">
        <v>0</v>
      </c>
      <c r="G43" s="48">
        <v>-11770.18</v>
      </c>
      <c r="H43" s="48">
        <v>0</v>
      </c>
      <c r="I43" s="48">
        <v>0</v>
      </c>
      <c r="J43" s="49">
        <v>0</v>
      </c>
      <c r="K43" s="50">
        <v>-11770.18</v>
      </c>
      <c r="L43" s="50">
        <v>0</v>
      </c>
      <c r="M43" s="50">
        <v>0</v>
      </c>
      <c r="N43" s="51">
        <v>0</v>
      </c>
      <c r="O43" s="48"/>
      <c r="P43" s="48"/>
      <c r="Q43" s="48"/>
      <c r="R43" s="49">
        <v>0</v>
      </c>
      <c r="S43" s="48"/>
      <c r="T43" s="48"/>
      <c r="U43" s="48"/>
      <c r="V43" s="49">
        <v>0</v>
      </c>
      <c r="W43" s="48"/>
      <c r="X43" s="48"/>
      <c r="Y43" s="48"/>
      <c r="Z43" s="49">
        <v>0</v>
      </c>
      <c r="AA43" s="48"/>
      <c r="AB43" s="48"/>
      <c r="AC43" s="48"/>
      <c r="AD43" s="49">
        <v>0</v>
      </c>
      <c r="AE43" s="48"/>
      <c r="AF43" s="48"/>
      <c r="AG43" s="48"/>
      <c r="AH43" s="49">
        <v>0</v>
      </c>
      <c r="AI43" s="48"/>
      <c r="AJ43" s="48"/>
      <c r="AK43" s="48"/>
      <c r="AL43" s="49">
        <v>0</v>
      </c>
      <c r="AM43" s="48"/>
      <c r="AN43" s="48"/>
      <c r="AO43" s="48"/>
      <c r="AP43" s="49">
        <v>0</v>
      </c>
      <c r="AQ43" s="48"/>
      <c r="AR43" s="50"/>
      <c r="AS43" s="50"/>
      <c r="AT43" s="51">
        <v>0</v>
      </c>
      <c r="AU43" s="48"/>
      <c r="AV43" s="50"/>
      <c r="AW43" s="50"/>
      <c r="AX43" s="51">
        <v>0</v>
      </c>
      <c r="AY43" s="50">
        <v>-35310.54</v>
      </c>
      <c r="AZ43" s="50">
        <v>0</v>
      </c>
      <c r="BA43" s="50">
        <v>0</v>
      </c>
      <c r="BB43" s="49">
        <v>0</v>
      </c>
      <c r="BC43" s="52" t="s">
        <v>792</v>
      </c>
      <c r="BD43" s="52" t="s">
        <v>792</v>
      </c>
      <c r="BE43" s="52" t="s">
        <v>806</v>
      </c>
      <c r="BF43" s="52" t="s">
        <v>812</v>
      </c>
    </row>
    <row r="44" spans="1:58" x14ac:dyDescent="0.2">
      <c r="A44" s="47">
        <v>177982</v>
      </c>
      <c r="B44" s="48" t="s">
        <v>357</v>
      </c>
      <c r="C44" s="48">
        <v>284228.75</v>
      </c>
      <c r="D44" s="48">
        <v>126150</v>
      </c>
      <c r="E44" s="48">
        <v>15</v>
      </c>
      <c r="F44" s="49">
        <v>67.593043995243761</v>
      </c>
      <c r="G44" s="48">
        <v>500255.73</v>
      </c>
      <c r="H44" s="48">
        <v>707410</v>
      </c>
      <c r="I44" s="48">
        <v>86</v>
      </c>
      <c r="J44" s="49">
        <v>21.922121018928202</v>
      </c>
      <c r="K44" s="50">
        <v>570872.73</v>
      </c>
      <c r="L44" s="50">
        <v>356685</v>
      </c>
      <c r="M44" s="50">
        <v>44</v>
      </c>
      <c r="N44" s="51">
        <v>48.014864376130198</v>
      </c>
      <c r="O44" s="48"/>
      <c r="P44" s="48"/>
      <c r="Q44" s="48"/>
      <c r="R44" s="49">
        <v>0</v>
      </c>
      <c r="S44" s="48"/>
      <c r="T44" s="48"/>
      <c r="U44" s="48"/>
      <c r="V44" s="49">
        <v>0</v>
      </c>
      <c r="W44" s="48"/>
      <c r="X44" s="48"/>
      <c r="Y44" s="48"/>
      <c r="Z44" s="49">
        <v>0</v>
      </c>
      <c r="AA44" s="48"/>
      <c r="AB44" s="48"/>
      <c r="AC44" s="48"/>
      <c r="AD44" s="49">
        <v>0</v>
      </c>
      <c r="AE44" s="48"/>
      <c r="AF44" s="48"/>
      <c r="AG44" s="48"/>
      <c r="AH44" s="49">
        <v>0</v>
      </c>
      <c r="AI44" s="48"/>
      <c r="AJ44" s="48"/>
      <c r="AK44" s="48"/>
      <c r="AL44" s="49">
        <v>0</v>
      </c>
      <c r="AM44" s="48"/>
      <c r="AN44" s="48"/>
      <c r="AO44" s="48"/>
      <c r="AP44" s="49">
        <v>0</v>
      </c>
      <c r="AQ44" s="48"/>
      <c r="AR44" s="50"/>
      <c r="AS44" s="50"/>
      <c r="AT44" s="51">
        <v>0</v>
      </c>
      <c r="AU44" s="48"/>
      <c r="AV44" s="50"/>
      <c r="AW44" s="50"/>
      <c r="AX44" s="51">
        <v>0</v>
      </c>
      <c r="AY44" s="50">
        <v>1355357.21</v>
      </c>
      <c r="AZ44" s="50">
        <v>1190245</v>
      </c>
      <c r="BA44" s="50">
        <v>145</v>
      </c>
      <c r="BB44" s="49">
        <v>35.300357077744493</v>
      </c>
      <c r="BC44" s="52" t="s">
        <v>792</v>
      </c>
      <c r="BD44" s="52" t="s">
        <v>792</v>
      </c>
      <c r="BE44" s="52" t="s">
        <v>806</v>
      </c>
      <c r="BF44" s="52" t="s">
        <v>812</v>
      </c>
    </row>
    <row r="45" spans="1:58" x14ac:dyDescent="0.2">
      <c r="A45" s="47">
        <v>178019</v>
      </c>
      <c r="B45" s="48" t="s">
        <v>358</v>
      </c>
      <c r="C45" s="48">
        <v>0</v>
      </c>
      <c r="D45" s="48">
        <v>0</v>
      </c>
      <c r="E45" s="48">
        <v>0</v>
      </c>
      <c r="F45" s="49">
        <v>0</v>
      </c>
      <c r="G45" s="48">
        <v>0</v>
      </c>
      <c r="H45" s="48">
        <v>0</v>
      </c>
      <c r="I45" s="48">
        <v>0</v>
      </c>
      <c r="J45" s="49">
        <v>0</v>
      </c>
      <c r="K45" s="50">
        <v>0</v>
      </c>
      <c r="L45" s="50">
        <v>0</v>
      </c>
      <c r="M45" s="50">
        <v>0</v>
      </c>
      <c r="N45" s="51">
        <v>0</v>
      </c>
      <c r="O45" s="48"/>
      <c r="P45" s="48"/>
      <c r="Q45" s="48"/>
      <c r="R45" s="49">
        <v>0</v>
      </c>
      <c r="S45" s="48"/>
      <c r="T45" s="48"/>
      <c r="U45" s="48"/>
      <c r="V45" s="49">
        <v>0</v>
      </c>
      <c r="W45" s="48"/>
      <c r="X45" s="48"/>
      <c r="Y45" s="48"/>
      <c r="Z45" s="49">
        <v>0</v>
      </c>
      <c r="AA45" s="48"/>
      <c r="AB45" s="48"/>
      <c r="AC45" s="48"/>
      <c r="AD45" s="49">
        <v>0</v>
      </c>
      <c r="AE45" s="48"/>
      <c r="AF45" s="48"/>
      <c r="AG45" s="48"/>
      <c r="AH45" s="49">
        <v>0</v>
      </c>
      <c r="AI45" s="48"/>
      <c r="AJ45" s="48"/>
      <c r="AK45" s="48"/>
      <c r="AL45" s="49">
        <v>0</v>
      </c>
      <c r="AM45" s="48"/>
      <c r="AN45" s="48"/>
      <c r="AO45" s="48"/>
      <c r="AP45" s="49">
        <v>0</v>
      </c>
      <c r="AQ45" s="48"/>
      <c r="AR45" s="50"/>
      <c r="AS45" s="50"/>
      <c r="AT45" s="51">
        <v>0</v>
      </c>
      <c r="AU45" s="48"/>
      <c r="AV45" s="50"/>
      <c r="AW45" s="50"/>
      <c r="AX45" s="51">
        <v>0</v>
      </c>
      <c r="AY45" s="50">
        <v>0</v>
      </c>
      <c r="AZ45" s="50">
        <v>0</v>
      </c>
      <c r="BA45" s="50">
        <v>0</v>
      </c>
      <c r="BB45" s="49">
        <v>0</v>
      </c>
      <c r="BC45" s="52" t="s">
        <v>792</v>
      </c>
      <c r="BD45" s="52" t="s">
        <v>792</v>
      </c>
      <c r="BE45" s="52" t="s">
        <v>806</v>
      </c>
      <c r="BF45" s="52" t="s">
        <v>812</v>
      </c>
    </row>
    <row r="46" spans="1:58" x14ac:dyDescent="0.2">
      <c r="A46" s="47">
        <v>178031</v>
      </c>
      <c r="B46" s="48" t="s">
        <v>186</v>
      </c>
      <c r="C46" s="48">
        <v>62797.52</v>
      </c>
      <c r="D46" s="48">
        <v>1222590</v>
      </c>
      <c r="E46" s="48">
        <v>154</v>
      </c>
      <c r="F46" s="49">
        <v>1.5409299928839595</v>
      </c>
      <c r="G46" s="48">
        <v>-54284.480000000003</v>
      </c>
      <c r="H46" s="48">
        <v>894600</v>
      </c>
      <c r="I46" s="48">
        <v>110</v>
      </c>
      <c r="J46" s="49">
        <v>-1.8810852671585065</v>
      </c>
      <c r="K46" s="50">
        <v>-71466.48</v>
      </c>
      <c r="L46" s="50">
        <v>968500</v>
      </c>
      <c r="M46" s="50">
        <v>125</v>
      </c>
      <c r="N46" s="51">
        <v>-2.2137267940113579</v>
      </c>
      <c r="O46" s="48"/>
      <c r="P46" s="48"/>
      <c r="Q46" s="48"/>
      <c r="R46" s="49">
        <v>0</v>
      </c>
      <c r="S46" s="48"/>
      <c r="T46" s="48"/>
      <c r="U46" s="48"/>
      <c r="V46" s="49">
        <v>0</v>
      </c>
      <c r="W46" s="48"/>
      <c r="X46" s="48"/>
      <c r="Y46" s="48"/>
      <c r="Z46" s="49">
        <v>0</v>
      </c>
      <c r="AA46" s="48"/>
      <c r="AB46" s="48"/>
      <c r="AC46" s="48"/>
      <c r="AD46" s="49">
        <v>0</v>
      </c>
      <c r="AE46" s="48"/>
      <c r="AF46" s="48"/>
      <c r="AG46" s="48"/>
      <c r="AH46" s="49">
        <v>0</v>
      </c>
      <c r="AI46" s="48"/>
      <c r="AJ46" s="48"/>
      <c r="AK46" s="48"/>
      <c r="AL46" s="49">
        <v>0</v>
      </c>
      <c r="AM46" s="48"/>
      <c r="AN46" s="48"/>
      <c r="AO46" s="48"/>
      <c r="AP46" s="49">
        <v>0</v>
      </c>
      <c r="AQ46" s="48"/>
      <c r="AR46" s="50"/>
      <c r="AS46" s="50"/>
      <c r="AT46" s="51">
        <v>0</v>
      </c>
      <c r="AU46" s="48"/>
      <c r="AV46" s="50"/>
      <c r="AW46" s="50"/>
      <c r="AX46" s="51">
        <v>0</v>
      </c>
      <c r="AY46" s="50">
        <v>-62953.440000000002</v>
      </c>
      <c r="AZ46" s="50">
        <v>3085690</v>
      </c>
      <c r="BA46" s="50">
        <v>389</v>
      </c>
      <c r="BB46" s="49">
        <v>-0.63245388875745778</v>
      </c>
      <c r="BC46" s="52" t="s">
        <v>792</v>
      </c>
      <c r="BD46" s="52" t="s">
        <v>792</v>
      </c>
      <c r="BE46" s="52" t="s">
        <v>806</v>
      </c>
      <c r="BF46" s="52" t="s">
        <v>812</v>
      </c>
    </row>
    <row r="47" spans="1:58" x14ac:dyDescent="0.2">
      <c r="A47" s="47">
        <v>178626</v>
      </c>
      <c r="B47" s="48" t="s">
        <v>382</v>
      </c>
      <c r="C47" s="48">
        <v>-503.36</v>
      </c>
      <c r="D47" s="48">
        <v>0</v>
      </c>
      <c r="E47" s="48">
        <v>0</v>
      </c>
      <c r="F47" s="49">
        <v>0</v>
      </c>
      <c r="G47" s="48">
        <v>-4503.3599999999997</v>
      </c>
      <c r="H47" s="48">
        <v>85100</v>
      </c>
      <c r="I47" s="48">
        <v>10</v>
      </c>
      <c r="J47" s="49">
        <v>-1.6404719153936544</v>
      </c>
      <c r="K47" s="50">
        <v>73096.639999999999</v>
      </c>
      <c r="L47" s="50">
        <v>81100</v>
      </c>
      <c r="M47" s="50">
        <v>10</v>
      </c>
      <c r="N47" s="51">
        <v>27.039447595561033</v>
      </c>
      <c r="O47" s="48"/>
      <c r="P47" s="48"/>
      <c r="Q47" s="48"/>
      <c r="R47" s="49">
        <v>0</v>
      </c>
      <c r="S47" s="48"/>
      <c r="T47" s="48"/>
      <c r="U47" s="48"/>
      <c r="V47" s="49">
        <v>0</v>
      </c>
      <c r="W47" s="48"/>
      <c r="X47" s="48"/>
      <c r="Y47" s="48"/>
      <c r="Z47" s="49">
        <v>0</v>
      </c>
      <c r="AA47" s="48"/>
      <c r="AB47" s="48"/>
      <c r="AC47" s="48"/>
      <c r="AD47" s="49">
        <v>0</v>
      </c>
      <c r="AE47" s="48"/>
      <c r="AF47" s="48"/>
      <c r="AG47" s="48"/>
      <c r="AH47" s="49">
        <v>0</v>
      </c>
      <c r="AI47" s="48"/>
      <c r="AJ47" s="48"/>
      <c r="AK47" s="48"/>
      <c r="AL47" s="49">
        <v>0</v>
      </c>
      <c r="AM47" s="48"/>
      <c r="AN47" s="48"/>
      <c r="AO47" s="48"/>
      <c r="AP47" s="49">
        <v>0</v>
      </c>
      <c r="AQ47" s="48"/>
      <c r="AR47" s="50"/>
      <c r="AS47" s="50"/>
      <c r="AT47" s="51">
        <v>0</v>
      </c>
      <c r="AU47" s="48"/>
      <c r="AV47" s="50"/>
      <c r="AW47" s="50"/>
      <c r="AX47" s="51">
        <v>0</v>
      </c>
      <c r="AY47" s="50">
        <v>68089.919999999998</v>
      </c>
      <c r="AZ47" s="50">
        <v>166200</v>
      </c>
      <c r="BA47" s="50">
        <v>20</v>
      </c>
      <c r="BB47" s="49">
        <v>12.700285920577617</v>
      </c>
      <c r="BC47" s="52" t="s">
        <v>792</v>
      </c>
      <c r="BD47" s="52" t="s">
        <v>792</v>
      </c>
      <c r="BE47" s="52" t="s">
        <v>806</v>
      </c>
      <c r="BF47" s="52" t="s">
        <v>812</v>
      </c>
    </row>
    <row r="48" spans="1:58" x14ac:dyDescent="0.2">
      <c r="A48" s="47">
        <v>179879</v>
      </c>
      <c r="B48" s="48" t="s">
        <v>424</v>
      </c>
      <c r="C48" s="48">
        <v>285820.34999999998</v>
      </c>
      <c r="D48" s="48">
        <v>291900</v>
      </c>
      <c r="E48" s="48">
        <v>35</v>
      </c>
      <c r="F48" s="49">
        <v>29.375164439876666</v>
      </c>
      <c r="G48" s="48">
        <v>256733.35</v>
      </c>
      <c r="H48" s="48">
        <v>525100</v>
      </c>
      <c r="I48" s="48">
        <v>65</v>
      </c>
      <c r="J48" s="49">
        <v>15.156606075033327</v>
      </c>
      <c r="K48" s="50">
        <v>-24569.65</v>
      </c>
      <c r="L48" s="50">
        <v>246690</v>
      </c>
      <c r="M48" s="50">
        <v>31</v>
      </c>
      <c r="N48" s="51">
        <v>-2.9879180347804941</v>
      </c>
      <c r="O48" s="48"/>
      <c r="P48" s="48"/>
      <c r="Q48" s="48"/>
      <c r="R48" s="49">
        <v>0</v>
      </c>
      <c r="S48" s="48"/>
      <c r="T48" s="48"/>
      <c r="U48" s="48"/>
      <c r="V48" s="49">
        <v>0</v>
      </c>
      <c r="W48" s="48"/>
      <c r="X48" s="48"/>
      <c r="Y48" s="48"/>
      <c r="Z48" s="49">
        <v>0</v>
      </c>
      <c r="AA48" s="48"/>
      <c r="AB48" s="48"/>
      <c r="AC48" s="48"/>
      <c r="AD48" s="49">
        <v>0</v>
      </c>
      <c r="AE48" s="48"/>
      <c r="AF48" s="48"/>
      <c r="AG48" s="48"/>
      <c r="AH48" s="49">
        <v>0</v>
      </c>
      <c r="AI48" s="48"/>
      <c r="AJ48" s="48"/>
      <c r="AK48" s="48"/>
      <c r="AL48" s="49">
        <v>0</v>
      </c>
      <c r="AM48" s="48"/>
      <c r="AN48" s="48"/>
      <c r="AO48" s="48"/>
      <c r="AP48" s="49">
        <v>0</v>
      </c>
      <c r="AQ48" s="48"/>
      <c r="AR48" s="50"/>
      <c r="AS48" s="50"/>
      <c r="AT48" s="51">
        <v>0</v>
      </c>
      <c r="AU48" s="48"/>
      <c r="AV48" s="50"/>
      <c r="AW48" s="50"/>
      <c r="AX48" s="51">
        <v>0</v>
      </c>
      <c r="AY48" s="50">
        <v>517984.04999999993</v>
      </c>
      <c r="AZ48" s="50">
        <v>1063690</v>
      </c>
      <c r="BA48" s="50">
        <v>131</v>
      </c>
      <c r="BB48" s="49">
        <v>15.096038836503116</v>
      </c>
      <c r="BC48" s="52" t="s">
        <v>792</v>
      </c>
      <c r="BD48" s="52" t="s">
        <v>792</v>
      </c>
      <c r="BE48" s="52" t="s">
        <v>806</v>
      </c>
      <c r="BF48" s="52" t="s">
        <v>812</v>
      </c>
    </row>
    <row r="49" spans="1:58" x14ac:dyDescent="0.2">
      <c r="A49" s="47">
        <v>201578</v>
      </c>
      <c r="B49" s="48" t="s">
        <v>456</v>
      </c>
      <c r="C49" s="48">
        <v>109579.17</v>
      </c>
      <c r="D49" s="48">
        <v>114885</v>
      </c>
      <c r="E49" s="48">
        <v>13.5</v>
      </c>
      <c r="F49" s="49">
        <v>28.61448491970231</v>
      </c>
      <c r="G49" s="48">
        <v>71894.17</v>
      </c>
      <c r="H49" s="48">
        <v>12765</v>
      </c>
      <c r="I49" s="48">
        <v>1.5</v>
      </c>
      <c r="J49" s="49">
        <v>174.59610419114767</v>
      </c>
      <c r="K49" s="50">
        <v>-3345.83</v>
      </c>
      <c r="L49" s="50">
        <v>0</v>
      </c>
      <c r="M49" s="50">
        <v>0</v>
      </c>
      <c r="N49" s="51">
        <v>0</v>
      </c>
      <c r="O49" s="48"/>
      <c r="P49" s="48"/>
      <c r="Q49" s="48"/>
      <c r="R49" s="49">
        <v>0</v>
      </c>
      <c r="S49" s="48"/>
      <c r="T49" s="48"/>
      <c r="U49" s="48"/>
      <c r="V49" s="49">
        <v>0</v>
      </c>
      <c r="W49" s="48"/>
      <c r="X49" s="48"/>
      <c r="Y49" s="48"/>
      <c r="Z49" s="49">
        <v>0</v>
      </c>
      <c r="AA49" s="48"/>
      <c r="AB49" s="48"/>
      <c r="AC49" s="48"/>
      <c r="AD49" s="49">
        <v>0</v>
      </c>
      <c r="AE49" s="48"/>
      <c r="AF49" s="48"/>
      <c r="AG49" s="48"/>
      <c r="AH49" s="49">
        <v>0</v>
      </c>
      <c r="AI49" s="48"/>
      <c r="AJ49" s="48"/>
      <c r="AK49" s="48"/>
      <c r="AL49" s="49">
        <v>0</v>
      </c>
      <c r="AM49" s="48"/>
      <c r="AN49" s="48"/>
      <c r="AO49" s="48"/>
      <c r="AP49" s="49">
        <v>0</v>
      </c>
      <c r="AQ49" s="48"/>
      <c r="AR49" s="50"/>
      <c r="AS49" s="50"/>
      <c r="AT49" s="51">
        <v>0</v>
      </c>
      <c r="AU49" s="48"/>
      <c r="AV49" s="50"/>
      <c r="AW49" s="50"/>
      <c r="AX49" s="51">
        <v>0</v>
      </c>
      <c r="AY49" s="50">
        <v>178127.51</v>
      </c>
      <c r="AZ49" s="50">
        <v>127650</v>
      </c>
      <c r="BA49" s="50">
        <v>15</v>
      </c>
      <c r="BB49" s="49">
        <v>43.258541402271838</v>
      </c>
      <c r="BC49" s="52" t="s">
        <v>792</v>
      </c>
      <c r="BD49" s="52" t="s">
        <v>792</v>
      </c>
      <c r="BE49" s="52" t="s">
        <v>806</v>
      </c>
      <c r="BF49" s="52" t="s">
        <v>812</v>
      </c>
    </row>
    <row r="50" spans="1:58" x14ac:dyDescent="0.2">
      <c r="A50" s="47">
        <v>202839</v>
      </c>
      <c r="B50" s="48" t="s">
        <v>480</v>
      </c>
      <c r="C50" s="48">
        <v>-16636.650000000001</v>
      </c>
      <c r="D50" s="48">
        <v>0</v>
      </c>
      <c r="E50" s="48">
        <v>0</v>
      </c>
      <c r="F50" s="49">
        <v>0</v>
      </c>
      <c r="G50" s="48">
        <v>-16636.650000000001</v>
      </c>
      <c r="H50" s="48">
        <v>0</v>
      </c>
      <c r="I50" s="48">
        <v>0</v>
      </c>
      <c r="J50" s="49">
        <v>0</v>
      </c>
      <c r="K50" s="50">
        <v>-16636.650000000001</v>
      </c>
      <c r="L50" s="50">
        <v>0</v>
      </c>
      <c r="M50" s="50">
        <v>0</v>
      </c>
      <c r="N50" s="51">
        <v>0</v>
      </c>
      <c r="O50" s="48"/>
      <c r="P50" s="48"/>
      <c r="Q50" s="48"/>
      <c r="R50" s="49">
        <v>0</v>
      </c>
      <c r="S50" s="48"/>
      <c r="T50" s="48"/>
      <c r="U50" s="48"/>
      <c r="V50" s="49">
        <v>0</v>
      </c>
      <c r="W50" s="48"/>
      <c r="X50" s="48"/>
      <c r="Y50" s="48"/>
      <c r="Z50" s="49">
        <v>0</v>
      </c>
      <c r="AA50" s="48"/>
      <c r="AB50" s="48"/>
      <c r="AC50" s="48"/>
      <c r="AD50" s="49">
        <v>0</v>
      </c>
      <c r="AE50" s="48"/>
      <c r="AF50" s="48"/>
      <c r="AG50" s="48"/>
      <c r="AH50" s="49">
        <v>0</v>
      </c>
      <c r="AI50" s="48"/>
      <c r="AJ50" s="48"/>
      <c r="AK50" s="48"/>
      <c r="AL50" s="49">
        <v>0</v>
      </c>
      <c r="AM50" s="48"/>
      <c r="AN50" s="48"/>
      <c r="AO50" s="48"/>
      <c r="AP50" s="49">
        <v>0</v>
      </c>
      <c r="AQ50" s="48"/>
      <c r="AR50" s="50"/>
      <c r="AS50" s="50"/>
      <c r="AT50" s="51">
        <v>0</v>
      </c>
      <c r="AU50" s="48"/>
      <c r="AV50" s="50"/>
      <c r="AW50" s="50"/>
      <c r="AX50" s="51">
        <v>0</v>
      </c>
      <c r="AY50" s="50">
        <v>-49909.950000000004</v>
      </c>
      <c r="AZ50" s="50">
        <v>0</v>
      </c>
      <c r="BA50" s="50">
        <v>0</v>
      </c>
      <c r="BB50" s="49">
        <v>0</v>
      </c>
      <c r="BC50" s="52" t="s">
        <v>792</v>
      </c>
      <c r="BD50" s="52" t="s">
        <v>792</v>
      </c>
      <c r="BE50" s="52" t="s">
        <v>806</v>
      </c>
      <c r="BF50" s="52" t="s">
        <v>812</v>
      </c>
    </row>
    <row r="51" spans="1:58" x14ac:dyDescent="0.2">
      <c r="A51" s="47">
        <v>202840</v>
      </c>
      <c r="B51" s="48" t="s">
        <v>481</v>
      </c>
      <c r="C51" s="48">
        <v>-21350</v>
      </c>
      <c r="D51" s="48">
        <v>0</v>
      </c>
      <c r="E51" s="48">
        <v>0</v>
      </c>
      <c r="F51" s="49">
        <v>0</v>
      </c>
      <c r="G51" s="48">
        <v>-21350</v>
      </c>
      <c r="H51" s="48">
        <v>0</v>
      </c>
      <c r="I51" s="48">
        <v>0</v>
      </c>
      <c r="J51" s="49">
        <v>0</v>
      </c>
      <c r="K51" s="50">
        <v>-21350</v>
      </c>
      <c r="L51" s="50">
        <v>0</v>
      </c>
      <c r="M51" s="50">
        <v>0</v>
      </c>
      <c r="N51" s="51">
        <v>0</v>
      </c>
      <c r="O51" s="48"/>
      <c r="P51" s="48"/>
      <c r="Q51" s="48"/>
      <c r="R51" s="49">
        <v>0</v>
      </c>
      <c r="S51" s="48"/>
      <c r="T51" s="48"/>
      <c r="U51" s="48"/>
      <c r="V51" s="49">
        <v>0</v>
      </c>
      <c r="W51" s="48"/>
      <c r="X51" s="48"/>
      <c r="Y51" s="48"/>
      <c r="Z51" s="49">
        <v>0</v>
      </c>
      <c r="AA51" s="48"/>
      <c r="AB51" s="48"/>
      <c r="AC51" s="48"/>
      <c r="AD51" s="49">
        <v>0</v>
      </c>
      <c r="AE51" s="48"/>
      <c r="AF51" s="48"/>
      <c r="AG51" s="48"/>
      <c r="AH51" s="49">
        <v>0</v>
      </c>
      <c r="AI51" s="48"/>
      <c r="AJ51" s="48"/>
      <c r="AK51" s="48"/>
      <c r="AL51" s="49">
        <v>0</v>
      </c>
      <c r="AM51" s="48"/>
      <c r="AN51" s="48"/>
      <c r="AO51" s="48"/>
      <c r="AP51" s="49">
        <v>0</v>
      </c>
      <c r="AQ51" s="48"/>
      <c r="AR51" s="50"/>
      <c r="AS51" s="50"/>
      <c r="AT51" s="51">
        <v>0</v>
      </c>
      <c r="AU51" s="48"/>
      <c r="AV51" s="50"/>
      <c r="AW51" s="50"/>
      <c r="AX51" s="51">
        <v>0</v>
      </c>
      <c r="AY51" s="50">
        <v>-64050</v>
      </c>
      <c r="AZ51" s="50">
        <v>0</v>
      </c>
      <c r="BA51" s="50">
        <v>0</v>
      </c>
      <c r="BB51" s="49">
        <v>0</v>
      </c>
      <c r="BC51" s="52" t="s">
        <v>792</v>
      </c>
      <c r="BD51" s="52" t="s">
        <v>792</v>
      </c>
      <c r="BE51" s="52" t="s">
        <v>806</v>
      </c>
      <c r="BF51" s="52" t="s">
        <v>812</v>
      </c>
    </row>
    <row r="52" spans="1:58" x14ac:dyDescent="0.2">
      <c r="A52" s="47">
        <v>202850</v>
      </c>
      <c r="B52" s="48" t="s">
        <v>483</v>
      </c>
      <c r="C52" s="48">
        <v>-157649.32999999999</v>
      </c>
      <c r="D52" s="48">
        <v>4235000</v>
      </c>
      <c r="E52" s="48">
        <v>525</v>
      </c>
      <c r="F52" s="49">
        <v>-1.1167603069657615</v>
      </c>
      <c r="G52" s="48">
        <v>93507.7</v>
      </c>
      <c r="H52" s="48">
        <v>3241840</v>
      </c>
      <c r="I52" s="48">
        <v>391</v>
      </c>
      <c r="J52" s="49">
        <v>0.89416464106803539</v>
      </c>
      <c r="K52" s="50">
        <v>71980.710000000006</v>
      </c>
      <c r="L52" s="50">
        <v>4055180</v>
      </c>
      <c r="M52" s="50">
        <v>507</v>
      </c>
      <c r="N52" s="51">
        <v>0.53250935840086022</v>
      </c>
      <c r="O52" s="48"/>
      <c r="P52" s="48"/>
      <c r="Q52" s="48"/>
      <c r="R52" s="49">
        <v>0</v>
      </c>
      <c r="S52" s="48"/>
      <c r="T52" s="48"/>
      <c r="U52" s="48"/>
      <c r="V52" s="49">
        <v>0</v>
      </c>
      <c r="W52" s="48"/>
      <c r="X52" s="48"/>
      <c r="Y52" s="48"/>
      <c r="Z52" s="49">
        <v>0</v>
      </c>
      <c r="AA52" s="48"/>
      <c r="AB52" s="48"/>
      <c r="AC52" s="48"/>
      <c r="AD52" s="49">
        <v>0</v>
      </c>
      <c r="AE52" s="48"/>
      <c r="AF52" s="48"/>
      <c r="AG52" s="48"/>
      <c r="AH52" s="49">
        <v>0</v>
      </c>
      <c r="AI52" s="48"/>
      <c r="AJ52" s="48"/>
      <c r="AK52" s="48"/>
      <c r="AL52" s="49">
        <v>0</v>
      </c>
      <c r="AM52" s="48"/>
      <c r="AN52" s="48"/>
      <c r="AO52" s="48"/>
      <c r="AP52" s="49">
        <v>0</v>
      </c>
      <c r="AQ52" s="48"/>
      <c r="AR52" s="50"/>
      <c r="AS52" s="50"/>
      <c r="AT52" s="51">
        <v>0</v>
      </c>
      <c r="AU52" s="48"/>
      <c r="AV52" s="50"/>
      <c r="AW52" s="50"/>
      <c r="AX52" s="51">
        <v>0</v>
      </c>
      <c r="AY52" s="50">
        <v>7839.0800000000163</v>
      </c>
      <c r="AZ52" s="50">
        <v>11532020</v>
      </c>
      <c r="BA52" s="50">
        <v>1423</v>
      </c>
      <c r="BB52" s="49">
        <v>2.1072759152342826E-2</v>
      </c>
      <c r="BC52" s="52" t="s">
        <v>792</v>
      </c>
      <c r="BD52" s="52" t="s">
        <v>792</v>
      </c>
      <c r="BE52" s="52" t="s">
        <v>806</v>
      </c>
      <c r="BF52" s="52" t="s">
        <v>812</v>
      </c>
    </row>
    <row r="53" spans="1:58" x14ac:dyDescent="0.2">
      <c r="A53" s="47">
        <v>202852</v>
      </c>
      <c r="B53" s="48" t="s">
        <v>484</v>
      </c>
      <c r="C53" s="48">
        <v>180098.82</v>
      </c>
      <c r="D53" s="48">
        <v>404275</v>
      </c>
      <c r="E53" s="48">
        <v>52.5</v>
      </c>
      <c r="F53" s="49">
        <v>13.364577577144271</v>
      </c>
      <c r="G53" s="48">
        <v>-7101.18</v>
      </c>
      <c r="H53" s="48">
        <v>94100</v>
      </c>
      <c r="I53" s="48">
        <v>10</v>
      </c>
      <c r="J53" s="49">
        <v>-2.3393897980871414</v>
      </c>
      <c r="K53" s="50">
        <v>-20288.68</v>
      </c>
      <c r="L53" s="50">
        <v>363000</v>
      </c>
      <c r="M53" s="50">
        <v>45</v>
      </c>
      <c r="N53" s="51">
        <v>-1.6767504132231406</v>
      </c>
      <c r="O53" s="48"/>
      <c r="P53" s="48"/>
      <c r="Q53" s="48"/>
      <c r="R53" s="49">
        <v>0</v>
      </c>
      <c r="S53" s="48"/>
      <c r="T53" s="48"/>
      <c r="U53" s="48"/>
      <c r="V53" s="49">
        <v>0</v>
      </c>
      <c r="W53" s="48"/>
      <c r="X53" s="48"/>
      <c r="Y53" s="48"/>
      <c r="Z53" s="49">
        <v>0</v>
      </c>
      <c r="AA53" s="48"/>
      <c r="AB53" s="48"/>
      <c r="AC53" s="48"/>
      <c r="AD53" s="49">
        <v>0</v>
      </c>
      <c r="AE53" s="48"/>
      <c r="AF53" s="48"/>
      <c r="AG53" s="48"/>
      <c r="AH53" s="49">
        <v>0</v>
      </c>
      <c r="AI53" s="48"/>
      <c r="AJ53" s="48"/>
      <c r="AK53" s="48"/>
      <c r="AL53" s="49">
        <v>0</v>
      </c>
      <c r="AM53" s="48"/>
      <c r="AN53" s="48"/>
      <c r="AO53" s="48"/>
      <c r="AP53" s="49">
        <v>0</v>
      </c>
      <c r="AQ53" s="48"/>
      <c r="AR53" s="50"/>
      <c r="AS53" s="50"/>
      <c r="AT53" s="51">
        <v>0</v>
      </c>
      <c r="AU53" s="48"/>
      <c r="AV53" s="50"/>
      <c r="AW53" s="50"/>
      <c r="AX53" s="51">
        <v>0</v>
      </c>
      <c r="AY53" s="50">
        <v>152708.96000000002</v>
      </c>
      <c r="AZ53" s="50">
        <v>861375</v>
      </c>
      <c r="BA53" s="50">
        <v>107.5</v>
      </c>
      <c r="BB53" s="49">
        <v>5.495838351472937</v>
      </c>
      <c r="BC53" s="52" t="s">
        <v>792</v>
      </c>
      <c r="BD53" s="52" t="s">
        <v>792</v>
      </c>
      <c r="BE53" s="52" t="s">
        <v>806</v>
      </c>
      <c r="BF53" s="52" t="s">
        <v>812</v>
      </c>
    </row>
    <row r="54" spans="1:58" x14ac:dyDescent="0.2">
      <c r="A54" s="47">
        <v>203165</v>
      </c>
      <c r="B54" s="48" t="s">
        <v>499</v>
      </c>
      <c r="C54" s="48">
        <v>0</v>
      </c>
      <c r="D54" s="48">
        <v>0</v>
      </c>
      <c r="E54" s="48">
        <v>0</v>
      </c>
      <c r="F54" s="49">
        <v>0</v>
      </c>
      <c r="G54" s="48">
        <v>0</v>
      </c>
      <c r="H54" s="48">
        <v>0</v>
      </c>
      <c r="I54" s="48">
        <v>0</v>
      </c>
      <c r="J54" s="49">
        <v>0</v>
      </c>
      <c r="K54" s="50">
        <v>0</v>
      </c>
      <c r="L54" s="50">
        <v>0</v>
      </c>
      <c r="M54" s="50">
        <v>0</v>
      </c>
      <c r="N54" s="51">
        <v>0</v>
      </c>
      <c r="O54" s="48"/>
      <c r="P54" s="48"/>
      <c r="Q54" s="48"/>
      <c r="R54" s="49">
        <v>0</v>
      </c>
      <c r="S54" s="48"/>
      <c r="T54" s="48"/>
      <c r="U54" s="48"/>
      <c r="V54" s="49">
        <v>0</v>
      </c>
      <c r="W54" s="48"/>
      <c r="X54" s="48"/>
      <c r="Y54" s="48"/>
      <c r="Z54" s="49">
        <v>0</v>
      </c>
      <c r="AA54" s="48"/>
      <c r="AB54" s="48"/>
      <c r="AC54" s="48"/>
      <c r="AD54" s="49">
        <v>0</v>
      </c>
      <c r="AE54" s="48"/>
      <c r="AF54" s="48"/>
      <c r="AG54" s="48"/>
      <c r="AH54" s="49">
        <v>0</v>
      </c>
      <c r="AI54" s="48"/>
      <c r="AJ54" s="48"/>
      <c r="AK54" s="48"/>
      <c r="AL54" s="49">
        <v>0</v>
      </c>
      <c r="AM54" s="48"/>
      <c r="AN54" s="48"/>
      <c r="AO54" s="48"/>
      <c r="AP54" s="49">
        <v>0</v>
      </c>
      <c r="AQ54" s="48"/>
      <c r="AR54" s="50"/>
      <c r="AS54" s="50"/>
      <c r="AT54" s="51">
        <v>0</v>
      </c>
      <c r="AU54" s="48"/>
      <c r="AV54" s="50"/>
      <c r="AW54" s="50"/>
      <c r="AX54" s="51">
        <v>0</v>
      </c>
      <c r="AY54" s="50">
        <v>0</v>
      </c>
      <c r="AZ54" s="50">
        <v>0</v>
      </c>
      <c r="BA54" s="50">
        <v>0</v>
      </c>
      <c r="BB54" s="49">
        <v>0</v>
      </c>
      <c r="BC54" s="52" t="s">
        <v>792</v>
      </c>
      <c r="BD54" s="52" t="s">
        <v>792</v>
      </c>
      <c r="BE54" s="52" t="s">
        <v>806</v>
      </c>
      <c r="BF54" s="52" t="s">
        <v>812</v>
      </c>
    </row>
    <row r="55" spans="1:58" x14ac:dyDescent="0.2">
      <c r="A55" s="47">
        <v>203329</v>
      </c>
      <c r="B55" s="48" t="s">
        <v>502</v>
      </c>
      <c r="C55" s="48">
        <v>358246.76</v>
      </c>
      <c r="D55" s="48">
        <v>488200</v>
      </c>
      <c r="E55" s="48">
        <v>60</v>
      </c>
      <c r="F55" s="49">
        <v>22.014344121261779</v>
      </c>
      <c r="G55" s="48">
        <v>419471.75</v>
      </c>
      <c r="H55" s="48">
        <v>508100</v>
      </c>
      <c r="I55" s="48">
        <v>60</v>
      </c>
      <c r="J55" s="49">
        <v>25.592647608738435</v>
      </c>
      <c r="K55" s="50">
        <v>379786.75</v>
      </c>
      <c r="L55" s="50">
        <v>414100</v>
      </c>
      <c r="M55" s="50">
        <v>50</v>
      </c>
      <c r="N55" s="51">
        <v>27.514133059647428</v>
      </c>
      <c r="O55" s="48"/>
      <c r="P55" s="48"/>
      <c r="Q55" s="48"/>
      <c r="R55" s="49">
        <v>0</v>
      </c>
      <c r="S55" s="48"/>
      <c r="T55" s="48"/>
      <c r="U55" s="48"/>
      <c r="V55" s="49">
        <v>0</v>
      </c>
      <c r="W55" s="48"/>
      <c r="X55" s="48"/>
      <c r="Y55" s="48"/>
      <c r="Z55" s="49">
        <v>0</v>
      </c>
      <c r="AA55" s="48"/>
      <c r="AB55" s="48"/>
      <c r="AC55" s="48"/>
      <c r="AD55" s="49">
        <v>0</v>
      </c>
      <c r="AE55" s="48"/>
      <c r="AF55" s="48"/>
      <c r="AG55" s="48"/>
      <c r="AH55" s="49">
        <v>0</v>
      </c>
      <c r="AI55" s="48"/>
      <c r="AJ55" s="48"/>
      <c r="AK55" s="48"/>
      <c r="AL55" s="49">
        <v>0</v>
      </c>
      <c r="AM55" s="48"/>
      <c r="AN55" s="48"/>
      <c r="AO55" s="48"/>
      <c r="AP55" s="49">
        <v>0</v>
      </c>
      <c r="AQ55" s="48"/>
      <c r="AR55" s="50"/>
      <c r="AS55" s="50"/>
      <c r="AT55" s="51">
        <v>0</v>
      </c>
      <c r="AU55" s="48"/>
      <c r="AV55" s="50"/>
      <c r="AW55" s="50"/>
      <c r="AX55" s="51">
        <v>0</v>
      </c>
      <c r="AY55" s="50">
        <v>1157505.26</v>
      </c>
      <c r="AZ55" s="50">
        <v>1410400</v>
      </c>
      <c r="BA55" s="50">
        <v>170</v>
      </c>
      <c r="BB55" s="49">
        <v>25.441479764605788</v>
      </c>
      <c r="BC55" s="52" t="s">
        <v>792</v>
      </c>
      <c r="BD55" s="52" t="s">
        <v>792</v>
      </c>
      <c r="BE55" s="52" t="s">
        <v>806</v>
      </c>
      <c r="BF55" s="52" t="s">
        <v>812</v>
      </c>
    </row>
    <row r="56" spans="1:58" x14ac:dyDescent="0.2">
      <c r="A56" s="47">
        <v>206398</v>
      </c>
      <c r="B56" s="48" t="s">
        <v>570</v>
      </c>
      <c r="C56" s="48">
        <v>549856.49</v>
      </c>
      <c r="D56" s="48">
        <v>514800</v>
      </c>
      <c r="E56" s="48">
        <v>70</v>
      </c>
      <c r="F56" s="49">
        <v>32.042918997668998</v>
      </c>
      <c r="G56" s="48">
        <v>550.49</v>
      </c>
      <c r="H56" s="48">
        <v>0</v>
      </c>
      <c r="I56" s="48">
        <v>0</v>
      </c>
      <c r="J56" s="49">
        <v>0</v>
      </c>
      <c r="K56" s="50">
        <v>364195.49</v>
      </c>
      <c r="L56" s="50">
        <v>1003570</v>
      </c>
      <c r="M56" s="50">
        <v>133</v>
      </c>
      <c r="N56" s="51">
        <v>10.886998116723296</v>
      </c>
      <c r="O56" s="48"/>
      <c r="P56" s="48"/>
      <c r="Q56" s="48"/>
      <c r="R56" s="49">
        <v>0</v>
      </c>
      <c r="S56" s="48"/>
      <c r="T56" s="48"/>
      <c r="U56" s="48"/>
      <c r="V56" s="49">
        <v>0</v>
      </c>
      <c r="W56" s="48"/>
      <c r="X56" s="48"/>
      <c r="Y56" s="48"/>
      <c r="Z56" s="49">
        <v>0</v>
      </c>
      <c r="AA56" s="48"/>
      <c r="AB56" s="48"/>
      <c r="AC56" s="48"/>
      <c r="AD56" s="49">
        <v>0</v>
      </c>
      <c r="AE56" s="48"/>
      <c r="AF56" s="48"/>
      <c r="AG56" s="48"/>
      <c r="AH56" s="49">
        <v>0</v>
      </c>
      <c r="AI56" s="48"/>
      <c r="AJ56" s="48"/>
      <c r="AK56" s="48"/>
      <c r="AL56" s="49">
        <v>0</v>
      </c>
      <c r="AM56" s="48"/>
      <c r="AN56" s="48"/>
      <c r="AO56" s="48"/>
      <c r="AP56" s="49">
        <v>0</v>
      </c>
      <c r="AQ56" s="48"/>
      <c r="AR56" s="50"/>
      <c r="AS56" s="50"/>
      <c r="AT56" s="51">
        <v>0</v>
      </c>
      <c r="AU56" s="48"/>
      <c r="AV56" s="50"/>
      <c r="AW56" s="50"/>
      <c r="AX56" s="51">
        <v>0</v>
      </c>
      <c r="AY56" s="50">
        <v>914602.47</v>
      </c>
      <c r="AZ56" s="50">
        <v>1518370</v>
      </c>
      <c r="BA56" s="50">
        <v>203</v>
      </c>
      <c r="BB56" s="49">
        <v>18.673101134769521</v>
      </c>
      <c r="BC56" s="52" t="s">
        <v>792</v>
      </c>
      <c r="BD56" s="52" t="s">
        <v>792</v>
      </c>
      <c r="BE56" s="52" t="s">
        <v>806</v>
      </c>
      <c r="BF56" s="52" t="s">
        <v>812</v>
      </c>
    </row>
    <row r="57" spans="1:58" x14ac:dyDescent="0.2">
      <c r="A57" s="47">
        <v>208192</v>
      </c>
      <c r="B57" s="48" t="s">
        <v>620</v>
      </c>
      <c r="C57" s="48">
        <v>436065.97</v>
      </c>
      <c r="D57" s="48">
        <v>510100</v>
      </c>
      <c r="E57" s="48">
        <v>65</v>
      </c>
      <c r="F57" s="49">
        <v>25.645910801803566</v>
      </c>
      <c r="G57" s="48">
        <v>-497.03</v>
      </c>
      <c r="H57" s="48">
        <v>0</v>
      </c>
      <c r="I57" s="48">
        <v>0</v>
      </c>
      <c r="J57" s="49">
        <v>0</v>
      </c>
      <c r="K57" s="50">
        <v>401902.97</v>
      </c>
      <c r="L57" s="50">
        <v>437700</v>
      </c>
      <c r="M57" s="50">
        <v>55</v>
      </c>
      <c r="N57" s="51">
        <v>27.546468128855377</v>
      </c>
      <c r="O57" s="48"/>
      <c r="P57" s="48"/>
      <c r="Q57" s="48"/>
      <c r="R57" s="49">
        <v>0</v>
      </c>
      <c r="S57" s="48"/>
      <c r="T57" s="48"/>
      <c r="U57" s="48"/>
      <c r="V57" s="49">
        <v>0</v>
      </c>
      <c r="W57" s="48"/>
      <c r="X57" s="48"/>
      <c r="Y57" s="48"/>
      <c r="Z57" s="49">
        <v>0</v>
      </c>
      <c r="AA57" s="48"/>
      <c r="AB57" s="48"/>
      <c r="AC57" s="48"/>
      <c r="AD57" s="49">
        <v>0</v>
      </c>
      <c r="AE57" s="48"/>
      <c r="AF57" s="48"/>
      <c r="AG57" s="48"/>
      <c r="AH57" s="49">
        <v>0</v>
      </c>
      <c r="AI57" s="48"/>
      <c r="AJ57" s="48"/>
      <c r="AK57" s="48"/>
      <c r="AL57" s="49">
        <v>0</v>
      </c>
      <c r="AM57" s="48"/>
      <c r="AN57" s="48"/>
      <c r="AO57" s="48"/>
      <c r="AP57" s="49">
        <v>0</v>
      </c>
      <c r="AQ57" s="48"/>
      <c r="AR57" s="50"/>
      <c r="AS57" s="50"/>
      <c r="AT57" s="51">
        <v>0</v>
      </c>
      <c r="AU57" s="48"/>
      <c r="AV57" s="50"/>
      <c r="AW57" s="50"/>
      <c r="AX57" s="51">
        <v>0</v>
      </c>
      <c r="AY57" s="50">
        <v>837471.90999999992</v>
      </c>
      <c r="AZ57" s="50">
        <v>947800</v>
      </c>
      <c r="BA57" s="50">
        <v>120</v>
      </c>
      <c r="BB57" s="49">
        <v>27.391463610466339</v>
      </c>
      <c r="BC57" s="52" t="s">
        <v>792</v>
      </c>
      <c r="BD57" s="52" t="s">
        <v>792</v>
      </c>
      <c r="BE57" s="52" t="s">
        <v>806</v>
      </c>
      <c r="BF57" s="52" t="s">
        <v>812</v>
      </c>
    </row>
    <row r="58" spans="1:58" x14ac:dyDescent="0.2">
      <c r="A58" s="47">
        <v>209443</v>
      </c>
      <c r="B58" s="48" t="s">
        <v>657</v>
      </c>
      <c r="C58" s="48">
        <v>39203.1</v>
      </c>
      <c r="D58" s="48">
        <v>0</v>
      </c>
      <c r="E58" s="48">
        <v>0</v>
      </c>
      <c r="F58" s="49">
        <v>0</v>
      </c>
      <c r="G58" s="48">
        <v>-99.9</v>
      </c>
      <c r="H58" s="48">
        <v>0</v>
      </c>
      <c r="I58" s="48">
        <v>0</v>
      </c>
      <c r="J58" s="49">
        <v>0</v>
      </c>
      <c r="K58" s="50">
        <v>84020.09</v>
      </c>
      <c r="L58" s="50">
        <v>137870</v>
      </c>
      <c r="M58" s="50">
        <v>17</v>
      </c>
      <c r="N58" s="51">
        <v>18.282459563356785</v>
      </c>
      <c r="O58" s="48"/>
      <c r="P58" s="48"/>
      <c r="Q58" s="48"/>
      <c r="R58" s="49">
        <v>0</v>
      </c>
      <c r="S58" s="48"/>
      <c r="T58" s="48"/>
      <c r="U58" s="48"/>
      <c r="V58" s="49">
        <v>0</v>
      </c>
      <c r="W58" s="48"/>
      <c r="X58" s="48"/>
      <c r="Y58" s="48"/>
      <c r="Z58" s="49">
        <v>0</v>
      </c>
      <c r="AA58" s="48"/>
      <c r="AB58" s="48"/>
      <c r="AC58" s="48"/>
      <c r="AD58" s="49">
        <v>0</v>
      </c>
      <c r="AE58" s="48"/>
      <c r="AF58" s="48"/>
      <c r="AG58" s="48"/>
      <c r="AH58" s="49">
        <v>0</v>
      </c>
      <c r="AI58" s="48"/>
      <c r="AJ58" s="48"/>
      <c r="AK58" s="48"/>
      <c r="AL58" s="49">
        <v>0</v>
      </c>
      <c r="AM58" s="48"/>
      <c r="AN58" s="48"/>
      <c r="AO58" s="48"/>
      <c r="AP58" s="49">
        <v>0</v>
      </c>
      <c r="AQ58" s="48"/>
      <c r="AR58" s="50"/>
      <c r="AS58" s="50"/>
      <c r="AT58" s="51">
        <v>0</v>
      </c>
      <c r="AU58" s="48"/>
      <c r="AV58" s="50"/>
      <c r="AW58" s="50"/>
      <c r="AX58" s="51">
        <v>0</v>
      </c>
      <c r="AY58" s="50">
        <v>123123.29</v>
      </c>
      <c r="AZ58" s="50">
        <v>137870</v>
      </c>
      <c r="BA58" s="50">
        <v>17</v>
      </c>
      <c r="BB58" s="49">
        <v>27.684209690287954</v>
      </c>
      <c r="BC58" s="52" t="s">
        <v>792</v>
      </c>
      <c r="BD58" s="52" t="s">
        <v>792</v>
      </c>
      <c r="BE58" s="52" t="s">
        <v>806</v>
      </c>
      <c r="BF58" s="52" t="s">
        <v>812</v>
      </c>
    </row>
    <row r="59" spans="1:58" x14ac:dyDescent="0.2">
      <c r="A59" s="47">
        <v>209487</v>
      </c>
      <c r="B59" s="48" t="s">
        <v>659</v>
      </c>
      <c r="C59" s="48">
        <v>398209.94</v>
      </c>
      <c r="D59" s="48">
        <v>1287075</v>
      </c>
      <c r="E59" s="48">
        <v>157.5</v>
      </c>
      <c r="F59" s="49">
        <v>9.281742089621817</v>
      </c>
      <c r="G59" s="48">
        <v>106559.94</v>
      </c>
      <c r="H59" s="48">
        <v>571800</v>
      </c>
      <c r="I59" s="48">
        <v>70</v>
      </c>
      <c r="J59" s="49">
        <v>5.7771216159496328</v>
      </c>
      <c r="K59" s="50">
        <v>294052.45</v>
      </c>
      <c r="L59" s="50">
        <v>787030</v>
      </c>
      <c r="M59" s="50">
        <v>97</v>
      </c>
      <c r="N59" s="51">
        <v>11.208687724737304</v>
      </c>
      <c r="O59" s="48"/>
      <c r="P59" s="48"/>
      <c r="Q59" s="48"/>
      <c r="R59" s="49">
        <v>0</v>
      </c>
      <c r="S59" s="48"/>
      <c r="T59" s="48"/>
      <c r="U59" s="48"/>
      <c r="V59" s="49">
        <v>0</v>
      </c>
      <c r="W59" s="48"/>
      <c r="X59" s="48"/>
      <c r="Y59" s="48"/>
      <c r="Z59" s="49">
        <v>0</v>
      </c>
      <c r="AA59" s="48"/>
      <c r="AB59" s="48"/>
      <c r="AC59" s="48"/>
      <c r="AD59" s="49">
        <v>0</v>
      </c>
      <c r="AE59" s="48"/>
      <c r="AF59" s="48"/>
      <c r="AG59" s="48"/>
      <c r="AH59" s="49">
        <v>0</v>
      </c>
      <c r="AI59" s="48"/>
      <c r="AJ59" s="48"/>
      <c r="AK59" s="48"/>
      <c r="AL59" s="49">
        <v>0</v>
      </c>
      <c r="AM59" s="48"/>
      <c r="AN59" s="48"/>
      <c r="AO59" s="48"/>
      <c r="AP59" s="49">
        <v>0</v>
      </c>
      <c r="AQ59" s="48"/>
      <c r="AR59" s="50"/>
      <c r="AS59" s="50"/>
      <c r="AT59" s="51">
        <v>0</v>
      </c>
      <c r="AU59" s="48"/>
      <c r="AV59" s="50"/>
      <c r="AW59" s="50"/>
      <c r="AX59" s="51">
        <v>0</v>
      </c>
      <c r="AY59" s="50">
        <v>798822.33000000007</v>
      </c>
      <c r="AZ59" s="50">
        <v>2645905</v>
      </c>
      <c r="BA59" s="50">
        <v>324.5</v>
      </c>
      <c r="BB59" s="49">
        <v>9.3591766257669864</v>
      </c>
      <c r="BC59" s="52" t="s">
        <v>792</v>
      </c>
      <c r="BD59" s="52" t="s">
        <v>792</v>
      </c>
      <c r="BE59" s="52" t="s">
        <v>806</v>
      </c>
      <c r="BF59" s="52" t="s">
        <v>812</v>
      </c>
    </row>
    <row r="60" spans="1:58" x14ac:dyDescent="0.2">
      <c r="A60" s="47">
        <v>209952</v>
      </c>
      <c r="B60" s="48" t="s">
        <v>678</v>
      </c>
      <c r="C60" s="48">
        <v>544425.31000000006</v>
      </c>
      <c r="D60" s="48">
        <v>860800</v>
      </c>
      <c r="E60" s="48">
        <v>105</v>
      </c>
      <c r="F60" s="49">
        <v>18.973930413568777</v>
      </c>
      <c r="G60" s="48">
        <v>221415.75</v>
      </c>
      <c r="H60" s="48">
        <v>0</v>
      </c>
      <c r="I60" s="48">
        <v>0</v>
      </c>
      <c r="J60" s="49">
        <v>0</v>
      </c>
      <c r="K60" s="50">
        <v>309500.75</v>
      </c>
      <c r="L60" s="50">
        <v>355700</v>
      </c>
      <c r="M60" s="50">
        <v>45</v>
      </c>
      <c r="N60" s="51">
        <v>26.10352122575204</v>
      </c>
      <c r="O60" s="48"/>
      <c r="P60" s="48"/>
      <c r="Q60" s="48"/>
      <c r="R60" s="49">
        <v>0</v>
      </c>
      <c r="S60" s="48"/>
      <c r="T60" s="48"/>
      <c r="U60" s="48"/>
      <c r="V60" s="49">
        <v>0</v>
      </c>
      <c r="W60" s="48"/>
      <c r="X60" s="48"/>
      <c r="Y60" s="48"/>
      <c r="Z60" s="49">
        <v>0</v>
      </c>
      <c r="AA60" s="48"/>
      <c r="AB60" s="48"/>
      <c r="AC60" s="48"/>
      <c r="AD60" s="49">
        <v>0</v>
      </c>
      <c r="AE60" s="48"/>
      <c r="AF60" s="48"/>
      <c r="AG60" s="48"/>
      <c r="AH60" s="49">
        <v>0</v>
      </c>
      <c r="AI60" s="48"/>
      <c r="AJ60" s="48"/>
      <c r="AK60" s="48"/>
      <c r="AL60" s="49">
        <v>0</v>
      </c>
      <c r="AM60" s="48"/>
      <c r="AN60" s="48"/>
      <c r="AO60" s="48"/>
      <c r="AP60" s="49">
        <v>0</v>
      </c>
      <c r="AQ60" s="48"/>
      <c r="AR60" s="50"/>
      <c r="AS60" s="50"/>
      <c r="AT60" s="51">
        <v>0</v>
      </c>
      <c r="AU60" s="48"/>
      <c r="AV60" s="50"/>
      <c r="AW60" s="50"/>
      <c r="AX60" s="51">
        <v>0</v>
      </c>
      <c r="AY60" s="50">
        <v>1075341.81</v>
      </c>
      <c r="AZ60" s="50">
        <v>1216500</v>
      </c>
      <c r="BA60" s="50">
        <v>150</v>
      </c>
      <c r="BB60" s="49">
        <v>27.402873908754625</v>
      </c>
      <c r="BC60" s="52" t="s">
        <v>792</v>
      </c>
      <c r="BD60" s="52" t="s">
        <v>792</v>
      </c>
      <c r="BE60" s="52" t="s">
        <v>806</v>
      </c>
      <c r="BF60" s="52" t="s">
        <v>812</v>
      </c>
    </row>
    <row r="61" spans="1:58" x14ac:dyDescent="0.2">
      <c r="A61" s="47">
        <v>210567</v>
      </c>
      <c r="B61" s="48" t="s">
        <v>699</v>
      </c>
      <c r="C61" s="48">
        <v>-6819.82</v>
      </c>
      <c r="D61" s="48">
        <v>353460</v>
      </c>
      <c r="E61" s="48">
        <v>46</v>
      </c>
      <c r="F61" s="49">
        <v>-0.5788338142929893</v>
      </c>
      <c r="G61" s="48">
        <v>51890.18</v>
      </c>
      <c r="H61" s="48">
        <v>836000</v>
      </c>
      <c r="I61" s="48">
        <v>100</v>
      </c>
      <c r="J61" s="49">
        <v>1.9241573923444977</v>
      </c>
      <c r="K61" s="50">
        <v>425065.45</v>
      </c>
      <c r="L61" s="50">
        <v>858428</v>
      </c>
      <c r="M61" s="50">
        <v>105.95</v>
      </c>
      <c r="N61" s="51">
        <v>14.855018126156184</v>
      </c>
      <c r="O61" s="48"/>
      <c r="P61" s="48"/>
      <c r="Q61" s="48"/>
      <c r="R61" s="49">
        <v>0</v>
      </c>
      <c r="S61" s="48"/>
      <c r="T61" s="48"/>
      <c r="U61" s="48"/>
      <c r="V61" s="49">
        <v>0</v>
      </c>
      <c r="W61" s="48"/>
      <c r="X61" s="48"/>
      <c r="Y61" s="48"/>
      <c r="Z61" s="49">
        <v>0</v>
      </c>
      <c r="AA61" s="48"/>
      <c r="AB61" s="48"/>
      <c r="AC61" s="48"/>
      <c r="AD61" s="49">
        <v>0</v>
      </c>
      <c r="AE61" s="48"/>
      <c r="AF61" s="48"/>
      <c r="AG61" s="48"/>
      <c r="AH61" s="49">
        <v>0</v>
      </c>
      <c r="AI61" s="48"/>
      <c r="AJ61" s="48"/>
      <c r="AK61" s="48"/>
      <c r="AL61" s="49">
        <v>0</v>
      </c>
      <c r="AM61" s="48"/>
      <c r="AN61" s="48"/>
      <c r="AO61" s="48"/>
      <c r="AP61" s="49">
        <v>0</v>
      </c>
      <c r="AQ61" s="48"/>
      <c r="AR61" s="50"/>
      <c r="AS61" s="50"/>
      <c r="AT61" s="51">
        <v>0</v>
      </c>
      <c r="AU61" s="48"/>
      <c r="AV61" s="50"/>
      <c r="AW61" s="50"/>
      <c r="AX61" s="51">
        <v>0</v>
      </c>
      <c r="AY61" s="50">
        <v>470135.81</v>
      </c>
      <c r="AZ61" s="50">
        <v>2047888</v>
      </c>
      <c r="BA61" s="50">
        <v>251.95</v>
      </c>
      <c r="BB61" s="49">
        <v>7.1167027249537078</v>
      </c>
      <c r="BC61" s="52" t="s">
        <v>792</v>
      </c>
      <c r="BD61" s="52" t="s">
        <v>792</v>
      </c>
      <c r="BE61" s="52" t="s">
        <v>806</v>
      </c>
      <c r="BF61" s="52" t="s">
        <v>812</v>
      </c>
    </row>
    <row r="62" spans="1:58" x14ac:dyDescent="0.2">
      <c r="A62" s="47">
        <v>210745</v>
      </c>
      <c r="B62" s="48" t="s">
        <v>135</v>
      </c>
      <c r="C62" s="48">
        <v>405349.86</v>
      </c>
      <c r="D62" s="48">
        <v>1159900</v>
      </c>
      <c r="E62" s="48">
        <v>140</v>
      </c>
      <c r="F62" s="49">
        <v>10.48408983533063</v>
      </c>
      <c r="G62" s="48">
        <v>-61212.14</v>
      </c>
      <c r="H62" s="48">
        <v>1093420</v>
      </c>
      <c r="I62" s="48">
        <v>129.5</v>
      </c>
      <c r="J62" s="49">
        <v>-1.7354505496515522</v>
      </c>
      <c r="K62" s="50">
        <v>360760.35</v>
      </c>
      <c r="L62" s="50">
        <v>1911320</v>
      </c>
      <c r="M62" s="50">
        <v>237</v>
      </c>
      <c r="N62" s="51">
        <v>5.6624795952535418</v>
      </c>
      <c r="O62" s="48"/>
      <c r="P62" s="48"/>
      <c r="Q62" s="48"/>
      <c r="R62" s="49">
        <v>0</v>
      </c>
      <c r="S62" s="48"/>
      <c r="T62" s="48"/>
      <c r="U62" s="48"/>
      <c r="V62" s="49">
        <v>0</v>
      </c>
      <c r="W62" s="48"/>
      <c r="X62" s="48"/>
      <c r="Y62" s="48"/>
      <c r="Z62" s="49">
        <v>0</v>
      </c>
      <c r="AA62" s="48"/>
      <c r="AB62" s="48"/>
      <c r="AC62" s="48"/>
      <c r="AD62" s="49">
        <v>0</v>
      </c>
      <c r="AE62" s="48"/>
      <c r="AF62" s="48"/>
      <c r="AG62" s="48"/>
      <c r="AH62" s="49">
        <v>0</v>
      </c>
      <c r="AI62" s="48"/>
      <c r="AJ62" s="48"/>
      <c r="AK62" s="48"/>
      <c r="AL62" s="49">
        <v>0</v>
      </c>
      <c r="AM62" s="48"/>
      <c r="AN62" s="48"/>
      <c r="AO62" s="48"/>
      <c r="AP62" s="49">
        <v>0</v>
      </c>
      <c r="AQ62" s="48"/>
      <c r="AR62" s="50"/>
      <c r="AS62" s="50"/>
      <c r="AT62" s="51">
        <v>0</v>
      </c>
      <c r="AU62" s="48"/>
      <c r="AV62" s="50"/>
      <c r="AW62" s="50"/>
      <c r="AX62" s="51">
        <v>0</v>
      </c>
      <c r="AY62" s="50">
        <v>704898.07</v>
      </c>
      <c r="AZ62" s="50">
        <v>4164640</v>
      </c>
      <c r="BA62" s="50">
        <v>506.5</v>
      </c>
      <c r="BB62" s="49">
        <v>5.2469937785738985</v>
      </c>
      <c r="BC62" s="52" t="s">
        <v>792</v>
      </c>
      <c r="BD62" s="52" t="s">
        <v>792</v>
      </c>
      <c r="BE62" s="52" t="s">
        <v>806</v>
      </c>
      <c r="BF62" s="52" t="s">
        <v>812</v>
      </c>
    </row>
    <row r="63" spans="1:58" x14ac:dyDescent="0.2">
      <c r="A63" s="47">
        <v>211169</v>
      </c>
      <c r="B63" s="48" t="s">
        <v>716</v>
      </c>
      <c r="C63" s="48">
        <v>444065.3</v>
      </c>
      <c r="D63" s="48">
        <v>1265450</v>
      </c>
      <c r="E63" s="48">
        <v>155</v>
      </c>
      <c r="F63" s="49">
        <v>10.527447943419338</v>
      </c>
      <c r="G63" s="48">
        <v>730515.33</v>
      </c>
      <c r="H63" s="48">
        <v>1380050</v>
      </c>
      <c r="I63" s="48">
        <v>170</v>
      </c>
      <c r="J63" s="49">
        <v>16.40953242998442</v>
      </c>
      <c r="K63" s="50">
        <v>559450.34</v>
      </c>
      <c r="L63" s="50">
        <v>670460</v>
      </c>
      <c r="M63" s="50">
        <v>84</v>
      </c>
      <c r="N63" s="51">
        <v>25.032828505801984</v>
      </c>
      <c r="O63" s="48"/>
      <c r="P63" s="48"/>
      <c r="Q63" s="48"/>
      <c r="R63" s="49">
        <v>0</v>
      </c>
      <c r="S63" s="48"/>
      <c r="T63" s="48"/>
      <c r="U63" s="48"/>
      <c r="V63" s="49">
        <v>0</v>
      </c>
      <c r="W63" s="48"/>
      <c r="X63" s="48"/>
      <c r="Y63" s="48"/>
      <c r="Z63" s="49">
        <v>0</v>
      </c>
      <c r="AA63" s="48"/>
      <c r="AB63" s="48"/>
      <c r="AC63" s="48"/>
      <c r="AD63" s="49">
        <v>0</v>
      </c>
      <c r="AE63" s="48"/>
      <c r="AF63" s="48"/>
      <c r="AG63" s="48"/>
      <c r="AH63" s="49">
        <v>0</v>
      </c>
      <c r="AI63" s="48"/>
      <c r="AJ63" s="48"/>
      <c r="AK63" s="48"/>
      <c r="AL63" s="49">
        <v>0</v>
      </c>
      <c r="AM63" s="48"/>
      <c r="AN63" s="48"/>
      <c r="AO63" s="48"/>
      <c r="AP63" s="49">
        <v>0</v>
      </c>
      <c r="AQ63" s="48"/>
      <c r="AR63" s="50"/>
      <c r="AS63" s="50"/>
      <c r="AT63" s="51">
        <v>0</v>
      </c>
      <c r="AU63" s="48"/>
      <c r="AV63" s="50"/>
      <c r="AW63" s="50"/>
      <c r="AX63" s="51">
        <v>0</v>
      </c>
      <c r="AY63" s="50">
        <v>1734030.9699999997</v>
      </c>
      <c r="AZ63" s="50">
        <v>3315960</v>
      </c>
      <c r="BA63" s="50">
        <v>409</v>
      </c>
      <c r="BB63" s="49">
        <v>16.210979646919743</v>
      </c>
      <c r="BC63" s="52" t="s">
        <v>792</v>
      </c>
      <c r="BD63" s="52" t="s">
        <v>792</v>
      </c>
      <c r="BE63" s="52" t="s">
        <v>806</v>
      </c>
      <c r="BF63" s="52" t="s">
        <v>812</v>
      </c>
    </row>
    <row r="64" spans="1:58" x14ac:dyDescent="0.2">
      <c r="A64" s="47">
        <v>178228</v>
      </c>
      <c r="B64" s="48" t="s">
        <v>721</v>
      </c>
      <c r="C64" s="48">
        <v>0</v>
      </c>
      <c r="D64" s="48">
        <v>0</v>
      </c>
      <c r="E64" s="48">
        <v>0</v>
      </c>
      <c r="F64" s="49">
        <v>0</v>
      </c>
      <c r="G64" s="48">
        <v>0</v>
      </c>
      <c r="H64" s="48">
        <v>0</v>
      </c>
      <c r="I64" s="48">
        <v>0</v>
      </c>
      <c r="J64" s="49">
        <v>0</v>
      </c>
      <c r="K64" s="50">
        <v>0</v>
      </c>
      <c r="L64" s="50">
        <v>0</v>
      </c>
      <c r="M64" s="50">
        <v>0</v>
      </c>
      <c r="N64" s="51">
        <v>0</v>
      </c>
      <c r="O64" s="48"/>
      <c r="P64" s="48"/>
      <c r="Q64" s="48"/>
      <c r="R64" s="49">
        <v>0</v>
      </c>
      <c r="S64" s="48"/>
      <c r="T64" s="48"/>
      <c r="U64" s="48"/>
      <c r="V64" s="49">
        <v>0</v>
      </c>
      <c r="W64" s="48"/>
      <c r="X64" s="48"/>
      <c r="Y64" s="48"/>
      <c r="Z64" s="49">
        <v>0</v>
      </c>
      <c r="AA64" s="48"/>
      <c r="AB64" s="48"/>
      <c r="AC64" s="48"/>
      <c r="AD64" s="49">
        <v>0</v>
      </c>
      <c r="AE64" s="48"/>
      <c r="AF64" s="48"/>
      <c r="AG64" s="48"/>
      <c r="AH64" s="49">
        <v>0</v>
      </c>
      <c r="AI64" s="48"/>
      <c r="AJ64" s="48"/>
      <c r="AK64" s="48"/>
      <c r="AL64" s="49">
        <v>0</v>
      </c>
      <c r="AM64" s="48"/>
      <c r="AN64" s="48"/>
      <c r="AO64" s="48"/>
      <c r="AP64" s="49">
        <v>0</v>
      </c>
      <c r="AQ64" s="48"/>
      <c r="AR64" s="50"/>
      <c r="AS64" s="50"/>
      <c r="AT64" s="51">
        <v>0</v>
      </c>
      <c r="AU64" s="48"/>
      <c r="AV64" s="50"/>
      <c r="AW64" s="50"/>
      <c r="AX64" s="51">
        <v>0</v>
      </c>
      <c r="AY64" s="50">
        <v>0</v>
      </c>
      <c r="AZ64" s="50">
        <v>0</v>
      </c>
      <c r="BA64" s="50">
        <v>0</v>
      </c>
      <c r="BB64" s="49">
        <v>0</v>
      </c>
      <c r="BC64" s="52" t="s">
        <v>792</v>
      </c>
      <c r="BD64" s="52" t="s">
        <v>792</v>
      </c>
      <c r="BE64" s="52" t="s">
        <v>806</v>
      </c>
      <c r="BF64" s="52" t="s">
        <v>812</v>
      </c>
    </row>
    <row r="65" spans="1:58" x14ac:dyDescent="0.2">
      <c r="A65" s="47">
        <v>206400</v>
      </c>
      <c r="B65" s="48" t="s">
        <v>742</v>
      </c>
      <c r="C65" s="48">
        <v>-400</v>
      </c>
      <c r="D65" s="48">
        <v>0</v>
      </c>
      <c r="E65" s="48">
        <v>0</v>
      </c>
      <c r="F65" s="49">
        <v>0</v>
      </c>
      <c r="G65" s="48">
        <v>-400</v>
      </c>
      <c r="H65" s="48">
        <v>0</v>
      </c>
      <c r="I65" s="48">
        <v>0</v>
      </c>
      <c r="J65" s="49">
        <v>0</v>
      </c>
      <c r="K65" s="50">
        <v>-400</v>
      </c>
      <c r="L65" s="50">
        <v>0</v>
      </c>
      <c r="M65" s="50">
        <v>0</v>
      </c>
      <c r="N65" s="51">
        <v>0</v>
      </c>
      <c r="O65" s="48"/>
      <c r="P65" s="48"/>
      <c r="Q65" s="48"/>
      <c r="R65" s="49">
        <v>0</v>
      </c>
      <c r="S65" s="48"/>
      <c r="T65" s="48"/>
      <c r="U65" s="48"/>
      <c r="V65" s="49">
        <v>0</v>
      </c>
      <c r="W65" s="48"/>
      <c r="X65" s="48"/>
      <c r="Y65" s="48"/>
      <c r="Z65" s="49">
        <v>0</v>
      </c>
      <c r="AA65" s="48"/>
      <c r="AB65" s="48"/>
      <c r="AC65" s="48"/>
      <c r="AD65" s="49">
        <v>0</v>
      </c>
      <c r="AE65" s="48"/>
      <c r="AF65" s="48"/>
      <c r="AG65" s="48"/>
      <c r="AH65" s="49">
        <v>0</v>
      </c>
      <c r="AI65" s="54"/>
      <c r="AJ65" s="48"/>
      <c r="AK65" s="48"/>
      <c r="AL65" s="49">
        <v>0</v>
      </c>
      <c r="AM65" s="48"/>
      <c r="AN65" s="48"/>
      <c r="AO65" s="48"/>
      <c r="AP65" s="49">
        <v>0</v>
      </c>
      <c r="AQ65" s="48"/>
      <c r="AR65" s="50"/>
      <c r="AS65" s="50"/>
      <c r="AT65" s="51">
        <v>0</v>
      </c>
      <c r="AU65" s="48"/>
      <c r="AV65" s="50"/>
      <c r="AW65" s="50"/>
      <c r="AX65" s="51">
        <v>0</v>
      </c>
      <c r="AY65" s="50">
        <v>-1200</v>
      </c>
      <c r="AZ65" s="50">
        <v>0</v>
      </c>
      <c r="BA65" s="50">
        <v>0</v>
      </c>
      <c r="BB65" s="49">
        <v>0</v>
      </c>
      <c r="BC65" s="52" t="s">
        <v>792</v>
      </c>
      <c r="BD65" s="52" t="s">
        <v>792</v>
      </c>
      <c r="BE65" s="52" t="s">
        <v>806</v>
      </c>
      <c r="BF65" s="52" t="s">
        <v>812</v>
      </c>
    </row>
    <row r="66" spans="1:58" x14ac:dyDescent="0.2">
      <c r="A66" s="47">
        <v>213007</v>
      </c>
      <c r="B66" s="48" t="s">
        <v>1054</v>
      </c>
      <c r="C66" s="48">
        <v>0</v>
      </c>
      <c r="D66" s="48">
        <v>0</v>
      </c>
      <c r="E66" s="48">
        <v>0</v>
      </c>
      <c r="F66" s="49">
        <v>0</v>
      </c>
      <c r="G66" s="48">
        <v>0</v>
      </c>
      <c r="H66" s="48">
        <v>0</v>
      </c>
      <c r="I66" s="48">
        <v>0</v>
      </c>
      <c r="J66" s="49">
        <v>0</v>
      </c>
      <c r="K66" s="50">
        <v>64150</v>
      </c>
      <c r="L66" s="50">
        <v>277100</v>
      </c>
      <c r="M66" s="50">
        <v>35</v>
      </c>
      <c r="N66" s="51">
        <v>6.9451461566221582</v>
      </c>
      <c r="O66" s="48"/>
      <c r="P66" s="48"/>
      <c r="Q66" s="48"/>
      <c r="R66" s="49"/>
      <c r="S66" s="54"/>
      <c r="T66" s="48"/>
      <c r="U66" s="48"/>
      <c r="V66" s="49"/>
      <c r="W66" s="54"/>
      <c r="X66" s="48"/>
      <c r="Y66" s="48"/>
      <c r="Z66" s="49"/>
      <c r="AA66" s="54"/>
      <c r="AB66" s="48"/>
      <c r="AC66" s="48"/>
      <c r="AD66" s="49"/>
      <c r="AE66" s="54"/>
      <c r="AF66" s="48"/>
      <c r="AG66" s="48"/>
      <c r="AH66" s="49"/>
      <c r="AI66" s="54"/>
      <c r="AJ66" s="48"/>
      <c r="AK66" s="48"/>
      <c r="AL66" s="49"/>
      <c r="AM66" s="48"/>
      <c r="AN66" s="48"/>
      <c r="AO66" s="48"/>
      <c r="AP66" s="49"/>
      <c r="AQ66" s="48"/>
      <c r="AR66" s="50"/>
      <c r="AS66" s="50"/>
      <c r="AT66" s="51"/>
      <c r="AU66" s="48"/>
      <c r="AV66" s="50"/>
      <c r="AW66" s="50"/>
      <c r="AX66" s="51"/>
      <c r="AY66" s="50">
        <v>64150</v>
      </c>
      <c r="AZ66" s="50">
        <v>277100</v>
      </c>
      <c r="BA66" s="50">
        <v>35</v>
      </c>
      <c r="BB66" s="49">
        <v>7.1766510285095642</v>
      </c>
      <c r="BC66" s="52" t="s">
        <v>792</v>
      </c>
      <c r="BD66" s="52" t="s">
        <v>792</v>
      </c>
      <c r="BE66" s="52" t="s">
        <v>863</v>
      </c>
      <c r="BF66" s="52" t="s">
        <v>812</v>
      </c>
    </row>
    <row r="67" spans="1:58" x14ac:dyDescent="0.2">
      <c r="A67" s="47">
        <v>144170</v>
      </c>
      <c r="B67" s="48" t="s">
        <v>104</v>
      </c>
      <c r="C67" s="48">
        <v>648306.99</v>
      </c>
      <c r="D67" s="48">
        <v>1257400</v>
      </c>
      <c r="E67" s="48">
        <v>160</v>
      </c>
      <c r="F67" s="49">
        <v>15.467798393510417</v>
      </c>
      <c r="G67" s="48">
        <v>201499</v>
      </c>
      <c r="H67" s="48">
        <v>527100</v>
      </c>
      <c r="I67" s="48">
        <v>65</v>
      </c>
      <c r="J67" s="49">
        <v>11.850633655852779</v>
      </c>
      <c r="K67" s="50">
        <v>426219</v>
      </c>
      <c r="L67" s="50">
        <v>540300</v>
      </c>
      <c r="M67" s="50">
        <v>70</v>
      </c>
      <c r="N67" s="51">
        <v>23.665685730149917</v>
      </c>
      <c r="O67" s="48"/>
      <c r="P67" s="48"/>
      <c r="Q67" s="48"/>
      <c r="R67" s="49">
        <v>0</v>
      </c>
      <c r="S67" s="48"/>
      <c r="T67" s="48"/>
      <c r="U67" s="48"/>
      <c r="V67" s="49">
        <v>0</v>
      </c>
      <c r="W67" s="48"/>
      <c r="X67" s="48"/>
      <c r="Y67" s="48"/>
      <c r="Z67" s="49">
        <v>0</v>
      </c>
      <c r="AA67" s="48"/>
      <c r="AB67" s="48"/>
      <c r="AC67" s="48"/>
      <c r="AD67" s="49">
        <v>0</v>
      </c>
      <c r="AE67" s="48"/>
      <c r="AF67" s="48"/>
      <c r="AG67" s="48"/>
      <c r="AH67" s="49">
        <v>0</v>
      </c>
      <c r="AI67" s="48"/>
      <c r="AJ67" s="48"/>
      <c r="AK67" s="48"/>
      <c r="AL67" s="49">
        <v>0</v>
      </c>
      <c r="AM67" s="48"/>
      <c r="AN67" s="48"/>
      <c r="AO67" s="48"/>
      <c r="AP67" s="49">
        <v>0</v>
      </c>
      <c r="AQ67" s="48"/>
      <c r="AR67" s="50"/>
      <c r="AS67" s="50"/>
      <c r="AT67" s="51">
        <v>0</v>
      </c>
      <c r="AU67" s="48"/>
      <c r="AV67" s="50"/>
      <c r="AW67" s="50"/>
      <c r="AX67" s="51">
        <v>0</v>
      </c>
      <c r="AY67" s="50">
        <v>1276024.99</v>
      </c>
      <c r="AZ67" s="50">
        <v>2324800</v>
      </c>
      <c r="BA67" s="50">
        <v>295</v>
      </c>
      <c r="BB67" s="49">
        <v>17.015130200447352</v>
      </c>
      <c r="BC67" s="52" t="s">
        <v>800</v>
      </c>
      <c r="BD67" s="52" t="s">
        <v>792</v>
      </c>
      <c r="BE67" s="52" t="s">
        <v>806</v>
      </c>
      <c r="BF67" s="52" t="s">
        <v>1056</v>
      </c>
    </row>
    <row r="68" spans="1:58" x14ac:dyDescent="0.2">
      <c r="A68" s="47">
        <v>172601</v>
      </c>
      <c r="B68" s="48" t="s">
        <v>225</v>
      </c>
      <c r="C68" s="48">
        <v>-19600.46</v>
      </c>
      <c r="D68" s="48">
        <v>0</v>
      </c>
      <c r="E68" s="48">
        <v>0</v>
      </c>
      <c r="F68" s="49">
        <v>0</v>
      </c>
      <c r="G68" s="48">
        <v>-19600.46</v>
      </c>
      <c r="H68" s="48">
        <v>0</v>
      </c>
      <c r="I68" s="48">
        <v>0</v>
      </c>
      <c r="J68" s="49">
        <v>0</v>
      </c>
      <c r="K68" s="50">
        <v>-19600.46</v>
      </c>
      <c r="L68" s="50">
        <v>0</v>
      </c>
      <c r="M68" s="50">
        <v>0</v>
      </c>
      <c r="N68" s="51">
        <v>0</v>
      </c>
      <c r="O68" s="48"/>
      <c r="P68" s="48"/>
      <c r="Q68" s="48"/>
      <c r="R68" s="49">
        <v>0</v>
      </c>
      <c r="S68" s="48"/>
      <c r="T68" s="48"/>
      <c r="U68" s="48"/>
      <c r="V68" s="49">
        <v>0</v>
      </c>
      <c r="W68" s="48"/>
      <c r="X68" s="48"/>
      <c r="Y68" s="48"/>
      <c r="Z68" s="49">
        <v>0</v>
      </c>
      <c r="AA68" s="48"/>
      <c r="AB68" s="48"/>
      <c r="AC68" s="48"/>
      <c r="AD68" s="49">
        <v>0</v>
      </c>
      <c r="AE68" s="48"/>
      <c r="AF68" s="48"/>
      <c r="AG68" s="48"/>
      <c r="AH68" s="49">
        <v>0</v>
      </c>
      <c r="AI68" s="48"/>
      <c r="AJ68" s="48"/>
      <c r="AK68" s="48"/>
      <c r="AL68" s="49">
        <v>0</v>
      </c>
      <c r="AM68" s="48"/>
      <c r="AN68" s="48"/>
      <c r="AO68" s="48"/>
      <c r="AP68" s="49">
        <v>0</v>
      </c>
      <c r="AQ68" s="48"/>
      <c r="AR68" s="50"/>
      <c r="AS68" s="50"/>
      <c r="AT68" s="51">
        <v>0</v>
      </c>
      <c r="AU68" s="48"/>
      <c r="AV68" s="50"/>
      <c r="AW68" s="50"/>
      <c r="AX68" s="51">
        <v>0</v>
      </c>
      <c r="AY68" s="50">
        <v>-58801.38</v>
      </c>
      <c r="AZ68" s="50">
        <v>0</v>
      </c>
      <c r="BA68" s="50">
        <v>0</v>
      </c>
      <c r="BB68" s="49">
        <v>0</v>
      </c>
      <c r="BC68" s="52" t="s">
        <v>800</v>
      </c>
      <c r="BD68" s="52" t="s">
        <v>792</v>
      </c>
      <c r="BE68" s="52" t="s">
        <v>806</v>
      </c>
      <c r="BF68" s="52" t="s">
        <v>1056</v>
      </c>
    </row>
    <row r="69" spans="1:58" x14ac:dyDescent="0.2">
      <c r="A69" s="47">
        <v>172832</v>
      </c>
      <c r="B69" s="48" t="s">
        <v>234</v>
      </c>
      <c r="C69" s="48">
        <v>-10325.89</v>
      </c>
      <c r="D69" s="48">
        <v>533300</v>
      </c>
      <c r="E69" s="48">
        <v>70</v>
      </c>
      <c r="F69" s="49">
        <v>-0.58086761672604525</v>
      </c>
      <c r="G69" s="48">
        <v>-27986.89</v>
      </c>
      <c r="H69" s="48">
        <v>375800</v>
      </c>
      <c r="I69" s="48">
        <v>45</v>
      </c>
      <c r="J69" s="49">
        <v>-2.3086577700904738</v>
      </c>
      <c r="K69" s="50">
        <v>-35089.89</v>
      </c>
      <c r="L69" s="50">
        <v>426700</v>
      </c>
      <c r="M69" s="50">
        <v>55</v>
      </c>
      <c r="N69" s="51">
        <v>-2.4670651511600656</v>
      </c>
      <c r="O69" s="48"/>
      <c r="P69" s="48"/>
      <c r="Q69" s="48"/>
      <c r="R69" s="49">
        <v>0</v>
      </c>
      <c r="S69" s="48"/>
      <c r="T69" s="48"/>
      <c r="U69" s="48"/>
      <c r="V69" s="49">
        <v>0</v>
      </c>
      <c r="W69" s="48"/>
      <c r="X69" s="48"/>
      <c r="Y69" s="48"/>
      <c r="Z69" s="49">
        <v>0</v>
      </c>
      <c r="AA69" s="48"/>
      <c r="AB69" s="48"/>
      <c r="AC69" s="48"/>
      <c r="AD69" s="49">
        <v>0</v>
      </c>
      <c r="AE69" s="48"/>
      <c r="AF69" s="48"/>
      <c r="AG69" s="48"/>
      <c r="AH69" s="49">
        <v>0</v>
      </c>
      <c r="AI69" s="48"/>
      <c r="AJ69" s="48"/>
      <c r="AK69" s="48"/>
      <c r="AL69" s="49">
        <v>0</v>
      </c>
      <c r="AM69" s="48"/>
      <c r="AN69" s="48"/>
      <c r="AO69" s="48"/>
      <c r="AP69" s="49">
        <v>0</v>
      </c>
      <c r="AQ69" s="48"/>
      <c r="AR69" s="50"/>
      <c r="AS69" s="50"/>
      <c r="AT69" s="51">
        <v>0</v>
      </c>
      <c r="AU69" s="48"/>
      <c r="AV69" s="50"/>
      <c r="AW69" s="50"/>
      <c r="AX69" s="51">
        <v>0</v>
      </c>
      <c r="AY69" s="50">
        <v>-73402.67</v>
      </c>
      <c r="AZ69" s="50">
        <v>1335800</v>
      </c>
      <c r="BA69" s="50">
        <v>170</v>
      </c>
      <c r="BB69" s="49">
        <v>-1.7034606752507861</v>
      </c>
      <c r="BC69" s="52" t="s">
        <v>800</v>
      </c>
      <c r="BD69" s="52" t="s">
        <v>792</v>
      </c>
      <c r="BE69" s="52" t="s">
        <v>806</v>
      </c>
      <c r="BF69" s="52" t="s">
        <v>1056</v>
      </c>
    </row>
    <row r="70" spans="1:58" x14ac:dyDescent="0.2">
      <c r="A70" s="47">
        <v>175547</v>
      </c>
      <c r="B70" s="48" t="s">
        <v>283</v>
      </c>
      <c r="C70" s="48">
        <v>1826947.31</v>
      </c>
      <c r="D70" s="48">
        <v>8595240</v>
      </c>
      <c r="E70" s="48">
        <v>1111</v>
      </c>
      <c r="F70" s="49">
        <v>6.3766013863487236</v>
      </c>
      <c r="G70" s="48">
        <v>233048.31</v>
      </c>
      <c r="H70" s="48">
        <v>4619140</v>
      </c>
      <c r="I70" s="48">
        <v>571</v>
      </c>
      <c r="J70" s="49">
        <v>1.5640352121823542</v>
      </c>
      <c r="K70" s="50">
        <v>619189.76000000001</v>
      </c>
      <c r="L70" s="50">
        <v>6782000</v>
      </c>
      <c r="M70" s="50">
        <v>875</v>
      </c>
      <c r="N70" s="51">
        <v>2.7389697434385138</v>
      </c>
      <c r="O70" s="48"/>
      <c r="P70" s="48"/>
      <c r="Q70" s="48"/>
      <c r="R70" s="49">
        <v>0</v>
      </c>
      <c r="S70" s="48"/>
      <c r="T70" s="48"/>
      <c r="U70" s="48"/>
      <c r="V70" s="49">
        <v>0</v>
      </c>
      <c r="W70" s="48"/>
      <c r="X70" s="48"/>
      <c r="Y70" s="48"/>
      <c r="Z70" s="49">
        <v>0</v>
      </c>
      <c r="AA70" s="48"/>
      <c r="AB70" s="48"/>
      <c r="AC70" s="48"/>
      <c r="AD70" s="49">
        <v>0</v>
      </c>
      <c r="AE70" s="48"/>
      <c r="AF70" s="48"/>
      <c r="AG70" s="48"/>
      <c r="AH70" s="49">
        <v>0</v>
      </c>
      <c r="AI70" s="48"/>
      <c r="AJ70" s="48"/>
      <c r="AK70" s="48"/>
      <c r="AL70" s="49">
        <v>0</v>
      </c>
      <c r="AM70" s="48"/>
      <c r="AN70" s="48"/>
      <c r="AO70" s="48"/>
      <c r="AP70" s="49">
        <v>0</v>
      </c>
      <c r="AQ70" s="48"/>
      <c r="AR70" s="50"/>
      <c r="AS70" s="50"/>
      <c r="AT70" s="51">
        <v>0</v>
      </c>
      <c r="AU70" s="48"/>
      <c r="AV70" s="50"/>
      <c r="AW70" s="50"/>
      <c r="AX70" s="51">
        <v>0</v>
      </c>
      <c r="AY70" s="50">
        <v>2679185.38</v>
      </c>
      <c r="AZ70" s="50">
        <v>19996380</v>
      </c>
      <c r="BA70" s="50">
        <v>2557</v>
      </c>
      <c r="BB70" s="49">
        <v>4.153489120530816</v>
      </c>
      <c r="BC70" s="52" t="s">
        <v>800</v>
      </c>
      <c r="BD70" s="52" t="s">
        <v>792</v>
      </c>
      <c r="BE70" s="52" t="s">
        <v>806</v>
      </c>
      <c r="BF70" s="52" t="s">
        <v>1056</v>
      </c>
    </row>
    <row r="71" spans="1:58" x14ac:dyDescent="0.2">
      <c r="A71" s="47">
        <v>202065</v>
      </c>
      <c r="B71" s="48" t="s">
        <v>461</v>
      </c>
      <c r="C71" s="48">
        <v>-6683.08</v>
      </c>
      <c r="D71" s="48">
        <v>531300</v>
      </c>
      <c r="E71" s="48">
        <v>70</v>
      </c>
      <c r="F71" s="49">
        <v>-0.37736194240542065</v>
      </c>
      <c r="G71" s="48">
        <v>-43358.080000000002</v>
      </c>
      <c r="H71" s="48">
        <v>633500</v>
      </c>
      <c r="I71" s="48">
        <v>75</v>
      </c>
      <c r="J71" s="49">
        <v>-2.1217055722178375</v>
      </c>
      <c r="K71" s="50">
        <v>-42022.07</v>
      </c>
      <c r="L71" s="50">
        <v>685400</v>
      </c>
      <c r="M71" s="50">
        <v>85</v>
      </c>
      <c r="N71" s="51">
        <v>-1.8393085789320105</v>
      </c>
      <c r="O71" s="48"/>
      <c r="P71" s="48"/>
      <c r="Q71" s="48"/>
      <c r="R71" s="49">
        <v>0</v>
      </c>
      <c r="S71" s="48"/>
      <c r="T71" s="48"/>
      <c r="U71" s="48"/>
      <c r="V71" s="49">
        <v>0</v>
      </c>
      <c r="W71" s="48"/>
      <c r="X71" s="48"/>
      <c r="Y71" s="48"/>
      <c r="Z71" s="49">
        <v>0</v>
      </c>
      <c r="AA71" s="48"/>
      <c r="AB71" s="48"/>
      <c r="AC71" s="48"/>
      <c r="AD71" s="49">
        <v>0</v>
      </c>
      <c r="AE71" s="48"/>
      <c r="AF71" s="48"/>
      <c r="AG71" s="48"/>
      <c r="AH71" s="49">
        <v>0</v>
      </c>
      <c r="AI71" s="48"/>
      <c r="AJ71" s="48"/>
      <c r="AK71" s="48"/>
      <c r="AL71" s="49">
        <v>0</v>
      </c>
      <c r="AM71" s="48"/>
      <c r="AN71" s="48"/>
      <c r="AO71" s="48"/>
      <c r="AP71" s="49">
        <v>0</v>
      </c>
      <c r="AQ71" s="48"/>
      <c r="AR71" s="50"/>
      <c r="AS71" s="50"/>
      <c r="AT71" s="51">
        <v>0</v>
      </c>
      <c r="AU71" s="48"/>
      <c r="AV71" s="50"/>
      <c r="AW71" s="50"/>
      <c r="AX71" s="51">
        <v>0</v>
      </c>
      <c r="AY71" s="50">
        <v>-92063.23000000001</v>
      </c>
      <c r="AZ71" s="50">
        <v>1850200</v>
      </c>
      <c r="BA71" s="50">
        <v>230</v>
      </c>
      <c r="BB71" s="49">
        <v>-1.5425143930385907</v>
      </c>
      <c r="BC71" s="52" t="s">
        <v>800</v>
      </c>
      <c r="BD71" s="52" t="s">
        <v>792</v>
      </c>
      <c r="BE71" s="52" t="s">
        <v>806</v>
      </c>
      <c r="BF71" s="52" t="s">
        <v>1056</v>
      </c>
    </row>
    <row r="72" spans="1:58" x14ac:dyDescent="0.2">
      <c r="A72" s="47">
        <v>202243</v>
      </c>
      <c r="B72" s="48" t="s">
        <v>466</v>
      </c>
      <c r="C72" s="48">
        <v>421423.84</v>
      </c>
      <c r="D72" s="48">
        <v>260400</v>
      </c>
      <c r="E72" s="48">
        <v>35</v>
      </c>
      <c r="F72" s="49">
        <v>48.551133640552997</v>
      </c>
      <c r="G72" s="48">
        <v>904695.84</v>
      </c>
      <c r="H72" s="48">
        <v>1410580</v>
      </c>
      <c r="I72" s="48">
        <v>167</v>
      </c>
      <c r="J72" s="49">
        <v>19.882297381219072</v>
      </c>
      <c r="K72" s="50">
        <v>547935.84</v>
      </c>
      <c r="L72" s="50">
        <v>162800</v>
      </c>
      <c r="M72" s="50">
        <v>20</v>
      </c>
      <c r="N72" s="51">
        <v>100.97097788697788</v>
      </c>
      <c r="O72" s="48"/>
      <c r="P72" s="48"/>
      <c r="Q72" s="48"/>
      <c r="R72" s="49">
        <v>0</v>
      </c>
      <c r="S72" s="48"/>
      <c r="T72" s="48"/>
      <c r="U72" s="48"/>
      <c r="V72" s="49">
        <v>0</v>
      </c>
      <c r="W72" s="48"/>
      <c r="X72" s="48"/>
      <c r="Y72" s="48"/>
      <c r="Z72" s="49">
        <v>0</v>
      </c>
      <c r="AA72" s="48"/>
      <c r="AB72" s="48"/>
      <c r="AC72" s="48"/>
      <c r="AD72" s="49">
        <v>0</v>
      </c>
      <c r="AE72" s="48"/>
      <c r="AF72" s="48"/>
      <c r="AG72" s="48"/>
      <c r="AH72" s="49">
        <v>0</v>
      </c>
      <c r="AI72" s="48"/>
      <c r="AJ72" s="48"/>
      <c r="AK72" s="48"/>
      <c r="AL72" s="49">
        <v>0</v>
      </c>
      <c r="AM72" s="48"/>
      <c r="AN72" s="48"/>
      <c r="AO72" s="48"/>
      <c r="AP72" s="49">
        <v>0</v>
      </c>
      <c r="AQ72" s="48"/>
      <c r="AR72" s="50"/>
      <c r="AS72" s="50"/>
      <c r="AT72" s="51">
        <v>0</v>
      </c>
      <c r="AU72" s="48"/>
      <c r="AV72" s="50"/>
      <c r="AW72" s="50"/>
      <c r="AX72" s="51">
        <v>0</v>
      </c>
      <c r="AY72" s="50">
        <v>1874055.52</v>
      </c>
      <c r="AZ72" s="50">
        <v>1833780</v>
      </c>
      <c r="BA72" s="50">
        <v>222</v>
      </c>
      <c r="BB72" s="49">
        <v>31.680856547677475</v>
      </c>
      <c r="BC72" s="52" t="s">
        <v>800</v>
      </c>
      <c r="BD72" s="52" t="s">
        <v>792</v>
      </c>
      <c r="BE72" s="52" t="s">
        <v>806</v>
      </c>
      <c r="BF72" s="52" t="s">
        <v>1056</v>
      </c>
    </row>
    <row r="73" spans="1:58" x14ac:dyDescent="0.2">
      <c r="A73" s="47">
        <v>209610</v>
      </c>
      <c r="B73" s="48" t="s">
        <v>665</v>
      </c>
      <c r="C73" s="48">
        <v>-10886.96</v>
      </c>
      <c r="D73" s="48">
        <v>0</v>
      </c>
      <c r="E73" s="48">
        <v>0</v>
      </c>
      <c r="F73" s="49">
        <v>0</v>
      </c>
      <c r="G73" s="48">
        <v>-10886.96</v>
      </c>
      <c r="H73" s="48">
        <v>0</v>
      </c>
      <c r="I73" s="48">
        <v>0</v>
      </c>
      <c r="J73" s="49">
        <v>0</v>
      </c>
      <c r="K73" s="50">
        <v>-10886.96</v>
      </c>
      <c r="L73" s="50">
        <v>0</v>
      </c>
      <c r="M73" s="50">
        <v>0</v>
      </c>
      <c r="N73" s="51">
        <v>0</v>
      </c>
      <c r="O73" s="48"/>
      <c r="P73" s="48"/>
      <c r="Q73" s="48"/>
      <c r="R73" s="49">
        <v>0</v>
      </c>
      <c r="S73" s="48"/>
      <c r="T73" s="48"/>
      <c r="U73" s="48"/>
      <c r="V73" s="49">
        <v>0</v>
      </c>
      <c r="W73" s="48"/>
      <c r="X73" s="48"/>
      <c r="Y73" s="48"/>
      <c r="Z73" s="49">
        <v>0</v>
      </c>
      <c r="AA73" s="48"/>
      <c r="AB73" s="48"/>
      <c r="AC73" s="48"/>
      <c r="AD73" s="49">
        <v>0</v>
      </c>
      <c r="AE73" s="48"/>
      <c r="AF73" s="48"/>
      <c r="AG73" s="48"/>
      <c r="AH73" s="49">
        <v>0</v>
      </c>
      <c r="AI73" s="48"/>
      <c r="AJ73" s="48"/>
      <c r="AK73" s="48"/>
      <c r="AL73" s="49">
        <v>0</v>
      </c>
      <c r="AM73" s="48"/>
      <c r="AN73" s="48"/>
      <c r="AO73" s="48"/>
      <c r="AP73" s="49">
        <v>0</v>
      </c>
      <c r="AQ73" s="48"/>
      <c r="AR73" s="50"/>
      <c r="AS73" s="50"/>
      <c r="AT73" s="51">
        <v>0</v>
      </c>
      <c r="AU73" s="48"/>
      <c r="AV73" s="50"/>
      <c r="AW73" s="50"/>
      <c r="AX73" s="51">
        <v>0</v>
      </c>
      <c r="AY73" s="50">
        <v>-32660.879999999997</v>
      </c>
      <c r="AZ73" s="50">
        <v>0</v>
      </c>
      <c r="BA73" s="50">
        <v>0</v>
      </c>
      <c r="BB73" s="49">
        <v>0</v>
      </c>
      <c r="BC73" s="52" t="s">
        <v>800</v>
      </c>
      <c r="BD73" s="52" t="s">
        <v>792</v>
      </c>
      <c r="BE73" s="52" t="s">
        <v>806</v>
      </c>
      <c r="BF73" s="52" t="s">
        <v>1056</v>
      </c>
    </row>
    <row r="74" spans="1:58" x14ac:dyDescent="0.2">
      <c r="A74" s="47">
        <v>119142</v>
      </c>
      <c r="B74" s="48" t="s">
        <v>37</v>
      </c>
      <c r="C74" s="48">
        <v>0</v>
      </c>
      <c r="D74" s="48">
        <v>0</v>
      </c>
      <c r="E74" s="48">
        <v>0</v>
      </c>
      <c r="F74" s="49">
        <v>0</v>
      </c>
      <c r="G74" s="48">
        <v>0</v>
      </c>
      <c r="H74" s="48">
        <v>0</v>
      </c>
      <c r="I74" s="48">
        <v>0</v>
      </c>
      <c r="J74" s="49">
        <v>0</v>
      </c>
      <c r="K74" s="50">
        <v>-5301.12</v>
      </c>
      <c r="L74" s="50">
        <v>0</v>
      </c>
      <c r="M74" s="50">
        <v>0</v>
      </c>
      <c r="N74" s="51">
        <v>0</v>
      </c>
      <c r="O74" s="48"/>
      <c r="P74" s="48"/>
      <c r="Q74" s="48"/>
      <c r="R74" s="49">
        <v>0</v>
      </c>
      <c r="S74" s="48"/>
      <c r="T74" s="48"/>
      <c r="U74" s="48"/>
      <c r="V74" s="49">
        <v>0</v>
      </c>
      <c r="W74" s="48"/>
      <c r="X74" s="48"/>
      <c r="Y74" s="48"/>
      <c r="Z74" s="49">
        <v>0</v>
      </c>
      <c r="AA74" s="48"/>
      <c r="AB74" s="48"/>
      <c r="AC74" s="48"/>
      <c r="AD74" s="49">
        <v>0</v>
      </c>
      <c r="AE74" s="48"/>
      <c r="AF74" s="48"/>
      <c r="AG74" s="48"/>
      <c r="AH74" s="49">
        <v>0</v>
      </c>
      <c r="AI74" s="48"/>
      <c r="AJ74" s="48"/>
      <c r="AK74" s="48"/>
      <c r="AL74" s="49">
        <v>0</v>
      </c>
      <c r="AM74" s="48"/>
      <c r="AN74" s="48"/>
      <c r="AO74" s="48"/>
      <c r="AP74" s="49">
        <v>0</v>
      </c>
      <c r="AQ74" s="48"/>
      <c r="AR74" s="50"/>
      <c r="AS74" s="50"/>
      <c r="AT74" s="51">
        <v>0</v>
      </c>
      <c r="AU74" s="48"/>
      <c r="AV74" s="50"/>
      <c r="AW74" s="50"/>
      <c r="AX74" s="51">
        <v>0</v>
      </c>
      <c r="AY74" s="50">
        <v>-5301.12</v>
      </c>
      <c r="AZ74" s="50">
        <v>0</v>
      </c>
      <c r="BA74" s="50">
        <v>0</v>
      </c>
      <c r="BB74" s="49">
        <v>0</v>
      </c>
      <c r="BC74" s="52" t="s">
        <v>788</v>
      </c>
      <c r="BD74" s="52" t="s">
        <v>788</v>
      </c>
      <c r="BE74" s="52" t="s">
        <v>806</v>
      </c>
      <c r="BF74" s="52" t="s">
        <v>815</v>
      </c>
    </row>
    <row r="75" spans="1:58" x14ac:dyDescent="0.2">
      <c r="A75" s="47">
        <v>148233</v>
      </c>
      <c r="B75" s="48" t="s">
        <v>141</v>
      </c>
      <c r="C75" s="48">
        <v>569422.93000000005</v>
      </c>
      <c r="D75" s="48">
        <v>1313555</v>
      </c>
      <c r="E75" s="48">
        <v>161.5</v>
      </c>
      <c r="F75" s="49">
        <v>13.004927772342995</v>
      </c>
      <c r="G75" s="48">
        <v>888531.93</v>
      </c>
      <c r="H75" s="48">
        <v>995900</v>
      </c>
      <c r="I75" s="48">
        <v>125</v>
      </c>
      <c r="J75" s="49">
        <v>27.657887167386288</v>
      </c>
      <c r="K75" s="50">
        <v>956396.94</v>
      </c>
      <c r="L75" s="50">
        <v>1133412.5</v>
      </c>
      <c r="M75" s="50">
        <v>143.75</v>
      </c>
      <c r="N75" s="51">
        <v>25.314621287483597</v>
      </c>
      <c r="O75" s="48"/>
      <c r="P75" s="48"/>
      <c r="Q75" s="48"/>
      <c r="R75" s="49">
        <v>0</v>
      </c>
      <c r="S75" s="48"/>
      <c r="T75" s="48"/>
      <c r="U75" s="48"/>
      <c r="V75" s="49">
        <v>0</v>
      </c>
      <c r="W75" s="48"/>
      <c r="X75" s="48"/>
      <c r="Y75" s="48"/>
      <c r="Z75" s="49">
        <v>0</v>
      </c>
      <c r="AA75" s="48"/>
      <c r="AB75" s="48"/>
      <c r="AC75" s="48"/>
      <c r="AD75" s="49">
        <v>0</v>
      </c>
      <c r="AE75" s="48"/>
      <c r="AF75" s="48"/>
      <c r="AG75" s="48"/>
      <c r="AH75" s="49">
        <v>0</v>
      </c>
      <c r="AI75" s="48"/>
      <c r="AJ75" s="48"/>
      <c r="AK75" s="48"/>
      <c r="AL75" s="49">
        <v>0</v>
      </c>
      <c r="AM75" s="48"/>
      <c r="AN75" s="48"/>
      <c r="AO75" s="48"/>
      <c r="AP75" s="49">
        <v>0</v>
      </c>
      <c r="AQ75" s="48"/>
      <c r="AR75" s="50"/>
      <c r="AS75" s="50"/>
      <c r="AT75" s="51">
        <v>0</v>
      </c>
      <c r="AU75" s="48"/>
      <c r="AV75" s="50"/>
      <c r="AW75" s="50"/>
      <c r="AX75" s="51">
        <v>0</v>
      </c>
      <c r="AY75" s="50">
        <v>2414351.7999999998</v>
      </c>
      <c r="AZ75" s="50">
        <v>3442867.5</v>
      </c>
      <c r="BA75" s="50">
        <v>430.25</v>
      </c>
      <c r="BB75" s="49">
        <v>21.739118859497207</v>
      </c>
      <c r="BC75" s="52" t="s">
        <v>788</v>
      </c>
      <c r="BD75" s="52" t="s">
        <v>788</v>
      </c>
      <c r="BE75" s="52" t="s">
        <v>806</v>
      </c>
      <c r="BF75" s="52" t="s">
        <v>815</v>
      </c>
    </row>
    <row r="76" spans="1:58" x14ac:dyDescent="0.2">
      <c r="A76" s="47">
        <v>172249</v>
      </c>
      <c r="B76" s="48" t="s">
        <v>212</v>
      </c>
      <c r="C76" s="48">
        <v>147739.26999999999</v>
      </c>
      <c r="D76" s="48">
        <v>284700</v>
      </c>
      <c r="E76" s="48">
        <v>35</v>
      </c>
      <c r="F76" s="49">
        <v>15.567889357218123</v>
      </c>
      <c r="G76" s="48">
        <v>156859.26999999999</v>
      </c>
      <c r="H76" s="48">
        <v>274180</v>
      </c>
      <c r="I76" s="48">
        <v>34</v>
      </c>
      <c r="J76" s="49">
        <v>17.735200853453936</v>
      </c>
      <c r="K76" s="50">
        <v>132704.26999999999</v>
      </c>
      <c r="L76" s="50">
        <v>383500</v>
      </c>
      <c r="M76" s="50">
        <v>50</v>
      </c>
      <c r="N76" s="51">
        <v>10.381038070404172</v>
      </c>
      <c r="O76" s="48"/>
      <c r="P76" s="48"/>
      <c r="Q76" s="48"/>
      <c r="R76" s="49">
        <v>0</v>
      </c>
      <c r="S76" s="48"/>
      <c r="T76" s="48"/>
      <c r="U76" s="48"/>
      <c r="V76" s="49">
        <v>0</v>
      </c>
      <c r="W76" s="48"/>
      <c r="X76" s="48"/>
      <c r="Y76" s="48"/>
      <c r="Z76" s="49">
        <v>0</v>
      </c>
      <c r="AA76" s="48"/>
      <c r="AB76" s="48"/>
      <c r="AC76" s="48"/>
      <c r="AD76" s="49">
        <v>0</v>
      </c>
      <c r="AE76" s="48"/>
      <c r="AF76" s="48"/>
      <c r="AG76" s="48"/>
      <c r="AH76" s="49">
        <v>0</v>
      </c>
      <c r="AI76" s="48"/>
      <c r="AJ76" s="48"/>
      <c r="AK76" s="48"/>
      <c r="AL76" s="49">
        <v>0</v>
      </c>
      <c r="AM76" s="48"/>
      <c r="AN76" s="48"/>
      <c r="AO76" s="48"/>
      <c r="AP76" s="49">
        <v>0</v>
      </c>
      <c r="AQ76" s="48"/>
      <c r="AR76" s="50"/>
      <c r="AS76" s="50"/>
      <c r="AT76" s="51">
        <v>0</v>
      </c>
      <c r="AU76" s="48"/>
      <c r="AV76" s="50"/>
      <c r="AW76" s="50"/>
      <c r="AX76" s="51">
        <v>0</v>
      </c>
      <c r="AY76" s="50">
        <v>437302.80999999994</v>
      </c>
      <c r="AZ76" s="50">
        <v>942380</v>
      </c>
      <c r="BA76" s="50">
        <v>119</v>
      </c>
      <c r="BB76" s="49">
        <v>14.385266145291705</v>
      </c>
      <c r="BC76" s="52" t="s">
        <v>788</v>
      </c>
      <c r="BD76" s="52" t="s">
        <v>788</v>
      </c>
      <c r="BE76" s="52" t="s">
        <v>806</v>
      </c>
      <c r="BF76" s="52" t="s">
        <v>815</v>
      </c>
    </row>
    <row r="77" spans="1:58" x14ac:dyDescent="0.2">
      <c r="A77" s="47">
        <v>172706</v>
      </c>
      <c r="B77" s="48" t="s">
        <v>230</v>
      </c>
      <c r="C77" s="48">
        <v>63176.09</v>
      </c>
      <c r="D77" s="48">
        <v>168400</v>
      </c>
      <c r="E77" s="48">
        <v>20</v>
      </c>
      <c r="F77" s="49">
        <v>11.25464786223278</v>
      </c>
      <c r="G77" s="48">
        <v>360226.09</v>
      </c>
      <c r="H77" s="48">
        <v>566400</v>
      </c>
      <c r="I77" s="48">
        <v>70</v>
      </c>
      <c r="J77" s="49">
        <v>19.715764106638417</v>
      </c>
      <c r="K77" s="50">
        <v>426351.09</v>
      </c>
      <c r="L77" s="50">
        <v>824100</v>
      </c>
      <c r="M77" s="50">
        <v>105</v>
      </c>
      <c r="N77" s="51">
        <v>15.520607571896615</v>
      </c>
      <c r="O77" s="48"/>
      <c r="P77" s="48"/>
      <c r="Q77" s="48"/>
      <c r="R77" s="49">
        <v>0</v>
      </c>
      <c r="S77" s="48"/>
      <c r="T77" s="48"/>
      <c r="U77" s="48"/>
      <c r="V77" s="49">
        <v>0</v>
      </c>
      <c r="W77" s="48"/>
      <c r="X77" s="48"/>
      <c r="Y77" s="48"/>
      <c r="Z77" s="49">
        <v>0</v>
      </c>
      <c r="AA77" s="48"/>
      <c r="AB77" s="48"/>
      <c r="AC77" s="48"/>
      <c r="AD77" s="49">
        <v>0</v>
      </c>
      <c r="AE77" s="48"/>
      <c r="AF77" s="48"/>
      <c r="AG77" s="48"/>
      <c r="AH77" s="49">
        <v>0</v>
      </c>
      <c r="AI77" s="48"/>
      <c r="AJ77" s="48"/>
      <c r="AK77" s="48"/>
      <c r="AL77" s="49">
        <v>0</v>
      </c>
      <c r="AM77" s="48"/>
      <c r="AN77" s="48"/>
      <c r="AO77" s="48"/>
      <c r="AP77" s="49">
        <v>0</v>
      </c>
      <c r="AQ77" s="48"/>
      <c r="AR77" s="50"/>
      <c r="AS77" s="50"/>
      <c r="AT77" s="51">
        <v>0</v>
      </c>
      <c r="AU77" s="48"/>
      <c r="AV77" s="50"/>
      <c r="AW77" s="50"/>
      <c r="AX77" s="51">
        <v>0</v>
      </c>
      <c r="AY77" s="50">
        <v>849753.27</v>
      </c>
      <c r="AZ77" s="50">
        <v>1558900</v>
      </c>
      <c r="BA77" s="50">
        <v>195</v>
      </c>
      <c r="BB77" s="49">
        <v>16.898037956251205</v>
      </c>
      <c r="BC77" s="52" t="s">
        <v>788</v>
      </c>
      <c r="BD77" s="52" t="s">
        <v>788</v>
      </c>
      <c r="BE77" s="52" t="s">
        <v>806</v>
      </c>
      <c r="BF77" s="52" t="s">
        <v>815</v>
      </c>
    </row>
    <row r="78" spans="1:58" x14ac:dyDescent="0.2">
      <c r="A78" s="47">
        <v>172892</v>
      </c>
      <c r="B78" s="48" t="s">
        <v>236</v>
      </c>
      <c r="C78" s="48">
        <v>892279.23</v>
      </c>
      <c r="D78" s="48">
        <v>1099860</v>
      </c>
      <c r="E78" s="48">
        <v>133</v>
      </c>
      <c r="F78" s="49">
        <v>24.337985652719436</v>
      </c>
      <c r="G78" s="48">
        <v>1099912.22</v>
      </c>
      <c r="H78" s="48">
        <v>1565980</v>
      </c>
      <c r="I78" s="48">
        <v>189</v>
      </c>
      <c r="J78" s="49">
        <v>21.77376391780227</v>
      </c>
      <c r="K78" s="50">
        <v>963390.22</v>
      </c>
      <c r="L78" s="50">
        <v>1894820</v>
      </c>
      <c r="M78" s="50">
        <v>236</v>
      </c>
      <c r="N78" s="51">
        <v>15.253009045714105</v>
      </c>
      <c r="O78" s="48"/>
      <c r="P78" s="48"/>
      <c r="Q78" s="48"/>
      <c r="R78" s="49">
        <v>0</v>
      </c>
      <c r="S78" s="48"/>
      <c r="T78" s="48"/>
      <c r="U78" s="48"/>
      <c r="V78" s="49">
        <v>0</v>
      </c>
      <c r="W78" s="48"/>
      <c r="X78" s="48"/>
      <c r="Y78" s="48"/>
      <c r="Z78" s="49">
        <v>0</v>
      </c>
      <c r="AA78" s="48"/>
      <c r="AB78" s="48"/>
      <c r="AC78" s="48"/>
      <c r="AD78" s="49">
        <v>0</v>
      </c>
      <c r="AE78" s="48"/>
      <c r="AF78" s="48"/>
      <c r="AG78" s="48"/>
      <c r="AH78" s="49">
        <v>0</v>
      </c>
      <c r="AI78" s="48"/>
      <c r="AJ78" s="48"/>
      <c r="AK78" s="48"/>
      <c r="AL78" s="49">
        <v>0</v>
      </c>
      <c r="AM78" s="48"/>
      <c r="AN78" s="48"/>
      <c r="AO78" s="48"/>
      <c r="AP78" s="49">
        <v>0</v>
      </c>
      <c r="AQ78" s="48"/>
      <c r="AR78" s="50"/>
      <c r="AS78" s="50"/>
      <c r="AT78" s="51">
        <v>0</v>
      </c>
      <c r="AU78" s="48"/>
      <c r="AV78" s="50"/>
      <c r="AW78" s="50"/>
      <c r="AX78" s="51">
        <v>0</v>
      </c>
      <c r="AY78" s="50">
        <v>2955581.67</v>
      </c>
      <c r="AZ78" s="50">
        <v>4560660</v>
      </c>
      <c r="BA78" s="50">
        <v>558</v>
      </c>
      <c r="BB78" s="49">
        <v>20.089862381760536</v>
      </c>
      <c r="BC78" s="52" t="s">
        <v>788</v>
      </c>
      <c r="BD78" s="52" t="s">
        <v>788</v>
      </c>
      <c r="BE78" s="52" t="s">
        <v>806</v>
      </c>
      <c r="BF78" s="52" t="s">
        <v>815</v>
      </c>
    </row>
    <row r="79" spans="1:58" x14ac:dyDescent="0.2">
      <c r="A79" s="47">
        <v>172922</v>
      </c>
      <c r="B79" s="48" t="s">
        <v>238</v>
      </c>
      <c r="C79" s="48">
        <v>503727.51</v>
      </c>
      <c r="D79" s="48">
        <v>1468680</v>
      </c>
      <c r="E79" s="48">
        <v>179</v>
      </c>
      <c r="F79" s="49">
        <v>10.289392719993463</v>
      </c>
      <c r="G79" s="48">
        <v>178803.49</v>
      </c>
      <c r="H79" s="48">
        <v>2018700</v>
      </c>
      <c r="I79" s="48">
        <v>245</v>
      </c>
      <c r="J79" s="49">
        <v>2.7457810422549165</v>
      </c>
      <c r="K79" s="50">
        <v>605012.77</v>
      </c>
      <c r="L79" s="50">
        <v>3068780</v>
      </c>
      <c r="M79" s="50">
        <v>384</v>
      </c>
      <c r="N79" s="51">
        <v>5.9145273040100621</v>
      </c>
      <c r="O79" s="48"/>
      <c r="P79" s="48"/>
      <c r="Q79" s="48"/>
      <c r="R79" s="49">
        <v>0</v>
      </c>
      <c r="S79" s="48"/>
      <c r="T79" s="48"/>
      <c r="U79" s="48"/>
      <c r="V79" s="49">
        <v>0</v>
      </c>
      <c r="W79" s="48"/>
      <c r="X79" s="48"/>
      <c r="Y79" s="48"/>
      <c r="Z79" s="49">
        <v>0</v>
      </c>
      <c r="AA79" s="48"/>
      <c r="AB79" s="48"/>
      <c r="AC79" s="48"/>
      <c r="AD79" s="49">
        <v>0</v>
      </c>
      <c r="AE79" s="48"/>
      <c r="AF79" s="48"/>
      <c r="AG79" s="48"/>
      <c r="AH79" s="49">
        <v>0</v>
      </c>
      <c r="AI79" s="48"/>
      <c r="AJ79" s="48"/>
      <c r="AK79" s="48"/>
      <c r="AL79" s="49">
        <v>0</v>
      </c>
      <c r="AM79" s="48"/>
      <c r="AN79" s="48"/>
      <c r="AO79" s="48"/>
      <c r="AP79" s="49">
        <v>0</v>
      </c>
      <c r="AQ79" s="48"/>
      <c r="AR79" s="50"/>
      <c r="AS79" s="50"/>
      <c r="AT79" s="51">
        <v>0</v>
      </c>
      <c r="AU79" s="48"/>
      <c r="AV79" s="50"/>
      <c r="AW79" s="50"/>
      <c r="AX79" s="51">
        <v>0</v>
      </c>
      <c r="AY79" s="50">
        <v>1287543.77</v>
      </c>
      <c r="AZ79" s="50">
        <v>6556160</v>
      </c>
      <c r="BA79" s="50">
        <v>808</v>
      </c>
      <c r="BB79" s="49">
        <v>6.0879931041951387</v>
      </c>
      <c r="BC79" s="52" t="s">
        <v>788</v>
      </c>
      <c r="BD79" s="52" t="s">
        <v>788</v>
      </c>
      <c r="BE79" s="52" t="s">
        <v>806</v>
      </c>
      <c r="BF79" s="52" t="s">
        <v>815</v>
      </c>
    </row>
    <row r="80" spans="1:58" x14ac:dyDescent="0.2">
      <c r="A80" s="47">
        <v>173098</v>
      </c>
      <c r="B80" s="48" t="s">
        <v>244</v>
      </c>
      <c r="C80" s="48">
        <v>319546.11</v>
      </c>
      <c r="D80" s="48">
        <v>1311860</v>
      </c>
      <c r="E80" s="48">
        <v>168</v>
      </c>
      <c r="F80" s="49">
        <v>7.3074743493970393</v>
      </c>
      <c r="G80" s="48">
        <v>164642.10999999999</v>
      </c>
      <c r="H80" s="48">
        <v>932290</v>
      </c>
      <c r="I80" s="48">
        <v>114.5</v>
      </c>
      <c r="J80" s="49">
        <v>5.4745898915573479</v>
      </c>
      <c r="K80" s="50">
        <v>439934.1</v>
      </c>
      <c r="L80" s="50">
        <v>1115600</v>
      </c>
      <c r="M80" s="50">
        <v>142.5</v>
      </c>
      <c r="N80" s="51">
        <v>11.830425779849408</v>
      </c>
      <c r="O80" s="48"/>
      <c r="P80" s="48"/>
      <c r="Q80" s="48"/>
      <c r="R80" s="49">
        <v>0</v>
      </c>
      <c r="S80" s="48"/>
      <c r="T80" s="48"/>
      <c r="U80" s="48"/>
      <c r="V80" s="49">
        <v>0</v>
      </c>
      <c r="W80" s="48"/>
      <c r="X80" s="48"/>
      <c r="Y80" s="48"/>
      <c r="Z80" s="49">
        <v>0</v>
      </c>
      <c r="AA80" s="48"/>
      <c r="AB80" s="48"/>
      <c r="AC80" s="48"/>
      <c r="AD80" s="49">
        <v>0</v>
      </c>
      <c r="AE80" s="48"/>
      <c r="AF80" s="48"/>
      <c r="AG80" s="48"/>
      <c r="AH80" s="49">
        <v>0</v>
      </c>
      <c r="AI80" s="48"/>
      <c r="AJ80" s="48"/>
      <c r="AK80" s="48"/>
      <c r="AL80" s="49">
        <v>0</v>
      </c>
      <c r="AM80" s="48"/>
      <c r="AN80" s="48"/>
      <c r="AO80" s="48"/>
      <c r="AP80" s="49">
        <v>0</v>
      </c>
      <c r="AQ80" s="48"/>
      <c r="AR80" s="50"/>
      <c r="AS80" s="50"/>
      <c r="AT80" s="51">
        <v>0</v>
      </c>
      <c r="AU80" s="48"/>
      <c r="AV80" s="50"/>
      <c r="AW80" s="50"/>
      <c r="AX80" s="51">
        <v>0</v>
      </c>
      <c r="AY80" s="50">
        <v>924122.32</v>
      </c>
      <c r="AZ80" s="50">
        <v>3359750</v>
      </c>
      <c r="BA80" s="50">
        <v>425</v>
      </c>
      <c r="BB80" s="49">
        <v>8.5267629793883462</v>
      </c>
      <c r="BC80" s="52" t="s">
        <v>788</v>
      </c>
      <c r="BD80" s="52" t="s">
        <v>788</v>
      </c>
      <c r="BE80" s="52" t="s">
        <v>806</v>
      </c>
      <c r="BF80" s="52" t="s">
        <v>815</v>
      </c>
    </row>
    <row r="81" spans="1:58" x14ac:dyDescent="0.2">
      <c r="A81" s="47">
        <v>173224</v>
      </c>
      <c r="B81" s="48" t="s">
        <v>249</v>
      </c>
      <c r="C81" s="48">
        <v>1648766.53</v>
      </c>
      <c r="D81" s="48">
        <v>10729850</v>
      </c>
      <c r="E81" s="48">
        <v>1305</v>
      </c>
      <c r="F81" s="49">
        <v>4.6098497089894082</v>
      </c>
      <c r="G81" s="48">
        <v>1993998.34</v>
      </c>
      <c r="H81" s="48">
        <v>8986520</v>
      </c>
      <c r="I81" s="48">
        <v>1095</v>
      </c>
      <c r="J81" s="49">
        <v>6.8785189973426863</v>
      </c>
      <c r="K81" s="50">
        <v>2406490.65</v>
      </c>
      <c r="L81" s="50">
        <v>14695295</v>
      </c>
      <c r="M81" s="50">
        <v>1839.5</v>
      </c>
      <c r="N81" s="51">
        <v>4.9127778312718453</v>
      </c>
      <c r="O81" s="48"/>
      <c r="P81" s="48"/>
      <c r="Q81" s="48"/>
      <c r="R81" s="49">
        <v>0</v>
      </c>
      <c r="S81" s="48"/>
      <c r="T81" s="48"/>
      <c r="U81" s="48"/>
      <c r="V81" s="49">
        <v>0</v>
      </c>
      <c r="W81" s="48"/>
      <c r="X81" s="48"/>
      <c r="Y81" s="48"/>
      <c r="Z81" s="49">
        <v>0</v>
      </c>
      <c r="AA81" s="48"/>
      <c r="AB81" s="48"/>
      <c r="AC81" s="48"/>
      <c r="AD81" s="49">
        <v>0</v>
      </c>
      <c r="AE81" s="48"/>
      <c r="AF81" s="48"/>
      <c r="AG81" s="48"/>
      <c r="AH81" s="49">
        <v>0</v>
      </c>
      <c r="AI81" s="48"/>
      <c r="AJ81" s="48"/>
      <c r="AK81" s="48"/>
      <c r="AL81" s="49">
        <v>0</v>
      </c>
      <c r="AM81" s="48"/>
      <c r="AN81" s="48"/>
      <c r="AO81" s="48"/>
      <c r="AP81" s="49">
        <v>0</v>
      </c>
      <c r="AQ81" s="48"/>
      <c r="AR81" s="50"/>
      <c r="AS81" s="50"/>
      <c r="AT81" s="51">
        <v>0</v>
      </c>
      <c r="AU81" s="48"/>
      <c r="AV81" s="50"/>
      <c r="AW81" s="50"/>
      <c r="AX81" s="51">
        <v>0</v>
      </c>
      <c r="AY81" s="50">
        <v>6049255.5199999996</v>
      </c>
      <c r="AZ81" s="50">
        <v>34411665</v>
      </c>
      <c r="BA81" s="50">
        <v>4239.5</v>
      </c>
      <c r="BB81" s="49">
        <v>5.4495160614867073</v>
      </c>
      <c r="BC81" s="52" t="s">
        <v>788</v>
      </c>
      <c r="BD81" s="52" t="s">
        <v>788</v>
      </c>
      <c r="BE81" s="52" t="s">
        <v>806</v>
      </c>
      <c r="BF81" s="52" t="s">
        <v>815</v>
      </c>
    </row>
    <row r="82" spans="1:58" x14ac:dyDescent="0.2">
      <c r="A82" s="47">
        <v>176214</v>
      </c>
      <c r="B82" s="48" t="s">
        <v>294</v>
      </c>
      <c r="C82" s="48">
        <v>-99.64</v>
      </c>
      <c r="D82" s="48">
        <v>0</v>
      </c>
      <c r="E82" s="48">
        <v>0</v>
      </c>
      <c r="F82" s="49">
        <v>0</v>
      </c>
      <c r="G82" s="48">
        <v>-99.64</v>
      </c>
      <c r="H82" s="48">
        <v>0</v>
      </c>
      <c r="I82" s="48">
        <v>0</v>
      </c>
      <c r="J82" s="49">
        <v>0</v>
      </c>
      <c r="K82" s="50">
        <v>-99.64</v>
      </c>
      <c r="L82" s="50">
        <v>0</v>
      </c>
      <c r="M82" s="50">
        <v>0</v>
      </c>
      <c r="N82" s="51">
        <v>0</v>
      </c>
      <c r="O82" s="48"/>
      <c r="P82" s="48"/>
      <c r="Q82" s="48"/>
      <c r="R82" s="49">
        <v>0</v>
      </c>
      <c r="S82" s="48"/>
      <c r="T82" s="48"/>
      <c r="U82" s="48"/>
      <c r="V82" s="49">
        <v>0</v>
      </c>
      <c r="W82" s="48"/>
      <c r="X82" s="48"/>
      <c r="Y82" s="48"/>
      <c r="Z82" s="49">
        <v>0</v>
      </c>
      <c r="AA82" s="48"/>
      <c r="AB82" s="48"/>
      <c r="AC82" s="48"/>
      <c r="AD82" s="49">
        <v>0</v>
      </c>
      <c r="AE82" s="48"/>
      <c r="AF82" s="48"/>
      <c r="AG82" s="48"/>
      <c r="AH82" s="49">
        <v>0</v>
      </c>
      <c r="AI82" s="48"/>
      <c r="AJ82" s="48"/>
      <c r="AK82" s="48"/>
      <c r="AL82" s="49">
        <v>0</v>
      </c>
      <c r="AM82" s="48"/>
      <c r="AN82" s="48"/>
      <c r="AO82" s="48"/>
      <c r="AP82" s="49">
        <v>0</v>
      </c>
      <c r="AQ82" s="48"/>
      <c r="AR82" s="50"/>
      <c r="AS82" s="50"/>
      <c r="AT82" s="51">
        <v>0</v>
      </c>
      <c r="AU82" s="48"/>
      <c r="AV82" s="50"/>
      <c r="AW82" s="50"/>
      <c r="AX82" s="51">
        <v>0</v>
      </c>
      <c r="AY82" s="50">
        <v>-298.92</v>
      </c>
      <c r="AZ82" s="50">
        <v>0</v>
      </c>
      <c r="BA82" s="50">
        <v>0</v>
      </c>
      <c r="BB82" s="49">
        <v>0</v>
      </c>
      <c r="BC82" s="52" t="s">
        <v>788</v>
      </c>
      <c r="BD82" s="52" t="s">
        <v>788</v>
      </c>
      <c r="BE82" s="52" t="s">
        <v>806</v>
      </c>
      <c r="BF82" s="52" t="s">
        <v>815</v>
      </c>
    </row>
    <row r="83" spans="1:58" x14ac:dyDescent="0.2">
      <c r="A83" s="47">
        <v>176644</v>
      </c>
      <c r="B83" s="48" t="s">
        <v>309</v>
      </c>
      <c r="C83" s="48">
        <v>-11757.62</v>
      </c>
      <c r="D83" s="48">
        <v>574400</v>
      </c>
      <c r="E83" s="48">
        <v>70</v>
      </c>
      <c r="F83" s="49">
        <v>-0.61408182451253479</v>
      </c>
      <c r="G83" s="48">
        <v>-21280.62</v>
      </c>
      <c r="H83" s="48">
        <v>594500</v>
      </c>
      <c r="I83" s="48">
        <v>75</v>
      </c>
      <c r="J83" s="49">
        <v>-1.1096706812447434</v>
      </c>
      <c r="K83" s="50">
        <v>65997.38</v>
      </c>
      <c r="L83" s="50">
        <v>393500</v>
      </c>
      <c r="M83" s="50">
        <v>50</v>
      </c>
      <c r="N83" s="51">
        <v>5.0315664548919958</v>
      </c>
      <c r="O83" s="48"/>
      <c r="P83" s="48"/>
      <c r="Q83" s="48"/>
      <c r="R83" s="49">
        <v>0</v>
      </c>
      <c r="S83" s="48"/>
      <c r="T83" s="48"/>
      <c r="U83" s="48"/>
      <c r="V83" s="49">
        <v>0</v>
      </c>
      <c r="W83" s="48"/>
      <c r="X83" s="48"/>
      <c r="Y83" s="48"/>
      <c r="Z83" s="49">
        <v>0</v>
      </c>
      <c r="AA83" s="48"/>
      <c r="AB83" s="48"/>
      <c r="AC83" s="48"/>
      <c r="AD83" s="49">
        <v>0</v>
      </c>
      <c r="AE83" s="48"/>
      <c r="AF83" s="48"/>
      <c r="AG83" s="48"/>
      <c r="AH83" s="49">
        <v>0</v>
      </c>
      <c r="AI83" s="48"/>
      <c r="AJ83" s="48"/>
      <c r="AK83" s="48"/>
      <c r="AL83" s="49">
        <v>0</v>
      </c>
      <c r="AM83" s="48"/>
      <c r="AN83" s="48"/>
      <c r="AO83" s="48"/>
      <c r="AP83" s="49">
        <v>0</v>
      </c>
      <c r="AQ83" s="48"/>
      <c r="AR83" s="50"/>
      <c r="AS83" s="50"/>
      <c r="AT83" s="51">
        <v>0</v>
      </c>
      <c r="AU83" s="48"/>
      <c r="AV83" s="50"/>
      <c r="AW83" s="50"/>
      <c r="AX83" s="51">
        <v>0</v>
      </c>
      <c r="AY83" s="50">
        <v>32959.140000000007</v>
      </c>
      <c r="AZ83" s="50">
        <v>1562400</v>
      </c>
      <c r="BA83" s="50">
        <v>195</v>
      </c>
      <c r="BB83" s="49">
        <v>0.65395119047619066</v>
      </c>
      <c r="BC83" s="52" t="s">
        <v>788</v>
      </c>
      <c r="BD83" s="52" t="s">
        <v>788</v>
      </c>
      <c r="BE83" s="52" t="s">
        <v>806</v>
      </c>
      <c r="BF83" s="52" t="s">
        <v>815</v>
      </c>
    </row>
    <row r="84" spans="1:58" x14ac:dyDescent="0.2">
      <c r="A84" s="47">
        <v>177379</v>
      </c>
      <c r="B84" s="48" t="s">
        <v>336</v>
      </c>
      <c r="C84" s="48">
        <v>1098173.06</v>
      </c>
      <c r="D84" s="48">
        <v>1944780</v>
      </c>
      <c r="E84" s="48">
        <v>236.5</v>
      </c>
      <c r="F84" s="49">
        <v>16.94031808225095</v>
      </c>
      <c r="G84" s="48">
        <v>1412967.94</v>
      </c>
      <c r="H84" s="48">
        <v>2447250</v>
      </c>
      <c r="I84" s="48">
        <v>300</v>
      </c>
      <c r="J84" s="49">
        <v>17.898459961180915</v>
      </c>
      <c r="K84" s="50">
        <v>1625597.15</v>
      </c>
      <c r="L84" s="50">
        <v>2866300</v>
      </c>
      <c r="M84" s="50">
        <v>365</v>
      </c>
      <c r="N84" s="51">
        <v>17.014239437602484</v>
      </c>
      <c r="O84" s="48"/>
      <c r="P84" s="48"/>
      <c r="Q84" s="48"/>
      <c r="R84" s="49">
        <v>0</v>
      </c>
      <c r="S84" s="48"/>
      <c r="T84" s="48"/>
      <c r="U84" s="48"/>
      <c r="V84" s="49">
        <v>0</v>
      </c>
      <c r="W84" s="48"/>
      <c r="X84" s="48"/>
      <c r="Y84" s="48"/>
      <c r="Z84" s="49">
        <v>0</v>
      </c>
      <c r="AA84" s="48"/>
      <c r="AB84" s="48"/>
      <c r="AC84" s="48"/>
      <c r="AD84" s="49">
        <v>0</v>
      </c>
      <c r="AE84" s="48"/>
      <c r="AF84" s="48"/>
      <c r="AG84" s="48"/>
      <c r="AH84" s="49">
        <v>0</v>
      </c>
      <c r="AI84" s="48"/>
      <c r="AJ84" s="48"/>
      <c r="AK84" s="48"/>
      <c r="AL84" s="49">
        <v>0</v>
      </c>
      <c r="AM84" s="48"/>
      <c r="AN84" s="48"/>
      <c r="AO84" s="48"/>
      <c r="AP84" s="49">
        <v>0</v>
      </c>
      <c r="AQ84" s="48"/>
      <c r="AR84" s="50"/>
      <c r="AS84" s="50"/>
      <c r="AT84" s="51">
        <v>0</v>
      </c>
      <c r="AU84" s="48"/>
      <c r="AV84" s="50"/>
      <c r="AW84" s="50"/>
      <c r="AX84" s="51">
        <v>0</v>
      </c>
      <c r="AY84" s="50">
        <v>4136738.15</v>
      </c>
      <c r="AZ84" s="50">
        <v>7258330</v>
      </c>
      <c r="BA84" s="50">
        <v>901.5</v>
      </c>
      <c r="BB84" s="49">
        <v>17.667822026554315</v>
      </c>
      <c r="BC84" s="52" t="s">
        <v>788</v>
      </c>
      <c r="BD84" s="52" t="s">
        <v>788</v>
      </c>
      <c r="BE84" s="52" t="s">
        <v>806</v>
      </c>
      <c r="BF84" s="52" t="s">
        <v>815</v>
      </c>
    </row>
    <row r="85" spans="1:58" x14ac:dyDescent="0.2">
      <c r="A85" s="47">
        <v>178230</v>
      </c>
      <c r="B85" s="48" t="s">
        <v>367</v>
      </c>
      <c r="C85" s="48">
        <v>508688.01</v>
      </c>
      <c r="D85" s="48">
        <v>3141020</v>
      </c>
      <c r="E85" s="48">
        <v>378.5</v>
      </c>
      <c r="F85" s="49">
        <v>4.8584982903642766</v>
      </c>
      <c r="G85" s="48">
        <v>82862.820000000007</v>
      </c>
      <c r="H85" s="48">
        <v>3062140</v>
      </c>
      <c r="I85" s="48">
        <v>364.5</v>
      </c>
      <c r="J85" s="49">
        <v>0.83887327816494361</v>
      </c>
      <c r="K85" s="50">
        <v>901894.1</v>
      </c>
      <c r="L85" s="50">
        <v>4623040</v>
      </c>
      <c r="M85" s="50">
        <v>579.5</v>
      </c>
      <c r="N85" s="51">
        <v>5.8526041306153518</v>
      </c>
      <c r="O85" s="48"/>
      <c r="P85" s="48"/>
      <c r="Q85" s="48"/>
      <c r="R85" s="49">
        <v>0</v>
      </c>
      <c r="S85" s="48"/>
      <c r="T85" s="48"/>
      <c r="U85" s="48"/>
      <c r="V85" s="49">
        <v>0</v>
      </c>
      <c r="W85" s="48"/>
      <c r="X85" s="48"/>
      <c r="Y85" s="48"/>
      <c r="Z85" s="49">
        <v>0</v>
      </c>
      <c r="AA85" s="48"/>
      <c r="AB85" s="48"/>
      <c r="AC85" s="48"/>
      <c r="AD85" s="49">
        <v>0</v>
      </c>
      <c r="AE85" s="48"/>
      <c r="AF85" s="48"/>
      <c r="AG85" s="48"/>
      <c r="AH85" s="49">
        <v>0</v>
      </c>
      <c r="AI85" s="48"/>
      <c r="AJ85" s="48"/>
      <c r="AK85" s="48"/>
      <c r="AL85" s="49">
        <v>0</v>
      </c>
      <c r="AM85" s="48"/>
      <c r="AN85" s="48"/>
      <c r="AO85" s="48"/>
      <c r="AP85" s="49">
        <v>0</v>
      </c>
      <c r="AQ85" s="48"/>
      <c r="AR85" s="50"/>
      <c r="AS85" s="50"/>
      <c r="AT85" s="51">
        <v>0</v>
      </c>
      <c r="AU85" s="48"/>
      <c r="AV85" s="50"/>
      <c r="AW85" s="50"/>
      <c r="AX85" s="51">
        <v>0</v>
      </c>
      <c r="AY85" s="50">
        <v>1493444.9300000002</v>
      </c>
      <c r="AZ85" s="50">
        <v>10826200</v>
      </c>
      <c r="BA85" s="50">
        <v>1322.5</v>
      </c>
      <c r="BB85" s="49">
        <v>4.2763659298738252</v>
      </c>
      <c r="BC85" s="52" t="s">
        <v>788</v>
      </c>
      <c r="BD85" s="52" t="s">
        <v>788</v>
      </c>
      <c r="BE85" s="52" t="s">
        <v>806</v>
      </c>
      <c r="BF85" s="52" t="s">
        <v>815</v>
      </c>
    </row>
    <row r="86" spans="1:58" x14ac:dyDescent="0.2">
      <c r="A86" s="47">
        <v>179434</v>
      </c>
      <c r="B86" s="48" t="s">
        <v>404</v>
      </c>
      <c r="C86" s="48">
        <v>783746.31</v>
      </c>
      <c r="D86" s="48">
        <v>1393320</v>
      </c>
      <c r="E86" s="48">
        <v>171</v>
      </c>
      <c r="F86" s="49">
        <v>16.875082034277842</v>
      </c>
      <c r="G86" s="48">
        <v>734445.31</v>
      </c>
      <c r="H86" s="48">
        <v>1207900</v>
      </c>
      <c r="I86" s="48">
        <v>145</v>
      </c>
      <c r="J86" s="49">
        <v>18.849080726881365</v>
      </c>
      <c r="K86" s="50">
        <v>577323.31000000006</v>
      </c>
      <c r="L86" s="50">
        <v>759600</v>
      </c>
      <c r="M86" s="50">
        <v>95</v>
      </c>
      <c r="N86" s="51">
        <v>22.801078593996841</v>
      </c>
      <c r="O86" s="48"/>
      <c r="P86" s="48"/>
      <c r="Q86" s="48"/>
      <c r="R86" s="49">
        <v>0</v>
      </c>
      <c r="S86" s="48"/>
      <c r="T86" s="48"/>
      <c r="U86" s="48"/>
      <c r="V86" s="49">
        <v>0</v>
      </c>
      <c r="W86" s="48"/>
      <c r="X86" s="48"/>
      <c r="Y86" s="48"/>
      <c r="Z86" s="49">
        <v>0</v>
      </c>
      <c r="AA86" s="48"/>
      <c r="AB86" s="48"/>
      <c r="AC86" s="48"/>
      <c r="AD86" s="49">
        <v>0</v>
      </c>
      <c r="AE86" s="48"/>
      <c r="AF86" s="48"/>
      <c r="AG86" s="48"/>
      <c r="AH86" s="49">
        <v>0</v>
      </c>
      <c r="AI86" s="48"/>
      <c r="AJ86" s="48"/>
      <c r="AK86" s="48"/>
      <c r="AL86" s="49">
        <v>0</v>
      </c>
      <c r="AM86" s="48"/>
      <c r="AN86" s="48"/>
      <c r="AO86" s="48"/>
      <c r="AP86" s="49">
        <v>0</v>
      </c>
      <c r="AQ86" s="48"/>
      <c r="AR86" s="50"/>
      <c r="AS86" s="50"/>
      <c r="AT86" s="51">
        <v>0</v>
      </c>
      <c r="AU86" s="48"/>
      <c r="AV86" s="50"/>
      <c r="AW86" s="50"/>
      <c r="AX86" s="51">
        <v>0</v>
      </c>
      <c r="AY86" s="50">
        <v>2095514.9300000002</v>
      </c>
      <c r="AZ86" s="50">
        <v>3360820</v>
      </c>
      <c r="BA86" s="50">
        <v>411</v>
      </c>
      <c r="BB86" s="49">
        <v>19.328902717194019</v>
      </c>
      <c r="BC86" s="52" t="s">
        <v>788</v>
      </c>
      <c r="BD86" s="52" t="s">
        <v>788</v>
      </c>
      <c r="BE86" s="52" t="s">
        <v>806</v>
      </c>
      <c r="BF86" s="52" t="s">
        <v>815</v>
      </c>
    </row>
    <row r="87" spans="1:58" x14ac:dyDescent="0.2">
      <c r="A87" s="47">
        <v>201028</v>
      </c>
      <c r="B87" s="48" t="s">
        <v>443</v>
      </c>
      <c r="C87" s="48">
        <v>0</v>
      </c>
      <c r="D87" s="48">
        <v>0</v>
      </c>
      <c r="E87" s="48">
        <v>0</v>
      </c>
      <c r="F87" s="49">
        <v>0</v>
      </c>
      <c r="G87" s="48">
        <v>0</v>
      </c>
      <c r="H87" s="48">
        <v>0</v>
      </c>
      <c r="I87" s="48">
        <v>0</v>
      </c>
      <c r="J87" s="49">
        <v>0</v>
      </c>
      <c r="K87" s="50">
        <v>0</v>
      </c>
      <c r="L87" s="50">
        <v>0</v>
      </c>
      <c r="M87" s="50">
        <v>0</v>
      </c>
      <c r="N87" s="51">
        <v>0</v>
      </c>
      <c r="O87" s="48"/>
      <c r="P87" s="48"/>
      <c r="Q87" s="48"/>
      <c r="R87" s="49">
        <v>0</v>
      </c>
      <c r="S87" s="48"/>
      <c r="T87" s="48"/>
      <c r="U87" s="48"/>
      <c r="V87" s="49">
        <v>0</v>
      </c>
      <c r="W87" s="48"/>
      <c r="X87" s="48"/>
      <c r="Y87" s="48"/>
      <c r="Z87" s="49">
        <v>0</v>
      </c>
      <c r="AA87" s="48"/>
      <c r="AB87" s="48"/>
      <c r="AC87" s="48"/>
      <c r="AD87" s="49">
        <v>0</v>
      </c>
      <c r="AE87" s="48"/>
      <c r="AF87" s="48"/>
      <c r="AG87" s="48"/>
      <c r="AH87" s="49">
        <v>0</v>
      </c>
      <c r="AI87" s="48"/>
      <c r="AJ87" s="48"/>
      <c r="AK87" s="48"/>
      <c r="AL87" s="49">
        <v>0</v>
      </c>
      <c r="AM87" s="48"/>
      <c r="AN87" s="48"/>
      <c r="AO87" s="48"/>
      <c r="AP87" s="49">
        <v>0</v>
      </c>
      <c r="AQ87" s="48"/>
      <c r="AR87" s="50"/>
      <c r="AS87" s="50"/>
      <c r="AT87" s="51">
        <v>0</v>
      </c>
      <c r="AU87" s="48"/>
      <c r="AV87" s="50"/>
      <c r="AW87" s="50"/>
      <c r="AX87" s="51">
        <v>0</v>
      </c>
      <c r="AY87" s="50">
        <v>0</v>
      </c>
      <c r="AZ87" s="50">
        <v>0</v>
      </c>
      <c r="BA87" s="50">
        <v>0</v>
      </c>
      <c r="BB87" s="49">
        <v>0</v>
      </c>
      <c r="BC87" s="52" t="s">
        <v>788</v>
      </c>
      <c r="BD87" s="52" t="s">
        <v>788</v>
      </c>
      <c r="BE87" s="52" t="s">
        <v>806</v>
      </c>
      <c r="BF87" s="52" t="s">
        <v>815</v>
      </c>
    </row>
    <row r="88" spans="1:58" x14ac:dyDescent="0.2">
      <c r="A88" s="47">
        <v>201029</v>
      </c>
      <c r="B88" s="48" t="s">
        <v>444</v>
      </c>
      <c r="C88" s="48">
        <v>-3000.46</v>
      </c>
      <c r="D88" s="48">
        <v>0</v>
      </c>
      <c r="E88" s="48">
        <v>0</v>
      </c>
      <c r="F88" s="49">
        <v>0</v>
      </c>
      <c r="G88" s="48">
        <v>-3000.46</v>
      </c>
      <c r="H88" s="48">
        <v>0</v>
      </c>
      <c r="I88" s="48">
        <v>0</v>
      </c>
      <c r="J88" s="49">
        <v>0</v>
      </c>
      <c r="K88" s="50">
        <v>-3000.46</v>
      </c>
      <c r="L88" s="50">
        <v>0</v>
      </c>
      <c r="M88" s="50">
        <v>0</v>
      </c>
      <c r="N88" s="51">
        <v>0</v>
      </c>
      <c r="O88" s="48"/>
      <c r="P88" s="48"/>
      <c r="Q88" s="48"/>
      <c r="R88" s="49">
        <v>0</v>
      </c>
      <c r="S88" s="48"/>
      <c r="T88" s="48"/>
      <c r="U88" s="48"/>
      <c r="V88" s="49">
        <v>0</v>
      </c>
      <c r="W88" s="48"/>
      <c r="X88" s="48"/>
      <c r="Y88" s="48"/>
      <c r="Z88" s="49">
        <v>0</v>
      </c>
      <c r="AA88" s="48"/>
      <c r="AB88" s="48"/>
      <c r="AC88" s="48"/>
      <c r="AD88" s="49">
        <v>0</v>
      </c>
      <c r="AE88" s="48"/>
      <c r="AF88" s="48"/>
      <c r="AG88" s="48"/>
      <c r="AH88" s="49">
        <v>0</v>
      </c>
      <c r="AI88" s="48"/>
      <c r="AJ88" s="48"/>
      <c r="AK88" s="48"/>
      <c r="AL88" s="49">
        <v>0</v>
      </c>
      <c r="AM88" s="48"/>
      <c r="AN88" s="48"/>
      <c r="AO88" s="48"/>
      <c r="AP88" s="49">
        <v>0</v>
      </c>
      <c r="AQ88" s="48"/>
      <c r="AR88" s="50"/>
      <c r="AS88" s="50"/>
      <c r="AT88" s="51">
        <v>0</v>
      </c>
      <c r="AU88" s="48"/>
      <c r="AV88" s="50"/>
      <c r="AW88" s="50"/>
      <c r="AX88" s="51">
        <v>0</v>
      </c>
      <c r="AY88" s="50">
        <v>-9001.380000000001</v>
      </c>
      <c r="AZ88" s="50">
        <v>0</v>
      </c>
      <c r="BA88" s="50">
        <v>0</v>
      </c>
      <c r="BB88" s="49">
        <v>0</v>
      </c>
      <c r="BC88" s="52" t="s">
        <v>788</v>
      </c>
      <c r="BD88" s="52" t="s">
        <v>788</v>
      </c>
      <c r="BE88" s="52" t="s">
        <v>806</v>
      </c>
      <c r="BF88" s="52" t="s">
        <v>815</v>
      </c>
    </row>
    <row r="89" spans="1:58" x14ac:dyDescent="0.2">
      <c r="A89" s="47">
        <v>202262</v>
      </c>
      <c r="B89" s="48" t="s">
        <v>468</v>
      </c>
      <c r="C89" s="48">
        <v>-12100.44</v>
      </c>
      <c r="D89" s="48">
        <v>0</v>
      </c>
      <c r="E89" s="48">
        <v>0</v>
      </c>
      <c r="F89" s="49">
        <v>0</v>
      </c>
      <c r="G89" s="48">
        <v>-12100.44</v>
      </c>
      <c r="H89" s="48">
        <v>0</v>
      </c>
      <c r="I89" s="48">
        <v>0</v>
      </c>
      <c r="J89" s="49">
        <v>0</v>
      </c>
      <c r="K89" s="50">
        <v>-12100.44</v>
      </c>
      <c r="L89" s="50">
        <v>0</v>
      </c>
      <c r="M89" s="50">
        <v>0</v>
      </c>
      <c r="N89" s="51">
        <v>0</v>
      </c>
      <c r="O89" s="48"/>
      <c r="P89" s="48"/>
      <c r="Q89" s="48"/>
      <c r="R89" s="49">
        <v>0</v>
      </c>
      <c r="S89" s="48"/>
      <c r="T89" s="48"/>
      <c r="U89" s="48"/>
      <c r="V89" s="49">
        <v>0</v>
      </c>
      <c r="W89" s="48"/>
      <c r="X89" s="48"/>
      <c r="Y89" s="48"/>
      <c r="Z89" s="49">
        <v>0</v>
      </c>
      <c r="AA89" s="48"/>
      <c r="AB89" s="48"/>
      <c r="AC89" s="48"/>
      <c r="AD89" s="49">
        <v>0</v>
      </c>
      <c r="AE89" s="48"/>
      <c r="AF89" s="48"/>
      <c r="AG89" s="48"/>
      <c r="AH89" s="49">
        <v>0</v>
      </c>
      <c r="AI89" s="48"/>
      <c r="AJ89" s="48"/>
      <c r="AK89" s="48"/>
      <c r="AL89" s="49">
        <v>0</v>
      </c>
      <c r="AM89" s="48"/>
      <c r="AN89" s="48"/>
      <c r="AO89" s="48"/>
      <c r="AP89" s="49">
        <v>0</v>
      </c>
      <c r="AQ89" s="48"/>
      <c r="AR89" s="50"/>
      <c r="AS89" s="50"/>
      <c r="AT89" s="51">
        <v>0</v>
      </c>
      <c r="AU89" s="48"/>
      <c r="AV89" s="50"/>
      <c r="AW89" s="50"/>
      <c r="AX89" s="51">
        <v>0</v>
      </c>
      <c r="AY89" s="50">
        <v>-36301.32</v>
      </c>
      <c r="AZ89" s="50">
        <v>0</v>
      </c>
      <c r="BA89" s="50">
        <v>0</v>
      </c>
      <c r="BB89" s="49">
        <v>0</v>
      </c>
      <c r="BC89" s="52" t="s">
        <v>788</v>
      </c>
      <c r="BD89" s="52" t="s">
        <v>788</v>
      </c>
      <c r="BE89" s="52" t="s">
        <v>806</v>
      </c>
      <c r="BF89" s="52" t="s">
        <v>815</v>
      </c>
    </row>
    <row r="90" spans="1:58" x14ac:dyDescent="0.2">
      <c r="A90" s="47">
        <v>205742</v>
      </c>
      <c r="B90" s="48" t="s">
        <v>561</v>
      </c>
      <c r="C90" s="48">
        <v>163599.75</v>
      </c>
      <c r="D90" s="48">
        <v>247600</v>
      </c>
      <c r="E90" s="48">
        <v>30</v>
      </c>
      <c r="F90" s="49">
        <v>19.822263731825522</v>
      </c>
      <c r="G90" s="48">
        <v>-6700.25</v>
      </c>
      <c r="H90" s="48">
        <v>161400</v>
      </c>
      <c r="I90" s="48">
        <v>20</v>
      </c>
      <c r="J90" s="49">
        <v>-1.2869129491945479</v>
      </c>
      <c r="K90" s="50">
        <v>-25375.25</v>
      </c>
      <c r="L90" s="50">
        <v>273200</v>
      </c>
      <c r="M90" s="50">
        <v>35</v>
      </c>
      <c r="N90" s="51">
        <v>-2.7864476573938508</v>
      </c>
      <c r="O90" s="48"/>
      <c r="P90" s="48"/>
      <c r="Q90" s="48"/>
      <c r="R90" s="49">
        <v>0</v>
      </c>
      <c r="S90" s="48"/>
      <c r="T90" s="48"/>
      <c r="U90" s="48"/>
      <c r="V90" s="49">
        <v>0</v>
      </c>
      <c r="W90" s="48"/>
      <c r="X90" s="48"/>
      <c r="Y90" s="48"/>
      <c r="Z90" s="49">
        <v>0</v>
      </c>
      <c r="AA90" s="48"/>
      <c r="AB90" s="48"/>
      <c r="AC90" s="48"/>
      <c r="AD90" s="49">
        <v>0</v>
      </c>
      <c r="AE90" s="48"/>
      <c r="AF90" s="48"/>
      <c r="AG90" s="48"/>
      <c r="AH90" s="49">
        <v>0</v>
      </c>
      <c r="AI90" s="48"/>
      <c r="AJ90" s="48"/>
      <c r="AK90" s="48"/>
      <c r="AL90" s="49">
        <v>0</v>
      </c>
      <c r="AM90" s="48"/>
      <c r="AN90" s="48"/>
      <c r="AO90" s="48"/>
      <c r="AP90" s="49">
        <v>0</v>
      </c>
      <c r="AQ90" s="48"/>
      <c r="AR90" s="50"/>
      <c r="AS90" s="50"/>
      <c r="AT90" s="51">
        <v>0</v>
      </c>
      <c r="AU90" s="48"/>
      <c r="AV90" s="50"/>
      <c r="AW90" s="50"/>
      <c r="AX90" s="51">
        <v>0</v>
      </c>
      <c r="AY90" s="50">
        <v>131524.25</v>
      </c>
      <c r="AZ90" s="50">
        <v>682200</v>
      </c>
      <c r="BA90" s="50">
        <v>85</v>
      </c>
      <c r="BB90" s="49">
        <v>5.9766223248314274</v>
      </c>
      <c r="BC90" s="52" t="s">
        <v>788</v>
      </c>
      <c r="BD90" s="52" t="s">
        <v>788</v>
      </c>
      <c r="BE90" s="52" t="s">
        <v>806</v>
      </c>
      <c r="BF90" s="52" t="s">
        <v>815</v>
      </c>
    </row>
    <row r="91" spans="1:58" x14ac:dyDescent="0.2">
      <c r="A91" s="47">
        <v>207439</v>
      </c>
      <c r="B91" s="48" t="s">
        <v>594</v>
      </c>
      <c r="C91" s="48">
        <v>475020.93</v>
      </c>
      <c r="D91" s="48">
        <v>282200</v>
      </c>
      <c r="E91" s="48">
        <v>35</v>
      </c>
      <c r="F91" s="49">
        <v>50.498327072997874</v>
      </c>
      <c r="G91" s="48">
        <v>-4100.07</v>
      </c>
      <c r="H91" s="48">
        <v>150400</v>
      </c>
      <c r="I91" s="48">
        <v>20</v>
      </c>
      <c r="J91" s="49">
        <v>-0.84509421542553176</v>
      </c>
      <c r="K91" s="50">
        <v>112812.43</v>
      </c>
      <c r="L91" s="50">
        <v>293250</v>
      </c>
      <c r="M91" s="50">
        <v>37.5</v>
      </c>
      <c r="N91" s="51">
        <v>11.540913554987211</v>
      </c>
      <c r="O91" s="48"/>
      <c r="P91" s="48"/>
      <c r="Q91" s="48"/>
      <c r="R91" s="49">
        <v>0</v>
      </c>
      <c r="S91" s="48"/>
      <c r="T91" s="48"/>
      <c r="U91" s="48"/>
      <c r="V91" s="49">
        <v>0</v>
      </c>
      <c r="W91" s="48"/>
      <c r="X91" s="48"/>
      <c r="Y91" s="48"/>
      <c r="Z91" s="49">
        <v>0</v>
      </c>
      <c r="AA91" s="48"/>
      <c r="AB91" s="48"/>
      <c r="AC91" s="48"/>
      <c r="AD91" s="49">
        <v>0</v>
      </c>
      <c r="AE91" s="48"/>
      <c r="AF91" s="48"/>
      <c r="AG91" s="48"/>
      <c r="AH91" s="49">
        <v>0</v>
      </c>
      <c r="AI91" s="48"/>
      <c r="AJ91" s="48"/>
      <c r="AK91" s="48"/>
      <c r="AL91" s="49">
        <v>0</v>
      </c>
      <c r="AM91" s="48"/>
      <c r="AN91" s="48"/>
      <c r="AO91" s="48"/>
      <c r="AP91" s="49">
        <v>0</v>
      </c>
      <c r="AQ91" s="48"/>
      <c r="AR91" s="50"/>
      <c r="AS91" s="50"/>
      <c r="AT91" s="51">
        <v>0</v>
      </c>
      <c r="AU91" s="48"/>
      <c r="AV91" s="50"/>
      <c r="AW91" s="50"/>
      <c r="AX91" s="51">
        <v>0</v>
      </c>
      <c r="AY91" s="50">
        <v>583733.29</v>
      </c>
      <c r="AZ91" s="50">
        <v>725850</v>
      </c>
      <c r="BA91" s="50">
        <v>92.5</v>
      </c>
      <c r="BB91" s="49">
        <v>24.930401584349386</v>
      </c>
      <c r="BC91" s="52" t="s">
        <v>788</v>
      </c>
      <c r="BD91" s="52" t="s">
        <v>788</v>
      </c>
      <c r="BE91" s="52" t="s">
        <v>806</v>
      </c>
      <c r="BF91" s="52" t="s">
        <v>815</v>
      </c>
    </row>
    <row r="92" spans="1:58" x14ac:dyDescent="0.2">
      <c r="A92" s="47">
        <v>209444</v>
      </c>
      <c r="B92" s="48" t="s">
        <v>88</v>
      </c>
      <c r="C92" s="48">
        <v>-6306.25</v>
      </c>
      <c r="D92" s="48">
        <v>378900</v>
      </c>
      <c r="E92" s="48">
        <v>45</v>
      </c>
      <c r="F92" s="49">
        <v>-0.49930720506730009</v>
      </c>
      <c r="G92" s="48">
        <v>-6506.25</v>
      </c>
      <c r="H92" s="48">
        <v>87200</v>
      </c>
      <c r="I92" s="48">
        <v>10</v>
      </c>
      <c r="J92" s="49">
        <v>-2.313001720183486</v>
      </c>
      <c r="K92" s="50">
        <v>-43506.25</v>
      </c>
      <c r="L92" s="50">
        <v>508800</v>
      </c>
      <c r="M92" s="50">
        <v>65</v>
      </c>
      <c r="N92" s="51">
        <v>-2.5652270047169812</v>
      </c>
      <c r="O92" s="48"/>
      <c r="P92" s="48"/>
      <c r="Q92" s="48"/>
      <c r="R92" s="49">
        <v>0</v>
      </c>
      <c r="S92" s="48"/>
      <c r="T92" s="48"/>
      <c r="U92" s="48"/>
      <c r="V92" s="49">
        <v>0</v>
      </c>
      <c r="W92" s="48"/>
      <c r="X92" s="48"/>
      <c r="Y92" s="48"/>
      <c r="Z92" s="49">
        <v>0</v>
      </c>
      <c r="AA92" s="48"/>
      <c r="AB92" s="48"/>
      <c r="AC92" s="48"/>
      <c r="AD92" s="49">
        <v>0</v>
      </c>
      <c r="AE92" s="48"/>
      <c r="AF92" s="48"/>
      <c r="AG92" s="48"/>
      <c r="AH92" s="49">
        <v>0</v>
      </c>
      <c r="AI92" s="48"/>
      <c r="AJ92" s="48"/>
      <c r="AK92" s="48"/>
      <c r="AL92" s="49">
        <v>0</v>
      </c>
      <c r="AM92" s="48"/>
      <c r="AN92" s="48"/>
      <c r="AO92" s="48"/>
      <c r="AP92" s="49">
        <v>0</v>
      </c>
      <c r="AQ92" s="48"/>
      <c r="AR92" s="50"/>
      <c r="AS92" s="50"/>
      <c r="AT92" s="51">
        <v>0</v>
      </c>
      <c r="AU92" s="48"/>
      <c r="AV92" s="50"/>
      <c r="AW92" s="50"/>
      <c r="AX92" s="51">
        <v>0</v>
      </c>
      <c r="AY92" s="50">
        <v>-56318.75</v>
      </c>
      <c r="AZ92" s="50">
        <v>974900</v>
      </c>
      <c r="BA92" s="50">
        <v>120</v>
      </c>
      <c r="BB92" s="49">
        <v>-1.7908311108831676</v>
      </c>
      <c r="BC92" s="52" t="s">
        <v>788</v>
      </c>
      <c r="BD92" s="52" t="s">
        <v>788</v>
      </c>
      <c r="BE92" s="52" t="s">
        <v>806</v>
      </c>
      <c r="BF92" s="52" t="s">
        <v>815</v>
      </c>
    </row>
    <row r="93" spans="1:58" x14ac:dyDescent="0.2">
      <c r="A93" s="47">
        <v>210447</v>
      </c>
      <c r="B93" s="48" t="s">
        <v>693</v>
      </c>
      <c r="C93" s="48">
        <v>201385.91</v>
      </c>
      <c r="D93" s="48">
        <v>118800</v>
      </c>
      <c r="E93" s="48">
        <v>15</v>
      </c>
      <c r="F93" s="49">
        <v>50.855027777777778</v>
      </c>
      <c r="G93" s="48">
        <v>242399.91</v>
      </c>
      <c r="H93" s="48">
        <v>255600</v>
      </c>
      <c r="I93" s="48">
        <v>30</v>
      </c>
      <c r="J93" s="49">
        <v>29.399050117370891</v>
      </c>
      <c r="K93" s="50">
        <v>189003.41</v>
      </c>
      <c r="L93" s="50">
        <v>409070</v>
      </c>
      <c r="M93" s="50">
        <v>53.5</v>
      </c>
      <c r="N93" s="51">
        <v>13.860958515657467</v>
      </c>
      <c r="O93" s="48"/>
      <c r="P93" s="48"/>
      <c r="Q93" s="48"/>
      <c r="R93" s="49">
        <v>0</v>
      </c>
      <c r="S93" s="48"/>
      <c r="T93" s="48"/>
      <c r="U93" s="48"/>
      <c r="V93" s="49">
        <v>0</v>
      </c>
      <c r="W93" s="48"/>
      <c r="X93" s="48"/>
      <c r="Y93" s="48"/>
      <c r="Z93" s="49">
        <v>0</v>
      </c>
      <c r="AA93" s="48"/>
      <c r="AB93" s="48"/>
      <c r="AC93" s="48"/>
      <c r="AD93" s="49">
        <v>0</v>
      </c>
      <c r="AE93" s="48"/>
      <c r="AF93" s="48"/>
      <c r="AG93" s="48"/>
      <c r="AH93" s="49">
        <v>0</v>
      </c>
      <c r="AI93" s="48"/>
      <c r="AJ93" s="48"/>
      <c r="AK93" s="48"/>
      <c r="AL93" s="49">
        <v>0</v>
      </c>
      <c r="AM93" s="48"/>
      <c r="AN93" s="48"/>
      <c r="AO93" s="48"/>
      <c r="AP93" s="49">
        <v>0</v>
      </c>
      <c r="AQ93" s="48"/>
      <c r="AR93" s="50"/>
      <c r="AS93" s="50"/>
      <c r="AT93" s="51">
        <v>0</v>
      </c>
      <c r="AU93" s="48"/>
      <c r="AV93" s="50"/>
      <c r="AW93" s="50"/>
      <c r="AX93" s="51">
        <v>0</v>
      </c>
      <c r="AY93" s="50">
        <v>632789.23</v>
      </c>
      <c r="AZ93" s="50">
        <v>783470</v>
      </c>
      <c r="BA93" s="50">
        <v>98.5</v>
      </c>
      <c r="BB93" s="49">
        <v>25.037928867729459</v>
      </c>
      <c r="BC93" s="52" t="s">
        <v>788</v>
      </c>
      <c r="BD93" s="52" t="s">
        <v>788</v>
      </c>
      <c r="BE93" s="52" t="s">
        <v>806</v>
      </c>
      <c r="BF93" s="52" t="s">
        <v>815</v>
      </c>
    </row>
    <row r="94" spans="1:58" x14ac:dyDescent="0.2">
      <c r="A94" s="47">
        <v>210675</v>
      </c>
      <c r="B94" s="48" t="s">
        <v>704</v>
      </c>
      <c r="C94" s="48">
        <v>317868.43</v>
      </c>
      <c r="D94" s="48">
        <v>74200</v>
      </c>
      <c r="E94" s="48">
        <v>10</v>
      </c>
      <c r="F94" s="49">
        <v>128.51823315363879</v>
      </c>
      <c r="G94" s="48">
        <v>317868.43</v>
      </c>
      <c r="H94" s="48">
        <v>0</v>
      </c>
      <c r="I94" s="48">
        <v>0</v>
      </c>
      <c r="J94" s="49">
        <v>0</v>
      </c>
      <c r="K94" s="50">
        <v>-131.57</v>
      </c>
      <c r="L94" s="50">
        <v>0</v>
      </c>
      <c r="M94" s="50">
        <v>0</v>
      </c>
      <c r="N94" s="51">
        <v>0</v>
      </c>
      <c r="O94" s="48"/>
      <c r="P94" s="48"/>
      <c r="Q94" s="48"/>
      <c r="R94" s="49">
        <v>0</v>
      </c>
      <c r="S94" s="48"/>
      <c r="T94" s="48"/>
      <c r="U94" s="48"/>
      <c r="V94" s="49">
        <v>0</v>
      </c>
      <c r="W94" s="48"/>
      <c r="X94" s="48"/>
      <c r="Y94" s="48"/>
      <c r="Z94" s="49">
        <v>0</v>
      </c>
      <c r="AA94" s="48"/>
      <c r="AB94" s="48"/>
      <c r="AC94" s="48"/>
      <c r="AD94" s="49">
        <v>0</v>
      </c>
      <c r="AE94" s="48"/>
      <c r="AF94" s="48"/>
      <c r="AG94" s="48"/>
      <c r="AH94" s="49">
        <v>0</v>
      </c>
      <c r="AI94" s="48"/>
      <c r="AJ94" s="48"/>
      <c r="AK94" s="48"/>
      <c r="AL94" s="49">
        <v>0</v>
      </c>
      <c r="AM94" s="48"/>
      <c r="AN94" s="48"/>
      <c r="AO94" s="48"/>
      <c r="AP94" s="49">
        <v>0</v>
      </c>
      <c r="AQ94" s="48"/>
      <c r="AR94" s="50"/>
      <c r="AS94" s="50"/>
      <c r="AT94" s="51">
        <v>0</v>
      </c>
      <c r="AU94" s="48"/>
      <c r="AV94" s="50"/>
      <c r="AW94" s="50"/>
      <c r="AX94" s="51">
        <v>0</v>
      </c>
      <c r="AY94" s="50">
        <v>635605.29</v>
      </c>
      <c r="AZ94" s="50">
        <v>74200</v>
      </c>
      <c r="BA94" s="50">
        <v>10</v>
      </c>
      <c r="BB94" s="49">
        <v>265.54937991913749</v>
      </c>
      <c r="BC94" s="52" t="s">
        <v>788</v>
      </c>
      <c r="BD94" s="52" t="s">
        <v>788</v>
      </c>
      <c r="BE94" s="52" t="s">
        <v>806</v>
      </c>
      <c r="BF94" s="52" t="s">
        <v>815</v>
      </c>
    </row>
    <row r="95" spans="1:58" x14ac:dyDescent="0.2">
      <c r="A95" s="47">
        <v>178330</v>
      </c>
      <c r="B95" s="48" t="s">
        <v>750</v>
      </c>
      <c r="C95" s="48">
        <v>0</v>
      </c>
      <c r="D95" s="48">
        <v>0</v>
      </c>
      <c r="E95" s="48">
        <v>0</v>
      </c>
      <c r="F95" s="49">
        <v>0</v>
      </c>
      <c r="G95" s="48">
        <v>0</v>
      </c>
      <c r="H95" s="48">
        <v>0</v>
      </c>
      <c r="I95" s="48">
        <v>0</v>
      </c>
      <c r="J95" s="49">
        <v>0</v>
      </c>
      <c r="K95" s="50">
        <v>0</v>
      </c>
      <c r="L95" s="50">
        <v>0</v>
      </c>
      <c r="M95" s="50">
        <v>0</v>
      </c>
      <c r="N95" s="51">
        <v>0</v>
      </c>
      <c r="O95" s="48"/>
      <c r="P95" s="48"/>
      <c r="Q95" s="48"/>
      <c r="R95" s="49">
        <v>0</v>
      </c>
      <c r="S95" s="48"/>
      <c r="T95" s="48"/>
      <c r="U95" s="48"/>
      <c r="V95" s="49">
        <v>0</v>
      </c>
      <c r="W95" s="48"/>
      <c r="X95" s="48"/>
      <c r="Y95" s="48"/>
      <c r="Z95" s="49">
        <v>0</v>
      </c>
      <c r="AA95" s="48"/>
      <c r="AB95" s="48"/>
      <c r="AC95" s="48"/>
      <c r="AD95" s="49">
        <v>0</v>
      </c>
      <c r="AE95" s="54"/>
      <c r="AF95" s="48"/>
      <c r="AG95" s="48"/>
      <c r="AH95" s="49">
        <v>0</v>
      </c>
      <c r="AI95" s="54"/>
      <c r="AJ95" s="48"/>
      <c r="AK95" s="48"/>
      <c r="AL95" s="49">
        <v>0</v>
      </c>
      <c r="AM95" s="48"/>
      <c r="AN95" s="48"/>
      <c r="AO95" s="48"/>
      <c r="AP95" s="49">
        <v>0</v>
      </c>
      <c r="AQ95" s="48"/>
      <c r="AR95" s="50"/>
      <c r="AS95" s="50"/>
      <c r="AT95" s="51">
        <v>0</v>
      </c>
      <c r="AU95" s="48"/>
      <c r="AV95" s="50"/>
      <c r="AW95" s="50"/>
      <c r="AX95" s="51">
        <v>0</v>
      </c>
      <c r="AY95" s="50">
        <v>0</v>
      </c>
      <c r="AZ95" s="50">
        <v>0</v>
      </c>
      <c r="BA95" s="50">
        <v>0</v>
      </c>
      <c r="BB95" s="49">
        <v>0</v>
      </c>
      <c r="BC95" s="52" t="s">
        <v>788</v>
      </c>
      <c r="BD95" s="52" t="s">
        <v>788</v>
      </c>
      <c r="BE95" s="52" t="s">
        <v>806</v>
      </c>
      <c r="BF95" s="52" t="s">
        <v>815</v>
      </c>
    </row>
    <row r="96" spans="1:58" x14ac:dyDescent="0.2">
      <c r="A96" s="47">
        <v>206331</v>
      </c>
      <c r="B96" s="48" t="s">
        <v>771</v>
      </c>
      <c r="C96" s="48">
        <v>0</v>
      </c>
      <c r="D96" s="48">
        <v>0</v>
      </c>
      <c r="E96" s="48">
        <v>0</v>
      </c>
      <c r="F96" s="49">
        <v>0</v>
      </c>
      <c r="G96" s="48">
        <v>0</v>
      </c>
      <c r="H96" s="48">
        <v>0</v>
      </c>
      <c r="I96" s="48">
        <v>0</v>
      </c>
      <c r="J96" s="49">
        <v>0</v>
      </c>
      <c r="K96" s="50">
        <v>0</v>
      </c>
      <c r="L96" s="50">
        <v>0</v>
      </c>
      <c r="M96" s="50">
        <v>0</v>
      </c>
      <c r="N96" s="51">
        <v>0</v>
      </c>
      <c r="O96" s="48"/>
      <c r="P96" s="48"/>
      <c r="Q96" s="48"/>
      <c r="R96" s="49">
        <v>0</v>
      </c>
      <c r="S96" s="54"/>
      <c r="T96" s="48"/>
      <c r="U96" s="48"/>
      <c r="V96" s="49">
        <v>0</v>
      </c>
      <c r="W96" s="54"/>
      <c r="X96" s="48"/>
      <c r="Y96" s="48"/>
      <c r="Z96" s="49">
        <v>0</v>
      </c>
      <c r="AA96" s="54"/>
      <c r="AB96" s="48"/>
      <c r="AC96" s="48"/>
      <c r="AD96" s="49">
        <v>0</v>
      </c>
      <c r="AE96" s="54"/>
      <c r="AF96" s="48"/>
      <c r="AG96" s="48"/>
      <c r="AH96" s="49">
        <v>0</v>
      </c>
      <c r="AI96" s="54"/>
      <c r="AJ96" s="48"/>
      <c r="AK96" s="48"/>
      <c r="AL96" s="49">
        <v>0</v>
      </c>
      <c r="AM96" s="48"/>
      <c r="AN96" s="48"/>
      <c r="AO96" s="48"/>
      <c r="AP96" s="49">
        <v>0</v>
      </c>
      <c r="AQ96" s="48"/>
      <c r="AR96" s="50"/>
      <c r="AS96" s="50"/>
      <c r="AT96" s="51">
        <v>0</v>
      </c>
      <c r="AU96" s="48"/>
      <c r="AV96" s="50"/>
      <c r="AW96" s="50"/>
      <c r="AX96" s="51">
        <v>0</v>
      </c>
      <c r="AY96" s="50">
        <v>0</v>
      </c>
      <c r="AZ96" s="50">
        <v>0</v>
      </c>
      <c r="BA96" s="50">
        <v>0</v>
      </c>
      <c r="BB96" s="49">
        <v>0</v>
      </c>
      <c r="BC96" s="52" t="s">
        <v>788</v>
      </c>
      <c r="BD96" s="52" t="s">
        <v>788</v>
      </c>
      <c r="BE96" s="52" t="s">
        <v>806</v>
      </c>
      <c r="BF96" s="52" t="s">
        <v>815</v>
      </c>
    </row>
    <row r="97" spans="1:58" x14ac:dyDescent="0.2">
      <c r="A97" s="47">
        <v>119038</v>
      </c>
      <c r="B97" s="48" t="s">
        <v>24</v>
      </c>
      <c r="C97" s="48">
        <v>41574419.060000002</v>
      </c>
      <c r="D97" s="48">
        <v>18207955</v>
      </c>
      <c r="E97" s="48">
        <v>2231</v>
      </c>
      <c r="F97" s="49">
        <v>68.499321961197722</v>
      </c>
      <c r="G97" s="48">
        <v>43692559.229999997</v>
      </c>
      <c r="H97" s="48">
        <v>17918740</v>
      </c>
      <c r="I97" s="48">
        <v>2204.5</v>
      </c>
      <c r="J97" s="49">
        <v>75.58954123615834</v>
      </c>
      <c r="K97" s="50">
        <v>39474800.079999998</v>
      </c>
      <c r="L97" s="50">
        <v>15235488</v>
      </c>
      <c r="M97" s="50">
        <v>1924.6</v>
      </c>
      <c r="N97" s="51">
        <v>77.729312142807629</v>
      </c>
      <c r="O97" s="48"/>
      <c r="P97" s="48"/>
      <c r="Q97" s="48"/>
      <c r="R97" s="49">
        <v>0</v>
      </c>
      <c r="S97" s="48"/>
      <c r="T97" s="48"/>
      <c r="U97" s="48"/>
      <c r="V97" s="49">
        <v>0</v>
      </c>
      <c r="W97" s="48"/>
      <c r="X97" s="48"/>
      <c r="Y97" s="48"/>
      <c r="Z97" s="49">
        <v>0</v>
      </c>
      <c r="AA97" s="48"/>
      <c r="AB97" s="48"/>
      <c r="AC97" s="48"/>
      <c r="AD97" s="49">
        <v>0</v>
      </c>
      <c r="AE97" s="48"/>
      <c r="AF97" s="48"/>
      <c r="AG97" s="48"/>
      <c r="AH97" s="49">
        <v>0</v>
      </c>
      <c r="AI97" s="48"/>
      <c r="AJ97" s="48"/>
      <c r="AK97" s="48"/>
      <c r="AL97" s="49">
        <v>0</v>
      </c>
      <c r="AM97" s="48"/>
      <c r="AN97" s="48"/>
      <c r="AO97" s="48"/>
      <c r="AP97" s="49">
        <v>0</v>
      </c>
      <c r="AQ97" s="48"/>
      <c r="AR97" s="50"/>
      <c r="AS97" s="50"/>
      <c r="AT97" s="51">
        <v>0</v>
      </c>
      <c r="AU97" s="48"/>
      <c r="AV97" s="50"/>
      <c r="AW97" s="50"/>
      <c r="AX97" s="51">
        <v>0</v>
      </c>
      <c r="AY97" s="50">
        <v>124741778.36999999</v>
      </c>
      <c r="AZ97" s="50">
        <v>51362183</v>
      </c>
      <c r="BA97" s="50">
        <v>6360.1</v>
      </c>
      <c r="BB97" s="49">
        <v>75.288761178044169</v>
      </c>
      <c r="BC97" s="52" t="s">
        <v>788</v>
      </c>
      <c r="BD97" s="52" t="s">
        <v>788</v>
      </c>
      <c r="BE97" s="52" t="s">
        <v>806</v>
      </c>
      <c r="BF97" s="52" t="s">
        <v>810</v>
      </c>
    </row>
    <row r="98" spans="1:58" x14ac:dyDescent="0.2">
      <c r="A98" s="47">
        <v>119236</v>
      </c>
      <c r="B98" s="48" t="s">
        <v>46</v>
      </c>
      <c r="C98" s="48">
        <v>-182117</v>
      </c>
      <c r="D98" s="48">
        <v>6348232.5</v>
      </c>
      <c r="E98" s="48">
        <v>817.75</v>
      </c>
      <c r="F98" s="49">
        <v>-0.86063483024605669</v>
      </c>
      <c r="G98" s="48">
        <v>-90505.95</v>
      </c>
      <c r="H98" s="48">
        <v>5314710</v>
      </c>
      <c r="I98" s="48">
        <v>657</v>
      </c>
      <c r="J98" s="49">
        <v>-0.52790922740845692</v>
      </c>
      <c r="K98" s="50">
        <v>-3844.64</v>
      </c>
      <c r="L98" s="50">
        <v>7554620.5</v>
      </c>
      <c r="M98" s="50">
        <v>967.9</v>
      </c>
      <c r="N98" s="51">
        <v>-1.5267371802461818E-2</v>
      </c>
      <c r="O98" s="48"/>
      <c r="P98" s="48"/>
      <c r="Q98" s="48"/>
      <c r="R98" s="49">
        <v>0</v>
      </c>
      <c r="S98" s="48"/>
      <c r="T98" s="48"/>
      <c r="U98" s="48"/>
      <c r="V98" s="49">
        <v>0</v>
      </c>
      <c r="W98" s="48"/>
      <c r="X98" s="48"/>
      <c r="Y98" s="48"/>
      <c r="Z98" s="49">
        <v>0</v>
      </c>
      <c r="AA98" s="48"/>
      <c r="AB98" s="48"/>
      <c r="AC98" s="48"/>
      <c r="AD98" s="49">
        <v>0</v>
      </c>
      <c r="AE98" s="48"/>
      <c r="AF98" s="48"/>
      <c r="AG98" s="48"/>
      <c r="AH98" s="49">
        <v>0</v>
      </c>
      <c r="AI98" s="48"/>
      <c r="AJ98" s="48"/>
      <c r="AK98" s="48"/>
      <c r="AL98" s="49">
        <v>0</v>
      </c>
      <c r="AM98" s="48"/>
      <c r="AN98" s="48"/>
      <c r="AO98" s="48"/>
      <c r="AP98" s="49">
        <v>0</v>
      </c>
      <c r="AQ98" s="48"/>
      <c r="AR98" s="50"/>
      <c r="AS98" s="50"/>
      <c r="AT98" s="51">
        <v>0</v>
      </c>
      <c r="AU98" s="48"/>
      <c r="AV98" s="50"/>
      <c r="AW98" s="50"/>
      <c r="AX98" s="51">
        <v>0</v>
      </c>
      <c r="AY98" s="50">
        <v>-276467.59000000003</v>
      </c>
      <c r="AZ98" s="50">
        <v>19217563</v>
      </c>
      <c r="BA98" s="50">
        <v>2442.65</v>
      </c>
      <c r="BB98" s="49">
        <v>-0.44597201476586812</v>
      </c>
      <c r="BC98" s="52" t="s">
        <v>788</v>
      </c>
      <c r="BD98" s="52" t="s">
        <v>788</v>
      </c>
      <c r="BE98" s="52" t="s">
        <v>806</v>
      </c>
      <c r="BF98" s="52" t="s">
        <v>810</v>
      </c>
    </row>
    <row r="99" spans="1:58" x14ac:dyDescent="0.2">
      <c r="A99" s="47">
        <v>141309</v>
      </c>
      <c r="B99" s="48" t="s">
        <v>79</v>
      </c>
      <c r="C99" s="48">
        <v>18611.259999999998</v>
      </c>
      <c r="D99" s="48">
        <v>1747945</v>
      </c>
      <c r="E99" s="48">
        <v>211.5</v>
      </c>
      <c r="F99" s="49">
        <v>0.3194252679575158</v>
      </c>
      <c r="G99" s="48">
        <v>81325.279999999999</v>
      </c>
      <c r="H99" s="48">
        <v>1232532.5</v>
      </c>
      <c r="I99" s="48">
        <v>152.25</v>
      </c>
      <c r="J99" s="49">
        <v>2.0454500631829182</v>
      </c>
      <c r="K99" s="50">
        <v>144443.31</v>
      </c>
      <c r="L99" s="50">
        <v>984115</v>
      </c>
      <c r="M99" s="50">
        <v>124.75</v>
      </c>
      <c r="N99" s="51">
        <v>4.4032448443525398</v>
      </c>
      <c r="O99" s="48"/>
      <c r="P99" s="48"/>
      <c r="Q99" s="48"/>
      <c r="R99" s="49">
        <v>0</v>
      </c>
      <c r="S99" s="48"/>
      <c r="T99" s="48"/>
      <c r="U99" s="48"/>
      <c r="V99" s="49">
        <v>0</v>
      </c>
      <c r="W99" s="48"/>
      <c r="X99" s="48"/>
      <c r="Y99" s="48"/>
      <c r="Z99" s="49">
        <v>0</v>
      </c>
      <c r="AA99" s="48"/>
      <c r="AB99" s="48"/>
      <c r="AC99" s="48"/>
      <c r="AD99" s="49">
        <v>0</v>
      </c>
      <c r="AE99" s="48"/>
      <c r="AF99" s="48"/>
      <c r="AG99" s="48"/>
      <c r="AH99" s="49">
        <v>0</v>
      </c>
      <c r="AI99" s="48"/>
      <c r="AJ99" s="48"/>
      <c r="AK99" s="48"/>
      <c r="AL99" s="49">
        <v>0</v>
      </c>
      <c r="AM99" s="48"/>
      <c r="AN99" s="48"/>
      <c r="AO99" s="48"/>
      <c r="AP99" s="49">
        <v>0</v>
      </c>
      <c r="AQ99" s="48"/>
      <c r="AR99" s="50"/>
      <c r="AS99" s="50"/>
      <c r="AT99" s="51">
        <v>0</v>
      </c>
      <c r="AU99" s="48"/>
      <c r="AV99" s="50"/>
      <c r="AW99" s="50"/>
      <c r="AX99" s="51">
        <v>0</v>
      </c>
      <c r="AY99" s="50">
        <v>244379.84999999998</v>
      </c>
      <c r="AZ99" s="50">
        <v>3964592.5</v>
      </c>
      <c r="BA99" s="50">
        <v>488.5</v>
      </c>
      <c r="BB99" s="49">
        <v>1.9108585182462003</v>
      </c>
      <c r="BC99" s="52" t="s">
        <v>788</v>
      </c>
      <c r="BD99" s="52" t="s">
        <v>788</v>
      </c>
      <c r="BE99" s="52" t="s">
        <v>806</v>
      </c>
      <c r="BF99" s="52" t="s">
        <v>810</v>
      </c>
    </row>
    <row r="100" spans="1:58" x14ac:dyDescent="0.2">
      <c r="A100" s="47">
        <v>172874</v>
      </c>
      <c r="B100" s="48" t="s">
        <v>235</v>
      </c>
      <c r="C100" s="48">
        <v>345703.47</v>
      </c>
      <c r="D100" s="48">
        <v>511200</v>
      </c>
      <c r="E100" s="48">
        <v>65</v>
      </c>
      <c r="F100" s="49">
        <v>20.28776232394366</v>
      </c>
      <c r="G100" s="48">
        <v>344403.47</v>
      </c>
      <c r="H100" s="48">
        <v>480050</v>
      </c>
      <c r="I100" s="48">
        <v>60</v>
      </c>
      <c r="J100" s="49">
        <v>22.240407395063013</v>
      </c>
      <c r="K100" s="50">
        <v>493633.47</v>
      </c>
      <c r="L100" s="50">
        <v>582575</v>
      </c>
      <c r="M100" s="50">
        <v>75</v>
      </c>
      <c r="N100" s="51">
        <v>25.419910054499418</v>
      </c>
      <c r="O100" s="48"/>
      <c r="P100" s="48"/>
      <c r="Q100" s="48"/>
      <c r="R100" s="49">
        <v>0</v>
      </c>
      <c r="S100" s="48"/>
      <c r="T100" s="48"/>
      <c r="U100" s="48"/>
      <c r="V100" s="49">
        <v>0</v>
      </c>
      <c r="W100" s="48"/>
      <c r="X100" s="48"/>
      <c r="Y100" s="48"/>
      <c r="Z100" s="49">
        <v>0</v>
      </c>
      <c r="AA100" s="48"/>
      <c r="AB100" s="48"/>
      <c r="AC100" s="48"/>
      <c r="AD100" s="49">
        <v>0</v>
      </c>
      <c r="AE100" s="48"/>
      <c r="AF100" s="48"/>
      <c r="AG100" s="48"/>
      <c r="AH100" s="49">
        <v>0</v>
      </c>
      <c r="AI100" s="48"/>
      <c r="AJ100" s="48"/>
      <c r="AK100" s="48"/>
      <c r="AL100" s="49">
        <v>0</v>
      </c>
      <c r="AM100" s="48"/>
      <c r="AN100" s="48"/>
      <c r="AO100" s="48"/>
      <c r="AP100" s="49">
        <v>0</v>
      </c>
      <c r="AQ100" s="48"/>
      <c r="AR100" s="50"/>
      <c r="AS100" s="50"/>
      <c r="AT100" s="51">
        <v>0</v>
      </c>
      <c r="AU100" s="48"/>
      <c r="AV100" s="50"/>
      <c r="AW100" s="50"/>
      <c r="AX100" s="51">
        <v>0</v>
      </c>
      <c r="AY100" s="50">
        <v>1183740.4099999999</v>
      </c>
      <c r="AZ100" s="50">
        <v>1573825</v>
      </c>
      <c r="BA100" s="50">
        <v>200</v>
      </c>
      <c r="BB100" s="49">
        <v>23.316412377487968</v>
      </c>
      <c r="BC100" s="52" t="s">
        <v>788</v>
      </c>
      <c r="BD100" s="52" t="s">
        <v>788</v>
      </c>
      <c r="BE100" s="52" t="s">
        <v>806</v>
      </c>
      <c r="BF100" s="52" t="s">
        <v>810</v>
      </c>
    </row>
    <row r="101" spans="1:58" x14ac:dyDescent="0.2">
      <c r="A101" s="47">
        <v>179435</v>
      </c>
      <c r="B101" s="48" t="s">
        <v>405</v>
      </c>
      <c r="C101" s="48">
        <v>-5704.15</v>
      </c>
      <c r="D101" s="48">
        <v>289700</v>
      </c>
      <c r="E101" s="48">
        <v>35</v>
      </c>
      <c r="F101" s="49">
        <v>-0.590695547117708</v>
      </c>
      <c r="G101" s="48">
        <v>-1400.15</v>
      </c>
      <c r="H101" s="48">
        <v>41650</v>
      </c>
      <c r="I101" s="48">
        <v>5</v>
      </c>
      <c r="J101" s="49">
        <v>-1.0421284513805522</v>
      </c>
      <c r="K101" s="50">
        <v>-25025.16</v>
      </c>
      <c r="L101" s="50">
        <v>361000</v>
      </c>
      <c r="M101" s="50">
        <v>45</v>
      </c>
      <c r="N101" s="51">
        <v>-2.0796531855955678</v>
      </c>
      <c r="O101" s="48"/>
      <c r="P101" s="48"/>
      <c r="Q101" s="48"/>
      <c r="R101" s="49">
        <v>0</v>
      </c>
      <c r="S101" s="48"/>
      <c r="T101" s="48"/>
      <c r="U101" s="48"/>
      <c r="V101" s="49">
        <v>0</v>
      </c>
      <c r="W101" s="48"/>
      <c r="X101" s="48"/>
      <c r="Y101" s="48"/>
      <c r="Z101" s="49">
        <v>0</v>
      </c>
      <c r="AA101" s="48"/>
      <c r="AB101" s="48"/>
      <c r="AC101" s="48"/>
      <c r="AD101" s="49">
        <v>0</v>
      </c>
      <c r="AE101" s="48"/>
      <c r="AF101" s="48"/>
      <c r="AG101" s="48"/>
      <c r="AH101" s="49">
        <v>0</v>
      </c>
      <c r="AI101" s="48"/>
      <c r="AJ101" s="48"/>
      <c r="AK101" s="48"/>
      <c r="AL101" s="49">
        <v>0</v>
      </c>
      <c r="AM101" s="48"/>
      <c r="AN101" s="48"/>
      <c r="AO101" s="48"/>
      <c r="AP101" s="49">
        <v>0</v>
      </c>
      <c r="AQ101" s="48"/>
      <c r="AR101" s="50"/>
      <c r="AS101" s="50"/>
      <c r="AT101" s="51">
        <v>0</v>
      </c>
      <c r="AU101" s="48"/>
      <c r="AV101" s="50"/>
      <c r="AW101" s="50"/>
      <c r="AX101" s="51">
        <v>0</v>
      </c>
      <c r="AY101" s="50">
        <v>-32129.46</v>
      </c>
      <c r="AZ101" s="50">
        <v>692350</v>
      </c>
      <c r="BA101" s="50">
        <v>85</v>
      </c>
      <c r="BB101" s="49">
        <v>-1.4385979056835416</v>
      </c>
      <c r="BC101" s="52" t="s">
        <v>788</v>
      </c>
      <c r="BD101" s="52" t="s">
        <v>788</v>
      </c>
      <c r="BE101" s="52" t="s">
        <v>806</v>
      </c>
      <c r="BF101" s="52" t="s">
        <v>810</v>
      </c>
    </row>
    <row r="102" spans="1:58" x14ac:dyDescent="0.2">
      <c r="A102" s="47">
        <v>201008</v>
      </c>
      <c r="B102" s="48" t="s">
        <v>106</v>
      </c>
      <c r="C102" s="48">
        <v>461749.09</v>
      </c>
      <c r="D102" s="48">
        <v>510300</v>
      </c>
      <c r="E102" s="48">
        <v>65</v>
      </c>
      <c r="F102" s="49">
        <v>27.145743092298648</v>
      </c>
      <c r="G102" s="48">
        <v>602914.09</v>
      </c>
      <c r="H102" s="48">
        <v>528300</v>
      </c>
      <c r="I102" s="48">
        <v>65</v>
      </c>
      <c r="J102" s="49">
        <v>35.378263846299454</v>
      </c>
      <c r="K102" s="50">
        <v>458199.09</v>
      </c>
      <c r="L102" s="50">
        <v>506300</v>
      </c>
      <c r="M102" s="50">
        <v>65</v>
      </c>
      <c r="N102" s="51">
        <v>27.149857199288959</v>
      </c>
      <c r="O102" s="48"/>
      <c r="P102" s="48"/>
      <c r="Q102" s="48"/>
      <c r="R102" s="49">
        <v>0</v>
      </c>
      <c r="S102" s="48"/>
      <c r="T102" s="48"/>
      <c r="U102" s="48"/>
      <c r="V102" s="49">
        <v>0</v>
      </c>
      <c r="W102" s="48"/>
      <c r="X102" s="48"/>
      <c r="Y102" s="48"/>
      <c r="Z102" s="49">
        <v>0</v>
      </c>
      <c r="AA102" s="48"/>
      <c r="AB102" s="48"/>
      <c r="AC102" s="48"/>
      <c r="AD102" s="49">
        <v>0</v>
      </c>
      <c r="AE102" s="48"/>
      <c r="AF102" s="48"/>
      <c r="AG102" s="48"/>
      <c r="AH102" s="49">
        <v>0</v>
      </c>
      <c r="AI102" s="48"/>
      <c r="AJ102" s="48"/>
      <c r="AK102" s="48"/>
      <c r="AL102" s="49">
        <v>0</v>
      </c>
      <c r="AM102" s="48"/>
      <c r="AN102" s="48"/>
      <c r="AO102" s="48"/>
      <c r="AP102" s="49">
        <v>0</v>
      </c>
      <c r="AQ102" s="48"/>
      <c r="AR102" s="50"/>
      <c r="AS102" s="50"/>
      <c r="AT102" s="51">
        <v>0</v>
      </c>
      <c r="AU102" s="48"/>
      <c r="AV102" s="50"/>
      <c r="AW102" s="50"/>
      <c r="AX102" s="51">
        <v>0</v>
      </c>
      <c r="AY102" s="50">
        <v>1522862.27</v>
      </c>
      <c r="AZ102" s="50">
        <v>1544900</v>
      </c>
      <c r="BA102" s="50">
        <v>195</v>
      </c>
      <c r="BB102" s="49">
        <v>30.557790387727362</v>
      </c>
      <c r="BC102" s="52" t="s">
        <v>788</v>
      </c>
      <c r="BD102" s="52" t="s">
        <v>788</v>
      </c>
      <c r="BE102" s="52" t="s">
        <v>806</v>
      </c>
      <c r="BF102" s="52" t="s">
        <v>810</v>
      </c>
    </row>
    <row r="103" spans="1:58" x14ac:dyDescent="0.2">
      <c r="A103" s="47">
        <v>203750</v>
      </c>
      <c r="B103" s="48" t="s">
        <v>517</v>
      </c>
      <c r="C103" s="48">
        <v>0</v>
      </c>
      <c r="D103" s="48">
        <v>0</v>
      </c>
      <c r="E103" s="48">
        <v>0</v>
      </c>
      <c r="F103" s="49">
        <v>0</v>
      </c>
      <c r="G103" s="48">
        <v>0</v>
      </c>
      <c r="H103" s="48">
        <v>0</v>
      </c>
      <c r="I103" s="48">
        <v>0</v>
      </c>
      <c r="J103" s="49">
        <v>0</v>
      </c>
      <c r="K103" s="50">
        <v>0</v>
      </c>
      <c r="L103" s="50">
        <v>0</v>
      </c>
      <c r="M103" s="50">
        <v>0</v>
      </c>
      <c r="N103" s="51">
        <v>0</v>
      </c>
      <c r="O103" s="48"/>
      <c r="P103" s="48"/>
      <c r="Q103" s="48"/>
      <c r="R103" s="49">
        <v>0</v>
      </c>
      <c r="S103" s="48"/>
      <c r="T103" s="48"/>
      <c r="U103" s="48"/>
      <c r="V103" s="49">
        <v>0</v>
      </c>
      <c r="W103" s="48"/>
      <c r="X103" s="48"/>
      <c r="Y103" s="48"/>
      <c r="Z103" s="49">
        <v>0</v>
      </c>
      <c r="AA103" s="48"/>
      <c r="AB103" s="48"/>
      <c r="AC103" s="48"/>
      <c r="AD103" s="49">
        <v>0</v>
      </c>
      <c r="AE103" s="48"/>
      <c r="AF103" s="48"/>
      <c r="AG103" s="48"/>
      <c r="AH103" s="49">
        <v>0</v>
      </c>
      <c r="AI103" s="48"/>
      <c r="AJ103" s="48"/>
      <c r="AK103" s="48"/>
      <c r="AL103" s="49">
        <v>0</v>
      </c>
      <c r="AM103" s="48"/>
      <c r="AN103" s="48"/>
      <c r="AO103" s="48"/>
      <c r="AP103" s="49">
        <v>0</v>
      </c>
      <c r="AQ103" s="48"/>
      <c r="AR103" s="50"/>
      <c r="AS103" s="50"/>
      <c r="AT103" s="51">
        <v>0</v>
      </c>
      <c r="AU103" s="48"/>
      <c r="AV103" s="50"/>
      <c r="AW103" s="50"/>
      <c r="AX103" s="51">
        <v>0</v>
      </c>
      <c r="AY103" s="50">
        <v>0</v>
      </c>
      <c r="AZ103" s="50">
        <v>0</v>
      </c>
      <c r="BA103" s="50">
        <v>0</v>
      </c>
      <c r="BB103" s="49">
        <v>0</v>
      </c>
      <c r="BC103" s="52" t="s">
        <v>788</v>
      </c>
      <c r="BD103" s="52" t="s">
        <v>788</v>
      </c>
      <c r="BE103" s="52" t="s">
        <v>806</v>
      </c>
      <c r="BF103" s="52" t="s">
        <v>810</v>
      </c>
    </row>
    <row r="104" spans="1:58" x14ac:dyDescent="0.2">
      <c r="A104" s="47">
        <v>204793</v>
      </c>
      <c r="B104" s="48" t="s">
        <v>539</v>
      </c>
      <c r="C104" s="48">
        <v>591153.03</v>
      </c>
      <c r="D104" s="48">
        <v>711250</v>
      </c>
      <c r="E104" s="48">
        <v>85</v>
      </c>
      <c r="F104" s="49">
        <v>24.934398453427068</v>
      </c>
      <c r="G104" s="48">
        <v>684113.03</v>
      </c>
      <c r="H104" s="48">
        <v>783220</v>
      </c>
      <c r="I104" s="48">
        <v>96</v>
      </c>
      <c r="J104" s="49">
        <v>27.077326843032612</v>
      </c>
      <c r="K104" s="50">
        <v>623783.02</v>
      </c>
      <c r="L104" s="50">
        <v>922300</v>
      </c>
      <c r="M104" s="50">
        <v>115</v>
      </c>
      <c r="N104" s="51">
        <v>20.290025588203406</v>
      </c>
      <c r="O104" s="48"/>
      <c r="P104" s="48"/>
      <c r="Q104" s="48"/>
      <c r="R104" s="49">
        <v>0</v>
      </c>
      <c r="S104" s="48"/>
      <c r="T104" s="48"/>
      <c r="U104" s="48"/>
      <c r="V104" s="49">
        <v>0</v>
      </c>
      <c r="W104" s="48"/>
      <c r="X104" s="48"/>
      <c r="Y104" s="48"/>
      <c r="Z104" s="49">
        <v>0</v>
      </c>
      <c r="AA104" s="48"/>
      <c r="AB104" s="48"/>
      <c r="AC104" s="48"/>
      <c r="AD104" s="49">
        <v>0</v>
      </c>
      <c r="AE104" s="48"/>
      <c r="AF104" s="48"/>
      <c r="AG104" s="48"/>
      <c r="AH104" s="49">
        <v>0</v>
      </c>
      <c r="AI104" s="48"/>
      <c r="AJ104" s="48"/>
      <c r="AK104" s="48"/>
      <c r="AL104" s="49">
        <v>0</v>
      </c>
      <c r="AM104" s="48"/>
      <c r="AN104" s="48"/>
      <c r="AO104" s="48"/>
      <c r="AP104" s="49">
        <v>0</v>
      </c>
      <c r="AQ104" s="48"/>
      <c r="AR104" s="50"/>
      <c r="AS104" s="50"/>
      <c r="AT104" s="51">
        <v>0</v>
      </c>
      <c r="AU104" s="48"/>
      <c r="AV104" s="50"/>
      <c r="AW104" s="50"/>
      <c r="AX104" s="51">
        <v>0</v>
      </c>
      <c r="AY104" s="50">
        <v>1899049.08</v>
      </c>
      <c r="AZ104" s="50">
        <v>2416770</v>
      </c>
      <c r="BA104" s="50">
        <v>296</v>
      </c>
      <c r="BB104" s="49">
        <v>24.359174220136794</v>
      </c>
      <c r="BC104" s="52" t="s">
        <v>788</v>
      </c>
      <c r="BD104" s="52" t="s">
        <v>788</v>
      </c>
      <c r="BE104" s="52" t="s">
        <v>806</v>
      </c>
      <c r="BF104" s="52" t="s">
        <v>810</v>
      </c>
    </row>
    <row r="105" spans="1:58" x14ac:dyDescent="0.2">
      <c r="A105" s="47">
        <v>204810</v>
      </c>
      <c r="B105" s="48" t="s">
        <v>540</v>
      </c>
      <c r="C105" s="48">
        <v>193866.17</v>
      </c>
      <c r="D105" s="48">
        <v>318372.5</v>
      </c>
      <c r="E105" s="48">
        <v>40.75</v>
      </c>
      <c r="F105" s="49">
        <v>18.267862645171931</v>
      </c>
      <c r="G105" s="48">
        <v>354516.17</v>
      </c>
      <c r="H105" s="48">
        <v>412500</v>
      </c>
      <c r="I105" s="48">
        <v>50</v>
      </c>
      <c r="J105" s="49">
        <v>26.642427321212121</v>
      </c>
      <c r="K105" s="50">
        <v>299961.67</v>
      </c>
      <c r="L105" s="50">
        <v>201770.5</v>
      </c>
      <c r="M105" s="50">
        <v>25.35</v>
      </c>
      <c r="N105" s="51">
        <v>44.599434010422733</v>
      </c>
      <c r="O105" s="48"/>
      <c r="P105" s="48"/>
      <c r="Q105" s="48"/>
      <c r="R105" s="49">
        <v>0</v>
      </c>
      <c r="S105" s="48"/>
      <c r="T105" s="48"/>
      <c r="U105" s="48"/>
      <c r="V105" s="49">
        <v>0</v>
      </c>
      <c r="W105" s="48"/>
      <c r="X105" s="48"/>
      <c r="Y105" s="48"/>
      <c r="Z105" s="49">
        <v>0</v>
      </c>
      <c r="AA105" s="48"/>
      <c r="AB105" s="48"/>
      <c r="AC105" s="48"/>
      <c r="AD105" s="49">
        <v>0</v>
      </c>
      <c r="AE105" s="48"/>
      <c r="AF105" s="48"/>
      <c r="AG105" s="48"/>
      <c r="AH105" s="49">
        <v>0</v>
      </c>
      <c r="AI105" s="48"/>
      <c r="AJ105" s="48"/>
      <c r="AK105" s="48"/>
      <c r="AL105" s="49">
        <v>0</v>
      </c>
      <c r="AM105" s="48"/>
      <c r="AN105" s="48"/>
      <c r="AO105" s="48"/>
      <c r="AP105" s="49">
        <v>0</v>
      </c>
      <c r="AQ105" s="48"/>
      <c r="AR105" s="50"/>
      <c r="AS105" s="50"/>
      <c r="AT105" s="51">
        <v>0</v>
      </c>
      <c r="AU105" s="48"/>
      <c r="AV105" s="50"/>
      <c r="AW105" s="50"/>
      <c r="AX105" s="51">
        <v>0</v>
      </c>
      <c r="AY105" s="50">
        <v>848344.01</v>
      </c>
      <c r="AZ105" s="50">
        <v>932643</v>
      </c>
      <c r="BA105" s="50">
        <v>116.1</v>
      </c>
      <c r="BB105" s="49">
        <v>28.197996779046218</v>
      </c>
      <c r="BC105" s="52" t="s">
        <v>788</v>
      </c>
      <c r="BD105" s="52" t="s">
        <v>788</v>
      </c>
      <c r="BE105" s="52" t="s">
        <v>806</v>
      </c>
      <c r="BF105" s="52" t="s">
        <v>810</v>
      </c>
    </row>
    <row r="106" spans="1:58" x14ac:dyDescent="0.2">
      <c r="A106" s="47">
        <v>205343</v>
      </c>
      <c r="B106" s="48" t="s">
        <v>94</v>
      </c>
      <c r="C106" s="48">
        <v>481914.99</v>
      </c>
      <c r="D106" s="48">
        <v>490800</v>
      </c>
      <c r="E106" s="48">
        <v>60</v>
      </c>
      <c r="F106" s="49">
        <v>29.456906479217604</v>
      </c>
      <c r="G106" s="48">
        <v>358068.98</v>
      </c>
      <c r="H106" s="48">
        <v>823120</v>
      </c>
      <c r="I106" s="48">
        <v>105</v>
      </c>
      <c r="J106" s="49">
        <v>13.485443653416269</v>
      </c>
      <c r="K106" s="50">
        <v>-89024</v>
      </c>
      <c r="L106" s="50">
        <v>1277680</v>
      </c>
      <c r="M106" s="50">
        <v>166</v>
      </c>
      <c r="N106" s="51">
        <v>-2.0902886481748166</v>
      </c>
      <c r="O106" s="48"/>
      <c r="P106" s="48"/>
      <c r="Q106" s="48"/>
      <c r="R106" s="49">
        <v>0</v>
      </c>
      <c r="S106" s="48"/>
      <c r="T106" s="48"/>
      <c r="U106" s="48"/>
      <c r="V106" s="49">
        <v>0</v>
      </c>
      <c r="W106" s="48"/>
      <c r="X106" s="48"/>
      <c r="Y106" s="48"/>
      <c r="Z106" s="49">
        <v>0</v>
      </c>
      <c r="AA106" s="48"/>
      <c r="AB106" s="48"/>
      <c r="AC106" s="48"/>
      <c r="AD106" s="49">
        <v>0</v>
      </c>
      <c r="AE106" s="48"/>
      <c r="AF106" s="48"/>
      <c r="AG106" s="48"/>
      <c r="AH106" s="49">
        <v>0</v>
      </c>
      <c r="AI106" s="48"/>
      <c r="AJ106" s="48"/>
      <c r="AK106" s="48"/>
      <c r="AL106" s="49">
        <v>0</v>
      </c>
      <c r="AM106" s="48"/>
      <c r="AN106" s="48"/>
      <c r="AO106" s="48"/>
      <c r="AP106" s="49">
        <v>0</v>
      </c>
      <c r="AQ106" s="48"/>
      <c r="AR106" s="50"/>
      <c r="AS106" s="50"/>
      <c r="AT106" s="51">
        <v>0</v>
      </c>
      <c r="AU106" s="48"/>
      <c r="AV106" s="50"/>
      <c r="AW106" s="50"/>
      <c r="AX106" s="51">
        <v>0</v>
      </c>
      <c r="AY106" s="50">
        <v>750959.97</v>
      </c>
      <c r="AZ106" s="50">
        <v>2591600</v>
      </c>
      <c r="BA106" s="50">
        <v>331</v>
      </c>
      <c r="BB106" s="49">
        <v>8.9827747607655493</v>
      </c>
      <c r="BC106" s="52" t="s">
        <v>788</v>
      </c>
      <c r="BD106" s="52" t="s">
        <v>788</v>
      </c>
      <c r="BE106" s="52" t="s">
        <v>806</v>
      </c>
      <c r="BF106" s="52" t="s">
        <v>810</v>
      </c>
    </row>
    <row r="107" spans="1:58" x14ac:dyDescent="0.2">
      <c r="A107" s="47">
        <v>119045</v>
      </c>
      <c r="B107" s="48" t="s">
        <v>27</v>
      </c>
      <c r="C107" s="48">
        <v>-30410.17</v>
      </c>
      <c r="D107" s="48">
        <v>1383000</v>
      </c>
      <c r="E107" s="48">
        <v>175</v>
      </c>
      <c r="F107" s="49">
        <v>-0.65965661605206072</v>
      </c>
      <c r="G107" s="48">
        <v>-29823.18</v>
      </c>
      <c r="H107" s="48">
        <v>783400</v>
      </c>
      <c r="I107" s="48">
        <v>95</v>
      </c>
      <c r="J107" s="49">
        <v>-1.1801360479959153</v>
      </c>
      <c r="K107" s="50">
        <v>-127888.19</v>
      </c>
      <c r="L107" s="50">
        <v>1477800</v>
      </c>
      <c r="M107" s="50">
        <v>187</v>
      </c>
      <c r="N107" s="51">
        <v>-2.5961873731222087</v>
      </c>
      <c r="O107" s="48"/>
      <c r="P107" s="48"/>
      <c r="Q107" s="48"/>
      <c r="R107" s="49">
        <v>0</v>
      </c>
      <c r="S107" s="48"/>
      <c r="T107" s="48"/>
      <c r="U107" s="48"/>
      <c r="V107" s="49">
        <v>0</v>
      </c>
      <c r="W107" s="48"/>
      <c r="X107" s="48"/>
      <c r="Y107" s="48"/>
      <c r="Z107" s="49">
        <v>0</v>
      </c>
      <c r="AA107" s="48"/>
      <c r="AB107" s="48"/>
      <c r="AC107" s="48"/>
      <c r="AD107" s="49">
        <v>0</v>
      </c>
      <c r="AE107" s="48"/>
      <c r="AF107" s="48"/>
      <c r="AG107" s="48"/>
      <c r="AH107" s="49">
        <v>0</v>
      </c>
      <c r="AI107" s="48"/>
      <c r="AJ107" s="48"/>
      <c r="AK107" s="48"/>
      <c r="AL107" s="49">
        <v>0</v>
      </c>
      <c r="AM107" s="48"/>
      <c r="AN107" s="48"/>
      <c r="AO107" s="48"/>
      <c r="AP107" s="49">
        <v>0</v>
      </c>
      <c r="AQ107" s="48"/>
      <c r="AR107" s="50"/>
      <c r="AS107" s="50"/>
      <c r="AT107" s="51">
        <v>0</v>
      </c>
      <c r="AU107" s="48"/>
      <c r="AV107" s="50"/>
      <c r="AW107" s="50"/>
      <c r="AX107" s="51">
        <v>0</v>
      </c>
      <c r="AY107" s="50">
        <v>-188121.54</v>
      </c>
      <c r="AZ107" s="50">
        <v>3644200</v>
      </c>
      <c r="BA107" s="50">
        <v>457</v>
      </c>
      <c r="BB107" s="49">
        <v>-1.6002875089182811</v>
      </c>
      <c r="BC107" s="52" t="s">
        <v>788</v>
      </c>
      <c r="BD107" s="52" t="s">
        <v>788</v>
      </c>
      <c r="BE107" s="52" t="s">
        <v>806</v>
      </c>
      <c r="BF107" s="52" t="s">
        <v>1033</v>
      </c>
    </row>
    <row r="108" spans="1:58" x14ac:dyDescent="0.2">
      <c r="A108" s="47">
        <v>119149</v>
      </c>
      <c r="B108" s="48" t="s">
        <v>38</v>
      </c>
      <c r="C108" s="48">
        <v>-23699.45</v>
      </c>
      <c r="D108" s="48">
        <v>0</v>
      </c>
      <c r="E108" s="48">
        <v>0</v>
      </c>
      <c r="F108" s="49">
        <v>0</v>
      </c>
      <c r="G108" s="48">
        <v>-23699.45</v>
      </c>
      <c r="H108" s="48">
        <v>0</v>
      </c>
      <c r="I108" s="48">
        <v>0</v>
      </c>
      <c r="J108" s="49">
        <v>0</v>
      </c>
      <c r="K108" s="50">
        <v>-23699.45</v>
      </c>
      <c r="L108" s="50">
        <v>0</v>
      </c>
      <c r="M108" s="50">
        <v>0</v>
      </c>
      <c r="N108" s="51">
        <v>0</v>
      </c>
      <c r="O108" s="48"/>
      <c r="P108" s="48"/>
      <c r="Q108" s="48"/>
      <c r="R108" s="49">
        <v>0</v>
      </c>
      <c r="S108" s="48"/>
      <c r="T108" s="48"/>
      <c r="U108" s="48"/>
      <c r="V108" s="49">
        <v>0</v>
      </c>
      <c r="W108" s="48"/>
      <c r="X108" s="48"/>
      <c r="Y108" s="48"/>
      <c r="Z108" s="49">
        <v>0</v>
      </c>
      <c r="AA108" s="48"/>
      <c r="AB108" s="48"/>
      <c r="AC108" s="48"/>
      <c r="AD108" s="49">
        <v>0</v>
      </c>
      <c r="AE108" s="48"/>
      <c r="AF108" s="48"/>
      <c r="AG108" s="48"/>
      <c r="AH108" s="49">
        <v>0</v>
      </c>
      <c r="AI108" s="48"/>
      <c r="AJ108" s="48"/>
      <c r="AK108" s="48"/>
      <c r="AL108" s="49">
        <v>0</v>
      </c>
      <c r="AM108" s="48"/>
      <c r="AN108" s="48"/>
      <c r="AO108" s="48"/>
      <c r="AP108" s="49">
        <v>0</v>
      </c>
      <c r="AQ108" s="48"/>
      <c r="AR108" s="50"/>
      <c r="AS108" s="50"/>
      <c r="AT108" s="51">
        <v>0</v>
      </c>
      <c r="AU108" s="48"/>
      <c r="AV108" s="50"/>
      <c r="AW108" s="50"/>
      <c r="AX108" s="51">
        <v>0</v>
      </c>
      <c r="AY108" s="50">
        <v>-71098.350000000006</v>
      </c>
      <c r="AZ108" s="50">
        <v>0</v>
      </c>
      <c r="BA108" s="50">
        <v>0</v>
      </c>
      <c r="BB108" s="49">
        <v>0</v>
      </c>
      <c r="BC108" s="52" t="s">
        <v>788</v>
      </c>
      <c r="BD108" s="52" t="s">
        <v>788</v>
      </c>
      <c r="BE108" s="52" t="s">
        <v>806</v>
      </c>
      <c r="BF108" s="52" t="s">
        <v>1033</v>
      </c>
    </row>
    <row r="109" spans="1:58" x14ac:dyDescent="0.2">
      <c r="A109" s="47">
        <v>170775</v>
      </c>
      <c r="B109" s="48" t="s">
        <v>188</v>
      </c>
      <c r="C109" s="48">
        <v>69773.039999999994</v>
      </c>
      <c r="D109" s="48">
        <v>7185300</v>
      </c>
      <c r="E109" s="48">
        <v>905</v>
      </c>
      <c r="F109" s="49">
        <v>0.29131576969646361</v>
      </c>
      <c r="G109" s="48">
        <v>159410.01999999999</v>
      </c>
      <c r="H109" s="48">
        <v>8022570</v>
      </c>
      <c r="I109" s="48">
        <v>991</v>
      </c>
      <c r="J109" s="49">
        <v>0.61597600519534257</v>
      </c>
      <c r="K109" s="50">
        <v>-128806.36</v>
      </c>
      <c r="L109" s="50">
        <v>10853530</v>
      </c>
      <c r="M109" s="50">
        <v>1375</v>
      </c>
      <c r="N109" s="51">
        <v>-0.35603078445445863</v>
      </c>
      <c r="O109" s="48"/>
      <c r="P109" s="48"/>
      <c r="Q109" s="48"/>
      <c r="R109" s="49">
        <v>0</v>
      </c>
      <c r="S109" s="48"/>
      <c r="T109" s="48"/>
      <c r="U109" s="48"/>
      <c r="V109" s="49">
        <v>0</v>
      </c>
      <c r="W109" s="48"/>
      <c r="X109" s="48"/>
      <c r="Y109" s="48"/>
      <c r="Z109" s="49">
        <v>0</v>
      </c>
      <c r="AA109" s="48"/>
      <c r="AB109" s="48"/>
      <c r="AC109" s="48"/>
      <c r="AD109" s="49">
        <v>0</v>
      </c>
      <c r="AE109" s="48"/>
      <c r="AF109" s="48"/>
      <c r="AG109" s="48"/>
      <c r="AH109" s="49">
        <v>0</v>
      </c>
      <c r="AI109" s="48"/>
      <c r="AJ109" s="48"/>
      <c r="AK109" s="48"/>
      <c r="AL109" s="49">
        <v>0</v>
      </c>
      <c r="AM109" s="48"/>
      <c r="AN109" s="48"/>
      <c r="AO109" s="48"/>
      <c r="AP109" s="49">
        <v>0</v>
      </c>
      <c r="AQ109" s="48"/>
      <c r="AR109" s="50"/>
      <c r="AS109" s="50"/>
      <c r="AT109" s="51">
        <v>0</v>
      </c>
      <c r="AU109" s="48"/>
      <c r="AV109" s="50"/>
      <c r="AW109" s="50"/>
      <c r="AX109" s="51">
        <v>0</v>
      </c>
      <c r="AY109" s="50">
        <v>100376.7</v>
      </c>
      <c r="AZ109" s="50">
        <v>26061400</v>
      </c>
      <c r="BA109" s="50">
        <v>3271</v>
      </c>
      <c r="BB109" s="49">
        <v>0.11939794869040035</v>
      </c>
      <c r="BC109" s="52" t="s">
        <v>788</v>
      </c>
      <c r="BD109" s="52" t="s">
        <v>788</v>
      </c>
      <c r="BE109" s="52" t="s">
        <v>806</v>
      </c>
      <c r="BF109" s="52" t="s">
        <v>1033</v>
      </c>
    </row>
    <row r="110" spans="1:58" x14ac:dyDescent="0.2">
      <c r="A110" s="47">
        <v>172338</v>
      </c>
      <c r="B110" s="48" t="s">
        <v>219</v>
      </c>
      <c r="C110" s="48">
        <v>390072.11</v>
      </c>
      <c r="D110" s="48">
        <v>3615470</v>
      </c>
      <c r="E110" s="48">
        <v>441</v>
      </c>
      <c r="F110" s="49">
        <v>3.2366921313134944</v>
      </c>
      <c r="G110" s="48">
        <v>40170.03</v>
      </c>
      <c r="H110" s="48">
        <v>3884420</v>
      </c>
      <c r="I110" s="48">
        <v>473.5</v>
      </c>
      <c r="J110" s="49">
        <v>0.32058091812934747</v>
      </c>
      <c r="K110" s="50">
        <v>66746.95</v>
      </c>
      <c r="L110" s="50">
        <v>8664900</v>
      </c>
      <c r="M110" s="50">
        <v>1095</v>
      </c>
      <c r="N110" s="51">
        <v>0.23109424228785097</v>
      </c>
      <c r="O110" s="48"/>
      <c r="P110" s="48"/>
      <c r="Q110" s="48"/>
      <c r="R110" s="49">
        <v>0</v>
      </c>
      <c r="S110" s="48"/>
      <c r="T110" s="48"/>
      <c r="U110" s="48"/>
      <c r="V110" s="49">
        <v>0</v>
      </c>
      <c r="W110" s="48"/>
      <c r="X110" s="48"/>
      <c r="Y110" s="48"/>
      <c r="Z110" s="49">
        <v>0</v>
      </c>
      <c r="AA110" s="48"/>
      <c r="AB110" s="48"/>
      <c r="AC110" s="48"/>
      <c r="AD110" s="49">
        <v>0</v>
      </c>
      <c r="AE110" s="48"/>
      <c r="AF110" s="48"/>
      <c r="AG110" s="48"/>
      <c r="AH110" s="49">
        <v>0</v>
      </c>
      <c r="AI110" s="48"/>
      <c r="AJ110" s="48"/>
      <c r="AK110" s="48"/>
      <c r="AL110" s="49">
        <v>0</v>
      </c>
      <c r="AM110" s="48"/>
      <c r="AN110" s="48"/>
      <c r="AO110" s="48"/>
      <c r="AP110" s="49">
        <v>0</v>
      </c>
      <c r="AQ110" s="48"/>
      <c r="AR110" s="50"/>
      <c r="AS110" s="50"/>
      <c r="AT110" s="51">
        <v>0</v>
      </c>
      <c r="AU110" s="48"/>
      <c r="AV110" s="50"/>
      <c r="AW110" s="50"/>
      <c r="AX110" s="51">
        <v>0</v>
      </c>
      <c r="AY110" s="50">
        <v>496989.09</v>
      </c>
      <c r="AZ110" s="50">
        <v>16164790</v>
      </c>
      <c r="BA110" s="50">
        <v>2009.5</v>
      </c>
      <c r="BB110" s="49">
        <v>0.95310002728151755</v>
      </c>
      <c r="BC110" s="52" t="s">
        <v>788</v>
      </c>
      <c r="BD110" s="52" t="s">
        <v>788</v>
      </c>
      <c r="BE110" s="52" t="s">
        <v>806</v>
      </c>
      <c r="BF110" s="52" t="s">
        <v>1033</v>
      </c>
    </row>
    <row r="111" spans="1:58" x14ac:dyDescent="0.2">
      <c r="A111" s="47">
        <v>172855</v>
      </c>
      <c r="B111" s="48" t="s">
        <v>126</v>
      </c>
      <c r="C111" s="48">
        <v>-123515.64</v>
      </c>
      <c r="D111" s="48">
        <v>2039000</v>
      </c>
      <c r="E111" s="48">
        <v>250</v>
      </c>
      <c r="F111" s="49">
        <v>-1.8172973025993133</v>
      </c>
      <c r="G111" s="48">
        <v>-348479.69</v>
      </c>
      <c r="H111" s="48">
        <v>2196300</v>
      </c>
      <c r="I111" s="48">
        <v>265</v>
      </c>
      <c r="J111" s="49">
        <v>-4.9186679369849289</v>
      </c>
      <c r="K111" s="50">
        <v>-287687.96999999997</v>
      </c>
      <c r="L111" s="50">
        <v>3159560</v>
      </c>
      <c r="M111" s="50">
        <v>397</v>
      </c>
      <c r="N111" s="51">
        <v>-2.7315952537695116</v>
      </c>
      <c r="O111" s="48"/>
      <c r="P111" s="48"/>
      <c r="Q111" s="48"/>
      <c r="R111" s="49">
        <v>0</v>
      </c>
      <c r="S111" s="48"/>
      <c r="T111" s="48"/>
      <c r="U111" s="48"/>
      <c r="V111" s="49">
        <v>0</v>
      </c>
      <c r="W111" s="48"/>
      <c r="X111" s="48"/>
      <c r="Y111" s="48"/>
      <c r="Z111" s="49">
        <v>0</v>
      </c>
      <c r="AA111" s="48"/>
      <c r="AB111" s="48"/>
      <c r="AC111" s="48"/>
      <c r="AD111" s="49">
        <v>0</v>
      </c>
      <c r="AE111" s="48"/>
      <c r="AF111" s="48"/>
      <c r="AG111" s="48"/>
      <c r="AH111" s="49">
        <v>0</v>
      </c>
      <c r="AI111" s="48"/>
      <c r="AJ111" s="48"/>
      <c r="AK111" s="48"/>
      <c r="AL111" s="49">
        <v>0</v>
      </c>
      <c r="AM111" s="48"/>
      <c r="AN111" s="48"/>
      <c r="AO111" s="48"/>
      <c r="AP111" s="49">
        <v>0</v>
      </c>
      <c r="AQ111" s="48"/>
      <c r="AR111" s="50"/>
      <c r="AS111" s="50"/>
      <c r="AT111" s="51">
        <v>0</v>
      </c>
      <c r="AU111" s="48"/>
      <c r="AV111" s="50"/>
      <c r="AW111" s="50"/>
      <c r="AX111" s="51">
        <v>0</v>
      </c>
      <c r="AY111" s="50">
        <v>-759683.3</v>
      </c>
      <c r="AZ111" s="50">
        <v>7394860</v>
      </c>
      <c r="BA111" s="50">
        <v>912</v>
      </c>
      <c r="BB111" s="49">
        <v>-3.1846691215249514</v>
      </c>
      <c r="BC111" s="52" t="s">
        <v>788</v>
      </c>
      <c r="BD111" s="52" t="s">
        <v>788</v>
      </c>
      <c r="BE111" s="52" t="s">
        <v>806</v>
      </c>
      <c r="BF111" s="52" t="s">
        <v>1033</v>
      </c>
    </row>
    <row r="112" spans="1:58" x14ac:dyDescent="0.2">
      <c r="A112" s="47">
        <v>173374</v>
      </c>
      <c r="B112" s="48" t="s">
        <v>256</v>
      </c>
      <c r="C112" s="48">
        <v>825538.37</v>
      </c>
      <c r="D112" s="48">
        <v>1758400</v>
      </c>
      <c r="E112" s="48">
        <v>220</v>
      </c>
      <c r="F112" s="49">
        <v>14.084480834849863</v>
      </c>
      <c r="G112" s="48">
        <v>932477.37</v>
      </c>
      <c r="H112" s="48">
        <v>1675600</v>
      </c>
      <c r="I112" s="48">
        <v>205</v>
      </c>
      <c r="J112" s="49">
        <v>17.251610449988064</v>
      </c>
      <c r="K112" s="50">
        <v>1344066.37</v>
      </c>
      <c r="L112" s="50">
        <v>2781100</v>
      </c>
      <c r="M112" s="50">
        <v>349</v>
      </c>
      <c r="N112" s="51">
        <v>14.498576498507786</v>
      </c>
      <c r="O112" s="48"/>
      <c r="P112" s="48"/>
      <c r="Q112" s="48"/>
      <c r="R112" s="49">
        <v>0</v>
      </c>
      <c r="S112" s="48"/>
      <c r="T112" s="48"/>
      <c r="U112" s="48"/>
      <c r="V112" s="49">
        <v>0</v>
      </c>
      <c r="W112" s="48"/>
      <c r="X112" s="48"/>
      <c r="Y112" s="48"/>
      <c r="Z112" s="49">
        <v>0</v>
      </c>
      <c r="AA112" s="48"/>
      <c r="AB112" s="48"/>
      <c r="AC112" s="48"/>
      <c r="AD112" s="49">
        <v>0</v>
      </c>
      <c r="AE112" s="48"/>
      <c r="AF112" s="48"/>
      <c r="AG112" s="48"/>
      <c r="AH112" s="49">
        <v>0</v>
      </c>
      <c r="AI112" s="48"/>
      <c r="AJ112" s="48"/>
      <c r="AK112" s="48"/>
      <c r="AL112" s="49">
        <v>0</v>
      </c>
      <c r="AM112" s="48"/>
      <c r="AN112" s="48"/>
      <c r="AO112" s="48"/>
      <c r="AP112" s="49">
        <v>0</v>
      </c>
      <c r="AQ112" s="48"/>
      <c r="AR112" s="50"/>
      <c r="AS112" s="50"/>
      <c r="AT112" s="51">
        <v>0</v>
      </c>
      <c r="AU112" s="48"/>
      <c r="AV112" s="50"/>
      <c r="AW112" s="50"/>
      <c r="AX112" s="51">
        <v>0</v>
      </c>
      <c r="AY112" s="50">
        <v>3102082.1100000003</v>
      </c>
      <c r="AZ112" s="50">
        <v>6215100</v>
      </c>
      <c r="BA112" s="50">
        <v>774</v>
      </c>
      <c r="BB112" s="49">
        <v>15.47272697301733</v>
      </c>
      <c r="BC112" s="52" t="s">
        <v>788</v>
      </c>
      <c r="BD112" s="52" t="s">
        <v>788</v>
      </c>
      <c r="BE112" s="52" t="s">
        <v>806</v>
      </c>
      <c r="BF112" s="52" t="s">
        <v>1033</v>
      </c>
    </row>
    <row r="113" spans="1:58" x14ac:dyDescent="0.2">
      <c r="A113" s="47">
        <v>174378</v>
      </c>
      <c r="B113" s="48" t="s">
        <v>269</v>
      </c>
      <c r="C113" s="48">
        <v>427891.1</v>
      </c>
      <c r="D113" s="48">
        <v>770780</v>
      </c>
      <c r="E113" s="48">
        <v>98.5</v>
      </c>
      <c r="F113" s="49">
        <v>16.65421131840473</v>
      </c>
      <c r="G113" s="48">
        <v>280116.11</v>
      </c>
      <c r="H113" s="48">
        <v>489975</v>
      </c>
      <c r="I113" s="48">
        <v>57.5</v>
      </c>
      <c r="J113" s="49">
        <v>17.72253565998265</v>
      </c>
      <c r="K113" s="50">
        <v>406021.1</v>
      </c>
      <c r="L113" s="50">
        <v>816450</v>
      </c>
      <c r="M113" s="50">
        <v>105</v>
      </c>
      <c r="N113" s="51">
        <v>14.919018923387837</v>
      </c>
      <c r="O113" s="48"/>
      <c r="P113" s="48"/>
      <c r="Q113" s="48"/>
      <c r="R113" s="49">
        <v>0</v>
      </c>
      <c r="S113" s="48"/>
      <c r="T113" s="48"/>
      <c r="U113" s="48"/>
      <c r="V113" s="49">
        <v>0</v>
      </c>
      <c r="W113" s="48"/>
      <c r="X113" s="48"/>
      <c r="Y113" s="48"/>
      <c r="Z113" s="49">
        <v>0</v>
      </c>
      <c r="AA113" s="48"/>
      <c r="AB113" s="48"/>
      <c r="AC113" s="48"/>
      <c r="AD113" s="49">
        <v>0</v>
      </c>
      <c r="AE113" s="48"/>
      <c r="AF113" s="48"/>
      <c r="AG113" s="48"/>
      <c r="AH113" s="49">
        <v>0</v>
      </c>
      <c r="AI113" s="48"/>
      <c r="AJ113" s="48"/>
      <c r="AK113" s="48"/>
      <c r="AL113" s="49">
        <v>0</v>
      </c>
      <c r="AM113" s="48"/>
      <c r="AN113" s="48"/>
      <c r="AO113" s="48"/>
      <c r="AP113" s="49">
        <v>0</v>
      </c>
      <c r="AQ113" s="48"/>
      <c r="AR113" s="50"/>
      <c r="AS113" s="50"/>
      <c r="AT113" s="51">
        <v>0</v>
      </c>
      <c r="AU113" s="48"/>
      <c r="AV113" s="50"/>
      <c r="AW113" s="50"/>
      <c r="AX113" s="51">
        <v>0</v>
      </c>
      <c r="AY113" s="50">
        <v>1114028.31</v>
      </c>
      <c r="AZ113" s="50">
        <v>2077205</v>
      </c>
      <c r="BA113" s="50">
        <v>261</v>
      </c>
      <c r="BB113" s="49">
        <v>16.625647256770517</v>
      </c>
      <c r="BC113" s="52" t="s">
        <v>788</v>
      </c>
      <c r="BD113" s="52" t="s">
        <v>788</v>
      </c>
      <c r="BE113" s="52" t="s">
        <v>806</v>
      </c>
      <c r="BF113" s="52" t="s">
        <v>1033</v>
      </c>
    </row>
    <row r="114" spans="1:58" x14ac:dyDescent="0.2">
      <c r="A114" s="47">
        <v>174770</v>
      </c>
      <c r="B114" s="48" t="s">
        <v>275</v>
      </c>
      <c r="C114" s="48">
        <v>-20985.8</v>
      </c>
      <c r="D114" s="48">
        <v>0</v>
      </c>
      <c r="E114" s="48">
        <v>0</v>
      </c>
      <c r="F114" s="49">
        <v>0</v>
      </c>
      <c r="G114" s="48">
        <v>-20985.8</v>
      </c>
      <c r="H114" s="48">
        <v>0</v>
      </c>
      <c r="I114" s="48">
        <v>0</v>
      </c>
      <c r="J114" s="49">
        <v>0</v>
      </c>
      <c r="K114" s="50">
        <v>-20985.8</v>
      </c>
      <c r="L114" s="50">
        <v>0</v>
      </c>
      <c r="M114" s="50">
        <v>0</v>
      </c>
      <c r="N114" s="51">
        <v>0</v>
      </c>
      <c r="O114" s="48"/>
      <c r="P114" s="48"/>
      <c r="Q114" s="48"/>
      <c r="R114" s="49">
        <v>0</v>
      </c>
      <c r="S114" s="48"/>
      <c r="T114" s="48"/>
      <c r="U114" s="48"/>
      <c r="V114" s="49">
        <v>0</v>
      </c>
      <c r="W114" s="48"/>
      <c r="X114" s="48"/>
      <c r="Y114" s="48"/>
      <c r="Z114" s="49">
        <v>0</v>
      </c>
      <c r="AA114" s="48"/>
      <c r="AB114" s="48"/>
      <c r="AC114" s="48"/>
      <c r="AD114" s="49">
        <v>0</v>
      </c>
      <c r="AE114" s="48"/>
      <c r="AF114" s="48"/>
      <c r="AG114" s="48"/>
      <c r="AH114" s="49">
        <v>0</v>
      </c>
      <c r="AI114" s="48"/>
      <c r="AJ114" s="48"/>
      <c r="AK114" s="48"/>
      <c r="AL114" s="49">
        <v>0</v>
      </c>
      <c r="AM114" s="48"/>
      <c r="AN114" s="48"/>
      <c r="AO114" s="48"/>
      <c r="AP114" s="49">
        <v>0</v>
      </c>
      <c r="AQ114" s="48"/>
      <c r="AR114" s="50"/>
      <c r="AS114" s="50"/>
      <c r="AT114" s="51">
        <v>0</v>
      </c>
      <c r="AU114" s="48"/>
      <c r="AV114" s="50"/>
      <c r="AW114" s="50"/>
      <c r="AX114" s="51">
        <v>0</v>
      </c>
      <c r="AY114" s="50">
        <v>-62957.399999999994</v>
      </c>
      <c r="AZ114" s="50">
        <v>0</v>
      </c>
      <c r="BA114" s="50">
        <v>0</v>
      </c>
      <c r="BB114" s="49">
        <v>0</v>
      </c>
      <c r="BC114" s="52" t="s">
        <v>788</v>
      </c>
      <c r="BD114" s="52" t="s">
        <v>788</v>
      </c>
      <c r="BE114" s="52" t="s">
        <v>806</v>
      </c>
      <c r="BF114" s="52" t="s">
        <v>1033</v>
      </c>
    </row>
    <row r="115" spans="1:58" x14ac:dyDescent="0.2">
      <c r="A115" s="47">
        <v>177797</v>
      </c>
      <c r="B115" s="48" t="s">
        <v>353</v>
      </c>
      <c r="C115" s="48">
        <v>565023.43999999994</v>
      </c>
      <c r="D115" s="48">
        <v>1414850</v>
      </c>
      <c r="E115" s="48">
        <v>175</v>
      </c>
      <c r="F115" s="49">
        <v>11.980565572322154</v>
      </c>
      <c r="G115" s="48">
        <v>465974.44</v>
      </c>
      <c r="H115" s="48">
        <v>1124700</v>
      </c>
      <c r="I115" s="48">
        <v>140</v>
      </c>
      <c r="J115" s="49">
        <v>12.843609531430603</v>
      </c>
      <c r="K115" s="50">
        <v>288047.43</v>
      </c>
      <c r="L115" s="50">
        <v>1144895</v>
      </c>
      <c r="M115" s="50">
        <v>147</v>
      </c>
      <c r="N115" s="51">
        <v>7.5477863908917415</v>
      </c>
      <c r="O115" s="48"/>
      <c r="P115" s="48"/>
      <c r="Q115" s="48"/>
      <c r="R115" s="49">
        <v>0</v>
      </c>
      <c r="S115" s="48"/>
      <c r="T115" s="48"/>
      <c r="U115" s="48"/>
      <c r="V115" s="49">
        <v>0</v>
      </c>
      <c r="W115" s="48"/>
      <c r="X115" s="48"/>
      <c r="Y115" s="48"/>
      <c r="Z115" s="49">
        <v>0</v>
      </c>
      <c r="AA115" s="48"/>
      <c r="AB115" s="48"/>
      <c r="AC115" s="48"/>
      <c r="AD115" s="49">
        <v>0</v>
      </c>
      <c r="AE115" s="48"/>
      <c r="AF115" s="48"/>
      <c r="AG115" s="48"/>
      <c r="AH115" s="49">
        <v>0</v>
      </c>
      <c r="AI115" s="48"/>
      <c r="AJ115" s="48"/>
      <c r="AK115" s="48"/>
      <c r="AL115" s="49">
        <v>0</v>
      </c>
      <c r="AM115" s="48"/>
      <c r="AN115" s="48"/>
      <c r="AO115" s="48"/>
      <c r="AP115" s="49">
        <v>0</v>
      </c>
      <c r="AQ115" s="48"/>
      <c r="AR115" s="50"/>
      <c r="AS115" s="50"/>
      <c r="AT115" s="51">
        <v>0</v>
      </c>
      <c r="AU115" s="48"/>
      <c r="AV115" s="50"/>
      <c r="AW115" s="50"/>
      <c r="AX115" s="51">
        <v>0</v>
      </c>
      <c r="AY115" s="50">
        <v>1319045.3099999998</v>
      </c>
      <c r="AZ115" s="50">
        <v>3684445</v>
      </c>
      <c r="BA115" s="50">
        <v>462</v>
      </c>
      <c r="BB115" s="49">
        <v>11.098117792503347</v>
      </c>
      <c r="BC115" s="52" t="s">
        <v>788</v>
      </c>
      <c r="BD115" s="52" t="s">
        <v>788</v>
      </c>
      <c r="BE115" s="52" t="s">
        <v>806</v>
      </c>
      <c r="BF115" s="52" t="s">
        <v>1033</v>
      </c>
    </row>
    <row r="116" spans="1:58" x14ac:dyDescent="0.2">
      <c r="A116" s="47">
        <v>178533</v>
      </c>
      <c r="B116" s="48" t="s">
        <v>379</v>
      </c>
      <c r="C116" s="48">
        <v>0</v>
      </c>
      <c r="D116" s="48">
        <v>0</v>
      </c>
      <c r="E116" s="48">
        <v>0</v>
      </c>
      <c r="F116" s="49">
        <v>0</v>
      </c>
      <c r="G116" s="48">
        <v>0</v>
      </c>
      <c r="H116" s="48">
        <v>0</v>
      </c>
      <c r="I116" s="48">
        <v>0</v>
      </c>
      <c r="J116" s="49">
        <v>0</v>
      </c>
      <c r="K116" s="50">
        <v>0</v>
      </c>
      <c r="L116" s="50">
        <v>0</v>
      </c>
      <c r="M116" s="50">
        <v>0</v>
      </c>
      <c r="N116" s="51">
        <v>0</v>
      </c>
      <c r="O116" s="48"/>
      <c r="P116" s="48"/>
      <c r="Q116" s="48"/>
      <c r="R116" s="49">
        <v>0</v>
      </c>
      <c r="S116" s="48"/>
      <c r="T116" s="48"/>
      <c r="U116" s="48"/>
      <c r="V116" s="49">
        <v>0</v>
      </c>
      <c r="W116" s="48"/>
      <c r="X116" s="48"/>
      <c r="Y116" s="48"/>
      <c r="Z116" s="49">
        <v>0</v>
      </c>
      <c r="AA116" s="48"/>
      <c r="AB116" s="48"/>
      <c r="AC116" s="48"/>
      <c r="AD116" s="49">
        <v>0</v>
      </c>
      <c r="AE116" s="48"/>
      <c r="AF116" s="48"/>
      <c r="AG116" s="48"/>
      <c r="AH116" s="49">
        <v>0</v>
      </c>
      <c r="AI116" s="48"/>
      <c r="AJ116" s="48"/>
      <c r="AK116" s="48"/>
      <c r="AL116" s="49">
        <v>0</v>
      </c>
      <c r="AM116" s="48"/>
      <c r="AN116" s="48"/>
      <c r="AO116" s="48"/>
      <c r="AP116" s="49">
        <v>0</v>
      </c>
      <c r="AQ116" s="48"/>
      <c r="AR116" s="50"/>
      <c r="AS116" s="50"/>
      <c r="AT116" s="51">
        <v>0</v>
      </c>
      <c r="AU116" s="48"/>
      <c r="AV116" s="50"/>
      <c r="AW116" s="50"/>
      <c r="AX116" s="51">
        <v>0</v>
      </c>
      <c r="AY116" s="50">
        <v>0</v>
      </c>
      <c r="AZ116" s="50">
        <v>0</v>
      </c>
      <c r="BA116" s="50">
        <v>0</v>
      </c>
      <c r="BB116" s="49">
        <v>0</v>
      </c>
      <c r="BC116" s="52" t="s">
        <v>788</v>
      </c>
      <c r="BD116" s="52" t="s">
        <v>788</v>
      </c>
      <c r="BE116" s="52" t="s">
        <v>806</v>
      </c>
      <c r="BF116" s="52" t="s">
        <v>1033</v>
      </c>
    </row>
    <row r="117" spans="1:58" x14ac:dyDescent="0.2">
      <c r="A117" s="47">
        <v>179010</v>
      </c>
      <c r="B117" s="48" t="s">
        <v>392</v>
      </c>
      <c r="C117" s="48">
        <v>126825.35</v>
      </c>
      <c r="D117" s="48">
        <v>0</v>
      </c>
      <c r="E117" s="48">
        <v>0</v>
      </c>
      <c r="F117" s="49">
        <v>0</v>
      </c>
      <c r="G117" s="48">
        <v>126825.35</v>
      </c>
      <c r="H117" s="48">
        <v>0</v>
      </c>
      <c r="I117" s="48">
        <v>0</v>
      </c>
      <c r="J117" s="49">
        <v>0</v>
      </c>
      <c r="K117" s="50">
        <v>-3.83</v>
      </c>
      <c r="L117" s="50">
        <v>0</v>
      </c>
      <c r="M117" s="50">
        <v>0</v>
      </c>
      <c r="N117" s="51">
        <v>0</v>
      </c>
      <c r="O117" s="48"/>
      <c r="P117" s="48"/>
      <c r="Q117" s="48"/>
      <c r="R117" s="49">
        <v>0</v>
      </c>
      <c r="S117" s="48"/>
      <c r="T117" s="48"/>
      <c r="U117" s="48"/>
      <c r="V117" s="49">
        <v>0</v>
      </c>
      <c r="W117" s="48"/>
      <c r="X117" s="48"/>
      <c r="Y117" s="48"/>
      <c r="Z117" s="49">
        <v>0</v>
      </c>
      <c r="AA117" s="48"/>
      <c r="AB117" s="48"/>
      <c r="AC117" s="48"/>
      <c r="AD117" s="49">
        <v>0</v>
      </c>
      <c r="AE117" s="48"/>
      <c r="AF117" s="48"/>
      <c r="AG117" s="48"/>
      <c r="AH117" s="49">
        <v>0</v>
      </c>
      <c r="AI117" s="48"/>
      <c r="AJ117" s="48"/>
      <c r="AK117" s="48"/>
      <c r="AL117" s="49">
        <v>0</v>
      </c>
      <c r="AM117" s="48"/>
      <c r="AN117" s="48"/>
      <c r="AO117" s="48"/>
      <c r="AP117" s="49">
        <v>0</v>
      </c>
      <c r="AQ117" s="48"/>
      <c r="AR117" s="50"/>
      <c r="AS117" s="50"/>
      <c r="AT117" s="51">
        <v>0</v>
      </c>
      <c r="AU117" s="48"/>
      <c r="AV117" s="50"/>
      <c r="AW117" s="50"/>
      <c r="AX117" s="51">
        <v>0</v>
      </c>
      <c r="AY117" s="50">
        <v>253646.87000000002</v>
      </c>
      <c r="AZ117" s="50">
        <v>0</v>
      </c>
      <c r="BA117" s="50">
        <v>0</v>
      </c>
      <c r="BB117" s="49">
        <v>0</v>
      </c>
      <c r="BC117" s="52" t="s">
        <v>788</v>
      </c>
      <c r="BD117" s="52" t="s">
        <v>788</v>
      </c>
      <c r="BE117" s="52" t="s">
        <v>806</v>
      </c>
      <c r="BF117" s="52" t="s">
        <v>1033</v>
      </c>
    </row>
    <row r="118" spans="1:58" x14ac:dyDescent="0.2">
      <c r="A118" s="47">
        <v>179867</v>
      </c>
      <c r="B118" s="48" t="s">
        <v>420</v>
      </c>
      <c r="C118" s="48">
        <v>0</v>
      </c>
      <c r="D118" s="48">
        <v>0</v>
      </c>
      <c r="E118" s="48">
        <v>0</v>
      </c>
      <c r="F118" s="49">
        <v>0</v>
      </c>
      <c r="G118" s="48">
        <v>0</v>
      </c>
      <c r="H118" s="48">
        <v>0</v>
      </c>
      <c r="I118" s="48">
        <v>0</v>
      </c>
      <c r="J118" s="49">
        <v>0</v>
      </c>
      <c r="K118" s="50">
        <v>0</v>
      </c>
      <c r="L118" s="50">
        <v>0</v>
      </c>
      <c r="M118" s="50">
        <v>0</v>
      </c>
      <c r="N118" s="51">
        <v>0</v>
      </c>
      <c r="O118" s="48"/>
      <c r="P118" s="48"/>
      <c r="Q118" s="48"/>
      <c r="R118" s="49">
        <v>0</v>
      </c>
      <c r="S118" s="48"/>
      <c r="T118" s="48"/>
      <c r="U118" s="48"/>
      <c r="V118" s="49">
        <v>0</v>
      </c>
      <c r="W118" s="48"/>
      <c r="X118" s="48"/>
      <c r="Y118" s="48"/>
      <c r="Z118" s="49">
        <v>0</v>
      </c>
      <c r="AA118" s="48"/>
      <c r="AB118" s="48"/>
      <c r="AC118" s="48"/>
      <c r="AD118" s="49">
        <v>0</v>
      </c>
      <c r="AE118" s="48"/>
      <c r="AF118" s="48"/>
      <c r="AG118" s="48"/>
      <c r="AH118" s="49">
        <v>0</v>
      </c>
      <c r="AI118" s="48"/>
      <c r="AJ118" s="48"/>
      <c r="AK118" s="48"/>
      <c r="AL118" s="49">
        <v>0</v>
      </c>
      <c r="AM118" s="48"/>
      <c r="AN118" s="48"/>
      <c r="AO118" s="48"/>
      <c r="AP118" s="49">
        <v>0</v>
      </c>
      <c r="AQ118" s="48"/>
      <c r="AR118" s="50"/>
      <c r="AS118" s="50"/>
      <c r="AT118" s="51">
        <v>0</v>
      </c>
      <c r="AU118" s="48"/>
      <c r="AV118" s="50"/>
      <c r="AW118" s="50"/>
      <c r="AX118" s="51">
        <v>0</v>
      </c>
      <c r="AY118" s="50">
        <v>0</v>
      </c>
      <c r="AZ118" s="50">
        <v>0</v>
      </c>
      <c r="BA118" s="50">
        <v>0</v>
      </c>
      <c r="BB118" s="49">
        <v>0</v>
      </c>
      <c r="BC118" s="52" t="s">
        <v>788</v>
      </c>
      <c r="BD118" s="52" t="s">
        <v>788</v>
      </c>
      <c r="BE118" s="52" t="s">
        <v>806</v>
      </c>
      <c r="BF118" s="52" t="s">
        <v>1033</v>
      </c>
    </row>
    <row r="119" spans="1:58" x14ac:dyDescent="0.2">
      <c r="A119" s="47">
        <v>179946</v>
      </c>
      <c r="B119" s="48" t="s">
        <v>442</v>
      </c>
      <c r="C119" s="48">
        <v>229687.22</v>
      </c>
      <c r="D119" s="48">
        <v>0</v>
      </c>
      <c r="E119" s="48">
        <v>0</v>
      </c>
      <c r="F119" s="49">
        <v>0</v>
      </c>
      <c r="G119" s="48">
        <v>111076.22</v>
      </c>
      <c r="H119" s="48">
        <v>113510</v>
      </c>
      <c r="I119" s="48">
        <v>15</v>
      </c>
      <c r="J119" s="49">
        <v>30.335325698176373</v>
      </c>
      <c r="K119" s="50">
        <v>434584.22</v>
      </c>
      <c r="L119" s="50">
        <v>801800</v>
      </c>
      <c r="M119" s="50">
        <v>100</v>
      </c>
      <c r="N119" s="51">
        <v>16.260322524320276</v>
      </c>
      <c r="O119" s="48"/>
      <c r="P119" s="48"/>
      <c r="Q119" s="48"/>
      <c r="R119" s="49">
        <v>0</v>
      </c>
      <c r="S119" s="48"/>
      <c r="T119" s="48"/>
      <c r="U119" s="48"/>
      <c r="V119" s="49">
        <v>0</v>
      </c>
      <c r="W119" s="48"/>
      <c r="X119" s="48"/>
      <c r="Y119" s="48"/>
      <c r="Z119" s="49">
        <v>0</v>
      </c>
      <c r="AA119" s="48"/>
      <c r="AB119" s="48"/>
      <c r="AC119" s="48"/>
      <c r="AD119" s="49">
        <v>0</v>
      </c>
      <c r="AE119" s="48"/>
      <c r="AF119" s="48"/>
      <c r="AG119" s="48"/>
      <c r="AH119" s="49">
        <v>0</v>
      </c>
      <c r="AI119" s="48"/>
      <c r="AJ119" s="48"/>
      <c r="AK119" s="48"/>
      <c r="AL119" s="49">
        <v>0</v>
      </c>
      <c r="AM119" s="48"/>
      <c r="AN119" s="48"/>
      <c r="AO119" s="48"/>
      <c r="AP119" s="49">
        <v>0</v>
      </c>
      <c r="AQ119" s="48"/>
      <c r="AR119" s="50"/>
      <c r="AS119" s="50"/>
      <c r="AT119" s="51">
        <v>0</v>
      </c>
      <c r="AU119" s="48"/>
      <c r="AV119" s="50"/>
      <c r="AW119" s="50"/>
      <c r="AX119" s="51">
        <v>0</v>
      </c>
      <c r="AY119" s="50">
        <v>775347.65999999992</v>
      </c>
      <c r="AZ119" s="50">
        <v>915310</v>
      </c>
      <c r="BA119" s="50">
        <v>115</v>
      </c>
      <c r="BB119" s="49">
        <v>26.259712512700613</v>
      </c>
      <c r="BC119" s="52" t="s">
        <v>788</v>
      </c>
      <c r="BD119" s="52" t="s">
        <v>788</v>
      </c>
      <c r="BE119" s="52" t="s">
        <v>806</v>
      </c>
      <c r="BF119" s="52" t="s">
        <v>810</v>
      </c>
    </row>
    <row r="120" spans="1:58" x14ac:dyDescent="0.2">
      <c r="A120" s="47">
        <v>202880</v>
      </c>
      <c r="B120" s="48" t="s">
        <v>489</v>
      </c>
      <c r="C120" s="48">
        <v>-44486.080000000002</v>
      </c>
      <c r="D120" s="48">
        <v>0</v>
      </c>
      <c r="E120" s="48">
        <v>0</v>
      </c>
      <c r="F120" s="49">
        <v>0</v>
      </c>
      <c r="G120" s="48">
        <v>-44486.080000000002</v>
      </c>
      <c r="H120" s="48">
        <v>0</v>
      </c>
      <c r="I120" s="48">
        <v>0</v>
      </c>
      <c r="J120" s="49">
        <v>0</v>
      </c>
      <c r="K120" s="50">
        <v>-44486.080000000002</v>
      </c>
      <c r="L120" s="50">
        <v>0</v>
      </c>
      <c r="M120" s="50">
        <v>0</v>
      </c>
      <c r="N120" s="51">
        <v>0</v>
      </c>
      <c r="O120" s="48"/>
      <c r="P120" s="48"/>
      <c r="Q120" s="48"/>
      <c r="R120" s="49">
        <v>0</v>
      </c>
      <c r="S120" s="48"/>
      <c r="T120" s="48"/>
      <c r="U120" s="48"/>
      <c r="V120" s="49">
        <v>0</v>
      </c>
      <c r="W120" s="48"/>
      <c r="X120" s="48"/>
      <c r="Y120" s="48"/>
      <c r="Z120" s="49">
        <v>0</v>
      </c>
      <c r="AA120" s="48"/>
      <c r="AB120" s="48"/>
      <c r="AC120" s="48"/>
      <c r="AD120" s="49">
        <v>0</v>
      </c>
      <c r="AE120" s="48"/>
      <c r="AF120" s="48"/>
      <c r="AG120" s="48"/>
      <c r="AH120" s="49">
        <v>0</v>
      </c>
      <c r="AI120" s="48"/>
      <c r="AJ120" s="48"/>
      <c r="AK120" s="48"/>
      <c r="AL120" s="49">
        <v>0</v>
      </c>
      <c r="AM120" s="48"/>
      <c r="AN120" s="48"/>
      <c r="AO120" s="48"/>
      <c r="AP120" s="49">
        <v>0</v>
      </c>
      <c r="AQ120" s="48"/>
      <c r="AR120" s="50"/>
      <c r="AS120" s="50"/>
      <c r="AT120" s="51">
        <v>0</v>
      </c>
      <c r="AU120" s="48"/>
      <c r="AV120" s="50"/>
      <c r="AW120" s="50"/>
      <c r="AX120" s="51">
        <v>0</v>
      </c>
      <c r="AY120" s="50">
        <v>-133458.23999999999</v>
      </c>
      <c r="AZ120" s="50">
        <v>0</v>
      </c>
      <c r="BA120" s="50">
        <v>0</v>
      </c>
      <c r="BB120" s="49">
        <v>0</v>
      </c>
      <c r="BC120" s="52" t="s">
        <v>788</v>
      </c>
      <c r="BD120" s="52" t="s">
        <v>788</v>
      </c>
      <c r="BE120" s="52" t="s">
        <v>806</v>
      </c>
      <c r="BF120" s="52" t="s">
        <v>1033</v>
      </c>
    </row>
    <row r="121" spans="1:58" x14ac:dyDescent="0.2">
      <c r="A121" s="47">
        <v>203205</v>
      </c>
      <c r="B121" s="48" t="s">
        <v>500</v>
      </c>
      <c r="C121" s="48">
        <v>103184.87</v>
      </c>
      <c r="D121" s="48">
        <v>866600</v>
      </c>
      <c r="E121" s="48">
        <v>105</v>
      </c>
      <c r="F121" s="49">
        <v>3.5720587352873294</v>
      </c>
      <c r="G121" s="48">
        <v>-28534.13</v>
      </c>
      <c r="H121" s="48">
        <v>622500</v>
      </c>
      <c r="I121" s="48">
        <v>75</v>
      </c>
      <c r="J121" s="49">
        <v>-1.4209767550200805</v>
      </c>
      <c r="K121" s="50">
        <v>-71661.13</v>
      </c>
      <c r="L121" s="50">
        <v>1013200</v>
      </c>
      <c r="M121" s="50">
        <v>127.5</v>
      </c>
      <c r="N121" s="51">
        <v>-2.1218257994472958</v>
      </c>
      <c r="O121" s="48"/>
      <c r="P121" s="48"/>
      <c r="Q121" s="48"/>
      <c r="R121" s="49">
        <v>0</v>
      </c>
      <c r="S121" s="48"/>
      <c r="T121" s="48"/>
      <c r="U121" s="48"/>
      <c r="V121" s="49">
        <v>0</v>
      </c>
      <c r="W121" s="48"/>
      <c r="X121" s="48"/>
      <c r="Y121" s="48"/>
      <c r="Z121" s="49">
        <v>0</v>
      </c>
      <c r="AA121" s="48"/>
      <c r="AB121" s="48"/>
      <c r="AC121" s="48"/>
      <c r="AD121" s="49">
        <v>0</v>
      </c>
      <c r="AE121" s="48"/>
      <c r="AF121" s="48"/>
      <c r="AG121" s="48"/>
      <c r="AH121" s="49">
        <v>0</v>
      </c>
      <c r="AI121" s="48"/>
      <c r="AJ121" s="48"/>
      <c r="AK121" s="48"/>
      <c r="AL121" s="49">
        <v>0</v>
      </c>
      <c r="AM121" s="48"/>
      <c r="AN121" s="48"/>
      <c r="AO121" s="48"/>
      <c r="AP121" s="49">
        <v>0</v>
      </c>
      <c r="AQ121" s="48"/>
      <c r="AR121" s="50"/>
      <c r="AS121" s="50"/>
      <c r="AT121" s="51">
        <v>0</v>
      </c>
      <c r="AU121" s="48"/>
      <c r="AV121" s="50"/>
      <c r="AW121" s="50"/>
      <c r="AX121" s="51">
        <v>0</v>
      </c>
      <c r="AY121" s="50">
        <v>2989.609999999986</v>
      </c>
      <c r="AZ121" s="50">
        <v>2502300</v>
      </c>
      <c r="BA121" s="50">
        <v>307.5</v>
      </c>
      <c r="BB121" s="49">
        <v>3.7037089877312697E-2</v>
      </c>
      <c r="BC121" s="52" t="s">
        <v>788</v>
      </c>
      <c r="BD121" s="52" t="s">
        <v>788</v>
      </c>
      <c r="BE121" s="52" t="s">
        <v>806</v>
      </c>
      <c r="BF121" s="52" t="s">
        <v>1033</v>
      </c>
    </row>
    <row r="122" spans="1:58" x14ac:dyDescent="0.2">
      <c r="A122" s="47">
        <v>209032</v>
      </c>
      <c r="B122" s="48" t="s">
        <v>643</v>
      </c>
      <c r="C122" s="48">
        <v>1499.78</v>
      </c>
      <c r="D122" s="48">
        <v>0</v>
      </c>
      <c r="E122" s="48">
        <v>0</v>
      </c>
      <c r="F122" s="49">
        <v>0</v>
      </c>
      <c r="G122" s="48">
        <v>-0.22</v>
      </c>
      <c r="H122" s="48">
        <v>0</v>
      </c>
      <c r="I122" s="48">
        <v>0</v>
      </c>
      <c r="J122" s="49">
        <v>0</v>
      </c>
      <c r="K122" s="50">
        <v>-0.22</v>
      </c>
      <c r="L122" s="50">
        <v>0</v>
      </c>
      <c r="M122" s="50">
        <v>0</v>
      </c>
      <c r="N122" s="51">
        <v>0</v>
      </c>
      <c r="O122" s="48"/>
      <c r="P122" s="48"/>
      <c r="Q122" s="48"/>
      <c r="R122" s="49">
        <v>0</v>
      </c>
      <c r="S122" s="48"/>
      <c r="T122" s="48"/>
      <c r="U122" s="48"/>
      <c r="V122" s="49">
        <v>0</v>
      </c>
      <c r="W122" s="48"/>
      <c r="X122" s="48"/>
      <c r="Y122" s="48"/>
      <c r="Z122" s="49">
        <v>0</v>
      </c>
      <c r="AA122" s="48"/>
      <c r="AB122" s="48"/>
      <c r="AC122" s="48"/>
      <c r="AD122" s="49">
        <v>0</v>
      </c>
      <c r="AE122" s="48"/>
      <c r="AF122" s="48"/>
      <c r="AG122" s="48"/>
      <c r="AH122" s="49">
        <v>0</v>
      </c>
      <c r="AI122" s="48"/>
      <c r="AJ122" s="48"/>
      <c r="AK122" s="48"/>
      <c r="AL122" s="49">
        <v>0</v>
      </c>
      <c r="AM122" s="48"/>
      <c r="AN122" s="48"/>
      <c r="AO122" s="48"/>
      <c r="AP122" s="49">
        <v>0</v>
      </c>
      <c r="AQ122" s="48"/>
      <c r="AR122" s="50"/>
      <c r="AS122" s="50"/>
      <c r="AT122" s="51">
        <v>0</v>
      </c>
      <c r="AU122" s="48"/>
      <c r="AV122" s="50"/>
      <c r="AW122" s="50"/>
      <c r="AX122" s="51">
        <v>0</v>
      </c>
      <c r="AY122" s="50">
        <v>1499.34</v>
      </c>
      <c r="AZ122" s="50">
        <v>0</v>
      </c>
      <c r="BA122" s="50">
        <v>0</v>
      </c>
      <c r="BB122" s="49">
        <v>0</v>
      </c>
      <c r="BC122" s="52" t="s">
        <v>788</v>
      </c>
      <c r="BD122" s="52" t="s">
        <v>788</v>
      </c>
      <c r="BE122" s="52" t="s">
        <v>806</v>
      </c>
      <c r="BF122" s="52" t="s">
        <v>1033</v>
      </c>
    </row>
    <row r="123" spans="1:58" x14ac:dyDescent="0.2">
      <c r="A123" s="47">
        <v>172600</v>
      </c>
      <c r="B123" s="48" t="s">
        <v>765</v>
      </c>
      <c r="C123" s="48">
        <v>0</v>
      </c>
      <c r="D123" s="48">
        <v>0</v>
      </c>
      <c r="E123" s="48">
        <v>0</v>
      </c>
      <c r="F123" s="49">
        <v>0</v>
      </c>
      <c r="G123" s="48">
        <v>0</v>
      </c>
      <c r="H123" s="48">
        <v>0</v>
      </c>
      <c r="I123" s="48">
        <v>0</v>
      </c>
      <c r="J123" s="49">
        <v>0</v>
      </c>
      <c r="K123" s="50">
        <v>0</v>
      </c>
      <c r="L123" s="50">
        <v>0</v>
      </c>
      <c r="M123" s="50">
        <v>0</v>
      </c>
      <c r="N123" s="51">
        <v>0</v>
      </c>
      <c r="O123" s="48"/>
      <c r="P123" s="48"/>
      <c r="Q123" s="48"/>
      <c r="R123" s="49">
        <v>0</v>
      </c>
      <c r="S123" s="54"/>
      <c r="T123" s="48"/>
      <c r="U123" s="48"/>
      <c r="V123" s="49">
        <v>0</v>
      </c>
      <c r="W123" s="54"/>
      <c r="X123" s="48"/>
      <c r="Y123" s="48"/>
      <c r="Z123" s="49">
        <v>0</v>
      </c>
      <c r="AA123" s="54"/>
      <c r="AB123" s="48"/>
      <c r="AC123" s="48"/>
      <c r="AD123" s="49">
        <v>0</v>
      </c>
      <c r="AE123" s="54"/>
      <c r="AF123" s="48"/>
      <c r="AG123" s="48"/>
      <c r="AH123" s="49">
        <v>0</v>
      </c>
      <c r="AI123" s="54"/>
      <c r="AJ123" s="48"/>
      <c r="AK123" s="48"/>
      <c r="AL123" s="49">
        <v>0</v>
      </c>
      <c r="AM123" s="48"/>
      <c r="AN123" s="48"/>
      <c r="AO123" s="48"/>
      <c r="AP123" s="49">
        <v>0</v>
      </c>
      <c r="AQ123" s="48"/>
      <c r="AR123" s="50"/>
      <c r="AS123" s="50"/>
      <c r="AT123" s="51">
        <v>0</v>
      </c>
      <c r="AU123" s="48"/>
      <c r="AV123" s="50"/>
      <c r="AW123" s="50"/>
      <c r="AX123" s="51">
        <v>0</v>
      </c>
      <c r="AY123" s="50">
        <v>0</v>
      </c>
      <c r="AZ123" s="50">
        <v>0</v>
      </c>
      <c r="BA123" s="50">
        <v>0</v>
      </c>
      <c r="BB123" s="49">
        <v>0</v>
      </c>
      <c r="BC123" s="52" t="s">
        <v>788</v>
      </c>
      <c r="BD123" s="52" t="s">
        <v>788</v>
      </c>
      <c r="BE123" s="52" t="s">
        <v>806</v>
      </c>
      <c r="BF123" s="52" t="s">
        <v>1033</v>
      </c>
    </row>
    <row r="124" spans="1:58" x14ac:dyDescent="0.2">
      <c r="A124" s="47">
        <v>212232</v>
      </c>
      <c r="B124" s="48" t="s">
        <v>1022</v>
      </c>
      <c r="C124" s="48">
        <v>278800</v>
      </c>
      <c r="D124" s="48">
        <v>581900</v>
      </c>
      <c r="E124" s="48">
        <v>70</v>
      </c>
      <c r="F124" s="49">
        <v>14.373603711978003</v>
      </c>
      <c r="G124" s="48">
        <v>-9850</v>
      </c>
      <c r="H124" s="48">
        <v>291200</v>
      </c>
      <c r="I124" s="48">
        <v>35</v>
      </c>
      <c r="J124" s="49">
        <v>-1.0485920329670328</v>
      </c>
      <c r="K124" s="50">
        <v>-46950</v>
      </c>
      <c r="L124" s="50">
        <v>443100</v>
      </c>
      <c r="M124" s="50">
        <v>55</v>
      </c>
      <c r="N124" s="51">
        <v>-3.1787406905890316</v>
      </c>
      <c r="O124" s="48"/>
      <c r="P124" s="48"/>
      <c r="Q124" s="48"/>
      <c r="R124" s="49">
        <v>0</v>
      </c>
      <c r="S124" s="54"/>
      <c r="T124" s="48"/>
      <c r="U124" s="48"/>
      <c r="V124" s="49">
        <v>0</v>
      </c>
      <c r="W124" s="54"/>
      <c r="X124" s="48"/>
      <c r="Y124" s="48"/>
      <c r="Z124" s="49">
        <v>0</v>
      </c>
      <c r="AA124" s="54"/>
      <c r="AB124" s="48"/>
      <c r="AC124" s="48"/>
      <c r="AD124" s="49">
        <v>0</v>
      </c>
      <c r="AE124" s="54"/>
      <c r="AF124" s="48"/>
      <c r="AG124" s="48"/>
      <c r="AH124" s="49">
        <v>0</v>
      </c>
      <c r="AI124" s="54"/>
      <c r="AJ124" s="48"/>
      <c r="AK124" s="48"/>
      <c r="AL124" s="49">
        <v>0</v>
      </c>
      <c r="AM124" s="48"/>
      <c r="AN124" s="48"/>
      <c r="AO124" s="48"/>
      <c r="AP124" s="49">
        <v>0</v>
      </c>
      <c r="AQ124" s="48"/>
      <c r="AR124" s="50"/>
      <c r="AS124" s="50"/>
      <c r="AT124" s="51">
        <v>0</v>
      </c>
      <c r="AU124" s="48"/>
      <c r="AV124" s="50"/>
      <c r="AW124" s="50"/>
      <c r="AX124" s="51">
        <v>0</v>
      </c>
      <c r="AY124" s="50">
        <v>222000</v>
      </c>
      <c r="AZ124" s="50">
        <v>1316200</v>
      </c>
      <c r="BA124" s="50">
        <v>160</v>
      </c>
      <c r="BB124" s="49">
        <v>5.2286886491414677</v>
      </c>
      <c r="BC124" s="52" t="s">
        <v>788</v>
      </c>
      <c r="BD124" s="52" t="s">
        <v>788</v>
      </c>
      <c r="BE124" s="52" t="s">
        <v>863</v>
      </c>
      <c r="BF124" s="52" t="s">
        <v>815</v>
      </c>
    </row>
    <row r="125" spans="1:58" x14ac:dyDescent="0.2">
      <c r="A125" s="47">
        <v>211876</v>
      </c>
      <c r="B125" s="48" t="s">
        <v>379</v>
      </c>
      <c r="C125" s="48">
        <v>117450</v>
      </c>
      <c r="D125" s="48">
        <v>118800</v>
      </c>
      <c r="E125" s="48">
        <v>15</v>
      </c>
      <c r="F125" s="49">
        <v>29.65909090909091</v>
      </c>
      <c r="G125" s="48">
        <v>-750</v>
      </c>
      <c r="H125" s="48">
        <v>0</v>
      </c>
      <c r="I125" s="48">
        <v>0</v>
      </c>
      <c r="J125" s="49">
        <v>0</v>
      </c>
      <c r="K125" s="50">
        <v>31750</v>
      </c>
      <c r="L125" s="50">
        <v>37600</v>
      </c>
      <c r="M125" s="50">
        <v>5</v>
      </c>
      <c r="N125" s="51">
        <v>25.332446808510639</v>
      </c>
      <c r="O125" s="48"/>
      <c r="P125" s="48"/>
      <c r="Q125" s="48"/>
      <c r="R125" s="49"/>
      <c r="S125" s="54"/>
      <c r="T125" s="48"/>
      <c r="U125" s="48"/>
      <c r="V125" s="49"/>
      <c r="W125" s="54"/>
      <c r="X125" s="48"/>
      <c r="Y125" s="48"/>
      <c r="Z125" s="49"/>
      <c r="AA125" s="54"/>
      <c r="AB125" s="48"/>
      <c r="AC125" s="48"/>
      <c r="AD125" s="49"/>
      <c r="AE125" s="54"/>
      <c r="AF125" s="48"/>
      <c r="AG125" s="48"/>
      <c r="AH125" s="49"/>
      <c r="AI125" s="54"/>
      <c r="AJ125" s="48"/>
      <c r="AK125" s="48"/>
      <c r="AL125" s="49"/>
      <c r="AM125" s="48"/>
      <c r="AN125" s="48"/>
      <c r="AO125" s="48"/>
      <c r="AP125" s="49"/>
      <c r="AQ125" s="48"/>
      <c r="AR125" s="50"/>
      <c r="AS125" s="50"/>
      <c r="AT125" s="51"/>
      <c r="AU125" s="48"/>
      <c r="AV125" s="50"/>
      <c r="AW125" s="50"/>
      <c r="AX125" s="51"/>
      <c r="AY125" s="50">
        <v>148450</v>
      </c>
      <c r="AZ125" s="50">
        <v>156400</v>
      </c>
      <c r="BA125" s="50">
        <v>20</v>
      </c>
      <c r="BB125" s="49">
        <v>29.42423273657289</v>
      </c>
      <c r="BC125" s="52" t="s">
        <v>788</v>
      </c>
      <c r="BD125" s="52" t="s">
        <v>788</v>
      </c>
      <c r="BE125" s="52" t="s">
        <v>863</v>
      </c>
      <c r="BF125" s="52" t="s">
        <v>1033</v>
      </c>
    </row>
    <row r="126" spans="1:58" x14ac:dyDescent="0.2">
      <c r="A126" s="47">
        <v>212572</v>
      </c>
      <c r="B126" s="48" t="s">
        <v>1050</v>
      </c>
      <c r="C126" s="48">
        <v>0</v>
      </c>
      <c r="D126" s="48">
        <v>0</v>
      </c>
      <c r="E126" s="48">
        <v>0</v>
      </c>
      <c r="F126" s="49">
        <v>0</v>
      </c>
      <c r="G126" s="48">
        <v>0</v>
      </c>
      <c r="H126" s="48">
        <v>0</v>
      </c>
      <c r="I126" s="48">
        <v>0</v>
      </c>
      <c r="J126" s="49">
        <v>0</v>
      </c>
      <c r="K126" s="50">
        <v>38850</v>
      </c>
      <c r="L126" s="50">
        <v>40350</v>
      </c>
      <c r="M126" s="50">
        <v>5</v>
      </c>
      <c r="N126" s="51">
        <v>28.884758364312269</v>
      </c>
      <c r="O126" s="48"/>
      <c r="P126" s="48"/>
      <c r="Q126" s="48"/>
      <c r="R126" s="49"/>
      <c r="S126" s="54"/>
      <c r="T126" s="48"/>
      <c r="U126" s="48"/>
      <c r="V126" s="49"/>
      <c r="W126" s="54"/>
      <c r="X126" s="48"/>
      <c r="Y126" s="48"/>
      <c r="Z126" s="49"/>
      <c r="AA126" s="54"/>
      <c r="AB126" s="48"/>
      <c r="AC126" s="48"/>
      <c r="AD126" s="49"/>
      <c r="AE126" s="54"/>
      <c r="AF126" s="48"/>
      <c r="AG126" s="48"/>
      <c r="AH126" s="49"/>
      <c r="AI126" s="54"/>
      <c r="AJ126" s="48"/>
      <c r="AK126" s="48"/>
      <c r="AL126" s="49"/>
      <c r="AM126" s="48"/>
      <c r="AN126" s="48"/>
      <c r="AO126" s="48"/>
      <c r="AP126" s="49"/>
      <c r="AQ126" s="48"/>
      <c r="AR126" s="50"/>
      <c r="AS126" s="50"/>
      <c r="AT126" s="51"/>
      <c r="AU126" s="48"/>
      <c r="AV126" s="50"/>
      <c r="AW126" s="50"/>
      <c r="AX126" s="51"/>
      <c r="AY126" s="50">
        <v>38850</v>
      </c>
      <c r="AZ126" s="50">
        <v>40350</v>
      </c>
      <c r="BA126" s="50">
        <v>5</v>
      </c>
      <c r="BB126" s="49">
        <v>29.847583643122679</v>
      </c>
      <c r="BC126" s="52" t="s">
        <v>788</v>
      </c>
      <c r="BD126" s="52" t="s">
        <v>788</v>
      </c>
      <c r="BE126" s="52" t="s">
        <v>863</v>
      </c>
      <c r="BF126" s="52" t="s">
        <v>1033</v>
      </c>
    </row>
    <row r="127" spans="1:58" x14ac:dyDescent="0.2">
      <c r="A127" s="47">
        <v>146403</v>
      </c>
      <c r="B127" s="48" t="s">
        <v>121</v>
      </c>
      <c r="C127" s="48">
        <v>269077.98</v>
      </c>
      <c r="D127" s="48">
        <v>275480</v>
      </c>
      <c r="E127" s="48">
        <v>34.5</v>
      </c>
      <c r="F127" s="49">
        <v>29.302814723391897</v>
      </c>
      <c r="G127" s="48">
        <v>199077.98</v>
      </c>
      <c r="H127" s="48">
        <v>0</v>
      </c>
      <c r="I127" s="48">
        <v>0</v>
      </c>
      <c r="J127" s="49">
        <v>0</v>
      </c>
      <c r="K127" s="50">
        <v>242947.98</v>
      </c>
      <c r="L127" s="50">
        <v>267900</v>
      </c>
      <c r="M127" s="50">
        <v>35</v>
      </c>
      <c r="N127" s="51">
        <v>27.205820828667413</v>
      </c>
      <c r="O127" s="48"/>
      <c r="P127" s="48"/>
      <c r="Q127" s="48"/>
      <c r="R127" s="49">
        <v>0</v>
      </c>
      <c r="S127" s="48"/>
      <c r="T127" s="48"/>
      <c r="U127" s="48"/>
      <c r="V127" s="49">
        <v>0</v>
      </c>
      <c r="W127" s="48"/>
      <c r="X127" s="48"/>
      <c r="Y127" s="48"/>
      <c r="Z127" s="49">
        <v>0</v>
      </c>
      <c r="AA127" s="48"/>
      <c r="AB127" s="48"/>
      <c r="AC127" s="48"/>
      <c r="AD127" s="49">
        <v>0</v>
      </c>
      <c r="AE127" s="48"/>
      <c r="AF127" s="48"/>
      <c r="AG127" s="48"/>
      <c r="AH127" s="49">
        <v>0</v>
      </c>
      <c r="AI127" s="48"/>
      <c r="AJ127" s="48"/>
      <c r="AK127" s="48"/>
      <c r="AL127" s="49">
        <v>0</v>
      </c>
      <c r="AM127" s="48"/>
      <c r="AN127" s="48"/>
      <c r="AO127" s="48"/>
      <c r="AP127" s="49">
        <v>0</v>
      </c>
      <c r="AQ127" s="48"/>
      <c r="AR127" s="50"/>
      <c r="AS127" s="50"/>
      <c r="AT127" s="51">
        <v>0</v>
      </c>
      <c r="AU127" s="48"/>
      <c r="AV127" s="50"/>
      <c r="AW127" s="50"/>
      <c r="AX127" s="51">
        <v>0</v>
      </c>
      <c r="AY127" s="50">
        <v>711103.94</v>
      </c>
      <c r="AZ127" s="50">
        <v>543380</v>
      </c>
      <c r="BA127" s="50">
        <v>69.5</v>
      </c>
      <c r="BB127" s="49">
        <v>40.568703559203499</v>
      </c>
      <c r="BC127" s="52" t="s">
        <v>799</v>
      </c>
      <c r="BD127" s="52" t="s">
        <v>788</v>
      </c>
      <c r="BE127" s="52" t="s">
        <v>806</v>
      </c>
      <c r="BF127" s="52" t="s">
        <v>823</v>
      </c>
    </row>
    <row r="128" spans="1:58" x14ac:dyDescent="0.2">
      <c r="A128" s="47">
        <v>170228</v>
      </c>
      <c r="B128" s="48" t="s">
        <v>180</v>
      </c>
      <c r="C128" s="48">
        <v>-87321.5</v>
      </c>
      <c r="D128" s="48">
        <v>0</v>
      </c>
      <c r="E128" s="48">
        <v>0</v>
      </c>
      <c r="F128" s="49">
        <v>0</v>
      </c>
      <c r="G128" s="48">
        <v>-87321.5</v>
      </c>
      <c r="H128" s="48">
        <v>0</v>
      </c>
      <c r="I128" s="48">
        <v>0</v>
      </c>
      <c r="J128" s="49">
        <v>0</v>
      </c>
      <c r="K128" s="50">
        <v>-87321.5</v>
      </c>
      <c r="L128" s="50">
        <v>0</v>
      </c>
      <c r="M128" s="50">
        <v>0</v>
      </c>
      <c r="N128" s="51">
        <v>0</v>
      </c>
      <c r="O128" s="48"/>
      <c r="P128" s="48"/>
      <c r="Q128" s="48"/>
      <c r="R128" s="49">
        <v>0</v>
      </c>
      <c r="S128" s="48"/>
      <c r="T128" s="48"/>
      <c r="U128" s="48"/>
      <c r="V128" s="49">
        <v>0</v>
      </c>
      <c r="W128" s="48"/>
      <c r="X128" s="48"/>
      <c r="Y128" s="48"/>
      <c r="Z128" s="49">
        <v>0</v>
      </c>
      <c r="AA128" s="48"/>
      <c r="AB128" s="48"/>
      <c r="AC128" s="48"/>
      <c r="AD128" s="49">
        <v>0</v>
      </c>
      <c r="AE128" s="48"/>
      <c r="AF128" s="48"/>
      <c r="AG128" s="48"/>
      <c r="AH128" s="49">
        <v>0</v>
      </c>
      <c r="AI128" s="48"/>
      <c r="AJ128" s="48"/>
      <c r="AK128" s="48"/>
      <c r="AL128" s="49">
        <v>0</v>
      </c>
      <c r="AM128" s="48"/>
      <c r="AN128" s="48"/>
      <c r="AO128" s="48"/>
      <c r="AP128" s="49">
        <v>0</v>
      </c>
      <c r="AQ128" s="48"/>
      <c r="AR128" s="50"/>
      <c r="AS128" s="50"/>
      <c r="AT128" s="51">
        <v>0</v>
      </c>
      <c r="AU128" s="48"/>
      <c r="AV128" s="50"/>
      <c r="AW128" s="50"/>
      <c r="AX128" s="51">
        <v>0</v>
      </c>
      <c r="AY128" s="50">
        <v>-261964.5</v>
      </c>
      <c r="AZ128" s="50">
        <v>0</v>
      </c>
      <c r="BA128" s="50">
        <v>0</v>
      </c>
      <c r="BB128" s="49">
        <v>0</v>
      </c>
      <c r="BC128" s="52" t="s">
        <v>799</v>
      </c>
      <c r="BD128" s="52" t="s">
        <v>788</v>
      </c>
      <c r="BE128" s="52" t="s">
        <v>806</v>
      </c>
      <c r="BF128" s="52" t="s">
        <v>823</v>
      </c>
    </row>
    <row r="129" spans="1:58" x14ac:dyDescent="0.2">
      <c r="A129" s="47">
        <v>172299</v>
      </c>
      <c r="B129" s="48" t="s">
        <v>218</v>
      </c>
      <c r="C129" s="48">
        <v>-18866.79</v>
      </c>
      <c r="D129" s="48">
        <v>0</v>
      </c>
      <c r="E129" s="48">
        <v>0</v>
      </c>
      <c r="F129" s="49">
        <v>0</v>
      </c>
      <c r="G129" s="48">
        <v>-18866.79</v>
      </c>
      <c r="H129" s="48">
        <v>0</v>
      </c>
      <c r="I129" s="48">
        <v>0</v>
      </c>
      <c r="J129" s="49">
        <v>0</v>
      </c>
      <c r="K129" s="50">
        <v>-18866.79</v>
      </c>
      <c r="L129" s="50">
        <v>0</v>
      </c>
      <c r="M129" s="50">
        <v>0</v>
      </c>
      <c r="N129" s="51">
        <v>0</v>
      </c>
      <c r="O129" s="48"/>
      <c r="P129" s="48"/>
      <c r="Q129" s="48"/>
      <c r="R129" s="49">
        <v>0</v>
      </c>
      <c r="S129" s="48"/>
      <c r="T129" s="48"/>
      <c r="U129" s="48"/>
      <c r="V129" s="49">
        <v>0</v>
      </c>
      <c r="W129" s="48"/>
      <c r="X129" s="48"/>
      <c r="Y129" s="48"/>
      <c r="Z129" s="49">
        <v>0</v>
      </c>
      <c r="AA129" s="48"/>
      <c r="AB129" s="48"/>
      <c r="AC129" s="48"/>
      <c r="AD129" s="49">
        <v>0</v>
      </c>
      <c r="AE129" s="48"/>
      <c r="AF129" s="48"/>
      <c r="AG129" s="48"/>
      <c r="AH129" s="49">
        <v>0</v>
      </c>
      <c r="AI129" s="48"/>
      <c r="AJ129" s="48"/>
      <c r="AK129" s="48"/>
      <c r="AL129" s="49">
        <v>0</v>
      </c>
      <c r="AM129" s="48"/>
      <c r="AN129" s="48"/>
      <c r="AO129" s="48"/>
      <c r="AP129" s="49">
        <v>0</v>
      </c>
      <c r="AQ129" s="48"/>
      <c r="AR129" s="50"/>
      <c r="AS129" s="50"/>
      <c r="AT129" s="51">
        <v>0</v>
      </c>
      <c r="AU129" s="48"/>
      <c r="AV129" s="50"/>
      <c r="AW129" s="50"/>
      <c r="AX129" s="51">
        <v>0</v>
      </c>
      <c r="AY129" s="50">
        <v>-56600.37</v>
      </c>
      <c r="AZ129" s="50">
        <v>0</v>
      </c>
      <c r="BA129" s="50">
        <v>0</v>
      </c>
      <c r="BB129" s="49">
        <v>0</v>
      </c>
      <c r="BC129" s="52" t="s">
        <v>799</v>
      </c>
      <c r="BD129" s="52" t="s">
        <v>788</v>
      </c>
      <c r="BE129" s="52" t="s">
        <v>806</v>
      </c>
      <c r="BF129" s="52" t="s">
        <v>823</v>
      </c>
    </row>
    <row r="130" spans="1:58" x14ac:dyDescent="0.2">
      <c r="A130" s="47">
        <v>173100</v>
      </c>
      <c r="B130" s="48" t="s">
        <v>246</v>
      </c>
      <c r="C130" s="48">
        <v>283108.62</v>
      </c>
      <c r="D130" s="48">
        <v>299880</v>
      </c>
      <c r="E130" s="48">
        <v>42</v>
      </c>
      <c r="F130" s="49">
        <v>28.32219087635054</v>
      </c>
      <c r="G130" s="48">
        <v>-1.38</v>
      </c>
      <c r="H130" s="48">
        <v>0</v>
      </c>
      <c r="I130" s="48">
        <v>0</v>
      </c>
      <c r="J130" s="49">
        <v>0</v>
      </c>
      <c r="K130" s="50">
        <v>243231.12</v>
      </c>
      <c r="L130" s="50">
        <v>256680</v>
      </c>
      <c r="M130" s="50">
        <v>34.5</v>
      </c>
      <c r="N130" s="51">
        <v>28.428134642356241</v>
      </c>
      <c r="O130" s="48"/>
      <c r="P130" s="48"/>
      <c r="Q130" s="48"/>
      <c r="R130" s="49">
        <v>0</v>
      </c>
      <c r="S130" s="48"/>
      <c r="T130" s="48"/>
      <c r="U130" s="48"/>
      <c r="V130" s="49">
        <v>0</v>
      </c>
      <c r="W130" s="48"/>
      <c r="X130" s="48"/>
      <c r="Y130" s="48"/>
      <c r="Z130" s="49">
        <v>0</v>
      </c>
      <c r="AA130" s="48"/>
      <c r="AB130" s="48"/>
      <c r="AC130" s="48"/>
      <c r="AD130" s="49">
        <v>0</v>
      </c>
      <c r="AE130" s="48"/>
      <c r="AF130" s="48"/>
      <c r="AG130" s="48"/>
      <c r="AH130" s="49">
        <v>0</v>
      </c>
      <c r="AI130" s="48"/>
      <c r="AJ130" s="48"/>
      <c r="AK130" s="48"/>
      <c r="AL130" s="49">
        <v>0</v>
      </c>
      <c r="AM130" s="48"/>
      <c r="AN130" s="48"/>
      <c r="AO130" s="48"/>
      <c r="AP130" s="49">
        <v>0</v>
      </c>
      <c r="AQ130" s="48"/>
      <c r="AR130" s="50"/>
      <c r="AS130" s="50"/>
      <c r="AT130" s="51">
        <v>0</v>
      </c>
      <c r="AU130" s="48"/>
      <c r="AV130" s="50"/>
      <c r="AW130" s="50"/>
      <c r="AX130" s="51">
        <v>0</v>
      </c>
      <c r="AY130" s="50">
        <v>526338.36</v>
      </c>
      <c r="AZ130" s="50">
        <v>556560</v>
      </c>
      <c r="BA130" s="50">
        <v>76.5</v>
      </c>
      <c r="BB130" s="49">
        <v>29.316675937904272</v>
      </c>
      <c r="BC130" s="52" t="s">
        <v>799</v>
      </c>
      <c r="BD130" s="52" t="s">
        <v>788</v>
      </c>
      <c r="BE130" s="52" t="s">
        <v>806</v>
      </c>
      <c r="BF130" s="52" t="s">
        <v>823</v>
      </c>
    </row>
    <row r="131" spans="1:58" x14ac:dyDescent="0.2">
      <c r="A131" s="47">
        <v>173356</v>
      </c>
      <c r="B131" s="48" t="s">
        <v>255</v>
      </c>
      <c r="C131" s="48">
        <v>201095.82</v>
      </c>
      <c r="D131" s="48">
        <v>852599.5</v>
      </c>
      <c r="E131" s="48">
        <v>112.55</v>
      </c>
      <c r="F131" s="49">
        <v>7.0758598849753023</v>
      </c>
      <c r="G131" s="48">
        <v>49121.83</v>
      </c>
      <c r="H131" s="48">
        <v>424695</v>
      </c>
      <c r="I131" s="48">
        <v>53</v>
      </c>
      <c r="J131" s="49">
        <v>3.5855772495555636</v>
      </c>
      <c r="K131" s="50">
        <v>105454.09</v>
      </c>
      <c r="L131" s="50">
        <v>769090</v>
      </c>
      <c r="M131" s="50">
        <v>101</v>
      </c>
      <c r="N131" s="51">
        <v>4.1134622735960678</v>
      </c>
      <c r="O131" s="48"/>
      <c r="P131" s="48"/>
      <c r="Q131" s="48"/>
      <c r="R131" s="49">
        <v>0</v>
      </c>
      <c r="S131" s="48"/>
      <c r="T131" s="48"/>
      <c r="U131" s="48"/>
      <c r="V131" s="49">
        <v>0</v>
      </c>
      <c r="W131" s="48"/>
      <c r="X131" s="48"/>
      <c r="Y131" s="48"/>
      <c r="Z131" s="49">
        <v>0</v>
      </c>
      <c r="AA131" s="48"/>
      <c r="AB131" s="48"/>
      <c r="AC131" s="48"/>
      <c r="AD131" s="49">
        <v>0</v>
      </c>
      <c r="AE131" s="48"/>
      <c r="AF131" s="48"/>
      <c r="AG131" s="48"/>
      <c r="AH131" s="49">
        <v>0</v>
      </c>
      <c r="AI131" s="48"/>
      <c r="AJ131" s="48"/>
      <c r="AK131" s="48"/>
      <c r="AL131" s="49">
        <v>0</v>
      </c>
      <c r="AM131" s="48"/>
      <c r="AN131" s="48"/>
      <c r="AO131" s="48"/>
      <c r="AP131" s="49">
        <v>0</v>
      </c>
      <c r="AQ131" s="48"/>
      <c r="AR131" s="50"/>
      <c r="AS131" s="50"/>
      <c r="AT131" s="51">
        <v>0</v>
      </c>
      <c r="AU131" s="48"/>
      <c r="AV131" s="50"/>
      <c r="AW131" s="50"/>
      <c r="AX131" s="51">
        <v>0</v>
      </c>
      <c r="AY131" s="50">
        <v>355671.74</v>
      </c>
      <c r="AZ131" s="50">
        <v>2046384.5</v>
      </c>
      <c r="BA131" s="50">
        <v>266.55</v>
      </c>
      <c r="BB131" s="49">
        <v>5.3879532121162956</v>
      </c>
      <c r="BC131" s="52" t="s">
        <v>799</v>
      </c>
      <c r="BD131" s="52" t="s">
        <v>788</v>
      </c>
      <c r="BE131" s="52" t="s">
        <v>806</v>
      </c>
      <c r="BF131" s="52" t="s">
        <v>823</v>
      </c>
    </row>
    <row r="132" spans="1:58" x14ac:dyDescent="0.2">
      <c r="A132" s="47">
        <v>173720</v>
      </c>
      <c r="B132" s="48" t="s">
        <v>260</v>
      </c>
      <c r="C132" s="48">
        <v>79839.89</v>
      </c>
      <c r="D132" s="48">
        <v>0</v>
      </c>
      <c r="E132" s="48">
        <v>0</v>
      </c>
      <c r="F132" s="49">
        <v>0</v>
      </c>
      <c r="G132" s="48">
        <v>109639.89</v>
      </c>
      <c r="H132" s="48">
        <v>158050</v>
      </c>
      <c r="I132" s="48">
        <v>20</v>
      </c>
      <c r="J132" s="49">
        <v>21.504818664979439</v>
      </c>
      <c r="K132" s="50">
        <v>59639.89</v>
      </c>
      <c r="L132" s="50">
        <v>0</v>
      </c>
      <c r="M132" s="50">
        <v>0</v>
      </c>
      <c r="N132" s="51">
        <v>0</v>
      </c>
      <c r="O132" s="48"/>
      <c r="P132" s="48"/>
      <c r="Q132" s="48"/>
      <c r="R132" s="49">
        <v>0</v>
      </c>
      <c r="S132" s="48"/>
      <c r="T132" s="48"/>
      <c r="U132" s="48"/>
      <c r="V132" s="49">
        <v>0</v>
      </c>
      <c r="W132" s="48"/>
      <c r="X132" s="48"/>
      <c r="Y132" s="48"/>
      <c r="Z132" s="49">
        <v>0</v>
      </c>
      <c r="AA132" s="48"/>
      <c r="AB132" s="48"/>
      <c r="AC132" s="48"/>
      <c r="AD132" s="49">
        <v>0</v>
      </c>
      <c r="AE132" s="48"/>
      <c r="AF132" s="48"/>
      <c r="AG132" s="48"/>
      <c r="AH132" s="49">
        <v>0</v>
      </c>
      <c r="AI132" s="48"/>
      <c r="AJ132" s="48"/>
      <c r="AK132" s="48"/>
      <c r="AL132" s="49">
        <v>0</v>
      </c>
      <c r="AM132" s="48"/>
      <c r="AN132" s="48"/>
      <c r="AO132" s="48"/>
      <c r="AP132" s="49">
        <v>0</v>
      </c>
      <c r="AQ132" s="48"/>
      <c r="AR132" s="50"/>
      <c r="AS132" s="50"/>
      <c r="AT132" s="51">
        <v>0</v>
      </c>
      <c r="AU132" s="48"/>
      <c r="AV132" s="50"/>
      <c r="AW132" s="50"/>
      <c r="AX132" s="51">
        <v>0</v>
      </c>
      <c r="AY132" s="50">
        <v>249119.66999999998</v>
      </c>
      <c r="AZ132" s="50">
        <v>158050</v>
      </c>
      <c r="BA132" s="50">
        <v>20</v>
      </c>
      <c r="BB132" s="49">
        <v>48.86244713698197</v>
      </c>
      <c r="BC132" s="52" t="s">
        <v>799</v>
      </c>
      <c r="BD132" s="52" t="s">
        <v>788</v>
      </c>
      <c r="BE132" s="52" t="s">
        <v>806</v>
      </c>
      <c r="BF132" s="52" t="s">
        <v>823</v>
      </c>
    </row>
    <row r="133" spans="1:58" x14ac:dyDescent="0.2">
      <c r="A133" s="47">
        <v>174410</v>
      </c>
      <c r="B133" s="48" t="s">
        <v>243</v>
      </c>
      <c r="C133" s="48">
        <v>310499.23</v>
      </c>
      <c r="D133" s="48">
        <v>157800</v>
      </c>
      <c r="E133" s="48">
        <v>20</v>
      </c>
      <c r="F133" s="49">
        <v>59.030271863117868</v>
      </c>
      <c r="G133" s="48">
        <v>200499.23</v>
      </c>
      <c r="H133" s="48">
        <v>0</v>
      </c>
      <c r="I133" s="48">
        <v>0</v>
      </c>
      <c r="J133" s="49">
        <v>0</v>
      </c>
      <c r="K133" s="50">
        <v>57699.23</v>
      </c>
      <c r="L133" s="50">
        <v>0</v>
      </c>
      <c r="M133" s="50">
        <v>0</v>
      </c>
      <c r="N133" s="51">
        <v>0</v>
      </c>
      <c r="O133" s="48"/>
      <c r="P133" s="48"/>
      <c r="Q133" s="48"/>
      <c r="R133" s="49">
        <v>0</v>
      </c>
      <c r="S133" s="48"/>
      <c r="T133" s="48"/>
      <c r="U133" s="48"/>
      <c r="V133" s="49">
        <v>0</v>
      </c>
      <c r="W133" s="48"/>
      <c r="X133" s="48"/>
      <c r="Y133" s="48"/>
      <c r="Z133" s="49">
        <v>0</v>
      </c>
      <c r="AA133" s="48"/>
      <c r="AB133" s="48"/>
      <c r="AC133" s="48"/>
      <c r="AD133" s="49">
        <v>0</v>
      </c>
      <c r="AE133" s="48"/>
      <c r="AF133" s="48"/>
      <c r="AG133" s="48"/>
      <c r="AH133" s="49">
        <v>0</v>
      </c>
      <c r="AI133" s="48"/>
      <c r="AJ133" s="48"/>
      <c r="AK133" s="48"/>
      <c r="AL133" s="49">
        <v>0</v>
      </c>
      <c r="AM133" s="48"/>
      <c r="AN133" s="48"/>
      <c r="AO133" s="48"/>
      <c r="AP133" s="49">
        <v>0</v>
      </c>
      <c r="AQ133" s="48"/>
      <c r="AR133" s="50"/>
      <c r="AS133" s="50"/>
      <c r="AT133" s="51">
        <v>0</v>
      </c>
      <c r="AU133" s="48"/>
      <c r="AV133" s="50"/>
      <c r="AW133" s="50"/>
      <c r="AX133" s="51">
        <v>0</v>
      </c>
      <c r="AY133" s="50">
        <v>568697.68999999994</v>
      </c>
      <c r="AZ133" s="50">
        <v>157800</v>
      </c>
      <c r="BA133" s="50">
        <v>20</v>
      </c>
      <c r="BB133" s="49">
        <v>111.72134594423321</v>
      </c>
      <c r="BC133" s="52" t="s">
        <v>799</v>
      </c>
      <c r="BD133" s="52" t="s">
        <v>788</v>
      </c>
      <c r="BE133" s="52" t="s">
        <v>806</v>
      </c>
      <c r="BF133" s="52" t="s">
        <v>823</v>
      </c>
    </row>
    <row r="134" spans="1:58" x14ac:dyDescent="0.2">
      <c r="A134" s="47">
        <v>174942</v>
      </c>
      <c r="B134" s="48" t="s">
        <v>276</v>
      </c>
      <c r="C134" s="48">
        <v>-0.89</v>
      </c>
      <c r="D134" s="48">
        <v>0</v>
      </c>
      <c r="E134" s="48">
        <v>0</v>
      </c>
      <c r="F134" s="49">
        <v>0</v>
      </c>
      <c r="G134" s="48">
        <v>-0.89</v>
      </c>
      <c r="H134" s="48">
        <v>0</v>
      </c>
      <c r="I134" s="48">
        <v>0</v>
      </c>
      <c r="J134" s="49">
        <v>0</v>
      </c>
      <c r="K134" s="50">
        <v>-0.89</v>
      </c>
      <c r="L134" s="50">
        <v>0</v>
      </c>
      <c r="M134" s="50">
        <v>0</v>
      </c>
      <c r="N134" s="51">
        <v>0</v>
      </c>
      <c r="O134" s="48"/>
      <c r="P134" s="48"/>
      <c r="Q134" s="48"/>
      <c r="R134" s="49">
        <v>0</v>
      </c>
      <c r="S134" s="48"/>
      <c r="T134" s="48"/>
      <c r="U134" s="48"/>
      <c r="V134" s="49">
        <v>0</v>
      </c>
      <c r="W134" s="48"/>
      <c r="X134" s="48"/>
      <c r="Y134" s="48"/>
      <c r="Z134" s="49">
        <v>0</v>
      </c>
      <c r="AA134" s="48"/>
      <c r="AB134" s="48"/>
      <c r="AC134" s="48"/>
      <c r="AD134" s="49">
        <v>0</v>
      </c>
      <c r="AE134" s="48"/>
      <c r="AF134" s="48"/>
      <c r="AG134" s="48"/>
      <c r="AH134" s="49">
        <v>0</v>
      </c>
      <c r="AI134" s="48"/>
      <c r="AJ134" s="48"/>
      <c r="AK134" s="48"/>
      <c r="AL134" s="49">
        <v>0</v>
      </c>
      <c r="AM134" s="48"/>
      <c r="AN134" s="48"/>
      <c r="AO134" s="48"/>
      <c r="AP134" s="49">
        <v>0</v>
      </c>
      <c r="AQ134" s="48"/>
      <c r="AR134" s="50"/>
      <c r="AS134" s="50"/>
      <c r="AT134" s="51">
        <v>0</v>
      </c>
      <c r="AU134" s="48"/>
      <c r="AV134" s="50"/>
      <c r="AW134" s="50"/>
      <c r="AX134" s="51">
        <v>0</v>
      </c>
      <c r="AY134" s="50">
        <v>-2.67</v>
      </c>
      <c r="AZ134" s="50">
        <v>0</v>
      </c>
      <c r="BA134" s="50">
        <v>0</v>
      </c>
      <c r="BB134" s="49">
        <v>0</v>
      </c>
      <c r="BC134" s="52" t="s">
        <v>799</v>
      </c>
      <c r="BD134" s="52" t="s">
        <v>788</v>
      </c>
      <c r="BE134" s="52" t="s">
        <v>806</v>
      </c>
      <c r="BF134" s="52" t="s">
        <v>823</v>
      </c>
    </row>
    <row r="135" spans="1:58" x14ac:dyDescent="0.2">
      <c r="A135" s="47">
        <v>176870</v>
      </c>
      <c r="B135" s="48" t="s">
        <v>319</v>
      </c>
      <c r="C135" s="48">
        <v>1164063.22</v>
      </c>
      <c r="D135" s="48">
        <v>1162370</v>
      </c>
      <c r="E135" s="48">
        <v>143</v>
      </c>
      <c r="F135" s="49">
        <v>30.043700886980911</v>
      </c>
      <c r="G135" s="48">
        <v>1399637.25</v>
      </c>
      <c r="H135" s="48">
        <v>1482612.5</v>
      </c>
      <c r="I135" s="48">
        <v>185.75</v>
      </c>
      <c r="J135" s="49">
        <v>29.265067406351964</v>
      </c>
      <c r="K135" s="50">
        <v>1156725</v>
      </c>
      <c r="L135" s="50">
        <v>1047900</v>
      </c>
      <c r="M135" s="50">
        <v>135</v>
      </c>
      <c r="N135" s="51">
        <v>33.115516747781278</v>
      </c>
      <c r="O135" s="48"/>
      <c r="P135" s="48"/>
      <c r="Q135" s="48"/>
      <c r="R135" s="49">
        <v>0</v>
      </c>
      <c r="S135" s="48"/>
      <c r="T135" s="48"/>
      <c r="U135" s="48"/>
      <c r="V135" s="49">
        <v>0</v>
      </c>
      <c r="W135" s="48"/>
      <c r="X135" s="48"/>
      <c r="Y135" s="48"/>
      <c r="Z135" s="49">
        <v>0</v>
      </c>
      <c r="AA135" s="48"/>
      <c r="AB135" s="48"/>
      <c r="AC135" s="48"/>
      <c r="AD135" s="49">
        <v>0</v>
      </c>
      <c r="AE135" s="48"/>
      <c r="AF135" s="48"/>
      <c r="AG135" s="48"/>
      <c r="AH135" s="49">
        <v>0</v>
      </c>
      <c r="AI135" s="48"/>
      <c r="AJ135" s="48"/>
      <c r="AK135" s="48"/>
      <c r="AL135" s="49">
        <v>0</v>
      </c>
      <c r="AM135" s="48"/>
      <c r="AN135" s="48"/>
      <c r="AO135" s="48"/>
      <c r="AP135" s="49">
        <v>0</v>
      </c>
      <c r="AQ135" s="48"/>
      <c r="AR135" s="50"/>
      <c r="AS135" s="50"/>
      <c r="AT135" s="51">
        <v>0</v>
      </c>
      <c r="AU135" s="48"/>
      <c r="AV135" s="50"/>
      <c r="AW135" s="50"/>
      <c r="AX135" s="51">
        <v>0</v>
      </c>
      <c r="AY135" s="50">
        <v>3720425.4699999997</v>
      </c>
      <c r="AZ135" s="50">
        <v>3692882.5</v>
      </c>
      <c r="BA135" s="50">
        <v>463.75</v>
      </c>
      <c r="BB135" s="49">
        <v>31.23121019149675</v>
      </c>
      <c r="BC135" s="52" t="s">
        <v>799</v>
      </c>
      <c r="BD135" s="52" t="s">
        <v>788</v>
      </c>
      <c r="BE135" s="52" t="s">
        <v>806</v>
      </c>
      <c r="BF135" s="52" t="s">
        <v>823</v>
      </c>
    </row>
    <row r="136" spans="1:58" x14ac:dyDescent="0.2">
      <c r="A136" s="47">
        <v>177507</v>
      </c>
      <c r="B136" s="48" t="s">
        <v>344</v>
      </c>
      <c r="C136" s="48">
        <v>-14490.39</v>
      </c>
      <c r="D136" s="48">
        <v>0</v>
      </c>
      <c r="E136" s="48">
        <v>0</v>
      </c>
      <c r="F136" s="49">
        <v>0</v>
      </c>
      <c r="G136" s="48">
        <v>-14490.39</v>
      </c>
      <c r="H136" s="48">
        <v>0</v>
      </c>
      <c r="I136" s="48">
        <v>0</v>
      </c>
      <c r="J136" s="49">
        <v>0</v>
      </c>
      <c r="K136" s="50">
        <v>-14490.39</v>
      </c>
      <c r="L136" s="50">
        <v>0</v>
      </c>
      <c r="M136" s="50">
        <v>0</v>
      </c>
      <c r="N136" s="51">
        <v>0</v>
      </c>
      <c r="O136" s="48"/>
      <c r="P136" s="48"/>
      <c r="Q136" s="48"/>
      <c r="R136" s="49">
        <v>0</v>
      </c>
      <c r="S136" s="48"/>
      <c r="T136" s="48"/>
      <c r="U136" s="48"/>
      <c r="V136" s="49">
        <v>0</v>
      </c>
      <c r="W136" s="48"/>
      <c r="X136" s="48"/>
      <c r="Y136" s="48"/>
      <c r="Z136" s="49">
        <v>0</v>
      </c>
      <c r="AA136" s="48"/>
      <c r="AB136" s="48"/>
      <c r="AC136" s="48"/>
      <c r="AD136" s="49">
        <v>0</v>
      </c>
      <c r="AE136" s="48"/>
      <c r="AF136" s="48"/>
      <c r="AG136" s="48"/>
      <c r="AH136" s="49">
        <v>0</v>
      </c>
      <c r="AI136" s="48"/>
      <c r="AJ136" s="48"/>
      <c r="AK136" s="48"/>
      <c r="AL136" s="49">
        <v>0</v>
      </c>
      <c r="AM136" s="48"/>
      <c r="AN136" s="48"/>
      <c r="AO136" s="48"/>
      <c r="AP136" s="49">
        <v>0</v>
      </c>
      <c r="AQ136" s="48"/>
      <c r="AR136" s="50"/>
      <c r="AS136" s="50"/>
      <c r="AT136" s="51">
        <v>0</v>
      </c>
      <c r="AU136" s="48"/>
      <c r="AV136" s="50"/>
      <c r="AW136" s="50"/>
      <c r="AX136" s="51">
        <v>0</v>
      </c>
      <c r="AY136" s="50">
        <v>-43471.17</v>
      </c>
      <c r="AZ136" s="50">
        <v>0</v>
      </c>
      <c r="BA136" s="50">
        <v>0</v>
      </c>
      <c r="BB136" s="49">
        <v>0</v>
      </c>
      <c r="BC136" s="52" t="s">
        <v>799</v>
      </c>
      <c r="BD136" s="52" t="s">
        <v>788</v>
      </c>
      <c r="BE136" s="52" t="s">
        <v>806</v>
      </c>
      <c r="BF136" s="52" t="s">
        <v>823</v>
      </c>
    </row>
    <row r="137" spans="1:58" x14ac:dyDescent="0.2">
      <c r="A137" s="47">
        <v>178724</v>
      </c>
      <c r="B137" s="48" t="s">
        <v>387</v>
      </c>
      <c r="C137" s="48">
        <v>155399.88</v>
      </c>
      <c r="D137" s="48">
        <v>157800</v>
      </c>
      <c r="E137" s="48">
        <v>20</v>
      </c>
      <c r="F137" s="49">
        <v>29.543703422053234</v>
      </c>
      <c r="G137" s="48">
        <v>74199.88</v>
      </c>
      <c r="H137" s="48">
        <v>77900</v>
      </c>
      <c r="I137" s="48">
        <v>10</v>
      </c>
      <c r="J137" s="49">
        <v>29.527551732991014</v>
      </c>
      <c r="K137" s="50">
        <v>66199.88</v>
      </c>
      <c r="L137" s="50">
        <v>74900</v>
      </c>
      <c r="M137" s="50">
        <v>10</v>
      </c>
      <c r="N137" s="51">
        <v>26.515305740987987</v>
      </c>
      <c r="O137" s="48"/>
      <c r="P137" s="48"/>
      <c r="Q137" s="48"/>
      <c r="R137" s="49">
        <v>0</v>
      </c>
      <c r="S137" s="48"/>
      <c r="T137" s="48"/>
      <c r="U137" s="48"/>
      <c r="V137" s="49">
        <v>0</v>
      </c>
      <c r="W137" s="48"/>
      <c r="X137" s="48"/>
      <c r="Y137" s="48"/>
      <c r="Z137" s="49">
        <v>0</v>
      </c>
      <c r="AA137" s="48"/>
      <c r="AB137" s="48"/>
      <c r="AC137" s="48"/>
      <c r="AD137" s="49">
        <v>0</v>
      </c>
      <c r="AE137" s="48"/>
      <c r="AF137" s="48"/>
      <c r="AG137" s="48"/>
      <c r="AH137" s="49">
        <v>0</v>
      </c>
      <c r="AI137" s="48"/>
      <c r="AJ137" s="48"/>
      <c r="AK137" s="48"/>
      <c r="AL137" s="49">
        <v>0</v>
      </c>
      <c r="AM137" s="48"/>
      <c r="AN137" s="48"/>
      <c r="AO137" s="48"/>
      <c r="AP137" s="49">
        <v>0</v>
      </c>
      <c r="AQ137" s="48"/>
      <c r="AR137" s="50"/>
      <c r="AS137" s="50"/>
      <c r="AT137" s="51">
        <v>0</v>
      </c>
      <c r="AU137" s="48"/>
      <c r="AV137" s="50"/>
      <c r="AW137" s="50"/>
      <c r="AX137" s="51">
        <v>0</v>
      </c>
      <c r="AY137" s="50">
        <v>295799.64</v>
      </c>
      <c r="AZ137" s="50">
        <v>310600</v>
      </c>
      <c r="BA137" s="50">
        <v>40</v>
      </c>
      <c r="BB137" s="49">
        <v>29.522823052157115</v>
      </c>
      <c r="BC137" s="52" t="s">
        <v>799</v>
      </c>
      <c r="BD137" s="52" t="s">
        <v>788</v>
      </c>
      <c r="BE137" s="52" t="s">
        <v>806</v>
      </c>
      <c r="BF137" s="52" t="s">
        <v>823</v>
      </c>
    </row>
    <row r="138" spans="1:58" x14ac:dyDescent="0.2">
      <c r="A138" s="47">
        <v>179877</v>
      </c>
      <c r="B138" s="48" t="s">
        <v>423</v>
      </c>
      <c r="C138" s="48">
        <v>81472.899999999994</v>
      </c>
      <c r="D138" s="48">
        <v>2441794.5</v>
      </c>
      <c r="E138" s="48">
        <v>319.05</v>
      </c>
      <c r="F138" s="49">
        <v>1.0009798121832121</v>
      </c>
      <c r="G138" s="48">
        <v>467990.94</v>
      </c>
      <c r="H138" s="48">
        <v>2683925</v>
      </c>
      <c r="I138" s="48">
        <v>347.5</v>
      </c>
      <c r="J138" s="49">
        <v>5.4054115297558614</v>
      </c>
      <c r="K138" s="50">
        <v>250097.63</v>
      </c>
      <c r="L138" s="50">
        <v>2570017</v>
      </c>
      <c r="M138" s="50">
        <v>340.8</v>
      </c>
      <c r="N138" s="51">
        <v>2.9194082762876663</v>
      </c>
      <c r="O138" s="48"/>
      <c r="P138" s="48"/>
      <c r="Q138" s="48"/>
      <c r="R138" s="49">
        <v>0</v>
      </c>
      <c r="S138" s="48"/>
      <c r="T138" s="48"/>
      <c r="U138" s="48"/>
      <c r="V138" s="49">
        <v>0</v>
      </c>
      <c r="W138" s="48"/>
      <c r="X138" s="48"/>
      <c r="Y138" s="48"/>
      <c r="Z138" s="49">
        <v>0</v>
      </c>
      <c r="AA138" s="48"/>
      <c r="AB138" s="48"/>
      <c r="AC138" s="48"/>
      <c r="AD138" s="49">
        <v>0</v>
      </c>
      <c r="AE138" s="48"/>
      <c r="AF138" s="48"/>
      <c r="AG138" s="48"/>
      <c r="AH138" s="49">
        <v>0</v>
      </c>
      <c r="AI138" s="48"/>
      <c r="AJ138" s="48"/>
      <c r="AK138" s="48"/>
      <c r="AL138" s="49">
        <v>0</v>
      </c>
      <c r="AM138" s="48"/>
      <c r="AN138" s="48"/>
      <c r="AO138" s="48"/>
      <c r="AP138" s="49">
        <v>0</v>
      </c>
      <c r="AQ138" s="48"/>
      <c r="AR138" s="50"/>
      <c r="AS138" s="50"/>
      <c r="AT138" s="51">
        <v>0</v>
      </c>
      <c r="AU138" s="48"/>
      <c r="AV138" s="50"/>
      <c r="AW138" s="50"/>
      <c r="AX138" s="51">
        <v>0</v>
      </c>
      <c r="AY138" s="50">
        <v>799561.47</v>
      </c>
      <c r="AZ138" s="50">
        <v>7695736.5</v>
      </c>
      <c r="BA138" s="50">
        <v>1007.3499999999999</v>
      </c>
      <c r="BB138" s="49">
        <v>3.220797069910073</v>
      </c>
      <c r="BC138" s="52" t="s">
        <v>799</v>
      </c>
      <c r="BD138" s="52" t="s">
        <v>788</v>
      </c>
      <c r="BE138" s="52" t="s">
        <v>806</v>
      </c>
      <c r="BF138" s="52" t="s">
        <v>823</v>
      </c>
    </row>
    <row r="139" spans="1:58" x14ac:dyDescent="0.2">
      <c r="A139" s="47">
        <v>201575</v>
      </c>
      <c r="B139" s="48" t="s">
        <v>455</v>
      </c>
      <c r="C139" s="48">
        <v>76698.009999999995</v>
      </c>
      <c r="D139" s="48">
        <v>157800</v>
      </c>
      <c r="E139" s="48">
        <v>20</v>
      </c>
      <c r="F139" s="49">
        <v>14.581370722433459</v>
      </c>
      <c r="G139" s="48">
        <v>-5264.51</v>
      </c>
      <c r="H139" s="48">
        <v>156800</v>
      </c>
      <c r="I139" s="48">
        <v>20</v>
      </c>
      <c r="J139" s="49">
        <v>-1.0408151147959184</v>
      </c>
      <c r="K139" s="50">
        <v>63731.24</v>
      </c>
      <c r="L139" s="50">
        <v>228795</v>
      </c>
      <c r="M139" s="50">
        <v>30</v>
      </c>
      <c r="N139" s="51">
        <v>8.3565514980659543</v>
      </c>
      <c r="O139" s="48"/>
      <c r="P139" s="48"/>
      <c r="Q139" s="48"/>
      <c r="R139" s="49">
        <v>0</v>
      </c>
      <c r="S139" s="48"/>
      <c r="T139" s="48"/>
      <c r="U139" s="48"/>
      <c r="V139" s="49">
        <v>0</v>
      </c>
      <c r="W139" s="48"/>
      <c r="X139" s="48"/>
      <c r="Y139" s="48"/>
      <c r="Z139" s="49">
        <v>0</v>
      </c>
      <c r="AA139" s="48"/>
      <c r="AB139" s="48"/>
      <c r="AC139" s="48"/>
      <c r="AD139" s="49">
        <v>0</v>
      </c>
      <c r="AE139" s="48"/>
      <c r="AF139" s="48"/>
      <c r="AG139" s="48"/>
      <c r="AH139" s="49">
        <v>0</v>
      </c>
      <c r="AI139" s="48"/>
      <c r="AJ139" s="48"/>
      <c r="AK139" s="48"/>
      <c r="AL139" s="49">
        <v>0</v>
      </c>
      <c r="AM139" s="48"/>
      <c r="AN139" s="48"/>
      <c r="AO139" s="48"/>
      <c r="AP139" s="49">
        <v>0</v>
      </c>
      <c r="AQ139" s="48"/>
      <c r="AR139" s="50"/>
      <c r="AS139" s="50"/>
      <c r="AT139" s="51">
        <v>0</v>
      </c>
      <c r="AU139" s="48"/>
      <c r="AV139" s="50"/>
      <c r="AW139" s="50"/>
      <c r="AX139" s="51">
        <v>0</v>
      </c>
      <c r="AY139" s="50">
        <v>135164.74</v>
      </c>
      <c r="AZ139" s="50">
        <v>543395</v>
      </c>
      <c r="BA139" s="50">
        <v>70</v>
      </c>
      <c r="BB139" s="49">
        <v>7.710978091443609</v>
      </c>
      <c r="BC139" s="52" t="s">
        <v>799</v>
      </c>
      <c r="BD139" s="52" t="s">
        <v>788</v>
      </c>
      <c r="BE139" s="52" t="s">
        <v>806</v>
      </c>
      <c r="BF139" s="52" t="s">
        <v>823</v>
      </c>
    </row>
    <row r="140" spans="1:58" x14ac:dyDescent="0.2">
      <c r="A140" s="47">
        <v>201742</v>
      </c>
      <c r="B140" s="48" t="s">
        <v>458</v>
      </c>
      <c r="C140" s="48">
        <v>0</v>
      </c>
      <c r="D140" s="48">
        <v>0</v>
      </c>
      <c r="E140" s="48">
        <v>0</v>
      </c>
      <c r="F140" s="49">
        <v>0</v>
      </c>
      <c r="G140" s="48">
        <v>0</v>
      </c>
      <c r="H140" s="48">
        <v>0</v>
      </c>
      <c r="I140" s="48">
        <v>0</v>
      </c>
      <c r="J140" s="49">
        <v>0</v>
      </c>
      <c r="K140" s="50">
        <v>0</v>
      </c>
      <c r="L140" s="50">
        <v>0</v>
      </c>
      <c r="M140" s="50">
        <v>0</v>
      </c>
      <c r="N140" s="51">
        <v>0</v>
      </c>
      <c r="O140" s="48"/>
      <c r="P140" s="48"/>
      <c r="Q140" s="48"/>
      <c r="R140" s="49">
        <v>0</v>
      </c>
      <c r="S140" s="48"/>
      <c r="T140" s="48"/>
      <c r="U140" s="48"/>
      <c r="V140" s="49">
        <v>0</v>
      </c>
      <c r="W140" s="48"/>
      <c r="X140" s="48"/>
      <c r="Y140" s="48"/>
      <c r="Z140" s="49">
        <v>0</v>
      </c>
      <c r="AA140" s="48"/>
      <c r="AB140" s="48"/>
      <c r="AC140" s="48"/>
      <c r="AD140" s="49">
        <v>0</v>
      </c>
      <c r="AE140" s="48"/>
      <c r="AF140" s="48"/>
      <c r="AG140" s="48"/>
      <c r="AH140" s="49">
        <v>0</v>
      </c>
      <c r="AI140" s="48"/>
      <c r="AJ140" s="48"/>
      <c r="AK140" s="48"/>
      <c r="AL140" s="49">
        <v>0</v>
      </c>
      <c r="AM140" s="48"/>
      <c r="AN140" s="48"/>
      <c r="AO140" s="48"/>
      <c r="AP140" s="49">
        <v>0</v>
      </c>
      <c r="AQ140" s="48"/>
      <c r="AR140" s="50"/>
      <c r="AS140" s="50"/>
      <c r="AT140" s="51">
        <v>0</v>
      </c>
      <c r="AU140" s="48"/>
      <c r="AV140" s="50"/>
      <c r="AW140" s="50"/>
      <c r="AX140" s="51">
        <v>0</v>
      </c>
      <c r="AY140" s="50">
        <v>0</v>
      </c>
      <c r="AZ140" s="50">
        <v>0</v>
      </c>
      <c r="BA140" s="50">
        <v>0</v>
      </c>
      <c r="BB140" s="49">
        <v>0</v>
      </c>
      <c r="BC140" s="52" t="s">
        <v>799</v>
      </c>
      <c r="BD140" s="52" t="s">
        <v>788</v>
      </c>
      <c r="BE140" s="52" t="s">
        <v>806</v>
      </c>
      <c r="BF140" s="52" t="s">
        <v>823</v>
      </c>
    </row>
    <row r="141" spans="1:58" x14ac:dyDescent="0.2">
      <c r="A141" s="47">
        <v>205372</v>
      </c>
      <c r="B141" s="48" t="s">
        <v>551</v>
      </c>
      <c r="C141" s="48">
        <v>242749</v>
      </c>
      <c r="D141" s="48">
        <v>293750</v>
      </c>
      <c r="E141" s="48">
        <v>39</v>
      </c>
      <c r="F141" s="49">
        <v>24.791387234042556</v>
      </c>
      <c r="G141" s="48">
        <v>456699</v>
      </c>
      <c r="H141" s="48">
        <v>560300</v>
      </c>
      <c r="I141" s="48">
        <v>70</v>
      </c>
      <c r="J141" s="49">
        <v>25.268015348920219</v>
      </c>
      <c r="K141" s="50">
        <v>541849</v>
      </c>
      <c r="L141" s="50">
        <v>590380</v>
      </c>
      <c r="M141" s="50">
        <v>77</v>
      </c>
      <c r="N141" s="51">
        <v>27.533910362817171</v>
      </c>
      <c r="O141" s="48"/>
      <c r="P141" s="48"/>
      <c r="Q141" s="48"/>
      <c r="R141" s="49">
        <v>0</v>
      </c>
      <c r="S141" s="48"/>
      <c r="T141" s="48"/>
      <c r="U141" s="48"/>
      <c r="V141" s="49">
        <v>0</v>
      </c>
      <c r="W141" s="48"/>
      <c r="X141" s="48"/>
      <c r="Y141" s="48"/>
      <c r="Z141" s="49">
        <v>0</v>
      </c>
      <c r="AA141" s="48"/>
      <c r="AB141" s="48"/>
      <c r="AC141" s="48"/>
      <c r="AD141" s="49">
        <v>0</v>
      </c>
      <c r="AE141" s="48"/>
      <c r="AF141" s="48"/>
      <c r="AG141" s="48"/>
      <c r="AH141" s="49">
        <v>0</v>
      </c>
      <c r="AI141" s="48"/>
      <c r="AJ141" s="48"/>
      <c r="AK141" s="48"/>
      <c r="AL141" s="49">
        <v>0</v>
      </c>
      <c r="AM141" s="48"/>
      <c r="AN141" s="48"/>
      <c r="AO141" s="48"/>
      <c r="AP141" s="49">
        <v>0</v>
      </c>
      <c r="AQ141" s="48"/>
      <c r="AR141" s="50"/>
      <c r="AS141" s="50"/>
      <c r="AT141" s="51">
        <v>0</v>
      </c>
      <c r="AU141" s="48"/>
      <c r="AV141" s="50"/>
      <c r="AW141" s="50"/>
      <c r="AX141" s="51">
        <v>0</v>
      </c>
      <c r="AY141" s="50">
        <v>1241297</v>
      </c>
      <c r="AZ141" s="50">
        <v>1444430</v>
      </c>
      <c r="BA141" s="50">
        <v>186</v>
      </c>
      <c r="BB141" s="49">
        <v>26.640409711789427</v>
      </c>
      <c r="BC141" s="52" t="s">
        <v>799</v>
      </c>
      <c r="BD141" s="52" t="s">
        <v>788</v>
      </c>
      <c r="BE141" s="52" t="s">
        <v>806</v>
      </c>
      <c r="BF141" s="52" t="s">
        <v>823</v>
      </c>
    </row>
    <row r="142" spans="1:58" x14ac:dyDescent="0.2">
      <c r="A142" s="47">
        <v>206870</v>
      </c>
      <c r="B142" s="48" t="s">
        <v>580</v>
      </c>
      <c r="C142" s="48">
        <v>468294.14</v>
      </c>
      <c r="D142" s="48">
        <v>739575</v>
      </c>
      <c r="E142" s="48">
        <v>92.5</v>
      </c>
      <c r="F142" s="49">
        <v>18.995807321772642</v>
      </c>
      <c r="G142" s="48">
        <v>287244.14</v>
      </c>
      <c r="H142" s="48">
        <v>44950</v>
      </c>
      <c r="I142" s="48">
        <v>5</v>
      </c>
      <c r="J142" s="49">
        <v>198.09940689655173</v>
      </c>
      <c r="K142" s="50">
        <v>449911.64</v>
      </c>
      <c r="L142" s="50">
        <v>588575</v>
      </c>
      <c r="M142" s="50">
        <v>75</v>
      </c>
      <c r="N142" s="51">
        <v>22.932250265471691</v>
      </c>
      <c r="O142" s="48"/>
      <c r="P142" s="48"/>
      <c r="Q142" s="48"/>
      <c r="R142" s="49">
        <v>0</v>
      </c>
      <c r="S142" s="48"/>
      <c r="T142" s="48"/>
      <c r="U142" s="48"/>
      <c r="V142" s="49">
        <v>0</v>
      </c>
      <c r="W142" s="48"/>
      <c r="X142" s="48"/>
      <c r="Y142" s="48"/>
      <c r="Z142" s="49">
        <v>0</v>
      </c>
      <c r="AA142" s="48"/>
      <c r="AB142" s="48"/>
      <c r="AC142" s="48"/>
      <c r="AD142" s="49">
        <v>0</v>
      </c>
      <c r="AE142" s="48"/>
      <c r="AF142" s="48"/>
      <c r="AG142" s="48"/>
      <c r="AH142" s="49">
        <v>0</v>
      </c>
      <c r="AI142" s="48"/>
      <c r="AJ142" s="48"/>
      <c r="AK142" s="48"/>
      <c r="AL142" s="49">
        <v>0</v>
      </c>
      <c r="AM142" s="48"/>
      <c r="AN142" s="48"/>
      <c r="AO142" s="48"/>
      <c r="AP142" s="49">
        <v>0</v>
      </c>
      <c r="AQ142" s="48"/>
      <c r="AR142" s="50"/>
      <c r="AS142" s="50"/>
      <c r="AT142" s="51">
        <v>0</v>
      </c>
      <c r="AU142" s="48"/>
      <c r="AV142" s="50"/>
      <c r="AW142" s="50"/>
      <c r="AX142" s="51">
        <v>0</v>
      </c>
      <c r="AY142" s="50">
        <v>1205449.92</v>
      </c>
      <c r="AZ142" s="50">
        <v>1373100</v>
      </c>
      <c r="BA142" s="50">
        <v>172.5</v>
      </c>
      <c r="BB142" s="49">
        <v>27.215022591216954</v>
      </c>
      <c r="BC142" s="52" t="s">
        <v>799</v>
      </c>
      <c r="BD142" s="52" t="s">
        <v>788</v>
      </c>
      <c r="BE142" s="52" t="s">
        <v>806</v>
      </c>
      <c r="BF142" s="52" t="s">
        <v>823</v>
      </c>
    </row>
    <row r="143" spans="1:58" x14ac:dyDescent="0.2">
      <c r="A143" s="47">
        <v>206980</v>
      </c>
      <c r="B143" s="48" t="s">
        <v>585</v>
      </c>
      <c r="C143" s="48">
        <v>-388.39</v>
      </c>
      <c r="D143" s="48">
        <v>0</v>
      </c>
      <c r="E143" s="48">
        <v>0</v>
      </c>
      <c r="F143" s="49">
        <v>0</v>
      </c>
      <c r="G143" s="48">
        <v>-388.39</v>
      </c>
      <c r="H143" s="48">
        <v>0</v>
      </c>
      <c r="I143" s="48">
        <v>0</v>
      </c>
      <c r="J143" s="49">
        <v>0</v>
      </c>
      <c r="K143" s="50">
        <v>-388.39</v>
      </c>
      <c r="L143" s="50">
        <v>0</v>
      </c>
      <c r="M143" s="50">
        <v>0</v>
      </c>
      <c r="N143" s="51">
        <v>0</v>
      </c>
      <c r="O143" s="48"/>
      <c r="P143" s="48"/>
      <c r="Q143" s="48"/>
      <c r="R143" s="49">
        <v>0</v>
      </c>
      <c r="S143" s="48"/>
      <c r="T143" s="48"/>
      <c r="U143" s="48"/>
      <c r="V143" s="49">
        <v>0</v>
      </c>
      <c r="W143" s="48"/>
      <c r="X143" s="48"/>
      <c r="Y143" s="48"/>
      <c r="Z143" s="49">
        <v>0</v>
      </c>
      <c r="AA143" s="48"/>
      <c r="AB143" s="48"/>
      <c r="AC143" s="48"/>
      <c r="AD143" s="49">
        <v>0</v>
      </c>
      <c r="AE143" s="48"/>
      <c r="AF143" s="48"/>
      <c r="AG143" s="48"/>
      <c r="AH143" s="49">
        <v>0</v>
      </c>
      <c r="AI143" s="48"/>
      <c r="AJ143" s="48"/>
      <c r="AK143" s="48"/>
      <c r="AL143" s="49">
        <v>0</v>
      </c>
      <c r="AM143" s="48"/>
      <c r="AN143" s="48"/>
      <c r="AO143" s="48"/>
      <c r="AP143" s="49">
        <v>0</v>
      </c>
      <c r="AQ143" s="48"/>
      <c r="AR143" s="50"/>
      <c r="AS143" s="50"/>
      <c r="AT143" s="51">
        <v>0</v>
      </c>
      <c r="AU143" s="48"/>
      <c r="AV143" s="50"/>
      <c r="AW143" s="50"/>
      <c r="AX143" s="51">
        <v>0</v>
      </c>
      <c r="AY143" s="50">
        <v>-1165.17</v>
      </c>
      <c r="AZ143" s="50">
        <v>0</v>
      </c>
      <c r="BA143" s="50">
        <v>0</v>
      </c>
      <c r="BB143" s="49">
        <v>0</v>
      </c>
      <c r="BC143" s="52" t="s">
        <v>799</v>
      </c>
      <c r="BD143" s="52" t="s">
        <v>788</v>
      </c>
      <c r="BE143" s="52" t="s">
        <v>806</v>
      </c>
      <c r="BF143" s="52" t="s">
        <v>823</v>
      </c>
    </row>
    <row r="144" spans="1:58" x14ac:dyDescent="0.2">
      <c r="A144" s="47">
        <v>207405</v>
      </c>
      <c r="B144" s="48" t="s">
        <v>592</v>
      </c>
      <c r="C144" s="48">
        <v>521481.48</v>
      </c>
      <c r="D144" s="48">
        <v>588500</v>
      </c>
      <c r="E144" s="48">
        <v>75</v>
      </c>
      <c r="F144" s="49">
        <v>26.583592863211553</v>
      </c>
      <c r="G144" s="48">
        <v>253106.48</v>
      </c>
      <c r="H144" s="48">
        <v>314475</v>
      </c>
      <c r="I144" s="48">
        <v>40</v>
      </c>
      <c r="J144" s="49">
        <v>24.950475808887827</v>
      </c>
      <c r="K144" s="50">
        <v>276206.48</v>
      </c>
      <c r="L144" s="50">
        <v>464425</v>
      </c>
      <c r="M144" s="50">
        <v>60</v>
      </c>
      <c r="N144" s="51">
        <v>17.841835387845183</v>
      </c>
      <c r="O144" s="48"/>
      <c r="P144" s="48"/>
      <c r="Q144" s="48"/>
      <c r="R144" s="49">
        <v>0</v>
      </c>
      <c r="S144" s="48"/>
      <c r="T144" s="48"/>
      <c r="U144" s="48"/>
      <c r="V144" s="49">
        <v>0</v>
      </c>
      <c r="W144" s="48"/>
      <c r="X144" s="48"/>
      <c r="Y144" s="48"/>
      <c r="Z144" s="49">
        <v>0</v>
      </c>
      <c r="AA144" s="48"/>
      <c r="AB144" s="48"/>
      <c r="AC144" s="48"/>
      <c r="AD144" s="49">
        <v>0</v>
      </c>
      <c r="AE144" s="48"/>
      <c r="AF144" s="48"/>
      <c r="AG144" s="48"/>
      <c r="AH144" s="49">
        <v>0</v>
      </c>
      <c r="AI144" s="48"/>
      <c r="AJ144" s="48"/>
      <c r="AK144" s="48"/>
      <c r="AL144" s="49">
        <v>0</v>
      </c>
      <c r="AM144" s="48"/>
      <c r="AN144" s="48"/>
      <c r="AO144" s="48"/>
      <c r="AP144" s="49">
        <v>0</v>
      </c>
      <c r="AQ144" s="48"/>
      <c r="AR144" s="50"/>
      <c r="AS144" s="50"/>
      <c r="AT144" s="51">
        <v>0</v>
      </c>
      <c r="AU144" s="48"/>
      <c r="AV144" s="50"/>
      <c r="AW144" s="50"/>
      <c r="AX144" s="51">
        <v>0</v>
      </c>
      <c r="AY144" s="50">
        <v>1050794.44</v>
      </c>
      <c r="AZ144" s="50">
        <v>1367400</v>
      </c>
      <c r="BA144" s="50">
        <v>175</v>
      </c>
      <c r="BB144" s="49">
        <v>23.822310691823898</v>
      </c>
      <c r="BC144" s="52" t="s">
        <v>799</v>
      </c>
      <c r="BD144" s="52" t="s">
        <v>788</v>
      </c>
      <c r="BE144" s="52" t="s">
        <v>806</v>
      </c>
      <c r="BF144" s="52" t="s">
        <v>823</v>
      </c>
    </row>
    <row r="145" spans="1:58" x14ac:dyDescent="0.2">
      <c r="A145" s="47">
        <v>207442</v>
      </c>
      <c r="B145" s="48" t="s">
        <v>596</v>
      </c>
      <c r="C145" s="48">
        <v>59980.26</v>
      </c>
      <c r="D145" s="48">
        <v>901962.5</v>
      </c>
      <c r="E145" s="48">
        <v>118.75</v>
      </c>
      <c r="F145" s="49">
        <v>1.9949918095264492</v>
      </c>
      <c r="G145" s="48">
        <v>245975.28</v>
      </c>
      <c r="H145" s="48">
        <v>870150</v>
      </c>
      <c r="I145" s="48">
        <v>110</v>
      </c>
      <c r="J145" s="49">
        <v>8.7631255300810196</v>
      </c>
      <c r="K145" s="50">
        <v>-87631.97</v>
      </c>
      <c r="L145" s="50">
        <v>1028400</v>
      </c>
      <c r="M145" s="50">
        <v>135</v>
      </c>
      <c r="N145" s="51">
        <v>-2.556358518086348</v>
      </c>
      <c r="O145" s="48"/>
      <c r="P145" s="48"/>
      <c r="Q145" s="48"/>
      <c r="R145" s="49">
        <v>0</v>
      </c>
      <c r="S145" s="48"/>
      <c r="T145" s="48"/>
      <c r="U145" s="48"/>
      <c r="V145" s="49">
        <v>0</v>
      </c>
      <c r="W145" s="48"/>
      <c r="X145" s="48"/>
      <c r="Y145" s="48"/>
      <c r="Z145" s="49">
        <v>0</v>
      </c>
      <c r="AA145" s="48"/>
      <c r="AB145" s="48"/>
      <c r="AC145" s="48"/>
      <c r="AD145" s="49">
        <v>0</v>
      </c>
      <c r="AE145" s="48"/>
      <c r="AF145" s="48"/>
      <c r="AG145" s="48"/>
      <c r="AH145" s="49">
        <v>0</v>
      </c>
      <c r="AI145" s="48"/>
      <c r="AJ145" s="48"/>
      <c r="AK145" s="48"/>
      <c r="AL145" s="49">
        <v>0</v>
      </c>
      <c r="AM145" s="48"/>
      <c r="AN145" s="48"/>
      <c r="AO145" s="48"/>
      <c r="AP145" s="49">
        <v>0</v>
      </c>
      <c r="AQ145" s="48"/>
      <c r="AR145" s="50"/>
      <c r="AS145" s="50"/>
      <c r="AT145" s="51">
        <v>0</v>
      </c>
      <c r="AU145" s="48"/>
      <c r="AV145" s="50"/>
      <c r="AW145" s="50"/>
      <c r="AX145" s="51">
        <v>0</v>
      </c>
      <c r="AY145" s="50">
        <v>218323.56999999998</v>
      </c>
      <c r="AZ145" s="50">
        <v>2800512.5</v>
      </c>
      <c r="BA145" s="50">
        <v>363.75</v>
      </c>
      <c r="BB145" s="49">
        <v>2.4167114662048461</v>
      </c>
      <c r="BC145" s="52" t="s">
        <v>799</v>
      </c>
      <c r="BD145" s="52" t="s">
        <v>788</v>
      </c>
      <c r="BE145" s="52" t="s">
        <v>806</v>
      </c>
      <c r="BF145" s="52" t="s">
        <v>823</v>
      </c>
    </row>
    <row r="146" spans="1:58" x14ac:dyDescent="0.2">
      <c r="A146" s="47">
        <v>209945</v>
      </c>
      <c r="B146" s="48" t="s">
        <v>677</v>
      </c>
      <c r="C146" s="48">
        <v>96294</v>
      </c>
      <c r="D146" s="48">
        <v>23911.5</v>
      </c>
      <c r="E146" s="48">
        <v>2.85</v>
      </c>
      <c r="F146" s="49">
        <v>120.81299792986638</v>
      </c>
      <c r="G146" s="48">
        <v>267754</v>
      </c>
      <c r="H146" s="48">
        <v>337200</v>
      </c>
      <c r="I146" s="48">
        <v>40</v>
      </c>
      <c r="J146" s="49">
        <v>24.615581257413996</v>
      </c>
      <c r="K146" s="50">
        <v>299170</v>
      </c>
      <c r="L146" s="50">
        <v>239700</v>
      </c>
      <c r="M146" s="50">
        <v>30</v>
      </c>
      <c r="N146" s="51">
        <v>37.44305381727159</v>
      </c>
      <c r="O146" s="48"/>
      <c r="P146" s="48"/>
      <c r="Q146" s="48"/>
      <c r="R146" s="49">
        <v>0</v>
      </c>
      <c r="S146" s="48"/>
      <c r="T146" s="48"/>
      <c r="U146" s="48"/>
      <c r="V146" s="49">
        <v>0</v>
      </c>
      <c r="W146" s="48"/>
      <c r="X146" s="48"/>
      <c r="Y146" s="48"/>
      <c r="Z146" s="49">
        <v>0</v>
      </c>
      <c r="AA146" s="48"/>
      <c r="AB146" s="48"/>
      <c r="AC146" s="48"/>
      <c r="AD146" s="49">
        <v>0</v>
      </c>
      <c r="AE146" s="48"/>
      <c r="AF146" s="48"/>
      <c r="AG146" s="48"/>
      <c r="AH146" s="49">
        <v>0</v>
      </c>
      <c r="AI146" s="48"/>
      <c r="AJ146" s="48"/>
      <c r="AK146" s="48"/>
      <c r="AL146" s="49">
        <v>0</v>
      </c>
      <c r="AM146" s="48"/>
      <c r="AN146" s="48"/>
      <c r="AO146" s="48"/>
      <c r="AP146" s="49">
        <v>0</v>
      </c>
      <c r="AQ146" s="48"/>
      <c r="AR146" s="50"/>
      <c r="AS146" s="50"/>
      <c r="AT146" s="51">
        <v>0</v>
      </c>
      <c r="AU146" s="48"/>
      <c r="AV146" s="50"/>
      <c r="AW146" s="50"/>
      <c r="AX146" s="51">
        <v>0</v>
      </c>
      <c r="AY146" s="50">
        <v>663218</v>
      </c>
      <c r="AZ146" s="50">
        <v>600811.5</v>
      </c>
      <c r="BA146" s="50">
        <v>72.849999999999994</v>
      </c>
      <c r="BB146" s="49">
        <v>34.219980809288771</v>
      </c>
      <c r="BC146" s="52" t="s">
        <v>799</v>
      </c>
      <c r="BD146" s="52" t="s">
        <v>788</v>
      </c>
      <c r="BE146" s="52" t="s">
        <v>806</v>
      </c>
      <c r="BF146" s="52" t="s">
        <v>823</v>
      </c>
    </row>
    <row r="147" spans="1:58" x14ac:dyDescent="0.2">
      <c r="A147" s="47">
        <v>210583</v>
      </c>
      <c r="B147" s="48" t="s">
        <v>126</v>
      </c>
      <c r="C147" s="48">
        <v>472676.62</v>
      </c>
      <c r="D147" s="48">
        <v>776500</v>
      </c>
      <c r="E147" s="48">
        <v>100</v>
      </c>
      <c r="F147" s="49">
        <v>18.261814037347072</v>
      </c>
      <c r="G147" s="48">
        <v>445791.64</v>
      </c>
      <c r="H147" s="48">
        <v>572172.5</v>
      </c>
      <c r="I147" s="48">
        <v>72.25</v>
      </c>
      <c r="J147" s="49">
        <v>24.152752605202107</v>
      </c>
      <c r="K147" s="50">
        <v>633597.86</v>
      </c>
      <c r="L147" s="50">
        <v>1003120</v>
      </c>
      <c r="M147" s="50">
        <v>128</v>
      </c>
      <c r="N147" s="51">
        <v>18.948815495653559</v>
      </c>
      <c r="O147" s="48"/>
      <c r="P147" s="48"/>
      <c r="Q147" s="48"/>
      <c r="R147" s="49">
        <v>0</v>
      </c>
      <c r="S147" s="48"/>
      <c r="T147" s="48"/>
      <c r="U147" s="48"/>
      <c r="V147" s="49">
        <v>0</v>
      </c>
      <c r="W147" s="48"/>
      <c r="X147" s="48"/>
      <c r="Y147" s="48"/>
      <c r="Z147" s="49">
        <v>0</v>
      </c>
      <c r="AA147" s="48"/>
      <c r="AB147" s="48"/>
      <c r="AC147" s="48"/>
      <c r="AD147" s="49">
        <v>0</v>
      </c>
      <c r="AE147" s="48"/>
      <c r="AF147" s="48"/>
      <c r="AG147" s="48"/>
      <c r="AH147" s="49">
        <v>0</v>
      </c>
      <c r="AI147" s="48"/>
      <c r="AJ147" s="48"/>
      <c r="AK147" s="48"/>
      <c r="AL147" s="49">
        <v>0</v>
      </c>
      <c r="AM147" s="48"/>
      <c r="AN147" s="48"/>
      <c r="AO147" s="48"/>
      <c r="AP147" s="49">
        <v>0</v>
      </c>
      <c r="AQ147" s="48"/>
      <c r="AR147" s="50"/>
      <c r="AS147" s="50"/>
      <c r="AT147" s="51">
        <v>0</v>
      </c>
      <c r="AU147" s="48"/>
      <c r="AV147" s="50"/>
      <c r="AW147" s="50"/>
      <c r="AX147" s="51">
        <v>0</v>
      </c>
      <c r="AY147" s="50">
        <v>1552066.12</v>
      </c>
      <c r="AZ147" s="50">
        <v>2351792.5</v>
      </c>
      <c r="BA147" s="50">
        <v>300.25</v>
      </c>
      <c r="BB147" s="49">
        <v>20.458458694804069</v>
      </c>
      <c r="BC147" s="52" t="s">
        <v>799</v>
      </c>
      <c r="BD147" s="52" t="s">
        <v>788</v>
      </c>
      <c r="BE147" s="52" t="s">
        <v>806</v>
      </c>
      <c r="BF147" s="52" t="s">
        <v>823</v>
      </c>
    </row>
    <row r="148" spans="1:58" x14ac:dyDescent="0.2">
      <c r="A148" s="47">
        <v>148788</v>
      </c>
      <c r="B148" s="48" t="s">
        <v>744</v>
      </c>
      <c r="C148" s="48">
        <v>0</v>
      </c>
      <c r="D148" s="48">
        <v>0</v>
      </c>
      <c r="E148" s="48">
        <v>0</v>
      </c>
      <c r="F148" s="49">
        <v>0</v>
      </c>
      <c r="G148" s="48">
        <v>0</v>
      </c>
      <c r="H148" s="48">
        <v>0</v>
      </c>
      <c r="I148" s="48">
        <v>0</v>
      </c>
      <c r="J148" s="49">
        <v>0</v>
      </c>
      <c r="K148" s="50">
        <v>0</v>
      </c>
      <c r="L148" s="50">
        <v>0</v>
      </c>
      <c r="M148" s="50">
        <v>0</v>
      </c>
      <c r="N148" s="51">
        <v>0</v>
      </c>
      <c r="O148" s="48"/>
      <c r="P148" s="48"/>
      <c r="Q148" s="48"/>
      <c r="R148" s="49">
        <v>0</v>
      </c>
      <c r="S148" s="48"/>
      <c r="T148" s="48"/>
      <c r="U148" s="48"/>
      <c r="V148" s="49">
        <v>0</v>
      </c>
      <c r="W148" s="48"/>
      <c r="X148" s="48"/>
      <c r="Y148" s="48"/>
      <c r="Z148" s="49">
        <v>0</v>
      </c>
      <c r="AA148" s="48"/>
      <c r="AB148" s="48"/>
      <c r="AC148" s="48"/>
      <c r="AD148" s="49">
        <v>0</v>
      </c>
      <c r="AE148" s="54"/>
      <c r="AF148" s="48"/>
      <c r="AG148" s="48"/>
      <c r="AH148" s="49">
        <v>0</v>
      </c>
      <c r="AI148" s="54"/>
      <c r="AJ148" s="48"/>
      <c r="AK148" s="48"/>
      <c r="AL148" s="49">
        <v>0</v>
      </c>
      <c r="AM148" s="48"/>
      <c r="AN148" s="48"/>
      <c r="AO148" s="48"/>
      <c r="AP148" s="49">
        <v>0</v>
      </c>
      <c r="AQ148" s="48"/>
      <c r="AR148" s="50"/>
      <c r="AS148" s="50"/>
      <c r="AT148" s="51">
        <v>0</v>
      </c>
      <c r="AU148" s="48"/>
      <c r="AV148" s="50"/>
      <c r="AW148" s="50"/>
      <c r="AX148" s="51">
        <v>0</v>
      </c>
      <c r="AY148" s="50">
        <v>0</v>
      </c>
      <c r="AZ148" s="50">
        <v>0</v>
      </c>
      <c r="BA148" s="50">
        <v>0</v>
      </c>
      <c r="BB148" s="49">
        <v>0</v>
      </c>
      <c r="BC148" s="52" t="s">
        <v>799</v>
      </c>
      <c r="BD148" s="52" t="s">
        <v>788</v>
      </c>
      <c r="BE148" s="52" t="s">
        <v>806</v>
      </c>
      <c r="BF148" s="52" t="s">
        <v>823</v>
      </c>
    </row>
    <row r="149" spans="1:58" x14ac:dyDescent="0.2">
      <c r="A149" s="47">
        <v>178245</v>
      </c>
      <c r="B149" s="48" t="s">
        <v>749</v>
      </c>
      <c r="C149" s="48">
        <v>0</v>
      </c>
      <c r="D149" s="48">
        <v>0</v>
      </c>
      <c r="E149" s="48">
        <v>0</v>
      </c>
      <c r="F149" s="49">
        <v>0</v>
      </c>
      <c r="G149" s="48">
        <v>0</v>
      </c>
      <c r="H149" s="48">
        <v>0</v>
      </c>
      <c r="I149" s="48">
        <v>0</v>
      </c>
      <c r="J149" s="49">
        <v>0</v>
      </c>
      <c r="K149" s="50">
        <v>0</v>
      </c>
      <c r="L149" s="50">
        <v>0</v>
      </c>
      <c r="M149" s="50">
        <v>0</v>
      </c>
      <c r="N149" s="51">
        <v>0</v>
      </c>
      <c r="O149" s="48"/>
      <c r="P149" s="48"/>
      <c r="Q149" s="48"/>
      <c r="R149" s="49">
        <v>0</v>
      </c>
      <c r="S149" s="48"/>
      <c r="T149" s="48"/>
      <c r="U149" s="48"/>
      <c r="V149" s="49">
        <v>0</v>
      </c>
      <c r="W149" s="48"/>
      <c r="X149" s="48"/>
      <c r="Y149" s="48"/>
      <c r="Z149" s="49">
        <v>0</v>
      </c>
      <c r="AA149" s="48"/>
      <c r="AB149" s="48"/>
      <c r="AC149" s="48"/>
      <c r="AD149" s="49">
        <v>0</v>
      </c>
      <c r="AE149" s="54"/>
      <c r="AF149" s="48"/>
      <c r="AG149" s="48"/>
      <c r="AH149" s="49">
        <v>0</v>
      </c>
      <c r="AI149" s="54"/>
      <c r="AJ149" s="48"/>
      <c r="AK149" s="48"/>
      <c r="AL149" s="49">
        <v>0</v>
      </c>
      <c r="AM149" s="48"/>
      <c r="AN149" s="48"/>
      <c r="AO149" s="48"/>
      <c r="AP149" s="49">
        <v>0</v>
      </c>
      <c r="AQ149" s="48"/>
      <c r="AR149" s="50"/>
      <c r="AS149" s="50"/>
      <c r="AT149" s="51">
        <v>0</v>
      </c>
      <c r="AU149" s="48"/>
      <c r="AV149" s="50"/>
      <c r="AW149" s="50"/>
      <c r="AX149" s="51">
        <v>0</v>
      </c>
      <c r="AY149" s="50">
        <v>0</v>
      </c>
      <c r="AZ149" s="50">
        <v>0</v>
      </c>
      <c r="BA149" s="50">
        <v>0</v>
      </c>
      <c r="BB149" s="49">
        <v>0</v>
      </c>
      <c r="BC149" s="52" t="s">
        <v>799</v>
      </c>
      <c r="BD149" s="52" t="s">
        <v>788</v>
      </c>
      <c r="BE149" s="52" t="s">
        <v>806</v>
      </c>
      <c r="BF149" s="52" t="s">
        <v>823</v>
      </c>
    </row>
    <row r="150" spans="1:58" x14ac:dyDescent="0.2">
      <c r="A150" s="47">
        <v>143530</v>
      </c>
      <c r="B150" s="48" t="s">
        <v>98</v>
      </c>
      <c r="C150" s="48">
        <v>-11178.22</v>
      </c>
      <c r="D150" s="48">
        <v>632700</v>
      </c>
      <c r="E150" s="48">
        <v>80</v>
      </c>
      <c r="F150" s="49">
        <v>-0.53002465623518247</v>
      </c>
      <c r="G150" s="48">
        <v>-68947.179999999993</v>
      </c>
      <c r="H150" s="48">
        <v>1447080</v>
      </c>
      <c r="I150" s="48">
        <v>177</v>
      </c>
      <c r="J150" s="49">
        <v>-1.477017566409597</v>
      </c>
      <c r="K150" s="50">
        <v>171167.82</v>
      </c>
      <c r="L150" s="50">
        <v>1265900</v>
      </c>
      <c r="M150" s="50">
        <v>160</v>
      </c>
      <c r="N150" s="51">
        <v>4.0564298917766024</v>
      </c>
      <c r="O150" s="48"/>
      <c r="P150" s="48"/>
      <c r="Q150" s="48"/>
      <c r="R150" s="49">
        <v>0</v>
      </c>
      <c r="S150" s="48"/>
      <c r="T150" s="48"/>
      <c r="U150" s="48"/>
      <c r="V150" s="49">
        <v>0</v>
      </c>
      <c r="W150" s="48"/>
      <c r="X150" s="48"/>
      <c r="Y150" s="48"/>
      <c r="Z150" s="49">
        <v>0</v>
      </c>
      <c r="AA150" s="48"/>
      <c r="AB150" s="48"/>
      <c r="AC150" s="48"/>
      <c r="AD150" s="49">
        <v>0</v>
      </c>
      <c r="AE150" s="48"/>
      <c r="AF150" s="48"/>
      <c r="AG150" s="48"/>
      <c r="AH150" s="49">
        <v>0</v>
      </c>
      <c r="AI150" s="48"/>
      <c r="AJ150" s="48"/>
      <c r="AK150" s="48"/>
      <c r="AL150" s="49">
        <v>0</v>
      </c>
      <c r="AM150" s="48"/>
      <c r="AN150" s="48"/>
      <c r="AO150" s="48"/>
      <c r="AP150" s="49">
        <v>0</v>
      </c>
      <c r="AQ150" s="48"/>
      <c r="AR150" s="50"/>
      <c r="AS150" s="50"/>
      <c r="AT150" s="51">
        <v>0</v>
      </c>
      <c r="AU150" s="48"/>
      <c r="AV150" s="50"/>
      <c r="AW150" s="50"/>
      <c r="AX150" s="51">
        <v>0</v>
      </c>
      <c r="AY150" s="50">
        <v>91042.420000000013</v>
      </c>
      <c r="AZ150" s="50">
        <v>3345680</v>
      </c>
      <c r="BA150" s="50">
        <v>417</v>
      </c>
      <c r="BB150" s="49">
        <v>0.84356992300518896</v>
      </c>
      <c r="BC150" s="52" t="s">
        <v>799</v>
      </c>
      <c r="BD150" s="52" t="s">
        <v>788</v>
      </c>
      <c r="BE150" s="52" t="s">
        <v>806</v>
      </c>
      <c r="BF150" s="52" t="s">
        <v>1037</v>
      </c>
    </row>
    <row r="151" spans="1:58" x14ac:dyDescent="0.2">
      <c r="A151" s="47">
        <v>147913</v>
      </c>
      <c r="B151" s="48" t="s">
        <v>136</v>
      </c>
      <c r="C151" s="48">
        <v>278764.08</v>
      </c>
      <c r="D151" s="48">
        <v>583800</v>
      </c>
      <c r="E151" s="48">
        <v>70</v>
      </c>
      <c r="F151" s="49">
        <v>14.324978417266188</v>
      </c>
      <c r="G151" s="48">
        <v>-21745.919999999998</v>
      </c>
      <c r="H151" s="48">
        <v>566300</v>
      </c>
      <c r="I151" s="48">
        <v>70</v>
      </c>
      <c r="J151" s="49">
        <v>-1.1903999999999999</v>
      </c>
      <c r="K151" s="50">
        <v>-60916.92</v>
      </c>
      <c r="L151" s="50">
        <v>555800</v>
      </c>
      <c r="M151" s="50">
        <v>70</v>
      </c>
      <c r="N151" s="51">
        <v>-3.2880669305505577</v>
      </c>
      <c r="O151" s="48"/>
      <c r="P151" s="48"/>
      <c r="Q151" s="48"/>
      <c r="R151" s="49">
        <v>0</v>
      </c>
      <c r="S151" s="48"/>
      <c r="T151" s="48"/>
      <c r="U151" s="48"/>
      <c r="V151" s="49">
        <v>0</v>
      </c>
      <c r="W151" s="48"/>
      <c r="X151" s="48"/>
      <c r="Y151" s="48"/>
      <c r="Z151" s="49">
        <v>0</v>
      </c>
      <c r="AA151" s="48"/>
      <c r="AB151" s="48"/>
      <c r="AC151" s="48"/>
      <c r="AD151" s="49">
        <v>0</v>
      </c>
      <c r="AE151" s="48"/>
      <c r="AF151" s="48"/>
      <c r="AG151" s="48"/>
      <c r="AH151" s="49">
        <v>0</v>
      </c>
      <c r="AI151" s="48"/>
      <c r="AJ151" s="48"/>
      <c r="AK151" s="48"/>
      <c r="AL151" s="49">
        <v>0</v>
      </c>
      <c r="AM151" s="48"/>
      <c r="AN151" s="48"/>
      <c r="AO151" s="48"/>
      <c r="AP151" s="49">
        <v>0</v>
      </c>
      <c r="AQ151" s="48"/>
      <c r="AR151" s="50"/>
      <c r="AS151" s="50"/>
      <c r="AT151" s="51">
        <v>0</v>
      </c>
      <c r="AU151" s="48"/>
      <c r="AV151" s="50"/>
      <c r="AW151" s="50"/>
      <c r="AX151" s="51">
        <v>0</v>
      </c>
      <c r="AY151" s="50">
        <v>196101.24000000005</v>
      </c>
      <c r="AZ151" s="50">
        <v>1705900</v>
      </c>
      <c r="BA151" s="50">
        <v>210</v>
      </c>
      <c r="BB151" s="49">
        <v>3.5635960138343408</v>
      </c>
      <c r="BC151" s="52" t="s">
        <v>799</v>
      </c>
      <c r="BD151" s="52" t="s">
        <v>788</v>
      </c>
      <c r="BE151" s="52" t="s">
        <v>806</v>
      </c>
      <c r="BF151" s="52" t="s">
        <v>1037</v>
      </c>
    </row>
    <row r="152" spans="1:58" x14ac:dyDescent="0.2">
      <c r="A152" s="47">
        <v>170311</v>
      </c>
      <c r="B152" s="48" t="s">
        <v>181</v>
      </c>
      <c r="C152" s="48">
        <v>-94717.07</v>
      </c>
      <c r="D152" s="48">
        <v>0</v>
      </c>
      <c r="E152" s="48">
        <v>0</v>
      </c>
      <c r="F152" s="49">
        <v>0</v>
      </c>
      <c r="G152" s="48">
        <v>-94717.07</v>
      </c>
      <c r="H152" s="48">
        <v>0</v>
      </c>
      <c r="I152" s="48">
        <v>0</v>
      </c>
      <c r="J152" s="49">
        <v>0</v>
      </c>
      <c r="K152" s="50">
        <v>-94717.07</v>
      </c>
      <c r="L152" s="50">
        <v>0</v>
      </c>
      <c r="M152" s="50">
        <v>0</v>
      </c>
      <c r="N152" s="51">
        <v>0</v>
      </c>
      <c r="O152" s="48"/>
      <c r="P152" s="48"/>
      <c r="Q152" s="48"/>
      <c r="R152" s="49">
        <v>0</v>
      </c>
      <c r="S152" s="48"/>
      <c r="T152" s="48"/>
      <c r="U152" s="48"/>
      <c r="V152" s="49">
        <v>0</v>
      </c>
      <c r="W152" s="48"/>
      <c r="X152" s="48"/>
      <c r="Y152" s="48"/>
      <c r="Z152" s="49">
        <v>0</v>
      </c>
      <c r="AA152" s="48"/>
      <c r="AB152" s="48"/>
      <c r="AC152" s="48"/>
      <c r="AD152" s="49">
        <v>0</v>
      </c>
      <c r="AE152" s="48"/>
      <c r="AF152" s="48"/>
      <c r="AG152" s="48"/>
      <c r="AH152" s="49">
        <v>0</v>
      </c>
      <c r="AI152" s="48"/>
      <c r="AJ152" s="48"/>
      <c r="AK152" s="48"/>
      <c r="AL152" s="49">
        <v>0</v>
      </c>
      <c r="AM152" s="48"/>
      <c r="AN152" s="48"/>
      <c r="AO152" s="48"/>
      <c r="AP152" s="49">
        <v>0</v>
      </c>
      <c r="AQ152" s="48"/>
      <c r="AR152" s="50"/>
      <c r="AS152" s="50"/>
      <c r="AT152" s="51">
        <v>0</v>
      </c>
      <c r="AU152" s="48"/>
      <c r="AV152" s="50"/>
      <c r="AW152" s="50"/>
      <c r="AX152" s="51">
        <v>0</v>
      </c>
      <c r="AY152" s="50">
        <v>-284151.21000000002</v>
      </c>
      <c r="AZ152" s="50">
        <v>0</v>
      </c>
      <c r="BA152" s="50">
        <v>0</v>
      </c>
      <c r="BB152" s="49">
        <v>0</v>
      </c>
      <c r="BC152" s="52" t="s">
        <v>799</v>
      </c>
      <c r="BD152" s="52" t="s">
        <v>788</v>
      </c>
      <c r="BE152" s="52" t="s">
        <v>806</v>
      </c>
      <c r="BF152" s="52" t="s">
        <v>1037</v>
      </c>
    </row>
    <row r="153" spans="1:58" x14ac:dyDescent="0.2">
      <c r="A153" s="47">
        <v>173247</v>
      </c>
      <c r="B153" s="48" t="s">
        <v>250</v>
      </c>
      <c r="C153" s="48">
        <v>248498.07</v>
      </c>
      <c r="D153" s="48">
        <v>262400</v>
      </c>
      <c r="E153" s="48">
        <v>35</v>
      </c>
      <c r="F153" s="49">
        <v>28.410602515243905</v>
      </c>
      <c r="G153" s="48">
        <v>-1.93</v>
      </c>
      <c r="H153" s="48">
        <v>0</v>
      </c>
      <c r="I153" s="48">
        <v>0</v>
      </c>
      <c r="J153" s="49">
        <v>0</v>
      </c>
      <c r="K153" s="50">
        <v>140248.07</v>
      </c>
      <c r="L153" s="50">
        <v>275400</v>
      </c>
      <c r="M153" s="50">
        <v>35</v>
      </c>
      <c r="N153" s="51">
        <v>15.277567538126362</v>
      </c>
      <c r="O153" s="48"/>
      <c r="P153" s="48"/>
      <c r="Q153" s="48"/>
      <c r="R153" s="49">
        <v>0</v>
      </c>
      <c r="S153" s="48"/>
      <c r="T153" s="48"/>
      <c r="U153" s="48"/>
      <c r="V153" s="49">
        <v>0</v>
      </c>
      <c r="W153" s="48"/>
      <c r="X153" s="48"/>
      <c r="Y153" s="48"/>
      <c r="Z153" s="49">
        <v>0</v>
      </c>
      <c r="AA153" s="48"/>
      <c r="AB153" s="48"/>
      <c r="AC153" s="48"/>
      <c r="AD153" s="49">
        <v>0</v>
      </c>
      <c r="AE153" s="48"/>
      <c r="AF153" s="48"/>
      <c r="AG153" s="48"/>
      <c r="AH153" s="49">
        <v>0</v>
      </c>
      <c r="AI153" s="48"/>
      <c r="AJ153" s="48"/>
      <c r="AK153" s="48"/>
      <c r="AL153" s="49">
        <v>0</v>
      </c>
      <c r="AM153" s="48"/>
      <c r="AN153" s="48"/>
      <c r="AO153" s="48"/>
      <c r="AP153" s="49">
        <v>0</v>
      </c>
      <c r="AQ153" s="48"/>
      <c r="AR153" s="50"/>
      <c r="AS153" s="50"/>
      <c r="AT153" s="51">
        <v>0</v>
      </c>
      <c r="AU153" s="48"/>
      <c r="AV153" s="50"/>
      <c r="AW153" s="50"/>
      <c r="AX153" s="51">
        <v>0</v>
      </c>
      <c r="AY153" s="50">
        <v>388744.21</v>
      </c>
      <c r="AZ153" s="50">
        <v>537800</v>
      </c>
      <c r="BA153" s="50">
        <v>70</v>
      </c>
      <c r="BB153" s="49">
        <v>22.408089457047232</v>
      </c>
      <c r="BC153" s="52" t="s">
        <v>799</v>
      </c>
      <c r="BD153" s="52" t="s">
        <v>788</v>
      </c>
      <c r="BE153" s="52" t="s">
        <v>806</v>
      </c>
      <c r="BF153" s="52" t="s">
        <v>1037</v>
      </c>
    </row>
    <row r="154" spans="1:58" x14ac:dyDescent="0.2">
      <c r="A154" s="47">
        <v>173248</v>
      </c>
      <c r="B154" s="48" t="s">
        <v>251</v>
      </c>
      <c r="C154" s="48">
        <v>0</v>
      </c>
      <c r="D154" s="48">
        <v>0</v>
      </c>
      <c r="E154" s="48">
        <v>0</v>
      </c>
      <c r="F154" s="49">
        <v>0</v>
      </c>
      <c r="G154" s="48">
        <v>0</v>
      </c>
      <c r="H154" s="48">
        <v>0</v>
      </c>
      <c r="I154" s="48">
        <v>0</v>
      </c>
      <c r="J154" s="49">
        <v>0</v>
      </c>
      <c r="K154" s="50">
        <v>0</v>
      </c>
      <c r="L154" s="50">
        <v>0</v>
      </c>
      <c r="M154" s="50">
        <v>0</v>
      </c>
      <c r="N154" s="51">
        <v>0</v>
      </c>
      <c r="O154" s="48"/>
      <c r="P154" s="48"/>
      <c r="Q154" s="48"/>
      <c r="R154" s="49">
        <v>0</v>
      </c>
      <c r="S154" s="48"/>
      <c r="T154" s="48"/>
      <c r="U154" s="48"/>
      <c r="V154" s="49">
        <v>0</v>
      </c>
      <c r="W154" s="48"/>
      <c r="X154" s="48"/>
      <c r="Y154" s="48"/>
      <c r="Z154" s="49">
        <v>0</v>
      </c>
      <c r="AA154" s="48"/>
      <c r="AB154" s="48"/>
      <c r="AC154" s="48"/>
      <c r="AD154" s="49">
        <v>0</v>
      </c>
      <c r="AE154" s="48"/>
      <c r="AF154" s="48"/>
      <c r="AG154" s="48"/>
      <c r="AH154" s="49">
        <v>0</v>
      </c>
      <c r="AI154" s="48"/>
      <c r="AJ154" s="48"/>
      <c r="AK154" s="48"/>
      <c r="AL154" s="49">
        <v>0</v>
      </c>
      <c r="AM154" s="48"/>
      <c r="AN154" s="48"/>
      <c r="AO154" s="48"/>
      <c r="AP154" s="49">
        <v>0</v>
      </c>
      <c r="AQ154" s="48"/>
      <c r="AR154" s="50"/>
      <c r="AS154" s="50"/>
      <c r="AT154" s="51">
        <v>0</v>
      </c>
      <c r="AU154" s="48"/>
      <c r="AV154" s="50"/>
      <c r="AW154" s="50"/>
      <c r="AX154" s="51">
        <v>0</v>
      </c>
      <c r="AY154" s="50">
        <v>0</v>
      </c>
      <c r="AZ154" s="50">
        <v>0</v>
      </c>
      <c r="BA154" s="50">
        <v>0</v>
      </c>
      <c r="BB154" s="49">
        <v>0</v>
      </c>
      <c r="BC154" s="52" t="s">
        <v>799</v>
      </c>
      <c r="BD154" s="52" t="s">
        <v>788</v>
      </c>
      <c r="BE154" s="52" t="s">
        <v>806</v>
      </c>
      <c r="BF154" s="52" t="s">
        <v>1037</v>
      </c>
    </row>
    <row r="155" spans="1:58" x14ac:dyDescent="0.2">
      <c r="A155" s="47">
        <v>174235</v>
      </c>
      <c r="B155" s="48" t="s">
        <v>95</v>
      </c>
      <c r="C155" s="48">
        <v>399559.19</v>
      </c>
      <c r="D155" s="48">
        <v>0</v>
      </c>
      <c r="E155" s="48">
        <v>0</v>
      </c>
      <c r="F155" s="49">
        <v>0</v>
      </c>
      <c r="G155" s="48">
        <v>299659.19</v>
      </c>
      <c r="H155" s="48">
        <v>0</v>
      </c>
      <c r="I155" s="48">
        <v>0</v>
      </c>
      <c r="J155" s="49">
        <v>0</v>
      </c>
      <c r="K155" s="50">
        <v>249709.19</v>
      </c>
      <c r="L155" s="50">
        <v>0</v>
      </c>
      <c r="M155" s="50">
        <v>0</v>
      </c>
      <c r="N155" s="51">
        <v>0</v>
      </c>
      <c r="O155" s="48"/>
      <c r="P155" s="48"/>
      <c r="Q155" s="48"/>
      <c r="R155" s="49">
        <v>0</v>
      </c>
      <c r="S155" s="48"/>
      <c r="T155" s="48"/>
      <c r="U155" s="48"/>
      <c r="V155" s="49">
        <v>0</v>
      </c>
      <c r="W155" s="48"/>
      <c r="X155" s="48"/>
      <c r="Y155" s="48"/>
      <c r="Z155" s="49">
        <v>0</v>
      </c>
      <c r="AA155" s="48"/>
      <c r="AB155" s="48"/>
      <c r="AC155" s="48"/>
      <c r="AD155" s="49">
        <v>0</v>
      </c>
      <c r="AE155" s="48"/>
      <c r="AF155" s="48"/>
      <c r="AG155" s="48"/>
      <c r="AH155" s="49">
        <v>0</v>
      </c>
      <c r="AI155" s="48"/>
      <c r="AJ155" s="48"/>
      <c r="AK155" s="48"/>
      <c r="AL155" s="49">
        <v>0</v>
      </c>
      <c r="AM155" s="48"/>
      <c r="AN155" s="48"/>
      <c r="AO155" s="48"/>
      <c r="AP155" s="49">
        <v>0</v>
      </c>
      <c r="AQ155" s="48"/>
      <c r="AR155" s="50"/>
      <c r="AS155" s="50"/>
      <c r="AT155" s="51">
        <v>0</v>
      </c>
      <c r="AU155" s="48"/>
      <c r="AV155" s="50"/>
      <c r="AW155" s="50"/>
      <c r="AX155" s="51">
        <v>0</v>
      </c>
      <c r="AY155" s="50">
        <v>948927.57000000007</v>
      </c>
      <c r="AZ155" s="50">
        <v>0</v>
      </c>
      <c r="BA155" s="50">
        <v>0</v>
      </c>
      <c r="BB155" s="49">
        <v>0</v>
      </c>
      <c r="BC155" s="52" t="s">
        <v>799</v>
      </c>
      <c r="BD155" s="52" t="s">
        <v>788</v>
      </c>
      <c r="BE155" s="52" t="s">
        <v>806</v>
      </c>
      <c r="BF155" s="52" t="s">
        <v>1037</v>
      </c>
    </row>
    <row r="156" spans="1:58" x14ac:dyDescent="0.2">
      <c r="A156" s="47">
        <v>176457</v>
      </c>
      <c r="B156" s="48" t="s">
        <v>304</v>
      </c>
      <c r="C156" s="48">
        <v>821530.12</v>
      </c>
      <c r="D156" s="48">
        <v>813700</v>
      </c>
      <c r="E156" s="48">
        <v>105</v>
      </c>
      <c r="F156" s="49">
        <v>30.288685756421287</v>
      </c>
      <c r="G156" s="48">
        <v>954980.12</v>
      </c>
      <c r="H156" s="48">
        <v>1028900</v>
      </c>
      <c r="I156" s="48">
        <v>135</v>
      </c>
      <c r="J156" s="49">
        <v>28.772848401205174</v>
      </c>
      <c r="K156" s="50">
        <v>1209649.0900000001</v>
      </c>
      <c r="L156" s="50">
        <v>1700050</v>
      </c>
      <c r="M156" s="50">
        <v>225</v>
      </c>
      <c r="N156" s="51">
        <v>21.346120819975884</v>
      </c>
      <c r="O156" s="48"/>
      <c r="P156" s="48"/>
      <c r="Q156" s="48"/>
      <c r="R156" s="49">
        <v>0</v>
      </c>
      <c r="S156" s="48"/>
      <c r="T156" s="48"/>
      <c r="U156" s="48"/>
      <c r="V156" s="49">
        <v>0</v>
      </c>
      <c r="W156" s="48"/>
      <c r="X156" s="48"/>
      <c r="Y156" s="48"/>
      <c r="Z156" s="49">
        <v>0</v>
      </c>
      <c r="AA156" s="48"/>
      <c r="AB156" s="48"/>
      <c r="AC156" s="48"/>
      <c r="AD156" s="49">
        <v>0</v>
      </c>
      <c r="AE156" s="48"/>
      <c r="AF156" s="48"/>
      <c r="AG156" s="48"/>
      <c r="AH156" s="49">
        <v>0</v>
      </c>
      <c r="AI156" s="48"/>
      <c r="AJ156" s="48"/>
      <c r="AK156" s="48"/>
      <c r="AL156" s="49">
        <v>0</v>
      </c>
      <c r="AM156" s="48"/>
      <c r="AN156" s="48"/>
      <c r="AO156" s="48"/>
      <c r="AP156" s="49">
        <v>0</v>
      </c>
      <c r="AQ156" s="48"/>
      <c r="AR156" s="50"/>
      <c r="AS156" s="50"/>
      <c r="AT156" s="51">
        <v>0</v>
      </c>
      <c r="AU156" s="48"/>
      <c r="AV156" s="50"/>
      <c r="AW156" s="50"/>
      <c r="AX156" s="51">
        <v>0</v>
      </c>
      <c r="AY156" s="50">
        <v>2986159.33</v>
      </c>
      <c r="AZ156" s="50">
        <v>3542650</v>
      </c>
      <c r="BA156" s="50">
        <v>465</v>
      </c>
      <c r="BB156" s="49">
        <v>26.130421924265733</v>
      </c>
      <c r="BC156" s="52" t="s">
        <v>799</v>
      </c>
      <c r="BD156" s="52" t="s">
        <v>788</v>
      </c>
      <c r="BE156" s="52" t="s">
        <v>806</v>
      </c>
      <c r="BF156" s="52" t="s">
        <v>1037</v>
      </c>
    </row>
    <row r="157" spans="1:58" x14ac:dyDescent="0.2">
      <c r="A157" s="47">
        <v>178571</v>
      </c>
      <c r="B157" s="48" t="s">
        <v>381</v>
      </c>
      <c r="C157" s="48">
        <v>102109.63</v>
      </c>
      <c r="D157" s="48">
        <v>120100</v>
      </c>
      <c r="E157" s="48">
        <v>15</v>
      </c>
      <c r="F157" s="49">
        <v>25.506152373022481</v>
      </c>
      <c r="G157" s="48">
        <v>-0.37</v>
      </c>
      <c r="H157" s="48">
        <v>0</v>
      </c>
      <c r="I157" s="48">
        <v>0</v>
      </c>
      <c r="J157" s="49">
        <v>0</v>
      </c>
      <c r="K157" s="50">
        <v>241744.64000000001</v>
      </c>
      <c r="L157" s="50">
        <v>379280</v>
      </c>
      <c r="M157" s="50">
        <v>49.5</v>
      </c>
      <c r="N157" s="51">
        <v>19.121333052098716</v>
      </c>
      <c r="O157" s="48"/>
      <c r="P157" s="48"/>
      <c r="Q157" s="48"/>
      <c r="R157" s="49">
        <v>0</v>
      </c>
      <c r="S157" s="48"/>
      <c r="T157" s="48"/>
      <c r="U157" s="48"/>
      <c r="V157" s="49">
        <v>0</v>
      </c>
      <c r="W157" s="48"/>
      <c r="X157" s="48"/>
      <c r="Y157" s="48"/>
      <c r="Z157" s="49">
        <v>0</v>
      </c>
      <c r="AA157" s="48"/>
      <c r="AB157" s="48"/>
      <c r="AC157" s="48"/>
      <c r="AD157" s="49">
        <v>0</v>
      </c>
      <c r="AE157" s="48"/>
      <c r="AF157" s="48"/>
      <c r="AG157" s="48"/>
      <c r="AH157" s="49">
        <v>0</v>
      </c>
      <c r="AI157" s="48"/>
      <c r="AJ157" s="48"/>
      <c r="AK157" s="48"/>
      <c r="AL157" s="49">
        <v>0</v>
      </c>
      <c r="AM157" s="48"/>
      <c r="AN157" s="48"/>
      <c r="AO157" s="48"/>
      <c r="AP157" s="49">
        <v>0</v>
      </c>
      <c r="AQ157" s="48"/>
      <c r="AR157" s="50"/>
      <c r="AS157" s="50"/>
      <c r="AT157" s="51">
        <v>0</v>
      </c>
      <c r="AU157" s="48"/>
      <c r="AV157" s="50"/>
      <c r="AW157" s="50"/>
      <c r="AX157" s="51">
        <v>0</v>
      </c>
      <c r="AY157" s="50">
        <v>343853.9</v>
      </c>
      <c r="AZ157" s="50">
        <v>499380</v>
      </c>
      <c r="BA157" s="50">
        <v>64.5</v>
      </c>
      <c r="BB157" s="49">
        <v>21.345410108534583</v>
      </c>
      <c r="BC157" s="52" t="s">
        <v>799</v>
      </c>
      <c r="BD157" s="52" t="s">
        <v>788</v>
      </c>
      <c r="BE157" s="52" t="s">
        <v>806</v>
      </c>
      <c r="BF157" s="52" t="s">
        <v>1037</v>
      </c>
    </row>
    <row r="158" spans="1:58" x14ac:dyDescent="0.2">
      <c r="A158" s="47">
        <v>178660</v>
      </c>
      <c r="B158" s="48" t="s">
        <v>384</v>
      </c>
      <c r="C158" s="48">
        <v>-464.2</v>
      </c>
      <c r="D158" s="48">
        <v>39450</v>
      </c>
      <c r="E158" s="48">
        <v>5</v>
      </c>
      <c r="F158" s="49">
        <v>-0.35300380228136879</v>
      </c>
      <c r="G158" s="48">
        <v>95485.81</v>
      </c>
      <c r="H158" s="48">
        <v>139325</v>
      </c>
      <c r="I158" s="48">
        <v>17.5</v>
      </c>
      <c r="J158" s="49">
        <v>21.245721227346134</v>
      </c>
      <c r="K158" s="50">
        <v>105785.81</v>
      </c>
      <c r="L158" s="50">
        <v>112350</v>
      </c>
      <c r="M158" s="50">
        <v>15</v>
      </c>
      <c r="N158" s="51">
        <v>28.247212283044057</v>
      </c>
      <c r="O158" s="48"/>
      <c r="P158" s="48"/>
      <c r="Q158" s="48"/>
      <c r="R158" s="49">
        <v>0</v>
      </c>
      <c r="S158" s="48"/>
      <c r="T158" s="48"/>
      <c r="U158" s="48"/>
      <c r="V158" s="49">
        <v>0</v>
      </c>
      <c r="W158" s="48"/>
      <c r="X158" s="48"/>
      <c r="Y158" s="48"/>
      <c r="Z158" s="49">
        <v>0</v>
      </c>
      <c r="AA158" s="48"/>
      <c r="AB158" s="48"/>
      <c r="AC158" s="48"/>
      <c r="AD158" s="49">
        <v>0</v>
      </c>
      <c r="AE158" s="48"/>
      <c r="AF158" s="48"/>
      <c r="AG158" s="48"/>
      <c r="AH158" s="49">
        <v>0</v>
      </c>
      <c r="AI158" s="48"/>
      <c r="AJ158" s="48"/>
      <c r="AK158" s="48"/>
      <c r="AL158" s="49">
        <v>0</v>
      </c>
      <c r="AM158" s="48"/>
      <c r="AN158" s="48"/>
      <c r="AO158" s="48"/>
      <c r="AP158" s="49">
        <v>0</v>
      </c>
      <c r="AQ158" s="48"/>
      <c r="AR158" s="50"/>
      <c r="AS158" s="50"/>
      <c r="AT158" s="51">
        <v>0</v>
      </c>
      <c r="AU158" s="48"/>
      <c r="AV158" s="50"/>
      <c r="AW158" s="50"/>
      <c r="AX158" s="51">
        <v>0</v>
      </c>
      <c r="AY158" s="50">
        <v>200807.41999999998</v>
      </c>
      <c r="AZ158" s="50">
        <v>291125</v>
      </c>
      <c r="BA158" s="50">
        <v>37.5</v>
      </c>
      <c r="BB158" s="49">
        <v>21.38267074280807</v>
      </c>
      <c r="BC158" s="52" t="s">
        <v>799</v>
      </c>
      <c r="BD158" s="52" t="s">
        <v>788</v>
      </c>
      <c r="BE158" s="52" t="s">
        <v>806</v>
      </c>
      <c r="BF158" s="52" t="s">
        <v>1037</v>
      </c>
    </row>
    <row r="159" spans="1:58" x14ac:dyDescent="0.2">
      <c r="A159" s="47">
        <v>203057</v>
      </c>
      <c r="B159" s="48" t="s">
        <v>495</v>
      </c>
      <c r="C159" s="48">
        <v>-2819.99</v>
      </c>
      <c r="D159" s="48">
        <v>0</v>
      </c>
      <c r="E159" s="48">
        <v>0</v>
      </c>
      <c r="F159" s="49">
        <v>0</v>
      </c>
      <c r="G159" s="48">
        <v>-2819.99</v>
      </c>
      <c r="H159" s="48">
        <v>0</v>
      </c>
      <c r="I159" s="48">
        <v>0</v>
      </c>
      <c r="J159" s="49">
        <v>0</v>
      </c>
      <c r="K159" s="50">
        <v>-2819.99</v>
      </c>
      <c r="L159" s="50">
        <v>0</v>
      </c>
      <c r="M159" s="50">
        <v>0</v>
      </c>
      <c r="N159" s="51">
        <v>0</v>
      </c>
      <c r="O159" s="48"/>
      <c r="P159" s="48"/>
      <c r="Q159" s="48"/>
      <c r="R159" s="49">
        <v>0</v>
      </c>
      <c r="S159" s="48"/>
      <c r="T159" s="48"/>
      <c r="U159" s="48"/>
      <c r="V159" s="49">
        <v>0</v>
      </c>
      <c r="W159" s="48"/>
      <c r="X159" s="48"/>
      <c r="Y159" s="48"/>
      <c r="Z159" s="49">
        <v>0</v>
      </c>
      <c r="AA159" s="48"/>
      <c r="AB159" s="48"/>
      <c r="AC159" s="48"/>
      <c r="AD159" s="49">
        <v>0</v>
      </c>
      <c r="AE159" s="48"/>
      <c r="AF159" s="48"/>
      <c r="AG159" s="48"/>
      <c r="AH159" s="49">
        <v>0</v>
      </c>
      <c r="AI159" s="48"/>
      <c r="AJ159" s="48"/>
      <c r="AK159" s="48"/>
      <c r="AL159" s="49">
        <v>0</v>
      </c>
      <c r="AM159" s="48"/>
      <c r="AN159" s="48"/>
      <c r="AO159" s="48"/>
      <c r="AP159" s="49">
        <v>0</v>
      </c>
      <c r="AQ159" s="48"/>
      <c r="AR159" s="50"/>
      <c r="AS159" s="50"/>
      <c r="AT159" s="51">
        <v>0</v>
      </c>
      <c r="AU159" s="48"/>
      <c r="AV159" s="50"/>
      <c r="AW159" s="50"/>
      <c r="AX159" s="51">
        <v>0</v>
      </c>
      <c r="AY159" s="50">
        <v>-8459.9699999999993</v>
      </c>
      <c r="AZ159" s="50">
        <v>0</v>
      </c>
      <c r="BA159" s="50">
        <v>0</v>
      </c>
      <c r="BB159" s="49">
        <v>0</v>
      </c>
      <c r="BC159" s="52" t="s">
        <v>799</v>
      </c>
      <c r="BD159" s="52" t="s">
        <v>788</v>
      </c>
      <c r="BE159" s="52" t="s">
        <v>806</v>
      </c>
      <c r="BF159" s="52" t="s">
        <v>1037</v>
      </c>
    </row>
    <row r="160" spans="1:58" x14ac:dyDescent="0.2">
      <c r="A160" s="47">
        <v>203455</v>
      </c>
      <c r="B160" s="48" t="s">
        <v>508</v>
      </c>
      <c r="C160" s="48">
        <v>584282.09</v>
      </c>
      <c r="D160" s="48">
        <v>667100</v>
      </c>
      <c r="E160" s="48">
        <v>90</v>
      </c>
      <c r="F160" s="49">
        <v>26.275614900314793</v>
      </c>
      <c r="G160" s="48">
        <v>113753.09</v>
      </c>
      <c r="H160" s="48">
        <v>0</v>
      </c>
      <c r="I160" s="48">
        <v>0</v>
      </c>
      <c r="J160" s="49">
        <v>0</v>
      </c>
      <c r="K160" s="50">
        <v>-8735.91</v>
      </c>
      <c r="L160" s="50">
        <v>0</v>
      </c>
      <c r="M160" s="50">
        <v>0</v>
      </c>
      <c r="N160" s="51">
        <v>0</v>
      </c>
      <c r="O160" s="48"/>
      <c r="P160" s="48"/>
      <c r="Q160" s="48"/>
      <c r="R160" s="49">
        <v>0</v>
      </c>
      <c r="S160" s="48"/>
      <c r="T160" s="48"/>
      <c r="U160" s="48"/>
      <c r="V160" s="49">
        <v>0</v>
      </c>
      <c r="W160" s="48"/>
      <c r="X160" s="48"/>
      <c r="Y160" s="48"/>
      <c r="Z160" s="49">
        <v>0</v>
      </c>
      <c r="AA160" s="48"/>
      <c r="AB160" s="48"/>
      <c r="AC160" s="48"/>
      <c r="AD160" s="49">
        <v>0</v>
      </c>
      <c r="AE160" s="48"/>
      <c r="AF160" s="48"/>
      <c r="AG160" s="48"/>
      <c r="AH160" s="49">
        <v>0</v>
      </c>
      <c r="AI160" s="48"/>
      <c r="AJ160" s="48"/>
      <c r="AK160" s="48"/>
      <c r="AL160" s="49">
        <v>0</v>
      </c>
      <c r="AM160" s="48"/>
      <c r="AN160" s="48"/>
      <c r="AO160" s="48"/>
      <c r="AP160" s="49">
        <v>0</v>
      </c>
      <c r="AQ160" s="48"/>
      <c r="AR160" s="50"/>
      <c r="AS160" s="50"/>
      <c r="AT160" s="51">
        <v>0</v>
      </c>
      <c r="AU160" s="48"/>
      <c r="AV160" s="50"/>
      <c r="AW160" s="50"/>
      <c r="AX160" s="51">
        <v>0</v>
      </c>
      <c r="AY160" s="50">
        <v>689299.2699999999</v>
      </c>
      <c r="AZ160" s="50">
        <v>667100</v>
      </c>
      <c r="BA160" s="50">
        <v>90</v>
      </c>
      <c r="BB160" s="49">
        <v>32.031595517913352</v>
      </c>
      <c r="BC160" s="52" t="s">
        <v>799</v>
      </c>
      <c r="BD160" s="52" t="s">
        <v>788</v>
      </c>
      <c r="BE160" s="52" t="s">
        <v>806</v>
      </c>
      <c r="BF160" s="52" t="s">
        <v>1037</v>
      </c>
    </row>
    <row r="161" spans="1:58" x14ac:dyDescent="0.2">
      <c r="A161" s="47">
        <v>203520</v>
      </c>
      <c r="B161" s="48" t="s">
        <v>510</v>
      </c>
      <c r="C161" s="48">
        <v>322615.8</v>
      </c>
      <c r="D161" s="48">
        <v>277900</v>
      </c>
      <c r="E161" s="48">
        <v>35</v>
      </c>
      <c r="F161" s="49">
        <v>34.827182439726514</v>
      </c>
      <c r="G161" s="48">
        <v>119910.8</v>
      </c>
      <c r="H161" s="48">
        <v>130799</v>
      </c>
      <c r="I161" s="48">
        <v>16.100000000000001</v>
      </c>
      <c r="J161" s="49">
        <v>28.41944357372763</v>
      </c>
      <c r="K161" s="50">
        <v>364696.3</v>
      </c>
      <c r="L161" s="50">
        <v>753716.5</v>
      </c>
      <c r="M161" s="50">
        <v>96.85</v>
      </c>
      <c r="N161" s="51">
        <v>14.515920773924943</v>
      </c>
      <c r="O161" s="48"/>
      <c r="P161" s="48"/>
      <c r="Q161" s="48"/>
      <c r="R161" s="49">
        <v>0</v>
      </c>
      <c r="S161" s="48"/>
      <c r="T161" s="48"/>
      <c r="U161" s="48"/>
      <c r="V161" s="49">
        <v>0</v>
      </c>
      <c r="W161" s="48"/>
      <c r="X161" s="48"/>
      <c r="Y161" s="48"/>
      <c r="Z161" s="49">
        <v>0</v>
      </c>
      <c r="AA161" s="48"/>
      <c r="AB161" s="48"/>
      <c r="AC161" s="48"/>
      <c r="AD161" s="49">
        <v>0</v>
      </c>
      <c r="AE161" s="48"/>
      <c r="AF161" s="48"/>
      <c r="AG161" s="48"/>
      <c r="AH161" s="49">
        <v>0</v>
      </c>
      <c r="AI161" s="48"/>
      <c r="AJ161" s="48"/>
      <c r="AK161" s="48"/>
      <c r="AL161" s="49">
        <v>0</v>
      </c>
      <c r="AM161" s="48"/>
      <c r="AN161" s="48"/>
      <c r="AO161" s="48"/>
      <c r="AP161" s="49">
        <v>0</v>
      </c>
      <c r="AQ161" s="48"/>
      <c r="AR161" s="50"/>
      <c r="AS161" s="50"/>
      <c r="AT161" s="51">
        <v>0</v>
      </c>
      <c r="AU161" s="48"/>
      <c r="AV161" s="50"/>
      <c r="AW161" s="50"/>
      <c r="AX161" s="51">
        <v>0</v>
      </c>
      <c r="AY161" s="50">
        <v>807222.89999999991</v>
      </c>
      <c r="AZ161" s="50">
        <v>1162415.5</v>
      </c>
      <c r="BA161" s="50">
        <v>147.94999999999999</v>
      </c>
      <c r="BB161" s="49">
        <v>21.527508795262964</v>
      </c>
      <c r="BC161" s="52" t="s">
        <v>799</v>
      </c>
      <c r="BD161" s="52" t="s">
        <v>788</v>
      </c>
      <c r="BE161" s="52" t="s">
        <v>806</v>
      </c>
      <c r="BF161" s="52" t="s">
        <v>1037</v>
      </c>
    </row>
    <row r="162" spans="1:58" x14ac:dyDescent="0.2">
      <c r="A162" s="47">
        <v>203770</v>
      </c>
      <c r="B162" s="48" t="s">
        <v>519</v>
      </c>
      <c r="C162" s="48">
        <v>-840</v>
      </c>
      <c r="D162" s="48">
        <v>0</v>
      </c>
      <c r="E162" s="48">
        <v>0</v>
      </c>
      <c r="F162" s="49">
        <v>0</v>
      </c>
      <c r="G162" s="48">
        <v>-840</v>
      </c>
      <c r="H162" s="48">
        <v>0</v>
      </c>
      <c r="I162" s="48">
        <v>0</v>
      </c>
      <c r="J162" s="49">
        <v>0</v>
      </c>
      <c r="K162" s="50">
        <v>-840</v>
      </c>
      <c r="L162" s="50">
        <v>0</v>
      </c>
      <c r="M162" s="50">
        <v>0</v>
      </c>
      <c r="N162" s="51">
        <v>0</v>
      </c>
      <c r="O162" s="48"/>
      <c r="P162" s="48"/>
      <c r="Q162" s="48"/>
      <c r="R162" s="49">
        <v>0</v>
      </c>
      <c r="S162" s="48"/>
      <c r="T162" s="48"/>
      <c r="U162" s="48"/>
      <c r="V162" s="49">
        <v>0</v>
      </c>
      <c r="W162" s="48"/>
      <c r="X162" s="48"/>
      <c r="Y162" s="48"/>
      <c r="Z162" s="49">
        <v>0</v>
      </c>
      <c r="AA162" s="48"/>
      <c r="AB162" s="48"/>
      <c r="AC162" s="48"/>
      <c r="AD162" s="49">
        <v>0</v>
      </c>
      <c r="AE162" s="48"/>
      <c r="AF162" s="48"/>
      <c r="AG162" s="48"/>
      <c r="AH162" s="49">
        <v>0</v>
      </c>
      <c r="AI162" s="48"/>
      <c r="AJ162" s="48"/>
      <c r="AK162" s="48"/>
      <c r="AL162" s="49">
        <v>0</v>
      </c>
      <c r="AM162" s="48"/>
      <c r="AN162" s="48"/>
      <c r="AO162" s="48"/>
      <c r="AP162" s="49">
        <v>0</v>
      </c>
      <c r="AQ162" s="48"/>
      <c r="AR162" s="50"/>
      <c r="AS162" s="50"/>
      <c r="AT162" s="51">
        <v>0</v>
      </c>
      <c r="AU162" s="48"/>
      <c r="AV162" s="50"/>
      <c r="AW162" s="50"/>
      <c r="AX162" s="51">
        <v>0</v>
      </c>
      <c r="AY162" s="50">
        <v>-2520</v>
      </c>
      <c r="AZ162" s="50">
        <v>0</v>
      </c>
      <c r="BA162" s="50">
        <v>0</v>
      </c>
      <c r="BB162" s="49">
        <v>0</v>
      </c>
      <c r="BC162" s="52" t="s">
        <v>799</v>
      </c>
      <c r="BD162" s="52" t="s">
        <v>788</v>
      </c>
      <c r="BE162" s="52" t="s">
        <v>806</v>
      </c>
      <c r="BF162" s="52" t="s">
        <v>1037</v>
      </c>
    </row>
    <row r="163" spans="1:58" x14ac:dyDescent="0.2">
      <c r="A163" s="47">
        <v>204422</v>
      </c>
      <c r="B163" s="48" t="s">
        <v>528</v>
      </c>
      <c r="C163" s="48">
        <v>-20543</v>
      </c>
      <c r="D163" s="48">
        <v>492600</v>
      </c>
      <c r="E163" s="48">
        <v>65</v>
      </c>
      <c r="F163" s="49">
        <v>-1.2510962241169306</v>
      </c>
      <c r="G163" s="48">
        <v>234057</v>
      </c>
      <c r="H163" s="48">
        <v>267900</v>
      </c>
      <c r="I163" s="48">
        <v>35</v>
      </c>
      <c r="J163" s="49">
        <v>27.083863381858901</v>
      </c>
      <c r="K163" s="50">
        <v>-23093</v>
      </c>
      <c r="L163" s="50">
        <v>0</v>
      </c>
      <c r="M163" s="50">
        <v>0</v>
      </c>
      <c r="N163" s="51">
        <v>0</v>
      </c>
      <c r="O163" s="48"/>
      <c r="P163" s="48"/>
      <c r="Q163" s="48"/>
      <c r="R163" s="49">
        <v>0</v>
      </c>
      <c r="S163" s="48"/>
      <c r="T163" s="48"/>
      <c r="U163" s="48"/>
      <c r="V163" s="49">
        <v>0</v>
      </c>
      <c r="W163" s="48"/>
      <c r="X163" s="48"/>
      <c r="Y163" s="48"/>
      <c r="Z163" s="49">
        <v>0</v>
      </c>
      <c r="AA163" s="48"/>
      <c r="AB163" s="48"/>
      <c r="AC163" s="48"/>
      <c r="AD163" s="49">
        <v>0</v>
      </c>
      <c r="AE163" s="48"/>
      <c r="AF163" s="48"/>
      <c r="AG163" s="48"/>
      <c r="AH163" s="49">
        <v>0</v>
      </c>
      <c r="AI163" s="48"/>
      <c r="AJ163" s="48"/>
      <c r="AK163" s="48"/>
      <c r="AL163" s="49">
        <v>0</v>
      </c>
      <c r="AM163" s="48"/>
      <c r="AN163" s="48"/>
      <c r="AO163" s="48"/>
      <c r="AP163" s="49">
        <v>0</v>
      </c>
      <c r="AQ163" s="48"/>
      <c r="AR163" s="50"/>
      <c r="AS163" s="50"/>
      <c r="AT163" s="51">
        <v>0</v>
      </c>
      <c r="AU163" s="48"/>
      <c r="AV163" s="50"/>
      <c r="AW163" s="50"/>
      <c r="AX163" s="51">
        <v>0</v>
      </c>
      <c r="AY163" s="50">
        <v>190421</v>
      </c>
      <c r="AZ163" s="50">
        <v>760500</v>
      </c>
      <c r="BA163" s="50">
        <v>100</v>
      </c>
      <c r="BB163" s="49">
        <v>7.7620657462195926</v>
      </c>
      <c r="BC163" s="52" t="s">
        <v>799</v>
      </c>
      <c r="BD163" s="52" t="s">
        <v>788</v>
      </c>
      <c r="BE163" s="52" t="s">
        <v>806</v>
      </c>
      <c r="BF163" s="52" t="s">
        <v>1037</v>
      </c>
    </row>
    <row r="164" spans="1:58" x14ac:dyDescent="0.2">
      <c r="A164" s="47">
        <v>204566</v>
      </c>
      <c r="B164" s="48" t="s">
        <v>533</v>
      </c>
      <c r="C164" s="48">
        <v>-6790</v>
      </c>
      <c r="D164" s="48">
        <v>0</v>
      </c>
      <c r="E164" s="48">
        <v>0</v>
      </c>
      <c r="F164" s="49">
        <v>0</v>
      </c>
      <c r="G164" s="48">
        <v>-6790</v>
      </c>
      <c r="H164" s="48">
        <v>0</v>
      </c>
      <c r="I164" s="48">
        <v>0</v>
      </c>
      <c r="J164" s="49">
        <v>0</v>
      </c>
      <c r="K164" s="50">
        <v>-6790</v>
      </c>
      <c r="L164" s="50">
        <v>0</v>
      </c>
      <c r="M164" s="50">
        <v>0</v>
      </c>
      <c r="N164" s="51">
        <v>0</v>
      </c>
      <c r="O164" s="48"/>
      <c r="P164" s="48"/>
      <c r="Q164" s="48"/>
      <c r="R164" s="49">
        <v>0</v>
      </c>
      <c r="S164" s="48"/>
      <c r="T164" s="48"/>
      <c r="U164" s="48"/>
      <c r="V164" s="49">
        <v>0</v>
      </c>
      <c r="W164" s="48"/>
      <c r="X164" s="48"/>
      <c r="Y164" s="48"/>
      <c r="Z164" s="49">
        <v>0</v>
      </c>
      <c r="AA164" s="48"/>
      <c r="AB164" s="48"/>
      <c r="AC164" s="48"/>
      <c r="AD164" s="49">
        <v>0</v>
      </c>
      <c r="AE164" s="48"/>
      <c r="AF164" s="48"/>
      <c r="AG164" s="48"/>
      <c r="AH164" s="49">
        <v>0</v>
      </c>
      <c r="AI164" s="48"/>
      <c r="AJ164" s="48"/>
      <c r="AK164" s="48"/>
      <c r="AL164" s="49">
        <v>0</v>
      </c>
      <c r="AM164" s="48"/>
      <c r="AN164" s="48"/>
      <c r="AO164" s="48"/>
      <c r="AP164" s="49">
        <v>0</v>
      </c>
      <c r="AQ164" s="48"/>
      <c r="AR164" s="50"/>
      <c r="AS164" s="50"/>
      <c r="AT164" s="51">
        <v>0</v>
      </c>
      <c r="AU164" s="48"/>
      <c r="AV164" s="50"/>
      <c r="AW164" s="50"/>
      <c r="AX164" s="51">
        <v>0</v>
      </c>
      <c r="AY164" s="50">
        <v>-20370</v>
      </c>
      <c r="AZ164" s="50">
        <v>0</v>
      </c>
      <c r="BA164" s="50">
        <v>0</v>
      </c>
      <c r="BB164" s="49">
        <v>0</v>
      </c>
      <c r="BC164" s="52" t="s">
        <v>799</v>
      </c>
      <c r="BD164" s="52" t="s">
        <v>788</v>
      </c>
      <c r="BE164" s="52" t="s">
        <v>806</v>
      </c>
      <c r="BF164" s="52" t="s">
        <v>1037</v>
      </c>
    </row>
    <row r="165" spans="1:58" x14ac:dyDescent="0.2">
      <c r="A165" s="47">
        <v>206102</v>
      </c>
      <c r="B165" s="48" t="s">
        <v>566</v>
      </c>
      <c r="C165" s="48">
        <v>1118191.23</v>
      </c>
      <c r="D165" s="48">
        <v>1285340</v>
      </c>
      <c r="E165" s="48">
        <v>156</v>
      </c>
      <c r="F165" s="49">
        <v>26.098726329220284</v>
      </c>
      <c r="G165" s="48">
        <v>913697.25</v>
      </c>
      <c r="H165" s="48">
        <v>1285721.5</v>
      </c>
      <c r="I165" s="48">
        <v>162.35</v>
      </c>
      <c r="J165" s="49">
        <v>22.030132303146519</v>
      </c>
      <c r="K165" s="50">
        <v>1294737</v>
      </c>
      <c r="L165" s="50">
        <v>931800</v>
      </c>
      <c r="M165" s="50">
        <v>120</v>
      </c>
      <c r="N165" s="51">
        <v>41.685028976175147</v>
      </c>
      <c r="O165" s="48"/>
      <c r="P165" s="48"/>
      <c r="Q165" s="48"/>
      <c r="R165" s="49">
        <v>0</v>
      </c>
      <c r="S165" s="48"/>
      <c r="T165" s="48"/>
      <c r="U165" s="48"/>
      <c r="V165" s="49">
        <v>0</v>
      </c>
      <c r="W165" s="48"/>
      <c r="X165" s="48"/>
      <c r="Y165" s="48"/>
      <c r="Z165" s="49">
        <v>0</v>
      </c>
      <c r="AA165" s="48"/>
      <c r="AB165" s="48"/>
      <c r="AC165" s="48"/>
      <c r="AD165" s="49">
        <v>0</v>
      </c>
      <c r="AE165" s="48"/>
      <c r="AF165" s="48"/>
      <c r="AG165" s="48"/>
      <c r="AH165" s="49">
        <v>0</v>
      </c>
      <c r="AI165" s="48"/>
      <c r="AJ165" s="48"/>
      <c r="AK165" s="48"/>
      <c r="AL165" s="49">
        <v>0</v>
      </c>
      <c r="AM165" s="48"/>
      <c r="AN165" s="48"/>
      <c r="AO165" s="48"/>
      <c r="AP165" s="49">
        <v>0</v>
      </c>
      <c r="AQ165" s="48"/>
      <c r="AR165" s="50"/>
      <c r="AS165" s="50"/>
      <c r="AT165" s="51">
        <v>0</v>
      </c>
      <c r="AU165" s="48"/>
      <c r="AV165" s="50"/>
      <c r="AW165" s="50"/>
      <c r="AX165" s="51">
        <v>0</v>
      </c>
      <c r="AY165" s="50">
        <v>3326625.48</v>
      </c>
      <c r="AZ165" s="50">
        <v>3502861.5</v>
      </c>
      <c r="BA165" s="50">
        <v>438.35</v>
      </c>
      <c r="BB165" s="49">
        <v>29.440327537928635</v>
      </c>
      <c r="BC165" s="52" t="s">
        <v>799</v>
      </c>
      <c r="BD165" s="52" t="s">
        <v>788</v>
      </c>
      <c r="BE165" s="52" t="s">
        <v>806</v>
      </c>
      <c r="BF165" s="52" t="s">
        <v>1037</v>
      </c>
    </row>
    <row r="166" spans="1:58" x14ac:dyDescent="0.2">
      <c r="A166" s="47">
        <v>207379</v>
      </c>
      <c r="B166" s="48" t="s">
        <v>591</v>
      </c>
      <c r="C166" s="48">
        <v>692301.12</v>
      </c>
      <c r="D166" s="48">
        <v>1157825</v>
      </c>
      <c r="E166" s="48">
        <v>142.5</v>
      </c>
      <c r="F166" s="49">
        <v>17.937973009738087</v>
      </c>
      <c r="G166" s="48">
        <v>566453.63</v>
      </c>
      <c r="H166" s="48">
        <v>911154.5</v>
      </c>
      <c r="I166" s="48">
        <v>112.55</v>
      </c>
      <c r="J166" s="49">
        <v>19.272321576637111</v>
      </c>
      <c r="K166" s="50">
        <v>655457.88</v>
      </c>
      <c r="L166" s="50">
        <v>830450</v>
      </c>
      <c r="M166" s="50">
        <v>105</v>
      </c>
      <c r="N166" s="51">
        <v>23.678410981997711</v>
      </c>
      <c r="O166" s="48"/>
      <c r="P166" s="48"/>
      <c r="Q166" s="48"/>
      <c r="R166" s="49">
        <v>0</v>
      </c>
      <c r="S166" s="48"/>
      <c r="T166" s="48"/>
      <c r="U166" s="48"/>
      <c r="V166" s="49">
        <v>0</v>
      </c>
      <c r="W166" s="48"/>
      <c r="X166" s="48"/>
      <c r="Y166" s="48"/>
      <c r="Z166" s="49">
        <v>0</v>
      </c>
      <c r="AA166" s="48"/>
      <c r="AB166" s="48"/>
      <c r="AC166" s="48"/>
      <c r="AD166" s="49">
        <v>0</v>
      </c>
      <c r="AE166" s="48"/>
      <c r="AF166" s="48"/>
      <c r="AG166" s="48"/>
      <c r="AH166" s="49">
        <v>0</v>
      </c>
      <c r="AI166" s="48"/>
      <c r="AJ166" s="48"/>
      <c r="AK166" s="48"/>
      <c r="AL166" s="49">
        <v>0</v>
      </c>
      <c r="AM166" s="48"/>
      <c r="AN166" s="48"/>
      <c r="AO166" s="48"/>
      <c r="AP166" s="49">
        <v>0</v>
      </c>
      <c r="AQ166" s="48"/>
      <c r="AR166" s="50"/>
      <c r="AS166" s="50"/>
      <c r="AT166" s="51">
        <v>0</v>
      </c>
      <c r="AU166" s="48"/>
      <c r="AV166" s="50"/>
      <c r="AW166" s="50"/>
      <c r="AX166" s="51">
        <v>0</v>
      </c>
      <c r="AY166" s="50">
        <v>1914212.63</v>
      </c>
      <c r="AZ166" s="50">
        <v>2899429.5</v>
      </c>
      <c r="BA166" s="50">
        <v>360.05</v>
      </c>
      <c r="BB166" s="49">
        <v>20.466299156437497</v>
      </c>
      <c r="BC166" s="52" t="s">
        <v>799</v>
      </c>
      <c r="BD166" s="52" t="s">
        <v>788</v>
      </c>
      <c r="BE166" s="52" t="s">
        <v>806</v>
      </c>
      <c r="BF166" s="52" t="s">
        <v>1037</v>
      </c>
    </row>
    <row r="167" spans="1:58" x14ac:dyDescent="0.2">
      <c r="A167" s="47">
        <v>208628</v>
      </c>
      <c r="B167" s="48" t="s">
        <v>626</v>
      </c>
      <c r="C167" s="48">
        <v>805429.02</v>
      </c>
      <c r="D167" s="48">
        <v>1339300</v>
      </c>
      <c r="E167" s="48">
        <v>170</v>
      </c>
      <c r="F167" s="49">
        <v>18.0414176062122</v>
      </c>
      <c r="G167" s="48">
        <v>702362</v>
      </c>
      <c r="H167" s="48">
        <v>1035485</v>
      </c>
      <c r="I167" s="48">
        <v>130.5</v>
      </c>
      <c r="J167" s="49">
        <v>21.027076201007258</v>
      </c>
      <c r="K167" s="50">
        <v>590427</v>
      </c>
      <c r="L167" s="50">
        <v>852641</v>
      </c>
      <c r="M167" s="50">
        <v>110.9</v>
      </c>
      <c r="N167" s="51">
        <v>20.774053792862414</v>
      </c>
      <c r="O167" s="48"/>
      <c r="P167" s="48"/>
      <c r="Q167" s="48"/>
      <c r="R167" s="49">
        <v>0</v>
      </c>
      <c r="S167" s="48"/>
      <c r="T167" s="48"/>
      <c r="U167" s="48"/>
      <c r="V167" s="49">
        <v>0</v>
      </c>
      <c r="W167" s="48"/>
      <c r="X167" s="48"/>
      <c r="Y167" s="48"/>
      <c r="Z167" s="49">
        <v>0</v>
      </c>
      <c r="AA167" s="48"/>
      <c r="AB167" s="48"/>
      <c r="AC167" s="48"/>
      <c r="AD167" s="49">
        <v>0</v>
      </c>
      <c r="AE167" s="48"/>
      <c r="AF167" s="48"/>
      <c r="AG167" s="48"/>
      <c r="AH167" s="49">
        <v>0</v>
      </c>
      <c r="AI167" s="48"/>
      <c r="AJ167" s="48"/>
      <c r="AK167" s="48"/>
      <c r="AL167" s="49">
        <v>0</v>
      </c>
      <c r="AM167" s="48"/>
      <c r="AN167" s="48"/>
      <c r="AO167" s="48"/>
      <c r="AP167" s="49">
        <v>0</v>
      </c>
      <c r="AQ167" s="48"/>
      <c r="AR167" s="50"/>
      <c r="AS167" s="50"/>
      <c r="AT167" s="51">
        <v>0</v>
      </c>
      <c r="AU167" s="48"/>
      <c r="AV167" s="50"/>
      <c r="AW167" s="50"/>
      <c r="AX167" s="51">
        <v>0</v>
      </c>
      <c r="AY167" s="50">
        <v>2098218.02</v>
      </c>
      <c r="AZ167" s="50">
        <v>3227426</v>
      </c>
      <c r="BA167" s="50">
        <v>411.4</v>
      </c>
      <c r="BB167" s="49">
        <v>20.153756777072502</v>
      </c>
      <c r="BC167" s="52" t="s">
        <v>799</v>
      </c>
      <c r="BD167" s="52" t="s">
        <v>788</v>
      </c>
      <c r="BE167" s="52" t="s">
        <v>806</v>
      </c>
      <c r="BF167" s="52" t="s">
        <v>1037</v>
      </c>
    </row>
    <row r="168" spans="1:58" x14ac:dyDescent="0.2">
      <c r="A168" s="47">
        <v>208809</v>
      </c>
      <c r="B168" s="48" t="s">
        <v>876</v>
      </c>
      <c r="C168" s="48">
        <v>1208632.07</v>
      </c>
      <c r="D168" s="48">
        <v>1432200</v>
      </c>
      <c r="E168" s="48">
        <v>180</v>
      </c>
      <c r="F168" s="49">
        <v>25.316968370339339</v>
      </c>
      <c r="G168" s="48">
        <v>1242346.0900000001</v>
      </c>
      <c r="H168" s="48">
        <v>1427465</v>
      </c>
      <c r="I168" s="48">
        <v>178.5</v>
      </c>
      <c r="J168" s="49">
        <v>26.979806012756882</v>
      </c>
      <c r="K168" s="50">
        <v>1249304.1200000001</v>
      </c>
      <c r="L168" s="50">
        <v>1290079.5</v>
      </c>
      <c r="M168" s="50">
        <v>160.05000000000001</v>
      </c>
      <c r="N168" s="51">
        <v>29.051793784801635</v>
      </c>
      <c r="O168" s="48"/>
      <c r="P168" s="48"/>
      <c r="Q168" s="48"/>
      <c r="R168" s="49">
        <v>0</v>
      </c>
      <c r="S168" s="48"/>
      <c r="T168" s="48"/>
      <c r="U168" s="48"/>
      <c r="V168" s="49">
        <v>0</v>
      </c>
      <c r="W168" s="48"/>
      <c r="X168" s="48"/>
      <c r="Y168" s="48"/>
      <c r="Z168" s="49">
        <v>0</v>
      </c>
      <c r="AA168" s="48"/>
      <c r="AB168" s="48"/>
      <c r="AC168" s="48"/>
      <c r="AD168" s="49">
        <v>0</v>
      </c>
      <c r="AE168" s="48"/>
      <c r="AF168" s="48"/>
      <c r="AG168" s="48"/>
      <c r="AH168" s="49">
        <v>0</v>
      </c>
      <c r="AI168" s="48"/>
      <c r="AJ168" s="48"/>
      <c r="AK168" s="48"/>
      <c r="AL168" s="49">
        <v>0</v>
      </c>
      <c r="AM168" s="48"/>
      <c r="AN168" s="48"/>
      <c r="AO168" s="48"/>
      <c r="AP168" s="49">
        <v>0</v>
      </c>
      <c r="AQ168" s="48"/>
      <c r="AR168" s="50"/>
      <c r="AS168" s="50"/>
      <c r="AT168" s="51">
        <v>0</v>
      </c>
      <c r="AU168" s="48"/>
      <c r="AV168" s="50"/>
      <c r="AW168" s="50"/>
      <c r="AX168" s="51">
        <v>0</v>
      </c>
      <c r="AY168" s="50">
        <v>3700282.2800000003</v>
      </c>
      <c r="AZ168" s="50">
        <v>4149744.5</v>
      </c>
      <c r="BA168" s="50">
        <v>518.54999999999995</v>
      </c>
      <c r="BB168" s="49">
        <v>27.642364651606869</v>
      </c>
      <c r="BC168" s="52" t="s">
        <v>799</v>
      </c>
      <c r="BD168" s="52" t="s">
        <v>788</v>
      </c>
      <c r="BE168" s="52" t="s">
        <v>806</v>
      </c>
      <c r="BF168" s="52" t="s">
        <v>1037</v>
      </c>
    </row>
    <row r="169" spans="1:58" x14ac:dyDescent="0.2">
      <c r="A169" s="47">
        <v>208919</v>
      </c>
      <c r="B169" s="48" t="s">
        <v>637</v>
      </c>
      <c r="C169" s="48">
        <v>854424.06</v>
      </c>
      <c r="D169" s="48">
        <v>0</v>
      </c>
      <c r="E169" s="48">
        <v>0</v>
      </c>
      <c r="F169" s="49">
        <v>0</v>
      </c>
      <c r="G169" s="48">
        <v>854424.06</v>
      </c>
      <c r="H169" s="48">
        <v>0</v>
      </c>
      <c r="I169" s="48">
        <v>0</v>
      </c>
      <c r="J169" s="49">
        <v>0</v>
      </c>
      <c r="K169" s="50">
        <v>854424.06</v>
      </c>
      <c r="L169" s="50">
        <v>0</v>
      </c>
      <c r="M169" s="50">
        <v>0</v>
      </c>
      <c r="N169" s="51">
        <v>0</v>
      </c>
      <c r="O169" s="48"/>
      <c r="P169" s="48"/>
      <c r="Q169" s="48"/>
      <c r="R169" s="49">
        <v>0</v>
      </c>
      <c r="S169" s="48"/>
      <c r="T169" s="48"/>
      <c r="U169" s="48"/>
      <c r="V169" s="49">
        <v>0</v>
      </c>
      <c r="W169" s="48"/>
      <c r="X169" s="48"/>
      <c r="Y169" s="48"/>
      <c r="Z169" s="49">
        <v>0</v>
      </c>
      <c r="AA169" s="48"/>
      <c r="AB169" s="48"/>
      <c r="AC169" s="48"/>
      <c r="AD169" s="49">
        <v>0</v>
      </c>
      <c r="AE169" s="48"/>
      <c r="AF169" s="48"/>
      <c r="AG169" s="48"/>
      <c r="AH169" s="49">
        <v>0</v>
      </c>
      <c r="AI169" s="48"/>
      <c r="AJ169" s="48"/>
      <c r="AK169" s="48"/>
      <c r="AL169" s="49">
        <v>0</v>
      </c>
      <c r="AM169" s="48"/>
      <c r="AN169" s="48"/>
      <c r="AO169" s="48"/>
      <c r="AP169" s="49">
        <v>0</v>
      </c>
      <c r="AQ169" s="48"/>
      <c r="AR169" s="50"/>
      <c r="AS169" s="50"/>
      <c r="AT169" s="51">
        <v>0</v>
      </c>
      <c r="AU169" s="48"/>
      <c r="AV169" s="50"/>
      <c r="AW169" s="50"/>
      <c r="AX169" s="51">
        <v>0</v>
      </c>
      <c r="AY169" s="50">
        <v>2563272.1800000002</v>
      </c>
      <c r="AZ169" s="50">
        <v>0</v>
      </c>
      <c r="BA169" s="50">
        <v>0</v>
      </c>
      <c r="BB169" s="49">
        <v>0</v>
      </c>
      <c r="BC169" s="52" t="s">
        <v>799</v>
      </c>
      <c r="BD169" s="52" t="s">
        <v>788</v>
      </c>
      <c r="BE169" s="52" t="s">
        <v>806</v>
      </c>
      <c r="BF169" s="52" t="s">
        <v>1037</v>
      </c>
    </row>
    <row r="170" spans="1:58" x14ac:dyDescent="0.2">
      <c r="A170" s="47">
        <v>210451</v>
      </c>
      <c r="B170" s="48" t="s">
        <v>591</v>
      </c>
      <c r="C170" s="48">
        <v>83600</v>
      </c>
      <c r="D170" s="48">
        <v>0</v>
      </c>
      <c r="E170" s="48">
        <v>0</v>
      </c>
      <c r="F170" s="49">
        <v>0</v>
      </c>
      <c r="G170" s="48">
        <v>83600</v>
      </c>
      <c r="H170" s="48">
        <v>0</v>
      </c>
      <c r="I170" s="48">
        <v>0</v>
      </c>
      <c r="J170" s="49">
        <v>0</v>
      </c>
      <c r="K170" s="50">
        <v>83600</v>
      </c>
      <c r="L170" s="50">
        <v>0</v>
      </c>
      <c r="M170" s="50">
        <v>0</v>
      </c>
      <c r="N170" s="51">
        <v>0</v>
      </c>
      <c r="O170" s="48"/>
      <c r="P170" s="48"/>
      <c r="Q170" s="48"/>
      <c r="R170" s="49">
        <v>0</v>
      </c>
      <c r="S170" s="48"/>
      <c r="T170" s="48"/>
      <c r="U170" s="48"/>
      <c r="V170" s="49">
        <v>0</v>
      </c>
      <c r="W170" s="48"/>
      <c r="X170" s="48"/>
      <c r="Y170" s="48"/>
      <c r="Z170" s="49">
        <v>0</v>
      </c>
      <c r="AA170" s="48"/>
      <c r="AB170" s="48"/>
      <c r="AC170" s="48"/>
      <c r="AD170" s="49">
        <v>0</v>
      </c>
      <c r="AE170" s="48"/>
      <c r="AF170" s="48"/>
      <c r="AG170" s="48"/>
      <c r="AH170" s="49">
        <v>0</v>
      </c>
      <c r="AI170" s="48"/>
      <c r="AJ170" s="48"/>
      <c r="AK170" s="48"/>
      <c r="AL170" s="49">
        <v>0</v>
      </c>
      <c r="AM170" s="48"/>
      <c r="AN170" s="48"/>
      <c r="AO170" s="48"/>
      <c r="AP170" s="49">
        <v>0</v>
      </c>
      <c r="AQ170" s="48"/>
      <c r="AR170" s="50"/>
      <c r="AS170" s="50"/>
      <c r="AT170" s="51">
        <v>0</v>
      </c>
      <c r="AU170" s="48"/>
      <c r="AV170" s="50"/>
      <c r="AW170" s="50"/>
      <c r="AX170" s="51">
        <v>0</v>
      </c>
      <c r="AY170" s="50">
        <v>250800</v>
      </c>
      <c r="AZ170" s="50">
        <v>0</v>
      </c>
      <c r="BA170" s="50">
        <v>0</v>
      </c>
      <c r="BB170" s="49">
        <v>0</v>
      </c>
      <c r="BC170" s="52" t="s">
        <v>799</v>
      </c>
      <c r="BD170" s="52" t="s">
        <v>788</v>
      </c>
      <c r="BE170" s="52" t="s">
        <v>806</v>
      </c>
      <c r="BF170" s="52" t="s">
        <v>1037</v>
      </c>
    </row>
    <row r="171" spans="1:58" x14ac:dyDescent="0.2">
      <c r="A171" s="47">
        <v>146766</v>
      </c>
      <c r="B171" s="48" t="s">
        <v>720</v>
      </c>
      <c r="C171" s="48">
        <v>0</v>
      </c>
      <c r="D171" s="48">
        <v>0</v>
      </c>
      <c r="E171" s="48">
        <v>0</v>
      </c>
      <c r="F171" s="49">
        <v>0</v>
      </c>
      <c r="G171" s="48">
        <v>0</v>
      </c>
      <c r="H171" s="48">
        <v>0</v>
      </c>
      <c r="I171" s="48">
        <v>0</v>
      </c>
      <c r="J171" s="49">
        <v>0</v>
      </c>
      <c r="K171" s="50">
        <v>0</v>
      </c>
      <c r="L171" s="50">
        <v>0</v>
      </c>
      <c r="M171" s="50">
        <v>0</v>
      </c>
      <c r="N171" s="51">
        <v>0</v>
      </c>
      <c r="O171" s="48"/>
      <c r="P171" s="48"/>
      <c r="Q171" s="48"/>
      <c r="R171" s="49">
        <v>0</v>
      </c>
      <c r="S171" s="48"/>
      <c r="T171" s="48"/>
      <c r="U171" s="48"/>
      <c r="V171" s="49">
        <v>0</v>
      </c>
      <c r="W171" s="48"/>
      <c r="X171" s="48"/>
      <c r="Y171" s="48"/>
      <c r="Z171" s="49">
        <v>0</v>
      </c>
      <c r="AA171" s="48"/>
      <c r="AB171" s="48"/>
      <c r="AC171" s="48"/>
      <c r="AD171" s="49">
        <v>0</v>
      </c>
      <c r="AE171" s="48"/>
      <c r="AF171" s="48"/>
      <c r="AG171" s="48"/>
      <c r="AH171" s="49">
        <v>0</v>
      </c>
      <c r="AI171" s="48"/>
      <c r="AJ171" s="48"/>
      <c r="AK171" s="48"/>
      <c r="AL171" s="49">
        <v>0</v>
      </c>
      <c r="AM171" s="48"/>
      <c r="AN171" s="48"/>
      <c r="AO171" s="48"/>
      <c r="AP171" s="49">
        <v>0</v>
      </c>
      <c r="AQ171" s="48"/>
      <c r="AR171" s="50"/>
      <c r="AS171" s="50"/>
      <c r="AT171" s="51">
        <v>0</v>
      </c>
      <c r="AU171" s="48"/>
      <c r="AV171" s="50"/>
      <c r="AW171" s="50"/>
      <c r="AX171" s="51">
        <v>0</v>
      </c>
      <c r="AY171" s="50">
        <v>0</v>
      </c>
      <c r="AZ171" s="50">
        <v>0</v>
      </c>
      <c r="BA171" s="50">
        <v>0</v>
      </c>
      <c r="BB171" s="49">
        <v>0</v>
      </c>
      <c r="BC171" s="52" t="s">
        <v>799</v>
      </c>
      <c r="BD171" s="52" t="s">
        <v>788</v>
      </c>
      <c r="BE171" s="52" t="s">
        <v>806</v>
      </c>
      <c r="BF171" s="52" t="s">
        <v>1037</v>
      </c>
    </row>
    <row r="172" spans="1:58" x14ac:dyDescent="0.2">
      <c r="A172" s="47">
        <v>172765</v>
      </c>
      <c r="B172" s="48" t="s">
        <v>737</v>
      </c>
      <c r="C172" s="48">
        <v>0</v>
      </c>
      <c r="D172" s="48">
        <v>0</v>
      </c>
      <c r="E172" s="48">
        <v>0</v>
      </c>
      <c r="F172" s="49">
        <v>0</v>
      </c>
      <c r="G172" s="48">
        <v>0</v>
      </c>
      <c r="H172" s="48">
        <v>0</v>
      </c>
      <c r="I172" s="48">
        <v>0</v>
      </c>
      <c r="J172" s="49">
        <v>0</v>
      </c>
      <c r="K172" s="50">
        <v>0</v>
      </c>
      <c r="L172" s="50">
        <v>0</v>
      </c>
      <c r="M172" s="50">
        <v>0</v>
      </c>
      <c r="N172" s="51">
        <v>0</v>
      </c>
      <c r="O172" s="48"/>
      <c r="P172" s="48"/>
      <c r="Q172" s="48"/>
      <c r="R172" s="49">
        <v>0</v>
      </c>
      <c r="S172" s="48"/>
      <c r="T172" s="48"/>
      <c r="U172" s="48"/>
      <c r="V172" s="49">
        <v>0</v>
      </c>
      <c r="W172" s="48"/>
      <c r="X172" s="48"/>
      <c r="Y172" s="48"/>
      <c r="Z172" s="49">
        <v>0</v>
      </c>
      <c r="AA172" s="48"/>
      <c r="AB172" s="48"/>
      <c r="AC172" s="48"/>
      <c r="AD172" s="49">
        <v>0</v>
      </c>
      <c r="AE172" s="48"/>
      <c r="AF172" s="48"/>
      <c r="AG172" s="48"/>
      <c r="AH172" s="49">
        <v>0</v>
      </c>
      <c r="AI172" s="54"/>
      <c r="AJ172" s="48"/>
      <c r="AK172" s="48"/>
      <c r="AL172" s="49">
        <v>0</v>
      </c>
      <c r="AM172" s="48"/>
      <c r="AN172" s="48"/>
      <c r="AO172" s="48"/>
      <c r="AP172" s="49">
        <v>0</v>
      </c>
      <c r="AQ172" s="48"/>
      <c r="AR172" s="50"/>
      <c r="AS172" s="50"/>
      <c r="AT172" s="51">
        <v>0</v>
      </c>
      <c r="AU172" s="48"/>
      <c r="AV172" s="50"/>
      <c r="AW172" s="50"/>
      <c r="AX172" s="51">
        <v>0</v>
      </c>
      <c r="AY172" s="50">
        <v>0</v>
      </c>
      <c r="AZ172" s="50">
        <v>0</v>
      </c>
      <c r="BA172" s="50">
        <v>0</v>
      </c>
      <c r="BB172" s="49">
        <v>0</v>
      </c>
      <c r="BC172" s="52" t="s">
        <v>799</v>
      </c>
      <c r="BD172" s="52" t="s">
        <v>788</v>
      </c>
      <c r="BE172" s="52" t="s">
        <v>806</v>
      </c>
      <c r="BF172" s="52" t="s">
        <v>1037</v>
      </c>
    </row>
    <row r="173" spans="1:58" x14ac:dyDescent="0.2">
      <c r="A173" s="53">
        <v>202096</v>
      </c>
      <c r="B173" s="54" t="s">
        <v>753</v>
      </c>
      <c r="C173" s="48">
        <v>0</v>
      </c>
      <c r="D173" s="48">
        <v>0</v>
      </c>
      <c r="E173" s="48">
        <v>0</v>
      </c>
      <c r="F173" s="49">
        <v>0</v>
      </c>
      <c r="G173" s="48">
        <v>0</v>
      </c>
      <c r="H173" s="48">
        <v>0</v>
      </c>
      <c r="I173" s="48">
        <v>0</v>
      </c>
      <c r="J173" s="49">
        <v>0</v>
      </c>
      <c r="K173" s="50">
        <v>0</v>
      </c>
      <c r="L173" s="50">
        <v>0</v>
      </c>
      <c r="M173" s="50">
        <v>0</v>
      </c>
      <c r="N173" s="51">
        <v>0</v>
      </c>
      <c r="O173" s="48"/>
      <c r="P173" s="48"/>
      <c r="Q173" s="48"/>
      <c r="R173" s="49">
        <v>0</v>
      </c>
      <c r="S173" s="48"/>
      <c r="T173" s="48"/>
      <c r="U173" s="48"/>
      <c r="V173" s="49">
        <v>0</v>
      </c>
      <c r="W173" s="48"/>
      <c r="X173" s="48"/>
      <c r="Y173" s="48"/>
      <c r="Z173" s="49">
        <v>0</v>
      </c>
      <c r="AA173" s="54"/>
      <c r="AB173" s="48"/>
      <c r="AC173" s="48"/>
      <c r="AD173" s="49">
        <v>0</v>
      </c>
      <c r="AE173" s="54"/>
      <c r="AF173" s="48"/>
      <c r="AG173" s="48"/>
      <c r="AH173" s="49">
        <v>0</v>
      </c>
      <c r="AI173" s="54"/>
      <c r="AJ173" s="48"/>
      <c r="AK173" s="48"/>
      <c r="AL173" s="49">
        <v>0</v>
      </c>
      <c r="AM173" s="48"/>
      <c r="AN173" s="48"/>
      <c r="AO173" s="48"/>
      <c r="AP173" s="49">
        <v>0</v>
      </c>
      <c r="AQ173" s="48"/>
      <c r="AR173" s="50"/>
      <c r="AS173" s="50"/>
      <c r="AT173" s="51">
        <v>0</v>
      </c>
      <c r="AU173" s="48"/>
      <c r="AV173" s="50"/>
      <c r="AW173" s="50"/>
      <c r="AX173" s="51">
        <v>0</v>
      </c>
      <c r="AY173" s="50">
        <v>0</v>
      </c>
      <c r="AZ173" s="50">
        <v>0</v>
      </c>
      <c r="BA173" s="50">
        <v>0</v>
      </c>
      <c r="BB173" s="49">
        <v>0</v>
      </c>
      <c r="BC173" s="52" t="s">
        <v>799</v>
      </c>
      <c r="BD173" s="52" t="s">
        <v>788</v>
      </c>
      <c r="BE173" s="52" t="s">
        <v>806</v>
      </c>
      <c r="BF173" s="52" t="s">
        <v>1037</v>
      </c>
    </row>
    <row r="174" spans="1:58" x14ac:dyDescent="0.2">
      <c r="A174" s="47">
        <v>170060</v>
      </c>
      <c r="B174" s="48" t="s">
        <v>764</v>
      </c>
      <c r="C174" s="48">
        <v>0</v>
      </c>
      <c r="D174" s="48">
        <v>0</v>
      </c>
      <c r="E174" s="48">
        <v>0</v>
      </c>
      <c r="F174" s="49">
        <v>0</v>
      </c>
      <c r="G174" s="48">
        <v>0</v>
      </c>
      <c r="H174" s="48">
        <v>0</v>
      </c>
      <c r="I174" s="48">
        <v>0</v>
      </c>
      <c r="J174" s="49">
        <v>0</v>
      </c>
      <c r="K174" s="50">
        <v>0</v>
      </c>
      <c r="L174" s="50">
        <v>0</v>
      </c>
      <c r="M174" s="50">
        <v>0</v>
      </c>
      <c r="N174" s="51">
        <v>0</v>
      </c>
      <c r="O174" s="48"/>
      <c r="P174" s="48"/>
      <c r="Q174" s="48"/>
      <c r="R174" s="49">
        <v>0</v>
      </c>
      <c r="S174" s="54"/>
      <c r="T174" s="48"/>
      <c r="U174" s="48"/>
      <c r="V174" s="49">
        <v>0</v>
      </c>
      <c r="W174" s="54"/>
      <c r="X174" s="48"/>
      <c r="Y174" s="48"/>
      <c r="Z174" s="49">
        <v>0</v>
      </c>
      <c r="AA174" s="54"/>
      <c r="AB174" s="48"/>
      <c r="AC174" s="48"/>
      <c r="AD174" s="49">
        <v>0</v>
      </c>
      <c r="AE174" s="54"/>
      <c r="AF174" s="48"/>
      <c r="AG174" s="48"/>
      <c r="AH174" s="49">
        <v>0</v>
      </c>
      <c r="AI174" s="54"/>
      <c r="AJ174" s="48"/>
      <c r="AK174" s="48"/>
      <c r="AL174" s="49">
        <v>0</v>
      </c>
      <c r="AM174" s="48"/>
      <c r="AN174" s="48"/>
      <c r="AO174" s="48"/>
      <c r="AP174" s="49">
        <v>0</v>
      </c>
      <c r="AQ174" s="48"/>
      <c r="AR174" s="50"/>
      <c r="AS174" s="50"/>
      <c r="AT174" s="51">
        <v>0</v>
      </c>
      <c r="AU174" s="48"/>
      <c r="AV174" s="50"/>
      <c r="AW174" s="50"/>
      <c r="AX174" s="51">
        <v>0</v>
      </c>
      <c r="AY174" s="50">
        <v>0</v>
      </c>
      <c r="AZ174" s="50">
        <v>0</v>
      </c>
      <c r="BA174" s="50">
        <v>0</v>
      </c>
      <c r="BB174" s="49">
        <v>0</v>
      </c>
      <c r="BC174" s="52" t="s">
        <v>799</v>
      </c>
      <c r="BD174" s="52" t="s">
        <v>788</v>
      </c>
      <c r="BE174" s="52" t="s">
        <v>806</v>
      </c>
      <c r="BF174" s="52" t="s">
        <v>1037</v>
      </c>
    </row>
    <row r="175" spans="1:58" x14ac:dyDescent="0.2">
      <c r="A175" s="47">
        <v>211670</v>
      </c>
      <c r="B175" s="48" t="s">
        <v>861</v>
      </c>
      <c r="C175" s="48">
        <v>135000</v>
      </c>
      <c r="D175" s="48">
        <v>312200</v>
      </c>
      <c r="E175" s="48">
        <v>40</v>
      </c>
      <c r="F175" s="49">
        <v>12.972453555413198</v>
      </c>
      <c r="G175" s="48">
        <v>52650.01</v>
      </c>
      <c r="H175" s="48">
        <v>281400</v>
      </c>
      <c r="I175" s="48">
        <v>35</v>
      </c>
      <c r="J175" s="49">
        <v>5.8001077114427861</v>
      </c>
      <c r="K175" s="50">
        <v>57005.01</v>
      </c>
      <c r="L175" s="50">
        <v>155450</v>
      </c>
      <c r="M175" s="50">
        <v>20</v>
      </c>
      <c r="N175" s="51">
        <v>11.001288517208105</v>
      </c>
      <c r="O175" s="48"/>
      <c r="P175" s="48"/>
      <c r="Q175" s="48"/>
      <c r="R175" s="49">
        <v>0</v>
      </c>
      <c r="S175" s="54"/>
      <c r="T175" s="48"/>
      <c r="U175" s="48"/>
      <c r="V175" s="49">
        <v>0</v>
      </c>
      <c r="W175" s="54"/>
      <c r="X175" s="48"/>
      <c r="Y175" s="48"/>
      <c r="Z175" s="49">
        <v>0</v>
      </c>
      <c r="AA175" s="54"/>
      <c r="AB175" s="48"/>
      <c r="AC175" s="48"/>
      <c r="AD175" s="49">
        <v>0</v>
      </c>
      <c r="AE175" s="54"/>
      <c r="AF175" s="48"/>
      <c r="AG175" s="48"/>
      <c r="AH175" s="49">
        <v>0</v>
      </c>
      <c r="AI175" s="54"/>
      <c r="AJ175" s="48"/>
      <c r="AK175" s="48"/>
      <c r="AL175" s="49">
        <v>0</v>
      </c>
      <c r="AM175" s="48"/>
      <c r="AN175" s="48"/>
      <c r="AO175" s="48"/>
      <c r="AP175" s="49">
        <v>0</v>
      </c>
      <c r="AQ175" s="48"/>
      <c r="AR175" s="50"/>
      <c r="AS175" s="50"/>
      <c r="AT175" s="51">
        <v>0</v>
      </c>
      <c r="AU175" s="48"/>
      <c r="AV175" s="50"/>
      <c r="AW175" s="50"/>
      <c r="AX175" s="51">
        <v>0</v>
      </c>
      <c r="AY175" s="50">
        <v>244655.02000000002</v>
      </c>
      <c r="AZ175" s="50">
        <v>749050</v>
      </c>
      <c r="BA175" s="50">
        <v>95</v>
      </c>
      <c r="BB175" s="49">
        <v>10.125232788198385</v>
      </c>
      <c r="BC175" s="52" t="s">
        <v>799</v>
      </c>
      <c r="BD175" s="52" t="s">
        <v>788</v>
      </c>
      <c r="BE175" s="52" t="s">
        <v>863</v>
      </c>
      <c r="BF175" s="52" t="s">
        <v>823</v>
      </c>
    </row>
    <row r="176" spans="1:58" x14ac:dyDescent="0.2">
      <c r="A176" s="47">
        <v>211970</v>
      </c>
      <c r="B176" s="48" t="s">
        <v>882</v>
      </c>
      <c r="C176" s="48">
        <v>363518.74</v>
      </c>
      <c r="D176" s="48">
        <v>242700</v>
      </c>
      <c r="E176" s="48">
        <v>30</v>
      </c>
      <c r="F176" s="49">
        <v>44.93433127317676</v>
      </c>
      <c r="G176" s="48">
        <v>363518.74</v>
      </c>
      <c r="H176" s="48">
        <v>0</v>
      </c>
      <c r="I176" s="48">
        <v>0</v>
      </c>
      <c r="J176" s="49">
        <v>0</v>
      </c>
      <c r="K176" s="50">
        <v>306318.74</v>
      </c>
      <c r="L176" s="50">
        <v>0</v>
      </c>
      <c r="M176" s="50">
        <v>0</v>
      </c>
      <c r="N176" s="51">
        <v>0</v>
      </c>
      <c r="O176" s="48"/>
      <c r="P176" s="48"/>
      <c r="Q176" s="48"/>
      <c r="R176" s="49">
        <v>0</v>
      </c>
      <c r="S176" s="54"/>
      <c r="T176" s="48"/>
      <c r="U176" s="48"/>
      <c r="V176" s="49">
        <v>0</v>
      </c>
      <c r="W176" s="54"/>
      <c r="X176" s="48"/>
      <c r="Y176" s="48"/>
      <c r="Z176" s="49">
        <v>0</v>
      </c>
      <c r="AA176" s="54"/>
      <c r="AB176" s="48"/>
      <c r="AC176" s="48"/>
      <c r="AD176" s="49">
        <v>0</v>
      </c>
      <c r="AE176" s="54"/>
      <c r="AF176" s="48"/>
      <c r="AG176" s="48"/>
      <c r="AH176" s="49">
        <v>0</v>
      </c>
      <c r="AI176" s="54"/>
      <c r="AJ176" s="48"/>
      <c r="AK176" s="48"/>
      <c r="AL176" s="49">
        <v>0</v>
      </c>
      <c r="AM176" s="48"/>
      <c r="AN176" s="48"/>
      <c r="AO176" s="48"/>
      <c r="AP176" s="49">
        <v>0</v>
      </c>
      <c r="AQ176" s="48"/>
      <c r="AR176" s="50"/>
      <c r="AS176" s="50"/>
      <c r="AT176" s="51">
        <v>0</v>
      </c>
      <c r="AU176" s="48"/>
      <c r="AV176" s="50"/>
      <c r="AW176" s="50"/>
      <c r="AX176" s="51">
        <v>0</v>
      </c>
      <c r="AY176" s="50">
        <v>1033356.22</v>
      </c>
      <c r="AZ176" s="50">
        <v>242700</v>
      </c>
      <c r="BA176" s="50">
        <v>30</v>
      </c>
      <c r="BB176" s="49">
        <v>131.99028768026369</v>
      </c>
      <c r="BC176" s="52" t="s">
        <v>799</v>
      </c>
      <c r="BD176" s="52" t="s">
        <v>788</v>
      </c>
      <c r="BE176" s="52" t="s">
        <v>806</v>
      </c>
      <c r="BF176" s="52" t="s">
        <v>823</v>
      </c>
    </row>
    <row r="177" spans="1:58" x14ac:dyDescent="0.2">
      <c r="A177" s="47">
        <v>212334</v>
      </c>
      <c r="B177" s="48" t="s">
        <v>1027</v>
      </c>
      <c r="C177" s="48">
        <v>155800</v>
      </c>
      <c r="D177" s="48">
        <v>157800</v>
      </c>
      <c r="E177" s="48">
        <v>20</v>
      </c>
      <c r="F177" s="49">
        <v>29.619771863117872</v>
      </c>
      <c r="G177" s="48">
        <v>141399.99</v>
      </c>
      <c r="H177" s="48">
        <v>238700</v>
      </c>
      <c r="I177" s="48">
        <v>30</v>
      </c>
      <c r="J177" s="49">
        <v>18.363635064935064</v>
      </c>
      <c r="K177" s="50">
        <v>273299.99</v>
      </c>
      <c r="L177" s="50">
        <v>393300</v>
      </c>
      <c r="M177" s="50">
        <v>50</v>
      </c>
      <c r="N177" s="51">
        <v>20.846681159420289</v>
      </c>
      <c r="O177" s="48"/>
      <c r="P177" s="48"/>
      <c r="Q177" s="48"/>
      <c r="R177" s="49">
        <v>0</v>
      </c>
      <c r="S177" s="54"/>
      <c r="T177" s="48"/>
      <c r="U177" s="48"/>
      <c r="V177" s="49">
        <v>0</v>
      </c>
      <c r="W177" s="54"/>
      <c r="X177" s="48"/>
      <c r="Y177" s="48"/>
      <c r="Z177" s="49">
        <v>0</v>
      </c>
      <c r="AA177" s="54"/>
      <c r="AB177" s="48"/>
      <c r="AC177" s="48"/>
      <c r="AD177" s="49">
        <v>0</v>
      </c>
      <c r="AE177" s="54"/>
      <c r="AF177" s="48"/>
      <c r="AG177" s="48"/>
      <c r="AH177" s="49">
        <v>0</v>
      </c>
      <c r="AI177" s="54"/>
      <c r="AJ177" s="48"/>
      <c r="AK177" s="48"/>
      <c r="AL177" s="49">
        <v>0</v>
      </c>
      <c r="AM177" s="48"/>
      <c r="AN177" s="48"/>
      <c r="AO177" s="48"/>
      <c r="AP177" s="49">
        <v>0</v>
      </c>
      <c r="AQ177" s="48"/>
      <c r="AR177" s="50"/>
      <c r="AS177" s="50"/>
      <c r="AT177" s="51">
        <v>0</v>
      </c>
      <c r="AU177" s="48"/>
      <c r="AV177" s="50"/>
      <c r="AW177" s="50"/>
      <c r="AX177" s="51">
        <v>0</v>
      </c>
      <c r="AY177" s="50">
        <v>570499.98</v>
      </c>
      <c r="AZ177" s="50">
        <v>789800</v>
      </c>
      <c r="BA177" s="50">
        <v>100</v>
      </c>
      <c r="BB177" s="49">
        <v>22.392377032160041</v>
      </c>
      <c r="BC177" s="52" t="s">
        <v>799</v>
      </c>
      <c r="BD177" s="52" t="s">
        <v>788</v>
      </c>
      <c r="BE177" s="52" t="s">
        <v>863</v>
      </c>
      <c r="BF177" s="52" t="s">
        <v>823</v>
      </c>
    </row>
    <row r="178" spans="1:58" x14ac:dyDescent="0.2">
      <c r="A178" s="47">
        <v>212336</v>
      </c>
      <c r="B178" s="48" t="s">
        <v>1028</v>
      </c>
      <c r="C178" s="48">
        <v>160999</v>
      </c>
      <c r="D178" s="48">
        <v>239200</v>
      </c>
      <c r="E178" s="48">
        <v>30</v>
      </c>
      <c r="F178" s="49">
        <v>20.192182274247493</v>
      </c>
      <c r="G178" s="48">
        <v>308799.02</v>
      </c>
      <c r="H178" s="48">
        <v>416880</v>
      </c>
      <c r="I178" s="48">
        <v>52</v>
      </c>
      <c r="J178" s="49">
        <v>22.962890088274804</v>
      </c>
      <c r="K178" s="50">
        <v>434709.02</v>
      </c>
      <c r="L178" s="50">
        <v>309600</v>
      </c>
      <c r="M178" s="50">
        <v>40</v>
      </c>
      <c r="N178" s="51">
        <v>42.122967054263569</v>
      </c>
      <c r="O178" s="48"/>
      <c r="P178" s="48"/>
      <c r="Q178" s="48"/>
      <c r="R178" s="49">
        <v>0</v>
      </c>
      <c r="S178" s="54"/>
      <c r="T178" s="48"/>
      <c r="U178" s="48"/>
      <c r="V178" s="49">
        <v>0</v>
      </c>
      <c r="W178" s="54"/>
      <c r="X178" s="48"/>
      <c r="Y178" s="48"/>
      <c r="Z178" s="49">
        <v>0</v>
      </c>
      <c r="AA178" s="54"/>
      <c r="AB178" s="48"/>
      <c r="AC178" s="48"/>
      <c r="AD178" s="49">
        <v>0</v>
      </c>
      <c r="AE178" s="54"/>
      <c r="AF178" s="48"/>
      <c r="AG178" s="48"/>
      <c r="AH178" s="49">
        <v>0</v>
      </c>
      <c r="AI178" s="54"/>
      <c r="AJ178" s="48"/>
      <c r="AK178" s="48"/>
      <c r="AL178" s="49">
        <v>0</v>
      </c>
      <c r="AM178" s="48"/>
      <c r="AN178" s="48"/>
      <c r="AO178" s="48"/>
      <c r="AP178" s="49">
        <v>0</v>
      </c>
      <c r="AQ178" s="48"/>
      <c r="AR178" s="50"/>
      <c r="AS178" s="50"/>
      <c r="AT178" s="51">
        <v>0</v>
      </c>
      <c r="AU178" s="48"/>
      <c r="AV178" s="50"/>
      <c r="AW178" s="50"/>
      <c r="AX178" s="51">
        <v>0</v>
      </c>
      <c r="AY178" s="50">
        <v>904507.04</v>
      </c>
      <c r="AZ178" s="50">
        <v>965680</v>
      </c>
      <c r="BA178" s="50">
        <v>122</v>
      </c>
      <c r="BB178" s="49">
        <v>29.03624206776572</v>
      </c>
      <c r="BC178" s="52" t="s">
        <v>799</v>
      </c>
      <c r="BD178" s="52" t="s">
        <v>788</v>
      </c>
      <c r="BE178" s="52" t="s">
        <v>863</v>
      </c>
      <c r="BF178" s="52" t="s">
        <v>823</v>
      </c>
    </row>
    <row r="179" spans="1:58" x14ac:dyDescent="0.2">
      <c r="A179" s="47">
        <v>211965</v>
      </c>
      <c r="B179" s="48" t="s">
        <v>1032</v>
      </c>
      <c r="C179" s="48">
        <v>165600</v>
      </c>
      <c r="D179" s="48">
        <v>167800</v>
      </c>
      <c r="E179" s="48">
        <v>20</v>
      </c>
      <c r="F179" s="49">
        <v>29.606674612634091</v>
      </c>
      <c r="G179" s="48">
        <v>165600</v>
      </c>
      <c r="H179" s="48">
        <v>0</v>
      </c>
      <c r="I179" s="48">
        <v>0</v>
      </c>
      <c r="J179" s="49">
        <v>0</v>
      </c>
      <c r="K179" s="50">
        <v>318124</v>
      </c>
      <c r="L179" s="50">
        <v>341068</v>
      </c>
      <c r="M179" s="50">
        <v>43.2</v>
      </c>
      <c r="N179" s="51">
        <v>27.981868718261463</v>
      </c>
      <c r="O179" s="48"/>
      <c r="P179" s="48"/>
      <c r="Q179" s="48"/>
      <c r="R179" s="49"/>
      <c r="S179" s="54"/>
      <c r="T179" s="48"/>
      <c r="U179" s="48"/>
      <c r="V179" s="49"/>
      <c r="W179" s="54"/>
      <c r="X179" s="48"/>
      <c r="Y179" s="48"/>
      <c r="Z179" s="49"/>
      <c r="AA179" s="54"/>
      <c r="AB179" s="48"/>
      <c r="AC179" s="48"/>
      <c r="AD179" s="49"/>
      <c r="AE179" s="54"/>
      <c r="AF179" s="48"/>
      <c r="AG179" s="48"/>
      <c r="AH179" s="49"/>
      <c r="AI179" s="54"/>
      <c r="AJ179" s="48"/>
      <c r="AK179" s="48"/>
      <c r="AL179" s="49"/>
      <c r="AM179" s="48"/>
      <c r="AN179" s="48"/>
      <c r="AO179" s="48"/>
      <c r="AP179" s="49"/>
      <c r="AQ179" s="48"/>
      <c r="AR179" s="50"/>
      <c r="AS179" s="50"/>
      <c r="AT179" s="51"/>
      <c r="AU179" s="48"/>
      <c r="AV179" s="50"/>
      <c r="AW179" s="50"/>
      <c r="AX179" s="51"/>
      <c r="AY179" s="50">
        <v>649324</v>
      </c>
      <c r="AZ179" s="50">
        <v>508868</v>
      </c>
      <c r="BA179" s="50">
        <v>63.2</v>
      </c>
      <c r="BB179" s="49">
        <v>39.556513673487032</v>
      </c>
      <c r="BC179" s="52" t="s">
        <v>799</v>
      </c>
      <c r="BD179" s="52" t="s">
        <v>788</v>
      </c>
      <c r="BE179" s="52" t="s">
        <v>806</v>
      </c>
      <c r="BF179" s="52" t="s">
        <v>1037</v>
      </c>
    </row>
    <row r="180" spans="1:58" x14ac:dyDescent="0.2">
      <c r="A180" s="47">
        <v>140836</v>
      </c>
      <c r="B180" s="48" t="s">
        <v>66</v>
      </c>
      <c r="C180" s="48">
        <v>-1590.79</v>
      </c>
      <c r="D180" s="48">
        <v>159400</v>
      </c>
      <c r="E180" s="48">
        <v>20</v>
      </c>
      <c r="F180" s="49">
        <v>-0.29939585947302383</v>
      </c>
      <c r="G180" s="48">
        <v>-26070.79</v>
      </c>
      <c r="H180" s="48">
        <v>318800</v>
      </c>
      <c r="I180" s="48">
        <v>40</v>
      </c>
      <c r="J180" s="49">
        <v>-2.5351144604767879</v>
      </c>
      <c r="K180" s="50">
        <v>-77856.789999999994</v>
      </c>
      <c r="L180" s="50">
        <v>454200</v>
      </c>
      <c r="M180" s="50">
        <v>60</v>
      </c>
      <c r="N180" s="51">
        <v>-5.1424564068692202</v>
      </c>
      <c r="O180" s="48"/>
      <c r="P180" s="48"/>
      <c r="Q180" s="48"/>
      <c r="R180" s="49">
        <v>0</v>
      </c>
      <c r="S180" s="48"/>
      <c r="T180" s="48"/>
      <c r="U180" s="48"/>
      <c r="V180" s="49">
        <v>0</v>
      </c>
      <c r="W180" s="48"/>
      <c r="X180" s="48"/>
      <c r="Y180" s="48"/>
      <c r="Z180" s="49">
        <v>0</v>
      </c>
      <c r="AA180" s="48"/>
      <c r="AB180" s="48"/>
      <c r="AC180" s="48"/>
      <c r="AD180" s="49">
        <v>0</v>
      </c>
      <c r="AE180" s="48"/>
      <c r="AF180" s="48"/>
      <c r="AG180" s="48"/>
      <c r="AH180" s="49">
        <v>0</v>
      </c>
      <c r="AI180" s="48"/>
      <c r="AJ180" s="48"/>
      <c r="AK180" s="48"/>
      <c r="AL180" s="49">
        <v>0</v>
      </c>
      <c r="AM180" s="48"/>
      <c r="AN180" s="48"/>
      <c r="AO180" s="48"/>
      <c r="AP180" s="49">
        <v>0</v>
      </c>
      <c r="AQ180" s="48"/>
      <c r="AR180" s="50"/>
      <c r="AS180" s="50"/>
      <c r="AT180" s="51">
        <v>0</v>
      </c>
      <c r="AU180" s="48"/>
      <c r="AV180" s="50"/>
      <c r="AW180" s="50"/>
      <c r="AX180" s="51">
        <v>0</v>
      </c>
      <c r="AY180" s="50">
        <v>-105518.37</v>
      </c>
      <c r="AZ180" s="50">
        <v>932400</v>
      </c>
      <c r="BA180" s="50">
        <v>120</v>
      </c>
      <c r="BB180" s="49">
        <v>-3.5082255148005146</v>
      </c>
      <c r="BC180" s="52" t="s">
        <v>797</v>
      </c>
      <c r="BD180" s="52" t="s">
        <v>798</v>
      </c>
      <c r="BE180" s="52" t="s">
        <v>806</v>
      </c>
      <c r="BF180" s="52" t="s">
        <v>819</v>
      </c>
    </row>
    <row r="181" spans="1:58" x14ac:dyDescent="0.2">
      <c r="A181" s="47">
        <v>140839</v>
      </c>
      <c r="B181" s="48" t="s">
        <v>68</v>
      </c>
      <c r="C181" s="48">
        <v>-193056.65</v>
      </c>
      <c r="D181" s="48">
        <v>0</v>
      </c>
      <c r="E181" s="48">
        <v>0</v>
      </c>
      <c r="F181" s="49">
        <v>0</v>
      </c>
      <c r="G181" s="48">
        <v>-193056.65</v>
      </c>
      <c r="H181" s="48">
        <v>0</v>
      </c>
      <c r="I181" s="48">
        <v>0</v>
      </c>
      <c r="J181" s="49">
        <v>0</v>
      </c>
      <c r="K181" s="50">
        <v>-193056.65</v>
      </c>
      <c r="L181" s="50">
        <v>0</v>
      </c>
      <c r="M181" s="50">
        <v>0</v>
      </c>
      <c r="N181" s="51">
        <v>0</v>
      </c>
      <c r="O181" s="48"/>
      <c r="P181" s="48"/>
      <c r="Q181" s="48"/>
      <c r="R181" s="49">
        <v>0</v>
      </c>
      <c r="S181" s="48"/>
      <c r="T181" s="48"/>
      <c r="U181" s="48"/>
      <c r="V181" s="49">
        <v>0</v>
      </c>
      <c r="W181" s="48"/>
      <c r="X181" s="48"/>
      <c r="Y181" s="48"/>
      <c r="Z181" s="49">
        <v>0</v>
      </c>
      <c r="AA181" s="48"/>
      <c r="AB181" s="48"/>
      <c r="AC181" s="48"/>
      <c r="AD181" s="49">
        <v>0</v>
      </c>
      <c r="AE181" s="48"/>
      <c r="AF181" s="48"/>
      <c r="AG181" s="48"/>
      <c r="AH181" s="49">
        <v>0</v>
      </c>
      <c r="AI181" s="48"/>
      <c r="AJ181" s="48"/>
      <c r="AK181" s="48"/>
      <c r="AL181" s="49">
        <v>0</v>
      </c>
      <c r="AM181" s="48"/>
      <c r="AN181" s="48"/>
      <c r="AO181" s="48"/>
      <c r="AP181" s="49">
        <v>0</v>
      </c>
      <c r="AQ181" s="48"/>
      <c r="AR181" s="50"/>
      <c r="AS181" s="50"/>
      <c r="AT181" s="51">
        <v>0</v>
      </c>
      <c r="AU181" s="48"/>
      <c r="AV181" s="50"/>
      <c r="AW181" s="50"/>
      <c r="AX181" s="51">
        <v>0</v>
      </c>
      <c r="AY181" s="50">
        <v>-579169.94999999995</v>
      </c>
      <c r="AZ181" s="50">
        <v>0</v>
      </c>
      <c r="BA181" s="50">
        <v>0</v>
      </c>
      <c r="BB181" s="49">
        <v>0</v>
      </c>
      <c r="BC181" s="52" t="s">
        <v>797</v>
      </c>
      <c r="BD181" s="52" t="s">
        <v>798</v>
      </c>
      <c r="BE181" s="52" t="s">
        <v>806</v>
      </c>
      <c r="BF181" s="52" t="s">
        <v>819</v>
      </c>
    </row>
    <row r="182" spans="1:58" x14ac:dyDescent="0.2">
      <c r="A182" s="47">
        <v>140956</v>
      </c>
      <c r="B182" s="48" t="s">
        <v>71</v>
      </c>
      <c r="C182" s="48">
        <v>56421.59</v>
      </c>
      <c r="D182" s="48">
        <v>481140</v>
      </c>
      <c r="E182" s="48">
        <v>62</v>
      </c>
      <c r="F182" s="49">
        <v>3.5179941389200646</v>
      </c>
      <c r="G182" s="48">
        <v>72129.570000000007</v>
      </c>
      <c r="H182" s="48">
        <v>640200</v>
      </c>
      <c r="I182" s="48">
        <v>80</v>
      </c>
      <c r="J182" s="49">
        <v>3.4926845829428306</v>
      </c>
      <c r="K182" s="50">
        <v>79248.539999999994</v>
      </c>
      <c r="L182" s="50">
        <v>1153815</v>
      </c>
      <c r="M182" s="50">
        <v>151</v>
      </c>
      <c r="N182" s="51">
        <v>2.0605176739771971</v>
      </c>
      <c r="O182" s="48"/>
      <c r="P182" s="48"/>
      <c r="Q182" s="48"/>
      <c r="R182" s="49">
        <v>0</v>
      </c>
      <c r="S182" s="48"/>
      <c r="T182" s="48"/>
      <c r="U182" s="48"/>
      <c r="V182" s="49">
        <v>0</v>
      </c>
      <c r="W182" s="48"/>
      <c r="X182" s="48"/>
      <c r="Y182" s="48"/>
      <c r="Z182" s="49">
        <v>0</v>
      </c>
      <c r="AA182" s="48"/>
      <c r="AB182" s="48"/>
      <c r="AC182" s="48"/>
      <c r="AD182" s="49">
        <v>0</v>
      </c>
      <c r="AE182" s="48"/>
      <c r="AF182" s="48"/>
      <c r="AG182" s="48"/>
      <c r="AH182" s="49">
        <v>0</v>
      </c>
      <c r="AI182" s="48"/>
      <c r="AJ182" s="48"/>
      <c r="AK182" s="48"/>
      <c r="AL182" s="49">
        <v>0</v>
      </c>
      <c r="AM182" s="48"/>
      <c r="AN182" s="48"/>
      <c r="AO182" s="48"/>
      <c r="AP182" s="49">
        <v>0</v>
      </c>
      <c r="AQ182" s="48"/>
      <c r="AR182" s="50"/>
      <c r="AS182" s="50"/>
      <c r="AT182" s="51">
        <v>0</v>
      </c>
      <c r="AU182" s="48"/>
      <c r="AV182" s="50"/>
      <c r="AW182" s="50"/>
      <c r="AX182" s="51">
        <v>0</v>
      </c>
      <c r="AY182" s="50">
        <v>207799.7</v>
      </c>
      <c r="AZ182" s="50">
        <v>2275155</v>
      </c>
      <c r="BA182" s="50">
        <v>293</v>
      </c>
      <c r="BB182" s="49">
        <v>2.8313634455674452</v>
      </c>
      <c r="BC182" s="52" t="s">
        <v>797</v>
      </c>
      <c r="BD182" s="52" t="s">
        <v>798</v>
      </c>
      <c r="BE182" s="52" t="s">
        <v>806</v>
      </c>
      <c r="BF182" s="52" t="s">
        <v>819</v>
      </c>
    </row>
    <row r="183" spans="1:58" x14ac:dyDescent="0.2">
      <c r="A183" s="47">
        <v>140965</v>
      </c>
      <c r="B183" s="48" t="s">
        <v>72</v>
      </c>
      <c r="C183" s="48">
        <v>-1841.17</v>
      </c>
      <c r="D183" s="48">
        <v>72700</v>
      </c>
      <c r="E183" s="48">
        <v>10</v>
      </c>
      <c r="F183" s="49">
        <v>-0.75976753782668494</v>
      </c>
      <c r="G183" s="48">
        <v>-2058.37</v>
      </c>
      <c r="H183" s="48">
        <v>20675</v>
      </c>
      <c r="I183" s="48">
        <v>2.5</v>
      </c>
      <c r="J183" s="49">
        <v>-3.0863105199516325</v>
      </c>
      <c r="K183" s="50">
        <v>129594.75</v>
      </c>
      <c r="L183" s="50">
        <v>397425</v>
      </c>
      <c r="M183" s="50">
        <v>52.5</v>
      </c>
      <c r="N183" s="51">
        <v>9.7825816191734294</v>
      </c>
      <c r="O183" s="48"/>
      <c r="P183" s="48"/>
      <c r="Q183" s="48"/>
      <c r="R183" s="49">
        <v>0</v>
      </c>
      <c r="S183" s="48"/>
      <c r="T183" s="48"/>
      <c r="U183" s="48"/>
      <c r="V183" s="49">
        <v>0</v>
      </c>
      <c r="W183" s="48"/>
      <c r="X183" s="48"/>
      <c r="Y183" s="48"/>
      <c r="Z183" s="49">
        <v>0</v>
      </c>
      <c r="AA183" s="48"/>
      <c r="AB183" s="48"/>
      <c r="AC183" s="48"/>
      <c r="AD183" s="49">
        <v>0</v>
      </c>
      <c r="AE183" s="48"/>
      <c r="AF183" s="48"/>
      <c r="AG183" s="48"/>
      <c r="AH183" s="49">
        <v>0</v>
      </c>
      <c r="AI183" s="48"/>
      <c r="AJ183" s="48"/>
      <c r="AK183" s="48"/>
      <c r="AL183" s="49">
        <v>0</v>
      </c>
      <c r="AM183" s="48"/>
      <c r="AN183" s="48"/>
      <c r="AO183" s="48"/>
      <c r="AP183" s="49">
        <v>0</v>
      </c>
      <c r="AQ183" s="48"/>
      <c r="AR183" s="50"/>
      <c r="AS183" s="50"/>
      <c r="AT183" s="51">
        <v>0</v>
      </c>
      <c r="AU183" s="48"/>
      <c r="AV183" s="50"/>
      <c r="AW183" s="50"/>
      <c r="AX183" s="51">
        <v>0</v>
      </c>
      <c r="AY183" s="50">
        <v>125695.21</v>
      </c>
      <c r="AZ183" s="50">
        <v>490800</v>
      </c>
      <c r="BA183" s="50">
        <v>65</v>
      </c>
      <c r="BB183" s="49">
        <v>7.9391840057049716</v>
      </c>
      <c r="BC183" s="52" t="s">
        <v>797</v>
      </c>
      <c r="BD183" s="52" t="s">
        <v>798</v>
      </c>
      <c r="BE183" s="52" t="s">
        <v>806</v>
      </c>
      <c r="BF183" s="52" t="s">
        <v>819</v>
      </c>
    </row>
    <row r="184" spans="1:58" x14ac:dyDescent="0.2">
      <c r="A184" s="47">
        <v>143896</v>
      </c>
      <c r="B184" s="48" t="s">
        <v>103</v>
      </c>
      <c r="C184" s="48">
        <v>-212816.06</v>
      </c>
      <c r="D184" s="48">
        <v>0</v>
      </c>
      <c r="E184" s="48">
        <v>0</v>
      </c>
      <c r="F184" s="49">
        <v>0</v>
      </c>
      <c r="G184" s="48">
        <v>-212816.06</v>
      </c>
      <c r="H184" s="48">
        <v>0</v>
      </c>
      <c r="I184" s="48">
        <v>0</v>
      </c>
      <c r="J184" s="49">
        <v>0</v>
      </c>
      <c r="K184" s="50">
        <v>-212816.06</v>
      </c>
      <c r="L184" s="50">
        <v>0</v>
      </c>
      <c r="M184" s="50">
        <v>0</v>
      </c>
      <c r="N184" s="51">
        <v>0</v>
      </c>
      <c r="O184" s="48"/>
      <c r="P184" s="48"/>
      <c r="Q184" s="48"/>
      <c r="R184" s="49">
        <v>0</v>
      </c>
      <c r="S184" s="48"/>
      <c r="T184" s="48"/>
      <c r="U184" s="48"/>
      <c r="V184" s="49">
        <v>0</v>
      </c>
      <c r="W184" s="48"/>
      <c r="X184" s="48"/>
      <c r="Y184" s="48"/>
      <c r="Z184" s="49">
        <v>0</v>
      </c>
      <c r="AA184" s="48"/>
      <c r="AB184" s="48"/>
      <c r="AC184" s="48"/>
      <c r="AD184" s="49">
        <v>0</v>
      </c>
      <c r="AE184" s="48"/>
      <c r="AF184" s="48"/>
      <c r="AG184" s="48"/>
      <c r="AH184" s="49">
        <v>0</v>
      </c>
      <c r="AI184" s="48"/>
      <c r="AJ184" s="48"/>
      <c r="AK184" s="48"/>
      <c r="AL184" s="49">
        <v>0</v>
      </c>
      <c r="AM184" s="48"/>
      <c r="AN184" s="48"/>
      <c r="AO184" s="48"/>
      <c r="AP184" s="49">
        <v>0</v>
      </c>
      <c r="AQ184" s="48"/>
      <c r="AR184" s="50"/>
      <c r="AS184" s="50"/>
      <c r="AT184" s="51">
        <v>0</v>
      </c>
      <c r="AU184" s="48"/>
      <c r="AV184" s="50"/>
      <c r="AW184" s="50"/>
      <c r="AX184" s="51">
        <v>0</v>
      </c>
      <c r="AY184" s="50">
        <v>-638448.17999999993</v>
      </c>
      <c r="AZ184" s="50">
        <v>0</v>
      </c>
      <c r="BA184" s="50">
        <v>0</v>
      </c>
      <c r="BB184" s="49">
        <v>0</v>
      </c>
      <c r="BC184" s="52" t="s">
        <v>797</v>
      </c>
      <c r="BD184" s="52" t="s">
        <v>798</v>
      </c>
      <c r="BE184" s="52" t="s">
        <v>806</v>
      </c>
      <c r="BF184" s="52" t="s">
        <v>819</v>
      </c>
    </row>
    <row r="185" spans="1:58" x14ac:dyDescent="0.2">
      <c r="A185" s="47">
        <v>172289</v>
      </c>
      <c r="B185" s="48" t="s">
        <v>217</v>
      </c>
      <c r="C185" s="48">
        <v>570632.36</v>
      </c>
      <c r="D185" s="48">
        <v>609600</v>
      </c>
      <c r="E185" s="48">
        <v>80</v>
      </c>
      <c r="F185" s="49">
        <v>28.082301181102363</v>
      </c>
      <c r="G185" s="48">
        <v>647082.36</v>
      </c>
      <c r="H185" s="48">
        <v>496300</v>
      </c>
      <c r="I185" s="48">
        <v>65</v>
      </c>
      <c r="J185" s="49">
        <v>40.418201007455167</v>
      </c>
      <c r="K185" s="50">
        <v>254069.86</v>
      </c>
      <c r="L185" s="50">
        <v>21675</v>
      </c>
      <c r="M185" s="50">
        <v>2.5</v>
      </c>
      <c r="N185" s="51">
        <v>351.65378546712799</v>
      </c>
      <c r="O185" s="48"/>
      <c r="P185" s="48"/>
      <c r="Q185" s="48"/>
      <c r="R185" s="49">
        <v>0</v>
      </c>
      <c r="S185" s="48"/>
      <c r="T185" s="48"/>
      <c r="U185" s="48"/>
      <c r="V185" s="49">
        <v>0</v>
      </c>
      <c r="W185" s="48"/>
      <c r="X185" s="48"/>
      <c r="Y185" s="48"/>
      <c r="Z185" s="49">
        <v>0</v>
      </c>
      <c r="AA185" s="48"/>
      <c r="AB185" s="48"/>
      <c r="AC185" s="48"/>
      <c r="AD185" s="49">
        <v>0</v>
      </c>
      <c r="AE185" s="48"/>
      <c r="AF185" s="48"/>
      <c r="AG185" s="48"/>
      <c r="AH185" s="49">
        <v>0</v>
      </c>
      <c r="AI185" s="48"/>
      <c r="AJ185" s="48"/>
      <c r="AK185" s="48"/>
      <c r="AL185" s="49">
        <v>0</v>
      </c>
      <c r="AM185" s="48"/>
      <c r="AN185" s="48"/>
      <c r="AO185" s="48"/>
      <c r="AP185" s="49">
        <v>0</v>
      </c>
      <c r="AQ185" s="48"/>
      <c r="AR185" s="50"/>
      <c r="AS185" s="50"/>
      <c r="AT185" s="51">
        <v>0</v>
      </c>
      <c r="AU185" s="48"/>
      <c r="AV185" s="50"/>
      <c r="AW185" s="50"/>
      <c r="AX185" s="51">
        <v>0</v>
      </c>
      <c r="AY185" s="50">
        <v>1471784.58</v>
      </c>
      <c r="AZ185" s="50">
        <v>1127575</v>
      </c>
      <c r="BA185" s="50">
        <v>147.5</v>
      </c>
      <c r="BB185" s="49">
        <v>40.463225931756199</v>
      </c>
      <c r="BC185" s="52" t="s">
        <v>797</v>
      </c>
      <c r="BD185" s="52" t="s">
        <v>798</v>
      </c>
      <c r="BE185" s="52" t="s">
        <v>806</v>
      </c>
      <c r="BF185" s="52" t="s">
        <v>819</v>
      </c>
    </row>
    <row r="186" spans="1:58" x14ac:dyDescent="0.2">
      <c r="A186" s="47">
        <v>172426</v>
      </c>
      <c r="B186" s="48" t="s">
        <v>222</v>
      </c>
      <c r="C186" s="48">
        <v>-2846</v>
      </c>
      <c r="D186" s="48">
        <v>0</v>
      </c>
      <c r="E186" s="48">
        <v>0</v>
      </c>
      <c r="F186" s="49">
        <v>0</v>
      </c>
      <c r="G186" s="48">
        <v>-2846</v>
      </c>
      <c r="H186" s="48">
        <v>0</v>
      </c>
      <c r="I186" s="48">
        <v>0</v>
      </c>
      <c r="J186" s="49">
        <v>0</v>
      </c>
      <c r="K186" s="50">
        <v>-2846</v>
      </c>
      <c r="L186" s="50">
        <v>0</v>
      </c>
      <c r="M186" s="50">
        <v>0</v>
      </c>
      <c r="N186" s="51">
        <v>0</v>
      </c>
      <c r="O186" s="48"/>
      <c r="P186" s="48"/>
      <c r="Q186" s="48"/>
      <c r="R186" s="49">
        <v>0</v>
      </c>
      <c r="S186" s="48"/>
      <c r="T186" s="48"/>
      <c r="U186" s="48"/>
      <c r="V186" s="49">
        <v>0</v>
      </c>
      <c r="W186" s="48"/>
      <c r="X186" s="48"/>
      <c r="Y186" s="48"/>
      <c r="Z186" s="49">
        <v>0</v>
      </c>
      <c r="AA186" s="48"/>
      <c r="AB186" s="48"/>
      <c r="AC186" s="48"/>
      <c r="AD186" s="49">
        <v>0</v>
      </c>
      <c r="AE186" s="48"/>
      <c r="AF186" s="48"/>
      <c r="AG186" s="48"/>
      <c r="AH186" s="49">
        <v>0</v>
      </c>
      <c r="AI186" s="48"/>
      <c r="AJ186" s="48"/>
      <c r="AK186" s="48"/>
      <c r="AL186" s="49">
        <v>0</v>
      </c>
      <c r="AM186" s="48"/>
      <c r="AN186" s="48"/>
      <c r="AO186" s="48"/>
      <c r="AP186" s="49">
        <v>0</v>
      </c>
      <c r="AQ186" s="48"/>
      <c r="AR186" s="50"/>
      <c r="AS186" s="50"/>
      <c r="AT186" s="51">
        <v>0</v>
      </c>
      <c r="AU186" s="48"/>
      <c r="AV186" s="50"/>
      <c r="AW186" s="50"/>
      <c r="AX186" s="51">
        <v>0</v>
      </c>
      <c r="AY186" s="50">
        <v>-8538</v>
      </c>
      <c r="AZ186" s="50">
        <v>0</v>
      </c>
      <c r="BA186" s="50">
        <v>0</v>
      </c>
      <c r="BB186" s="49">
        <v>0</v>
      </c>
      <c r="BC186" s="52" t="s">
        <v>797</v>
      </c>
      <c r="BD186" s="52" t="s">
        <v>798</v>
      </c>
      <c r="BE186" s="52" t="s">
        <v>806</v>
      </c>
      <c r="BF186" s="52" t="s">
        <v>819</v>
      </c>
    </row>
    <row r="187" spans="1:58" x14ac:dyDescent="0.2">
      <c r="A187" s="47">
        <v>173529</v>
      </c>
      <c r="B187" s="48" t="s">
        <v>257</v>
      </c>
      <c r="C187" s="48">
        <v>-1539.71</v>
      </c>
      <c r="D187" s="48">
        <v>119550</v>
      </c>
      <c r="E187" s="48">
        <v>15</v>
      </c>
      <c r="F187" s="49">
        <v>-0.38637641154328733</v>
      </c>
      <c r="G187" s="48">
        <v>-4747.53</v>
      </c>
      <c r="H187" s="48">
        <v>151400</v>
      </c>
      <c r="I187" s="48">
        <v>20</v>
      </c>
      <c r="J187" s="49">
        <v>-0.97208342140026416</v>
      </c>
      <c r="K187" s="50">
        <v>-7467.36</v>
      </c>
      <c r="L187" s="50">
        <v>196750</v>
      </c>
      <c r="M187" s="50">
        <v>25</v>
      </c>
      <c r="N187" s="51">
        <v>-1.1386063532401525</v>
      </c>
      <c r="O187" s="48"/>
      <c r="P187" s="48"/>
      <c r="Q187" s="48"/>
      <c r="R187" s="49">
        <v>0</v>
      </c>
      <c r="S187" s="48"/>
      <c r="T187" s="48"/>
      <c r="U187" s="48"/>
      <c r="V187" s="49">
        <v>0</v>
      </c>
      <c r="W187" s="48"/>
      <c r="X187" s="48"/>
      <c r="Y187" s="48"/>
      <c r="Z187" s="49">
        <v>0</v>
      </c>
      <c r="AA187" s="48"/>
      <c r="AB187" s="48"/>
      <c r="AC187" s="48"/>
      <c r="AD187" s="49">
        <v>0</v>
      </c>
      <c r="AE187" s="48"/>
      <c r="AF187" s="48"/>
      <c r="AG187" s="48"/>
      <c r="AH187" s="49">
        <v>0</v>
      </c>
      <c r="AI187" s="48"/>
      <c r="AJ187" s="48"/>
      <c r="AK187" s="48"/>
      <c r="AL187" s="49">
        <v>0</v>
      </c>
      <c r="AM187" s="48"/>
      <c r="AN187" s="48"/>
      <c r="AO187" s="48"/>
      <c r="AP187" s="49">
        <v>0</v>
      </c>
      <c r="AQ187" s="48"/>
      <c r="AR187" s="50"/>
      <c r="AS187" s="50"/>
      <c r="AT187" s="51">
        <v>0</v>
      </c>
      <c r="AU187" s="48"/>
      <c r="AV187" s="50"/>
      <c r="AW187" s="50"/>
      <c r="AX187" s="51">
        <v>0</v>
      </c>
      <c r="AY187" s="50">
        <v>-13754.599999999999</v>
      </c>
      <c r="AZ187" s="50">
        <v>467700</v>
      </c>
      <c r="BA187" s="50">
        <v>60</v>
      </c>
      <c r="BB187" s="49">
        <v>-0.91167970921530883</v>
      </c>
      <c r="BC187" s="52" t="s">
        <v>797</v>
      </c>
      <c r="BD187" s="52" t="s">
        <v>798</v>
      </c>
      <c r="BE187" s="52" t="s">
        <v>806</v>
      </c>
      <c r="BF187" s="52" t="s">
        <v>819</v>
      </c>
    </row>
    <row r="188" spans="1:58" x14ac:dyDescent="0.2">
      <c r="A188" s="47">
        <v>173849</v>
      </c>
      <c r="B188" s="48" t="s">
        <v>262</v>
      </c>
      <c r="C188" s="48">
        <v>1385199.25</v>
      </c>
      <c r="D188" s="48">
        <v>1323690</v>
      </c>
      <c r="E188" s="48">
        <v>167</v>
      </c>
      <c r="F188" s="49">
        <v>31.394040523083198</v>
      </c>
      <c r="G188" s="48">
        <v>1599377.3</v>
      </c>
      <c r="H188" s="48">
        <v>1793715</v>
      </c>
      <c r="I188" s="48">
        <v>224.5</v>
      </c>
      <c r="J188" s="49">
        <v>27.641345642981189</v>
      </c>
      <c r="K188" s="50">
        <v>1125926.29</v>
      </c>
      <c r="L188" s="50">
        <v>1590505</v>
      </c>
      <c r="M188" s="50">
        <v>209.5</v>
      </c>
      <c r="N188" s="51">
        <v>21.237147132514515</v>
      </c>
      <c r="O188" s="48"/>
      <c r="P188" s="48"/>
      <c r="Q188" s="48"/>
      <c r="R188" s="49">
        <v>0</v>
      </c>
      <c r="S188" s="48"/>
      <c r="T188" s="48"/>
      <c r="U188" s="48"/>
      <c r="V188" s="49">
        <v>0</v>
      </c>
      <c r="W188" s="48"/>
      <c r="X188" s="48"/>
      <c r="Y188" s="48"/>
      <c r="Z188" s="49">
        <v>0</v>
      </c>
      <c r="AA188" s="48"/>
      <c r="AB188" s="48"/>
      <c r="AC188" s="48"/>
      <c r="AD188" s="49">
        <v>0</v>
      </c>
      <c r="AE188" s="48"/>
      <c r="AF188" s="48"/>
      <c r="AG188" s="48"/>
      <c r="AH188" s="49">
        <v>0</v>
      </c>
      <c r="AI188" s="48"/>
      <c r="AJ188" s="48"/>
      <c r="AK188" s="48"/>
      <c r="AL188" s="49">
        <v>0</v>
      </c>
      <c r="AM188" s="48"/>
      <c r="AN188" s="48"/>
      <c r="AO188" s="48"/>
      <c r="AP188" s="49">
        <v>0</v>
      </c>
      <c r="AQ188" s="48"/>
      <c r="AR188" s="50"/>
      <c r="AS188" s="50"/>
      <c r="AT188" s="51">
        <v>0</v>
      </c>
      <c r="AU188" s="48"/>
      <c r="AV188" s="50"/>
      <c r="AW188" s="50"/>
      <c r="AX188" s="51">
        <v>0</v>
      </c>
      <c r="AY188" s="50">
        <v>4110502.84</v>
      </c>
      <c r="AZ188" s="50">
        <v>4707910</v>
      </c>
      <c r="BA188" s="50">
        <v>601</v>
      </c>
      <c r="BB188" s="49">
        <v>27.066275277139962</v>
      </c>
      <c r="BC188" s="52" t="s">
        <v>797</v>
      </c>
      <c r="BD188" s="52" t="s">
        <v>798</v>
      </c>
      <c r="BE188" s="52" t="s">
        <v>806</v>
      </c>
      <c r="BF188" s="52" t="s">
        <v>819</v>
      </c>
    </row>
    <row r="189" spans="1:58" x14ac:dyDescent="0.2">
      <c r="A189" s="47">
        <v>177377</v>
      </c>
      <c r="B189" s="48" t="s">
        <v>335</v>
      </c>
      <c r="C189" s="48">
        <v>481275.07</v>
      </c>
      <c r="D189" s="48">
        <v>497050</v>
      </c>
      <c r="E189" s="48">
        <v>65</v>
      </c>
      <c r="F189" s="49">
        <v>29.047886731717135</v>
      </c>
      <c r="G189" s="48">
        <v>522707.57</v>
      </c>
      <c r="H189" s="48">
        <v>546742.5</v>
      </c>
      <c r="I189" s="48">
        <v>67.75</v>
      </c>
      <c r="J189" s="49">
        <v>29.637232646081106</v>
      </c>
      <c r="K189" s="50">
        <v>291215.07</v>
      </c>
      <c r="L189" s="50">
        <v>50437.5</v>
      </c>
      <c r="M189" s="50">
        <v>6.25</v>
      </c>
      <c r="N189" s="51">
        <v>173.21342453531599</v>
      </c>
      <c r="O189" s="48"/>
      <c r="P189" s="48"/>
      <c r="Q189" s="48"/>
      <c r="R189" s="49">
        <v>0</v>
      </c>
      <c r="S189" s="48"/>
      <c r="T189" s="48"/>
      <c r="U189" s="48"/>
      <c r="V189" s="49">
        <v>0</v>
      </c>
      <c r="W189" s="48"/>
      <c r="X189" s="48"/>
      <c r="Y189" s="48"/>
      <c r="Z189" s="49">
        <v>0</v>
      </c>
      <c r="AA189" s="48"/>
      <c r="AB189" s="48"/>
      <c r="AC189" s="48"/>
      <c r="AD189" s="49">
        <v>0</v>
      </c>
      <c r="AE189" s="48"/>
      <c r="AF189" s="48"/>
      <c r="AG189" s="48"/>
      <c r="AH189" s="49">
        <v>0</v>
      </c>
      <c r="AI189" s="48"/>
      <c r="AJ189" s="48"/>
      <c r="AK189" s="48"/>
      <c r="AL189" s="49">
        <v>0</v>
      </c>
      <c r="AM189" s="48"/>
      <c r="AN189" s="48"/>
      <c r="AO189" s="48"/>
      <c r="AP189" s="49">
        <v>0</v>
      </c>
      <c r="AQ189" s="48"/>
      <c r="AR189" s="50"/>
      <c r="AS189" s="50"/>
      <c r="AT189" s="51">
        <v>0</v>
      </c>
      <c r="AU189" s="48"/>
      <c r="AV189" s="50"/>
      <c r="AW189" s="50"/>
      <c r="AX189" s="51">
        <v>0</v>
      </c>
      <c r="AY189" s="50">
        <v>1295197.71</v>
      </c>
      <c r="AZ189" s="50">
        <v>1094230</v>
      </c>
      <c r="BA189" s="50">
        <v>139</v>
      </c>
      <c r="BB189" s="49">
        <v>36.693500461511746</v>
      </c>
      <c r="BC189" s="52" t="s">
        <v>797</v>
      </c>
      <c r="BD189" s="52" t="s">
        <v>798</v>
      </c>
      <c r="BE189" s="52" t="s">
        <v>806</v>
      </c>
      <c r="BF189" s="52" t="s">
        <v>819</v>
      </c>
    </row>
    <row r="190" spans="1:58" x14ac:dyDescent="0.2">
      <c r="A190" s="47">
        <v>177420</v>
      </c>
      <c r="B190" s="48" t="s">
        <v>340</v>
      </c>
      <c r="C190" s="48">
        <v>-50000.38</v>
      </c>
      <c r="D190" s="48">
        <v>0</v>
      </c>
      <c r="E190" s="48">
        <v>0</v>
      </c>
      <c r="F190" s="49">
        <v>0</v>
      </c>
      <c r="G190" s="48">
        <v>358279.63</v>
      </c>
      <c r="H190" s="48">
        <v>635405</v>
      </c>
      <c r="I190" s="48">
        <v>81.5</v>
      </c>
      <c r="J190" s="49">
        <v>17.479668132923099</v>
      </c>
      <c r="K190" s="50">
        <v>244549.62</v>
      </c>
      <c r="L190" s="50">
        <v>404500</v>
      </c>
      <c r="M190" s="50">
        <v>52.5</v>
      </c>
      <c r="N190" s="51">
        <v>18.1371782447466</v>
      </c>
      <c r="O190" s="48"/>
      <c r="P190" s="48"/>
      <c r="Q190" s="48"/>
      <c r="R190" s="49">
        <v>0</v>
      </c>
      <c r="S190" s="48"/>
      <c r="T190" s="48"/>
      <c r="U190" s="48"/>
      <c r="V190" s="49">
        <v>0</v>
      </c>
      <c r="W190" s="48"/>
      <c r="X190" s="48"/>
      <c r="Y190" s="48"/>
      <c r="Z190" s="49">
        <v>0</v>
      </c>
      <c r="AA190" s="48"/>
      <c r="AB190" s="48"/>
      <c r="AC190" s="48"/>
      <c r="AD190" s="49">
        <v>0</v>
      </c>
      <c r="AE190" s="48"/>
      <c r="AF190" s="48"/>
      <c r="AG190" s="48"/>
      <c r="AH190" s="49">
        <v>0</v>
      </c>
      <c r="AI190" s="48"/>
      <c r="AJ190" s="48"/>
      <c r="AK190" s="48"/>
      <c r="AL190" s="49">
        <v>0</v>
      </c>
      <c r="AM190" s="48"/>
      <c r="AN190" s="48"/>
      <c r="AO190" s="48"/>
      <c r="AP190" s="49">
        <v>0</v>
      </c>
      <c r="AQ190" s="48"/>
      <c r="AR190" s="50"/>
      <c r="AS190" s="50"/>
      <c r="AT190" s="51">
        <v>0</v>
      </c>
      <c r="AU190" s="48"/>
      <c r="AV190" s="50"/>
      <c r="AW190" s="50"/>
      <c r="AX190" s="51">
        <v>0</v>
      </c>
      <c r="AY190" s="50">
        <v>552828.87</v>
      </c>
      <c r="AZ190" s="50">
        <v>1039905</v>
      </c>
      <c r="BA190" s="50">
        <v>134</v>
      </c>
      <c r="BB190" s="49">
        <v>16.480058245705138</v>
      </c>
      <c r="BC190" s="52" t="s">
        <v>797</v>
      </c>
      <c r="BD190" s="52" t="s">
        <v>798</v>
      </c>
      <c r="BE190" s="52" t="s">
        <v>806</v>
      </c>
      <c r="BF190" s="52" t="s">
        <v>819</v>
      </c>
    </row>
    <row r="191" spans="1:58" x14ac:dyDescent="0.2">
      <c r="A191" s="47">
        <v>177947</v>
      </c>
      <c r="B191" s="48" t="s">
        <v>354</v>
      </c>
      <c r="C191" s="48">
        <v>-4252.16</v>
      </c>
      <c r="D191" s="48">
        <v>0</v>
      </c>
      <c r="E191" s="48">
        <v>0</v>
      </c>
      <c r="F191" s="49">
        <v>0</v>
      </c>
      <c r="G191" s="48">
        <v>-4252.16</v>
      </c>
      <c r="H191" s="48">
        <v>0</v>
      </c>
      <c r="I191" s="48">
        <v>0</v>
      </c>
      <c r="J191" s="49">
        <v>0</v>
      </c>
      <c r="K191" s="50">
        <v>-4252.16</v>
      </c>
      <c r="L191" s="50">
        <v>0</v>
      </c>
      <c r="M191" s="50">
        <v>0</v>
      </c>
      <c r="N191" s="51">
        <v>0</v>
      </c>
      <c r="O191" s="48"/>
      <c r="P191" s="48"/>
      <c r="Q191" s="48"/>
      <c r="R191" s="49">
        <v>0</v>
      </c>
      <c r="S191" s="48"/>
      <c r="T191" s="48"/>
      <c r="U191" s="48"/>
      <c r="V191" s="49">
        <v>0</v>
      </c>
      <c r="W191" s="48"/>
      <c r="X191" s="48"/>
      <c r="Y191" s="48"/>
      <c r="Z191" s="49">
        <v>0</v>
      </c>
      <c r="AA191" s="48"/>
      <c r="AB191" s="48"/>
      <c r="AC191" s="48"/>
      <c r="AD191" s="49">
        <v>0</v>
      </c>
      <c r="AE191" s="48"/>
      <c r="AF191" s="48"/>
      <c r="AG191" s="48"/>
      <c r="AH191" s="49">
        <v>0</v>
      </c>
      <c r="AI191" s="48"/>
      <c r="AJ191" s="48"/>
      <c r="AK191" s="48"/>
      <c r="AL191" s="49">
        <v>0</v>
      </c>
      <c r="AM191" s="48"/>
      <c r="AN191" s="48"/>
      <c r="AO191" s="48"/>
      <c r="AP191" s="49">
        <v>0</v>
      </c>
      <c r="AQ191" s="48"/>
      <c r="AR191" s="50"/>
      <c r="AS191" s="50"/>
      <c r="AT191" s="51">
        <v>0</v>
      </c>
      <c r="AU191" s="48"/>
      <c r="AV191" s="50"/>
      <c r="AW191" s="50"/>
      <c r="AX191" s="51">
        <v>0</v>
      </c>
      <c r="AY191" s="50">
        <v>-12756.48</v>
      </c>
      <c r="AZ191" s="50">
        <v>0</v>
      </c>
      <c r="BA191" s="50">
        <v>0</v>
      </c>
      <c r="BB191" s="49">
        <v>0</v>
      </c>
      <c r="BC191" s="52" t="s">
        <v>797</v>
      </c>
      <c r="BD191" s="52" t="s">
        <v>798</v>
      </c>
      <c r="BE191" s="52" t="s">
        <v>806</v>
      </c>
      <c r="BF191" s="52" t="s">
        <v>819</v>
      </c>
    </row>
    <row r="192" spans="1:58" x14ac:dyDescent="0.2">
      <c r="A192" s="47">
        <v>178903</v>
      </c>
      <c r="B192" s="48" t="s">
        <v>390</v>
      </c>
      <c r="C192" s="48">
        <v>-20084.79</v>
      </c>
      <c r="D192" s="48">
        <v>0</v>
      </c>
      <c r="E192" s="48">
        <v>0</v>
      </c>
      <c r="F192" s="49">
        <v>0</v>
      </c>
      <c r="G192" s="48">
        <v>-20084.79</v>
      </c>
      <c r="H192" s="48">
        <v>0</v>
      </c>
      <c r="I192" s="48">
        <v>0</v>
      </c>
      <c r="J192" s="49">
        <v>0</v>
      </c>
      <c r="K192" s="50">
        <v>-20084.79</v>
      </c>
      <c r="L192" s="50">
        <v>0</v>
      </c>
      <c r="M192" s="50">
        <v>0</v>
      </c>
      <c r="N192" s="51">
        <v>0</v>
      </c>
      <c r="O192" s="48"/>
      <c r="P192" s="48"/>
      <c r="Q192" s="48"/>
      <c r="R192" s="49">
        <v>0</v>
      </c>
      <c r="S192" s="48"/>
      <c r="T192" s="48"/>
      <c r="U192" s="48"/>
      <c r="V192" s="49">
        <v>0</v>
      </c>
      <c r="W192" s="48"/>
      <c r="X192" s="48"/>
      <c r="Y192" s="48"/>
      <c r="Z192" s="49">
        <v>0</v>
      </c>
      <c r="AA192" s="48"/>
      <c r="AB192" s="48"/>
      <c r="AC192" s="48"/>
      <c r="AD192" s="49">
        <v>0</v>
      </c>
      <c r="AE192" s="48"/>
      <c r="AF192" s="48"/>
      <c r="AG192" s="48"/>
      <c r="AH192" s="49">
        <v>0</v>
      </c>
      <c r="AI192" s="48"/>
      <c r="AJ192" s="48"/>
      <c r="AK192" s="48"/>
      <c r="AL192" s="49">
        <v>0</v>
      </c>
      <c r="AM192" s="48"/>
      <c r="AN192" s="48"/>
      <c r="AO192" s="48"/>
      <c r="AP192" s="49">
        <v>0</v>
      </c>
      <c r="AQ192" s="48"/>
      <c r="AR192" s="50"/>
      <c r="AS192" s="50"/>
      <c r="AT192" s="51">
        <v>0</v>
      </c>
      <c r="AU192" s="48"/>
      <c r="AV192" s="50"/>
      <c r="AW192" s="50"/>
      <c r="AX192" s="51">
        <v>0</v>
      </c>
      <c r="AY192" s="50">
        <v>-60254.37</v>
      </c>
      <c r="AZ192" s="50">
        <v>0</v>
      </c>
      <c r="BA192" s="50">
        <v>0</v>
      </c>
      <c r="BB192" s="49">
        <v>0</v>
      </c>
      <c r="BC192" s="52" t="s">
        <v>797</v>
      </c>
      <c r="BD192" s="52" t="s">
        <v>798</v>
      </c>
      <c r="BE192" s="52" t="s">
        <v>806</v>
      </c>
      <c r="BF192" s="52" t="s">
        <v>819</v>
      </c>
    </row>
    <row r="193" spans="1:58" x14ac:dyDescent="0.2">
      <c r="A193" s="47">
        <v>179270</v>
      </c>
      <c r="B193" s="48" t="s">
        <v>400</v>
      </c>
      <c r="C193" s="48">
        <v>-203039.34</v>
      </c>
      <c r="D193" s="48">
        <v>0</v>
      </c>
      <c r="E193" s="48">
        <v>0</v>
      </c>
      <c r="F193" s="49">
        <v>0</v>
      </c>
      <c r="G193" s="48">
        <v>-203039.34</v>
      </c>
      <c r="H193" s="48">
        <v>0</v>
      </c>
      <c r="I193" s="48">
        <v>0</v>
      </c>
      <c r="J193" s="49">
        <v>0</v>
      </c>
      <c r="K193" s="50">
        <v>-203039.34</v>
      </c>
      <c r="L193" s="50">
        <v>0</v>
      </c>
      <c r="M193" s="50">
        <v>0</v>
      </c>
      <c r="N193" s="51">
        <v>0</v>
      </c>
      <c r="O193" s="48"/>
      <c r="P193" s="48"/>
      <c r="Q193" s="48"/>
      <c r="R193" s="49">
        <v>0</v>
      </c>
      <c r="S193" s="48"/>
      <c r="T193" s="48"/>
      <c r="U193" s="48"/>
      <c r="V193" s="49">
        <v>0</v>
      </c>
      <c r="W193" s="48"/>
      <c r="X193" s="48"/>
      <c r="Y193" s="48"/>
      <c r="Z193" s="49">
        <v>0</v>
      </c>
      <c r="AA193" s="48"/>
      <c r="AB193" s="48"/>
      <c r="AC193" s="48"/>
      <c r="AD193" s="49">
        <v>0</v>
      </c>
      <c r="AE193" s="48"/>
      <c r="AF193" s="48"/>
      <c r="AG193" s="48"/>
      <c r="AH193" s="49">
        <v>0</v>
      </c>
      <c r="AI193" s="48"/>
      <c r="AJ193" s="48"/>
      <c r="AK193" s="48"/>
      <c r="AL193" s="49">
        <v>0</v>
      </c>
      <c r="AM193" s="48"/>
      <c r="AN193" s="48"/>
      <c r="AO193" s="48"/>
      <c r="AP193" s="49">
        <v>0</v>
      </c>
      <c r="AQ193" s="48"/>
      <c r="AR193" s="50"/>
      <c r="AS193" s="50"/>
      <c r="AT193" s="51">
        <v>0</v>
      </c>
      <c r="AU193" s="48"/>
      <c r="AV193" s="50"/>
      <c r="AW193" s="50"/>
      <c r="AX193" s="51">
        <v>0</v>
      </c>
      <c r="AY193" s="50">
        <v>-609118.02</v>
      </c>
      <c r="AZ193" s="50">
        <v>0</v>
      </c>
      <c r="BA193" s="50">
        <v>0</v>
      </c>
      <c r="BB193" s="49">
        <v>0</v>
      </c>
      <c r="BC193" s="52" t="s">
        <v>797</v>
      </c>
      <c r="BD193" s="52" t="s">
        <v>798</v>
      </c>
      <c r="BE193" s="52" t="s">
        <v>806</v>
      </c>
      <c r="BF193" s="52" t="s">
        <v>819</v>
      </c>
    </row>
    <row r="194" spans="1:58" x14ac:dyDescent="0.2">
      <c r="A194" s="47">
        <v>179286</v>
      </c>
      <c r="B194" s="48" t="s">
        <v>401</v>
      </c>
      <c r="C194" s="48">
        <v>567355.72</v>
      </c>
      <c r="D194" s="48">
        <v>239100</v>
      </c>
      <c r="E194" s="48">
        <v>30</v>
      </c>
      <c r="F194" s="49">
        <v>71.186414052697614</v>
      </c>
      <c r="G194" s="48">
        <v>277645.71999999997</v>
      </c>
      <c r="H194" s="48">
        <v>0</v>
      </c>
      <c r="I194" s="48">
        <v>0</v>
      </c>
      <c r="J194" s="49">
        <v>0</v>
      </c>
      <c r="K194" s="50">
        <v>453620.73</v>
      </c>
      <c r="L194" s="50">
        <v>1075840</v>
      </c>
      <c r="M194" s="50">
        <v>142</v>
      </c>
      <c r="N194" s="51">
        <v>12.649299059339677</v>
      </c>
      <c r="O194" s="48"/>
      <c r="P194" s="48"/>
      <c r="Q194" s="48"/>
      <c r="R194" s="49">
        <v>0</v>
      </c>
      <c r="S194" s="48"/>
      <c r="T194" s="48"/>
      <c r="U194" s="48"/>
      <c r="V194" s="49">
        <v>0</v>
      </c>
      <c r="W194" s="48"/>
      <c r="X194" s="48"/>
      <c r="Y194" s="48"/>
      <c r="Z194" s="49">
        <v>0</v>
      </c>
      <c r="AA194" s="48"/>
      <c r="AB194" s="48"/>
      <c r="AC194" s="48"/>
      <c r="AD194" s="49">
        <v>0</v>
      </c>
      <c r="AE194" s="48"/>
      <c r="AF194" s="48"/>
      <c r="AG194" s="48"/>
      <c r="AH194" s="49">
        <v>0</v>
      </c>
      <c r="AI194" s="48"/>
      <c r="AJ194" s="48"/>
      <c r="AK194" s="48"/>
      <c r="AL194" s="49">
        <v>0</v>
      </c>
      <c r="AM194" s="48"/>
      <c r="AN194" s="48"/>
      <c r="AO194" s="48"/>
      <c r="AP194" s="49">
        <v>0</v>
      </c>
      <c r="AQ194" s="48"/>
      <c r="AR194" s="50"/>
      <c r="AS194" s="50"/>
      <c r="AT194" s="51">
        <v>0</v>
      </c>
      <c r="AU194" s="48"/>
      <c r="AV194" s="50"/>
      <c r="AW194" s="50"/>
      <c r="AX194" s="51">
        <v>0</v>
      </c>
      <c r="AY194" s="50">
        <v>1298622.17</v>
      </c>
      <c r="AZ194" s="50">
        <v>1314940</v>
      </c>
      <c r="BA194" s="50">
        <v>172</v>
      </c>
      <c r="BB194" s="49">
        <v>30.615303565181677</v>
      </c>
      <c r="BC194" s="52" t="s">
        <v>797</v>
      </c>
      <c r="BD194" s="52" t="s">
        <v>798</v>
      </c>
      <c r="BE194" s="52" t="s">
        <v>806</v>
      </c>
      <c r="BF194" s="52" t="s">
        <v>819</v>
      </c>
    </row>
    <row r="195" spans="1:58" x14ac:dyDescent="0.2">
      <c r="A195" s="47">
        <v>202405</v>
      </c>
      <c r="B195" s="48" t="s">
        <v>471</v>
      </c>
      <c r="C195" s="48">
        <v>506616.6</v>
      </c>
      <c r="D195" s="48">
        <v>0</v>
      </c>
      <c r="E195" s="48">
        <v>0</v>
      </c>
      <c r="F195" s="49">
        <v>0</v>
      </c>
      <c r="G195" s="48">
        <v>161616.6</v>
      </c>
      <c r="H195" s="48">
        <v>0</v>
      </c>
      <c r="I195" s="48">
        <v>0</v>
      </c>
      <c r="J195" s="49">
        <v>0</v>
      </c>
      <c r="K195" s="50">
        <v>49616.6</v>
      </c>
      <c r="L195" s="50">
        <v>0</v>
      </c>
      <c r="M195" s="50">
        <v>0</v>
      </c>
      <c r="N195" s="51">
        <v>0</v>
      </c>
      <c r="O195" s="48"/>
      <c r="P195" s="48"/>
      <c r="Q195" s="48"/>
      <c r="R195" s="49">
        <v>0</v>
      </c>
      <c r="S195" s="48"/>
      <c r="T195" s="48"/>
      <c r="U195" s="48"/>
      <c r="V195" s="49">
        <v>0</v>
      </c>
      <c r="W195" s="48"/>
      <c r="X195" s="48"/>
      <c r="Y195" s="48"/>
      <c r="Z195" s="49">
        <v>0</v>
      </c>
      <c r="AA195" s="48"/>
      <c r="AB195" s="48"/>
      <c r="AC195" s="48"/>
      <c r="AD195" s="49">
        <v>0</v>
      </c>
      <c r="AE195" s="48"/>
      <c r="AF195" s="48"/>
      <c r="AG195" s="48"/>
      <c r="AH195" s="49">
        <v>0</v>
      </c>
      <c r="AI195" s="48"/>
      <c r="AJ195" s="48"/>
      <c r="AK195" s="48"/>
      <c r="AL195" s="49">
        <v>0</v>
      </c>
      <c r="AM195" s="48"/>
      <c r="AN195" s="48"/>
      <c r="AO195" s="48"/>
      <c r="AP195" s="49">
        <v>0</v>
      </c>
      <c r="AQ195" s="48"/>
      <c r="AR195" s="50"/>
      <c r="AS195" s="50"/>
      <c r="AT195" s="51">
        <v>0</v>
      </c>
      <c r="AU195" s="48"/>
      <c r="AV195" s="50"/>
      <c r="AW195" s="50"/>
      <c r="AX195" s="51">
        <v>0</v>
      </c>
      <c r="AY195" s="50">
        <v>717849.79999999993</v>
      </c>
      <c r="AZ195" s="50">
        <v>0</v>
      </c>
      <c r="BA195" s="50">
        <v>0</v>
      </c>
      <c r="BB195" s="49">
        <v>0</v>
      </c>
      <c r="BC195" s="52" t="s">
        <v>797</v>
      </c>
      <c r="BD195" s="52" t="s">
        <v>798</v>
      </c>
      <c r="BE195" s="52" t="s">
        <v>806</v>
      </c>
      <c r="BF195" s="52" t="s">
        <v>819</v>
      </c>
    </row>
    <row r="196" spans="1:58" x14ac:dyDescent="0.2">
      <c r="A196" s="47">
        <v>203564</v>
      </c>
      <c r="B196" s="48" t="s">
        <v>512</v>
      </c>
      <c r="C196" s="48">
        <v>477104.4</v>
      </c>
      <c r="D196" s="48">
        <v>663450</v>
      </c>
      <c r="E196" s="48">
        <v>85</v>
      </c>
      <c r="F196" s="49">
        <v>21.57379154420077</v>
      </c>
      <c r="G196" s="48">
        <v>438114.41</v>
      </c>
      <c r="H196" s="48">
        <v>338310</v>
      </c>
      <c r="I196" s="48">
        <v>43</v>
      </c>
      <c r="J196" s="49">
        <v>40.145271230528209</v>
      </c>
      <c r="K196" s="50">
        <v>-30653.59</v>
      </c>
      <c r="L196" s="50">
        <v>8670</v>
      </c>
      <c r="M196" s="50">
        <v>1</v>
      </c>
      <c r="N196" s="51">
        <v>-106.06778546712803</v>
      </c>
      <c r="O196" s="48"/>
      <c r="P196" s="48"/>
      <c r="Q196" s="48"/>
      <c r="R196" s="49">
        <v>0</v>
      </c>
      <c r="S196" s="48"/>
      <c r="T196" s="48"/>
      <c r="U196" s="48"/>
      <c r="V196" s="49">
        <v>0</v>
      </c>
      <c r="W196" s="48"/>
      <c r="X196" s="48"/>
      <c r="Y196" s="48"/>
      <c r="Z196" s="49">
        <v>0</v>
      </c>
      <c r="AA196" s="48"/>
      <c r="AB196" s="48"/>
      <c r="AC196" s="48"/>
      <c r="AD196" s="49">
        <v>0</v>
      </c>
      <c r="AE196" s="48"/>
      <c r="AF196" s="48"/>
      <c r="AG196" s="48"/>
      <c r="AH196" s="49">
        <v>0</v>
      </c>
      <c r="AI196" s="48"/>
      <c r="AJ196" s="48"/>
      <c r="AK196" s="48"/>
      <c r="AL196" s="49">
        <v>0</v>
      </c>
      <c r="AM196" s="48"/>
      <c r="AN196" s="48"/>
      <c r="AO196" s="48"/>
      <c r="AP196" s="49">
        <v>0</v>
      </c>
      <c r="AQ196" s="48"/>
      <c r="AR196" s="50"/>
      <c r="AS196" s="50"/>
      <c r="AT196" s="51">
        <v>0</v>
      </c>
      <c r="AU196" s="48"/>
      <c r="AV196" s="50"/>
      <c r="AW196" s="50"/>
      <c r="AX196" s="51">
        <v>0</v>
      </c>
      <c r="AY196" s="50">
        <v>884565.22000000009</v>
      </c>
      <c r="AZ196" s="50">
        <v>1010430</v>
      </c>
      <c r="BA196" s="50">
        <v>129</v>
      </c>
      <c r="BB196" s="49">
        <v>27.138467602901738</v>
      </c>
      <c r="BC196" s="52" t="s">
        <v>797</v>
      </c>
      <c r="BD196" s="52" t="s">
        <v>798</v>
      </c>
      <c r="BE196" s="52" t="s">
        <v>806</v>
      </c>
      <c r="BF196" s="52" t="s">
        <v>819</v>
      </c>
    </row>
    <row r="197" spans="1:58" x14ac:dyDescent="0.2">
      <c r="A197" s="47">
        <v>203694</v>
      </c>
      <c r="B197" s="48" t="s">
        <v>515</v>
      </c>
      <c r="C197" s="48">
        <v>417849.61</v>
      </c>
      <c r="D197" s="48">
        <v>576750</v>
      </c>
      <c r="E197" s="48">
        <v>75</v>
      </c>
      <c r="F197" s="49">
        <v>21.734700130039013</v>
      </c>
      <c r="G197" s="48">
        <v>446244.05</v>
      </c>
      <c r="H197" s="48">
        <v>470700</v>
      </c>
      <c r="I197" s="48">
        <v>60</v>
      </c>
      <c r="J197" s="49">
        <v>29.389346823879329</v>
      </c>
      <c r="K197" s="50">
        <v>377318.6</v>
      </c>
      <c r="L197" s="50">
        <v>454200</v>
      </c>
      <c r="M197" s="50">
        <v>60</v>
      </c>
      <c r="N197" s="51">
        <v>24.921968295904886</v>
      </c>
      <c r="O197" s="48"/>
      <c r="P197" s="48"/>
      <c r="Q197" s="48"/>
      <c r="R197" s="49">
        <v>0</v>
      </c>
      <c r="S197" s="48"/>
      <c r="T197" s="48"/>
      <c r="U197" s="48"/>
      <c r="V197" s="49">
        <v>0</v>
      </c>
      <c r="W197" s="48"/>
      <c r="X197" s="48"/>
      <c r="Y197" s="48"/>
      <c r="Z197" s="49">
        <v>0</v>
      </c>
      <c r="AA197" s="48"/>
      <c r="AB197" s="48"/>
      <c r="AC197" s="48"/>
      <c r="AD197" s="49">
        <v>0</v>
      </c>
      <c r="AE197" s="48"/>
      <c r="AF197" s="48"/>
      <c r="AG197" s="48"/>
      <c r="AH197" s="49">
        <v>0</v>
      </c>
      <c r="AI197" s="48"/>
      <c r="AJ197" s="48"/>
      <c r="AK197" s="48"/>
      <c r="AL197" s="49">
        <v>0</v>
      </c>
      <c r="AM197" s="48"/>
      <c r="AN197" s="48"/>
      <c r="AO197" s="48"/>
      <c r="AP197" s="49">
        <v>0</v>
      </c>
      <c r="AQ197" s="48"/>
      <c r="AR197" s="50"/>
      <c r="AS197" s="50"/>
      <c r="AT197" s="51">
        <v>0</v>
      </c>
      <c r="AU197" s="48"/>
      <c r="AV197" s="50"/>
      <c r="AW197" s="50"/>
      <c r="AX197" s="51">
        <v>0</v>
      </c>
      <c r="AY197" s="50">
        <v>1241412.2599999998</v>
      </c>
      <c r="AZ197" s="50">
        <v>1501650</v>
      </c>
      <c r="BA197" s="50">
        <v>195</v>
      </c>
      <c r="BB197" s="49">
        <v>25.627662944094826</v>
      </c>
      <c r="BC197" s="52" t="s">
        <v>797</v>
      </c>
      <c r="BD197" s="52" t="s">
        <v>798</v>
      </c>
      <c r="BE197" s="52" t="s">
        <v>806</v>
      </c>
      <c r="BF197" s="52" t="s">
        <v>819</v>
      </c>
    </row>
    <row r="198" spans="1:58" x14ac:dyDescent="0.2">
      <c r="A198" s="47">
        <v>204132</v>
      </c>
      <c r="B198" s="48" t="s">
        <v>522</v>
      </c>
      <c r="C198" s="48">
        <v>519950.64</v>
      </c>
      <c r="D198" s="48">
        <v>269280</v>
      </c>
      <c r="E198" s="48">
        <v>34</v>
      </c>
      <c r="F198" s="49">
        <v>57.926764705882356</v>
      </c>
      <c r="G198" s="48">
        <v>573760.64</v>
      </c>
      <c r="H198" s="48">
        <v>443590</v>
      </c>
      <c r="I198" s="48">
        <v>57</v>
      </c>
      <c r="J198" s="49">
        <v>40.09689091277982</v>
      </c>
      <c r="K198" s="50">
        <v>273745.64</v>
      </c>
      <c r="L198" s="50">
        <v>0</v>
      </c>
      <c r="M198" s="50">
        <v>0</v>
      </c>
      <c r="N198" s="51">
        <v>0</v>
      </c>
      <c r="O198" s="48"/>
      <c r="P198" s="48"/>
      <c r="Q198" s="48"/>
      <c r="R198" s="49">
        <v>0</v>
      </c>
      <c r="S198" s="48"/>
      <c r="T198" s="48"/>
      <c r="U198" s="48"/>
      <c r="V198" s="49">
        <v>0</v>
      </c>
      <c r="W198" s="48"/>
      <c r="X198" s="48"/>
      <c r="Y198" s="48"/>
      <c r="Z198" s="49">
        <v>0</v>
      </c>
      <c r="AA198" s="48"/>
      <c r="AB198" s="48"/>
      <c r="AC198" s="48"/>
      <c r="AD198" s="49">
        <v>0</v>
      </c>
      <c r="AE198" s="48"/>
      <c r="AF198" s="48"/>
      <c r="AG198" s="48"/>
      <c r="AH198" s="49">
        <v>0</v>
      </c>
      <c r="AI198" s="48"/>
      <c r="AJ198" s="48"/>
      <c r="AK198" s="48"/>
      <c r="AL198" s="49">
        <v>0</v>
      </c>
      <c r="AM198" s="48"/>
      <c r="AN198" s="48"/>
      <c r="AO198" s="48"/>
      <c r="AP198" s="49">
        <v>0</v>
      </c>
      <c r="AQ198" s="48"/>
      <c r="AR198" s="50"/>
      <c r="AS198" s="50"/>
      <c r="AT198" s="51">
        <v>0</v>
      </c>
      <c r="AU198" s="48"/>
      <c r="AV198" s="50"/>
      <c r="AW198" s="50"/>
      <c r="AX198" s="51">
        <v>0</v>
      </c>
      <c r="AY198" s="50">
        <v>1367456.92</v>
      </c>
      <c r="AZ198" s="50">
        <v>712870</v>
      </c>
      <c r="BA198" s="50">
        <v>91</v>
      </c>
      <c r="BB198" s="49">
        <v>59.465490931025293</v>
      </c>
      <c r="BC198" s="52" t="s">
        <v>797</v>
      </c>
      <c r="BD198" s="52" t="s">
        <v>798</v>
      </c>
      <c r="BE198" s="52" t="s">
        <v>806</v>
      </c>
      <c r="BF198" s="52" t="s">
        <v>819</v>
      </c>
    </row>
    <row r="199" spans="1:58" x14ac:dyDescent="0.2">
      <c r="A199" s="47">
        <v>206441</v>
      </c>
      <c r="B199" s="48" t="s">
        <v>572</v>
      </c>
      <c r="C199" s="48">
        <v>129103.62</v>
      </c>
      <c r="D199" s="48">
        <v>2519790</v>
      </c>
      <c r="E199" s="48">
        <v>332</v>
      </c>
      <c r="F199" s="49">
        <v>1.5370759468050907</v>
      </c>
      <c r="G199" s="48">
        <v>177602.63</v>
      </c>
      <c r="H199" s="48">
        <v>2168332.5</v>
      </c>
      <c r="I199" s="48">
        <v>274.75</v>
      </c>
      <c r="J199" s="49">
        <v>2.5391315815263575</v>
      </c>
      <c r="K199" s="50">
        <v>-244791.62</v>
      </c>
      <c r="L199" s="50">
        <v>2727340</v>
      </c>
      <c r="M199" s="50">
        <v>355.5</v>
      </c>
      <c r="N199" s="51">
        <v>-2.6926414015120961</v>
      </c>
      <c r="O199" s="48"/>
      <c r="P199" s="48"/>
      <c r="Q199" s="48"/>
      <c r="R199" s="49">
        <v>0</v>
      </c>
      <c r="S199" s="48"/>
      <c r="T199" s="48"/>
      <c r="U199" s="48"/>
      <c r="V199" s="49">
        <v>0</v>
      </c>
      <c r="W199" s="48"/>
      <c r="X199" s="48"/>
      <c r="Y199" s="48"/>
      <c r="Z199" s="49">
        <v>0</v>
      </c>
      <c r="AA199" s="48"/>
      <c r="AB199" s="48"/>
      <c r="AC199" s="48"/>
      <c r="AD199" s="49">
        <v>0</v>
      </c>
      <c r="AE199" s="48"/>
      <c r="AF199" s="48"/>
      <c r="AG199" s="48"/>
      <c r="AH199" s="49">
        <v>0</v>
      </c>
      <c r="AI199" s="48"/>
      <c r="AJ199" s="48"/>
      <c r="AK199" s="48"/>
      <c r="AL199" s="49">
        <v>0</v>
      </c>
      <c r="AM199" s="48"/>
      <c r="AN199" s="48"/>
      <c r="AO199" s="48"/>
      <c r="AP199" s="49">
        <v>0</v>
      </c>
      <c r="AQ199" s="48"/>
      <c r="AR199" s="50"/>
      <c r="AS199" s="50"/>
      <c r="AT199" s="51">
        <v>0</v>
      </c>
      <c r="AU199" s="48"/>
      <c r="AV199" s="50"/>
      <c r="AW199" s="50"/>
      <c r="AX199" s="51">
        <v>0</v>
      </c>
      <c r="AY199" s="50">
        <v>61914.630000000005</v>
      </c>
      <c r="AZ199" s="50">
        <v>7415462.5</v>
      </c>
      <c r="BA199" s="50">
        <v>962.25</v>
      </c>
      <c r="BB199" s="49">
        <v>0.2588312637276502</v>
      </c>
      <c r="BC199" s="52" t="s">
        <v>797</v>
      </c>
      <c r="BD199" s="52" t="s">
        <v>798</v>
      </c>
      <c r="BE199" s="52" t="s">
        <v>806</v>
      </c>
      <c r="BF199" s="52" t="s">
        <v>819</v>
      </c>
    </row>
    <row r="200" spans="1:58" x14ac:dyDescent="0.2">
      <c r="A200" s="47">
        <v>207529</v>
      </c>
      <c r="B200" s="48" t="s">
        <v>599</v>
      </c>
      <c r="C200" s="48">
        <v>594850.30000000005</v>
      </c>
      <c r="D200" s="48">
        <v>887150</v>
      </c>
      <c r="E200" s="48">
        <v>115</v>
      </c>
      <c r="F200" s="49">
        <v>20.115548667079977</v>
      </c>
      <c r="G200" s="48">
        <v>616010.26</v>
      </c>
      <c r="H200" s="48">
        <v>613110</v>
      </c>
      <c r="I200" s="48">
        <v>73</v>
      </c>
      <c r="J200" s="49">
        <v>31.14664262530378</v>
      </c>
      <c r="K200" s="50">
        <v>462980.16</v>
      </c>
      <c r="L200" s="50">
        <v>1057355</v>
      </c>
      <c r="M200" s="50">
        <v>138</v>
      </c>
      <c r="N200" s="51">
        <v>13.135990088475488</v>
      </c>
      <c r="O200" s="48"/>
      <c r="P200" s="48"/>
      <c r="Q200" s="48"/>
      <c r="R200" s="49">
        <v>0</v>
      </c>
      <c r="S200" s="48"/>
      <c r="T200" s="48"/>
      <c r="U200" s="48"/>
      <c r="V200" s="49">
        <v>0</v>
      </c>
      <c r="W200" s="48"/>
      <c r="X200" s="48"/>
      <c r="Y200" s="48"/>
      <c r="Z200" s="49">
        <v>0</v>
      </c>
      <c r="AA200" s="48"/>
      <c r="AB200" s="48"/>
      <c r="AC200" s="48"/>
      <c r="AD200" s="49">
        <v>0</v>
      </c>
      <c r="AE200" s="48"/>
      <c r="AF200" s="48"/>
      <c r="AG200" s="48"/>
      <c r="AH200" s="49">
        <v>0</v>
      </c>
      <c r="AI200" s="48"/>
      <c r="AJ200" s="48"/>
      <c r="AK200" s="48"/>
      <c r="AL200" s="49">
        <v>0</v>
      </c>
      <c r="AM200" s="48"/>
      <c r="AN200" s="48"/>
      <c r="AO200" s="48"/>
      <c r="AP200" s="49">
        <v>0</v>
      </c>
      <c r="AQ200" s="48"/>
      <c r="AR200" s="50"/>
      <c r="AS200" s="50"/>
      <c r="AT200" s="51">
        <v>0</v>
      </c>
      <c r="AU200" s="48"/>
      <c r="AV200" s="50"/>
      <c r="AW200" s="50"/>
      <c r="AX200" s="51">
        <v>0</v>
      </c>
      <c r="AY200" s="50">
        <v>1673840.72</v>
      </c>
      <c r="AZ200" s="50">
        <v>2557615</v>
      </c>
      <c r="BA200" s="50">
        <v>326</v>
      </c>
      <c r="BB200" s="49">
        <v>20.288066155383042</v>
      </c>
      <c r="BC200" s="52" t="s">
        <v>797</v>
      </c>
      <c r="BD200" s="52" t="s">
        <v>798</v>
      </c>
      <c r="BE200" s="52" t="s">
        <v>806</v>
      </c>
      <c r="BF200" s="52" t="s">
        <v>819</v>
      </c>
    </row>
    <row r="201" spans="1:58" x14ac:dyDescent="0.2">
      <c r="A201" s="47">
        <v>208013</v>
      </c>
      <c r="B201" s="48" t="s">
        <v>611</v>
      </c>
      <c r="C201" s="48">
        <v>226404.25</v>
      </c>
      <c r="D201" s="48">
        <v>232100</v>
      </c>
      <c r="E201" s="48">
        <v>30</v>
      </c>
      <c r="F201" s="49">
        <v>29.263797931925893</v>
      </c>
      <c r="G201" s="48">
        <v>26404.25</v>
      </c>
      <c r="H201" s="48">
        <v>0</v>
      </c>
      <c r="I201" s="48">
        <v>0</v>
      </c>
      <c r="J201" s="49">
        <v>0</v>
      </c>
      <c r="K201" s="50">
        <v>-7695.75</v>
      </c>
      <c r="L201" s="50">
        <v>0</v>
      </c>
      <c r="M201" s="50">
        <v>0</v>
      </c>
      <c r="N201" s="51">
        <v>0</v>
      </c>
      <c r="O201" s="48"/>
      <c r="P201" s="48"/>
      <c r="Q201" s="48"/>
      <c r="R201" s="49">
        <v>0</v>
      </c>
      <c r="S201" s="48"/>
      <c r="T201" s="48"/>
      <c r="U201" s="48"/>
      <c r="V201" s="49">
        <v>0</v>
      </c>
      <c r="W201" s="48"/>
      <c r="X201" s="48"/>
      <c r="Y201" s="48"/>
      <c r="Z201" s="49">
        <v>0</v>
      </c>
      <c r="AA201" s="48"/>
      <c r="AB201" s="48"/>
      <c r="AC201" s="48"/>
      <c r="AD201" s="49">
        <v>0</v>
      </c>
      <c r="AE201" s="48"/>
      <c r="AF201" s="48"/>
      <c r="AG201" s="48"/>
      <c r="AH201" s="49">
        <v>0</v>
      </c>
      <c r="AI201" s="48"/>
      <c r="AJ201" s="48"/>
      <c r="AK201" s="48"/>
      <c r="AL201" s="49">
        <v>0</v>
      </c>
      <c r="AM201" s="48"/>
      <c r="AN201" s="48"/>
      <c r="AO201" s="48"/>
      <c r="AP201" s="49">
        <v>0</v>
      </c>
      <c r="AQ201" s="48"/>
      <c r="AR201" s="50"/>
      <c r="AS201" s="50"/>
      <c r="AT201" s="51">
        <v>0</v>
      </c>
      <c r="AU201" s="48"/>
      <c r="AV201" s="50"/>
      <c r="AW201" s="50"/>
      <c r="AX201" s="51">
        <v>0</v>
      </c>
      <c r="AY201" s="50">
        <v>245112.75</v>
      </c>
      <c r="AZ201" s="50">
        <v>232100</v>
      </c>
      <c r="BA201" s="50">
        <v>30</v>
      </c>
      <c r="BB201" s="49">
        <v>32.738023481258075</v>
      </c>
      <c r="BC201" s="52" t="s">
        <v>797</v>
      </c>
      <c r="BD201" s="52" t="s">
        <v>798</v>
      </c>
      <c r="BE201" s="52" t="s">
        <v>806</v>
      </c>
      <c r="BF201" s="52" t="s">
        <v>819</v>
      </c>
    </row>
    <row r="202" spans="1:58" x14ac:dyDescent="0.2">
      <c r="A202" s="47">
        <v>209726</v>
      </c>
      <c r="B202" s="48" t="s">
        <v>670</v>
      </c>
      <c r="C202" s="48">
        <v>100950</v>
      </c>
      <c r="D202" s="48">
        <v>0</v>
      </c>
      <c r="E202" s="48">
        <v>0</v>
      </c>
      <c r="F202" s="49">
        <v>0</v>
      </c>
      <c r="G202" s="48">
        <v>-50</v>
      </c>
      <c r="H202" s="48">
        <v>0</v>
      </c>
      <c r="I202" s="48">
        <v>0</v>
      </c>
      <c r="J202" s="49">
        <v>0</v>
      </c>
      <c r="K202" s="50">
        <v>-50</v>
      </c>
      <c r="L202" s="50">
        <v>0</v>
      </c>
      <c r="M202" s="50">
        <v>0</v>
      </c>
      <c r="N202" s="51">
        <v>0</v>
      </c>
      <c r="O202" s="48"/>
      <c r="P202" s="48"/>
      <c r="Q202" s="48"/>
      <c r="R202" s="49">
        <v>0</v>
      </c>
      <c r="S202" s="48"/>
      <c r="T202" s="48"/>
      <c r="U202" s="48"/>
      <c r="V202" s="49">
        <v>0</v>
      </c>
      <c r="W202" s="48"/>
      <c r="X202" s="48"/>
      <c r="Y202" s="48"/>
      <c r="Z202" s="49">
        <v>0</v>
      </c>
      <c r="AA202" s="48"/>
      <c r="AB202" s="48"/>
      <c r="AC202" s="48"/>
      <c r="AD202" s="49">
        <v>0</v>
      </c>
      <c r="AE202" s="48"/>
      <c r="AF202" s="48"/>
      <c r="AG202" s="48"/>
      <c r="AH202" s="49">
        <v>0</v>
      </c>
      <c r="AI202" s="48"/>
      <c r="AJ202" s="48"/>
      <c r="AK202" s="48"/>
      <c r="AL202" s="49">
        <v>0</v>
      </c>
      <c r="AM202" s="48"/>
      <c r="AN202" s="48"/>
      <c r="AO202" s="48"/>
      <c r="AP202" s="49">
        <v>0</v>
      </c>
      <c r="AQ202" s="48"/>
      <c r="AR202" s="50"/>
      <c r="AS202" s="50"/>
      <c r="AT202" s="51">
        <v>0</v>
      </c>
      <c r="AU202" s="48"/>
      <c r="AV202" s="50"/>
      <c r="AW202" s="50"/>
      <c r="AX202" s="51">
        <v>0</v>
      </c>
      <c r="AY202" s="50">
        <v>100850</v>
      </c>
      <c r="AZ202" s="50">
        <v>0</v>
      </c>
      <c r="BA202" s="50">
        <v>0</v>
      </c>
      <c r="BB202" s="49">
        <v>0</v>
      </c>
      <c r="BC202" s="52" t="s">
        <v>797</v>
      </c>
      <c r="BD202" s="52" t="s">
        <v>798</v>
      </c>
      <c r="BE202" s="52" t="s">
        <v>806</v>
      </c>
      <c r="BF202" s="52" t="s">
        <v>819</v>
      </c>
    </row>
    <row r="203" spans="1:58" x14ac:dyDescent="0.2">
      <c r="A203" s="47">
        <v>210210</v>
      </c>
      <c r="B203" s="48" t="s">
        <v>684</v>
      </c>
      <c r="C203" s="48">
        <v>480297.55</v>
      </c>
      <c r="D203" s="48">
        <v>454290</v>
      </c>
      <c r="E203" s="48">
        <v>57</v>
      </c>
      <c r="F203" s="49">
        <v>31.717463514495144</v>
      </c>
      <c r="G203" s="48">
        <v>433467.54</v>
      </c>
      <c r="H203" s="48">
        <v>538680</v>
      </c>
      <c r="I203" s="48">
        <v>69</v>
      </c>
      <c r="J203" s="49">
        <v>24.945224883047448</v>
      </c>
      <c r="K203" s="50">
        <v>218262.54</v>
      </c>
      <c r="L203" s="50">
        <v>913970</v>
      </c>
      <c r="M203" s="50">
        <v>121</v>
      </c>
      <c r="N203" s="51">
        <v>7.1642134862194604</v>
      </c>
      <c r="O203" s="48"/>
      <c r="P203" s="48"/>
      <c r="Q203" s="48"/>
      <c r="R203" s="49">
        <v>0</v>
      </c>
      <c r="S203" s="48"/>
      <c r="T203" s="48"/>
      <c r="U203" s="48"/>
      <c r="V203" s="49">
        <v>0</v>
      </c>
      <c r="W203" s="48"/>
      <c r="X203" s="48"/>
      <c r="Y203" s="48"/>
      <c r="Z203" s="49">
        <v>0</v>
      </c>
      <c r="AA203" s="48"/>
      <c r="AB203" s="48"/>
      <c r="AC203" s="48"/>
      <c r="AD203" s="49">
        <v>0</v>
      </c>
      <c r="AE203" s="48"/>
      <c r="AF203" s="48"/>
      <c r="AG203" s="48"/>
      <c r="AH203" s="49">
        <v>0</v>
      </c>
      <c r="AI203" s="48"/>
      <c r="AJ203" s="48"/>
      <c r="AK203" s="48"/>
      <c r="AL203" s="49">
        <v>0</v>
      </c>
      <c r="AM203" s="48"/>
      <c r="AN203" s="48"/>
      <c r="AO203" s="48"/>
      <c r="AP203" s="49">
        <v>0</v>
      </c>
      <c r="AQ203" s="48"/>
      <c r="AR203" s="50"/>
      <c r="AS203" s="50"/>
      <c r="AT203" s="51">
        <v>0</v>
      </c>
      <c r="AU203" s="48"/>
      <c r="AV203" s="50"/>
      <c r="AW203" s="50"/>
      <c r="AX203" s="51">
        <v>0</v>
      </c>
      <c r="AY203" s="50">
        <v>1132027.6299999999</v>
      </c>
      <c r="AZ203" s="50">
        <v>1906940</v>
      </c>
      <c r="BA203" s="50">
        <v>247</v>
      </c>
      <c r="BB203" s="49">
        <v>18.402706183728903</v>
      </c>
      <c r="BC203" s="52" t="s">
        <v>797</v>
      </c>
      <c r="BD203" s="52" t="s">
        <v>798</v>
      </c>
      <c r="BE203" s="52" t="s">
        <v>806</v>
      </c>
      <c r="BF203" s="52" t="s">
        <v>819</v>
      </c>
    </row>
    <row r="204" spans="1:58" x14ac:dyDescent="0.2">
      <c r="A204" s="47">
        <v>210612</v>
      </c>
      <c r="B204" s="48" t="s">
        <v>701</v>
      </c>
      <c r="C204" s="48">
        <v>552854.66</v>
      </c>
      <c r="D204" s="48">
        <v>699800</v>
      </c>
      <c r="E204" s="48">
        <v>90</v>
      </c>
      <c r="F204" s="49">
        <v>23.700542726493286</v>
      </c>
      <c r="G204" s="48">
        <v>126854.66</v>
      </c>
      <c r="H204" s="48">
        <v>0</v>
      </c>
      <c r="I204" s="48">
        <v>0</v>
      </c>
      <c r="J204" s="49">
        <v>0</v>
      </c>
      <c r="K204" s="50">
        <v>509059.66</v>
      </c>
      <c r="L204" s="50">
        <v>1173390</v>
      </c>
      <c r="M204" s="50">
        <v>152</v>
      </c>
      <c r="N204" s="51">
        <v>13.015101372945056</v>
      </c>
      <c r="O204" s="48"/>
      <c r="P204" s="48"/>
      <c r="Q204" s="48"/>
      <c r="R204" s="49">
        <v>0</v>
      </c>
      <c r="S204" s="48"/>
      <c r="T204" s="48"/>
      <c r="U204" s="48"/>
      <c r="V204" s="49">
        <v>0</v>
      </c>
      <c r="W204" s="48"/>
      <c r="X204" s="48"/>
      <c r="Y204" s="48"/>
      <c r="Z204" s="49">
        <v>0</v>
      </c>
      <c r="AA204" s="48"/>
      <c r="AB204" s="48"/>
      <c r="AC204" s="48"/>
      <c r="AD204" s="49">
        <v>0</v>
      </c>
      <c r="AE204" s="48"/>
      <c r="AF204" s="48"/>
      <c r="AG204" s="48"/>
      <c r="AH204" s="49">
        <v>0</v>
      </c>
      <c r="AI204" s="48"/>
      <c r="AJ204" s="48"/>
      <c r="AK204" s="48"/>
      <c r="AL204" s="49">
        <v>0</v>
      </c>
      <c r="AM204" s="48"/>
      <c r="AN204" s="48"/>
      <c r="AO204" s="48"/>
      <c r="AP204" s="49">
        <v>0</v>
      </c>
      <c r="AQ204" s="48"/>
      <c r="AR204" s="50"/>
      <c r="AS204" s="50"/>
      <c r="AT204" s="51">
        <v>0</v>
      </c>
      <c r="AU204" s="48"/>
      <c r="AV204" s="50"/>
      <c r="AW204" s="50"/>
      <c r="AX204" s="51">
        <v>0</v>
      </c>
      <c r="AY204" s="50">
        <v>1188768.98</v>
      </c>
      <c r="AZ204" s="50">
        <v>1873190</v>
      </c>
      <c r="BA204" s="50">
        <v>242</v>
      </c>
      <c r="BB204" s="49">
        <v>19.673305099856393</v>
      </c>
      <c r="BC204" s="52" t="s">
        <v>797</v>
      </c>
      <c r="BD204" s="52" t="s">
        <v>798</v>
      </c>
      <c r="BE204" s="52" t="s">
        <v>806</v>
      </c>
      <c r="BF204" s="52" t="s">
        <v>819</v>
      </c>
    </row>
    <row r="205" spans="1:58" x14ac:dyDescent="0.2">
      <c r="A205" s="47">
        <v>147429</v>
      </c>
      <c r="B205" s="48" t="s">
        <v>130</v>
      </c>
      <c r="C205" s="48">
        <v>1374845.24</v>
      </c>
      <c r="D205" s="48">
        <v>1095979.5</v>
      </c>
      <c r="E205" s="48">
        <v>138.85</v>
      </c>
      <c r="F205" s="49">
        <v>37.633329090553246</v>
      </c>
      <c r="G205" s="48">
        <v>564655.24</v>
      </c>
      <c r="H205" s="48">
        <v>0</v>
      </c>
      <c r="I205" s="48">
        <v>0</v>
      </c>
      <c r="J205" s="49">
        <v>0</v>
      </c>
      <c r="K205" s="50">
        <v>548403.5</v>
      </c>
      <c r="L205" s="50">
        <v>847256</v>
      </c>
      <c r="M205" s="50">
        <v>110.8</v>
      </c>
      <c r="N205" s="51">
        <v>19.418103855269248</v>
      </c>
      <c r="O205" s="48"/>
      <c r="P205" s="48"/>
      <c r="Q205" s="48"/>
      <c r="R205" s="49">
        <v>0</v>
      </c>
      <c r="S205" s="48"/>
      <c r="T205" s="48"/>
      <c r="U205" s="48"/>
      <c r="V205" s="49">
        <v>0</v>
      </c>
      <c r="W205" s="48"/>
      <c r="X205" s="48"/>
      <c r="Y205" s="48"/>
      <c r="Z205" s="49">
        <v>0</v>
      </c>
      <c r="AA205" s="48"/>
      <c r="AB205" s="48"/>
      <c r="AC205" s="48"/>
      <c r="AD205" s="49">
        <v>0</v>
      </c>
      <c r="AE205" s="48"/>
      <c r="AF205" s="48"/>
      <c r="AG205" s="48"/>
      <c r="AH205" s="49">
        <v>0</v>
      </c>
      <c r="AI205" s="48"/>
      <c r="AJ205" s="48"/>
      <c r="AK205" s="48"/>
      <c r="AL205" s="49">
        <v>0</v>
      </c>
      <c r="AM205" s="48"/>
      <c r="AN205" s="48"/>
      <c r="AO205" s="48"/>
      <c r="AP205" s="49">
        <v>0</v>
      </c>
      <c r="AQ205" s="48"/>
      <c r="AR205" s="50"/>
      <c r="AS205" s="50"/>
      <c r="AT205" s="51">
        <v>0</v>
      </c>
      <c r="AU205" s="48"/>
      <c r="AV205" s="50"/>
      <c r="AW205" s="50"/>
      <c r="AX205" s="51">
        <v>0</v>
      </c>
      <c r="AY205" s="50">
        <v>2487903.98</v>
      </c>
      <c r="AZ205" s="50">
        <v>1943235.5</v>
      </c>
      <c r="BA205" s="50">
        <v>249.64999999999998</v>
      </c>
      <c r="BB205" s="49">
        <v>39.688974074423818</v>
      </c>
      <c r="BC205" s="52" t="s">
        <v>797</v>
      </c>
      <c r="BD205" s="52" t="s">
        <v>798</v>
      </c>
      <c r="BE205" s="52" t="s">
        <v>806</v>
      </c>
      <c r="BF205" s="52" t="s">
        <v>824</v>
      </c>
    </row>
    <row r="206" spans="1:58" x14ac:dyDescent="0.2">
      <c r="A206" s="47">
        <v>148196</v>
      </c>
      <c r="B206" s="48" t="s">
        <v>140</v>
      </c>
      <c r="C206" s="48">
        <v>-204537.47</v>
      </c>
      <c r="D206" s="48">
        <v>0</v>
      </c>
      <c r="E206" s="48">
        <v>0</v>
      </c>
      <c r="F206" s="49">
        <v>0</v>
      </c>
      <c r="G206" s="48">
        <v>-204537.47</v>
      </c>
      <c r="H206" s="48">
        <v>0</v>
      </c>
      <c r="I206" s="48">
        <v>0</v>
      </c>
      <c r="J206" s="49">
        <v>0</v>
      </c>
      <c r="K206" s="50">
        <v>0</v>
      </c>
      <c r="L206" s="50">
        <v>0</v>
      </c>
      <c r="M206" s="50">
        <v>0</v>
      </c>
      <c r="N206" s="51">
        <v>0</v>
      </c>
      <c r="O206" s="48"/>
      <c r="P206" s="48"/>
      <c r="Q206" s="48"/>
      <c r="R206" s="49">
        <v>0</v>
      </c>
      <c r="S206" s="48"/>
      <c r="T206" s="48"/>
      <c r="U206" s="48"/>
      <c r="V206" s="49">
        <v>0</v>
      </c>
      <c r="W206" s="48"/>
      <c r="X206" s="48"/>
      <c r="Y206" s="48"/>
      <c r="Z206" s="49">
        <v>0</v>
      </c>
      <c r="AA206" s="48"/>
      <c r="AB206" s="48"/>
      <c r="AC206" s="48"/>
      <c r="AD206" s="49">
        <v>0</v>
      </c>
      <c r="AE206" s="48"/>
      <c r="AF206" s="48"/>
      <c r="AG206" s="48"/>
      <c r="AH206" s="49">
        <v>0</v>
      </c>
      <c r="AI206" s="48"/>
      <c r="AJ206" s="48"/>
      <c r="AK206" s="48"/>
      <c r="AL206" s="49">
        <v>0</v>
      </c>
      <c r="AM206" s="48"/>
      <c r="AN206" s="48"/>
      <c r="AO206" s="48"/>
      <c r="AP206" s="49">
        <v>0</v>
      </c>
      <c r="AQ206" s="48"/>
      <c r="AR206" s="50"/>
      <c r="AS206" s="50"/>
      <c r="AT206" s="51">
        <v>0</v>
      </c>
      <c r="AU206" s="48"/>
      <c r="AV206" s="50"/>
      <c r="AW206" s="50"/>
      <c r="AX206" s="51">
        <v>0</v>
      </c>
      <c r="AY206" s="50">
        <v>-409074.94</v>
      </c>
      <c r="AZ206" s="50">
        <v>0</v>
      </c>
      <c r="BA206" s="50">
        <v>0</v>
      </c>
      <c r="BB206" s="49">
        <v>0</v>
      </c>
      <c r="BC206" s="52" t="s">
        <v>797</v>
      </c>
      <c r="BD206" s="52" t="s">
        <v>798</v>
      </c>
      <c r="BE206" s="52" t="s">
        <v>806</v>
      </c>
      <c r="BF206" s="52" t="s">
        <v>824</v>
      </c>
    </row>
    <row r="207" spans="1:58" x14ac:dyDescent="0.2">
      <c r="A207" s="47">
        <v>173838</v>
      </c>
      <c r="B207" s="48" t="s">
        <v>261</v>
      </c>
      <c r="C207" s="48">
        <v>0</v>
      </c>
      <c r="D207" s="48">
        <v>0</v>
      </c>
      <c r="E207" s="48">
        <v>0</v>
      </c>
      <c r="F207" s="49">
        <v>0</v>
      </c>
      <c r="G207" s="48">
        <v>0</v>
      </c>
      <c r="H207" s="48">
        <v>0</v>
      </c>
      <c r="I207" s="48">
        <v>0</v>
      </c>
      <c r="J207" s="49">
        <v>0</v>
      </c>
      <c r="K207" s="50">
        <v>0</v>
      </c>
      <c r="L207" s="50">
        <v>0</v>
      </c>
      <c r="M207" s="50">
        <v>0</v>
      </c>
      <c r="N207" s="51">
        <v>0</v>
      </c>
      <c r="O207" s="48"/>
      <c r="P207" s="48"/>
      <c r="Q207" s="48"/>
      <c r="R207" s="49">
        <v>0</v>
      </c>
      <c r="S207" s="48"/>
      <c r="T207" s="48"/>
      <c r="U207" s="48"/>
      <c r="V207" s="49">
        <v>0</v>
      </c>
      <c r="W207" s="48"/>
      <c r="X207" s="48"/>
      <c r="Y207" s="48"/>
      <c r="Z207" s="49">
        <v>0</v>
      </c>
      <c r="AA207" s="48"/>
      <c r="AB207" s="48"/>
      <c r="AC207" s="48"/>
      <c r="AD207" s="49">
        <v>0</v>
      </c>
      <c r="AE207" s="48"/>
      <c r="AF207" s="48"/>
      <c r="AG207" s="48"/>
      <c r="AH207" s="49">
        <v>0</v>
      </c>
      <c r="AI207" s="48"/>
      <c r="AJ207" s="48"/>
      <c r="AK207" s="48"/>
      <c r="AL207" s="49">
        <v>0</v>
      </c>
      <c r="AM207" s="48"/>
      <c r="AN207" s="48"/>
      <c r="AO207" s="48"/>
      <c r="AP207" s="49">
        <v>0</v>
      </c>
      <c r="AQ207" s="48"/>
      <c r="AR207" s="50"/>
      <c r="AS207" s="50"/>
      <c r="AT207" s="51">
        <v>0</v>
      </c>
      <c r="AU207" s="48"/>
      <c r="AV207" s="50"/>
      <c r="AW207" s="50"/>
      <c r="AX207" s="51">
        <v>0</v>
      </c>
      <c r="AY207" s="50">
        <v>0</v>
      </c>
      <c r="AZ207" s="50">
        <v>0</v>
      </c>
      <c r="BA207" s="50">
        <v>0</v>
      </c>
      <c r="BB207" s="49">
        <v>0</v>
      </c>
      <c r="BC207" s="52" t="s">
        <v>797</v>
      </c>
      <c r="BD207" s="52" t="s">
        <v>798</v>
      </c>
      <c r="BE207" s="52" t="s">
        <v>806</v>
      </c>
      <c r="BF207" s="52" t="s">
        <v>824</v>
      </c>
    </row>
    <row r="208" spans="1:58" x14ac:dyDescent="0.2">
      <c r="A208" s="47">
        <v>176551</v>
      </c>
      <c r="B208" s="48" t="s">
        <v>306</v>
      </c>
      <c r="C208" s="48">
        <v>-65490.52</v>
      </c>
      <c r="D208" s="48">
        <v>0</v>
      </c>
      <c r="E208" s="48">
        <v>0</v>
      </c>
      <c r="F208" s="49">
        <v>0</v>
      </c>
      <c r="G208" s="48">
        <v>-65490.52</v>
      </c>
      <c r="H208" s="48">
        <v>0</v>
      </c>
      <c r="I208" s="48">
        <v>0</v>
      </c>
      <c r="J208" s="49">
        <v>0</v>
      </c>
      <c r="K208" s="50">
        <v>-65490.52</v>
      </c>
      <c r="L208" s="50">
        <v>0</v>
      </c>
      <c r="M208" s="50">
        <v>0</v>
      </c>
      <c r="N208" s="51">
        <v>0</v>
      </c>
      <c r="O208" s="48"/>
      <c r="P208" s="48"/>
      <c r="Q208" s="48"/>
      <c r="R208" s="49">
        <v>0</v>
      </c>
      <c r="S208" s="48"/>
      <c r="T208" s="48"/>
      <c r="U208" s="48"/>
      <c r="V208" s="49">
        <v>0</v>
      </c>
      <c r="W208" s="48"/>
      <c r="X208" s="48"/>
      <c r="Y208" s="48"/>
      <c r="Z208" s="49">
        <v>0</v>
      </c>
      <c r="AA208" s="48"/>
      <c r="AB208" s="48"/>
      <c r="AC208" s="48"/>
      <c r="AD208" s="49">
        <v>0</v>
      </c>
      <c r="AE208" s="48"/>
      <c r="AF208" s="48"/>
      <c r="AG208" s="48"/>
      <c r="AH208" s="49">
        <v>0</v>
      </c>
      <c r="AI208" s="48"/>
      <c r="AJ208" s="48"/>
      <c r="AK208" s="48"/>
      <c r="AL208" s="49">
        <v>0</v>
      </c>
      <c r="AM208" s="48"/>
      <c r="AN208" s="48"/>
      <c r="AO208" s="48"/>
      <c r="AP208" s="49">
        <v>0</v>
      </c>
      <c r="AQ208" s="48"/>
      <c r="AR208" s="50"/>
      <c r="AS208" s="50"/>
      <c r="AT208" s="51">
        <v>0</v>
      </c>
      <c r="AU208" s="48"/>
      <c r="AV208" s="50"/>
      <c r="AW208" s="50"/>
      <c r="AX208" s="51">
        <v>0</v>
      </c>
      <c r="AY208" s="50">
        <v>-196471.56</v>
      </c>
      <c r="AZ208" s="50">
        <v>0</v>
      </c>
      <c r="BA208" s="50">
        <v>0</v>
      </c>
      <c r="BB208" s="49">
        <v>0</v>
      </c>
      <c r="BC208" s="52" t="s">
        <v>797</v>
      </c>
      <c r="BD208" s="52" t="s">
        <v>798</v>
      </c>
      <c r="BE208" s="52" t="s">
        <v>806</v>
      </c>
      <c r="BF208" s="52" t="s">
        <v>824</v>
      </c>
    </row>
    <row r="209" spans="1:58" x14ac:dyDescent="0.2">
      <c r="A209" s="47">
        <v>177450</v>
      </c>
      <c r="B209" s="48" t="s">
        <v>342</v>
      </c>
      <c r="C209" s="48">
        <v>464079.23</v>
      </c>
      <c r="D209" s="48">
        <v>715470</v>
      </c>
      <c r="E209" s="48">
        <v>91</v>
      </c>
      <c r="F209" s="49">
        <v>19.459064531007588</v>
      </c>
      <c r="G209" s="48">
        <v>-3722.77</v>
      </c>
      <c r="H209" s="48">
        <v>377000</v>
      </c>
      <c r="I209" s="48">
        <v>50</v>
      </c>
      <c r="J209" s="49">
        <v>-0.30611636604774534</v>
      </c>
      <c r="K209" s="50">
        <v>-4364.0200000000004</v>
      </c>
      <c r="L209" s="50">
        <v>265262.5</v>
      </c>
      <c r="M209" s="50">
        <v>34.75</v>
      </c>
      <c r="N209" s="51">
        <v>-0.49355110503746291</v>
      </c>
      <c r="O209" s="48"/>
      <c r="P209" s="48"/>
      <c r="Q209" s="48"/>
      <c r="R209" s="49">
        <v>0</v>
      </c>
      <c r="S209" s="48"/>
      <c r="T209" s="48"/>
      <c r="U209" s="48"/>
      <c r="V209" s="49">
        <v>0</v>
      </c>
      <c r="W209" s="48"/>
      <c r="X209" s="48"/>
      <c r="Y209" s="48"/>
      <c r="Z209" s="49">
        <v>0</v>
      </c>
      <c r="AA209" s="48"/>
      <c r="AB209" s="48"/>
      <c r="AC209" s="48"/>
      <c r="AD209" s="49">
        <v>0</v>
      </c>
      <c r="AE209" s="48"/>
      <c r="AF209" s="48"/>
      <c r="AG209" s="48"/>
      <c r="AH209" s="49">
        <v>0</v>
      </c>
      <c r="AI209" s="48"/>
      <c r="AJ209" s="48"/>
      <c r="AK209" s="48"/>
      <c r="AL209" s="49">
        <v>0</v>
      </c>
      <c r="AM209" s="48"/>
      <c r="AN209" s="48"/>
      <c r="AO209" s="48"/>
      <c r="AP209" s="49">
        <v>0</v>
      </c>
      <c r="AQ209" s="48"/>
      <c r="AR209" s="50"/>
      <c r="AS209" s="50"/>
      <c r="AT209" s="51">
        <v>0</v>
      </c>
      <c r="AU209" s="48"/>
      <c r="AV209" s="50"/>
      <c r="AW209" s="50"/>
      <c r="AX209" s="51">
        <v>0</v>
      </c>
      <c r="AY209" s="50">
        <v>455992.43999999994</v>
      </c>
      <c r="AZ209" s="50">
        <v>1357732.5</v>
      </c>
      <c r="BA209" s="50">
        <v>175.75</v>
      </c>
      <c r="BB209" s="49">
        <v>10.411303876131711</v>
      </c>
      <c r="BC209" s="52" t="s">
        <v>797</v>
      </c>
      <c r="BD209" s="52" t="s">
        <v>798</v>
      </c>
      <c r="BE209" s="52" t="s">
        <v>806</v>
      </c>
      <c r="BF209" s="52" t="s">
        <v>824</v>
      </c>
    </row>
    <row r="210" spans="1:58" x14ac:dyDescent="0.2">
      <c r="A210" s="47">
        <v>178219</v>
      </c>
      <c r="B210" s="48" t="s">
        <v>365</v>
      </c>
      <c r="C210" s="48">
        <v>273956.89</v>
      </c>
      <c r="D210" s="48">
        <v>247180</v>
      </c>
      <c r="E210" s="48">
        <v>34</v>
      </c>
      <c r="F210" s="49">
        <v>33.249885508536288</v>
      </c>
      <c r="G210" s="48">
        <v>384657.9</v>
      </c>
      <c r="H210" s="48">
        <v>621990</v>
      </c>
      <c r="I210" s="48">
        <v>77</v>
      </c>
      <c r="J210" s="49">
        <v>19.17136111513047</v>
      </c>
      <c r="K210" s="50">
        <v>456467.91</v>
      </c>
      <c r="L210" s="50">
        <v>1201890</v>
      </c>
      <c r="M210" s="50">
        <v>152</v>
      </c>
      <c r="N210" s="51">
        <v>11.393752589671267</v>
      </c>
      <c r="O210" s="48"/>
      <c r="P210" s="48"/>
      <c r="Q210" s="48"/>
      <c r="R210" s="49">
        <v>0</v>
      </c>
      <c r="S210" s="48"/>
      <c r="T210" s="48"/>
      <c r="U210" s="48"/>
      <c r="V210" s="49">
        <v>0</v>
      </c>
      <c r="W210" s="48"/>
      <c r="X210" s="48"/>
      <c r="Y210" s="48"/>
      <c r="Z210" s="49">
        <v>0</v>
      </c>
      <c r="AA210" s="48"/>
      <c r="AB210" s="48"/>
      <c r="AC210" s="48"/>
      <c r="AD210" s="49">
        <v>0</v>
      </c>
      <c r="AE210" s="48"/>
      <c r="AF210" s="48"/>
      <c r="AG210" s="48"/>
      <c r="AH210" s="49">
        <v>0</v>
      </c>
      <c r="AI210" s="48"/>
      <c r="AJ210" s="48"/>
      <c r="AK210" s="48"/>
      <c r="AL210" s="49">
        <v>0</v>
      </c>
      <c r="AM210" s="48"/>
      <c r="AN210" s="48"/>
      <c r="AO210" s="48"/>
      <c r="AP210" s="49">
        <v>0</v>
      </c>
      <c r="AQ210" s="48"/>
      <c r="AR210" s="50"/>
      <c r="AS210" s="50"/>
      <c r="AT210" s="51">
        <v>0</v>
      </c>
      <c r="AU210" s="48"/>
      <c r="AV210" s="50"/>
      <c r="AW210" s="50"/>
      <c r="AX210" s="51">
        <v>0</v>
      </c>
      <c r="AY210" s="50">
        <v>1115082.7</v>
      </c>
      <c r="AZ210" s="50">
        <v>2071060</v>
      </c>
      <c r="BA210" s="50">
        <v>263</v>
      </c>
      <c r="BB210" s="49">
        <v>16.690759176460361</v>
      </c>
      <c r="BC210" s="52" t="s">
        <v>797</v>
      </c>
      <c r="BD210" s="52" t="s">
        <v>798</v>
      </c>
      <c r="BE210" s="52" t="s">
        <v>806</v>
      </c>
      <c r="BF210" s="52" t="s">
        <v>824</v>
      </c>
    </row>
    <row r="211" spans="1:58" x14ac:dyDescent="0.2">
      <c r="A211" s="47">
        <v>178460</v>
      </c>
      <c r="B211" s="48" t="s">
        <v>377</v>
      </c>
      <c r="C211" s="48">
        <v>-19315.669999999998</v>
      </c>
      <c r="D211" s="48">
        <v>0</v>
      </c>
      <c r="E211" s="48">
        <v>0</v>
      </c>
      <c r="F211" s="49">
        <v>0</v>
      </c>
      <c r="G211" s="48">
        <v>-19315.669999999998</v>
      </c>
      <c r="H211" s="48">
        <v>0</v>
      </c>
      <c r="I211" s="48">
        <v>0</v>
      </c>
      <c r="J211" s="49">
        <v>0</v>
      </c>
      <c r="K211" s="50">
        <v>-19315.669999999998</v>
      </c>
      <c r="L211" s="50">
        <v>0</v>
      </c>
      <c r="M211" s="50">
        <v>0</v>
      </c>
      <c r="N211" s="51">
        <v>0</v>
      </c>
      <c r="O211" s="48"/>
      <c r="P211" s="48"/>
      <c r="Q211" s="48"/>
      <c r="R211" s="49">
        <v>0</v>
      </c>
      <c r="S211" s="48"/>
      <c r="T211" s="48"/>
      <c r="U211" s="48"/>
      <c r="V211" s="49">
        <v>0</v>
      </c>
      <c r="W211" s="48"/>
      <c r="X211" s="48"/>
      <c r="Y211" s="48"/>
      <c r="Z211" s="49">
        <v>0</v>
      </c>
      <c r="AA211" s="48"/>
      <c r="AB211" s="48"/>
      <c r="AC211" s="48"/>
      <c r="AD211" s="49">
        <v>0</v>
      </c>
      <c r="AE211" s="48"/>
      <c r="AF211" s="48"/>
      <c r="AG211" s="48"/>
      <c r="AH211" s="49">
        <v>0</v>
      </c>
      <c r="AI211" s="48"/>
      <c r="AJ211" s="48"/>
      <c r="AK211" s="48"/>
      <c r="AL211" s="49">
        <v>0</v>
      </c>
      <c r="AM211" s="48"/>
      <c r="AN211" s="48"/>
      <c r="AO211" s="48"/>
      <c r="AP211" s="49">
        <v>0</v>
      </c>
      <c r="AQ211" s="48"/>
      <c r="AR211" s="50"/>
      <c r="AS211" s="50"/>
      <c r="AT211" s="51">
        <v>0</v>
      </c>
      <c r="AU211" s="48"/>
      <c r="AV211" s="50"/>
      <c r="AW211" s="50"/>
      <c r="AX211" s="51">
        <v>0</v>
      </c>
      <c r="AY211" s="50">
        <v>-57947.009999999995</v>
      </c>
      <c r="AZ211" s="50">
        <v>0</v>
      </c>
      <c r="BA211" s="50">
        <v>0</v>
      </c>
      <c r="BB211" s="49">
        <v>0</v>
      </c>
      <c r="BC211" s="52" t="s">
        <v>797</v>
      </c>
      <c r="BD211" s="52" t="s">
        <v>798</v>
      </c>
      <c r="BE211" s="52" t="s">
        <v>806</v>
      </c>
      <c r="BF211" s="52" t="s">
        <v>824</v>
      </c>
    </row>
    <row r="212" spans="1:58" x14ac:dyDescent="0.2">
      <c r="A212" s="47">
        <v>179418</v>
      </c>
      <c r="B212" s="48" t="s">
        <v>403</v>
      </c>
      <c r="C212" s="48">
        <v>0.08</v>
      </c>
      <c r="D212" s="48">
        <v>0</v>
      </c>
      <c r="E212" s="48">
        <v>0</v>
      </c>
      <c r="F212" s="49">
        <v>0</v>
      </c>
      <c r="G212" s="48">
        <v>0.08</v>
      </c>
      <c r="H212" s="48">
        <v>0</v>
      </c>
      <c r="I212" s="48">
        <v>0</v>
      </c>
      <c r="J212" s="49">
        <v>0</v>
      </c>
      <c r="K212" s="50">
        <v>0.08</v>
      </c>
      <c r="L212" s="50">
        <v>0</v>
      </c>
      <c r="M212" s="50">
        <v>0</v>
      </c>
      <c r="N212" s="51">
        <v>0</v>
      </c>
      <c r="O212" s="48"/>
      <c r="P212" s="48"/>
      <c r="Q212" s="48"/>
      <c r="R212" s="49">
        <v>0</v>
      </c>
      <c r="S212" s="48"/>
      <c r="T212" s="48"/>
      <c r="U212" s="48"/>
      <c r="V212" s="49">
        <v>0</v>
      </c>
      <c r="W212" s="48"/>
      <c r="X212" s="48"/>
      <c r="Y212" s="48"/>
      <c r="Z212" s="49">
        <v>0</v>
      </c>
      <c r="AA212" s="48"/>
      <c r="AB212" s="48"/>
      <c r="AC212" s="48"/>
      <c r="AD212" s="49">
        <v>0</v>
      </c>
      <c r="AE212" s="48"/>
      <c r="AF212" s="48"/>
      <c r="AG212" s="48"/>
      <c r="AH212" s="49">
        <v>0</v>
      </c>
      <c r="AI212" s="48"/>
      <c r="AJ212" s="48"/>
      <c r="AK212" s="48"/>
      <c r="AL212" s="49">
        <v>0</v>
      </c>
      <c r="AM212" s="48"/>
      <c r="AN212" s="48"/>
      <c r="AO212" s="48"/>
      <c r="AP212" s="49">
        <v>0</v>
      </c>
      <c r="AQ212" s="48"/>
      <c r="AR212" s="50"/>
      <c r="AS212" s="50"/>
      <c r="AT212" s="51">
        <v>0</v>
      </c>
      <c r="AU212" s="48"/>
      <c r="AV212" s="50"/>
      <c r="AW212" s="50"/>
      <c r="AX212" s="51">
        <v>0</v>
      </c>
      <c r="AY212" s="50">
        <v>0.24</v>
      </c>
      <c r="AZ212" s="50">
        <v>0</v>
      </c>
      <c r="BA212" s="50">
        <v>0</v>
      </c>
      <c r="BB212" s="49">
        <v>0</v>
      </c>
      <c r="BC212" s="52" t="s">
        <v>797</v>
      </c>
      <c r="BD212" s="52" t="s">
        <v>798</v>
      </c>
      <c r="BE212" s="52" t="s">
        <v>806</v>
      </c>
      <c r="BF212" s="52" t="s">
        <v>824</v>
      </c>
    </row>
    <row r="213" spans="1:58" x14ac:dyDescent="0.2">
      <c r="A213" s="47">
        <v>203651</v>
      </c>
      <c r="B213" s="48" t="s">
        <v>514</v>
      </c>
      <c r="C213" s="48">
        <v>-50185.13</v>
      </c>
      <c r="D213" s="48">
        <v>1620680</v>
      </c>
      <c r="E213" s="48">
        <v>210</v>
      </c>
      <c r="F213" s="49">
        <v>-0.92896432361724712</v>
      </c>
      <c r="G213" s="48">
        <v>-86392.12</v>
      </c>
      <c r="H213" s="48">
        <v>1365480</v>
      </c>
      <c r="I213" s="48">
        <v>174</v>
      </c>
      <c r="J213" s="49">
        <v>-1.9613291443301988</v>
      </c>
      <c r="K213" s="50">
        <v>-209984.11</v>
      </c>
      <c r="L213" s="50">
        <v>1591160</v>
      </c>
      <c r="M213" s="50">
        <v>207</v>
      </c>
      <c r="N213" s="51">
        <v>-3.9590759571633272</v>
      </c>
      <c r="O213" s="48"/>
      <c r="P213" s="48"/>
      <c r="Q213" s="48"/>
      <c r="R213" s="49">
        <v>0</v>
      </c>
      <c r="S213" s="48"/>
      <c r="T213" s="48"/>
      <c r="U213" s="48"/>
      <c r="V213" s="49">
        <v>0</v>
      </c>
      <c r="W213" s="48"/>
      <c r="X213" s="48"/>
      <c r="Y213" s="48"/>
      <c r="Z213" s="49">
        <v>0</v>
      </c>
      <c r="AA213" s="48"/>
      <c r="AB213" s="48"/>
      <c r="AC213" s="48"/>
      <c r="AD213" s="49">
        <v>0</v>
      </c>
      <c r="AE213" s="48"/>
      <c r="AF213" s="48"/>
      <c r="AG213" s="48"/>
      <c r="AH213" s="49">
        <v>0</v>
      </c>
      <c r="AI213" s="48"/>
      <c r="AJ213" s="48"/>
      <c r="AK213" s="48"/>
      <c r="AL213" s="49">
        <v>0</v>
      </c>
      <c r="AM213" s="48"/>
      <c r="AN213" s="48"/>
      <c r="AO213" s="48"/>
      <c r="AP213" s="49">
        <v>0</v>
      </c>
      <c r="AQ213" s="48"/>
      <c r="AR213" s="50"/>
      <c r="AS213" s="50"/>
      <c r="AT213" s="51">
        <v>0</v>
      </c>
      <c r="AU213" s="48"/>
      <c r="AV213" s="50"/>
      <c r="AW213" s="50"/>
      <c r="AX213" s="51">
        <v>0</v>
      </c>
      <c r="AY213" s="50">
        <v>-346561.36</v>
      </c>
      <c r="AZ213" s="50">
        <v>4577320</v>
      </c>
      <c r="BA213" s="50">
        <v>591</v>
      </c>
      <c r="BB213" s="49">
        <v>-2.3470944045860898</v>
      </c>
      <c r="BC213" s="52" t="s">
        <v>797</v>
      </c>
      <c r="BD213" s="52" t="s">
        <v>798</v>
      </c>
      <c r="BE213" s="52" t="s">
        <v>806</v>
      </c>
      <c r="BF213" s="52" t="s">
        <v>824</v>
      </c>
    </row>
    <row r="214" spans="1:58" x14ac:dyDescent="0.2">
      <c r="A214" s="47">
        <v>204614</v>
      </c>
      <c r="B214" s="48" t="s">
        <v>536</v>
      </c>
      <c r="C214" s="48">
        <v>-35.270000000000003</v>
      </c>
      <c r="D214" s="48">
        <v>0</v>
      </c>
      <c r="E214" s="48">
        <v>0</v>
      </c>
      <c r="F214" s="49">
        <v>0</v>
      </c>
      <c r="G214" s="48">
        <v>-35.270000000000003</v>
      </c>
      <c r="H214" s="48">
        <v>0</v>
      </c>
      <c r="I214" s="48">
        <v>0</v>
      </c>
      <c r="J214" s="49">
        <v>0</v>
      </c>
      <c r="K214" s="50">
        <v>-35.270000000000003</v>
      </c>
      <c r="L214" s="50">
        <v>0</v>
      </c>
      <c r="M214" s="50">
        <v>0</v>
      </c>
      <c r="N214" s="51">
        <v>0</v>
      </c>
      <c r="O214" s="48"/>
      <c r="P214" s="48"/>
      <c r="Q214" s="48"/>
      <c r="R214" s="49">
        <v>0</v>
      </c>
      <c r="S214" s="48"/>
      <c r="T214" s="48"/>
      <c r="U214" s="48"/>
      <c r="V214" s="49">
        <v>0</v>
      </c>
      <c r="W214" s="48"/>
      <c r="X214" s="48"/>
      <c r="Y214" s="48"/>
      <c r="Z214" s="49">
        <v>0</v>
      </c>
      <c r="AA214" s="48"/>
      <c r="AB214" s="48"/>
      <c r="AC214" s="48"/>
      <c r="AD214" s="49">
        <v>0</v>
      </c>
      <c r="AE214" s="48"/>
      <c r="AF214" s="48"/>
      <c r="AG214" s="48"/>
      <c r="AH214" s="49">
        <v>0</v>
      </c>
      <c r="AI214" s="48"/>
      <c r="AJ214" s="48"/>
      <c r="AK214" s="48"/>
      <c r="AL214" s="49">
        <v>0</v>
      </c>
      <c r="AM214" s="48"/>
      <c r="AN214" s="48"/>
      <c r="AO214" s="48"/>
      <c r="AP214" s="49">
        <v>0</v>
      </c>
      <c r="AQ214" s="48"/>
      <c r="AR214" s="50"/>
      <c r="AS214" s="50"/>
      <c r="AT214" s="51">
        <v>0</v>
      </c>
      <c r="AU214" s="48"/>
      <c r="AV214" s="50"/>
      <c r="AW214" s="50"/>
      <c r="AX214" s="51">
        <v>0</v>
      </c>
      <c r="AY214" s="50">
        <v>-105.81</v>
      </c>
      <c r="AZ214" s="50">
        <v>0</v>
      </c>
      <c r="BA214" s="50">
        <v>0</v>
      </c>
      <c r="BB214" s="49">
        <v>0</v>
      </c>
      <c r="BC214" s="52" t="s">
        <v>797</v>
      </c>
      <c r="BD214" s="52" t="s">
        <v>798</v>
      </c>
      <c r="BE214" s="52" t="s">
        <v>806</v>
      </c>
      <c r="BF214" s="52" t="s">
        <v>824</v>
      </c>
    </row>
    <row r="215" spans="1:58" x14ac:dyDescent="0.2">
      <c r="A215" s="47">
        <v>206066</v>
      </c>
      <c r="B215" s="48" t="s">
        <v>466</v>
      </c>
      <c r="C215" s="48">
        <v>2445462.9</v>
      </c>
      <c r="D215" s="48">
        <v>7961170</v>
      </c>
      <c r="E215" s="48">
        <v>1003</v>
      </c>
      <c r="F215" s="49">
        <v>9.2152142210253025</v>
      </c>
      <c r="G215" s="48">
        <v>2161359.09</v>
      </c>
      <c r="H215" s="48">
        <v>8404170</v>
      </c>
      <c r="I215" s="48">
        <v>1047</v>
      </c>
      <c r="J215" s="49">
        <v>7.9724864906350055</v>
      </c>
      <c r="K215" s="50">
        <v>1689745.87</v>
      </c>
      <c r="L215" s="50">
        <v>11618240</v>
      </c>
      <c r="M215" s="50">
        <v>1503</v>
      </c>
      <c r="N215" s="51">
        <v>4.3631717110336847</v>
      </c>
      <c r="O215" s="48"/>
      <c r="P215" s="48"/>
      <c r="Q215" s="48"/>
      <c r="R215" s="49">
        <v>0</v>
      </c>
      <c r="S215" s="48"/>
      <c r="T215" s="48"/>
      <c r="U215" s="48"/>
      <c r="V215" s="49">
        <v>0</v>
      </c>
      <c r="W215" s="48"/>
      <c r="X215" s="48"/>
      <c r="Y215" s="48"/>
      <c r="Z215" s="49">
        <v>0</v>
      </c>
      <c r="AA215" s="48"/>
      <c r="AB215" s="48"/>
      <c r="AC215" s="48"/>
      <c r="AD215" s="49">
        <v>0</v>
      </c>
      <c r="AE215" s="48"/>
      <c r="AF215" s="48"/>
      <c r="AG215" s="48"/>
      <c r="AH215" s="49">
        <v>0</v>
      </c>
      <c r="AI215" s="48"/>
      <c r="AJ215" s="48"/>
      <c r="AK215" s="48"/>
      <c r="AL215" s="49">
        <v>0</v>
      </c>
      <c r="AM215" s="48"/>
      <c r="AN215" s="48"/>
      <c r="AO215" s="48"/>
      <c r="AP215" s="49">
        <v>0</v>
      </c>
      <c r="AQ215" s="48"/>
      <c r="AR215" s="50"/>
      <c r="AS215" s="50"/>
      <c r="AT215" s="51">
        <v>0</v>
      </c>
      <c r="AU215" s="48"/>
      <c r="AV215" s="50"/>
      <c r="AW215" s="50"/>
      <c r="AX215" s="51">
        <v>0</v>
      </c>
      <c r="AY215" s="50">
        <v>6296567.8600000003</v>
      </c>
      <c r="AZ215" s="50">
        <v>27983580</v>
      </c>
      <c r="BA215" s="50">
        <v>3553</v>
      </c>
      <c r="BB215" s="49">
        <v>6.9752906404398587</v>
      </c>
      <c r="BC215" s="52" t="s">
        <v>797</v>
      </c>
      <c r="BD215" s="52" t="s">
        <v>798</v>
      </c>
      <c r="BE215" s="52" t="s">
        <v>806</v>
      </c>
      <c r="BF215" s="52" t="s">
        <v>824</v>
      </c>
    </row>
    <row r="216" spans="1:58" x14ac:dyDescent="0.2">
      <c r="A216" s="47">
        <v>206954</v>
      </c>
      <c r="B216" s="48" t="s">
        <v>582</v>
      </c>
      <c r="C216" s="48">
        <v>470010.21</v>
      </c>
      <c r="D216" s="48">
        <v>1028560</v>
      </c>
      <c r="E216" s="48">
        <v>124</v>
      </c>
      <c r="F216" s="49">
        <v>13.708783444816053</v>
      </c>
      <c r="G216" s="48">
        <v>311130.21000000002</v>
      </c>
      <c r="H216" s="48">
        <v>323820</v>
      </c>
      <c r="I216" s="48">
        <v>42</v>
      </c>
      <c r="J216" s="49">
        <v>29.785178525106542</v>
      </c>
      <c r="K216" s="50">
        <v>273650.2</v>
      </c>
      <c r="L216" s="50">
        <v>636960</v>
      </c>
      <c r="M216" s="50">
        <v>82</v>
      </c>
      <c r="N216" s="51">
        <v>12.888573850791259</v>
      </c>
      <c r="O216" s="48"/>
      <c r="P216" s="48"/>
      <c r="Q216" s="48"/>
      <c r="R216" s="49">
        <v>0</v>
      </c>
      <c r="S216" s="48"/>
      <c r="T216" s="48"/>
      <c r="U216" s="48"/>
      <c r="V216" s="49">
        <v>0</v>
      </c>
      <c r="W216" s="48"/>
      <c r="X216" s="48"/>
      <c r="Y216" s="48"/>
      <c r="Z216" s="49">
        <v>0</v>
      </c>
      <c r="AA216" s="48"/>
      <c r="AB216" s="48"/>
      <c r="AC216" s="48"/>
      <c r="AD216" s="49">
        <v>0</v>
      </c>
      <c r="AE216" s="48"/>
      <c r="AF216" s="48"/>
      <c r="AG216" s="48"/>
      <c r="AH216" s="49">
        <v>0</v>
      </c>
      <c r="AI216" s="48"/>
      <c r="AJ216" s="48"/>
      <c r="AK216" s="48"/>
      <c r="AL216" s="49">
        <v>0</v>
      </c>
      <c r="AM216" s="48"/>
      <c r="AN216" s="48"/>
      <c r="AO216" s="48"/>
      <c r="AP216" s="49">
        <v>0</v>
      </c>
      <c r="AQ216" s="48"/>
      <c r="AR216" s="50"/>
      <c r="AS216" s="50"/>
      <c r="AT216" s="51">
        <v>0</v>
      </c>
      <c r="AU216" s="48"/>
      <c r="AV216" s="50"/>
      <c r="AW216" s="50"/>
      <c r="AX216" s="51">
        <v>0</v>
      </c>
      <c r="AY216" s="50">
        <v>1054790.6200000001</v>
      </c>
      <c r="AZ216" s="50">
        <v>1989340</v>
      </c>
      <c r="BA216" s="50">
        <v>248</v>
      </c>
      <c r="BB216" s="49">
        <v>16.436863090271146</v>
      </c>
      <c r="BC216" s="52" t="s">
        <v>797</v>
      </c>
      <c r="BD216" s="52" t="s">
        <v>798</v>
      </c>
      <c r="BE216" s="52" t="s">
        <v>806</v>
      </c>
      <c r="BF216" s="52" t="s">
        <v>824</v>
      </c>
    </row>
    <row r="217" spans="1:58" x14ac:dyDescent="0.2">
      <c r="A217" s="47">
        <v>206956</v>
      </c>
      <c r="B217" s="48" t="s">
        <v>583</v>
      </c>
      <c r="C217" s="48">
        <v>402413.32</v>
      </c>
      <c r="D217" s="48">
        <v>807260</v>
      </c>
      <c r="E217" s="48">
        <v>104</v>
      </c>
      <c r="F217" s="49">
        <v>14.954784827688725</v>
      </c>
      <c r="G217" s="48">
        <v>285723.31</v>
      </c>
      <c r="H217" s="48">
        <v>1140765</v>
      </c>
      <c r="I217" s="48">
        <v>138.5</v>
      </c>
      <c r="J217" s="49">
        <v>7.7644585957668761</v>
      </c>
      <c r="K217" s="50">
        <v>468099.31</v>
      </c>
      <c r="L217" s="50">
        <v>1057385</v>
      </c>
      <c r="M217" s="50">
        <v>138.5</v>
      </c>
      <c r="N217" s="51">
        <v>13.280857303631128</v>
      </c>
      <c r="O217" s="48"/>
      <c r="P217" s="48"/>
      <c r="Q217" s="48"/>
      <c r="R217" s="49">
        <v>0</v>
      </c>
      <c r="S217" s="48"/>
      <c r="T217" s="48"/>
      <c r="U217" s="48"/>
      <c r="V217" s="49">
        <v>0</v>
      </c>
      <c r="W217" s="48"/>
      <c r="X217" s="48"/>
      <c r="Y217" s="48"/>
      <c r="Z217" s="49">
        <v>0</v>
      </c>
      <c r="AA217" s="48"/>
      <c r="AB217" s="48"/>
      <c r="AC217" s="48"/>
      <c r="AD217" s="49">
        <v>0</v>
      </c>
      <c r="AE217" s="48"/>
      <c r="AF217" s="48"/>
      <c r="AG217" s="48"/>
      <c r="AH217" s="49">
        <v>0</v>
      </c>
      <c r="AI217" s="48"/>
      <c r="AJ217" s="48"/>
      <c r="AK217" s="48"/>
      <c r="AL217" s="49">
        <v>0</v>
      </c>
      <c r="AM217" s="48"/>
      <c r="AN217" s="48"/>
      <c r="AO217" s="48"/>
      <c r="AP217" s="49">
        <v>0</v>
      </c>
      <c r="AQ217" s="48"/>
      <c r="AR217" s="50"/>
      <c r="AS217" s="50"/>
      <c r="AT217" s="51">
        <v>0</v>
      </c>
      <c r="AU217" s="48"/>
      <c r="AV217" s="50"/>
      <c r="AW217" s="50"/>
      <c r="AX217" s="51">
        <v>0</v>
      </c>
      <c r="AY217" s="50">
        <v>1156235.94</v>
      </c>
      <c r="AZ217" s="50">
        <v>3005410</v>
      </c>
      <c r="BA217" s="50">
        <v>381</v>
      </c>
      <c r="BB217" s="49">
        <v>11.926264349955581</v>
      </c>
      <c r="BC217" s="52" t="s">
        <v>797</v>
      </c>
      <c r="BD217" s="52" t="s">
        <v>798</v>
      </c>
      <c r="BE217" s="52" t="s">
        <v>806</v>
      </c>
      <c r="BF217" s="52" t="s">
        <v>824</v>
      </c>
    </row>
    <row r="218" spans="1:58" x14ac:dyDescent="0.2">
      <c r="A218" s="47">
        <v>207213</v>
      </c>
      <c r="B218" s="48" t="s">
        <v>587</v>
      </c>
      <c r="C218" s="48">
        <v>300194.26</v>
      </c>
      <c r="D218" s="48">
        <v>617340</v>
      </c>
      <c r="E218" s="48">
        <v>82</v>
      </c>
      <c r="F218" s="49">
        <v>14.5881164350277</v>
      </c>
      <c r="G218" s="48">
        <v>270569.26</v>
      </c>
      <c r="H218" s="48">
        <v>155400</v>
      </c>
      <c r="I218" s="48">
        <v>20</v>
      </c>
      <c r="J218" s="49">
        <v>53.974562805662806</v>
      </c>
      <c r="K218" s="50">
        <v>383411.26</v>
      </c>
      <c r="L218" s="50">
        <v>959936</v>
      </c>
      <c r="M218" s="50">
        <v>127.6</v>
      </c>
      <c r="N218" s="51">
        <v>11.982400701713448</v>
      </c>
      <c r="O218" s="48"/>
      <c r="P218" s="48"/>
      <c r="Q218" s="48"/>
      <c r="R218" s="49">
        <v>0</v>
      </c>
      <c r="S218" s="48"/>
      <c r="T218" s="48"/>
      <c r="U218" s="48"/>
      <c r="V218" s="49">
        <v>0</v>
      </c>
      <c r="W218" s="48"/>
      <c r="X218" s="48"/>
      <c r="Y218" s="48"/>
      <c r="Z218" s="49">
        <v>0</v>
      </c>
      <c r="AA218" s="48"/>
      <c r="AB218" s="48"/>
      <c r="AC218" s="48"/>
      <c r="AD218" s="49">
        <v>0</v>
      </c>
      <c r="AE218" s="48"/>
      <c r="AF218" s="48"/>
      <c r="AG218" s="48"/>
      <c r="AH218" s="49">
        <v>0</v>
      </c>
      <c r="AI218" s="48"/>
      <c r="AJ218" s="48"/>
      <c r="AK218" s="48"/>
      <c r="AL218" s="49">
        <v>0</v>
      </c>
      <c r="AM218" s="48"/>
      <c r="AN218" s="48"/>
      <c r="AO218" s="48"/>
      <c r="AP218" s="49">
        <v>0</v>
      </c>
      <c r="AQ218" s="48"/>
      <c r="AR218" s="50"/>
      <c r="AS218" s="50"/>
      <c r="AT218" s="51">
        <v>0</v>
      </c>
      <c r="AU218" s="48"/>
      <c r="AV218" s="50"/>
      <c r="AW218" s="50"/>
      <c r="AX218" s="51">
        <v>0</v>
      </c>
      <c r="AY218" s="50">
        <v>954174.78</v>
      </c>
      <c r="AZ218" s="50">
        <v>1732676</v>
      </c>
      <c r="BA218" s="50">
        <v>229.6</v>
      </c>
      <c r="BB218" s="49">
        <v>17.071522996798016</v>
      </c>
      <c r="BC218" s="52" t="s">
        <v>797</v>
      </c>
      <c r="BD218" s="52" t="s">
        <v>798</v>
      </c>
      <c r="BE218" s="52" t="s">
        <v>806</v>
      </c>
      <c r="BF218" s="52" t="s">
        <v>824</v>
      </c>
    </row>
    <row r="219" spans="1:58" x14ac:dyDescent="0.2">
      <c r="A219" s="47">
        <v>207262</v>
      </c>
      <c r="B219" s="48" t="s">
        <v>589</v>
      </c>
      <c r="C219" s="48">
        <v>-5950.5</v>
      </c>
      <c r="D219" s="48">
        <v>282100</v>
      </c>
      <c r="E219" s="48">
        <v>35</v>
      </c>
      <c r="F219" s="49">
        <v>-0.63280751506557953</v>
      </c>
      <c r="G219" s="48">
        <v>-9450.5</v>
      </c>
      <c r="H219" s="48">
        <v>0</v>
      </c>
      <c r="I219" s="48">
        <v>0</v>
      </c>
      <c r="J219" s="49">
        <v>0</v>
      </c>
      <c r="K219" s="50">
        <v>-36225.5</v>
      </c>
      <c r="L219" s="50">
        <v>321720</v>
      </c>
      <c r="M219" s="50">
        <v>42</v>
      </c>
      <c r="N219" s="51">
        <v>-3.3779839612085043</v>
      </c>
      <c r="O219" s="48"/>
      <c r="P219" s="48"/>
      <c r="Q219" s="48"/>
      <c r="R219" s="49">
        <v>0</v>
      </c>
      <c r="S219" s="48"/>
      <c r="T219" s="48"/>
      <c r="U219" s="48"/>
      <c r="V219" s="49">
        <v>0</v>
      </c>
      <c r="W219" s="48"/>
      <c r="X219" s="48"/>
      <c r="Y219" s="48"/>
      <c r="Z219" s="49">
        <v>0</v>
      </c>
      <c r="AA219" s="48"/>
      <c r="AB219" s="48"/>
      <c r="AC219" s="48"/>
      <c r="AD219" s="49">
        <v>0</v>
      </c>
      <c r="AE219" s="48"/>
      <c r="AF219" s="48"/>
      <c r="AG219" s="48"/>
      <c r="AH219" s="49">
        <v>0</v>
      </c>
      <c r="AI219" s="48"/>
      <c r="AJ219" s="48"/>
      <c r="AK219" s="48"/>
      <c r="AL219" s="49">
        <v>0</v>
      </c>
      <c r="AM219" s="48"/>
      <c r="AN219" s="48"/>
      <c r="AO219" s="48"/>
      <c r="AP219" s="49">
        <v>0</v>
      </c>
      <c r="AQ219" s="48"/>
      <c r="AR219" s="50"/>
      <c r="AS219" s="50"/>
      <c r="AT219" s="51">
        <v>0</v>
      </c>
      <c r="AU219" s="48"/>
      <c r="AV219" s="50"/>
      <c r="AW219" s="50"/>
      <c r="AX219" s="51">
        <v>0</v>
      </c>
      <c r="AY219" s="50">
        <v>-51626.5</v>
      </c>
      <c r="AZ219" s="50">
        <v>603820</v>
      </c>
      <c r="BA219" s="50">
        <v>77</v>
      </c>
      <c r="BB219" s="49">
        <v>-2.6504943526216418</v>
      </c>
      <c r="BC219" s="52" t="s">
        <v>797</v>
      </c>
      <c r="BD219" s="52" t="s">
        <v>798</v>
      </c>
      <c r="BE219" s="52" t="s">
        <v>806</v>
      </c>
      <c r="BF219" s="52" t="s">
        <v>824</v>
      </c>
    </row>
    <row r="220" spans="1:58" x14ac:dyDescent="0.2">
      <c r="A220" s="47">
        <v>207949</v>
      </c>
      <c r="B220" s="48" t="s">
        <v>353</v>
      </c>
      <c r="C220" s="48">
        <v>436020.3</v>
      </c>
      <c r="D220" s="48">
        <v>688167.5</v>
      </c>
      <c r="E220" s="48">
        <v>85.25</v>
      </c>
      <c r="F220" s="49">
        <v>19.00788543486869</v>
      </c>
      <c r="G220" s="48">
        <v>102820.3</v>
      </c>
      <c r="H220" s="48">
        <v>240300</v>
      </c>
      <c r="I220" s="48">
        <v>30</v>
      </c>
      <c r="J220" s="49">
        <v>13.26437494798169</v>
      </c>
      <c r="K220" s="50">
        <v>317457.8</v>
      </c>
      <c r="L220" s="50">
        <v>892137.5</v>
      </c>
      <c r="M220" s="50">
        <v>116.25</v>
      </c>
      <c r="N220" s="51">
        <v>10.675186280141794</v>
      </c>
      <c r="O220" s="48"/>
      <c r="P220" s="48"/>
      <c r="Q220" s="48"/>
      <c r="R220" s="49">
        <v>0</v>
      </c>
      <c r="S220" s="48"/>
      <c r="T220" s="48"/>
      <c r="U220" s="48"/>
      <c r="V220" s="49">
        <v>0</v>
      </c>
      <c r="W220" s="48"/>
      <c r="X220" s="48"/>
      <c r="Y220" s="48"/>
      <c r="Z220" s="49">
        <v>0</v>
      </c>
      <c r="AA220" s="48"/>
      <c r="AB220" s="48"/>
      <c r="AC220" s="48"/>
      <c r="AD220" s="49">
        <v>0</v>
      </c>
      <c r="AE220" s="48"/>
      <c r="AF220" s="48"/>
      <c r="AG220" s="48"/>
      <c r="AH220" s="49">
        <v>0</v>
      </c>
      <c r="AI220" s="48"/>
      <c r="AJ220" s="48"/>
      <c r="AK220" s="48"/>
      <c r="AL220" s="49">
        <v>0</v>
      </c>
      <c r="AM220" s="48"/>
      <c r="AN220" s="48"/>
      <c r="AO220" s="48"/>
      <c r="AP220" s="49">
        <v>0</v>
      </c>
      <c r="AQ220" s="48"/>
      <c r="AR220" s="50"/>
      <c r="AS220" s="50"/>
      <c r="AT220" s="51">
        <v>0</v>
      </c>
      <c r="AU220" s="48"/>
      <c r="AV220" s="50"/>
      <c r="AW220" s="50"/>
      <c r="AX220" s="51">
        <v>0</v>
      </c>
      <c r="AY220" s="50">
        <v>856298.39999999991</v>
      </c>
      <c r="AZ220" s="50">
        <v>1820605</v>
      </c>
      <c r="BA220" s="50">
        <v>231.5</v>
      </c>
      <c r="BB220" s="49">
        <v>14.580455617775408</v>
      </c>
      <c r="BC220" s="52" t="s">
        <v>797</v>
      </c>
      <c r="BD220" s="52" t="s">
        <v>798</v>
      </c>
      <c r="BE220" s="52" t="s">
        <v>806</v>
      </c>
      <c r="BF220" s="52" t="s">
        <v>824</v>
      </c>
    </row>
    <row r="221" spans="1:58" x14ac:dyDescent="0.2">
      <c r="A221" s="47">
        <v>208959</v>
      </c>
      <c r="B221" s="48" t="s">
        <v>639</v>
      </c>
      <c r="C221" s="48">
        <v>-15860.49</v>
      </c>
      <c r="D221" s="48">
        <v>618000</v>
      </c>
      <c r="E221" s="48">
        <v>82</v>
      </c>
      <c r="F221" s="49">
        <v>-0.76992669902912625</v>
      </c>
      <c r="G221" s="48">
        <v>-2726.49</v>
      </c>
      <c r="H221" s="48">
        <v>77794</v>
      </c>
      <c r="I221" s="48">
        <v>9.4</v>
      </c>
      <c r="J221" s="49">
        <v>-1.0864744067665886</v>
      </c>
      <c r="K221" s="50">
        <v>205155.48</v>
      </c>
      <c r="L221" s="50">
        <v>899684</v>
      </c>
      <c r="M221" s="50">
        <v>119.4</v>
      </c>
      <c r="N221" s="51">
        <v>6.8409179222927161</v>
      </c>
      <c r="O221" s="48"/>
      <c r="P221" s="48"/>
      <c r="Q221" s="48"/>
      <c r="R221" s="49">
        <v>0</v>
      </c>
      <c r="S221" s="48"/>
      <c r="T221" s="48"/>
      <c r="U221" s="48"/>
      <c r="V221" s="49">
        <v>0</v>
      </c>
      <c r="W221" s="48"/>
      <c r="X221" s="48"/>
      <c r="Y221" s="48"/>
      <c r="Z221" s="49">
        <v>0</v>
      </c>
      <c r="AA221" s="48"/>
      <c r="AB221" s="48"/>
      <c r="AC221" s="48"/>
      <c r="AD221" s="49">
        <v>0</v>
      </c>
      <c r="AE221" s="48"/>
      <c r="AF221" s="48"/>
      <c r="AG221" s="48"/>
      <c r="AH221" s="49">
        <v>0</v>
      </c>
      <c r="AI221" s="48"/>
      <c r="AJ221" s="48"/>
      <c r="AK221" s="48"/>
      <c r="AL221" s="49">
        <v>0</v>
      </c>
      <c r="AM221" s="48"/>
      <c r="AN221" s="48"/>
      <c r="AO221" s="48"/>
      <c r="AP221" s="49">
        <v>0</v>
      </c>
      <c r="AQ221" s="48"/>
      <c r="AR221" s="50"/>
      <c r="AS221" s="50"/>
      <c r="AT221" s="51">
        <v>0</v>
      </c>
      <c r="AU221" s="48"/>
      <c r="AV221" s="50"/>
      <c r="AW221" s="50"/>
      <c r="AX221" s="51">
        <v>0</v>
      </c>
      <c r="AY221" s="50">
        <v>186568.5</v>
      </c>
      <c r="AZ221" s="50">
        <v>1595478</v>
      </c>
      <c r="BA221" s="50">
        <v>210.8</v>
      </c>
      <c r="BB221" s="49">
        <v>3.6250098716497501</v>
      </c>
      <c r="BC221" s="52" t="s">
        <v>797</v>
      </c>
      <c r="BD221" s="52" t="s">
        <v>798</v>
      </c>
      <c r="BE221" s="52" t="s">
        <v>806</v>
      </c>
      <c r="BF221" s="52" t="s">
        <v>824</v>
      </c>
    </row>
    <row r="222" spans="1:58" x14ac:dyDescent="0.2">
      <c r="A222" s="47">
        <v>209035</v>
      </c>
      <c r="B222" s="48" t="s">
        <v>644</v>
      </c>
      <c r="C222" s="48">
        <v>152399.5</v>
      </c>
      <c r="D222" s="48">
        <v>155400</v>
      </c>
      <c r="E222" s="48">
        <v>20</v>
      </c>
      <c r="F222" s="49">
        <v>29.420752895752894</v>
      </c>
      <c r="G222" s="48">
        <v>110399.5</v>
      </c>
      <c r="H222" s="48">
        <v>82700</v>
      </c>
      <c r="I222" s="48">
        <v>10</v>
      </c>
      <c r="J222" s="49">
        <v>41.383125755743656</v>
      </c>
      <c r="K222" s="50">
        <v>164099.5</v>
      </c>
      <c r="L222" s="50">
        <v>189250</v>
      </c>
      <c r="M222" s="50">
        <v>25</v>
      </c>
      <c r="N222" s="51">
        <v>26.013130779392341</v>
      </c>
      <c r="O222" s="48"/>
      <c r="P222" s="48"/>
      <c r="Q222" s="48"/>
      <c r="R222" s="49">
        <v>0</v>
      </c>
      <c r="S222" s="48"/>
      <c r="T222" s="48"/>
      <c r="U222" s="48"/>
      <c r="V222" s="49">
        <v>0</v>
      </c>
      <c r="W222" s="48"/>
      <c r="X222" s="48"/>
      <c r="Y222" s="48"/>
      <c r="Z222" s="49">
        <v>0</v>
      </c>
      <c r="AA222" s="48"/>
      <c r="AB222" s="48"/>
      <c r="AC222" s="48"/>
      <c r="AD222" s="49">
        <v>0</v>
      </c>
      <c r="AE222" s="48"/>
      <c r="AF222" s="48"/>
      <c r="AG222" s="48"/>
      <c r="AH222" s="49">
        <v>0</v>
      </c>
      <c r="AI222" s="48"/>
      <c r="AJ222" s="48"/>
      <c r="AK222" s="48"/>
      <c r="AL222" s="49">
        <v>0</v>
      </c>
      <c r="AM222" s="48"/>
      <c r="AN222" s="48"/>
      <c r="AO222" s="48"/>
      <c r="AP222" s="49">
        <v>0</v>
      </c>
      <c r="AQ222" s="48"/>
      <c r="AR222" s="50"/>
      <c r="AS222" s="50"/>
      <c r="AT222" s="51">
        <v>0</v>
      </c>
      <c r="AU222" s="48"/>
      <c r="AV222" s="50"/>
      <c r="AW222" s="50"/>
      <c r="AX222" s="51">
        <v>0</v>
      </c>
      <c r="AY222" s="50">
        <v>426898.5</v>
      </c>
      <c r="AZ222" s="50">
        <v>427350</v>
      </c>
      <c r="BA222" s="50">
        <v>55</v>
      </c>
      <c r="BB222" s="49">
        <v>30.967248157248157</v>
      </c>
      <c r="BC222" s="52" t="s">
        <v>797</v>
      </c>
      <c r="BD222" s="52" t="s">
        <v>798</v>
      </c>
      <c r="BE222" s="52" t="s">
        <v>806</v>
      </c>
      <c r="BF222" s="52" t="s">
        <v>824</v>
      </c>
    </row>
    <row r="223" spans="1:58" x14ac:dyDescent="0.2">
      <c r="A223" s="47">
        <v>209036</v>
      </c>
      <c r="B223" s="48" t="s">
        <v>645</v>
      </c>
      <c r="C223" s="48">
        <v>-9532.99</v>
      </c>
      <c r="D223" s="48">
        <v>0</v>
      </c>
      <c r="E223" s="48">
        <v>0</v>
      </c>
      <c r="F223" s="49">
        <v>0</v>
      </c>
      <c r="G223" s="48">
        <v>-9532.99</v>
      </c>
      <c r="H223" s="48">
        <v>0</v>
      </c>
      <c r="I223" s="48">
        <v>0</v>
      </c>
      <c r="J223" s="49">
        <v>0</v>
      </c>
      <c r="K223" s="50">
        <v>-9532.99</v>
      </c>
      <c r="L223" s="50">
        <v>0</v>
      </c>
      <c r="M223" s="50">
        <v>0</v>
      </c>
      <c r="N223" s="51">
        <v>0</v>
      </c>
      <c r="O223" s="48"/>
      <c r="P223" s="48"/>
      <c r="Q223" s="48"/>
      <c r="R223" s="49">
        <v>0</v>
      </c>
      <c r="S223" s="48"/>
      <c r="T223" s="48"/>
      <c r="U223" s="48"/>
      <c r="V223" s="49">
        <v>0</v>
      </c>
      <c r="W223" s="48"/>
      <c r="X223" s="48"/>
      <c r="Y223" s="48"/>
      <c r="Z223" s="49">
        <v>0</v>
      </c>
      <c r="AA223" s="48"/>
      <c r="AB223" s="48"/>
      <c r="AC223" s="48"/>
      <c r="AD223" s="49">
        <v>0</v>
      </c>
      <c r="AE223" s="48"/>
      <c r="AF223" s="48"/>
      <c r="AG223" s="48"/>
      <c r="AH223" s="49">
        <v>0</v>
      </c>
      <c r="AI223" s="48"/>
      <c r="AJ223" s="48"/>
      <c r="AK223" s="48"/>
      <c r="AL223" s="49">
        <v>0</v>
      </c>
      <c r="AM223" s="48"/>
      <c r="AN223" s="48"/>
      <c r="AO223" s="48"/>
      <c r="AP223" s="49">
        <v>0</v>
      </c>
      <c r="AQ223" s="48"/>
      <c r="AR223" s="50"/>
      <c r="AS223" s="50"/>
      <c r="AT223" s="51">
        <v>0</v>
      </c>
      <c r="AU223" s="48"/>
      <c r="AV223" s="50"/>
      <c r="AW223" s="50"/>
      <c r="AX223" s="51">
        <v>0</v>
      </c>
      <c r="AY223" s="50">
        <v>-28598.97</v>
      </c>
      <c r="AZ223" s="50">
        <v>0</v>
      </c>
      <c r="BA223" s="50">
        <v>0</v>
      </c>
      <c r="BB223" s="49">
        <v>0</v>
      </c>
      <c r="BC223" s="52" t="s">
        <v>797</v>
      </c>
      <c r="BD223" s="52" t="s">
        <v>798</v>
      </c>
      <c r="BE223" s="52" t="s">
        <v>806</v>
      </c>
      <c r="BF223" s="52" t="s">
        <v>824</v>
      </c>
    </row>
    <row r="224" spans="1:58" x14ac:dyDescent="0.2">
      <c r="A224" s="47">
        <v>209313</v>
      </c>
      <c r="B224" s="48" t="s">
        <v>655</v>
      </c>
      <c r="C224" s="48">
        <v>4999.5</v>
      </c>
      <c r="D224" s="48">
        <v>0</v>
      </c>
      <c r="E224" s="48">
        <v>0</v>
      </c>
      <c r="F224" s="49">
        <v>0</v>
      </c>
      <c r="G224" s="48">
        <v>303809.49</v>
      </c>
      <c r="H224" s="48">
        <v>478430</v>
      </c>
      <c r="I224" s="48">
        <v>59</v>
      </c>
      <c r="J224" s="49">
        <v>19.685417281524987</v>
      </c>
      <c r="K224" s="50">
        <v>181754.49</v>
      </c>
      <c r="L224" s="50">
        <v>161400</v>
      </c>
      <c r="M224" s="50">
        <v>20</v>
      </c>
      <c r="N224" s="51">
        <v>33.783362453531595</v>
      </c>
      <c r="O224" s="48"/>
      <c r="P224" s="48"/>
      <c r="Q224" s="48"/>
      <c r="R224" s="49">
        <v>0</v>
      </c>
      <c r="S224" s="48"/>
      <c r="T224" s="48"/>
      <c r="U224" s="48"/>
      <c r="V224" s="49">
        <v>0</v>
      </c>
      <c r="W224" s="48"/>
      <c r="X224" s="48"/>
      <c r="Y224" s="48"/>
      <c r="Z224" s="49">
        <v>0</v>
      </c>
      <c r="AA224" s="48"/>
      <c r="AB224" s="48"/>
      <c r="AC224" s="48"/>
      <c r="AD224" s="49">
        <v>0</v>
      </c>
      <c r="AE224" s="48"/>
      <c r="AF224" s="48"/>
      <c r="AG224" s="48"/>
      <c r="AH224" s="49">
        <v>0</v>
      </c>
      <c r="AI224" s="48"/>
      <c r="AJ224" s="48"/>
      <c r="AK224" s="48"/>
      <c r="AL224" s="49">
        <v>0</v>
      </c>
      <c r="AM224" s="48"/>
      <c r="AN224" s="48"/>
      <c r="AO224" s="48"/>
      <c r="AP224" s="49">
        <v>0</v>
      </c>
      <c r="AQ224" s="48"/>
      <c r="AR224" s="50"/>
      <c r="AS224" s="50"/>
      <c r="AT224" s="51">
        <v>0</v>
      </c>
      <c r="AU224" s="48"/>
      <c r="AV224" s="50"/>
      <c r="AW224" s="50"/>
      <c r="AX224" s="51">
        <v>0</v>
      </c>
      <c r="AY224" s="50">
        <v>490563.48</v>
      </c>
      <c r="AZ224" s="50">
        <v>639830</v>
      </c>
      <c r="BA224" s="50">
        <v>79</v>
      </c>
      <c r="BB224" s="49">
        <v>23.767981932700874</v>
      </c>
      <c r="BC224" s="52" t="s">
        <v>797</v>
      </c>
      <c r="BD224" s="52" t="s">
        <v>798</v>
      </c>
      <c r="BE224" s="52" t="s">
        <v>806</v>
      </c>
      <c r="BF224" s="52" t="s">
        <v>824</v>
      </c>
    </row>
    <row r="225" spans="1:58" x14ac:dyDescent="0.2">
      <c r="A225" s="47">
        <v>209942</v>
      </c>
      <c r="B225" s="48" t="s">
        <v>676</v>
      </c>
      <c r="C225" s="48">
        <v>240849.9</v>
      </c>
      <c r="D225" s="48">
        <v>247450</v>
      </c>
      <c r="E225" s="48">
        <v>35</v>
      </c>
      <c r="F225" s="49">
        <v>29.19982622752071</v>
      </c>
      <c r="G225" s="48">
        <v>-0.1</v>
      </c>
      <c r="H225" s="48">
        <v>0</v>
      </c>
      <c r="I225" s="48">
        <v>0</v>
      </c>
      <c r="J225" s="49">
        <v>0</v>
      </c>
      <c r="K225" s="50">
        <v>-8600.1</v>
      </c>
      <c r="L225" s="50">
        <v>147400</v>
      </c>
      <c r="M225" s="50">
        <v>20</v>
      </c>
      <c r="N225" s="51">
        <v>-1.7503595658073272</v>
      </c>
      <c r="O225" s="48"/>
      <c r="P225" s="48"/>
      <c r="Q225" s="48"/>
      <c r="R225" s="49">
        <v>0</v>
      </c>
      <c r="S225" s="48"/>
      <c r="T225" s="48"/>
      <c r="U225" s="48"/>
      <c r="V225" s="49">
        <v>0</v>
      </c>
      <c r="W225" s="48"/>
      <c r="X225" s="48"/>
      <c r="Y225" s="48"/>
      <c r="Z225" s="49">
        <v>0</v>
      </c>
      <c r="AA225" s="48"/>
      <c r="AB225" s="48"/>
      <c r="AC225" s="48"/>
      <c r="AD225" s="49">
        <v>0</v>
      </c>
      <c r="AE225" s="48"/>
      <c r="AF225" s="48"/>
      <c r="AG225" s="48"/>
      <c r="AH225" s="49">
        <v>0</v>
      </c>
      <c r="AI225" s="48"/>
      <c r="AJ225" s="48"/>
      <c r="AK225" s="48"/>
      <c r="AL225" s="49">
        <v>0</v>
      </c>
      <c r="AM225" s="48"/>
      <c r="AN225" s="48"/>
      <c r="AO225" s="48"/>
      <c r="AP225" s="49">
        <v>0</v>
      </c>
      <c r="AQ225" s="48"/>
      <c r="AR225" s="50"/>
      <c r="AS225" s="50"/>
      <c r="AT225" s="51">
        <v>0</v>
      </c>
      <c r="AU225" s="48"/>
      <c r="AV225" s="50"/>
      <c r="AW225" s="50"/>
      <c r="AX225" s="51">
        <v>0</v>
      </c>
      <c r="AY225" s="50">
        <v>232249.69999999998</v>
      </c>
      <c r="AZ225" s="50">
        <v>394850</v>
      </c>
      <c r="BA225" s="50">
        <v>55</v>
      </c>
      <c r="BB225" s="49">
        <v>18.234115993415219</v>
      </c>
      <c r="BC225" s="52" t="s">
        <v>797</v>
      </c>
      <c r="BD225" s="52" t="s">
        <v>798</v>
      </c>
      <c r="BE225" s="52" t="s">
        <v>806</v>
      </c>
      <c r="BF225" s="52" t="s">
        <v>824</v>
      </c>
    </row>
    <row r="226" spans="1:58" x14ac:dyDescent="0.2">
      <c r="A226" s="47">
        <v>210582</v>
      </c>
      <c r="B226" s="48" t="s">
        <v>700</v>
      </c>
      <c r="C226" s="48">
        <v>530049.77</v>
      </c>
      <c r="D226" s="48">
        <v>1063300</v>
      </c>
      <c r="E226" s="48">
        <v>140</v>
      </c>
      <c r="F226" s="49">
        <v>14.954851029812847</v>
      </c>
      <c r="G226" s="48">
        <v>235449.77</v>
      </c>
      <c r="H226" s="48">
        <v>463600</v>
      </c>
      <c r="I226" s="48">
        <v>55</v>
      </c>
      <c r="J226" s="49">
        <v>15.744052782571183</v>
      </c>
      <c r="K226" s="50">
        <v>84342.29</v>
      </c>
      <c r="L226" s="50">
        <v>1118545</v>
      </c>
      <c r="M226" s="50">
        <v>143.5</v>
      </c>
      <c r="N226" s="51">
        <v>2.2621072017665802</v>
      </c>
      <c r="O226" s="48"/>
      <c r="P226" s="48"/>
      <c r="Q226" s="48"/>
      <c r="R226" s="49">
        <v>0</v>
      </c>
      <c r="S226" s="48"/>
      <c r="T226" s="48"/>
      <c r="U226" s="48"/>
      <c r="V226" s="49">
        <v>0</v>
      </c>
      <c r="W226" s="48"/>
      <c r="X226" s="48"/>
      <c r="Y226" s="48"/>
      <c r="Z226" s="49">
        <v>0</v>
      </c>
      <c r="AA226" s="48"/>
      <c r="AB226" s="48"/>
      <c r="AC226" s="48"/>
      <c r="AD226" s="49">
        <v>0</v>
      </c>
      <c r="AE226" s="48"/>
      <c r="AF226" s="48"/>
      <c r="AG226" s="48"/>
      <c r="AH226" s="49">
        <v>0</v>
      </c>
      <c r="AI226" s="48"/>
      <c r="AJ226" s="48"/>
      <c r="AK226" s="48"/>
      <c r="AL226" s="49">
        <v>0</v>
      </c>
      <c r="AM226" s="48"/>
      <c r="AN226" s="48"/>
      <c r="AO226" s="48"/>
      <c r="AP226" s="49">
        <v>0</v>
      </c>
      <c r="AQ226" s="48"/>
      <c r="AR226" s="50"/>
      <c r="AS226" s="50"/>
      <c r="AT226" s="51">
        <v>0</v>
      </c>
      <c r="AU226" s="48"/>
      <c r="AV226" s="50"/>
      <c r="AW226" s="50"/>
      <c r="AX226" s="51">
        <v>0</v>
      </c>
      <c r="AY226" s="50">
        <v>849841.83000000007</v>
      </c>
      <c r="AZ226" s="50">
        <v>2645445</v>
      </c>
      <c r="BA226" s="50">
        <v>338.5</v>
      </c>
      <c r="BB226" s="49">
        <v>9.9586635632190426</v>
      </c>
      <c r="BC226" s="52" t="s">
        <v>797</v>
      </c>
      <c r="BD226" s="52" t="s">
        <v>798</v>
      </c>
      <c r="BE226" s="52" t="s">
        <v>806</v>
      </c>
      <c r="BF226" s="52" t="s">
        <v>824</v>
      </c>
    </row>
    <row r="227" spans="1:58" x14ac:dyDescent="0.2">
      <c r="A227" s="47">
        <v>210613</v>
      </c>
      <c r="B227" s="48" t="s">
        <v>702</v>
      </c>
      <c r="C227" s="48">
        <v>-30405</v>
      </c>
      <c r="D227" s="48">
        <v>0</v>
      </c>
      <c r="E227" s="48">
        <v>0</v>
      </c>
      <c r="F227" s="49">
        <v>0</v>
      </c>
      <c r="G227" s="48">
        <v>-17505</v>
      </c>
      <c r="H227" s="48">
        <v>284700</v>
      </c>
      <c r="I227" s="48">
        <v>35</v>
      </c>
      <c r="J227" s="49">
        <v>-1.9060590094836669</v>
      </c>
      <c r="K227" s="50">
        <v>-15670</v>
      </c>
      <c r="L227" s="50">
        <v>269440</v>
      </c>
      <c r="M227" s="50">
        <v>34.5</v>
      </c>
      <c r="N227" s="51">
        <v>-1.7447298099762469</v>
      </c>
      <c r="O227" s="48"/>
      <c r="P227" s="48"/>
      <c r="Q227" s="48"/>
      <c r="R227" s="49">
        <v>0</v>
      </c>
      <c r="S227" s="48"/>
      <c r="T227" s="48"/>
      <c r="U227" s="48"/>
      <c r="V227" s="49">
        <v>0</v>
      </c>
      <c r="W227" s="48"/>
      <c r="X227" s="48"/>
      <c r="Y227" s="48"/>
      <c r="Z227" s="49">
        <v>0</v>
      </c>
      <c r="AA227" s="48"/>
      <c r="AB227" s="48"/>
      <c r="AC227" s="48"/>
      <c r="AD227" s="49">
        <v>0</v>
      </c>
      <c r="AE227" s="48"/>
      <c r="AF227" s="48"/>
      <c r="AG227" s="48"/>
      <c r="AH227" s="49">
        <v>0</v>
      </c>
      <c r="AI227" s="48"/>
      <c r="AJ227" s="48"/>
      <c r="AK227" s="48"/>
      <c r="AL227" s="49">
        <v>0</v>
      </c>
      <c r="AM227" s="48"/>
      <c r="AN227" s="48"/>
      <c r="AO227" s="48"/>
      <c r="AP227" s="49">
        <v>0</v>
      </c>
      <c r="AQ227" s="48"/>
      <c r="AR227" s="50"/>
      <c r="AS227" s="50"/>
      <c r="AT227" s="51">
        <v>0</v>
      </c>
      <c r="AU227" s="48"/>
      <c r="AV227" s="50"/>
      <c r="AW227" s="50"/>
      <c r="AX227" s="51">
        <v>0</v>
      </c>
      <c r="AY227" s="50">
        <v>-63580</v>
      </c>
      <c r="AZ227" s="50">
        <v>554140</v>
      </c>
      <c r="BA227" s="50">
        <v>69.5</v>
      </c>
      <c r="BB227" s="49">
        <v>-3.5568267946728263</v>
      </c>
      <c r="BC227" s="52" t="s">
        <v>797</v>
      </c>
      <c r="BD227" s="52" t="s">
        <v>798</v>
      </c>
      <c r="BE227" s="52" t="s">
        <v>806</v>
      </c>
      <c r="BF227" s="52" t="s">
        <v>824</v>
      </c>
    </row>
    <row r="228" spans="1:58" x14ac:dyDescent="0.2">
      <c r="A228" s="47">
        <v>179246</v>
      </c>
      <c r="B228" s="48" t="s">
        <v>200</v>
      </c>
      <c r="C228" s="48">
        <v>0</v>
      </c>
      <c r="D228" s="48">
        <v>0</v>
      </c>
      <c r="E228" s="48">
        <v>0</v>
      </c>
      <c r="F228" s="49">
        <v>0</v>
      </c>
      <c r="G228" s="48">
        <v>0</v>
      </c>
      <c r="H228" s="48">
        <v>0</v>
      </c>
      <c r="I228" s="48">
        <v>0</v>
      </c>
      <c r="J228" s="49">
        <v>0</v>
      </c>
      <c r="K228" s="50">
        <v>0</v>
      </c>
      <c r="L228" s="50">
        <v>0</v>
      </c>
      <c r="M228" s="50">
        <v>0</v>
      </c>
      <c r="N228" s="51">
        <v>0</v>
      </c>
      <c r="O228" s="48"/>
      <c r="P228" s="48"/>
      <c r="Q228" s="48"/>
      <c r="R228" s="49">
        <v>0</v>
      </c>
      <c r="S228" s="48"/>
      <c r="T228" s="48"/>
      <c r="U228" s="48"/>
      <c r="V228" s="49">
        <v>0</v>
      </c>
      <c r="W228" s="48"/>
      <c r="X228" s="48"/>
      <c r="Y228" s="48"/>
      <c r="Z228" s="49">
        <v>0</v>
      </c>
      <c r="AA228" s="48"/>
      <c r="AB228" s="48"/>
      <c r="AC228" s="48"/>
      <c r="AD228" s="49">
        <v>0</v>
      </c>
      <c r="AE228" s="48"/>
      <c r="AF228" s="48"/>
      <c r="AG228" s="48"/>
      <c r="AH228" s="49">
        <v>0</v>
      </c>
      <c r="AI228" s="48"/>
      <c r="AJ228" s="48"/>
      <c r="AK228" s="48"/>
      <c r="AL228" s="49">
        <v>0</v>
      </c>
      <c r="AM228" s="48"/>
      <c r="AN228" s="48"/>
      <c r="AO228" s="48"/>
      <c r="AP228" s="49">
        <v>0</v>
      </c>
      <c r="AQ228" s="48"/>
      <c r="AR228" s="50"/>
      <c r="AS228" s="50"/>
      <c r="AT228" s="51">
        <v>0</v>
      </c>
      <c r="AU228" s="48"/>
      <c r="AV228" s="50"/>
      <c r="AW228" s="50"/>
      <c r="AX228" s="51">
        <v>0</v>
      </c>
      <c r="AY228" s="50">
        <v>0</v>
      </c>
      <c r="AZ228" s="50">
        <v>0</v>
      </c>
      <c r="BA228" s="50">
        <v>0</v>
      </c>
      <c r="BB228" s="49">
        <v>0</v>
      </c>
      <c r="BC228" s="52" t="s">
        <v>797</v>
      </c>
      <c r="BD228" s="52" t="s">
        <v>798</v>
      </c>
      <c r="BE228" s="52" t="s">
        <v>806</v>
      </c>
      <c r="BF228" s="52" t="s">
        <v>824</v>
      </c>
    </row>
    <row r="229" spans="1:58" x14ac:dyDescent="0.2">
      <c r="A229" s="47">
        <v>213108</v>
      </c>
      <c r="B229" s="48" t="s">
        <v>1055</v>
      </c>
      <c r="C229" s="48">
        <v>0</v>
      </c>
      <c r="D229" s="48">
        <v>0</v>
      </c>
      <c r="E229" s="48">
        <v>0</v>
      </c>
      <c r="F229" s="49">
        <v>0</v>
      </c>
      <c r="G229" s="48">
        <v>0</v>
      </c>
      <c r="H229" s="48">
        <v>0</v>
      </c>
      <c r="I229" s="48">
        <v>0</v>
      </c>
      <c r="J229" s="49">
        <v>0</v>
      </c>
      <c r="K229" s="50">
        <v>303660</v>
      </c>
      <c r="L229" s="50">
        <v>321720</v>
      </c>
      <c r="M229" s="50">
        <v>42</v>
      </c>
      <c r="N229" s="51">
        <v>28.31592689295039</v>
      </c>
      <c r="O229" s="48"/>
      <c r="P229" s="48"/>
      <c r="Q229" s="48"/>
      <c r="R229" s="49"/>
      <c r="S229" s="54"/>
      <c r="T229" s="48"/>
      <c r="U229" s="48"/>
      <c r="V229" s="49"/>
      <c r="W229" s="54"/>
      <c r="X229" s="48"/>
      <c r="Y229" s="48"/>
      <c r="Z229" s="49"/>
      <c r="AA229" s="54"/>
      <c r="AB229" s="48"/>
      <c r="AC229" s="48"/>
      <c r="AD229" s="49"/>
      <c r="AE229" s="54"/>
      <c r="AF229" s="48"/>
      <c r="AG229" s="48"/>
      <c r="AH229" s="49"/>
      <c r="AI229" s="54"/>
      <c r="AJ229" s="48"/>
      <c r="AK229" s="48"/>
      <c r="AL229" s="49"/>
      <c r="AM229" s="48"/>
      <c r="AN229" s="48"/>
      <c r="AO229" s="48"/>
      <c r="AP229" s="49"/>
      <c r="AQ229" s="48"/>
      <c r="AR229" s="50"/>
      <c r="AS229" s="50"/>
      <c r="AT229" s="51"/>
      <c r="AU229" s="48"/>
      <c r="AV229" s="50"/>
      <c r="AW229" s="50"/>
      <c r="AX229" s="51"/>
      <c r="AY229" s="50">
        <v>303660</v>
      </c>
      <c r="AZ229" s="50">
        <v>321720</v>
      </c>
      <c r="BA229" s="50">
        <v>42</v>
      </c>
      <c r="BB229" s="49">
        <v>29.259791122715406</v>
      </c>
      <c r="BC229" s="52" t="s">
        <v>797</v>
      </c>
      <c r="BD229" s="52" t="s">
        <v>798</v>
      </c>
      <c r="BE229" s="52" t="s">
        <v>863</v>
      </c>
      <c r="BF229" s="52" t="s">
        <v>824</v>
      </c>
    </row>
    <row r="230" spans="1:58" x14ac:dyDescent="0.2">
      <c r="A230" s="47">
        <v>140837</v>
      </c>
      <c r="B230" s="48" t="s">
        <v>67</v>
      </c>
      <c r="C230" s="48">
        <v>-4869.1899999999996</v>
      </c>
      <c r="D230" s="48">
        <v>285510</v>
      </c>
      <c r="E230" s="48">
        <v>37</v>
      </c>
      <c r="F230" s="49">
        <v>-0.51163076599768831</v>
      </c>
      <c r="G230" s="48">
        <v>-6679.19</v>
      </c>
      <c r="H230" s="48">
        <v>160130</v>
      </c>
      <c r="I230" s="48">
        <v>21</v>
      </c>
      <c r="J230" s="49">
        <v>-1.2930424654967838</v>
      </c>
      <c r="K230" s="50">
        <v>-15099.19</v>
      </c>
      <c r="L230" s="50">
        <v>48295</v>
      </c>
      <c r="M230" s="50">
        <v>6.5</v>
      </c>
      <c r="N230" s="51">
        <v>-9.3793498291748634</v>
      </c>
      <c r="O230" s="48"/>
      <c r="P230" s="48"/>
      <c r="Q230" s="48"/>
      <c r="R230" s="49">
        <v>0</v>
      </c>
      <c r="S230" s="48"/>
      <c r="T230" s="48"/>
      <c r="U230" s="48"/>
      <c r="V230" s="49">
        <v>0</v>
      </c>
      <c r="W230" s="48"/>
      <c r="X230" s="48"/>
      <c r="Y230" s="48"/>
      <c r="Z230" s="49">
        <v>0</v>
      </c>
      <c r="AA230" s="48"/>
      <c r="AB230" s="48"/>
      <c r="AC230" s="48"/>
      <c r="AD230" s="49">
        <v>0</v>
      </c>
      <c r="AE230" s="48"/>
      <c r="AF230" s="48"/>
      <c r="AG230" s="48"/>
      <c r="AH230" s="49">
        <v>0</v>
      </c>
      <c r="AI230" s="48"/>
      <c r="AJ230" s="48"/>
      <c r="AK230" s="48"/>
      <c r="AL230" s="49">
        <v>0</v>
      </c>
      <c r="AM230" s="48"/>
      <c r="AN230" s="48"/>
      <c r="AO230" s="48"/>
      <c r="AP230" s="49">
        <v>0</v>
      </c>
      <c r="AQ230" s="48"/>
      <c r="AR230" s="50"/>
      <c r="AS230" s="50"/>
      <c r="AT230" s="51">
        <v>0</v>
      </c>
      <c r="AU230" s="48"/>
      <c r="AV230" s="50"/>
      <c r="AW230" s="50"/>
      <c r="AX230" s="51">
        <v>0</v>
      </c>
      <c r="AY230" s="50">
        <v>-26647.57</v>
      </c>
      <c r="AZ230" s="50">
        <v>493935</v>
      </c>
      <c r="BA230" s="50">
        <v>64.5</v>
      </c>
      <c r="BB230" s="49">
        <v>-1.6724359885410023</v>
      </c>
      <c r="BC230" s="52" t="s">
        <v>798</v>
      </c>
      <c r="BD230" s="52" t="s">
        <v>798</v>
      </c>
      <c r="BE230" s="52" t="s">
        <v>806</v>
      </c>
      <c r="BF230" s="52" t="s">
        <v>820</v>
      </c>
    </row>
    <row r="231" spans="1:58" x14ac:dyDescent="0.2">
      <c r="A231" s="47">
        <v>175774</v>
      </c>
      <c r="B231" s="48" t="s">
        <v>287</v>
      </c>
      <c r="C231" s="48">
        <v>563020.04</v>
      </c>
      <c r="D231" s="48">
        <v>1163045</v>
      </c>
      <c r="E231" s="48">
        <v>154.5</v>
      </c>
      <c r="F231" s="49">
        <v>14.5227409085633</v>
      </c>
      <c r="G231" s="48">
        <v>853390.02</v>
      </c>
      <c r="H231" s="48">
        <v>1794160</v>
      </c>
      <c r="I231" s="48">
        <v>229</v>
      </c>
      <c r="J231" s="49">
        <v>14.745112264235074</v>
      </c>
      <c r="K231" s="50">
        <v>500644.02</v>
      </c>
      <c r="L231" s="50">
        <v>1373915</v>
      </c>
      <c r="M231" s="50">
        <v>182.5</v>
      </c>
      <c r="N231" s="51">
        <v>10.931768413620931</v>
      </c>
      <c r="O231" s="48"/>
      <c r="P231" s="48"/>
      <c r="Q231" s="48"/>
      <c r="R231" s="49">
        <v>0</v>
      </c>
      <c r="S231" s="48"/>
      <c r="T231" s="48"/>
      <c r="U231" s="48"/>
      <c r="V231" s="49">
        <v>0</v>
      </c>
      <c r="W231" s="48"/>
      <c r="X231" s="48"/>
      <c r="Y231" s="48"/>
      <c r="Z231" s="49">
        <v>0</v>
      </c>
      <c r="AA231" s="48"/>
      <c r="AB231" s="48"/>
      <c r="AC231" s="48"/>
      <c r="AD231" s="49">
        <v>0</v>
      </c>
      <c r="AE231" s="48"/>
      <c r="AF231" s="48"/>
      <c r="AG231" s="48"/>
      <c r="AH231" s="49">
        <v>0</v>
      </c>
      <c r="AI231" s="48"/>
      <c r="AJ231" s="48"/>
      <c r="AK231" s="48"/>
      <c r="AL231" s="49">
        <v>0</v>
      </c>
      <c r="AM231" s="48"/>
      <c r="AN231" s="48"/>
      <c r="AO231" s="48"/>
      <c r="AP231" s="49">
        <v>0</v>
      </c>
      <c r="AQ231" s="48"/>
      <c r="AR231" s="50"/>
      <c r="AS231" s="50"/>
      <c r="AT231" s="51">
        <v>0</v>
      </c>
      <c r="AU231" s="48"/>
      <c r="AV231" s="50"/>
      <c r="AW231" s="50"/>
      <c r="AX231" s="51">
        <v>0</v>
      </c>
      <c r="AY231" s="50">
        <v>1917054.08</v>
      </c>
      <c r="AZ231" s="50">
        <v>4331120</v>
      </c>
      <c r="BA231" s="50">
        <v>566</v>
      </c>
      <c r="BB231" s="49">
        <v>13.721318384159293</v>
      </c>
      <c r="BC231" s="52" t="s">
        <v>798</v>
      </c>
      <c r="BD231" s="52" t="s">
        <v>798</v>
      </c>
      <c r="BE231" s="52" t="s">
        <v>806</v>
      </c>
      <c r="BF231" s="52" t="s">
        <v>820</v>
      </c>
    </row>
    <row r="232" spans="1:58" x14ac:dyDescent="0.2">
      <c r="A232" s="47">
        <v>176929</v>
      </c>
      <c r="B232" s="48" t="s">
        <v>103</v>
      </c>
      <c r="C232" s="48">
        <v>1151869.79</v>
      </c>
      <c r="D232" s="48">
        <v>1217360</v>
      </c>
      <c r="E232" s="48">
        <v>154</v>
      </c>
      <c r="F232" s="49">
        <v>28.386092610238553</v>
      </c>
      <c r="G232" s="48">
        <v>861384.81</v>
      </c>
      <c r="H232" s="48">
        <v>980150</v>
      </c>
      <c r="I232" s="48">
        <v>124</v>
      </c>
      <c r="J232" s="49">
        <v>27.243716890271898</v>
      </c>
      <c r="K232" s="50">
        <v>1000797.76</v>
      </c>
      <c r="L232" s="50">
        <v>1770987</v>
      </c>
      <c r="M232" s="50">
        <v>235.9</v>
      </c>
      <c r="N232" s="51">
        <v>16.953220322904684</v>
      </c>
      <c r="O232" s="48"/>
      <c r="P232" s="48"/>
      <c r="Q232" s="48"/>
      <c r="R232" s="49">
        <v>0</v>
      </c>
      <c r="S232" s="48"/>
      <c r="T232" s="48"/>
      <c r="U232" s="48"/>
      <c r="V232" s="49">
        <v>0</v>
      </c>
      <c r="W232" s="48"/>
      <c r="X232" s="48"/>
      <c r="Y232" s="48"/>
      <c r="Z232" s="49">
        <v>0</v>
      </c>
      <c r="AA232" s="48"/>
      <c r="AB232" s="48"/>
      <c r="AC232" s="48"/>
      <c r="AD232" s="49">
        <v>0</v>
      </c>
      <c r="AE232" s="48"/>
      <c r="AF232" s="48"/>
      <c r="AG232" s="48"/>
      <c r="AH232" s="49">
        <v>0</v>
      </c>
      <c r="AI232" s="48"/>
      <c r="AJ232" s="48"/>
      <c r="AK232" s="48"/>
      <c r="AL232" s="49">
        <v>0</v>
      </c>
      <c r="AM232" s="48"/>
      <c r="AN232" s="48"/>
      <c r="AO232" s="48"/>
      <c r="AP232" s="49">
        <v>0</v>
      </c>
      <c r="AQ232" s="48"/>
      <c r="AR232" s="50"/>
      <c r="AS232" s="50"/>
      <c r="AT232" s="51">
        <v>0</v>
      </c>
      <c r="AU232" s="48"/>
      <c r="AV232" s="50"/>
      <c r="AW232" s="50"/>
      <c r="AX232" s="51">
        <v>0</v>
      </c>
      <c r="AY232" s="50">
        <v>3014052.3600000003</v>
      </c>
      <c r="AZ232" s="50">
        <v>3968497</v>
      </c>
      <c r="BA232" s="50">
        <v>513.9</v>
      </c>
      <c r="BB232" s="49">
        <v>23.544335087061931</v>
      </c>
      <c r="BC232" s="52" t="s">
        <v>798</v>
      </c>
      <c r="BD232" s="52" t="s">
        <v>798</v>
      </c>
      <c r="BE232" s="52" t="s">
        <v>806</v>
      </c>
      <c r="BF232" s="52" t="s">
        <v>820</v>
      </c>
    </row>
    <row r="233" spans="1:58" x14ac:dyDescent="0.2">
      <c r="A233" s="47">
        <v>178248</v>
      </c>
      <c r="B233" s="48" t="s">
        <v>370</v>
      </c>
      <c r="C233" s="48">
        <v>-301.14</v>
      </c>
      <c r="D233" s="48">
        <v>0</v>
      </c>
      <c r="E233" s="48">
        <v>0</v>
      </c>
      <c r="F233" s="49">
        <v>0</v>
      </c>
      <c r="G233" s="48">
        <v>-301.14</v>
      </c>
      <c r="H233" s="48">
        <v>0</v>
      </c>
      <c r="I233" s="48">
        <v>0</v>
      </c>
      <c r="J233" s="49">
        <v>0</v>
      </c>
      <c r="K233" s="50">
        <v>-301.14</v>
      </c>
      <c r="L233" s="50">
        <v>0</v>
      </c>
      <c r="M233" s="50">
        <v>0</v>
      </c>
      <c r="N233" s="51">
        <v>0</v>
      </c>
      <c r="O233" s="48"/>
      <c r="P233" s="48"/>
      <c r="Q233" s="48"/>
      <c r="R233" s="49">
        <v>0</v>
      </c>
      <c r="S233" s="48"/>
      <c r="T233" s="48"/>
      <c r="U233" s="48"/>
      <c r="V233" s="49">
        <v>0</v>
      </c>
      <c r="W233" s="48"/>
      <c r="X233" s="48"/>
      <c r="Y233" s="48"/>
      <c r="Z233" s="49">
        <v>0</v>
      </c>
      <c r="AA233" s="48"/>
      <c r="AB233" s="48"/>
      <c r="AC233" s="48"/>
      <c r="AD233" s="49">
        <v>0</v>
      </c>
      <c r="AE233" s="48"/>
      <c r="AF233" s="48"/>
      <c r="AG233" s="48"/>
      <c r="AH233" s="49">
        <v>0</v>
      </c>
      <c r="AI233" s="48"/>
      <c r="AJ233" s="48"/>
      <c r="AK233" s="48"/>
      <c r="AL233" s="49">
        <v>0</v>
      </c>
      <c r="AM233" s="48"/>
      <c r="AN233" s="48"/>
      <c r="AO233" s="48"/>
      <c r="AP233" s="49">
        <v>0</v>
      </c>
      <c r="AQ233" s="48"/>
      <c r="AR233" s="50"/>
      <c r="AS233" s="50"/>
      <c r="AT233" s="51">
        <v>0</v>
      </c>
      <c r="AU233" s="48"/>
      <c r="AV233" s="50"/>
      <c r="AW233" s="50"/>
      <c r="AX233" s="51">
        <v>0</v>
      </c>
      <c r="AY233" s="50">
        <v>-903.42</v>
      </c>
      <c r="AZ233" s="50">
        <v>0</v>
      </c>
      <c r="BA233" s="50">
        <v>0</v>
      </c>
      <c r="BB233" s="49">
        <v>0</v>
      </c>
      <c r="BC233" s="52" t="s">
        <v>798</v>
      </c>
      <c r="BD233" s="52" t="s">
        <v>798</v>
      </c>
      <c r="BE233" s="52" t="s">
        <v>806</v>
      </c>
      <c r="BF233" s="52" t="s">
        <v>820</v>
      </c>
    </row>
    <row r="234" spans="1:58" x14ac:dyDescent="0.2">
      <c r="A234" s="47">
        <v>178268</v>
      </c>
      <c r="B234" s="48" t="s">
        <v>372</v>
      </c>
      <c r="C234" s="48">
        <v>-15061.65</v>
      </c>
      <c r="D234" s="48">
        <v>792340</v>
      </c>
      <c r="E234" s="48">
        <v>102</v>
      </c>
      <c r="F234" s="49">
        <v>-0.57027223161773988</v>
      </c>
      <c r="G234" s="48">
        <v>-88528.66</v>
      </c>
      <c r="H234" s="48">
        <v>766570</v>
      </c>
      <c r="I234" s="48">
        <v>101</v>
      </c>
      <c r="J234" s="49">
        <v>-3.5800885242052258</v>
      </c>
      <c r="K234" s="50">
        <v>-84678.63</v>
      </c>
      <c r="L234" s="50">
        <v>1118870</v>
      </c>
      <c r="M234" s="50">
        <v>151</v>
      </c>
      <c r="N234" s="51">
        <v>-2.270468329654026</v>
      </c>
      <c r="O234" s="48"/>
      <c r="P234" s="48"/>
      <c r="Q234" s="48"/>
      <c r="R234" s="49">
        <v>0</v>
      </c>
      <c r="S234" s="48"/>
      <c r="T234" s="48"/>
      <c r="U234" s="48"/>
      <c r="V234" s="49">
        <v>0</v>
      </c>
      <c r="W234" s="48"/>
      <c r="X234" s="48"/>
      <c r="Y234" s="48"/>
      <c r="Z234" s="49">
        <v>0</v>
      </c>
      <c r="AA234" s="48"/>
      <c r="AB234" s="48"/>
      <c r="AC234" s="48"/>
      <c r="AD234" s="49">
        <v>0</v>
      </c>
      <c r="AE234" s="48"/>
      <c r="AF234" s="48"/>
      <c r="AG234" s="48"/>
      <c r="AH234" s="49">
        <v>0</v>
      </c>
      <c r="AI234" s="48"/>
      <c r="AJ234" s="48"/>
      <c r="AK234" s="48"/>
      <c r="AL234" s="49">
        <v>0</v>
      </c>
      <c r="AM234" s="48"/>
      <c r="AN234" s="48"/>
      <c r="AO234" s="48"/>
      <c r="AP234" s="49">
        <v>0</v>
      </c>
      <c r="AQ234" s="48"/>
      <c r="AR234" s="50"/>
      <c r="AS234" s="50"/>
      <c r="AT234" s="51">
        <v>0</v>
      </c>
      <c r="AU234" s="48"/>
      <c r="AV234" s="50"/>
      <c r="AW234" s="50"/>
      <c r="AX234" s="51">
        <v>0</v>
      </c>
      <c r="AY234" s="50">
        <v>-188268.94</v>
      </c>
      <c r="AZ234" s="50">
        <v>2677780</v>
      </c>
      <c r="BA234" s="50">
        <v>354</v>
      </c>
      <c r="BB234" s="49">
        <v>-2.1795431812919657</v>
      </c>
      <c r="BC234" s="52" t="s">
        <v>798</v>
      </c>
      <c r="BD234" s="52" t="s">
        <v>798</v>
      </c>
      <c r="BE234" s="52" t="s">
        <v>806</v>
      </c>
      <c r="BF234" s="52" t="s">
        <v>820</v>
      </c>
    </row>
    <row r="235" spans="1:58" x14ac:dyDescent="0.2">
      <c r="A235" s="47">
        <v>201461</v>
      </c>
      <c r="B235" s="48" t="s">
        <v>454</v>
      </c>
      <c r="C235" s="48">
        <v>176685.06</v>
      </c>
      <c r="D235" s="48">
        <v>108780</v>
      </c>
      <c r="E235" s="48">
        <v>14</v>
      </c>
      <c r="F235" s="49">
        <v>48.727264202978489</v>
      </c>
      <c r="G235" s="48">
        <v>156930.06</v>
      </c>
      <c r="H235" s="48">
        <v>161070</v>
      </c>
      <c r="I235" s="48">
        <v>21</v>
      </c>
      <c r="J235" s="49">
        <v>30.203215123859191</v>
      </c>
      <c r="K235" s="50">
        <v>86890.06</v>
      </c>
      <c r="L235" s="50">
        <v>0</v>
      </c>
      <c r="M235" s="50">
        <v>0</v>
      </c>
      <c r="N235" s="51">
        <v>0</v>
      </c>
      <c r="O235" s="48"/>
      <c r="P235" s="48"/>
      <c r="Q235" s="48"/>
      <c r="R235" s="49">
        <v>0</v>
      </c>
      <c r="S235" s="48"/>
      <c r="T235" s="48"/>
      <c r="U235" s="48"/>
      <c r="V235" s="49">
        <v>0</v>
      </c>
      <c r="W235" s="48"/>
      <c r="X235" s="48"/>
      <c r="Y235" s="48"/>
      <c r="Z235" s="49">
        <v>0</v>
      </c>
      <c r="AA235" s="48"/>
      <c r="AB235" s="48"/>
      <c r="AC235" s="48"/>
      <c r="AD235" s="49">
        <v>0</v>
      </c>
      <c r="AE235" s="48"/>
      <c r="AF235" s="48"/>
      <c r="AG235" s="48"/>
      <c r="AH235" s="49">
        <v>0</v>
      </c>
      <c r="AI235" s="48"/>
      <c r="AJ235" s="48"/>
      <c r="AK235" s="48"/>
      <c r="AL235" s="49">
        <v>0</v>
      </c>
      <c r="AM235" s="48"/>
      <c r="AN235" s="48"/>
      <c r="AO235" s="48"/>
      <c r="AP235" s="49">
        <v>0</v>
      </c>
      <c r="AQ235" s="48"/>
      <c r="AR235" s="50"/>
      <c r="AS235" s="50"/>
      <c r="AT235" s="51">
        <v>0</v>
      </c>
      <c r="AU235" s="48"/>
      <c r="AV235" s="50"/>
      <c r="AW235" s="50"/>
      <c r="AX235" s="51">
        <v>0</v>
      </c>
      <c r="AY235" s="50">
        <v>420505.18</v>
      </c>
      <c r="AZ235" s="50">
        <v>269850</v>
      </c>
      <c r="BA235" s="50">
        <v>35</v>
      </c>
      <c r="BB235" s="49">
        <v>48.307061626829721</v>
      </c>
      <c r="BC235" s="52" t="s">
        <v>798</v>
      </c>
      <c r="BD235" s="52" t="s">
        <v>798</v>
      </c>
      <c r="BE235" s="52" t="s">
        <v>806</v>
      </c>
      <c r="BF235" s="52" t="s">
        <v>820</v>
      </c>
    </row>
    <row r="236" spans="1:58" x14ac:dyDescent="0.2">
      <c r="A236" s="47">
        <v>202867</v>
      </c>
      <c r="B236" s="48" t="s">
        <v>487</v>
      </c>
      <c r="C236" s="48">
        <v>-44709.29</v>
      </c>
      <c r="D236" s="48">
        <v>1354385</v>
      </c>
      <c r="E236" s="48">
        <v>184.5</v>
      </c>
      <c r="F236" s="49">
        <v>-0.99032306175865803</v>
      </c>
      <c r="G236" s="48">
        <v>72684.710000000006</v>
      </c>
      <c r="H236" s="48">
        <v>1211030</v>
      </c>
      <c r="I236" s="48">
        <v>156</v>
      </c>
      <c r="J236" s="49">
        <v>1.8605864512026953</v>
      </c>
      <c r="K236" s="50">
        <v>134174.76999999999</v>
      </c>
      <c r="L236" s="50">
        <v>1180145</v>
      </c>
      <c r="M236" s="50">
        <v>153.5</v>
      </c>
      <c r="N236" s="51">
        <v>3.4108038419007833</v>
      </c>
      <c r="O236" s="48"/>
      <c r="P236" s="48"/>
      <c r="Q236" s="48"/>
      <c r="R236" s="49">
        <v>0</v>
      </c>
      <c r="S236" s="48"/>
      <c r="T236" s="48"/>
      <c r="U236" s="48"/>
      <c r="V236" s="49">
        <v>0</v>
      </c>
      <c r="W236" s="48"/>
      <c r="X236" s="48"/>
      <c r="Y236" s="48"/>
      <c r="Z236" s="49">
        <v>0</v>
      </c>
      <c r="AA236" s="48"/>
      <c r="AB236" s="48"/>
      <c r="AC236" s="48"/>
      <c r="AD236" s="49">
        <v>0</v>
      </c>
      <c r="AE236" s="48"/>
      <c r="AF236" s="48"/>
      <c r="AG236" s="48"/>
      <c r="AH236" s="49">
        <v>0</v>
      </c>
      <c r="AI236" s="48"/>
      <c r="AJ236" s="48"/>
      <c r="AK236" s="48"/>
      <c r="AL236" s="49">
        <v>0</v>
      </c>
      <c r="AM236" s="48"/>
      <c r="AN236" s="48"/>
      <c r="AO236" s="48"/>
      <c r="AP236" s="49">
        <v>0</v>
      </c>
      <c r="AQ236" s="48"/>
      <c r="AR236" s="50"/>
      <c r="AS236" s="50"/>
      <c r="AT236" s="51">
        <v>0</v>
      </c>
      <c r="AU236" s="48"/>
      <c r="AV236" s="50"/>
      <c r="AW236" s="50"/>
      <c r="AX236" s="51">
        <v>0</v>
      </c>
      <c r="AY236" s="50">
        <v>162150.19</v>
      </c>
      <c r="AZ236" s="50">
        <v>3745560</v>
      </c>
      <c r="BA236" s="50">
        <v>494</v>
      </c>
      <c r="BB236" s="49">
        <v>1.3420305348198935</v>
      </c>
      <c r="BC236" s="52" t="s">
        <v>798</v>
      </c>
      <c r="BD236" s="52" t="s">
        <v>798</v>
      </c>
      <c r="BE236" s="52" t="s">
        <v>806</v>
      </c>
      <c r="BF236" s="52" t="s">
        <v>820</v>
      </c>
    </row>
    <row r="237" spans="1:58" x14ac:dyDescent="0.2">
      <c r="A237" s="47">
        <v>206328</v>
      </c>
      <c r="B237" s="48" t="s">
        <v>568</v>
      </c>
      <c r="C237" s="48">
        <v>124273.94</v>
      </c>
      <c r="D237" s="48">
        <v>124320</v>
      </c>
      <c r="E237" s="48">
        <v>16</v>
      </c>
      <c r="F237" s="49">
        <v>29.988885135135135</v>
      </c>
      <c r="G237" s="48">
        <v>191763.94</v>
      </c>
      <c r="H237" s="48">
        <v>181210</v>
      </c>
      <c r="I237" s="48">
        <v>23</v>
      </c>
      <c r="J237" s="49">
        <v>32.805486121074999</v>
      </c>
      <c r="K237" s="50">
        <v>112013.94</v>
      </c>
      <c r="L237" s="50">
        <v>81070</v>
      </c>
      <c r="M237" s="50">
        <v>11</v>
      </c>
      <c r="N237" s="51">
        <v>41.450822745775255</v>
      </c>
      <c r="O237" s="48"/>
      <c r="P237" s="48"/>
      <c r="Q237" s="48"/>
      <c r="R237" s="49">
        <v>0</v>
      </c>
      <c r="S237" s="48"/>
      <c r="T237" s="48"/>
      <c r="U237" s="48"/>
      <c r="V237" s="49">
        <v>0</v>
      </c>
      <c r="W237" s="48"/>
      <c r="X237" s="48"/>
      <c r="Y237" s="48"/>
      <c r="Z237" s="49">
        <v>0</v>
      </c>
      <c r="AA237" s="48"/>
      <c r="AB237" s="48"/>
      <c r="AC237" s="48"/>
      <c r="AD237" s="49">
        <v>0</v>
      </c>
      <c r="AE237" s="48"/>
      <c r="AF237" s="48"/>
      <c r="AG237" s="48"/>
      <c r="AH237" s="49">
        <v>0</v>
      </c>
      <c r="AI237" s="48"/>
      <c r="AJ237" s="48"/>
      <c r="AK237" s="48"/>
      <c r="AL237" s="49">
        <v>0</v>
      </c>
      <c r="AM237" s="48"/>
      <c r="AN237" s="48"/>
      <c r="AO237" s="48"/>
      <c r="AP237" s="49">
        <v>0</v>
      </c>
      <c r="AQ237" s="48"/>
      <c r="AR237" s="50"/>
      <c r="AS237" s="50"/>
      <c r="AT237" s="51">
        <v>0</v>
      </c>
      <c r="AU237" s="48"/>
      <c r="AV237" s="50"/>
      <c r="AW237" s="50"/>
      <c r="AX237" s="51">
        <v>0</v>
      </c>
      <c r="AY237" s="50">
        <v>428051.82</v>
      </c>
      <c r="AZ237" s="50">
        <v>386600</v>
      </c>
      <c r="BA237" s="50">
        <v>50</v>
      </c>
      <c r="BB237" s="49">
        <v>34.323865545783761</v>
      </c>
      <c r="BC237" s="52" t="s">
        <v>798</v>
      </c>
      <c r="BD237" s="52" t="s">
        <v>798</v>
      </c>
      <c r="BE237" s="52" t="s">
        <v>806</v>
      </c>
      <c r="BF237" s="52" t="s">
        <v>820</v>
      </c>
    </row>
    <row r="238" spans="1:58" x14ac:dyDescent="0.2">
      <c r="A238" s="47">
        <v>206625</v>
      </c>
      <c r="B238" s="48" t="s">
        <v>577</v>
      </c>
      <c r="C238" s="48">
        <v>75747.509999999995</v>
      </c>
      <c r="D238" s="48">
        <v>234389</v>
      </c>
      <c r="E238" s="48">
        <v>30.8</v>
      </c>
      <c r="F238" s="49">
        <v>9.6951021592310216</v>
      </c>
      <c r="G238" s="48">
        <v>67297.509999999995</v>
      </c>
      <c r="H238" s="48">
        <v>162430</v>
      </c>
      <c r="I238" s="48">
        <v>21</v>
      </c>
      <c r="J238" s="49">
        <v>12.843826940836051</v>
      </c>
      <c r="K238" s="50">
        <v>82280.509999999995</v>
      </c>
      <c r="L238" s="50">
        <v>179200</v>
      </c>
      <c r="M238" s="50">
        <v>24</v>
      </c>
      <c r="N238" s="51">
        <v>13.774638950892857</v>
      </c>
      <c r="O238" s="48"/>
      <c r="P238" s="48"/>
      <c r="Q238" s="48"/>
      <c r="R238" s="49">
        <v>0</v>
      </c>
      <c r="S238" s="48"/>
      <c r="T238" s="48"/>
      <c r="U238" s="48"/>
      <c r="V238" s="49">
        <v>0</v>
      </c>
      <c r="W238" s="48"/>
      <c r="X238" s="48"/>
      <c r="Y238" s="48"/>
      <c r="Z238" s="49">
        <v>0</v>
      </c>
      <c r="AA238" s="48"/>
      <c r="AB238" s="48"/>
      <c r="AC238" s="48"/>
      <c r="AD238" s="49">
        <v>0</v>
      </c>
      <c r="AE238" s="48"/>
      <c r="AF238" s="48"/>
      <c r="AG238" s="48"/>
      <c r="AH238" s="49">
        <v>0</v>
      </c>
      <c r="AI238" s="48"/>
      <c r="AJ238" s="48"/>
      <c r="AK238" s="48"/>
      <c r="AL238" s="49">
        <v>0</v>
      </c>
      <c r="AM238" s="48"/>
      <c r="AN238" s="48"/>
      <c r="AO238" s="48"/>
      <c r="AP238" s="49">
        <v>0</v>
      </c>
      <c r="AQ238" s="48"/>
      <c r="AR238" s="50"/>
      <c r="AS238" s="50"/>
      <c r="AT238" s="51">
        <v>0</v>
      </c>
      <c r="AU238" s="48"/>
      <c r="AV238" s="50"/>
      <c r="AW238" s="50"/>
      <c r="AX238" s="51">
        <v>0</v>
      </c>
      <c r="AY238" s="50">
        <v>225325.52999999997</v>
      </c>
      <c r="AZ238" s="50">
        <v>576019</v>
      </c>
      <c r="BA238" s="50">
        <v>75.8</v>
      </c>
      <c r="BB238" s="49">
        <v>12.126494837843889</v>
      </c>
      <c r="BC238" s="52" t="s">
        <v>798</v>
      </c>
      <c r="BD238" s="52" t="s">
        <v>798</v>
      </c>
      <c r="BE238" s="52" t="s">
        <v>806</v>
      </c>
      <c r="BF238" s="52" t="s">
        <v>820</v>
      </c>
    </row>
    <row r="239" spans="1:58" x14ac:dyDescent="0.2">
      <c r="A239" s="47">
        <v>210334</v>
      </c>
      <c r="B239" s="48" t="s">
        <v>687</v>
      </c>
      <c r="C239" s="48">
        <v>253954</v>
      </c>
      <c r="D239" s="48">
        <v>316910</v>
      </c>
      <c r="E239" s="48">
        <v>40</v>
      </c>
      <c r="F239" s="49">
        <v>24.040326906692755</v>
      </c>
      <c r="G239" s="48">
        <v>326054.01</v>
      </c>
      <c r="H239" s="48">
        <v>180605</v>
      </c>
      <c r="I239" s="48">
        <v>23.5</v>
      </c>
      <c r="J239" s="49">
        <v>55.965639434124192</v>
      </c>
      <c r="K239" s="50">
        <v>218674.01</v>
      </c>
      <c r="L239" s="50">
        <v>0</v>
      </c>
      <c r="M239" s="50">
        <v>0</v>
      </c>
      <c r="N239" s="51">
        <v>0</v>
      </c>
      <c r="O239" s="48"/>
      <c r="P239" s="48"/>
      <c r="Q239" s="48"/>
      <c r="R239" s="49">
        <v>0</v>
      </c>
      <c r="S239" s="48"/>
      <c r="T239" s="48"/>
      <c r="U239" s="48"/>
      <c r="V239" s="49">
        <v>0</v>
      </c>
      <c r="W239" s="48"/>
      <c r="X239" s="48"/>
      <c r="Y239" s="48"/>
      <c r="Z239" s="49">
        <v>0</v>
      </c>
      <c r="AA239" s="48"/>
      <c r="AB239" s="48"/>
      <c r="AC239" s="48"/>
      <c r="AD239" s="49">
        <v>0</v>
      </c>
      <c r="AE239" s="48"/>
      <c r="AF239" s="48"/>
      <c r="AG239" s="48"/>
      <c r="AH239" s="49">
        <v>0</v>
      </c>
      <c r="AI239" s="48"/>
      <c r="AJ239" s="48"/>
      <c r="AK239" s="48"/>
      <c r="AL239" s="49">
        <v>0</v>
      </c>
      <c r="AM239" s="48"/>
      <c r="AN239" s="48"/>
      <c r="AO239" s="48"/>
      <c r="AP239" s="49">
        <v>0</v>
      </c>
      <c r="AQ239" s="48"/>
      <c r="AR239" s="50"/>
      <c r="AS239" s="50"/>
      <c r="AT239" s="51">
        <v>0</v>
      </c>
      <c r="AU239" s="48"/>
      <c r="AV239" s="50"/>
      <c r="AW239" s="50"/>
      <c r="AX239" s="51">
        <v>0</v>
      </c>
      <c r="AY239" s="50">
        <v>798682.02</v>
      </c>
      <c r="AZ239" s="50">
        <v>497515</v>
      </c>
      <c r="BA239" s="50">
        <v>63.5</v>
      </c>
      <c r="BB239" s="49">
        <v>49.765620373255075</v>
      </c>
      <c r="BC239" s="52" t="s">
        <v>798</v>
      </c>
      <c r="BD239" s="52" t="s">
        <v>798</v>
      </c>
      <c r="BE239" s="52" t="s">
        <v>806</v>
      </c>
      <c r="BF239" s="52" t="s">
        <v>820</v>
      </c>
    </row>
    <row r="240" spans="1:58" x14ac:dyDescent="0.2">
      <c r="A240" s="47">
        <v>201009</v>
      </c>
      <c r="B240" s="48" t="s">
        <v>729</v>
      </c>
      <c r="C240" s="48">
        <v>0</v>
      </c>
      <c r="D240" s="48">
        <v>0</v>
      </c>
      <c r="E240" s="48">
        <v>0</v>
      </c>
      <c r="F240" s="49">
        <v>0</v>
      </c>
      <c r="G240" s="48">
        <v>0</v>
      </c>
      <c r="H240" s="48">
        <v>0</v>
      </c>
      <c r="I240" s="48">
        <v>0</v>
      </c>
      <c r="J240" s="49">
        <v>0</v>
      </c>
      <c r="K240" s="50">
        <v>0</v>
      </c>
      <c r="L240" s="50">
        <v>0</v>
      </c>
      <c r="M240" s="50">
        <v>0</v>
      </c>
      <c r="N240" s="51">
        <v>0</v>
      </c>
      <c r="O240" s="48"/>
      <c r="P240" s="48"/>
      <c r="Q240" s="48"/>
      <c r="R240" s="49">
        <v>0</v>
      </c>
      <c r="S240" s="48"/>
      <c r="T240" s="48"/>
      <c r="U240" s="48"/>
      <c r="V240" s="49">
        <v>0</v>
      </c>
      <c r="W240" s="48"/>
      <c r="X240" s="48"/>
      <c r="Y240" s="48"/>
      <c r="Z240" s="49">
        <v>0</v>
      </c>
      <c r="AA240" s="48"/>
      <c r="AB240" s="48"/>
      <c r="AC240" s="48"/>
      <c r="AD240" s="49">
        <v>0</v>
      </c>
      <c r="AE240" s="48"/>
      <c r="AF240" s="48"/>
      <c r="AG240" s="48"/>
      <c r="AH240" s="49">
        <v>0</v>
      </c>
      <c r="AI240" s="48"/>
      <c r="AJ240" s="48"/>
      <c r="AK240" s="48"/>
      <c r="AL240" s="49">
        <v>0</v>
      </c>
      <c r="AM240" s="48"/>
      <c r="AN240" s="48"/>
      <c r="AO240" s="48"/>
      <c r="AP240" s="49">
        <v>0</v>
      </c>
      <c r="AQ240" s="48"/>
      <c r="AR240" s="50"/>
      <c r="AS240" s="50"/>
      <c r="AT240" s="51">
        <v>0</v>
      </c>
      <c r="AU240" s="48"/>
      <c r="AV240" s="50"/>
      <c r="AW240" s="50"/>
      <c r="AX240" s="51">
        <v>0</v>
      </c>
      <c r="AY240" s="50">
        <v>0</v>
      </c>
      <c r="AZ240" s="50">
        <v>0</v>
      </c>
      <c r="BA240" s="50">
        <v>0</v>
      </c>
      <c r="BB240" s="49">
        <v>0</v>
      </c>
      <c r="BC240" s="52" t="s">
        <v>798</v>
      </c>
      <c r="BD240" s="52" t="s">
        <v>798</v>
      </c>
      <c r="BE240" s="52" t="s">
        <v>806</v>
      </c>
      <c r="BF240" s="52" t="s">
        <v>820</v>
      </c>
    </row>
    <row r="241" spans="1:58" x14ac:dyDescent="0.2">
      <c r="A241" s="47">
        <v>148934</v>
      </c>
      <c r="B241" s="48" t="s">
        <v>148</v>
      </c>
      <c r="C241" s="48">
        <v>362435.03</v>
      </c>
      <c r="D241" s="48">
        <v>1363490</v>
      </c>
      <c r="E241" s="48">
        <v>178</v>
      </c>
      <c r="F241" s="49">
        <v>7.9744265817864459</v>
      </c>
      <c r="G241" s="48">
        <v>496880.03</v>
      </c>
      <c r="H241" s="48">
        <v>2001935</v>
      </c>
      <c r="I241" s="48">
        <v>254.5</v>
      </c>
      <c r="J241" s="49">
        <v>7.6941963300506764</v>
      </c>
      <c r="K241" s="50">
        <v>526899.73</v>
      </c>
      <c r="L241" s="50">
        <v>2267790</v>
      </c>
      <c r="M241" s="50">
        <v>303.25</v>
      </c>
      <c r="N241" s="51">
        <v>6.9702185387535884</v>
      </c>
      <c r="O241" s="48"/>
      <c r="P241" s="48"/>
      <c r="Q241" s="48"/>
      <c r="R241" s="49">
        <v>0</v>
      </c>
      <c r="S241" s="48"/>
      <c r="T241" s="48"/>
      <c r="U241" s="48"/>
      <c r="V241" s="49">
        <v>0</v>
      </c>
      <c r="W241" s="48"/>
      <c r="X241" s="48"/>
      <c r="Y241" s="48"/>
      <c r="Z241" s="49">
        <v>0</v>
      </c>
      <c r="AA241" s="48"/>
      <c r="AB241" s="48"/>
      <c r="AC241" s="48"/>
      <c r="AD241" s="49">
        <v>0</v>
      </c>
      <c r="AE241" s="48"/>
      <c r="AF241" s="48"/>
      <c r="AG241" s="48"/>
      <c r="AH241" s="49">
        <v>0</v>
      </c>
      <c r="AI241" s="48"/>
      <c r="AJ241" s="48"/>
      <c r="AK241" s="48"/>
      <c r="AL241" s="49">
        <v>0</v>
      </c>
      <c r="AM241" s="48"/>
      <c r="AN241" s="48"/>
      <c r="AO241" s="48"/>
      <c r="AP241" s="49">
        <v>0</v>
      </c>
      <c r="AQ241" s="48"/>
      <c r="AR241" s="50"/>
      <c r="AS241" s="50"/>
      <c r="AT241" s="51">
        <v>0</v>
      </c>
      <c r="AU241" s="48"/>
      <c r="AV241" s="50"/>
      <c r="AW241" s="50"/>
      <c r="AX241" s="51">
        <v>0</v>
      </c>
      <c r="AY241" s="50">
        <v>1386214.79</v>
      </c>
      <c r="AZ241" s="50">
        <v>5633215</v>
      </c>
      <c r="BA241" s="50">
        <v>735.75</v>
      </c>
      <c r="BB241" s="49">
        <v>7.6284428146271708</v>
      </c>
      <c r="BC241" s="52" t="s">
        <v>798</v>
      </c>
      <c r="BD241" s="52" t="s">
        <v>798</v>
      </c>
      <c r="BE241" s="52" t="s">
        <v>806</v>
      </c>
      <c r="BF241" s="52" t="s">
        <v>1034</v>
      </c>
    </row>
    <row r="242" spans="1:58" x14ac:dyDescent="0.2">
      <c r="A242" s="47">
        <v>170904</v>
      </c>
      <c r="B242" s="48" t="s">
        <v>877</v>
      </c>
      <c r="C242" s="48">
        <v>423948.97</v>
      </c>
      <c r="D242" s="48">
        <v>1974460</v>
      </c>
      <c r="E242" s="48">
        <v>262</v>
      </c>
      <c r="F242" s="49">
        <v>6.4414924080508085</v>
      </c>
      <c r="G242" s="48">
        <v>-59647.02</v>
      </c>
      <c r="H242" s="48">
        <v>1510765</v>
      </c>
      <c r="I242" s="48">
        <v>190.5</v>
      </c>
      <c r="J242" s="49">
        <v>-1.2239214040568851</v>
      </c>
      <c r="K242" s="50">
        <v>584318.61</v>
      </c>
      <c r="L242" s="50">
        <v>3586153.5</v>
      </c>
      <c r="M242" s="50">
        <v>480.45</v>
      </c>
      <c r="N242" s="51">
        <v>4.8881226919037344</v>
      </c>
      <c r="O242" s="48"/>
      <c r="P242" s="48"/>
      <c r="Q242" s="48"/>
      <c r="R242" s="49">
        <v>0</v>
      </c>
      <c r="S242" s="48"/>
      <c r="T242" s="48"/>
      <c r="U242" s="48"/>
      <c r="V242" s="49">
        <v>0</v>
      </c>
      <c r="W242" s="48"/>
      <c r="X242" s="48"/>
      <c r="Y242" s="48"/>
      <c r="Z242" s="49">
        <v>0</v>
      </c>
      <c r="AA242" s="48"/>
      <c r="AB242" s="48"/>
      <c r="AC242" s="48"/>
      <c r="AD242" s="49">
        <v>0</v>
      </c>
      <c r="AE242" s="48"/>
      <c r="AF242" s="48"/>
      <c r="AG242" s="48"/>
      <c r="AH242" s="49">
        <v>0</v>
      </c>
      <c r="AI242" s="48"/>
      <c r="AJ242" s="48"/>
      <c r="AK242" s="48"/>
      <c r="AL242" s="49">
        <v>0</v>
      </c>
      <c r="AM242" s="48"/>
      <c r="AN242" s="48"/>
      <c r="AO242" s="48"/>
      <c r="AP242" s="49">
        <v>0</v>
      </c>
      <c r="AQ242" s="48"/>
      <c r="AR242" s="50"/>
      <c r="AS242" s="50"/>
      <c r="AT242" s="51">
        <v>0</v>
      </c>
      <c r="AU242" s="48"/>
      <c r="AV242" s="50"/>
      <c r="AW242" s="50"/>
      <c r="AX242" s="51">
        <v>0</v>
      </c>
      <c r="AY242" s="50">
        <v>948620.55999999994</v>
      </c>
      <c r="AZ242" s="50">
        <v>7071378.5</v>
      </c>
      <c r="BA242" s="50">
        <v>932.95</v>
      </c>
      <c r="BB242" s="49">
        <v>4.1586286690777481</v>
      </c>
      <c r="BC242" s="52" t="s">
        <v>798</v>
      </c>
      <c r="BD242" s="52" t="s">
        <v>798</v>
      </c>
      <c r="BE242" s="52" t="s">
        <v>806</v>
      </c>
      <c r="BF242" s="52" t="s">
        <v>1034</v>
      </c>
    </row>
    <row r="243" spans="1:58" x14ac:dyDescent="0.2">
      <c r="A243" s="47">
        <v>172343</v>
      </c>
      <c r="B243" s="48" t="s">
        <v>220</v>
      </c>
      <c r="C243" s="48">
        <v>271807.33</v>
      </c>
      <c r="D243" s="48">
        <v>0</v>
      </c>
      <c r="E243" s="48">
        <v>0</v>
      </c>
      <c r="F243" s="49">
        <v>0</v>
      </c>
      <c r="G243" s="48">
        <v>271807.33</v>
      </c>
      <c r="H243" s="48">
        <v>0</v>
      </c>
      <c r="I243" s="48">
        <v>0</v>
      </c>
      <c r="J243" s="49">
        <v>0</v>
      </c>
      <c r="K243" s="50">
        <v>271807.33</v>
      </c>
      <c r="L243" s="50">
        <v>0</v>
      </c>
      <c r="M243" s="50">
        <v>0</v>
      </c>
      <c r="N243" s="51">
        <v>0</v>
      </c>
      <c r="O243" s="48"/>
      <c r="P243" s="48"/>
      <c r="Q243" s="48"/>
      <c r="R243" s="49">
        <v>0</v>
      </c>
      <c r="S243" s="48"/>
      <c r="T243" s="48"/>
      <c r="U243" s="48"/>
      <c r="V243" s="49">
        <v>0</v>
      </c>
      <c r="W243" s="48"/>
      <c r="X243" s="48"/>
      <c r="Y243" s="48"/>
      <c r="Z243" s="49">
        <v>0</v>
      </c>
      <c r="AA243" s="48"/>
      <c r="AB243" s="48"/>
      <c r="AC243" s="48"/>
      <c r="AD243" s="49">
        <v>0</v>
      </c>
      <c r="AE243" s="48"/>
      <c r="AF243" s="48"/>
      <c r="AG243" s="48"/>
      <c r="AH243" s="49">
        <v>0</v>
      </c>
      <c r="AI243" s="48"/>
      <c r="AJ243" s="48"/>
      <c r="AK243" s="48"/>
      <c r="AL243" s="49">
        <v>0</v>
      </c>
      <c r="AM243" s="48"/>
      <c r="AN243" s="48"/>
      <c r="AO243" s="48"/>
      <c r="AP243" s="49">
        <v>0</v>
      </c>
      <c r="AQ243" s="48"/>
      <c r="AR243" s="50"/>
      <c r="AS243" s="50"/>
      <c r="AT243" s="51">
        <v>0</v>
      </c>
      <c r="AU243" s="48"/>
      <c r="AV243" s="50"/>
      <c r="AW243" s="50"/>
      <c r="AX243" s="51">
        <v>0</v>
      </c>
      <c r="AY243" s="50">
        <v>815421.99</v>
      </c>
      <c r="AZ243" s="50">
        <v>0</v>
      </c>
      <c r="BA243" s="50">
        <v>0</v>
      </c>
      <c r="BB243" s="49">
        <v>0</v>
      </c>
      <c r="BC243" s="52" t="s">
        <v>798</v>
      </c>
      <c r="BD243" s="52" t="s">
        <v>798</v>
      </c>
      <c r="BE243" s="52" t="s">
        <v>806</v>
      </c>
      <c r="BF243" s="52" t="s">
        <v>1034</v>
      </c>
    </row>
    <row r="244" spans="1:58" x14ac:dyDescent="0.2">
      <c r="A244" s="47">
        <v>173288</v>
      </c>
      <c r="B244" s="48" t="s">
        <v>253</v>
      </c>
      <c r="C244" s="48">
        <v>196081.44</v>
      </c>
      <c r="D244" s="48">
        <v>422820</v>
      </c>
      <c r="E244" s="48">
        <v>54</v>
      </c>
      <c r="F244" s="49">
        <v>13.91240527884206</v>
      </c>
      <c r="G244" s="48">
        <v>121511.44</v>
      </c>
      <c r="H244" s="48">
        <v>236730</v>
      </c>
      <c r="I244" s="48">
        <v>31</v>
      </c>
      <c r="J244" s="49">
        <v>15.912029062645209</v>
      </c>
      <c r="K244" s="50">
        <v>-47565.56</v>
      </c>
      <c r="L244" s="50">
        <v>386360</v>
      </c>
      <c r="M244" s="50">
        <v>52</v>
      </c>
      <c r="N244" s="51">
        <v>-3.6933605963350242</v>
      </c>
      <c r="O244" s="48"/>
      <c r="P244" s="48"/>
      <c r="Q244" s="48"/>
      <c r="R244" s="49">
        <v>0</v>
      </c>
      <c r="S244" s="48"/>
      <c r="T244" s="48"/>
      <c r="U244" s="48"/>
      <c r="V244" s="49">
        <v>0</v>
      </c>
      <c r="W244" s="48"/>
      <c r="X244" s="48"/>
      <c r="Y244" s="48"/>
      <c r="Z244" s="49">
        <v>0</v>
      </c>
      <c r="AA244" s="48"/>
      <c r="AB244" s="48"/>
      <c r="AC244" s="48"/>
      <c r="AD244" s="49">
        <v>0</v>
      </c>
      <c r="AE244" s="48"/>
      <c r="AF244" s="48"/>
      <c r="AG244" s="48"/>
      <c r="AH244" s="49">
        <v>0</v>
      </c>
      <c r="AI244" s="48"/>
      <c r="AJ244" s="48"/>
      <c r="AK244" s="48"/>
      <c r="AL244" s="49">
        <v>0</v>
      </c>
      <c r="AM244" s="48"/>
      <c r="AN244" s="48"/>
      <c r="AO244" s="48"/>
      <c r="AP244" s="49">
        <v>0</v>
      </c>
      <c r="AQ244" s="48"/>
      <c r="AR244" s="50"/>
      <c r="AS244" s="50"/>
      <c r="AT244" s="51">
        <v>0</v>
      </c>
      <c r="AU244" s="48"/>
      <c r="AV244" s="50"/>
      <c r="AW244" s="50"/>
      <c r="AX244" s="51">
        <v>0</v>
      </c>
      <c r="AY244" s="50">
        <v>270027.32</v>
      </c>
      <c r="AZ244" s="50">
        <v>1045910</v>
      </c>
      <c r="BA244" s="50">
        <v>137</v>
      </c>
      <c r="BB244" s="49">
        <v>8.0034103507950025</v>
      </c>
      <c r="BC244" s="52" t="s">
        <v>798</v>
      </c>
      <c r="BD244" s="52" t="s">
        <v>798</v>
      </c>
      <c r="BE244" s="52" t="s">
        <v>806</v>
      </c>
      <c r="BF244" s="52" t="s">
        <v>1034</v>
      </c>
    </row>
    <row r="245" spans="1:58" x14ac:dyDescent="0.2">
      <c r="A245" s="47">
        <v>173345</v>
      </c>
      <c r="B245" s="48" t="s">
        <v>254</v>
      </c>
      <c r="C245" s="48">
        <v>-1979.05</v>
      </c>
      <c r="D245" s="48">
        <v>125410</v>
      </c>
      <c r="E245" s="48">
        <v>17</v>
      </c>
      <c r="F245" s="49">
        <v>-0.47341918507296071</v>
      </c>
      <c r="G245" s="48">
        <v>69419.399999999994</v>
      </c>
      <c r="H245" s="48">
        <v>284810</v>
      </c>
      <c r="I245" s="48">
        <v>37</v>
      </c>
      <c r="J245" s="49">
        <v>7.555919384853059</v>
      </c>
      <c r="K245" s="50">
        <v>-17872.169999999998</v>
      </c>
      <c r="L245" s="50">
        <v>282340</v>
      </c>
      <c r="M245" s="50">
        <v>38</v>
      </c>
      <c r="N245" s="51">
        <v>-1.8990051002337605</v>
      </c>
      <c r="O245" s="48"/>
      <c r="P245" s="48"/>
      <c r="Q245" s="48"/>
      <c r="R245" s="49">
        <v>0</v>
      </c>
      <c r="S245" s="48"/>
      <c r="T245" s="48"/>
      <c r="U245" s="48"/>
      <c r="V245" s="49">
        <v>0</v>
      </c>
      <c r="W245" s="48"/>
      <c r="X245" s="48"/>
      <c r="Y245" s="48"/>
      <c r="Z245" s="49">
        <v>0</v>
      </c>
      <c r="AA245" s="48"/>
      <c r="AB245" s="48"/>
      <c r="AC245" s="48"/>
      <c r="AD245" s="49">
        <v>0</v>
      </c>
      <c r="AE245" s="48"/>
      <c r="AF245" s="48"/>
      <c r="AG245" s="48"/>
      <c r="AH245" s="49">
        <v>0</v>
      </c>
      <c r="AI245" s="48"/>
      <c r="AJ245" s="48"/>
      <c r="AK245" s="48"/>
      <c r="AL245" s="49">
        <v>0</v>
      </c>
      <c r="AM245" s="48"/>
      <c r="AN245" s="48"/>
      <c r="AO245" s="48"/>
      <c r="AP245" s="49">
        <v>0</v>
      </c>
      <c r="AQ245" s="48"/>
      <c r="AR245" s="50"/>
      <c r="AS245" s="50"/>
      <c r="AT245" s="51">
        <v>0</v>
      </c>
      <c r="AU245" s="48"/>
      <c r="AV245" s="50"/>
      <c r="AW245" s="50"/>
      <c r="AX245" s="51">
        <v>0</v>
      </c>
      <c r="AY245" s="50">
        <v>49568.179999999993</v>
      </c>
      <c r="AZ245" s="50">
        <v>692560</v>
      </c>
      <c r="BA245" s="50">
        <v>92</v>
      </c>
      <c r="BB245" s="49">
        <v>2.2187443398405913</v>
      </c>
      <c r="BC245" s="52" t="s">
        <v>798</v>
      </c>
      <c r="BD245" s="52" t="s">
        <v>798</v>
      </c>
      <c r="BE245" s="52" t="s">
        <v>806</v>
      </c>
      <c r="BF245" s="52" t="s">
        <v>1034</v>
      </c>
    </row>
    <row r="246" spans="1:58" x14ac:dyDescent="0.2">
      <c r="A246" s="47">
        <v>176744</v>
      </c>
      <c r="B246" s="48" t="s">
        <v>312</v>
      </c>
      <c r="C246" s="48">
        <v>17286.87</v>
      </c>
      <c r="D246" s="48">
        <v>1593090</v>
      </c>
      <c r="E246" s="48">
        <v>213</v>
      </c>
      <c r="F246" s="49">
        <v>0.32553471555279362</v>
      </c>
      <c r="G246" s="48">
        <v>-96319.13</v>
      </c>
      <c r="H246" s="48">
        <v>1382590</v>
      </c>
      <c r="I246" s="48">
        <v>177</v>
      </c>
      <c r="J246" s="49">
        <v>-2.1596373689958699</v>
      </c>
      <c r="K246" s="50">
        <v>536.91999999999996</v>
      </c>
      <c r="L246" s="50">
        <v>2385675</v>
      </c>
      <c r="M246" s="50">
        <v>317.5</v>
      </c>
      <c r="N246" s="51">
        <v>6.7517998050866104E-3</v>
      </c>
      <c r="O246" s="48"/>
      <c r="P246" s="48"/>
      <c r="Q246" s="48"/>
      <c r="R246" s="49">
        <v>0</v>
      </c>
      <c r="S246" s="48"/>
      <c r="T246" s="48"/>
      <c r="U246" s="48"/>
      <c r="V246" s="49">
        <v>0</v>
      </c>
      <c r="W246" s="48"/>
      <c r="X246" s="48"/>
      <c r="Y246" s="48"/>
      <c r="Z246" s="49">
        <v>0</v>
      </c>
      <c r="AA246" s="48"/>
      <c r="AB246" s="48"/>
      <c r="AC246" s="48"/>
      <c r="AD246" s="49">
        <v>0</v>
      </c>
      <c r="AE246" s="48"/>
      <c r="AF246" s="48"/>
      <c r="AG246" s="48"/>
      <c r="AH246" s="49">
        <v>0</v>
      </c>
      <c r="AI246" s="48"/>
      <c r="AJ246" s="48"/>
      <c r="AK246" s="48"/>
      <c r="AL246" s="49">
        <v>0</v>
      </c>
      <c r="AM246" s="48"/>
      <c r="AN246" s="48"/>
      <c r="AO246" s="48"/>
      <c r="AP246" s="49">
        <v>0</v>
      </c>
      <c r="AQ246" s="48"/>
      <c r="AR246" s="50"/>
      <c r="AS246" s="50"/>
      <c r="AT246" s="51">
        <v>0</v>
      </c>
      <c r="AU246" s="48"/>
      <c r="AV246" s="50"/>
      <c r="AW246" s="50"/>
      <c r="AX246" s="51">
        <v>0</v>
      </c>
      <c r="AY246" s="50">
        <v>-78495.340000000011</v>
      </c>
      <c r="AZ246" s="50">
        <v>5361355</v>
      </c>
      <c r="BA246" s="50">
        <v>707.5</v>
      </c>
      <c r="BB246" s="49">
        <v>-0.45386950500386569</v>
      </c>
      <c r="BC246" s="52" t="s">
        <v>798</v>
      </c>
      <c r="BD246" s="52" t="s">
        <v>798</v>
      </c>
      <c r="BE246" s="52" t="s">
        <v>806</v>
      </c>
      <c r="BF246" s="52" t="s">
        <v>1034</v>
      </c>
    </row>
    <row r="247" spans="1:58" x14ac:dyDescent="0.2">
      <c r="A247" s="47">
        <v>178405</v>
      </c>
      <c r="B247" s="48" t="s">
        <v>376</v>
      </c>
      <c r="C247" s="48">
        <v>364875.31</v>
      </c>
      <c r="D247" s="48">
        <v>497665</v>
      </c>
      <c r="E247" s="48">
        <v>65.5</v>
      </c>
      <c r="F247" s="49">
        <v>21.995236353772118</v>
      </c>
      <c r="G247" s="48">
        <v>331744.28999999998</v>
      </c>
      <c r="H247" s="48">
        <v>491320</v>
      </c>
      <c r="I247" s="48">
        <v>64</v>
      </c>
      <c r="J247" s="49">
        <v>20.931517117153788</v>
      </c>
      <c r="K247" s="50">
        <v>265625.26</v>
      </c>
      <c r="L247" s="50">
        <v>497945</v>
      </c>
      <c r="M247" s="50">
        <v>64.5</v>
      </c>
      <c r="N247" s="51">
        <v>16.003289118276115</v>
      </c>
      <c r="O247" s="48"/>
      <c r="P247" s="48"/>
      <c r="Q247" s="48"/>
      <c r="R247" s="49">
        <v>0</v>
      </c>
      <c r="S247" s="48"/>
      <c r="T247" s="48"/>
      <c r="U247" s="48"/>
      <c r="V247" s="49">
        <v>0</v>
      </c>
      <c r="W247" s="48"/>
      <c r="X247" s="48"/>
      <c r="Y247" s="48"/>
      <c r="Z247" s="49">
        <v>0</v>
      </c>
      <c r="AA247" s="48"/>
      <c r="AB247" s="48"/>
      <c r="AC247" s="48"/>
      <c r="AD247" s="49">
        <v>0</v>
      </c>
      <c r="AE247" s="48"/>
      <c r="AF247" s="48"/>
      <c r="AG247" s="48"/>
      <c r="AH247" s="49">
        <v>0</v>
      </c>
      <c r="AI247" s="48"/>
      <c r="AJ247" s="48"/>
      <c r="AK247" s="48"/>
      <c r="AL247" s="49">
        <v>0</v>
      </c>
      <c r="AM247" s="48"/>
      <c r="AN247" s="48"/>
      <c r="AO247" s="48"/>
      <c r="AP247" s="49">
        <v>0</v>
      </c>
      <c r="AQ247" s="48"/>
      <c r="AR247" s="50"/>
      <c r="AS247" s="50"/>
      <c r="AT247" s="51">
        <v>0</v>
      </c>
      <c r="AU247" s="48"/>
      <c r="AV247" s="50"/>
      <c r="AW247" s="50"/>
      <c r="AX247" s="51">
        <v>0</v>
      </c>
      <c r="AY247" s="50">
        <v>962244.86</v>
      </c>
      <c r="AZ247" s="50">
        <v>1486930</v>
      </c>
      <c r="BA247" s="50">
        <v>194</v>
      </c>
      <c r="BB247" s="49">
        <v>20.061193640588325</v>
      </c>
      <c r="BC247" s="52" t="s">
        <v>798</v>
      </c>
      <c r="BD247" s="52" t="s">
        <v>798</v>
      </c>
      <c r="BE247" s="52" t="s">
        <v>806</v>
      </c>
      <c r="BF247" s="52" t="s">
        <v>1034</v>
      </c>
    </row>
    <row r="248" spans="1:58" x14ac:dyDescent="0.2">
      <c r="A248" s="47">
        <v>179263</v>
      </c>
      <c r="B248" s="48" t="s">
        <v>399</v>
      </c>
      <c r="C248" s="48">
        <v>0</v>
      </c>
      <c r="D248" s="48">
        <v>0</v>
      </c>
      <c r="E248" s="48">
        <v>0</v>
      </c>
      <c r="F248" s="49">
        <v>0</v>
      </c>
      <c r="G248" s="48">
        <v>0</v>
      </c>
      <c r="H248" s="48">
        <v>0</v>
      </c>
      <c r="I248" s="48">
        <v>0</v>
      </c>
      <c r="J248" s="49">
        <v>0</v>
      </c>
      <c r="K248" s="50">
        <v>0</v>
      </c>
      <c r="L248" s="50">
        <v>0</v>
      </c>
      <c r="M248" s="50">
        <v>0</v>
      </c>
      <c r="N248" s="51">
        <v>0</v>
      </c>
      <c r="O248" s="48"/>
      <c r="P248" s="48"/>
      <c r="Q248" s="48"/>
      <c r="R248" s="49">
        <v>0</v>
      </c>
      <c r="S248" s="48"/>
      <c r="T248" s="48"/>
      <c r="U248" s="48"/>
      <c r="V248" s="49">
        <v>0</v>
      </c>
      <c r="W248" s="48"/>
      <c r="X248" s="48"/>
      <c r="Y248" s="48"/>
      <c r="Z248" s="49">
        <v>0</v>
      </c>
      <c r="AA248" s="48"/>
      <c r="AB248" s="48"/>
      <c r="AC248" s="48"/>
      <c r="AD248" s="49">
        <v>0</v>
      </c>
      <c r="AE248" s="48"/>
      <c r="AF248" s="48"/>
      <c r="AG248" s="48"/>
      <c r="AH248" s="49">
        <v>0</v>
      </c>
      <c r="AI248" s="48"/>
      <c r="AJ248" s="48"/>
      <c r="AK248" s="48"/>
      <c r="AL248" s="49">
        <v>0</v>
      </c>
      <c r="AM248" s="48"/>
      <c r="AN248" s="48"/>
      <c r="AO248" s="48"/>
      <c r="AP248" s="49">
        <v>0</v>
      </c>
      <c r="AQ248" s="48"/>
      <c r="AR248" s="50"/>
      <c r="AS248" s="50"/>
      <c r="AT248" s="51">
        <v>0</v>
      </c>
      <c r="AU248" s="48"/>
      <c r="AV248" s="50"/>
      <c r="AW248" s="50"/>
      <c r="AX248" s="51">
        <v>0</v>
      </c>
      <c r="AY248" s="50">
        <v>0</v>
      </c>
      <c r="AZ248" s="50">
        <v>0</v>
      </c>
      <c r="BA248" s="50">
        <v>0</v>
      </c>
      <c r="BB248" s="49">
        <v>0</v>
      </c>
      <c r="BC248" s="52" t="s">
        <v>798</v>
      </c>
      <c r="BD248" s="52" t="s">
        <v>798</v>
      </c>
      <c r="BE248" s="52" t="s">
        <v>806</v>
      </c>
      <c r="BF248" s="52" t="s">
        <v>1034</v>
      </c>
    </row>
    <row r="249" spans="1:58" x14ac:dyDescent="0.2">
      <c r="A249" s="47">
        <v>179928</v>
      </c>
      <c r="B249" s="48" t="s">
        <v>440</v>
      </c>
      <c r="C249" s="48">
        <v>26853.200000000001</v>
      </c>
      <c r="D249" s="48">
        <v>2068145</v>
      </c>
      <c r="E249" s="48">
        <v>269.5</v>
      </c>
      <c r="F249" s="49">
        <v>0.38952587947170048</v>
      </c>
      <c r="G249" s="48">
        <v>261543.22</v>
      </c>
      <c r="H249" s="48">
        <v>1699480</v>
      </c>
      <c r="I249" s="48">
        <v>216</v>
      </c>
      <c r="J249" s="49">
        <v>4.770776837620919</v>
      </c>
      <c r="K249" s="50">
        <v>246545.12</v>
      </c>
      <c r="L249" s="50">
        <v>2408580</v>
      </c>
      <c r="M249" s="50">
        <v>318</v>
      </c>
      <c r="N249" s="51">
        <v>3.0708357621503124</v>
      </c>
      <c r="O249" s="48"/>
      <c r="P249" s="48"/>
      <c r="Q249" s="48"/>
      <c r="R249" s="49">
        <v>0</v>
      </c>
      <c r="S249" s="48"/>
      <c r="T249" s="48"/>
      <c r="U249" s="48"/>
      <c r="V249" s="49">
        <v>0</v>
      </c>
      <c r="W249" s="48"/>
      <c r="X249" s="48"/>
      <c r="Y249" s="48"/>
      <c r="Z249" s="49">
        <v>0</v>
      </c>
      <c r="AA249" s="48"/>
      <c r="AB249" s="48"/>
      <c r="AC249" s="48"/>
      <c r="AD249" s="49">
        <v>0</v>
      </c>
      <c r="AE249" s="48"/>
      <c r="AF249" s="48"/>
      <c r="AG249" s="48"/>
      <c r="AH249" s="49">
        <v>0</v>
      </c>
      <c r="AI249" s="48"/>
      <c r="AJ249" s="48"/>
      <c r="AK249" s="48"/>
      <c r="AL249" s="49">
        <v>0</v>
      </c>
      <c r="AM249" s="48"/>
      <c r="AN249" s="48"/>
      <c r="AO249" s="48"/>
      <c r="AP249" s="49">
        <v>0</v>
      </c>
      <c r="AQ249" s="48"/>
      <c r="AR249" s="50"/>
      <c r="AS249" s="50"/>
      <c r="AT249" s="51">
        <v>0</v>
      </c>
      <c r="AU249" s="48"/>
      <c r="AV249" s="50"/>
      <c r="AW249" s="50"/>
      <c r="AX249" s="51">
        <v>0</v>
      </c>
      <c r="AY249" s="50">
        <v>534941.54</v>
      </c>
      <c r="AZ249" s="50">
        <v>6176205</v>
      </c>
      <c r="BA249" s="50">
        <v>803.5</v>
      </c>
      <c r="BB249" s="49">
        <v>2.68501251820495</v>
      </c>
      <c r="BC249" s="52" t="s">
        <v>798</v>
      </c>
      <c r="BD249" s="52" t="s">
        <v>798</v>
      </c>
      <c r="BE249" s="52" t="s">
        <v>806</v>
      </c>
      <c r="BF249" s="52" t="s">
        <v>1034</v>
      </c>
    </row>
    <row r="250" spans="1:58" x14ac:dyDescent="0.2">
      <c r="A250" s="47">
        <v>201280</v>
      </c>
      <c r="B250" s="48" t="s">
        <v>451</v>
      </c>
      <c r="C250" s="48">
        <v>2201839.59</v>
      </c>
      <c r="D250" s="48">
        <v>5720617</v>
      </c>
      <c r="E250" s="48">
        <v>731.9</v>
      </c>
      <c r="F250" s="49">
        <v>11.54686421062623</v>
      </c>
      <c r="G250" s="48">
        <v>2258074.59</v>
      </c>
      <c r="H250" s="48">
        <v>6609363.5</v>
      </c>
      <c r="I250" s="48">
        <v>826.95</v>
      </c>
      <c r="J250" s="49">
        <v>10.591082225996496</v>
      </c>
      <c r="K250" s="50">
        <v>-75395.710000000006</v>
      </c>
      <c r="L250" s="50">
        <v>9027131.5</v>
      </c>
      <c r="M250" s="50">
        <v>1192.05</v>
      </c>
      <c r="N250" s="51">
        <v>-0.25056368127571865</v>
      </c>
      <c r="O250" s="48"/>
      <c r="P250" s="48"/>
      <c r="Q250" s="48"/>
      <c r="R250" s="49">
        <v>0</v>
      </c>
      <c r="S250" s="48"/>
      <c r="T250" s="48"/>
      <c r="U250" s="48"/>
      <c r="V250" s="49">
        <v>0</v>
      </c>
      <c r="W250" s="48"/>
      <c r="X250" s="48"/>
      <c r="Y250" s="48"/>
      <c r="Z250" s="49">
        <v>0</v>
      </c>
      <c r="AA250" s="48"/>
      <c r="AB250" s="48"/>
      <c r="AC250" s="48"/>
      <c r="AD250" s="49">
        <v>0</v>
      </c>
      <c r="AE250" s="48"/>
      <c r="AF250" s="48"/>
      <c r="AG250" s="48"/>
      <c r="AH250" s="49">
        <v>0</v>
      </c>
      <c r="AI250" s="48"/>
      <c r="AJ250" s="48"/>
      <c r="AK250" s="48"/>
      <c r="AL250" s="49">
        <v>0</v>
      </c>
      <c r="AM250" s="48"/>
      <c r="AN250" s="48"/>
      <c r="AO250" s="48"/>
      <c r="AP250" s="49">
        <v>0</v>
      </c>
      <c r="AQ250" s="48"/>
      <c r="AR250" s="50"/>
      <c r="AS250" s="50"/>
      <c r="AT250" s="51">
        <v>0</v>
      </c>
      <c r="AU250" s="48"/>
      <c r="AV250" s="50"/>
      <c r="AW250" s="50"/>
      <c r="AX250" s="51">
        <v>0</v>
      </c>
      <c r="AY250" s="50">
        <v>4384518.47</v>
      </c>
      <c r="AZ250" s="50">
        <v>21357112</v>
      </c>
      <c r="BA250" s="50">
        <v>2750.8999999999996</v>
      </c>
      <c r="BB250" s="49">
        <v>6.3641597501572305</v>
      </c>
      <c r="BC250" s="52" t="s">
        <v>798</v>
      </c>
      <c r="BD250" s="52" t="s">
        <v>798</v>
      </c>
      <c r="BE250" s="52" t="s">
        <v>806</v>
      </c>
      <c r="BF250" s="52" t="s">
        <v>820</v>
      </c>
    </row>
    <row r="251" spans="1:58" x14ac:dyDescent="0.2">
      <c r="A251" s="47">
        <v>204176</v>
      </c>
      <c r="B251" s="48" t="s">
        <v>523</v>
      </c>
      <c r="C251" s="48">
        <v>104324.52</v>
      </c>
      <c r="D251" s="48">
        <v>105705</v>
      </c>
      <c r="E251" s="48">
        <v>13.5</v>
      </c>
      <c r="F251" s="49">
        <v>29.608207747977865</v>
      </c>
      <c r="G251" s="48">
        <v>140809.51</v>
      </c>
      <c r="H251" s="48">
        <v>103605</v>
      </c>
      <c r="I251" s="48">
        <v>13.5</v>
      </c>
      <c r="J251" s="49">
        <v>42.132086385792192</v>
      </c>
      <c r="K251" s="50">
        <v>69949.509999999995</v>
      </c>
      <c r="L251" s="50">
        <v>0</v>
      </c>
      <c r="M251" s="50">
        <v>0</v>
      </c>
      <c r="N251" s="51">
        <v>0</v>
      </c>
      <c r="O251" s="48"/>
      <c r="P251" s="48"/>
      <c r="Q251" s="48"/>
      <c r="R251" s="49">
        <v>0</v>
      </c>
      <c r="S251" s="48"/>
      <c r="T251" s="48"/>
      <c r="U251" s="48"/>
      <c r="V251" s="49">
        <v>0</v>
      </c>
      <c r="W251" s="48"/>
      <c r="X251" s="48"/>
      <c r="Y251" s="48"/>
      <c r="Z251" s="49">
        <v>0</v>
      </c>
      <c r="AA251" s="48"/>
      <c r="AB251" s="48"/>
      <c r="AC251" s="48"/>
      <c r="AD251" s="49">
        <v>0</v>
      </c>
      <c r="AE251" s="48"/>
      <c r="AF251" s="48"/>
      <c r="AG251" s="48"/>
      <c r="AH251" s="49">
        <v>0</v>
      </c>
      <c r="AI251" s="48"/>
      <c r="AJ251" s="48"/>
      <c r="AK251" s="48"/>
      <c r="AL251" s="49">
        <v>0</v>
      </c>
      <c r="AM251" s="48"/>
      <c r="AN251" s="48"/>
      <c r="AO251" s="48"/>
      <c r="AP251" s="49">
        <v>0</v>
      </c>
      <c r="AQ251" s="48"/>
      <c r="AR251" s="50"/>
      <c r="AS251" s="50"/>
      <c r="AT251" s="51">
        <v>0</v>
      </c>
      <c r="AU251" s="48"/>
      <c r="AV251" s="50"/>
      <c r="AW251" s="50"/>
      <c r="AX251" s="51">
        <v>0</v>
      </c>
      <c r="AY251" s="50">
        <v>315083.54000000004</v>
      </c>
      <c r="AZ251" s="50">
        <v>209310</v>
      </c>
      <c r="BA251" s="50">
        <v>27</v>
      </c>
      <c r="BB251" s="49">
        <v>46.665662127944202</v>
      </c>
      <c r="BC251" s="52" t="s">
        <v>798</v>
      </c>
      <c r="BD251" s="52" t="s">
        <v>798</v>
      </c>
      <c r="BE251" s="52" t="s">
        <v>806</v>
      </c>
      <c r="BF251" s="52" t="s">
        <v>1034</v>
      </c>
    </row>
    <row r="252" spans="1:58" x14ac:dyDescent="0.2">
      <c r="A252" s="47">
        <v>206993</v>
      </c>
      <c r="B252" s="48" t="s">
        <v>586</v>
      </c>
      <c r="C252" s="48">
        <v>-24105.46</v>
      </c>
      <c r="D252" s="48">
        <v>972015</v>
      </c>
      <c r="E252" s="48">
        <v>121.5</v>
      </c>
      <c r="F252" s="49">
        <v>-0.74398419777472569</v>
      </c>
      <c r="G252" s="48">
        <v>-24952.46</v>
      </c>
      <c r="H252" s="48">
        <v>417150</v>
      </c>
      <c r="I252" s="48">
        <v>55</v>
      </c>
      <c r="J252" s="49">
        <v>-1.8543120220544169</v>
      </c>
      <c r="K252" s="50">
        <v>285461.5</v>
      </c>
      <c r="L252" s="50">
        <v>941947</v>
      </c>
      <c r="M252" s="50">
        <v>125.9</v>
      </c>
      <c r="N252" s="51">
        <v>9.0916420987592712</v>
      </c>
      <c r="O252" s="48"/>
      <c r="P252" s="48"/>
      <c r="Q252" s="48"/>
      <c r="R252" s="49">
        <v>0</v>
      </c>
      <c r="S252" s="48"/>
      <c r="T252" s="48"/>
      <c r="U252" s="48"/>
      <c r="V252" s="49">
        <v>0</v>
      </c>
      <c r="W252" s="48"/>
      <c r="X252" s="48"/>
      <c r="Y252" s="48"/>
      <c r="Z252" s="49">
        <v>0</v>
      </c>
      <c r="AA252" s="48"/>
      <c r="AB252" s="48"/>
      <c r="AC252" s="48"/>
      <c r="AD252" s="49">
        <v>0</v>
      </c>
      <c r="AE252" s="48"/>
      <c r="AF252" s="48"/>
      <c r="AG252" s="48"/>
      <c r="AH252" s="49">
        <v>0</v>
      </c>
      <c r="AI252" s="48"/>
      <c r="AJ252" s="48"/>
      <c r="AK252" s="48"/>
      <c r="AL252" s="49">
        <v>0</v>
      </c>
      <c r="AM252" s="48"/>
      <c r="AN252" s="48"/>
      <c r="AO252" s="48"/>
      <c r="AP252" s="49">
        <v>0</v>
      </c>
      <c r="AQ252" s="48"/>
      <c r="AR252" s="50"/>
      <c r="AS252" s="50"/>
      <c r="AT252" s="51">
        <v>0</v>
      </c>
      <c r="AU252" s="48"/>
      <c r="AV252" s="50"/>
      <c r="AW252" s="50"/>
      <c r="AX252" s="51">
        <v>0</v>
      </c>
      <c r="AY252" s="50">
        <v>236403.58000000002</v>
      </c>
      <c r="AZ252" s="50">
        <v>2331112</v>
      </c>
      <c r="BA252" s="50">
        <v>302.39999999999998</v>
      </c>
      <c r="BB252" s="49">
        <v>3.143783301703222</v>
      </c>
      <c r="BC252" s="52" t="s">
        <v>798</v>
      </c>
      <c r="BD252" s="52" t="s">
        <v>798</v>
      </c>
      <c r="BE252" s="52" t="s">
        <v>806</v>
      </c>
      <c r="BF252" s="52" t="s">
        <v>1034</v>
      </c>
    </row>
    <row r="253" spans="1:58" x14ac:dyDescent="0.2">
      <c r="A253" s="47">
        <v>207865</v>
      </c>
      <c r="B253" s="48" t="s">
        <v>606</v>
      </c>
      <c r="C253" s="48">
        <v>-940.11</v>
      </c>
      <c r="D253" s="48">
        <v>115950</v>
      </c>
      <c r="E253" s="48">
        <v>15</v>
      </c>
      <c r="F253" s="49">
        <v>-0.24323673997412679</v>
      </c>
      <c r="G253" s="48">
        <v>-15212.11</v>
      </c>
      <c r="H253" s="48">
        <v>330160</v>
      </c>
      <c r="I253" s="48">
        <v>42</v>
      </c>
      <c r="J253" s="49">
        <v>-1.4283238732735644</v>
      </c>
      <c r="K253" s="50">
        <v>-24512.11</v>
      </c>
      <c r="L253" s="50">
        <v>0</v>
      </c>
      <c r="M253" s="50">
        <v>0</v>
      </c>
      <c r="N253" s="51">
        <v>0</v>
      </c>
      <c r="O253" s="48"/>
      <c r="P253" s="48"/>
      <c r="Q253" s="48"/>
      <c r="R253" s="49">
        <v>0</v>
      </c>
      <c r="S253" s="48"/>
      <c r="T253" s="48"/>
      <c r="U253" s="48"/>
      <c r="V253" s="49">
        <v>0</v>
      </c>
      <c r="W253" s="48"/>
      <c r="X253" s="48"/>
      <c r="Y253" s="48"/>
      <c r="Z253" s="49">
        <v>0</v>
      </c>
      <c r="AA253" s="48"/>
      <c r="AB253" s="48"/>
      <c r="AC253" s="48"/>
      <c r="AD253" s="49">
        <v>0</v>
      </c>
      <c r="AE253" s="48"/>
      <c r="AF253" s="48"/>
      <c r="AG253" s="48"/>
      <c r="AH253" s="49">
        <v>0</v>
      </c>
      <c r="AI253" s="48"/>
      <c r="AJ253" s="48"/>
      <c r="AK253" s="48"/>
      <c r="AL253" s="49">
        <v>0</v>
      </c>
      <c r="AM253" s="48"/>
      <c r="AN253" s="48"/>
      <c r="AO253" s="48"/>
      <c r="AP253" s="49">
        <v>0</v>
      </c>
      <c r="AQ253" s="48"/>
      <c r="AR253" s="50"/>
      <c r="AS253" s="50"/>
      <c r="AT253" s="51">
        <v>0</v>
      </c>
      <c r="AU253" s="48"/>
      <c r="AV253" s="50"/>
      <c r="AW253" s="50"/>
      <c r="AX253" s="51">
        <v>0</v>
      </c>
      <c r="AY253" s="50">
        <v>-40664.33</v>
      </c>
      <c r="AZ253" s="50">
        <v>446110</v>
      </c>
      <c r="BA253" s="50">
        <v>57</v>
      </c>
      <c r="BB253" s="49">
        <v>-2.8257475286364353</v>
      </c>
      <c r="BC253" s="52" t="s">
        <v>798</v>
      </c>
      <c r="BD253" s="52" t="s">
        <v>798</v>
      </c>
      <c r="BE253" s="52" t="s">
        <v>806</v>
      </c>
      <c r="BF253" s="52" t="s">
        <v>1034</v>
      </c>
    </row>
    <row r="254" spans="1:58" x14ac:dyDescent="0.2">
      <c r="A254" s="47">
        <v>209480</v>
      </c>
      <c r="B254" s="48" t="s">
        <v>658</v>
      </c>
      <c r="C254" s="48">
        <v>114790</v>
      </c>
      <c r="D254" s="48">
        <v>0</v>
      </c>
      <c r="E254" s="48">
        <v>0</v>
      </c>
      <c r="F254" s="49">
        <v>0</v>
      </c>
      <c r="G254" s="48">
        <v>0</v>
      </c>
      <c r="H254" s="48">
        <v>0</v>
      </c>
      <c r="I254" s="48">
        <v>0</v>
      </c>
      <c r="J254" s="49">
        <v>0</v>
      </c>
      <c r="K254" s="50">
        <v>0</v>
      </c>
      <c r="L254" s="50">
        <v>0</v>
      </c>
      <c r="M254" s="50">
        <v>0</v>
      </c>
      <c r="N254" s="51">
        <v>0</v>
      </c>
      <c r="O254" s="48"/>
      <c r="P254" s="48"/>
      <c r="Q254" s="48"/>
      <c r="R254" s="49">
        <v>0</v>
      </c>
      <c r="S254" s="48"/>
      <c r="T254" s="48"/>
      <c r="U254" s="48"/>
      <c r="V254" s="49">
        <v>0</v>
      </c>
      <c r="W254" s="48"/>
      <c r="X254" s="48"/>
      <c r="Y254" s="48"/>
      <c r="Z254" s="49">
        <v>0</v>
      </c>
      <c r="AA254" s="48"/>
      <c r="AB254" s="48"/>
      <c r="AC254" s="48"/>
      <c r="AD254" s="49">
        <v>0</v>
      </c>
      <c r="AE254" s="48"/>
      <c r="AF254" s="48"/>
      <c r="AG254" s="48"/>
      <c r="AH254" s="49">
        <v>0</v>
      </c>
      <c r="AI254" s="48"/>
      <c r="AJ254" s="48"/>
      <c r="AK254" s="48"/>
      <c r="AL254" s="49">
        <v>0</v>
      </c>
      <c r="AM254" s="48"/>
      <c r="AN254" s="48"/>
      <c r="AO254" s="48"/>
      <c r="AP254" s="49">
        <v>0</v>
      </c>
      <c r="AQ254" s="48"/>
      <c r="AR254" s="50"/>
      <c r="AS254" s="50"/>
      <c r="AT254" s="51">
        <v>0</v>
      </c>
      <c r="AU254" s="48"/>
      <c r="AV254" s="50"/>
      <c r="AW254" s="50"/>
      <c r="AX254" s="51">
        <v>0</v>
      </c>
      <c r="AY254" s="50">
        <v>114790</v>
      </c>
      <c r="AZ254" s="50">
        <v>0</v>
      </c>
      <c r="BA254" s="50">
        <v>0</v>
      </c>
      <c r="BB254" s="49">
        <v>0</v>
      </c>
      <c r="BC254" s="52" t="s">
        <v>798</v>
      </c>
      <c r="BD254" s="52" t="s">
        <v>798</v>
      </c>
      <c r="BE254" s="52" t="s">
        <v>806</v>
      </c>
      <c r="BF254" s="52" t="s">
        <v>1034</v>
      </c>
    </row>
    <row r="255" spans="1:58" x14ac:dyDescent="0.2">
      <c r="A255" s="47">
        <v>209784</v>
      </c>
      <c r="B255" s="48" t="s">
        <v>674</v>
      </c>
      <c r="C255" s="48">
        <v>399729.51</v>
      </c>
      <c r="D255" s="48">
        <v>512935.5</v>
      </c>
      <c r="E255" s="48">
        <v>66.849999999999994</v>
      </c>
      <c r="F255" s="49">
        <v>23.378934193480468</v>
      </c>
      <c r="G255" s="48">
        <v>357179.52</v>
      </c>
      <c r="H255" s="48">
        <v>405860</v>
      </c>
      <c r="I255" s="48">
        <v>52</v>
      </c>
      <c r="J255" s="49">
        <v>27.281735376730893</v>
      </c>
      <c r="K255" s="50">
        <v>276665.26</v>
      </c>
      <c r="L255" s="50">
        <v>297200</v>
      </c>
      <c r="M255" s="50">
        <v>40</v>
      </c>
      <c r="N255" s="51">
        <v>27.927179676985197</v>
      </c>
      <c r="O255" s="48"/>
      <c r="P255" s="48"/>
      <c r="Q255" s="48"/>
      <c r="R255" s="49">
        <v>0</v>
      </c>
      <c r="S255" s="48"/>
      <c r="T255" s="48"/>
      <c r="U255" s="48"/>
      <c r="V255" s="49">
        <v>0</v>
      </c>
      <c r="W255" s="48"/>
      <c r="X255" s="48"/>
      <c r="Y255" s="48"/>
      <c r="Z255" s="49">
        <v>0</v>
      </c>
      <c r="AA255" s="48"/>
      <c r="AB255" s="48"/>
      <c r="AC255" s="48"/>
      <c r="AD255" s="49">
        <v>0</v>
      </c>
      <c r="AE255" s="48"/>
      <c r="AF255" s="48"/>
      <c r="AG255" s="48"/>
      <c r="AH255" s="49">
        <v>0</v>
      </c>
      <c r="AI255" s="48"/>
      <c r="AJ255" s="48"/>
      <c r="AK255" s="48"/>
      <c r="AL255" s="49">
        <v>0</v>
      </c>
      <c r="AM255" s="48"/>
      <c r="AN255" s="48"/>
      <c r="AO255" s="48"/>
      <c r="AP255" s="49">
        <v>0</v>
      </c>
      <c r="AQ255" s="48"/>
      <c r="AR255" s="50"/>
      <c r="AS255" s="50"/>
      <c r="AT255" s="51">
        <v>0</v>
      </c>
      <c r="AU255" s="48"/>
      <c r="AV255" s="50"/>
      <c r="AW255" s="50"/>
      <c r="AX255" s="51">
        <v>0</v>
      </c>
      <c r="AY255" s="50">
        <v>1033574.29</v>
      </c>
      <c r="AZ255" s="50">
        <v>1215995.5</v>
      </c>
      <c r="BA255" s="50">
        <v>158.85</v>
      </c>
      <c r="BB255" s="49">
        <v>26.34944207441557</v>
      </c>
      <c r="BC255" s="52" t="s">
        <v>798</v>
      </c>
      <c r="BD255" s="52" t="s">
        <v>798</v>
      </c>
      <c r="BE255" s="52" t="s">
        <v>806</v>
      </c>
      <c r="BF255" s="52" t="s">
        <v>1034</v>
      </c>
    </row>
    <row r="256" spans="1:58" x14ac:dyDescent="0.2">
      <c r="A256" s="47">
        <v>172932</v>
      </c>
      <c r="B256" s="48" t="s">
        <v>239</v>
      </c>
      <c r="C256" s="48">
        <v>0</v>
      </c>
      <c r="D256" s="48">
        <v>0</v>
      </c>
      <c r="E256" s="48">
        <v>0</v>
      </c>
      <c r="F256" s="49">
        <v>0</v>
      </c>
      <c r="G256" s="48">
        <v>0</v>
      </c>
      <c r="H256" s="48">
        <v>0</v>
      </c>
      <c r="I256" s="48">
        <v>0</v>
      </c>
      <c r="J256" s="49">
        <v>0</v>
      </c>
      <c r="K256" s="50">
        <v>0</v>
      </c>
      <c r="L256" s="50">
        <v>0</v>
      </c>
      <c r="M256" s="50">
        <v>0</v>
      </c>
      <c r="N256" s="51">
        <v>0</v>
      </c>
      <c r="O256" s="48"/>
      <c r="P256" s="48"/>
      <c r="Q256" s="48"/>
      <c r="R256" s="49">
        <v>0</v>
      </c>
      <c r="S256" s="48"/>
      <c r="T256" s="48"/>
      <c r="U256" s="48"/>
      <c r="V256" s="49">
        <v>0</v>
      </c>
      <c r="W256" s="48"/>
      <c r="X256" s="48"/>
      <c r="Y256" s="48"/>
      <c r="Z256" s="49">
        <v>0</v>
      </c>
      <c r="AA256" s="48"/>
      <c r="AB256" s="48"/>
      <c r="AC256" s="48"/>
      <c r="AD256" s="49">
        <v>0</v>
      </c>
      <c r="AE256" s="48"/>
      <c r="AF256" s="48"/>
      <c r="AG256" s="48"/>
      <c r="AH256" s="49">
        <v>0</v>
      </c>
      <c r="AI256" s="48"/>
      <c r="AJ256" s="48"/>
      <c r="AK256" s="48"/>
      <c r="AL256" s="49">
        <v>0</v>
      </c>
      <c r="AM256" s="48"/>
      <c r="AN256" s="48"/>
      <c r="AO256" s="48"/>
      <c r="AP256" s="49">
        <v>0</v>
      </c>
      <c r="AQ256" s="48"/>
      <c r="AR256" s="50"/>
      <c r="AS256" s="50"/>
      <c r="AT256" s="51">
        <v>0</v>
      </c>
      <c r="AU256" s="48"/>
      <c r="AV256" s="50"/>
      <c r="AW256" s="50"/>
      <c r="AX256" s="51">
        <v>0</v>
      </c>
      <c r="AY256" s="50">
        <v>0</v>
      </c>
      <c r="AZ256" s="50">
        <v>0</v>
      </c>
      <c r="BA256" s="50">
        <v>0</v>
      </c>
      <c r="BB256" s="49">
        <v>0</v>
      </c>
      <c r="BC256" s="52" t="s">
        <v>801</v>
      </c>
      <c r="BD256" s="52" t="s">
        <v>798</v>
      </c>
      <c r="BE256" s="52" t="s">
        <v>806</v>
      </c>
      <c r="BF256" s="52" t="s">
        <v>825</v>
      </c>
    </row>
    <row r="257" spans="1:58" x14ac:dyDescent="0.2">
      <c r="A257" s="47">
        <v>176773</v>
      </c>
      <c r="B257" s="48" t="s">
        <v>313</v>
      </c>
      <c r="C257" s="48">
        <v>780964.9</v>
      </c>
      <c r="D257" s="48">
        <v>10742060.5</v>
      </c>
      <c r="E257" s="48">
        <v>1428.25</v>
      </c>
      <c r="F257" s="49">
        <v>2.181047760809018</v>
      </c>
      <c r="G257" s="48">
        <v>234345.67</v>
      </c>
      <c r="H257" s="48">
        <v>9497169</v>
      </c>
      <c r="I257" s="48">
        <v>1222.8</v>
      </c>
      <c r="J257" s="49">
        <v>0.76493487375027236</v>
      </c>
      <c r="K257" s="50">
        <v>11274.27</v>
      </c>
      <c r="L257" s="50">
        <v>12755074.5</v>
      </c>
      <c r="M257" s="50">
        <v>1715.9000000000003</v>
      </c>
      <c r="N257" s="51">
        <v>2.6517140295809326E-2</v>
      </c>
      <c r="O257" s="48"/>
      <c r="P257" s="48"/>
      <c r="Q257" s="48"/>
      <c r="R257" s="49">
        <v>0</v>
      </c>
      <c r="S257" s="48"/>
      <c r="T257" s="48"/>
      <c r="U257" s="48"/>
      <c r="V257" s="49">
        <v>0</v>
      </c>
      <c r="W257" s="48"/>
      <c r="X257" s="48"/>
      <c r="Y257" s="48"/>
      <c r="Z257" s="49">
        <v>0</v>
      </c>
      <c r="AA257" s="48"/>
      <c r="AB257" s="48"/>
      <c r="AC257" s="48"/>
      <c r="AD257" s="49">
        <v>0</v>
      </c>
      <c r="AE257" s="48"/>
      <c r="AF257" s="48"/>
      <c r="AG257" s="48"/>
      <c r="AH257" s="49">
        <v>0</v>
      </c>
      <c r="AI257" s="48"/>
      <c r="AJ257" s="48"/>
      <c r="AK257" s="48"/>
      <c r="AL257" s="49">
        <v>0</v>
      </c>
      <c r="AM257" s="48"/>
      <c r="AN257" s="48"/>
      <c r="AO257" s="48"/>
      <c r="AP257" s="49">
        <v>0</v>
      </c>
      <c r="AQ257" s="48"/>
      <c r="AR257" s="50"/>
      <c r="AS257" s="50"/>
      <c r="AT257" s="51">
        <v>0</v>
      </c>
      <c r="AU257" s="48"/>
      <c r="AV257" s="50"/>
      <c r="AW257" s="50"/>
      <c r="AX257" s="51">
        <v>0</v>
      </c>
      <c r="AY257" s="50">
        <v>1026584.8400000001</v>
      </c>
      <c r="AZ257" s="50">
        <v>32994304</v>
      </c>
      <c r="BA257" s="50">
        <v>4366.9500000000007</v>
      </c>
      <c r="BB257" s="49">
        <v>0.9645340613943546</v>
      </c>
      <c r="BC257" s="52" t="s">
        <v>801</v>
      </c>
      <c r="BD257" s="52" t="s">
        <v>798</v>
      </c>
      <c r="BE257" s="52" t="s">
        <v>806</v>
      </c>
      <c r="BF257" s="52" t="s">
        <v>825</v>
      </c>
    </row>
    <row r="258" spans="1:58" x14ac:dyDescent="0.2">
      <c r="A258" s="47">
        <v>203156</v>
      </c>
      <c r="B258" s="48" t="s">
        <v>498</v>
      </c>
      <c r="C258" s="48">
        <v>97067.21</v>
      </c>
      <c r="D258" s="48">
        <v>855730</v>
      </c>
      <c r="E258" s="48">
        <v>111</v>
      </c>
      <c r="F258" s="49">
        <v>3.4029615649796083</v>
      </c>
      <c r="G258" s="48">
        <v>89777.24</v>
      </c>
      <c r="H258" s="48">
        <v>950475</v>
      </c>
      <c r="I258" s="48">
        <v>122.5</v>
      </c>
      <c r="J258" s="49">
        <v>2.928109040216734</v>
      </c>
      <c r="K258" s="50">
        <v>-24071.75</v>
      </c>
      <c r="L258" s="50">
        <v>913290</v>
      </c>
      <c r="M258" s="50">
        <v>120.5</v>
      </c>
      <c r="N258" s="51">
        <v>-0.79071543540386957</v>
      </c>
      <c r="O258" s="48"/>
      <c r="P258" s="48"/>
      <c r="Q258" s="48"/>
      <c r="R258" s="49">
        <v>0</v>
      </c>
      <c r="S258" s="48"/>
      <c r="T258" s="48"/>
      <c r="U258" s="48"/>
      <c r="V258" s="49">
        <v>0</v>
      </c>
      <c r="W258" s="48"/>
      <c r="X258" s="48"/>
      <c r="Y258" s="48"/>
      <c r="Z258" s="49">
        <v>0</v>
      </c>
      <c r="AA258" s="48"/>
      <c r="AB258" s="48"/>
      <c r="AC258" s="48"/>
      <c r="AD258" s="49">
        <v>0</v>
      </c>
      <c r="AE258" s="48"/>
      <c r="AF258" s="48"/>
      <c r="AG258" s="48"/>
      <c r="AH258" s="49">
        <v>0</v>
      </c>
      <c r="AI258" s="48"/>
      <c r="AJ258" s="48"/>
      <c r="AK258" s="48"/>
      <c r="AL258" s="49">
        <v>0</v>
      </c>
      <c r="AM258" s="48"/>
      <c r="AN258" s="48"/>
      <c r="AO258" s="48"/>
      <c r="AP258" s="49">
        <v>0</v>
      </c>
      <c r="AQ258" s="48"/>
      <c r="AR258" s="50"/>
      <c r="AS258" s="50"/>
      <c r="AT258" s="51">
        <v>0</v>
      </c>
      <c r="AU258" s="48"/>
      <c r="AV258" s="50"/>
      <c r="AW258" s="50"/>
      <c r="AX258" s="51">
        <v>0</v>
      </c>
      <c r="AY258" s="50">
        <v>162772.70000000001</v>
      </c>
      <c r="AZ258" s="50">
        <v>2719495</v>
      </c>
      <c r="BA258" s="50">
        <v>354</v>
      </c>
      <c r="BB258" s="49">
        <v>1.8554745274398374</v>
      </c>
      <c r="BC258" s="52" t="s">
        <v>801</v>
      </c>
      <c r="BD258" s="52" t="s">
        <v>798</v>
      </c>
      <c r="BE258" s="52" t="s">
        <v>806</v>
      </c>
      <c r="BF258" s="52" t="s">
        <v>825</v>
      </c>
    </row>
    <row r="259" spans="1:58" x14ac:dyDescent="0.2">
      <c r="A259" s="47">
        <v>205306</v>
      </c>
      <c r="B259" s="48" t="s">
        <v>549</v>
      </c>
      <c r="C259" s="48">
        <v>-25348.53</v>
      </c>
      <c r="D259" s="48">
        <v>683600</v>
      </c>
      <c r="E259" s="48">
        <v>95</v>
      </c>
      <c r="F259" s="49">
        <v>-1.112428174370977</v>
      </c>
      <c r="G259" s="48">
        <v>-46481.54</v>
      </c>
      <c r="H259" s="48">
        <v>628700</v>
      </c>
      <c r="I259" s="48">
        <v>80</v>
      </c>
      <c r="J259" s="49">
        <v>-2.2919162398600288</v>
      </c>
      <c r="K259" s="50">
        <v>-57484.54</v>
      </c>
      <c r="L259" s="50">
        <v>593400</v>
      </c>
      <c r="M259" s="50">
        <v>80</v>
      </c>
      <c r="N259" s="51">
        <v>-2.90619514661274</v>
      </c>
      <c r="O259" s="48"/>
      <c r="P259" s="48"/>
      <c r="Q259" s="48"/>
      <c r="R259" s="49">
        <v>0</v>
      </c>
      <c r="S259" s="48"/>
      <c r="T259" s="48"/>
      <c r="U259" s="48"/>
      <c r="V259" s="49">
        <v>0</v>
      </c>
      <c r="W259" s="48"/>
      <c r="X259" s="48"/>
      <c r="Y259" s="48"/>
      <c r="Z259" s="49">
        <v>0</v>
      </c>
      <c r="AA259" s="48"/>
      <c r="AB259" s="48"/>
      <c r="AC259" s="48"/>
      <c r="AD259" s="49">
        <v>0</v>
      </c>
      <c r="AE259" s="48"/>
      <c r="AF259" s="48"/>
      <c r="AG259" s="48"/>
      <c r="AH259" s="49">
        <v>0</v>
      </c>
      <c r="AI259" s="48"/>
      <c r="AJ259" s="48"/>
      <c r="AK259" s="48"/>
      <c r="AL259" s="49">
        <v>0</v>
      </c>
      <c r="AM259" s="48"/>
      <c r="AN259" s="48"/>
      <c r="AO259" s="48"/>
      <c r="AP259" s="49">
        <v>0</v>
      </c>
      <c r="AQ259" s="48"/>
      <c r="AR259" s="50"/>
      <c r="AS259" s="50"/>
      <c r="AT259" s="51">
        <v>0</v>
      </c>
      <c r="AU259" s="48"/>
      <c r="AV259" s="50"/>
      <c r="AW259" s="50"/>
      <c r="AX259" s="51">
        <v>0</v>
      </c>
      <c r="AY259" s="50">
        <v>-129314.61000000002</v>
      </c>
      <c r="AZ259" s="50">
        <v>1905700</v>
      </c>
      <c r="BA259" s="50">
        <v>255</v>
      </c>
      <c r="BB259" s="49">
        <v>-2.1035592748071577</v>
      </c>
      <c r="BC259" s="52" t="s">
        <v>801</v>
      </c>
      <c r="BD259" s="52" t="s">
        <v>798</v>
      </c>
      <c r="BE259" s="52" t="s">
        <v>806</v>
      </c>
      <c r="BF259" s="52" t="s">
        <v>825</v>
      </c>
    </row>
    <row r="260" spans="1:58" x14ac:dyDescent="0.2">
      <c r="A260" s="47">
        <v>208123</v>
      </c>
      <c r="B260" s="48" t="s">
        <v>616</v>
      </c>
      <c r="C260" s="48">
        <v>496996.76</v>
      </c>
      <c r="D260" s="48">
        <v>1071790</v>
      </c>
      <c r="E260" s="48">
        <v>138</v>
      </c>
      <c r="F260" s="49">
        <v>13.911216562946098</v>
      </c>
      <c r="G260" s="48">
        <v>605886.78</v>
      </c>
      <c r="H260" s="48">
        <v>1505165</v>
      </c>
      <c r="I260" s="48">
        <v>195.5</v>
      </c>
      <c r="J260" s="49">
        <v>12.478691824484359</v>
      </c>
      <c r="K260" s="50">
        <v>421675.78</v>
      </c>
      <c r="L260" s="50">
        <v>767875</v>
      </c>
      <c r="M260" s="50">
        <v>102.5</v>
      </c>
      <c r="N260" s="51">
        <v>16.474391535080581</v>
      </c>
      <c r="O260" s="48"/>
      <c r="P260" s="48"/>
      <c r="Q260" s="48"/>
      <c r="R260" s="49">
        <v>0</v>
      </c>
      <c r="S260" s="48"/>
      <c r="T260" s="48"/>
      <c r="U260" s="48"/>
      <c r="V260" s="49">
        <v>0</v>
      </c>
      <c r="W260" s="48"/>
      <c r="X260" s="48"/>
      <c r="Y260" s="48"/>
      <c r="Z260" s="49">
        <v>0</v>
      </c>
      <c r="AA260" s="48"/>
      <c r="AB260" s="48"/>
      <c r="AC260" s="48"/>
      <c r="AD260" s="49">
        <v>0</v>
      </c>
      <c r="AE260" s="48"/>
      <c r="AF260" s="48"/>
      <c r="AG260" s="48"/>
      <c r="AH260" s="49">
        <v>0</v>
      </c>
      <c r="AI260" s="48"/>
      <c r="AJ260" s="48"/>
      <c r="AK260" s="48"/>
      <c r="AL260" s="49">
        <v>0</v>
      </c>
      <c r="AM260" s="48"/>
      <c r="AN260" s="48"/>
      <c r="AO260" s="48"/>
      <c r="AP260" s="49">
        <v>0</v>
      </c>
      <c r="AQ260" s="48"/>
      <c r="AR260" s="50"/>
      <c r="AS260" s="50"/>
      <c r="AT260" s="51">
        <v>0</v>
      </c>
      <c r="AU260" s="48"/>
      <c r="AV260" s="50"/>
      <c r="AW260" s="50"/>
      <c r="AX260" s="51">
        <v>0</v>
      </c>
      <c r="AY260" s="50">
        <v>1524559.32</v>
      </c>
      <c r="AZ260" s="50">
        <v>3344830</v>
      </c>
      <c r="BA260" s="50">
        <v>436</v>
      </c>
      <c r="BB260" s="49">
        <v>14.129668449517615</v>
      </c>
      <c r="BC260" s="52" t="s">
        <v>801</v>
      </c>
      <c r="BD260" s="52" t="s">
        <v>798</v>
      </c>
      <c r="BE260" s="52" t="s">
        <v>806</v>
      </c>
      <c r="BF260" s="52" t="s">
        <v>825</v>
      </c>
    </row>
    <row r="261" spans="1:58" x14ac:dyDescent="0.2">
      <c r="A261" s="47">
        <v>209303</v>
      </c>
      <c r="B261" s="48" t="s">
        <v>654</v>
      </c>
      <c r="C261" s="48">
        <v>-16253.48</v>
      </c>
      <c r="D261" s="48">
        <v>0</v>
      </c>
      <c r="E261" s="48">
        <v>0</v>
      </c>
      <c r="F261" s="49">
        <v>0</v>
      </c>
      <c r="G261" s="48">
        <v>-16253.48</v>
      </c>
      <c r="H261" s="48">
        <v>0</v>
      </c>
      <c r="I261" s="48">
        <v>0</v>
      </c>
      <c r="J261" s="49">
        <v>0</v>
      </c>
      <c r="K261" s="50">
        <v>0</v>
      </c>
      <c r="L261" s="50">
        <v>0</v>
      </c>
      <c r="M261" s="50">
        <v>0</v>
      </c>
      <c r="N261" s="51">
        <v>0</v>
      </c>
      <c r="O261" s="48"/>
      <c r="P261" s="48"/>
      <c r="Q261" s="48"/>
      <c r="R261" s="49">
        <v>0</v>
      </c>
      <c r="S261" s="48"/>
      <c r="T261" s="48"/>
      <c r="U261" s="48"/>
      <c r="V261" s="49">
        <v>0</v>
      </c>
      <c r="W261" s="48"/>
      <c r="X261" s="48"/>
      <c r="Y261" s="48"/>
      <c r="Z261" s="49">
        <v>0</v>
      </c>
      <c r="AA261" s="48"/>
      <c r="AB261" s="48"/>
      <c r="AC261" s="48"/>
      <c r="AD261" s="49">
        <v>0</v>
      </c>
      <c r="AE261" s="48"/>
      <c r="AF261" s="48"/>
      <c r="AG261" s="48"/>
      <c r="AH261" s="49">
        <v>0</v>
      </c>
      <c r="AI261" s="48"/>
      <c r="AJ261" s="48"/>
      <c r="AK261" s="48"/>
      <c r="AL261" s="49">
        <v>0</v>
      </c>
      <c r="AM261" s="48"/>
      <c r="AN261" s="48"/>
      <c r="AO261" s="48"/>
      <c r="AP261" s="49">
        <v>0</v>
      </c>
      <c r="AQ261" s="48"/>
      <c r="AR261" s="50"/>
      <c r="AS261" s="50"/>
      <c r="AT261" s="51">
        <v>0</v>
      </c>
      <c r="AU261" s="48"/>
      <c r="AV261" s="50"/>
      <c r="AW261" s="50"/>
      <c r="AX261" s="51">
        <v>0</v>
      </c>
      <c r="AY261" s="50">
        <v>-32506.959999999999</v>
      </c>
      <c r="AZ261" s="50">
        <v>0</v>
      </c>
      <c r="BA261" s="50">
        <v>0</v>
      </c>
      <c r="BB261" s="49">
        <v>0</v>
      </c>
      <c r="BC261" s="52" t="s">
        <v>801</v>
      </c>
      <c r="BD261" s="52" t="s">
        <v>798</v>
      </c>
      <c r="BE261" s="52" t="s">
        <v>806</v>
      </c>
      <c r="BF261" s="52" t="s">
        <v>825</v>
      </c>
    </row>
    <row r="262" spans="1:58" x14ac:dyDescent="0.2">
      <c r="A262" s="47">
        <v>210075</v>
      </c>
      <c r="B262" s="48" t="s">
        <v>681</v>
      </c>
      <c r="C262" s="48">
        <v>174049.55</v>
      </c>
      <c r="D262" s="48">
        <v>475427.5</v>
      </c>
      <c r="E262" s="48">
        <v>64.25</v>
      </c>
      <c r="F262" s="49">
        <v>10.982718711054787</v>
      </c>
      <c r="G262" s="48">
        <v>167858.56</v>
      </c>
      <c r="H262" s="48">
        <v>684386.5</v>
      </c>
      <c r="I262" s="48">
        <v>88.05</v>
      </c>
      <c r="J262" s="49">
        <v>7.6033284700969404</v>
      </c>
      <c r="K262" s="50">
        <v>140998.04</v>
      </c>
      <c r="L262" s="50">
        <v>867427.5</v>
      </c>
      <c r="M262" s="50">
        <v>114.25</v>
      </c>
      <c r="N262" s="51">
        <v>4.8764204501240744</v>
      </c>
      <c r="O262" s="48"/>
      <c r="P262" s="48"/>
      <c r="Q262" s="48"/>
      <c r="R262" s="49">
        <v>0</v>
      </c>
      <c r="S262" s="48"/>
      <c r="T262" s="48"/>
      <c r="U262" s="48"/>
      <c r="V262" s="49">
        <v>0</v>
      </c>
      <c r="W262" s="48"/>
      <c r="X262" s="48"/>
      <c r="Y262" s="48"/>
      <c r="Z262" s="49">
        <v>0</v>
      </c>
      <c r="AA262" s="48"/>
      <c r="AB262" s="48"/>
      <c r="AC262" s="48"/>
      <c r="AD262" s="49">
        <v>0</v>
      </c>
      <c r="AE262" s="48"/>
      <c r="AF262" s="48"/>
      <c r="AG262" s="48"/>
      <c r="AH262" s="49">
        <v>0</v>
      </c>
      <c r="AI262" s="48"/>
      <c r="AJ262" s="48"/>
      <c r="AK262" s="48"/>
      <c r="AL262" s="49">
        <v>0</v>
      </c>
      <c r="AM262" s="48"/>
      <c r="AN262" s="48"/>
      <c r="AO262" s="48"/>
      <c r="AP262" s="49">
        <v>0</v>
      </c>
      <c r="AQ262" s="48"/>
      <c r="AR262" s="50"/>
      <c r="AS262" s="50"/>
      <c r="AT262" s="51">
        <v>0</v>
      </c>
      <c r="AU262" s="48"/>
      <c r="AV262" s="50"/>
      <c r="AW262" s="50"/>
      <c r="AX262" s="51">
        <v>0</v>
      </c>
      <c r="AY262" s="50">
        <v>482906.15</v>
      </c>
      <c r="AZ262" s="50">
        <v>2027241.5</v>
      </c>
      <c r="BA262" s="50">
        <v>266.55</v>
      </c>
      <c r="BB262" s="49">
        <v>7.3844633952096972</v>
      </c>
      <c r="BC262" s="52" t="s">
        <v>801</v>
      </c>
      <c r="BD262" s="52" t="s">
        <v>798</v>
      </c>
      <c r="BE262" s="52" t="s">
        <v>806</v>
      </c>
      <c r="BF262" s="52" t="s">
        <v>825</v>
      </c>
    </row>
    <row r="263" spans="1:58" x14ac:dyDescent="0.2">
      <c r="A263" s="47">
        <v>210305</v>
      </c>
      <c r="B263" s="48" t="s">
        <v>686</v>
      </c>
      <c r="C263" s="48">
        <v>-24590</v>
      </c>
      <c r="D263" s="48">
        <v>0</v>
      </c>
      <c r="E263" s="48">
        <v>0</v>
      </c>
      <c r="F263" s="49">
        <v>0</v>
      </c>
      <c r="G263" s="48">
        <v>-24590</v>
      </c>
      <c r="H263" s="48">
        <v>0</v>
      </c>
      <c r="I263" s="48">
        <v>0</v>
      </c>
      <c r="J263" s="49">
        <v>0</v>
      </c>
      <c r="K263" s="50">
        <v>-6750</v>
      </c>
      <c r="L263" s="50">
        <v>110700</v>
      </c>
      <c r="M263" s="50">
        <v>15</v>
      </c>
      <c r="N263" s="51">
        <v>-1.8292682926829269</v>
      </c>
      <c r="O263" s="48"/>
      <c r="P263" s="48"/>
      <c r="Q263" s="48"/>
      <c r="R263" s="49">
        <v>0</v>
      </c>
      <c r="S263" s="48"/>
      <c r="T263" s="48"/>
      <c r="U263" s="48"/>
      <c r="V263" s="49">
        <v>0</v>
      </c>
      <c r="W263" s="48"/>
      <c r="X263" s="48"/>
      <c r="Y263" s="48"/>
      <c r="Z263" s="49">
        <v>0</v>
      </c>
      <c r="AA263" s="48"/>
      <c r="AB263" s="48"/>
      <c r="AC263" s="48"/>
      <c r="AD263" s="49">
        <v>0</v>
      </c>
      <c r="AE263" s="48"/>
      <c r="AF263" s="48"/>
      <c r="AG263" s="48"/>
      <c r="AH263" s="49">
        <v>0</v>
      </c>
      <c r="AI263" s="48"/>
      <c r="AJ263" s="48"/>
      <c r="AK263" s="48"/>
      <c r="AL263" s="49">
        <v>0</v>
      </c>
      <c r="AM263" s="48"/>
      <c r="AN263" s="48"/>
      <c r="AO263" s="48"/>
      <c r="AP263" s="49">
        <v>0</v>
      </c>
      <c r="AQ263" s="48"/>
      <c r="AR263" s="50"/>
      <c r="AS263" s="50"/>
      <c r="AT263" s="51">
        <v>0</v>
      </c>
      <c r="AU263" s="48"/>
      <c r="AV263" s="50"/>
      <c r="AW263" s="50"/>
      <c r="AX263" s="51">
        <v>0</v>
      </c>
      <c r="AY263" s="50">
        <v>-55930</v>
      </c>
      <c r="AZ263" s="50">
        <v>110700</v>
      </c>
      <c r="BA263" s="50">
        <v>15</v>
      </c>
      <c r="BB263" s="49">
        <v>-15.662420957542908</v>
      </c>
      <c r="BC263" s="52" t="s">
        <v>801</v>
      </c>
      <c r="BD263" s="52" t="s">
        <v>798</v>
      </c>
      <c r="BE263" s="52" t="s">
        <v>806</v>
      </c>
      <c r="BF263" s="52" t="s">
        <v>825</v>
      </c>
    </row>
    <row r="264" spans="1:58" x14ac:dyDescent="0.2">
      <c r="A264" s="47">
        <v>174745</v>
      </c>
      <c r="B264" s="48" t="s">
        <v>746</v>
      </c>
      <c r="C264" s="48">
        <v>0</v>
      </c>
      <c r="D264" s="48">
        <v>0</v>
      </c>
      <c r="E264" s="48">
        <v>0</v>
      </c>
      <c r="F264" s="49">
        <v>0</v>
      </c>
      <c r="G264" s="48">
        <v>0</v>
      </c>
      <c r="H264" s="48">
        <v>0</v>
      </c>
      <c r="I264" s="48">
        <v>0</v>
      </c>
      <c r="J264" s="49">
        <v>0</v>
      </c>
      <c r="K264" s="50">
        <v>0</v>
      </c>
      <c r="L264" s="50">
        <v>0</v>
      </c>
      <c r="M264" s="50">
        <v>0</v>
      </c>
      <c r="N264" s="51">
        <v>0</v>
      </c>
      <c r="O264" s="48"/>
      <c r="P264" s="48"/>
      <c r="Q264" s="48"/>
      <c r="R264" s="49">
        <v>0</v>
      </c>
      <c r="S264" s="48"/>
      <c r="T264" s="48"/>
      <c r="U264" s="48"/>
      <c r="V264" s="49">
        <v>0</v>
      </c>
      <c r="W264" s="48"/>
      <c r="X264" s="48"/>
      <c r="Y264" s="48"/>
      <c r="Z264" s="49">
        <v>0</v>
      </c>
      <c r="AA264" s="48"/>
      <c r="AB264" s="48"/>
      <c r="AC264" s="48"/>
      <c r="AD264" s="49">
        <v>0</v>
      </c>
      <c r="AE264" s="54"/>
      <c r="AF264" s="48"/>
      <c r="AG264" s="48"/>
      <c r="AH264" s="49">
        <v>0</v>
      </c>
      <c r="AI264" s="54"/>
      <c r="AJ264" s="48"/>
      <c r="AK264" s="48"/>
      <c r="AL264" s="49">
        <v>0</v>
      </c>
      <c r="AM264" s="48"/>
      <c r="AN264" s="48"/>
      <c r="AO264" s="48"/>
      <c r="AP264" s="49">
        <v>0</v>
      </c>
      <c r="AQ264" s="48"/>
      <c r="AR264" s="50"/>
      <c r="AS264" s="50"/>
      <c r="AT264" s="51">
        <v>0</v>
      </c>
      <c r="AU264" s="48"/>
      <c r="AV264" s="50"/>
      <c r="AW264" s="50"/>
      <c r="AX264" s="51">
        <v>0</v>
      </c>
      <c r="AY264" s="50">
        <v>0</v>
      </c>
      <c r="AZ264" s="50">
        <v>0</v>
      </c>
      <c r="BA264" s="50">
        <v>0</v>
      </c>
      <c r="BB264" s="49">
        <v>0</v>
      </c>
      <c r="BC264" s="52" t="s">
        <v>801</v>
      </c>
      <c r="BD264" s="52" t="s">
        <v>798</v>
      </c>
      <c r="BE264" s="52" t="s">
        <v>806</v>
      </c>
      <c r="BF264" s="52" t="s">
        <v>825</v>
      </c>
    </row>
    <row r="265" spans="1:58" x14ac:dyDescent="0.2">
      <c r="A265" s="53">
        <v>172556</v>
      </c>
      <c r="B265" s="54" t="s">
        <v>755</v>
      </c>
      <c r="C265" s="48">
        <v>0</v>
      </c>
      <c r="D265" s="48">
        <v>0</v>
      </c>
      <c r="E265" s="48">
        <v>0</v>
      </c>
      <c r="F265" s="49">
        <v>0</v>
      </c>
      <c r="G265" s="48">
        <v>0</v>
      </c>
      <c r="H265" s="48">
        <v>0</v>
      </c>
      <c r="I265" s="48">
        <v>0</v>
      </c>
      <c r="J265" s="49">
        <v>0</v>
      </c>
      <c r="K265" s="50">
        <v>0</v>
      </c>
      <c r="L265" s="50">
        <v>0</v>
      </c>
      <c r="M265" s="50">
        <v>0</v>
      </c>
      <c r="N265" s="51">
        <v>0</v>
      </c>
      <c r="O265" s="48"/>
      <c r="P265" s="48"/>
      <c r="Q265" s="48"/>
      <c r="R265" s="49">
        <v>0</v>
      </c>
      <c r="S265" s="48"/>
      <c r="T265" s="48"/>
      <c r="U265" s="48"/>
      <c r="V265" s="49">
        <v>0</v>
      </c>
      <c r="W265" s="54"/>
      <c r="X265" s="48"/>
      <c r="Y265" s="48"/>
      <c r="Z265" s="49">
        <v>0</v>
      </c>
      <c r="AA265" s="54"/>
      <c r="AB265" s="48"/>
      <c r="AC265" s="48"/>
      <c r="AD265" s="49">
        <v>0</v>
      </c>
      <c r="AE265" s="54"/>
      <c r="AF265" s="48"/>
      <c r="AG265" s="48"/>
      <c r="AH265" s="49">
        <v>0</v>
      </c>
      <c r="AI265" s="54"/>
      <c r="AJ265" s="48"/>
      <c r="AK265" s="48"/>
      <c r="AL265" s="49">
        <v>0</v>
      </c>
      <c r="AM265" s="48"/>
      <c r="AN265" s="48"/>
      <c r="AO265" s="48"/>
      <c r="AP265" s="49">
        <v>0</v>
      </c>
      <c r="AQ265" s="48"/>
      <c r="AR265" s="50"/>
      <c r="AS265" s="50"/>
      <c r="AT265" s="51">
        <v>0</v>
      </c>
      <c r="AU265" s="48"/>
      <c r="AV265" s="50"/>
      <c r="AW265" s="50"/>
      <c r="AX265" s="51">
        <v>0</v>
      </c>
      <c r="AY265" s="50">
        <v>0</v>
      </c>
      <c r="AZ265" s="50">
        <v>0</v>
      </c>
      <c r="BA265" s="50">
        <v>0</v>
      </c>
      <c r="BB265" s="49">
        <v>0</v>
      </c>
      <c r="BC265" s="52" t="s">
        <v>801</v>
      </c>
      <c r="BD265" s="52" t="s">
        <v>798</v>
      </c>
      <c r="BE265" s="52" t="s">
        <v>806</v>
      </c>
      <c r="BF265" s="52" t="s">
        <v>825</v>
      </c>
    </row>
    <row r="266" spans="1:58" x14ac:dyDescent="0.2">
      <c r="A266" s="53">
        <v>204926</v>
      </c>
      <c r="B266" s="54" t="s">
        <v>776</v>
      </c>
      <c r="C266" s="48">
        <v>0</v>
      </c>
      <c r="D266" s="48">
        <v>0</v>
      </c>
      <c r="E266" s="48">
        <v>0</v>
      </c>
      <c r="F266" s="49">
        <v>0</v>
      </c>
      <c r="G266" s="48">
        <v>0</v>
      </c>
      <c r="H266" s="48">
        <v>0</v>
      </c>
      <c r="I266" s="48">
        <v>0</v>
      </c>
      <c r="J266" s="49">
        <v>0</v>
      </c>
      <c r="K266" s="50">
        <v>0</v>
      </c>
      <c r="L266" s="50">
        <v>0</v>
      </c>
      <c r="M266" s="50">
        <v>0</v>
      </c>
      <c r="N266" s="51">
        <v>0</v>
      </c>
      <c r="O266" s="54"/>
      <c r="P266" s="48"/>
      <c r="Q266" s="48"/>
      <c r="R266" s="49">
        <v>0</v>
      </c>
      <c r="S266" s="54"/>
      <c r="T266" s="48"/>
      <c r="U266" s="48"/>
      <c r="V266" s="49">
        <v>0</v>
      </c>
      <c r="W266" s="54"/>
      <c r="X266" s="48"/>
      <c r="Y266" s="48"/>
      <c r="Z266" s="49">
        <v>0</v>
      </c>
      <c r="AA266" s="54"/>
      <c r="AB266" s="48"/>
      <c r="AC266" s="48"/>
      <c r="AD266" s="49">
        <v>0</v>
      </c>
      <c r="AE266" s="54"/>
      <c r="AF266" s="48"/>
      <c r="AG266" s="48"/>
      <c r="AH266" s="49">
        <v>0</v>
      </c>
      <c r="AI266" s="54"/>
      <c r="AJ266" s="48"/>
      <c r="AK266" s="48"/>
      <c r="AL266" s="49">
        <v>0</v>
      </c>
      <c r="AM266" s="48"/>
      <c r="AN266" s="48"/>
      <c r="AO266" s="48"/>
      <c r="AP266" s="49">
        <v>0</v>
      </c>
      <c r="AQ266" s="48"/>
      <c r="AR266" s="50"/>
      <c r="AS266" s="50"/>
      <c r="AT266" s="51">
        <v>0</v>
      </c>
      <c r="AU266" s="48"/>
      <c r="AV266" s="50"/>
      <c r="AW266" s="50"/>
      <c r="AX266" s="51">
        <v>0</v>
      </c>
      <c r="AY266" s="50">
        <v>0</v>
      </c>
      <c r="AZ266" s="50">
        <v>0</v>
      </c>
      <c r="BA266" s="50">
        <v>0</v>
      </c>
      <c r="BB266" s="49">
        <v>0</v>
      </c>
      <c r="BC266" s="52" t="s">
        <v>801</v>
      </c>
      <c r="BD266" s="52" t="s">
        <v>798</v>
      </c>
      <c r="BE266" s="52" t="s">
        <v>806</v>
      </c>
      <c r="BF266" s="52" t="s">
        <v>825</v>
      </c>
    </row>
    <row r="267" spans="1:58" x14ac:dyDescent="0.2">
      <c r="A267" s="47">
        <v>212554</v>
      </c>
      <c r="B267" s="48" t="s">
        <v>1042</v>
      </c>
      <c r="C267" s="48">
        <v>0</v>
      </c>
      <c r="D267" s="48">
        <v>0</v>
      </c>
      <c r="E267" s="48">
        <v>0</v>
      </c>
      <c r="F267" s="49">
        <v>0</v>
      </c>
      <c r="G267" s="48">
        <v>-11200</v>
      </c>
      <c r="H267" s="48">
        <v>284400</v>
      </c>
      <c r="I267" s="48">
        <v>35</v>
      </c>
      <c r="J267" s="49">
        <v>-1.2208157524613221</v>
      </c>
      <c r="K267" s="50">
        <v>-13650</v>
      </c>
      <c r="L267" s="50">
        <v>0</v>
      </c>
      <c r="M267" s="50">
        <v>0</v>
      </c>
      <c r="N267" s="51">
        <v>0</v>
      </c>
      <c r="O267" s="48"/>
      <c r="P267" s="48"/>
      <c r="Q267" s="48"/>
      <c r="R267" s="49"/>
      <c r="S267" s="54"/>
      <c r="T267" s="48"/>
      <c r="U267" s="48"/>
      <c r="V267" s="49"/>
      <c r="W267" s="54"/>
      <c r="X267" s="48"/>
      <c r="Y267" s="48"/>
      <c r="Z267" s="49"/>
      <c r="AA267" s="54"/>
      <c r="AB267" s="48"/>
      <c r="AC267" s="48"/>
      <c r="AD267" s="49"/>
      <c r="AE267" s="54"/>
      <c r="AF267" s="48"/>
      <c r="AG267" s="48"/>
      <c r="AH267" s="49"/>
      <c r="AI267" s="54"/>
      <c r="AJ267" s="48"/>
      <c r="AK267" s="48"/>
      <c r="AL267" s="49"/>
      <c r="AM267" s="48"/>
      <c r="AN267" s="48"/>
      <c r="AO267" s="48"/>
      <c r="AP267" s="49"/>
      <c r="AQ267" s="48"/>
      <c r="AR267" s="50"/>
      <c r="AS267" s="50"/>
      <c r="AT267" s="51"/>
      <c r="AU267" s="48"/>
      <c r="AV267" s="50"/>
      <c r="AW267" s="50"/>
      <c r="AX267" s="51"/>
      <c r="AY267" s="50">
        <v>-24850</v>
      </c>
      <c r="AZ267" s="50">
        <v>284400</v>
      </c>
      <c r="BA267" s="50">
        <v>35</v>
      </c>
      <c r="BB267" s="49">
        <v>-2.7086849507735584</v>
      </c>
      <c r="BC267" s="52" t="s">
        <v>800</v>
      </c>
      <c r="BD267" s="52" t="s">
        <v>792</v>
      </c>
      <c r="BE267" s="52" t="s">
        <v>806</v>
      </c>
      <c r="BF267" s="52" t="s">
        <v>1056</v>
      </c>
    </row>
    <row r="268" spans="1:58" x14ac:dyDescent="0.2">
      <c r="A268" s="47">
        <v>212758</v>
      </c>
      <c r="B268" s="48" t="s">
        <v>1045</v>
      </c>
      <c r="C268" s="48">
        <v>0</v>
      </c>
      <c r="D268" s="48">
        <v>0</v>
      </c>
      <c r="E268" s="48">
        <v>0</v>
      </c>
      <c r="F268" s="49">
        <v>0</v>
      </c>
      <c r="G268" s="48">
        <v>261550</v>
      </c>
      <c r="H268" s="48">
        <v>268200</v>
      </c>
      <c r="I268" s="48">
        <v>35</v>
      </c>
      <c r="J268" s="49">
        <v>30.231357196122296</v>
      </c>
      <c r="K268" s="50">
        <v>309655</v>
      </c>
      <c r="L268" s="50">
        <v>261170</v>
      </c>
      <c r="M268" s="50">
        <v>33.5</v>
      </c>
      <c r="N268" s="51">
        <v>35.569360952636217</v>
      </c>
      <c r="O268" s="48"/>
      <c r="P268" s="48"/>
      <c r="Q268" s="48"/>
      <c r="R268" s="49"/>
      <c r="S268" s="54"/>
      <c r="T268" s="48"/>
      <c r="U268" s="48"/>
      <c r="V268" s="49"/>
      <c r="W268" s="54"/>
      <c r="X268" s="48"/>
      <c r="Y268" s="48"/>
      <c r="Z268" s="49"/>
      <c r="AA268" s="54"/>
      <c r="AB268" s="48"/>
      <c r="AC268" s="48"/>
      <c r="AD268" s="49"/>
      <c r="AE268" s="54"/>
      <c r="AF268" s="48"/>
      <c r="AG268" s="48"/>
      <c r="AH268" s="49"/>
      <c r="AI268" s="54"/>
      <c r="AJ268" s="48"/>
      <c r="AK268" s="48"/>
      <c r="AL268" s="49"/>
      <c r="AM268" s="48"/>
      <c r="AN268" s="48"/>
      <c r="AO268" s="48"/>
      <c r="AP268" s="49"/>
      <c r="AQ268" s="48"/>
      <c r="AR268" s="50"/>
      <c r="AS268" s="50"/>
      <c r="AT268" s="51"/>
      <c r="AU268" s="48"/>
      <c r="AV268" s="50"/>
      <c r="AW268" s="50"/>
      <c r="AX268" s="51"/>
      <c r="AY268" s="50">
        <v>571205</v>
      </c>
      <c r="AZ268" s="50">
        <v>529370</v>
      </c>
      <c r="BA268" s="50">
        <v>68.5</v>
      </c>
      <c r="BB268" s="49">
        <v>33.449864933789222</v>
      </c>
      <c r="BC268" s="52" t="s">
        <v>788</v>
      </c>
      <c r="BD268" s="52" t="s">
        <v>788</v>
      </c>
      <c r="BE268" s="52" t="s">
        <v>863</v>
      </c>
      <c r="BF268" s="52" t="s">
        <v>815</v>
      </c>
    </row>
    <row r="269" spans="1:58" x14ac:dyDescent="0.2">
      <c r="A269" s="47">
        <v>212706</v>
      </c>
      <c r="B269" s="48" t="s">
        <v>261</v>
      </c>
      <c r="C269" s="48">
        <v>0</v>
      </c>
      <c r="D269" s="48">
        <v>0</v>
      </c>
      <c r="E269" s="48">
        <v>0</v>
      </c>
      <c r="F269" s="49">
        <v>0</v>
      </c>
      <c r="G269" s="48">
        <v>55125</v>
      </c>
      <c r="H269" s="48">
        <v>56775</v>
      </c>
      <c r="I269" s="48">
        <v>7.5</v>
      </c>
      <c r="J269" s="49">
        <v>30.099075297225891</v>
      </c>
      <c r="K269" s="50">
        <v>146399.99</v>
      </c>
      <c r="L269" s="50">
        <v>343415</v>
      </c>
      <c r="M269" s="50">
        <v>44.5</v>
      </c>
      <c r="N269" s="51">
        <v>12.789190047027649</v>
      </c>
      <c r="O269" s="48"/>
      <c r="P269" s="48"/>
      <c r="Q269" s="48"/>
      <c r="R269" s="49"/>
      <c r="S269" s="54"/>
      <c r="T269" s="48"/>
      <c r="U269" s="48"/>
      <c r="V269" s="49"/>
      <c r="W269" s="54"/>
      <c r="X269" s="48"/>
      <c r="Y269" s="48"/>
      <c r="Z269" s="49"/>
      <c r="AA269" s="54"/>
      <c r="AB269" s="48"/>
      <c r="AC269" s="48"/>
      <c r="AD269" s="49"/>
      <c r="AE269" s="54"/>
      <c r="AF269" s="48"/>
      <c r="AG269" s="48"/>
      <c r="AH269" s="49"/>
      <c r="AI269" s="54"/>
      <c r="AJ269" s="48"/>
      <c r="AK269" s="48"/>
      <c r="AL269" s="49"/>
      <c r="AM269" s="48"/>
      <c r="AN269" s="48"/>
      <c r="AO269" s="48"/>
      <c r="AP269" s="49"/>
      <c r="AQ269" s="48"/>
      <c r="AR269" s="50"/>
      <c r="AS269" s="50"/>
      <c r="AT269" s="51"/>
      <c r="AU269" s="48"/>
      <c r="AV269" s="50"/>
      <c r="AW269" s="50"/>
      <c r="AX269" s="51"/>
      <c r="AY269" s="50">
        <v>201524.99</v>
      </c>
      <c r="AZ269" s="50">
        <v>400190</v>
      </c>
      <c r="BA269" s="50">
        <v>52</v>
      </c>
      <c r="BB269" s="49">
        <v>15.610771608485967</v>
      </c>
      <c r="BC269" s="52" t="s">
        <v>798</v>
      </c>
      <c r="BD269" s="52" t="s">
        <v>798</v>
      </c>
      <c r="BE269" s="52" t="s">
        <v>863</v>
      </c>
      <c r="BF269" s="52" t="s">
        <v>824</v>
      </c>
    </row>
  </sheetData>
  <autoFilter ref="A2:BF269" xr:uid="{A0BF592C-E331-42A7-B307-34585FABE6C8}"/>
  <mergeCells count="12">
    <mergeCell ref="AU1:AX1"/>
    <mergeCell ref="C1:F1"/>
    <mergeCell ref="G1:J1"/>
    <mergeCell ref="K1:N1"/>
    <mergeCell ref="O1:R1"/>
    <mergeCell ref="S1:V1"/>
    <mergeCell ref="W1:Z1"/>
    <mergeCell ref="AA1:AD1"/>
    <mergeCell ref="AE1:AH1"/>
    <mergeCell ref="AI1:AL1"/>
    <mergeCell ref="AM1:AP1"/>
    <mergeCell ref="AQ1:AT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ED10D-7624-4576-9DEC-78AB46F50362}">
  <dimension ref="A1:BF265"/>
  <sheetViews>
    <sheetView workbookViewId="0">
      <selection activeCell="E25" sqref="E25"/>
    </sheetView>
  </sheetViews>
  <sheetFormatPr defaultRowHeight="12.75" x14ac:dyDescent="0.2"/>
  <cols>
    <col min="1" max="1" width="7" bestFit="1" customWidth="1"/>
    <col min="2" max="2" width="42.140625" bestFit="1" customWidth="1"/>
    <col min="3" max="3" width="11.85546875" bestFit="1" customWidth="1"/>
    <col min="4" max="4" width="19" bestFit="1" customWidth="1"/>
    <col min="5" max="5" width="7" bestFit="1" customWidth="1"/>
    <col min="6" max="6" width="8" bestFit="1" customWidth="1"/>
    <col min="7" max="7" width="12.28515625" bestFit="1" customWidth="1"/>
    <col min="8" max="8" width="19.5703125" bestFit="1" customWidth="1"/>
    <col min="9" max="9" width="7" bestFit="1" customWidth="1"/>
    <col min="10" max="10" width="8" bestFit="1" customWidth="1"/>
    <col min="11" max="11" width="12" bestFit="1" customWidth="1"/>
    <col min="12" max="12" width="19.140625" bestFit="1" customWidth="1"/>
    <col min="13" max="14" width="6.85546875" bestFit="1" customWidth="1"/>
    <col min="15" max="15" width="11.42578125" bestFit="1" customWidth="1"/>
    <col min="16" max="16" width="18.5703125" bestFit="1" customWidth="1"/>
    <col min="17" max="18" width="6.85546875" bestFit="1" customWidth="1"/>
    <col min="19" max="19" width="12.140625" bestFit="1" customWidth="1"/>
    <col min="20" max="20" width="19.28515625" bestFit="1" customWidth="1"/>
    <col min="21" max="22" width="6.85546875" bestFit="1" customWidth="1"/>
    <col min="23" max="23" width="12.140625" bestFit="1" customWidth="1"/>
    <col min="24" max="24" width="19.28515625" bestFit="1" customWidth="1"/>
    <col min="25" max="26" width="6.85546875" bestFit="1" customWidth="1"/>
    <col min="27" max="27" width="11.85546875" bestFit="1" customWidth="1"/>
    <col min="28" max="28" width="19" bestFit="1" customWidth="1"/>
    <col min="29" max="30" width="6.85546875" bestFit="1" customWidth="1"/>
    <col min="31" max="31" width="12" bestFit="1" customWidth="1"/>
    <col min="32" max="32" width="19.140625" bestFit="1" customWidth="1"/>
    <col min="33" max="34" width="6.85546875" bestFit="1" customWidth="1"/>
    <col min="35" max="35" width="12.140625" bestFit="1" customWidth="1"/>
    <col min="36" max="36" width="19.28515625" bestFit="1" customWidth="1"/>
    <col min="37" max="38" width="6.85546875" bestFit="1" customWidth="1"/>
    <col min="39" max="39" width="12" bestFit="1" customWidth="1"/>
    <col min="40" max="40" width="19.140625" bestFit="1" customWidth="1"/>
    <col min="41" max="42" width="6.85546875" bestFit="1" customWidth="1"/>
    <col min="43" max="43" width="11.85546875" bestFit="1" customWidth="1"/>
    <col min="44" max="44" width="21.28515625" bestFit="1" customWidth="1"/>
    <col min="47" max="47" width="12.140625" bestFit="1" customWidth="1"/>
    <col min="48" max="48" width="21.5703125" bestFit="1" customWidth="1"/>
    <col min="51" max="51" width="13.28515625" bestFit="1" customWidth="1"/>
    <col min="52" max="52" width="20" bestFit="1" customWidth="1"/>
    <col min="53" max="53" width="13.5703125" bestFit="1" customWidth="1"/>
    <col min="54" max="54" width="10.7109375" bestFit="1" customWidth="1"/>
    <col min="55" max="55" width="10.140625" bestFit="1" customWidth="1"/>
    <col min="56" max="57" width="12.140625" bestFit="1" customWidth="1"/>
    <col min="58" max="58" width="23.28515625" bestFit="1" customWidth="1"/>
  </cols>
  <sheetData>
    <row r="1" spans="1:58" x14ac:dyDescent="0.2">
      <c r="A1" s="2" t="s">
        <v>0</v>
      </c>
      <c r="B1" s="2" t="s">
        <v>1</v>
      </c>
      <c r="C1" s="3" t="s">
        <v>1031</v>
      </c>
      <c r="D1" s="3" t="s">
        <v>1030</v>
      </c>
      <c r="E1" s="3" t="s">
        <v>864</v>
      </c>
      <c r="F1" s="3" t="s">
        <v>781</v>
      </c>
      <c r="G1" s="3" t="s">
        <v>8</v>
      </c>
      <c r="H1" s="3" t="s">
        <v>16</v>
      </c>
      <c r="I1" s="3" t="s">
        <v>864</v>
      </c>
      <c r="J1" s="3" t="s">
        <v>781</v>
      </c>
      <c r="K1" s="3" t="s">
        <v>7</v>
      </c>
      <c r="L1" s="3" t="s">
        <v>15</v>
      </c>
      <c r="M1" s="3" t="s">
        <v>864</v>
      </c>
      <c r="N1" s="3" t="s">
        <v>781</v>
      </c>
      <c r="O1" s="3" t="s">
        <v>6</v>
      </c>
      <c r="P1" s="3" t="s">
        <v>14</v>
      </c>
      <c r="Q1" s="3" t="s">
        <v>864</v>
      </c>
      <c r="R1" s="3" t="s">
        <v>781</v>
      </c>
      <c r="S1" s="3" t="s">
        <v>5</v>
      </c>
      <c r="T1" s="3" t="s">
        <v>13</v>
      </c>
      <c r="U1" s="3" t="s">
        <v>864</v>
      </c>
      <c r="V1" s="3" t="s">
        <v>781</v>
      </c>
      <c r="W1" s="3" t="s">
        <v>4</v>
      </c>
      <c r="X1" s="3" t="s">
        <v>12</v>
      </c>
      <c r="Y1" s="3" t="s">
        <v>864</v>
      </c>
      <c r="Z1" s="3" t="s">
        <v>781</v>
      </c>
      <c r="AA1" s="3" t="s">
        <v>3</v>
      </c>
      <c r="AB1" s="3" t="s">
        <v>11</v>
      </c>
      <c r="AC1" s="3" t="s">
        <v>864</v>
      </c>
      <c r="AD1" s="3" t="s">
        <v>781</v>
      </c>
      <c r="AE1" s="3" t="s">
        <v>2</v>
      </c>
      <c r="AF1" s="3" t="s">
        <v>10</v>
      </c>
      <c r="AG1" s="3" t="s">
        <v>864</v>
      </c>
      <c r="AH1" s="3" t="s">
        <v>781</v>
      </c>
      <c r="AI1" s="3" t="s">
        <v>18</v>
      </c>
      <c r="AJ1" s="3" t="s">
        <v>19</v>
      </c>
      <c r="AK1" s="3" t="s">
        <v>864</v>
      </c>
      <c r="AL1" s="3" t="s">
        <v>781</v>
      </c>
      <c r="AM1" s="3" t="s">
        <v>20</v>
      </c>
      <c r="AN1" s="3" t="s">
        <v>21</v>
      </c>
      <c r="AO1" s="3" t="s">
        <v>864</v>
      </c>
      <c r="AP1" s="3" t="s">
        <v>781</v>
      </c>
      <c r="AQ1" s="3" t="s">
        <v>859</v>
      </c>
      <c r="AR1" s="4" t="s">
        <v>860</v>
      </c>
      <c r="AS1" s="4" t="s">
        <v>864</v>
      </c>
      <c r="AT1" s="4" t="s">
        <v>781</v>
      </c>
      <c r="AU1" s="3" t="s">
        <v>879</v>
      </c>
      <c r="AV1" s="4" t="s">
        <v>880</v>
      </c>
      <c r="AW1" s="4" t="s">
        <v>864</v>
      </c>
      <c r="AX1" s="4" t="s">
        <v>781</v>
      </c>
      <c r="AY1" s="4" t="s">
        <v>840</v>
      </c>
      <c r="AZ1" s="4" t="s">
        <v>839</v>
      </c>
      <c r="BA1" s="4" t="s">
        <v>865</v>
      </c>
      <c r="BB1" s="3" t="s">
        <v>826</v>
      </c>
      <c r="BC1" s="3" t="s">
        <v>802</v>
      </c>
      <c r="BD1" s="3" t="s">
        <v>782</v>
      </c>
      <c r="BE1" s="3" t="s">
        <v>783</v>
      </c>
      <c r="BF1" s="3" t="s">
        <v>784</v>
      </c>
    </row>
    <row r="2" spans="1:58" x14ac:dyDescent="0.2">
      <c r="A2" s="5">
        <v>119109</v>
      </c>
      <c r="B2" s="6" t="s">
        <v>33</v>
      </c>
      <c r="C2" s="6">
        <v>-3152.27</v>
      </c>
      <c r="D2" s="6">
        <v>278600</v>
      </c>
      <c r="E2" s="6">
        <v>35</v>
      </c>
      <c r="F2" s="7">
        <v>-0.33944041636755207</v>
      </c>
      <c r="G2" s="6">
        <v>207801.73</v>
      </c>
      <c r="H2" s="6">
        <v>1126400</v>
      </c>
      <c r="I2" s="6">
        <v>140</v>
      </c>
      <c r="J2" s="7">
        <v>5.7189751686789778</v>
      </c>
      <c r="K2" s="6"/>
      <c r="L2" s="6"/>
      <c r="M2" s="6"/>
      <c r="N2" s="7">
        <v>0</v>
      </c>
      <c r="O2" s="6"/>
      <c r="P2" s="6"/>
      <c r="Q2" s="6"/>
      <c r="R2" s="7">
        <v>0</v>
      </c>
      <c r="S2" s="6"/>
      <c r="T2" s="6"/>
      <c r="U2" s="6"/>
      <c r="V2" s="7">
        <v>0</v>
      </c>
      <c r="W2" s="6"/>
      <c r="X2" s="6"/>
      <c r="Y2" s="6"/>
      <c r="Z2" s="7">
        <v>0</v>
      </c>
      <c r="AA2" s="6"/>
      <c r="AB2" s="6"/>
      <c r="AC2" s="6"/>
      <c r="AD2" s="7">
        <v>0</v>
      </c>
      <c r="AE2" s="6"/>
      <c r="AF2" s="6"/>
      <c r="AG2" s="6"/>
      <c r="AH2" s="7">
        <v>0</v>
      </c>
      <c r="AI2" s="6"/>
      <c r="AJ2" s="6"/>
      <c r="AK2" s="6"/>
      <c r="AL2" s="7">
        <v>0</v>
      </c>
      <c r="AM2" s="6"/>
      <c r="AN2" s="6"/>
      <c r="AO2" s="6"/>
      <c r="AP2" s="7">
        <v>0</v>
      </c>
      <c r="AQ2" s="6"/>
      <c r="AR2" s="8"/>
      <c r="AS2" s="8"/>
      <c r="AT2" s="9">
        <v>0</v>
      </c>
      <c r="AU2" s="6"/>
      <c r="AV2" s="8"/>
      <c r="AW2" s="8"/>
      <c r="AX2" s="9">
        <v>0</v>
      </c>
      <c r="AY2" s="8">
        <v>204649.46000000002</v>
      </c>
      <c r="AZ2" s="8">
        <v>1405000</v>
      </c>
      <c r="BA2" s="8">
        <v>175</v>
      </c>
      <c r="BB2" s="7">
        <v>4.3697393594306053</v>
      </c>
      <c r="BC2" s="10" t="s">
        <v>792</v>
      </c>
      <c r="BD2" s="10" t="s">
        <v>792</v>
      </c>
      <c r="BE2" s="10" t="s">
        <v>806</v>
      </c>
      <c r="BF2" s="10" t="s">
        <v>812</v>
      </c>
    </row>
    <row r="3" spans="1:58" x14ac:dyDescent="0.2">
      <c r="A3" s="5">
        <v>119115</v>
      </c>
      <c r="B3" s="6" t="s">
        <v>34</v>
      </c>
      <c r="C3" s="6">
        <v>0</v>
      </c>
      <c r="D3" s="6">
        <v>0</v>
      </c>
      <c r="E3" s="6">
        <v>0</v>
      </c>
      <c r="F3" s="7">
        <v>0</v>
      </c>
      <c r="G3" s="6">
        <v>0</v>
      </c>
      <c r="H3" s="6">
        <v>0</v>
      </c>
      <c r="I3" s="6">
        <v>0</v>
      </c>
      <c r="J3" s="7">
        <v>0</v>
      </c>
      <c r="K3" s="6"/>
      <c r="L3" s="6"/>
      <c r="M3" s="6"/>
      <c r="N3" s="7">
        <v>0</v>
      </c>
      <c r="O3" s="6"/>
      <c r="P3" s="6"/>
      <c r="Q3" s="6"/>
      <c r="R3" s="7">
        <v>0</v>
      </c>
      <c r="S3" s="6"/>
      <c r="T3" s="6"/>
      <c r="U3" s="6"/>
      <c r="V3" s="7">
        <v>0</v>
      </c>
      <c r="W3" s="6"/>
      <c r="X3" s="6"/>
      <c r="Y3" s="6"/>
      <c r="Z3" s="7">
        <v>0</v>
      </c>
      <c r="AA3" s="6"/>
      <c r="AB3" s="6"/>
      <c r="AC3" s="6"/>
      <c r="AD3" s="7">
        <v>0</v>
      </c>
      <c r="AE3" s="6"/>
      <c r="AF3" s="6"/>
      <c r="AG3" s="6"/>
      <c r="AH3" s="7">
        <v>0</v>
      </c>
      <c r="AI3" s="6"/>
      <c r="AJ3" s="6"/>
      <c r="AK3" s="6"/>
      <c r="AL3" s="7">
        <v>0</v>
      </c>
      <c r="AM3" s="6"/>
      <c r="AN3" s="6"/>
      <c r="AO3" s="6"/>
      <c r="AP3" s="7">
        <v>0</v>
      </c>
      <c r="AQ3" s="6"/>
      <c r="AR3" s="8"/>
      <c r="AS3" s="8"/>
      <c r="AT3" s="9">
        <v>0</v>
      </c>
      <c r="AU3" s="6"/>
      <c r="AV3" s="8"/>
      <c r="AW3" s="8"/>
      <c r="AX3" s="9">
        <v>0</v>
      </c>
      <c r="AY3" s="8">
        <v>0</v>
      </c>
      <c r="AZ3" s="8">
        <v>0</v>
      </c>
      <c r="BA3" s="8">
        <v>0</v>
      </c>
      <c r="BB3" s="7">
        <v>0</v>
      </c>
      <c r="BC3" s="10" t="s">
        <v>792</v>
      </c>
      <c r="BD3" s="10" t="s">
        <v>792</v>
      </c>
      <c r="BE3" s="10" t="s">
        <v>806</v>
      </c>
      <c r="BF3" s="10" t="s">
        <v>812</v>
      </c>
    </row>
    <row r="4" spans="1:58" x14ac:dyDescent="0.2">
      <c r="A4" s="5">
        <v>129727</v>
      </c>
      <c r="B4" s="6" t="s">
        <v>62</v>
      </c>
      <c r="C4" s="6">
        <v>-10280.48</v>
      </c>
      <c r="D4" s="6">
        <v>0</v>
      </c>
      <c r="E4" s="6">
        <v>0</v>
      </c>
      <c r="F4" s="7">
        <v>0</v>
      </c>
      <c r="G4" s="6">
        <v>-10280.48</v>
      </c>
      <c r="H4" s="6">
        <v>0</v>
      </c>
      <c r="I4" s="6">
        <v>0</v>
      </c>
      <c r="J4" s="7">
        <v>0</v>
      </c>
      <c r="K4" s="6"/>
      <c r="L4" s="6"/>
      <c r="M4" s="6"/>
      <c r="N4" s="7">
        <v>0</v>
      </c>
      <c r="O4" s="6"/>
      <c r="P4" s="6"/>
      <c r="Q4" s="6"/>
      <c r="R4" s="7">
        <v>0</v>
      </c>
      <c r="S4" s="6"/>
      <c r="T4" s="6"/>
      <c r="U4" s="6"/>
      <c r="V4" s="7">
        <v>0</v>
      </c>
      <c r="W4" s="6"/>
      <c r="X4" s="6"/>
      <c r="Y4" s="6"/>
      <c r="Z4" s="7">
        <v>0</v>
      </c>
      <c r="AA4" s="6"/>
      <c r="AB4" s="6"/>
      <c r="AC4" s="6"/>
      <c r="AD4" s="7">
        <v>0</v>
      </c>
      <c r="AE4" s="6"/>
      <c r="AF4" s="6"/>
      <c r="AG4" s="6"/>
      <c r="AH4" s="7">
        <v>0</v>
      </c>
      <c r="AI4" s="6"/>
      <c r="AJ4" s="6"/>
      <c r="AK4" s="6"/>
      <c r="AL4" s="7">
        <v>0</v>
      </c>
      <c r="AM4" s="6"/>
      <c r="AN4" s="6"/>
      <c r="AO4" s="6"/>
      <c r="AP4" s="7">
        <v>0</v>
      </c>
      <c r="AQ4" s="6"/>
      <c r="AR4" s="8"/>
      <c r="AS4" s="8"/>
      <c r="AT4" s="9">
        <v>0</v>
      </c>
      <c r="AU4" s="6"/>
      <c r="AV4" s="8"/>
      <c r="AW4" s="8"/>
      <c r="AX4" s="9">
        <v>0</v>
      </c>
      <c r="AY4" s="8">
        <v>-20560.96</v>
      </c>
      <c r="AZ4" s="8">
        <v>0</v>
      </c>
      <c r="BA4" s="8">
        <v>0</v>
      </c>
      <c r="BB4" s="7">
        <v>0</v>
      </c>
      <c r="BC4" s="10" t="s">
        <v>792</v>
      </c>
      <c r="BD4" s="10" t="s">
        <v>792</v>
      </c>
      <c r="BE4" s="10" t="s">
        <v>806</v>
      </c>
      <c r="BF4" s="10" t="s">
        <v>812</v>
      </c>
    </row>
    <row r="5" spans="1:58" x14ac:dyDescent="0.2">
      <c r="A5" s="5">
        <v>140025</v>
      </c>
      <c r="B5" s="6" t="s">
        <v>63</v>
      </c>
      <c r="C5" s="6">
        <v>58601.19</v>
      </c>
      <c r="D5" s="6">
        <v>137940</v>
      </c>
      <c r="E5" s="6">
        <v>19</v>
      </c>
      <c r="F5" s="7">
        <v>12.744930404523707</v>
      </c>
      <c r="G5" s="6">
        <v>251966.19</v>
      </c>
      <c r="H5" s="6">
        <v>267240</v>
      </c>
      <c r="I5" s="6">
        <v>34</v>
      </c>
      <c r="J5" s="7">
        <v>29.228228895374947</v>
      </c>
      <c r="K5" s="6"/>
      <c r="L5" s="6"/>
      <c r="M5" s="6"/>
      <c r="N5" s="7">
        <v>0</v>
      </c>
      <c r="O5" s="6"/>
      <c r="P5" s="6"/>
      <c r="Q5" s="6"/>
      <c r="R5" s="7">
        <v>0</v>
      </c>
      <c r="S5" s="6"/>
      <c r="T5" s="6"/>
      <c r="U5" s="6"/>
      <c r="V5" s="7">
        <v>0</v>
      </c>
      <c r="W5" s="6"/>
      <c r="X5" s="6"/>
      <c r="Y5" s="6"/>
      <c r="Z5" s="7">
        <v>0</v>
      </c>
      <c r="AA5" s="6"/>
      <c r="AB5" s="6"/>
      <c r="AC5" s="6"/>
      <c r="AD5" s="7">
        <v>0</v>
      </c>
      <c r="AE5" s="6"/>
      <c r="AF5" s="6"/>
      <c r="AG5" s="6"/>
      <c r="AH5" s="7">
        <v>0</v>
      </c>
      <c r="AI5" s="6"/>
      <c r="AJ5" s="6"/>
      <c r="AK5" s="6"/>
      <c r="AL5" s="7">
        <v>0</v>
      </c>
      <c r="AM5" s="6"/>
      <c r="AN5" s="6"/>
      <c r="AO5" s="6"/>
      <c r="AP5" s="7">
        <v>0</v>
      </c>
      <c r="AQ5" s="6"/>
      <c r="AR5" s="8"/>
      <c r="AS5" s="8"/>
      <c r="AT5" s="9">
        <v>0</v>
      </c>
      <c r="AU5" s="6"/>
      <c r="AV5" s="8"/>
      <c r="AW5" s="8"/>
      <c r="AX5" s="9">
        <v>0</v>
      </c>
      <c r="AY5" s="8">
        <v>310567.38</v>
      </c>
      <c r="AZ5" s="8">
        <v>405180</v>
      </c>
      <c r="BA5" s="8">
        <v>53</v>
      </c>
      <c r="BB5" s="7">
        <v>22.994771212794316</v>
      </c>
      <c r="BC5" s="10" t="s">
        <v>792</v>
      </c>
      <c r="BD5" s="10" t="s">
        <v>792</v>
      </c>
      <c r="BE5" s="10" t="s">
        <v>806</v>
      </c>
      <c r="BF5" s="10" t="s">
        <v>812</v>
      </c>
    </row>
    <row r="6" spans="1:58" x14ac:dyDescent="0.2">
      <c r="A6" s="5">
        <v>141714</v>
      </c>
      <c r="B6" s="6" t="s">
        <v>84</v>
      </c>
      <c r="C6" s="6">
        <v>284902.31</v>
      </c>
      <c r="D6" s="6">
        <v>1158110</v>
      </c>
      <c r="E6" s="6">
        <v>149</v>
      </c>
      <c r="F6" s="7">
        <v>7.3801878059942494</v>
      </c>
      <c r="G6" s="6">
        <v>-42883.69</v>
      </c>
      <c r="H6" s="6">
        <v>858260</v>
      </c>
      <c r="I6" s="6">
        <v>104</v>
      </c>
      <c r="J6" s="7">
        <v>-1.5489413347936525</v>
      </c>
      <c r="K6" s="6"/>
      <c r="L6" s="6"/>
      <c r="M6" s="6"/>
      <c r="N6" s="7">
        <v>0</v>
      </c>
      <c r="O6" s="6"/>
      <c r="P6" s="6"/>
      <c r="Q6" s="6"/>
      <c r="R6" s="7">
        <v>0</v>
      </c>
      <c r="S6" s="6"/>
      <c r="T6" s="6"/>
      <c r="U6" s="6"/>
      <c r="V6" s="7">
        <v>0</v>
      </c>
      <c r="W6" s="6"/>
      <c r="X6" s="6"/>
      <c r="Y6" s="6"/>
      <c r="Z6" s="7">
        <v>0</v>
      </c>
      <c r="AA6" s="6"/>
      <c r="AB6" s="6"/>
      <c r="AC6" s="6"/>
      <c r="AD6" s="7">
        <v>0</v>
      </c>
      <c r="AE6" s="6"/>
      <c r="AF6" s="6"/>
      <c r="AG6" s="6"/>
      <c r="AH6" s="7">
        <v>0</v>
      </c>
      <c r="AI6" s="6"/>
      <c r="AJ6" s="6"/>
      <c r="AK6" s="6"/>
      <c r="AL6" s="7">
        <v>0</v>
      </c>
      <c r="AM6" s="6"/>
      <c r="AN6" s="6"/>
      <c r="AO6" s="6"/>
      <c r="AP6" s="7">
        <v>0</v>
      </c>
      <c r="AQ6" s="6"/>
      <c r="AR6" s="8"/>
      <c r="AS6" s="8"/>
      <c r="AT6" s="9">
        <v>0</v>
      </c>
      <c r="AU6" s="6"/>
      <c r="AV6" s="8"/>
      <c r="AW6" s="8"/>
      <c r="AX6" s="9">
        <v>0</v>
      </c>
      <c r="AY6" s="8">
        <v>242018.62</v>
      </c>
      <c r="AZ6" s="8">
        <v>2016370</v>
      </c>
      <c r="BA6" s="8">
        <v>253</v>
      </c>
      <c r="BB6" s="7">
        <v>3.6008066971835526</v>
      </c>
      <c r="BC6" s="10" t="s">
        <v>792</v>
      </c>
      <c r="BD6" s="10" t="s">
        <v>792</v>
      </c>
      <c r="BE6" s="10" t="s">
        <v>806</v>
      </c>
      <c r="BF6" s="10" t="s">
        <v>812</v>
      </c>
    </row>
    <row r="7" spans="1:58" x14ac:dyDescent="0.2">
      <c r="A7" s="5">
        <v>143085</v>
      </c>
      <c r="B7" s="6" t="s">
        <v>94</v>
      </c>
      <c r="C7" s="6">
        <v>-9049.16</v>
      </c>
      <c r="D7" s="6">
        <v>417800</v>
      </c>
      <c r="E7" s="6">
        <v>55</v>
      </c>
      <c r="F7" s="7">
        <v>-0.64977213977979897</v>
      </c>
      <c r="G7" s="6">
        <v>-21764.16</v>
      </c>
      <c r="H7" s="6">
        <v>538740</v>
      </c>
      <c r="I7" s="6">
        <v>69</v>
      </c>
      <c r="J7" s="7">
        <v>-1.2523461409956564</v>
      </c>
      <c r="K7" s="6"/>
      <c r="L7" s="6"/>
      <c r="M7" s="6"/>
      <c r="N7" s="7">
        <v>0</v>
      </c>
      <c r="O7" s="6"/>
      <c r="P7" s="6"/>
      <c r="Q7" s="6"/>
      <c r="R7" s="7">
        <v>0</v>
      </c>
      <c r="S7" s="6"/>
      <c r="T7" s="6"/>
      <c r="U7" s="6"/>
      <c r="V7" s="7">
        <v>0</v>
      </c>
      <c r="W7" s="6"/>
      <c r="X7" s="6"/>
      <c r="Y7" s="6"/>
      <c r="Z7" s="7">
        <v>0</v>
      </c>
      <c r="AA7" s="6"/>
      <c r="AB7" s="6"/>
      <c r="AC7" s="6"/>
      <c r="AD7" s="7">
        <v>0</v>
      </c>
      <c r="AE7" s="6"/>
      <c r="AF7" s="6"/>
      <c r="AG7" s="6"/>
      <c r="AH7" s="7">
        <v>0</v>
      </c>
      <c r="AI7" s="6"/>
      <c r="AJ7" s="6"/>
      <c r="AK7" s="6"/>
      <c r="AL7" s="7">
        <v>0</v>
      </c>
      <c r="AM7" s="6"/>
      <c r="AN7" s="6"/>
      <c r="AO7" s="6"/>
      <c r="AP7" s="7">
        <v>0</v>
      </c>
      <c r="AQ7" s="6"/>
      <c r="AR7" s="8"/>
      <c r="AS7" s="8"/>
      <c r="AT7" s="9">
        <v>0</v>
      </c>
      <c r="AU7" s="6"/>
      <c r="AV7" s="8"/>
      <c r="AW7" s="8"/>
      <c r="AX7" s="9">
        <v>0</v>
      </c>
      <c r="AY7" s="8">
        <v>-30813.32</v>
      </c>
      <c r="AZ7" s="8">
        <v>956540</v>
      </c>
      <c r="BA7" s="8">
        <v>124</v>
      </c>
      <c r="BB7" s="7">
        <v>-0.96639931419491076</v>
      </c>
      <c r="BC7" s="10" t="s">
        <v>792</v>
      </c>
      <c r="BD7" s="10" t="s">
        <v>792</v>
      </c>
      <c r="BE7" s="10" t="s">
        <v>806</v>
      </c>
      <c r="BF7" s="10" t="s">
        <v>812</v>
      </c>
    </row>
    <row r="8" spans="1:58" x14ac:dyDescent="0.2">
      <c r="A8" s="5">
        <v>146861</v>
      </c>
      <c r="B8" s="6" t="s">
        <v>126</v>
      </c>
      <c r="C8" s="6">
        <v>-230808.38</v>
      </c>
      <c r="D8" s="6">
        <v>0</v>
      </c>
      <c r="E8" s="6">
        <v>0</v>
      </c>
      <c r="F8" s="7">
        <v>0</v>
      </c>
      <c r="G8" s="6">
        <v>-230808.38</v>
      </c>
      <c r="H8" s="6">
        <v>0</v>
      </c>
      <c r="I8" s="6">
        <v>0</v>
      </c>
      <c r="J8" s="7">
        <v>0</v>
      </c>
      <c r="K8" s="6"/>
      <c r="L8" s="6"/>
      <c r="M8" s="6"/>
      <c r="N8" s="7">
        <v>0</v>
      </c>
      <c r="O8" s="6"/>
      <c r="P8" s="6"/>
      <c r="Q8" s="6"/>
      <c r="R8" s="7">
        <v>0</v>
      </c>
      <c r="S8" s="6"/>
      <c r="T8" s="6"/>
      <c r="U8" s="6"/>
      <c r="V8" s="7">
        <v>0</v>
      </c>
      <c r="W8" s="6"/>
      <c r="X8" s="6"/>
      <c r="Y8" s="6"/>
      <c r="Z8" s="7">
        <v>0</v>
      </c>
      <c r="AA8" s="6"/>
      <c r="AB8" s="6"/>
      <c r="AC8" s="6"/>
      <c r="AD8" s="7">
        <v>0</v>
      </c>
      <c r="AE8" s="6"/>
      <c r="AF8" s="6"/>
      <c r="AG8" s="6"/>
      <c r="AH8" s="7">
        <v>0</v>
      </c>
      <c r="AI8" s="6"/>
      <c r="AJ8" s="6"/>
      <c r="AK8" s="6"/>
      <c r="AL8" s="7">
        <v>0</v>
      </c>
      <c r="AM8" s="6"/>
      <c r="AN8" s="6"/>
      <c r="AO8" s="6"/>
      <c r="AP8" s="7">
        <v>0</v>
      </c>
      <c r="AQ8" s="6"/>
      <c r="AR8" s="8"/>
      <c r="AS8" s="8"/>
      <c r="AT8" s="9">
        <v>0</v>
      </c>
      <c r="AU8" s="6"/>
      <c r="AV8" s="8"/>
      <c r="AW8" s="8"/>
      <c r="AX8" s="9">
        <v>0</v>
      </c>
      <c r="AY8" s="8">
        <v>-461616.76</v>
      </c>
      <c r="AZ8" s="8">
        <v>0</v>
      </c>
      <c r="BA8" s="8">
        <v>0</v>
      </c>
      <c r="BB8" s="7">
        <v>0</v>
      </c>
      <c r="BC8" s="10" t="s">
        <v>792</v>
      </c>
      <c r="BD8" s="10" t="s">
        <v>792</v>
      </c>
      <c r="BE8" s="10" t="s">
        <v>806</v>
      </c>
      <c r="BF8" s="10" t="s">
        <v>812</v>
      </c>
    </row>
    <row r="9" spans="1:58" x14ac:dyDescent="0.2">
      <c r="A9" s="5">
        <v>173872</v>
      </c>
      <c r="B9" s="6" t="s">
        <v>263</v>
      </c>
      <c r="C9" s="6">
        <v>-47478.11</v>
      </c>
      <c r="D9" s="6">
        <v>0</v>
      </c>
      <c r="E9" s="6">
        <v>0</v>
      </c>
      <c r="F9" s="7">
        <v>0</v>
      </c>
      <c r="G9" s="6">
        <v>-47478.11</v>
      </c>
      <c r="H9" s="6">
        <v>0</v>
      </c>
      <c r="I9" s="6">
        <v>0</v>
      </c>
      <c r="J9" s="7">
        <v>0</v>
      </c>
      <c r="K9" s="6"/>
      <c r="L9" s="6"/>
      <c r="M9" s="6"/>
      <c r="N9" s="7">
        <v>0</v>
      </c>
      <c r="O9" s="6"/>
      <c r="P9" s="6"/>
      <c r="Q9" s="6"/>
      <c r="R9" s="7">
        <v>0</v>
      </c>
      <c r="S9" s="6"/>
      <c r="T9" s="6"/>
      <c r="U9" s="6"/>
      <c r="V9" s="7">
        <v>0</v>
      </c>
      <c r="W9" s="6"/>
      <c r="X9" s="6"/>
      <c r="Y9" s="6"/>
      <c r="Z9" s="7">
        <v>0</v>
      </c>
      <c r="AA9" s="6"/>
      <c r="AB9" s="6"/>
      <c r="AC9" s="6"/>
      <c r="AD9" s="7">
        <v>0</v>
      </c>
      <c r="AE9" s="6"/>
      <c r="AF9" s="6"/>
      <c r="AG9" s="6"/>
      <c r="AH9" s="7">
        <v>0</v>
      </c>
      <c r="AI9" s="6"/>
      <c r="AJ9" s="6"/>
      <c r="AK9" s="6"/>
      <c r="AL9" s="7">
        <v>0</v>
      </c>
      <c r="AM9" s="6"/>
      <c r="AN9" s="6"/>
      <c r="AO9" s="6"/>
      <c r="AP9" s="7">
        <v>0</v>
      </c>
      <c r="AQ9" s="6"/>
      <c r="AR9" s="8"/>
      <c r="AS9" s="8"/>
      <c r="AT9" s="9">
        <v>0</v>
      </c>
      <c r="AU9" s="6"/>
      <c r="AV9" s="8"/>
      <c r="AW9" s="8"/>
      <c r="AX9" s="9">
        <v>0</v>
      </c>
      <c r="AY9" s="8">
        <v>-94956.22</v>
      </c>
      <c r="AZ9" s="8">
        <v>0</v>
      </c>
      <c r="BA9" s="8">
        <v>0</v>
      </c>
      <c r="BB9" s="7">
        <v>0</v>
      </c>
      <c r="BC9" s="10" t="s">
        <v>792</v>
      </c>
      <c r="BD9" s="10" t="s">
        <v>792</v>
      </c>
      <c r="BE9" s="10" t="s">
        <v>806</v>
      </c>
      <c r="BF9" s="10" t="s">
        <v>812</v>
      </c>
    </row>
    <row r="10" spans="1:58" x14ac:dyDescent="0.2">
      <c r="A10" s="5">
        <v>177595</v>
      </c>
      <c r="B10" s="6" t="s">
        <v>345</v>
      </c>
      <c r="C10" s="6">
        <v>282097.37</v>
      </c>
      <c r="D10" s="6">
        <v>1562140</v>
      </c>
      <c r="E10" s="6">
        <v>186</v>
      </c>
      <c r="F10" s="7">
        <v>5.4175177000780979</v>
      </c>
      <c r="G10" s="6">
        <v>-4819.63</v>
      </c>
      <c r="H10" s="6">
        <v>116850</v>
      </c>
      <c r="I10" s="6">
        <v>15</v>
      </c>
      <c r="J10" s="7">
        <v>-1.2786352588789045</v>
      </c>
      <c r="K10" s="6"/>
      <c r="L10" s="6"/>
      <c r="M10" s="6"/>
      <c r="N10" s="7">
        <v>0</v>
      </c>
      <c r="O10" s="6"/>
      <c r="P10" s="6"/>
      <c r="Q10" s="6"/>
      <c r="R10" s="7">
        <v>0</v>
      </c>
      <c r="S10" s="6"/>
      <c r="T10" s="6"/>
      <c r="U10" s="6"/>
      <c r="V10" s="7">
        <v>0</v>
      </c>
      <c r="W10" s="6"/>
      <c r="X10" s="6"/>
      <c r="Y10" s="6"/>
      <c r="Z10" s="7">
        <v>0</v>
      </c>
      <c r="AA10" s="6"/>
      <c r="AB10" s="6"/>
      <c r="AC10" s="6"/>
      <c r="AD10" s="7">
        <v>0</v>
      </c>
      <c r="AE10" s="6"/>
      <c r="AF10" s="6"/>
      <c r="AG10" s="6"/>
      <c r="AH10" s="7">
        <v>0</v>
      </c>
      <c r="AI10" s="6"/>
      <c r="AJ10" s="6"/>
      <c r="AK10" s="6"/>
      <c r="AL10" s="7">
        <v>0</v>
      </c>
      <c r="AM10" s="6"/>
      <c r="AN10" s="6"/>
      <c r="AO10" s="6"/>
      <c r="AP10" s="7">
        <v>0</v>
      </c>
      <c r="AQ10" s="6"/>
      <c r="AR10" s="8"/>
      <c r="AS10" s="8"/>
      <c r="AT10" s="9">
        <v>0</v>
      </c>
      <c r="AU10" s="6"/>
      <c r="AV10" s="8"/>
      <c r="AW10" s="8"/>
      <c r="AX10" s="9">
        <v>0</v>
      </c>
      <c r="AY10" s="8">
        <v>277277.74</v>
      </c>
      <c r="AZ10" s="8">
        <v>1678990</v>
      </c>
      <c r="BA10" s="8">
        <v>201</v>
      </c>
      <c r="BB10" s="7">
        <v>4.9543667323807759</v>
      </c>
      <c r="BC10" s="10" t="s">
        <v>792</v>
      </c>
      <c r="BD10" s="10" t="s">
        <v>792</v>
      </c>
      <c r="BE10" s="10" t="s">
        <v>806</v>
      </c>
      <c r="BF10" s="10" t="s">
        <v>812</v>
      </c>
    </row>
    <row r="11" spans="1:58" x14ac:dyDescent="0.2">
      <c r="A11" s="5">
        <v>177959</v>
      </c>
      <c r="B11" s="6" t="s">
        <v>262</v>
      </c>
      <c r="C11" s="6">
        <v>-29581.02</v>
      </c>
      <c r="D11" s="6">
        <v>0</v>
      </c>
      <c r="E11" s="6">
        <v>0</v>
      </c>
      <c r="F11" s="7">
        <v>0</v>
      </c>
      <c r="G11" s="6">
        <v>-29581.02</v>
      </c>
      <c r="H11" s="6">
        <v>0</v>
      </c>
      <c r="I11" s="6">
        <v>0</v>
      </c>
      <c r="J11" s="7">
        <v>0</v>
      </c>
      <c r="K11" s="6"/>
      <c r="L11" s="6"/>
      <c r="M11" s="6"/>
      <c r="N11" s="7">
        <v>0</v>
      </c>
      <c r="O11" s="6"/>
      <c r="P11" s="6"/>
      <c r="Q11" s="6"/>
      <c r="R11" s="7">
        <v>0</v>
      </c>
      <c r="S11" s="6"/>
      <c r="T11" s="6"/>
      <c r="U11" s="6"/>
      <c r="V11" s="7">
        <v>0</v>
      </c>
      <c r="W11" s="6"/>
      <c r="X11" s="6"/>
      <c r="Y11" s="6"/>
      <c r="Z11" s="7">
        <v>0</v>
      </c>
      <c r="AA11" s="6"/>
      <c r="AB11" s="6"/>
      <c r="AC11" s="6"/>
      <c r="AD11" s="7">
        <v>0</v>
      </c>
      <c r="AE11" s="6"/>
      <c r="AF11" s="6"/>
      <c r="AG11" s="6"/>
      <c r="AH11" s="7">
        <v>0</v>
      </c>
      <c r="AI11" s="6"/>
      <c r="AJ11" s="6"/>
      <c r="AK11" s="6"/>
      <c r="AL11" s="7">
        <v>0</v>
      </c>
      <c r="AM11" s="6"/>
      <c r="AN11" s="6"/>
      <c r="AO11" s="6"/>
      <c r="AP11" s="7">
        <v>0</v>
      </c>
      <c r="AQ11" s="6"/>
      <c r="AR11" s="8"/>
      <c r="AS11" s="8"/>
      <c r="AT11" s="9">
        <v>0</v>
      </c>
      <c r="AU11" s="6"/>
      <c r="AV11" s="8"/>
      <c r="AW11" s="8"/>
      <c r="AX11" s="9">
        <v>0</v>
      </c>
      <c r="AY11" s="8">
        <v>-59162.04</v>
      </c>
      <c r="AZ11" s="8">
        <v>0</v>
      </c>
      <c r="BA11" s="8">
        <v>0</v>
      </c>
      <c r="BB11" s="7">
        <v>0</v>
      </c>
      <c r="BC11" s="10" t="s">
        <v>792</v>
      </c>
      <c r="BD11" s="10" t="s">
        <v>792</v>
      </c>
      <c r="BE11" s="10" t="s">
        <v>806</v>
      </c>
      <c r="BF11" s="10" t="s">
        <v>812</v>
      </c>
    </row>
    <row r="12" spans="1:58" x14ac:dyDescent="0.2">
      <c r="A12" s="5">
        <v>178267</v>
      </c>
      <c r="B12" s="6" t="s">
        <v>371</v>
      </c>
      <c r="C12" s="6">
        <v>-9900.5</v>
      </c>
      <c r="D12" s="6">
        <v>502900</v>
      </c>
      <c r="E12" s="6">
        <v>65</v>
      </c>
      <c r="F12" s="7">
        <v>-0.590604493935176</v>
      </c>
      <c r="G12" s="6">
        <v>-14450.5</v>
      </c>
      <c r="H12" s="6">
        <v>0</v>
      </c>
      <c r="I12" s="6">
        <v>0</v>
      </c>
      <c r="J12" s="7">
        <v>0</v>
      </c>
      <c r="K12" s="6"/>
      <c r="L12" s="6"/>
      <c r="M12" s="6"/>
      <c r="N12" s="7">
        <v>0</v>
      </c>
      <c r="O12" s="6"/>
      <c r="P12" s="6"/>
      <c r="Q12" s="6"/>
      <c r="R12" s="7">
        <v>0</v>
      </c>
      <c r="S12" s="6"/>
      <c r="T12" s="6"/>
      <c r="U12" s="6"/>
      <c r="V12" s="7">
        <v>0</v>
      </c>
      <c r="W12" s="6"/>
      <c r="X12" s="6"/>
      <c r="Y12" s="6"/>
      <c r="Z12" s="7">
        <v>0</v>
      </c>
      <c r="AA12" s="6"/>
      <c r="AB12" s="6"/>
      <c r="AC12" s="6"/>
      <c r="AD12" s="7">
        <v>0</v>
      </c>
      <c r="AE12" s="6"/>
      <c r="AF12" s="6"/>
      <c r="AG12" s="6"/>
      <c r="AH12" s="7">
        <v>0</v>
      </c>
      <c r="AI12" s="6"/>
      <c r="AJ12" s="6"/>
      <c r="AK12" s="6"/>
      <c r="AL12" s="7">
        <v>0</v>
      </c>
      <c r="AM12" s="6"/>
      <c r="AN12" s="6"/>
      <c r="AO12" s="6"/>
      <c r="AP12" s="7">
        <v>0</v>
      </c>
      <c r="AQ12" s="6"/>
      <c r="AR12" s="8"/>
      <c r="AS12" s="8"/>
      <c r="AT12" s="9">
        <v>0</v>
      </c>
      <c r="AU12" s="6"/>
      <c r="AV12" s="8"/>
      <c r="AW12" s="8"/>
      <c r="AX12" s="9">
        <v>0</v>
      </c>
      <c r="AY12" s="8">
        <v>-24351</v>
      </c>
      <c r="AZ12" s="8">
        <v>502900</v>
      </c>
      <c r="BA12" s="8">
        <v>65</v>
      </c>
      <c r="BB12" s="7">
        <v>-1.4526347186319348</v>
      </c>
      <c r="BC12" s="10" t="s">
        <v>792</v>
      </c>
      <c r="BD12" s="10" t="s">
        <v>792</v>
      </c>
      <c r="BE12" s="10" t="s">
        <v>806</v>
      </c>
      <c r="BF12" s="10" t="s">
        <v>812</v>
      </c>
    </row>
    <row r="13" spans="1:58" x14ac:dyDescent="0.2">
      <c r="A13" s="5">
        <v>179841</v>
      </c>
      <c r="B13" s="6" t="s">
        <v>120</v>
      </c>
      <c r="C13" s="6">
        <v>-0.44</v>
      </c>
      <c r="D13" s="6">
        <v>0</v>
      </c>
      <c r="E13" s="6">
        <v>0</v>
      </c>
      <c r="F13" s="7">
        <v>0</v>
      </c>
      <c r="G13" s="6">
        <v>-0.44</v>
      </c>
      <c r="H13" s="6">
        <v>0</v>
      </c>
      <c r="I13" s="6">
        <v>0</v>
      </c>
      <c r="J13" s="7">
        <v>0</v>
      </c>
      <c r="K13" s="6"/>
      <c r="L13" s="6"/>
      <c r="M13" s="6"/>
      <c r="N13" s="7">
        <v>0</v>
      </c>
      <c r="O13" s="6"/>
      <c r="P13" s="6"/>
      <c r="Q13" s="6"/>
      <c r="R13" s="7">
        <v>0</v>
      </c>
      <c r="S13" s="6"/>
      <c r="T13" s="6"/>
      <c r="U13" s="6"/>
      <c r="V13" s="7">
        <v>0</v>
      </c>
      <c r="W13" s="6"/>
      <c r="X13" s="6"/>
      <c r="Y13" s="6"/>
      <c r="Z13" s="7">
        <v>0</v>
      </c>
      <c r="AA13" s="6"/>
      <c r="AB13" s="6"/>
      <c r="AC13" s="6"/>
      <c r="AD13" s="7">
        <v>0</v>
      </c>
      <c r="AE13" s="6"/>
      <c r="AF13" s="6"/>
      <c r="AG13" s="6"/>
      <c r="AH13" s="7">
        <v>0</v>
      </c>
      <c r="AI13" s="6"/>
      <c r="AJ13" s="6"/>
      <c r="AK13" s="6"/>
      <c r="AL13" s="7">
        <v>0</v>
      </c>
      <c r="AM13" s="6"/>
      <c r="AN13" s="6"/>
      <c r="AO13" s="6"/>
      <c r="AP13" s="7">
        <v>0</v>
      </c>
      <c r="AQ13" s="6"/>
      <c r="AR13" s="8"/>
      <c r="AS13" s="8"/>
      <c r="AT13" s="9">
        <v>0</v>
      </c>
      <c r="AU13" s="6"/>
      <c r="AV13" s="8"/>
      <c r="AW13" s="8"/>
      <c r="AX13" s="9">
        <v>0</v>
      </c>
      <c r="AY13" s="8">
        <v>-0.88</v>
      </c>
      <c r="AZ13" s="8">
        <v>0</v>
      </c>
      <c r="BA13" s="8">
        <v>0</v>
      </c>
      <c r="BB13" s="7">
        <v>0</v>
      </c>
      <c r="BC13" s="10" t="s">
        <v>792</v>
      </c>
      <c r="BD13" s="10" t="s">
        <v>792</v>
      </c>
      <c r="BE13" s="10" t="s">
        <v>806</v>
      </c>
      <c r="BF13" s="10" t="s">
        <v>813</v>
      </c>
    </row>
    <row r="14" spans="1:58" x14ac:dyDescent="0.2">
      <c r="A14" s="5">
        <v>179882</v>
      </c>
      <c r="B14" s="6" t="s">
        <v>425</v>
      </c>
      <c r="C14" s="6">
        <v>0</v>
      </c>
      <c r="D14" s="6">
        <v>0</v>
      </c>
      <c r="E14" s="6">
        <v>0</v>
      </c>
      <c r="F14" s="7">
        <v>0</v>
      </c>
      <c r="G14" s="6">
        <v>0</v>
      </c>
      <c r="H14" s="6">
        <v>0</v>
      </c>
      <c r="I14" s="6">
        <v>0</v>
      </c>
      <c r="J14" s="7">
        <v>0</v>
      </c>
      <c r="K14" s="6"/>
      <c r="L14" s="6"/>
      <c r="M14" s="6"/>
      <c r="N14" s="7">
        <v>0</v>
      </c>
      <c r="O14" s="6"/>
      <c r="P14" s="6"/>
      <c r="Q14" s="6"/>
      <c r="R14" s="7">
        <v>0</v>
      </c>
      <c r="S14" s="6"/>
      <c r="T14" s="6"/>
      <c r="U14" s="6"/>
      <c r="V14" s="7">
        <v>0</v>
      </c>
      <c r="W14" s="6"/>
      <c r="X14" s="6"/>
      <c r="Y14" s="6"/>
      <c r="Z14" s="7">
        <v>0</v>
      </c>
      <c r="AA14" s="6"/>
      <c r="AB14" s="6"/>
      <c r="AC14" s="6"/>
      <c r="AD14" s="7">
        <v>0</v>
      </c>
      <c r="AE14" s="6"/>
      <c r="AF14" s="6"/>
      <c r="AG14" s="6"/>
      <c r="AH14" s="7">
        <v>0</v>
      </c>
      <c r="AI14" s="6"/>
      <c r="AJ14" s="6"/>
      <c r="AK14" s="6"/>
      <c r="AL14" s="7">
        <v>0</v>
      </c>
      <c r="AM14" s="6"/>
      <c r="AN14" s="6"/>
      <c r="AO14" s="6"/>
      <c r="AP14" s="7">
        <v>0</v>
      </c>
      <c r="AQ14" s="6"/>
      <c r="AR14" s="8"/>
      <c r="AS14" s="8"/>
      <c r="AT14" s="9">
        <v>0</v>
      </c>
      <c r="AU14" s="6"/>
      <c r="AV14" s="8"/>
      <c r="AW14" s="8"/>
      <c r="AX14" s="9">
        <v>0</v>
      </c>
      <c r="AY14" s="8">
        <v>0</v>
      </c>
      <c r="AZ14" s="8">
        <v>0</v>
      </c>
      <c r="BA14" s="8">
        <v>0</v>
      </c>
      <c r="BB14" s="7">
        <v>0</v>
      </c>
      <c r="BC14" s="10" t="s">
        <v>792</v>
      </c>
      <c r="BD14" s="10" t="s">
        <v>792</v>
      </c>
      <c r="BE14" s="10" t="s">
        <v>806</v>
      </c>
      <c r="BF14" s="10" t="s">
        <v>812</v>
      </c>
    </row>
    <row r="15" spans="1:58" x14ac:dyDescent="0.2">
      <c r="A15" s="5">
        <v>179883</v>
      </c>
      <c r="B15" s="6" t="s">
        <v>426</v>
      </c>
      <c r="C15" s="6">
        <v>0</v>
      </c>
      <c r="D15" s="6">
        <v>0</v>
      </c>
      <c r="E15" s="6">
        <v>0</v>
      </c>
      <c r="F15" s="7">
        <v>0</v>
      </c>
      <c r="G15" s="6">
        <v>0</v>
      </c>
      <c r="H15" s="6">
        <v>0</v>
      </c>
      <c r="I15" s="6">
        <v>0</v>
      </c>
      <c r="J15" s="7">
        <v>0</v>
      </c>
      <c r="K15" s="6"/>
      <c r="L15" s="6"/>
      <c r="M15" s="6"/>
      <c r="N15" s="7">
        <v>0</v>
      </c>
      <c r="O15" s="6"/>
      <c r="P15" s="6"/>
      <c r="Q15" s="6"/>
      <c r="R15" s="7">
        <v>0</v>
      </c>
      <c r="S15" s="6"/>
      <c r="T15" s="6"/>
      <c r="U15" s="6"/>
      <c r="V15" s="7">
        <v>0</v>
      </c>
      <c r="W15" s="6"/>
      <c r="X15" s="6"/>
      <c r="Y15" s="6"/>
      <c r="Z15" s="7">
        <v>0</v>
      </c>
      <c r="AA15" s="6"/>
      <c r="AB15" s="6"/>
      <c r="AC15" s="6"/>
      <c r="AD15" s="7">
        <v>0</v>
      </c>
      <c r="AE15" s="6"/>
      <c r="AF15" s="6"/>
      <c r="AG15" s="6"/>
      <c r="AH15" s="7">
        <v>0</v>
      </c>
      <c r="AI15" s="6"/>
      <c r="AJ15" s="6"/>
      <c r="AK15" s="6"/>
      <c r="AL15" s="7">
        <v>0</v>
      </c>
      <c r="AM15" s="6"/>
      <c r="AN15" s="6"/>
      <c r="AO15" s="6"/>
      <c r="AP15" s="7">
        <v>0</v>
      </c>
      <c r="AQ15" s="6"/>
      <c r="AR15" s="8"/>
      <c r="AS15" s="8"/>
      <c r="AT15" s="9">
        <v>0</v>
      </c>
      <c r="AU15" s="6"/>
      <c r="AV15" s="8"/>
      <c r="AW15" s="8"/>
      <c r="AX15" s="9">
        <v>0</v>
      </c>
      <c r="AY15" s="8">
        <v>0</v>
      </c>
      <c r="AZ15" s="8">
        <v>0</v>
      </c>
      <c r="BA15" s="8">
        <v>0</v>
      </c>
      <c r="BB15" s="7">
        <v>0</v>
      </c>
      <c r="BC15" s="10" t="s">
        <v>792</v>
      </c>
      <c r="BD15" s="10" t="s">
        <v>792</v>
      </c>
      <c r="BE15" s="10" t="s">
        <v>806</v>
      </c>
      <c r="BF15" s="10" t="s">
        <v>812</v>
      </c>
    </row>
    <row r="16" spans="1:58" x14ac:dyDescent="0.2">
      <c r="A16" s="5">
        <v>179884</v>
      </c>
      <c r="B16" s="6" t="s">
        <v>427</v>
      </c>
      <c r="C16" s="6">
        <v>0</v>
      </c>
      <c r="D16" s="6">
        <v>0</v>
      </c>
      <c r="E16" s="6">
        <v>0</v>
      </c>
      <c r="F16" s="7">
        <v>0</v>
      </c>
      <c r="G16" s="6">
        <v>0</v>
      </c>
      <c r="H16" s="6">
        <v>0</v>
      </c>
      <c r="I16" s="6">
        <v>0</v>
      </c>
      <c r="J16" s="7">
        <v>0</v>
      </c>
      <c r="K16" s="6"/>
      <c r="L16" s="6"/>
      <c r="M16" s="6"/>
      <c r="N16" s="7">
        <v>0</v>
      </c>
      <c r="O16" s="6"/>
      <c r="P16" s="6"/>
      <c r="Q16" s="6"/>
      <c r="R16" s="7">
        <v>0</v>
      </c>
      <c r="S16" s="6"/>
      <c r="T16" s="6"/>
      <c r="U16" s="6"/>
      <c r="V16" s="7">
        <v>0</v>
      </c>
      <c r="W16" s="6"/>
      <c r="X16" s="6"/>
      <c r="Y16" s="6"/>
      <c r="Z16" s="7">
        <v>0</v>
      </c>
      <c r="AA16" s="6"/>
      <c r="AB16" s="6"/>
      <c r="AC16" s="6"/>
      <c r="AD16" s="7">
        <v>0</v>
      </c>
      <c r="AE16" s="6"/>
      <c r="AF16" s="6"/>
      <c r="AG16" s="6"/>
      <c r="AH16" s="7">
        <v>0</v>
      </c>
      <c r="AI16" s="6"/>
      <c r="AJ16" s="6"/>
      <c r="AK16" s="6"/>
      <c r="AL16" s="7">
        <v>0</v>
      </c>
      <c r="AM16" s="6"/>
      <c r="AN16" s="6"/>
      <c r="AO16" s="6"/>
      <c r="AP16" s="7">
        <v>0</v>
      </c>
      <c r="AQ16" s="6"/>
      <c r="AR16" s="8"/>
      <c r="AS16" s="8"/>
      <c r="AT16" s="9">
        <v>0</v>
      </c>
      <c r="AU16" s="6"/>
      <c r="AV16" s="8"/>
      <c r="AW16" s="8"/>
      <c r="AX16" s="9">
        <v>0</v>
      </c>
      <c r="AY16" s="8">
        <v>0</v>
      </c>
      <c r="AZ16" s="8">
        <v>0</v>
      </c>
      <c r="BA16" s="8">
        <v>0</v>
      </c>
      <c r="BB16" s="7">
        <v>0</v>
      </c>
      <c r="BC16" s="10" t="s">
        <v>792</v>
      </c>
      <c r="BD16" s="10" t="s">
        <v>792</v>
      </c>
      <c r="BE16" s="10" t="s">
        <v>806</v>
      </c>
      <c r="BF16" s="10" t="s">
        <v>812</v>
      </c>
    </row>
    <row r="17" spans="1:58" x14ac:dyDescent="0.2">
      <c r="A17" s="5">
        <v>202579</v>
      </c>
      <c r="B17" s="6" t="s">
        <v>476</v>
      </c>
      <c r="C17" s="6">
        <v>0</v>
      </c>
      <c r="D17" s="6">
        <v>0</v>
      </c>
      <c r="E17" s="6">
        <v>0</v>
      </c>
      <c r="F17" s="7">
        <v>0</v>
      </c>
      <c r="G17" s="6">
        <v>0</v>
      </c>
      <c r="H17" s="6">
        <v>0</v>
      </c>
      <c r="I17" s="6">
        <v>0</v>
      </c>
      <c r="J17" s="7">
        <v>0</v>
      </c>
      <c r="K17" s="6"/>
      <c r="L17" s="6"/>
      <c r="M17" s="6"/>
      <c r="N17" s="7">
        <v>0</v>
      </c>
      <c r="O17" s="6"/>
      <c r="P17" s="6"/>
      <c r="Q17" s="6"/>
      <c r="R17" s="7">
        <v>0</v>
      </c>
      <c r="S17" s="6"/>
      <c r="T17" s="6"/>
      <c r="U17" s="6"/>
      <c r="V17" s="7">
        <v>0</v>
      </c>
      <c r="W17" s="6"/>
      <c r="X17" s="6"/>
      <c r="Y17" s="6"/>
      <c r="Z17" s="7">
        <v>0</v>
      </c>
      <c r="AA17" s="6"/>
      <c r="AB17" s="6"/>
      <c r="AC17" s="6"/>
      <c r="AD17" s="7">
        <v>0</v>
      </c>
      <c r="AE17" s="6"/>
      <c r="AF17" s="6"/>
      <c r="AG17" s="6"/>
      <c r="AH17" s="7">
        <v>0</v>
      </c>
      <c r="AI17" s="6"/>
      <c r="AJ17" s="6"/>
      <c r="AK17" s="6"/>
      <c r="AL17" s="7">
        <v>0</v>
      </c>
      <c r="AM17" s="6"/>
      <c r="AN17" s="6"/>
      <c r="AO17" s="6"/>
      <c r="AP17" s="7">
        <v>0</v>
      </c>
      <c r="AQ17" s="6"/>
      <c r="AR17" s="8"/>
      <c r="AS17" s="8"/>
      <c r="AT17" s="9">
        <v>0</v>
      </c>
      <c r="AU17" s="6"/>
      <c r="AV17" s="8"/>
      <c r="AW17" s="8"/>
      <c r="AX17" s="9">
        <v>0</v>
      </c>
      <c r="AY17" s="8">
        <v>0</v>
      </c>
      <c r="AZ17" s="8">
        <v>0</v>
      </c>
      <c r="BA17" s="8">
        <v>0</v>
      </c>
      <c r="BB17" s="7">
        <v>0</v>
      </c>
      <c r="BC17" s="10" t="s">
        <v>792</v>
      </c>
      <c r="BD17" s="10" t="s">
        <v>792</v>
      </c>
      <c r="BE17" s="10" t="s">
        <v>806</v>
      </c>
      <c r="BF17" s="10" t="s">
        <v>812</v>
      </c>
    </row>
    <row r="18" spans="1:58" x14ac:dyDescent="0.2">
      <c r="A18" s="5">
        <v>203708</v>
      </c>
      <c r="B18" s="6" t="s">
        <v>516</v>
      </c>
      <c r="C18" s="6">
        <v>113775.03</v>
      </c>
      <c r="D18" s="6">
        <v>228300</v>
      </c>
      <c r="E18" s="6">
        <v>30</v>
      </c>
      <c r="F18" s="7">
        <v>14.95072667542707</v>
      </c>
      <c r="G18" s="6">
        <v>113564.09</v>
      </c>
      <c r="H18" s="6">
        <v>117900</v>
      </c>
      <c r="I18" s="6">
        <v>15</v>
      </c>
      <c r="J18" s="7">
        <v>29.85993884648007</v>
      </c>
      <c r="K18" s="6"/>
      <c r="L18" s="6"/>
      <c r="M18" s="6"/>
      <c r="N18" s="7">
        <v>0</v>
      </c>
      <c r="O18" s="6"/>
      <c r="P18" s="6"/>
      <c r="Q18" s="6"/>
      <c r="R18" s="7">
        <v>0</v>
      </c>
      <c r="S18" s="6"/>
      <c r="T18" s="6"/>
      <c r="U18" s="6"/>
      <c r="V18" s="7">
        <v>0</v>
      </c>
      <c r="W18" s="6"/>
      <c r="X18" s="6"/>
      <c r="Y18" s="6"/>
      <c r="Z18" s="7">
        <v>0</v>
      </c>
      <c r="AA18" s="6"/>
      <c r="AB18" s="6"/>
      <c r="AC18" s="6"/>
      <c r="AD18" s="7">
        <v>0</v>
      </c>
      <c r="AE18" s="6"/>
      <c r="AF18" s="6"/>
      <c r="AG18" s="6"/>
      <c r="AH18" s="7">
        <v>0</v>
      </c>
      <c r="AI18" s="6"/>
      <c r="AJ18" s="6"/>
      <c r="AK18" s="6"/>
      <c r="AL18" s="7">
        <v>0</v>
      </c>
      <c r="AM18" s="6"/>
      <c r="AN18" s="6"/>
      <c r="AO18" s="6"/>
      <c r="AP18" s="7">
        <v>0</v>
      </c>
      <c r="AQ18" s="6"/>
      <c r="AR18" s="8"/>
      <c r="AS18" s="8"/>
      <c r="AT18" s="9">
        <v>0</v>
      </c>
      <c r="AU18" s="6"/>
      <c r="AV18" s="8"/>
      <c r="AW18" s="8"/>
      <c r="AX18" s="9">
        <v>0</v>
      </c>
      <c r="AY18" s="8">
        <v>227339.12</v>
      </c>
      <c r="AZ18" s="8">
        <v>346200</v>
      </c>
      <c r="BA18" s="8">
        <v>45</v>
      </c>
      <c r="BB18" s="7">
        <v>19.700097053726168</v>
      </c>
      <c r="BC18" s="10" t="s">
        <v>792</v>
      </c>
      <c r="BD18" s="10" t="s">
        <v>792</v>
      </c>
      <c r="BE18" s="10" t="s">
        <v>806</v>
      </c>
      <c r="BF18" s="10" t="s">
        <v>812</v>
      </c>
    </row>
    <row r="19" spans="1:58" x14ac:dyDescent="0.2">
      <c r="A19" s="5">
        <v>204269</v>
      </c>
      <c r="B19" s="6" t="s">
        <v>525</v>
      </c>
      <c r="C19" s="6">
        <v>-4093.15</v>
      </c>
      <c r="D19" s="6">
        <v>0</v>
      </c>
      <c r="E19" s="6">
        <v>0</v>
      </c>
      <c r="F19" s="7">
        <v>0</v>
      </c>
      <c r="G19" s="6">
        <v>-4093.15</v>
      </c>
      <c r="H19" s="6">
        <v>0</v>
      </c>
      <c r="I19" s="6">
        <v>0</v>
      </c>
      <c r="J19" s="7">
        <v>0</v>
      </c>
      <c r="K19" s="6"/>
      <c r="L19" s="6"/>
      <c r="M19" s="6"/>
      <c r="N19" s="7">
        <v>0</v>
      </c>
      <c r="O19" s="6"/>
      <c r="P19" s="6"/>
      <c r="Q19" s="6"/>
      <c r="R19" s="7">
        <v>0</v>
      </c>
      <c r="S19" s="6"/>
      <c r="T19" s="6"/>
      <c r="U19" s="6"/>
      <c r="V19" s="7">
        <v>0</v>
      </c>
      <c r="W19" s="6"/>
      <c r="X19" s="6"/>
      <c r="Y19" s="6"/>
      <c r="Z19" s="7">
        <v>0</v>
      </c>
      <c r="AA19" s="6"/>
      <c r="AB19" s="6"/>
      <c r="AC19" s="6"/>
      <c r="AD19" s="7">
        <v>0</v>
      </c>
      <c r="AE19" s="6"/>
      <c r="AF19" s="6"/>
      <c r="AG19" s="6"/>
      <c r="AH19" s="7">
        <v>0</v>
      </c>
      <c r="AI19" s="6"/>
      <c r="AJ19" s="6"/>
      <c r="AK19" s="6"/>
      <c r="AL19" s="7">
        <v>0</v>
      </c>
      <c r="AM19" s="6"/>
      <c r="AN19" s="6"/>
      <c r="AO19" s="6"/>
      <c r="AP19" s="7">
        <v>0</v>
      </c>
      <c r="AQ19" s="6"/>
      <c r="AR19" s="8"/>
      <c r="AS19" s="8"/>
      <c r="AT19" s="9">
        <v>0</v>
      </c>
      <c r="AU19" s="6"/>
      <c r="AV19" s="8"/>
      <c r="AW19" s="8"/>
      <c r="AX19" s="9">
        <v>0</v>
      </c>
      <c r="AY19" s="8">
        <v>-8186.3</v>
      </c>
      <c r="AZ19" s="8">
        <v>0</v>
      </c>
      <c r="BA19" s="8">
        <v>0</v>
      </c>
      <c r="BB19" s="7">
        <v>0</v>
      </c>
      <c r="BC19" s="10" t="s">
        <v>792</v>
      </c>
      <c r="BD19" s="10" t="s">
        <v>792</v>
      </c>
      <c r="BE19" s="10" t="s">
        <v>806</v>
      </c>
      <c r="BF19" s="10" t="s">
        <v>812</v>
      </c>
    </row>
    <row r="20" spans="1:58" x14ac:dyDescent="0.2">
      <c r="A20" s="5">
        <v>204496</v>
      </c>
      <c r="B20" s="6" t="s">
        <v>531</v>
      </c>
      <c r="C20" s="6">
        <v>-6470.63</v>
      </c>
      <c r="D20" s="6">
        <v>0</v>
      </c>
      <c r="E20" s="6">
        <v>0</v>
      </c>
      <c r="F20" s="7">
        <v>0</v>
      </c>
      <c r="G20" s="6">
        <v>-6470.63</v>
      </c>
      <c r="H20" s="6">
        <v>0</v>
      </c>
      <c r="I20" s="6">
        <v>0</v>
      </c>
      <c r="J20" s="7">
        <v>0</v>
      </c>
      <c r="K20" s="6"/>
      <c r="L20" s="6"/>
      <c r="M20" s="6"/>
      <c r="N20" s="7">
        <v>0</v>
      </c>
      <c r="O20" s="6"/>
      <c r="P20" s="6"/>
      <c r="Q20" s="6"/>
      <c r="R20" s="7">
        <v>0</v>
      </c>
      <c r="S20" s="6"/>
      <c r="T20" s="6"/>
      <c r="U20" s="6"/>
      <c r="V20" s="7">
        <v>0</v>
      </c>
      <c r="W20" s="6"/>
      <c r="X20" s="6"/>
      <c r="Y20" s="6"/>
      <c r="Z20" s="7">
        <v>0</v>
      </c>
      <c r="AA20" s="6"/>
      <c r="AB20" s="6"/>
      <c r="AC20" s="6"/>
      <c r="AD20" s="7">
        <v>0</v>
      </c>
      <c r="AE20" s="6"/>
      <c r="AF20" s="6"/>
      <c r="AG20" s="6"/>
      <c r="AH20" s="7">
        <v>0</v>
      </c>
      <c r="AI20" s="6"/>
      <c r="AJ20" s="6"/>
      <c r="AK20" s="6"/>
      <c r="AL20" s="7">
        <v>0</v>
      </c>
      <c r="AM20" s="6"/>
      <c r="AN20" s="6"/>
      <c r="AO20" s="6"/>
      <c r="AP20" s="7">
        <v>0</v>
      </c>
      <c r="AQ20" s="6"/>
      <c r="AR20" s="8"/>
      <c r="AS20" s="8"/>
      <c r="AT20" s="9">
        <v>0</v>
      </c>
      <c r="AU20" s="6"/>
      <c r="AV20" s="8"/>
      <c r="AW20" s="8"/>
      <c r="AX20" s="9">
        <v>0</v>
      </c>
      <c r="AY20" s="8">
        <v>-12941.26</v>
      </c>
      <c r="AZ20" s="8">
        <v>0</v>
      </c>
      <c r="BA20" s="8">
        <v>0</v>
      </c>
      <c r="BB20" s="7">
        <v>0</v>
      </c>
      <c r="BC20" s="10" t="s">
        <v>792</v>
      </c>
      <c r="BD20" s="10" t="s">
        <v>792</v>
      </c>
      <c r="BE20" s="10" t="s">
        <v>806</v>
      </c>
      <c r="BF20" s="10" t="s">
        <v>812</v>
      </c>
    </row>
    <row r="21" spans="1:58" x14ac:dyDescent="0.2">
      <c r="A21" s="5">
        <v>205283</v>
      </c>
      <c r="B21" s="6" t="s">
        <v>548</v>
      </c>
      <c r="C21" s="6">
        <v>-6800</v>
      </c>
      <c r="D21" s="6">
        <v>336240</v>
      </c>
      <c r="E21" s="6">
        <v>44</v>
      </c>
      <c r="F21" s="7">
        <v>-0.60670949321912915</v>
      </c>
      <c r="G21" s="6">
        <v>-1500</v>
      </c>
      <c r="H21" s="6">
        <v>41800</v>
      </c>
      <c r="I21" s="6">
        <v>5</v>
      </c>
      <c r="J21" s="7">
        <v>-1.1124401913875597</v>
      </c>
      <c r="K21" s="6"/>
      <c r="L21" s="6"/>
      <c r="M21" s="6"/>
      <c r="N21" s="7">
        <v>0</v>
      </c>
      <c r="O21" s="6"/>
      <c r="P21" s="6"/>
      <c r="Q21" s="6"/>
      <c r="R21" s="7">
        <v>0</v>
      </c>
      <c r="S21" s="6"/>
      <c r="T21" s="6"/>
      <c r="U21" s="6"/>
      <c r="V21" s="7">
        <v>0</v>
      </c>
      <c r="W21" s="6"/>
      <c r="X21" s="6"/>
      <c r="Y21" s="6"/>
      <c r="Z21" s="7">
        <v>0</v>
      </c>
      <c r="AA21" s="6"/>
      <c r="AB21" s="6"/>
      <c r="AC21" s="6"/>
      <c r="AD21" s="7">
        <v>0</v>
      </c>
      <c r="AE21" s="6"/>
      <c r="AF21" s="6"/>
      <c r="AG21" s="6"/>
      <c r="AH21" s="7">
        <v>0</v>
      </c>
      <c r="AI21" s="6"/>
      <c r="AJ21" s="6"/>
      <c r="AK21" s="6"/>
      <c r="AL21" s="7">
        <v>0</v>
      </c>
      <c r="AM21" s="6"/>
      <c r="AN21" s="6"/>
      <c r="AO21" s="6"/>
      <c r="AP21" s="7">
        <v>0</v>
      </c>
      <c r="AQ21" s="6"/>
      <c r="AR21" s="8"/>
      <c r="AS21" s="8"/>
      <c r="AT21" s="9">
        <v>0</v>
      </c>
      <c r="AU21" s="6"/>
      <c r="AV21" s="8"/>
      <c r="AW21" s="8"/>
      <c r="AX21" s="9">
        <v>0</v>
      </c>
      <c r="AY21" s="8">
        <v>-8300</v>
      </c>
      <c r="AZ21" s="8">
        <v>378040</v>
      </c>
      <c r="BA21" s="8">
        <v>49</v>
      </c>
      <c r="BB21" s="7">
        <v>-0.65866045921066552</v>
      </c>
      <c r="BC21" s="10" t="s">
        <v>792</v>
      </c>
      <c r="BD21" s="10" t="s">
        <v>792</v>
      </c>
      <c r="BE21" s="10" t="s">
        <v>806</v>
      </c>
      <c r="BF21" s="10" t="s">
        <v>812</v>
      </c>
    </row>
    <row r="22" spans="1:58" x14ac:dyDescent="0.2">
      <c r="A22" s="5">
        <v>207782</v>
      </c>
      <c r="B22" s="6" t="s">
        <v>603</v>
      </c>
      <c r="C22" s="6">
        <v>101919.49</v>
      </c>
      <c r="D22" s="6">
        <v>402800</v>
      </c>
      <c r="E22" s="6">
        <v>55</v>
      </c>
      <c r="F22" s="7">
        <v>7.5908259682224433</v>
      </c>
      <c r="G22" s="6">
        <v>2.4900000000000002</v>
      </c>
      <c r="H22" s="6">
        <v>0</v>
      </c>
      <c r="I22" s="6">
        <v>0</v>
      </c>
      <c r="J22" s="7">
        <v>0</v>
      </c>
      <c r="K22" s="6"/>
      <c r="L22" s="6"/>
      <c r="M22" s="6"/>
      <c r="N22" s="7">
        <v>0</v>
      </c>
      <c r="O22" s="6"/>
      <c r="P22" s="6"/>
      <c r="Q22" s="6"/>
      <c r="R22" s="7">
        <v>0</v>
      </c>
      <c r="S22" s="6"/>
      <c r="T22" s="6"/>
      <c r="U22" s="6"/>
      <c r="V22" s="7">
        <v>0</v>
      </c>
      <c r="W22" s="6"/>
      <c r="X22" s="6"/>
      <c r="Y22" s="6"/>
      <c r="Z22" s="7">
        <v>0</v>
      </c>
      <c r="AA22" s="6"/>
      <c r="AB22" s="6"/>
      <c r="AC22" s="6"/>
      <c r="AD22" s="7">
        <v>0</v>
      </c>
      <c r="AE22" s="6"/>
      <c r="AF22" s="6"/>
      <c r="AG22" s="6"/>
      <c r="AH22" s="7">
        <v>0</v>
      </c>
      <c r="AI22" s="6"/>
      <c r="AJ22" s="6"/>
      <c r="AK22" s="6"/>
      <c r="AL22" s="7">
        <v>0</v>
      </c>
      <c r="AM22" s="6"/>
      <c r="AN22" s="6"/>
      <c r="AO22" s="6"/>
      <c r="AP22" s="7">
        <v>0</v>
      </c>
      <c r="AQ22" s="6"/>
      <c r="AR22" s="8"/>
      <c r="AS22" s="8"/>
      <c r="AT22" s="9">
        <v>0</v>
      </c>
      <c r="AU22" s="6"/>
      <c r="AV22" s="8"/>
      <c r="AW22" s="8"/>
      <c r="AX22" s="9">
        <v>0</v>
      </c>
      <c r="AY22" s="8">
        <v>101921.98000000001</v>
      </c>
      <c r="AZ22" s="8">
        <v>402800</v>
      </c>
      <c r="BA22" s="8">
        <v>55</v>
      </c>
      <c r="BB22" s="7">
        <v>7.5910114200595844</v>
      </c>
      <c r="BC22" s="10" t="s">
        <v>792</v>
      </c>
      <c r="BD22" s="10" t="s">
        <v>792</v>
      </c>
      <c r="BE22" s="10" t="s">
        <v>806</v>
      </c>
      <c r="BF22" s="10" t="s">
        <v>812</v>
      </c>
    </row>
    <row r="23" spans="1:58" x14ac:dyDescent="0.2">
      <c r="A23" s="5">
        <v>208088</v>
      </c>
      <c r="B23" s="6" t="s">
        <v>614</v>
      </c>
      <c r="C23" s="6">
        <v>272100.47999999998</v>
      </c>
      <c r="D23" s="6">
        <v>363000</v>
      </c>
      <c r="E23" s="6">
        <v>50</v>
      </c>
      <c r="F23" s="7">
        <v>22.487642975206612</v>
      </c>
      <c r="G23" s="6">
        <v>221700.48000000001</v>
      </c>
      <c r="H23" s="6">
        <v>247800</v>
      </c>
      <c r="I23" s="6">
        <v>30</v>
      </c>
      <c r="J23" s="7">
        <v>27.734926876513317</v>
      </c>
      <c r="K23" s="6"/>
      <c r="L23" s="6"/>
      <c r="M23" s="6"/>
      <c r="N23" s="7">
        <v>0</v>
      </c>
      <c r="O23" s="6"/>
      <c r="P23" s="6"/>
      <c r="Q23" s="6"/>
      <c r="R23" s="7">
        <v>0</v>
      </c>
      <c r="S23" s="6"/>
      <c r="T23" s="6"/>
      <c r="U23" s="6"/>
      <c r="V23" s="7">
        <v>0</v>
      </c>
      <c r="W23" s="6"/>
      <c r="X23" s="6"/>
      <c r="Y23" s="6"/>
      <c r="Z23" s="7">
        <v>0</v>
      </c>
      <c r="AA23" s="6"/>
      <c r="AB23" s="6"/>
      <c r="AC23" s="6"/>
      <c r="AD23" s="7">
        <v>0</v>
      </c>
      <c r="AE23" s="6"/>
      <c r="AF23" s="6"/>
      <c r="AG23" s="6"/>
      <c r="AH23" s="7">
        <v>0</v>
      </c>
      <c r="AI23" s="6"/>
      <c r="AJ23" s="6"/>
      <c r="AK23" s="6"/>
      <c r="AL23" s="7">
        <v>0</v>
      </c>
      <c r="AM23" s="6"/>
      <c r="AN23" s="6"/>
      <c r="AO23" s="6"/>
      <c r="AP23" s="7">
        <v>0</v>
      </c>
      <c r="AQ23" s="6"/>
      <c r="AR23" s="8"/>
      <c r="AS23" s="8"/>
      <c r="AT23" s="9">
        <v>0</v>
      </c>
      <c r="AU23" s="6"/>
      <c r="AV23" s="8"/>
      <c r="AW23" s="8"/>
      <c r="AX23" s="9">
        <v>0</v>
      </c>
      <c r="AY23" s="8">
        <v>493800.95999999996</v>
      </c>
      <c r="AZ23" s="8">
        <v>610800</v>
      </c>
      <c r="BA23" s="8">
        <v>80</v>
      </c>
      <c r="BB23" s="7">
        <v>24.25348526522593</v>
      </c>
      <c r="BC23" s="10" t="s">
        <v>792</v>
      </c>
      <c r="BD23" s="10" t="s">
        <v>792</v>
      </c>
      <c r="BE23" s="10" t="s">
        <v>806</v>
      </c>
      <c r="BF23" s="10" t="s">
        <v>812</v>
      </c>
    </row>
    <row r="24" spans="1:58" x14ac:dyDescent="0.2">
      <c r="A24" s="5">
        <v>208179</v>
      </c>
      <c r="B24" s="6" t="s">
        <v>618</v>
      </c>
      <c r="C24" s="6">
        <v>-5400.01</v>
      </c>
      <c r="D24" s="6">
        <v>337200</v>
      </c>
      <c r="E24" s="6">
        <v>45</v>
      </c>
      <c r="F24" s="7">
        <v>-0.48042793594306049</v>
      </c>
      <c r="G24" s="6">
        <v>-5550.01</v>
      </c>
      <c r="H24" s="6">
        <v>117900</v>
      </c>
      <c r="I24" s="6">
        <v>15</v>
      </c>
      <c r="J24" s="7">
        <v>-1.4592901611535201</v>
      </c>
      <c r="K24" s="6"/>
      <c r="L24" s="6"/>
      <c r="M24" s="6"/>
      <c r="N24" s="7">
        <v>0</v>
      </c>
      <c r="O24" s="6"/>
      <c r="P24" s="6"/>
      <c r="Q24" s="6"/>
      <c r="R24" s="7">
        <v>0</v>
      </c>
      <c r="S24" s="6"/>
      <c r="T24" s="6"/>
      <c r="U24" s="6"/>
      <c r="V24" s="7">
        <v>0</v>
      </c>
      <c r="W24" s="6"/>
      <c r="X24" s="6"/>
      <c r="Y24" s="6"/>
      <c r="Z24" s="7">
        <v>0</v>
      </c>
      <c r="AA24" s="6"/>
      <c r="AB24" s="6"/>
      <c r="AC24" s="6"/>
      <c r="AD24" s="7">
        <v>0</v>
      </c>
      <c r="AE24" s="6"/>
      <c r="AF24" s="6"/>
      <c r="AG24" s="6"/>
      <c r="AH24" s="7">
        <v>0</v>
      </c>
      <c r="AI24" s="6"/>
      <c r="AJ24" s="6"/>
      <c r="AK24" s="6"/>
      <c r="AL24" s="7">
        <v>0</v>
      </c>
      <c r="AM24" s="6"/>
      <c r="AN24" s="6"/>
      <c r="AO24" s="6"/>
      <c r="AP24" s="7">
        <v>0</v>
      </c>
      <c r="AQ24" s="6"/>
      <c r="AR24" s="8"/>
      <c r="AS24" s="8"/>
      <c r="AT24" s="9">
        <v>0</v>
      </c>
      <c r="AU24" s="6"/>
      <c r="AV24" s="8"/>
      <c r="AW24" s="8"/>
      <c r="AX24" s="9">
        <v>0</v>
      </c>
      <c r="AY24" s="8">
        <v>-10950.02</v>
      </c>
      <c r="AZ24" s="8">
        <v>455100</v>
      </c>
      <c r="BA24" s="8">
        <v>60</v>
      </c>
      <c r="BB24" s="7">
        <v>-0.72182069874752808</v>
      </c>
      <c r="BC24" s="10" t="s">
        <v>792</v>
      </c>
      <c r="BD24" s="10" t="s">
        <v>792</v>
      </c>
      <c r="BE24" s="10" t="s">
        <v>806</v>
      </c>
      <c r="BF24" s="10" t="s">
        <v>812</v>
      </c>
    </row>
    <row r="25" spans="1:58" x14ac:dyDescent="0.2">
      <c r="A25" s="5">
        <v>208289</v>
      </c>
      <c r="B25" s="6" t="s">
        <v>622</v>
      </c>
      <c r="C25" s="6">
        <v>225450.06</v>
      </c>
      <c r="D25" s="6">
        <v>695400</v>
      </c>
      <c r="E25" s="6">
        <v>90</v>
      </c>
      <c r="F25" s="7">
        <v>9.726059534081104</v>
      </c>
      <c r="G25" s="6">
        <v>220500.06</v>
      </c>
      <c r="H25" s="6">
        <v>235800</v>
      </c>
      <c r="I25" s="6">
        <v>30</v>
      </c>
      <c r="J25" s="7">
        <v>28.988557506361325</v>
      </c>
      <c r="K25" s="6"/>
      <c r="L25" s="6"/>
      <c r="M25" s="6"/>
      <c r="N25" s="7">
        <v>0</v>
      </c>
      <c r="O25" s="6"/>
      <c r="P25" s="6"/>
      <c r="Q25" s="6"/>
      <c r="R25" s="7">
        <v>0</v>
      </c>
      <c r="S25" s="6"/>
      <c r="T25" s="6"/>
      <c r="U25" s="6"/>
      <c r="V25" s="7">
        <v>0</v>
      </c>
      <c r="W25" s="6"/>
      <c r="X25" s="6"/>
      <c r="Y25" s="6"/>
      <c r="Z25" s="7">
        <v>0</v>
      </c>
      <c r="AA25" s="6"/>
      <c r="AB25" s="6"/>
      <c r="AC25" s="6"/>
      <c r="AD25" s="7">
        <v>0</v>
      </c>
      <c r="AE25" s="6"/>
      <c r="AF25" s="6"/>
      <c r="AG25" s="6"/>
      <c r="AH25" s="7">
        <v>0</v>
      </c>
      <c r="AI25" s="6"/>
      <c r="AJ25" s="6"/>
      <c r="AK25" s="6"/>
      <c r="AL25" s="7">
        <v>0</v>
      </c>
      <c r="AM25" s="6"/>
      <c r="AN25" s="6"/>
      <c r="AO25" s="6"/>
      <c r="AP25" s="7">
        <v>0</v>
      </c>
      <c r="AQ25" s="6"/>
      <c r="AR25" s="8"/>
      <c r="AS25" s="8"/>
      <c r="AT25" s="9">
        <v>0</v>
      </c>
      <c r="AU25" s="6"/>
      <c r="AV25" s="8"/>
      <c r="AW25" s="8"/>
      <c r="AX25" s="9">
        <v>0</v>
      </c>
      <c r="AY25" s="8">
        <v>445950.12</v>
      </c>
      <c r="AZ25" s="8">
        <v>931200</v>
      </c>
      <c r="BA25" s="8">
        <v>120</v>
      </c>
      <c r="BB25" s="7">
        <v>14.366949742268041</v>
      </c>
      <c r="BC25" s="10" t="s">
        <v>792</v>
      </c>
      <c r="BD25" s="10" t="s">
        <v>792</v>
      </c>
      <c r="BE25" s="10" t="s">
        <v>806</v>
      </c>
      <c r="BF25" s="10" t="s">
        <v>812</v>
      </c>
    </row>
    <row r="26" spans="1:58" x14ac:dyDescent="0.2">
      <c r="A26" s="5">
        <v>209003</v>
      </c>
      <c r="B26" s="6" t="s">
        <v>641</v>
      </c>
      <c r="C26" s="6">
        <v>-12950</v>
      </c>
      <c r="D26" s="6">
        <v>0</v>
      </c>
      <c r="E26" s="6">
        <v>0</v>
      </c>
      <c r="F26" s="7">
        <v>0</v>
      </c>
      <c r="G26" s="6">
        <v>-12950</v>
      </c>
      <c r="H26" s="6">
        <v>0</v>
      </c>
      <c r="I26" s="6">
        <v>0</v>
      </c>
      <c r="J26" s="7">
        <v>0</v>
      </c>
      <c r="K26" s="6"/>
      <c r="L26" s="6"/>
      <c r="M26" s="6"/>
      <c r="N26" s="7">
        <v>0</v>
      </c>
      <c r="O26" s="6"/>
      <c r="P26" s="6"/>
      <c r="Q26" s="6"/>
      <c r="R26" s="7">
        <v>0</v>
      </c>
      <c r="S26" s="6"/>
      <c r="T26" s="6"/>
      <c r="U26" s="6"/>
      <c r="V26" s="7">
        <v>0</v>
      </c>
      <c r="W26" s="6"/>
      <c r="X26" s="6"/>
      <c r="Y26" s="6"/>
      <c r="Z26" s="7">
        <v>0</v>
      </c>
      <c r="AA26" s="6"/>
      <c r="AB26" s="6"/>
      <c r="AC26" s="6"/>
      <c r="AD26" s="7">
        <v>0</v>
      </c>
      <c r="AE26" s="6"/>
      <c r="AF26" s="6"/>
      <c r="AG26" s="6"/>
      <c r="AH26" s="7">
        <v>0</v>
      </c>
      <c r="AI26" s="6"/>
      <c r="AJ26" s="6"/>
      <c r="AK26" s="6"/>
      <c r="AL26" s="7">
        <v>0</v>
      </c>
      <c r="AM26" s="6"/>
      <c r="AN26" s="6"/>
      <c r="AO26" s="6"/>
      <c r="AP26" s="7">
        <v>0</v>
      </c>
      <c r="AQ26" s="6"/>
      <c r="AR26" s="8"/>
      <c r="AS26" s="8"/>
      <c r="AT26" s="9">
        <v>0</v>
      </c>
      <c r="AU26" s="6"/>
      <c r="AV26" s="8"/>
      <c r="AW26" s="8"/>
      <c r="AX26" s="9">
        <v>0</v>
      </c>
      <c r="AY26" s="8">
        <v>-25900</v>
      </c>
      <c r="AZ26" s="8">
        <v>0</v>
      </c>
      <c r="BA26" s="8">
        <v>0</v>
      </c>
      <c r="BB26" s="7">
        <v>0</v>
      </c>
      <c r="BC26" s="10" t="s">
        <v>792</v>
      </c>
      <c r="BD26" s="10" t="s">
        <v>792</v>
      </c>
      <c r="BE26" s="10" t="s">
        <v>806</v>
      </c>
      <c r="BF26" s="10" t="s">
        <v>812</v>
      </c>
    </row>
    <row r="27" spans="1:58" x14ac:dyDescent="0.2">
      <c r="A27" s="5">
        <v>209195</v>
      </c>
      <c r="B27" s="6" t="s">
        <v>651</v>
      </c>
      <c r="C27" s="6">
        <v>-432700</v>
      </c>
      <c r="D27" s="6">
        <v>0</v>
      </c>
      <c r="E27" s="6">
        <v>0</v>
      </c>
      <c r="F27" s="7">
        <v>0</v>
      </c>
      <c r="G27" s="6">
        <v>-432700</v>
      </c>
      <c r="H27" s="6">
        <v>0</v>
      </c>
      <c r="I27" s="6">
        <v>0</v>
      </c>
      <c r="J27" s="7">
        <v>0</v>
      </c>
      <c r="K27" s="6"/>
      <c r="L27" s="6"/>
      <c r="M27" s="6"/>
      <c r="N27" s="7">
        <v>0</v>
      </c>
      <c r="O27" s="6"/>
      <c r="P27" s="6"/>
      <c r="Q27" s="6"/>
      <c r="R27" s="7">
        <v>0</v>
      </c>
      <c r="S27" s="6"/>
      <c r="T27" s="6"/>
      <c r="U27" s="6"/>
      <c r="V27" s="7">
        <v>0</v>
      </c>
      <c r="W27" s="6"/>
      <c r="X27" s="6"/>
      <c r="Y27" s="6"/>
      <c r="Z27" s="7">
        <v>0</v>
      </c>
      <c r="AA27" s="6"/>
      <c r="AB27" s="6"/>
      <c r="AC27" s="6"/>
      <c r="AD27" s="7">
        <v>0</v>
      </c>
      <c r="AE27" s="6"/>
      <c r="AF27" s="6"/>
      <c r="AG27" s="6"/>
      <c r="AH27" s="7">
        <v>0</v>
      </c>
      <c r="AI27" s="6"/>
      <c r="AJ27" s="6"/>
      <c r="AK27" s="6"/>
      <c r="AL27" s="7">
        <v>0</v>
      </c>
      <c r="AM27" s="6"/>
      <c r="AN27" s="6"/>
      <c r="AO27" s="6"/>
      <c r="AP27" s="7">
        <v>0</v>
      </c>
      <c r="AQ27" s="6"/>
      <c r="AR27" s="8"/>
      <c r="AS27" s="8"/>
      <c r="AT27" s="9">
        <v>0</v>
      </c>
      <c r="AU27" s="6"/>
      <c r="AV27" s="8"/>
      <c r="AW27" s="8"/>
      <c r="AX27" s="9">
        <v>0</v>
      </c>
      <c r="AY27" s="8">
        <v>-865400</v>
      </c>
      <c r="AZ27" s="8">
        <v>0</v>
      </c>
      <c r="BA27" s="8">
        <v>0</v>
      </c>
      <c r="BB27" s="7">
        <v>0</v>
      </c>
      <c r="BC27" s="10" t="s">
        <v>792</v>
      </c>
      <c r="BD27" s="10" t="s">
        <v>792</v>
      </c>
      <c r="BE27" s="10" t="s">
        <v>806</v>
      </c>
      <c r="BF27" s="10" t="s">
        <v>812</v>
      </c>
    </row>
    <row r="28" spans="1:58" x14ac:dyDescent="0.2">
      <c r="A28" s="5">
        <v>209300</v>
      </c>
      <c r="B28" s="6" t="s">
        <v>362</v>
      </c>
      <c r="C28" s="6">
        <v>-1800</v>
      </c>
      <c r="D28" s="6">
        <v>0</v>
      </c>
      <c r="E28" s="6">
        <v>0</v>
      </c>
      <c r="F28" s="7">
        <v>0</v>
      </c>
      <c r="G28" s="6">
        <v>-1800</v>
      </c>
      <c r="H28" s="6">
        <v>0</v>
      </c>
      <c r="I28" s="6">
        <v>0</v>
      </c>
      <c r="J28" s="7">
        <v>0</v>
      </c>
      <c r="K28" s="6"/>
      <c r="L28" s="6"/>
      <c r="M28" s="6"/>
      <c r="N28" s="7">
        <v>0</v>
      </c>
      <c r="O28" s="6"/>
      <c r="P28" s="6"/>
      <c r="Q28" s="6"/>
      <c r="R28" s="7">
        <v>0</v>
      </c>
      <c r="S28" s="6"/>
      <c r="T28" s="6"/>
      <c r="U28" s="6"/>
      <c r="V28" s="7">
        <v>0</v>
      </c>
      <c r="W28" s="6"/>
      <c r="X28" s="6"/>
      <c r="Y28" s="6"/>
      <c r="Z28" s="7">
        <v>0</v>
      </c>
      <c r="AA28" s="6"/>
      <c r="AB28" s="6"/>
      <c r="AC28" s="6"/>
      <c r="AD28" s="7">
        <v>0</v>
      </c>
      <c r="AE28" s="6"/>
      <c r="AF28" s="6"/>
      <c r="AG28" s="6"/>
      <c r="AH28" s="7">
        <v>0</v>
      </c>
      <c r="AI28" s="6"/>
      <c r="AJ28" s="6"/>
      <c r="AK28" s="6"/>
      <c r="AL28" s="7">
        <v>0</v>
      </c>
      <c r="AM28" s="6"/>
      <c r="AN28" s="6"/>
      <c r="AO28" s="6"/>
      <c r="AP28" s="7">
        <v>0</v>
      </c>
      <c r="AQ28" s="6"/>
      <c r="AR28" s="8"/>
      <c r="AS28" s="8"/>
      <c r="AT28" s="9">
        <v>0</v>
      </c>
      <c r="AU28" s="6"/>
      <c r="AV28" s="8"/>
      <c r="AW28" s="8"/>
      <c r="AX28" s="9">
        <v>0</v>
      </c>
      <c r="AY28" s="8">
        <v>-3600</v>
      </c>
      <c r="AZ28" s="8">
        <v>0</v>
      </c>
      <c r="BA28" s="8">
        <v>0</v>
      </c>
      <c r="BB28" s="7">
        <v>0</v>
      </c>
      <c r="BC28" s="10" t="s">
        <v>792</v>
      </c>
      <c r="BD28" s="10" t="s">
        <v>792</v>
      </c>
      <c r="BE28" s="10" t="s">
        <v>806</v>
      </c>
      <c r="BF28" s="10" t="s">
        <v>812</v>
      </c>
    </row>
    <row r="29" spans="1:58" x14ac:dyDescent="0.2">
      <c r="A29" s="5">
        <v>209341</v>
      </c>
      <c r="B29" s="6" t="s">
        <v>656</v>
      </c>
      <c r="C29" s="6">
        <v>455733.48</v>
      </c>
      <c r="D29" s="6">
        <v>768340</v>
      </c>
      <c r="E29" s="6">
        <v>104</v>
      </c>
      <c r="F29" s="7">
        <v>17.79421141682068</v>
      </c>
      <c r="G29" s="6">
        <v>797233.48</v>
      </c>
      <c r="H29" s="6">
        <v>805980</v>
      </c>
      <c r="I29" s="6">
        <v>103</v>
      </c>
      <c r="J29" s="7">
        <v>30.663587036899177</v>
      </c>
      <c r="K29" s="6"/>
      <c r="L29" s="6"/>
      <c r="M29" s="6"/>
      <c r="N29" s="7">
        <v>0</v>
      </c>
      <c r="O29" s="6"/>
      <c r="P29" s="6"/>
      <c r="Q29" s="6"/>
      <c r="R29" s="7">
        <v>0</v>
      </c>
      <c r="S29" s="6"/>
      <c r="T29" s="6"/>
      <c r="U29" s="6"/>
      <c r="V29" s="7">
        <v>0</v>
      </c>
      <c r="W29" s="6"/>
      <c r="X29" s="6"/>
      <c r="Y29" s="6"/>
      <c r="Z29" s="7">
        <v>0</v>
      </c>
      <c r="AA29" s="6"/>
      <c r="AB29" s="6"/>
      <c r="AC29" s="6"/>
      <c r="AD29" s="7">
        <v>0</v>
      </c>
      <c r="AE29" s="6"/>
      <c r="AF29" s="6"/>
      <c r="AG29" s="6"/>
      <c r="AH29" s="7">
        <v>0</v>
      </c>
      <c r="AI29" s="6"/>
      <c r="AJ29" s="6"/>
      <c r="AK29" s="6"/>
      <c r="AL29" s="7">
        <v>0</v>
      </c>
      <c r="AM29" s="6"/>
      <c r="AN29" s="6"/>
      <c r="AO29" s="6"/>
      <c r="AP29" s="7">
        <v>0</v>
      </c>
      <c r="AQ29" s="6"/>
      <c r="AR29" s="8"/>
      <c r="AS29" s="8"/>
      <c r="AT29" s="9">
        <v>0</v>
      </c>
      <c r="AU29" s="6"/>
      <c r="AV29" s="8"/>
      <c r="AW29" s="8"/>
      <c r="AX29" s="9">
        <v>0</v>
      </c>
      <c r="AY29" s="8">
        <v>1252966.96</v>
      </c>
      <c r="AZ29" s="8">
        <v>1574320</v>
      </c>
      <c r="BA29" s="8">
        <v>207</v>
      </c>
      <c r="BB29" s="7">
        <v>23.876345850907057</v>
      </c>
      <c r="BC29" s="10" t="s">
        <v>792</v>
      </c>
      <c r="BD29" s="10" t="s">
        <v>792</v>
      </c>
      <c r="BE29" s="10" t="s">
        <v>806</v>
      </c>
      <c r="BF29" s="10" t="s">
        <v>812</v>
      </c>
    </row>
    <row r="30" spans="1:58" x14ac:dyDescent="0.2">
      <c r="A30" s="5">
        <v>209652</v>
      </c>
      <c r="B30" s="6" t="s">
        <v>666</v>
      </c>
      <c r="C30" s="6">
        <v>569076.21</v>
      </c>
      <c r="D30" s="6">
        <v>4902650</v>
      </c>
      <c r="E30" s="6">
        <v>615</v>
      </c>
      <c r="F30" s="7">
        <v>3.4822567998939351</v>
      </c>
      <c r="G30" s="6">
        <v>455622.16</v>
      </c>
      <c r="H30" s="6">
        <v>5236570</v>
      </c>
      <c r="I30" s="6">
        <v>653</v>
      </c>
      <c r="J30" s="7">
        <v>2.6972401705696663</v>
      </c>
      <c r="K30" s="6"/>
      <c r="L30" s="6"/>
      <c r="M30" s="6"/>
      <c r="N30" s="7">
        <v>0</v>
      </c>
      <c r="O30" s="6"/>
      <c r="P30" s="6"/>
      <c r="Q30" s="6"/>
      <c r="R30" s="7">
        <v>0</v>
      </c>
      <c r="S30" s="6"/>
      <c r="T30" s="6"/>
      <c r="U30" s="6"/>
      <c r="V30" s="7">
        <v>0</v>
      </c>
      <c r="W30" s="6"/>
      <c r="X30" s="6"/>
      <c r="Y30" s="6"/>
      <c r="Z30" s="7">
        <v>0</v>
      </c>
      <c r="AA30" s="6"/>
      <c r="AB30" s="6"/>
      <c r="AC30" s="6"/>
      <c r="AD30" s="7">
        <v>0</v>
      </c>
      <c r="AE30" s="6"/>
      <c r="AF30" s="6"/>
      <c r="AG30" s="6"/>
      <c r="AH30" s="7">
        <v>0</v>
      </c>
      <c r="AI30" s="6"/>
      <c r="AJ30" s="6"/>
      <c r="AK30" s="6"/>
      <c r="AL30" s="7">
        <v>0</v>
      </c>
      <c r="AM30" s="6"/>
      <c r="AN30" s="6"/>
      <c r="AO30" s="6"/>
      <c r="AP30" s="7">
        <v>0</v>
      </c>
      <c r="AQ30" s="6"/>
      <c r="AR30" s="8"/>
      <c r="AS30" s="8"/>
      <c r="AT30" s="9">
        <v>0</v>
      </c>
      <c r="AU30" s="6"/>
      <c r="AV30" s="8"/>
      <c r="AW30" s="8"/>
      <c r="AX30" s="9">
        <v>0</v>
      </c>
      <c r="AY30" s="8">
        <v>1024698.3699999999</v>
      </c>
      <c r="AZ30" s="8">
        <v>10139220</v>
      </c>
      <c r="BA30" s="8">
        <v>1268</v>
      </c>
      <c r="BB30" s="7">
        <v>3.0318852041873039</v>
      </c>
      <c r="BC30" s="10" t="s">
        <v>792</v>
      </c>
      <c r="BD30" s="10" t="s">
        <v>792</v>
      </c>
      <c r="BE30" s="10" t="s">
        <v>806</v>
      </c>
      <c r="BF30" s="10" t="s">
        <v>812</v>
      </c>
    </row>
    <row r="31" spans="1:58" x14ac:dyDescent="0.2">
      <c r="A31" s="5">
        <v>209702</v>
      </c>
      <c r="B31" s="6" t="s">
        <v>668</v>
      </c>
      <c r="C31" s="6">
        <v>296379.71999999997</v>
      </c>
      <c r="D31" s="6">
        <v>792840</v>
      </c>
      <c r="E31" s="6">
        <v>104</v>
      </c>
      <c r="F31" s="7">
        <v>11.214610261843498</v>
      </c>
      <c r="G31" s="6">
        <v>-620.28</v>
      </c>
      <c r="H31" s="6">
        <v>0</v>
      </c>
      <c r="I31" s="6">
        <v>0</v>
      </c>
      <c r="J31" s="7">
        <v>0</v>
      </c>
      <c r="K31" s="6"/>
      <c r="L31" s="6"/>
      <c r="M31" s="6"/>
      <c r="N31" s="7">
        <v>0</v>
      </c>
      <c r="O31" s="6"/>
      <c r="P31" s="6"/>
      <c r="Q31" s="6"/>
      <c r="R31" s="7">
        <v>0</v>
      </c>
      <c r="S31" s="6"/>
      <c r="T31" s="6"/>
      <c r="U31" s="6"/>
      <c r="V31" s="7">
        <v>0</v>
      </c>
      <c r="W31" s="6"/>
      <c r="X31" s="6"/>
      <c r="Y31" s="6"/>
      <c r="Z31" s="7">
        <v>0</v>
      </c>
      <c r="AA31" s="6"/>
      <c r="AB31" s="6"/>
      <c r="AC31" s="6"/>
      <c r="AD31" s="7">
        <v>0</v>
      </c>
      <c r="AE31" s="6"/>
      <c r="AF31" s="6"/>
      <c r="AG31" s="6"/>
      <c r="AH31" s="7">
        <v>0</v>
      </c>
      <c r="AI31" s="6"/>
      <c r="AJ31" s="6"/>
      <c r="AK31" s="6"/>
      <c r="AL31" s="7">
        <v>0</v>
      </c>
      <c r="AM31" s="6"/>
      <c r="AN31" s="6"/>
      <c r="AO31" s="6"/>
      <c r="AP31" s="7">
        <v>0</v>
      </c>
      <c r="AQ31" s="6"/>
      <c r="AR31" s="8"/>
      <c r="AS31" s="8"/>
      <c r="AT31" s="9">
        <v>0</v>
      </c>
      <c r="AU31" s="6"/>
      <c r="AV31" s="8"/>
      <c r="AW31" s="8"/>
      <c r="AX31" s="9">
        <v>0</v>
      </c>
      <c r="AY31" s="8">
        <v>295759.43999999994</v>
      </c>
      <c r="AZ31" s="8">
        <v>792840</v>
      </c>
      <c r="BA31" s="8">
        <v>104</v>
      </c>
      <c r="BB31" s="7">
        <v>11.191139700317843</v>
      </c>
      <c r="BC31" s="10" t="s">
        <v>792</v>
      </c>
      <c r="BD31" s="10" t="s">
        <v>792</v>
      </c>
      <c r="BE31" s="10" t="s">
        <v>806</v>
      </c>
      <c r="BF31" s="10" t="s">
        <v>812</v>
      </c>
    </row>
    <row r="32" spans="1:58" x14ac:dyDescent="0.2">
      <c r="A32" s="5">
        <v>209895</v>
      </c>
      <c r="B32" s="6" t="s">
        <v>675</v>
      </c>
      <c r="C32" s="6">
        <v>-3525</v>
      </c>
      <c r="D32" s="6">
        <v>254400</v>
      </c>
      <c r="E32" s="6">
        <v>35</v>
      </c>
      <c r="F32" s="7">
        <v>-0.41568396226415094</v>
      </c>
      <c r="G32" s="6">
        <v>-5275</v>
      </c>
      <c r="H32" s="6">
        <v>0</v>
      </c>
      <c r="I32" s="6">
        <v>0</v>
      </c>
      <c r="J32" s="7">
        <v>0</v>
      </c>
      <c r="K32" s="6"/>
      <c r="L32" s="6"/>
      <c r="M32" s="6"/>
      <c r="N32" s="7">
        <v>0</v>
      </c>
      <c r="O32" s="6"/>
      <c r="P32" s="6"/>
      <c r="Q32" s="6"/>
      <c r="R32" s="7">
        <v>0</v>
      </c>
      <c r="S32" s="6"/>
      <c r="T32" s="6"/>
      <c r="U32" s="6"/>
      <c r="V32" s="7">
        <v>0</v>
      </c>
      <c r="W32" s="6"/>
      <c r="X32" s="6"/>
      <c r="Y32" s="6"/>
      <c r="Z32" s="7">
        <v>0</v>
      </c>
      <c r="AA32" s="6"/>
      <c r="AB32" s="6"/>
      <c r="AC32" s="6"/>
      <c r="AD32" s="7">
        <v>0</v>
      </c>
      <c r="AE32" s="6"/>
      <c r="AF32" s="6"/>
      <c r="AG32" s="6"/>
      <c r="AH32" s="7">
        <v>0</v>
      </c>
      <c r="AI32" s="6"/>
      <c r="AJ32" s="6"/>
      <c r="AK32" s="6"/>
      <c r="AL32" s="7">
        <v>0</v>
      </c>
      <c r="AM32" s="6"/>
      <c r="AN32" s="6"/>
      <c r="AO32" s="6"/>
      <c r="AP32" s="7">
        <v>0</v>
      </c>
      <c r="AQ32" s="6"/>
      <c r="AR32" s="8"/>
      <c r="AS32" s="8"/>
      <c r="AT32" s="9">
        <v>0</v>
      </c>
      <c r="AU32" s="6"/>
      <c r="AV32" s="8"/>
      <c r="AW32" s="8"/>
      <c r="AX32" s="9">
        <v>0</v>
      </c>
      <c r="AY32" s="8">
        <v>-8800</v>
      </c>
      <c r="AZ32" s="8">
        <v>254400</v>
      </c>
      <c r="BA32" s="8">
        <v>35</v>
      </c>
      <c r="BB32" s="7">
        <v>-1.0377358490566038</v>
      </c>
      <c r="BC32" s="10" t="s">
        <v>792</v>
      </c>
      <c r="BD32" s="10" t="s">
        <v>792</v>
      </c>
      <c r="BE32" s="10" t="s">
        <v>806</v>
      </c>
      <c r="BF32" s="10" t="s">
        <v>812</v>
      </c>
    </row>
    <row r="33" spans="1:58" x14ac:dyDescent="0.2">
      <c r="A33" s="5">
        <v>204146</v>
      </c>
      <c r="B33" s="6" t="s">
        <v>732</v>
      </c>
      <c r="C33" s="6">
        <v>78858.12</v>
      </c>
      <c r="D33" s="6">
        <v>0</v>
      </c>
      <c r="E33" s="6">
        <v>0</v>
      </c>
      <c r="F33" s="7">
        <v>0</v>
      </c>
      <c r="G33" s="6">
        <v>0</v>
      </c>
      <c r="H33" s="6">
        <v>0</v>
      </c>
      <c r="I33" s="6">
        <v>0</v>
      </c>
      <c r="J33" s="7">
        <v>0</v>
      </c>
      <c r="K33" s="6"/>
      <c r="L33" s="6"/>
      <c r="M33" s="6"/>
      <c r="N33" s="7">
        <v>0</v>
      </c>
      <c r="O33" s="6"/>
      <c r="P33" s="6"/>
      <c r="Q33" s="6"/>
      <c r="R33" s="7">
        <v>0</v>
      </c>
      <c r="S33" s="6"/>
      <c r="T33" s="6"/>
      <c r="U33" s="6"/>
      <c r="V33" s="7">
        <v>0</v>
      </c>
      <c r="W33" s="6"/>
      <c r="X33" s="6"/>
      <c r="Y33" s="6"/>
      <c r="Z33" s="7">
        <v>0</v>
      </c>
      <c r="AA33" s="6"/>
      <c r="AB33" s="6"/>
      <c r="AC33" s="6"/>
      <c r="AD33" s="7">
        <v>0</v>
      </c>
      <c r="AE33" s="6"/>
      <c r="AF33" s="6"/>
      <c r="AG33" s="6"/>
      <c r="AH33" s="7">
        <v>0</v>
      </c>
      <c r="AI33" s="6"/>
      <c r="AJ33" s="6"/>
      <c r="AK33" s="6"/>
      <c r="AL33" s="7">
        <v>0</v>
      </c>
      <c r="AM33" s="6"/>
      <c r="AN33" s="6"/>
      <c r="AO33" s="6"/>
      <c r="AP33" s="7">
        <v>0</v>
      </c>
      <c r="AQ33" s="6"/>
      <c r="AR33" s="8"/>
      <c r="AS33" s="8"/>
      <c r="AT33" s="9">
        <v>0</v>
      </c>
      <c r="AU33" s="6"/>
      <c r="AV33" s="8"/>
      <c r="AW33" s="8"/>
      <c r="AX33" s="9">
        <v>0</v>
      </c>
      <c r="AY33" s="8">
        <v>78858.12</v>
      </c>
      <c r="AZ33" s="8">
        <v>0</v>
      </c>
      <c r="BA33" s="8">
        <v>0</v>
      </c>
      <c r="BB33" s="7">
        <v>0</v>
      </c>
      <c r="BC33" s="10" t="s">
        <v>792</v>
      </c>
      <c r="BD33" s="10" t="s">
        <v>792</v>
      </c>
      <c r="BE33" s="10" t="s">
        <v>806</v>
      </c>
      <c r="BF33" s="10" t="s">
        <v>812</v>
      </c>
    </row>
    <row r="34" spans="1:58" x14ac:dyDescent="0.2">
      <c r="A34" s="5">
        <v>208845</v>
      </c>
      <c r="B34" s="6" t="s">
        <v>734</v>
      </c>
      <c r="C34" s="6">
        <v>255100</v>
      </c>
      <c r="D34" s="6">
        <v>257900</v>
      </c>
      <c r="E34" s="6">
        <v>35</v>
      </c>
      <c r="F34" s="7">
        <v>29.674292361380381</v>
      </c>
      <c r="G34" s="6">
        <v>261750</v>
      </c>
      <c r="H34" s="6">
        <v>287300</v>
      </c>
      <c r="I34" s="6">
        <v>35</v>
      </c>
      <c r="J34" s="7">
        <v>28.243125652627914</v>
      </c>
      <c r="K34" s="6"/>
      <c r="L34" s="6"/>
      <c r="M34" s="6"/>
      <c r="N34" s="7">
        <v>0</v>
      </c>
      <c r="O34" s="6"/>
      <c r="P34" s="6"/>
      <c r="Q34" s="6"/>
      <c r="R34" s="7">
        <v>0</v>
      </c>
      <c r="S34" s="6"/>
      <c r="T34" s="6"/>
      <c r="U34" s="6"/>
      <c r="V34" s="7">
        <v>0</v>
      </c>
      <c r="W34" s="6"/>
      <c r="X34" s="6"/>
      <c r="Y34" s="6"/>
      <c r="Z34" s="7">
        <v>0</v>
      </c>
      <c r="AA34" s="6"/>
      <c r="AB34" s="6"/>
      <c r="AC34" s="6"/>
      <c r="AD34" s="7">
        <v>0</v>
      </c>
      <c r="AE34" s="6"/>
      <c r="AF34" s="6"/>
      <c r="AG34" s="6"/>
      <c r="AH34" s="7">
        <v>0</v>
      </c>
      <c r="AI34" s="6"/>
      <c r="AJ34" s="6"/>
      <c r="AK34" s="6"/>
      <c r="AL34" s="7">
        <v>0</v>
      </c>
      <c r="AM34" s="6"/>
      <c r="AN34" s="6"/>
      <c r="AO34" s="6"/>
      <c r="AP34" s="7">
        <v>0</v>
      </c>
      <c r="AQ34" s="6"/>
      <c r="AR34" s="8"/>
      <c r="AS34" s="8"/>
      <c r="AT34" s="9">
        <v>0</v>
      </c>
      <c r="AU34" s="6"/>
      <c r="AV34" s="8"/>
      <c r="AW34" s="8"/>
      <c r="AX34" s="9">
        <v>0</v>
      </c>
      <c r="AY34" s="8">
        <v>516850</v>
      </c>
      <c r="AZ34" s="8">
        <v>545200</v>
      </c>
      <c r="BA34" s="8">
        <v>70</v>
      </c>
      <c r="BB34" s="7">
        <v>28.440022010271463</v>
      </c>
      <c r="BC34" s="10" t="s">
        <v>792</v>
      </c>
      <c r="BD34" s="10" t="s">
        <v>792</v>
      </c>
      <c r="BE34" s="10" t="s">
        <v>806</v>
      </c>
      <c r="BF34" s="10" t="s">
        <v>812</v>
      </c>
    </row>
    <row r="35" spans="1:58" x14ac:dyDescent="0.2">
      <c r="A35" s="5">
        <v>119117</v>
      </c>
      <c r="B35" s="6" t="s">
        <v>35</v>
      </c>
      <c r="C35" s="6">
        <v>994637.06</v>
      </c>
      <c r="D35" s="6">
        <v>978470.5</v>
      </c>
      <c r="E35" s="6">
        <v>123.55</v>
      </c>
      <c r="F35" s="7">
        <v>30.495668290459449</v>
      </c>
      <c r="G35" s="6">
        <v>654983.06000000006</v>
      </c>
      <c r="H35" s="6">
        <v>1296450</v>
      </c>
      <c r="I35" s="6">
        <v>160</v>
      </c>
      <c r="J35" s="7">
        <v>15.661595017162252</v>
      </c>
      <c r="K35" s="6"/>
      <c r="L35" s="6"/>
      <c r="M35" s="6"/>
      <c r="N35" s="7">
        <v>0</v>
      </c>
      <c r="O35" s="6"/>
      <c r="P35" s="6"/>
      <c r="Q35" s="6"/>
      <c r="R35" s="7">
        <v>0</v>
      </c>
      <c r="S35" s="6"/>
      <c r="T35" s="6"/>
      <c r="U35" s="6"/>
      <c r="V35" s="7">
        <v>0</v>
      </c>
      <c r="W35" s="6"/>
      <c r="X35" s="6"/>
      <c r="Y35" s="6"/>
      <c r="Z35" s="7">
        <v>0</v>
      </c>
      <c r="AA35" s="6"/>
      <c r="AB35" s="6"/>
      <c r="AC35" s="6"/>
      <c r="AD35" s="7">
        <v>0</v>
      </c>
      <c r="AE35" s="6"/>
      <c r="AF35" s="6"/>
      <c r="AG35" s="6"/>
      <c r="AH35" s="7">
        <v>0</v>
      </c>
      <c r="AI35" s="6"/>
      <c r="AJ35" s="6"/>
      <c r="AK35" s="6"/>
      <c r="AL35" s="7">
        <v>0</v>
      </c>
      <c r="AM35" s="6"/>
      <c r="AN35" s="6"/>
      <c r="AO35" s="6"/>
      <c r="AP35" s="7">
        <v>0</v>
      </c>
      <c r="AQ35" s="6"/>
      <c r="AR35" s="8"/>
      <c r="AS35" s="8"/>
      <c r="AT35" s="9">
        <v>0</v>
      </c>
      <c r="AU35" s="6"/>
      <c r="AV35" s="8"/>
      <c r="AW35" s="8"/>
      <c r="AX35" s="9">
        <v>0</v>
      </c>
      <c r="AY35" s="8">
        <v>1649620.12</v>
      </c>
      <c r="AZ35" s="8">
        <v>2274920.5</v>
      </c>
      <c r="BA35" s="8">
        <v>283.55</v>
      </c>
      <c r="BB35" s="7">
        <v>21.75399254611315</v>
      </c>
      <c r="BC35" s="10" t="s">
        <v>792</v>
      </c>
      <c r="BD35" s="10" t="s">
        <v>792</v>
      </c>
      <c r="BE35" s="10" t="s">
        <v>806</v>
      </c>
      <c r="BF35" s="10" t="s">
        <v>813</v>
      </c>
    </row>
    <row r="36" spans="1:58" x14ac:dyDescent="0.2">
      <c r="A36" s="5">
        <v>120662</v>
      </c>
      <c r="B36" s="6" t="s">
        <v>53</v>
      </c>
      <c r="C36" s="6">
        <v>575827.55000000005</v>
      </c>
      <c r="D36" s="6">
        <v>866120</v>
      </c>
      <c r="E36" s="6">
        <v>112</v>
      </c>
      <c r="F36" s="7">
        <v>19.945072853646145</v>
      </c>
      <c r="G36" s="6">
        <v>509015.54</v>
      </c>
      <c r="H36" s="6">
        <v>624620</v>
      </c>
      <c r="I36" s="6">
        <v>77</v>
      </c>
      <c r="J36" s="7">
        <v>25.26253040248471</v>
      </c>
      <c r="K36" s="6"/>
      <c r="L36" s="6"/>
      <c r="M36" s="6"/>
      <c r="N36" s="7">
        <v>0</v>
      </c>
      <c r="O36" s="6"/>
      <c r="P36" s="6"/>
      <c r="Q36" s="6"/>
      <c r="R36" s="7">
        <v>0</v>
      </c>
      <c r="S36" s="6"/>
      <c r="T36" s="6"/>
      <c r="U36" s="6"/>
      <c r="V36" s="7">
        <v>0</v>
      </c>
      <c r="W36" s="6"/>
      <c r="X36" s="6"/>
      <c r="Y36" s="6"/>
      <c r="Z36" s="7">
        <v>0</v>
      </c>
      <c r="AA36" s="6"/>
      <c r="AB36" s="6"/>
      <c r="AC36" s="6"/>
      <c r="AD36" s="7">
        <v>0</v>
      </c>
      <c r="AE36" s="6"/>
      <c r="AF36" s="6"/>
      <c r="AG36" s="6"/>
      <c r="AH36" s="7">
        <v>0</v>
      </c>
      <c r="AI36" s="6"/>
      <c r="AJ36" s="6"/>
      <c r="AK36" s="6"/>
      <c r="AL36" s="7">
        <v>0</v>
      </c>
      <c r="AM36" s="6"/>
      <c r="AN36" s="6"/>
      <c r="AO36" s="6"/>
      <c r="AP36" s="7">
        <v>0</v>
      </c>
      <c r="AQ36" s="6"/>
      <c r="AR36" s="8"/>
      <c r="AS36" s="8"/>
      <c r="AT36" s="9">
        <v>0</v>
      </c>
      <c r="AU36" s="6"/>
      <c r="AV36" s="8"/>
      <c r="AW36" s="8"/>
      <c r="AX36" s="9">
        <v>0</v>
      </c>
      <c r="AY36" s="8">
        <v>1084843.0900000001</v>
      </c>
      <c r="AZ36" s="8">
        <v>1490740</v>
      </c>
      <c r="BA36" s="8">
        <v>189</v>
      </c>
      <c r="BB36" s="7">
        <v>21.831635764787958</v>
      </c>
      <c r="BC36" s="10" t="s">
        <v>792</v>
      </c>
      <c r="BD36" s="10" t="s">
        <v>792</v>
      </c>
      <c r="BE36" s="10" t="s">
        <v>806</v>
      </c>
      <c r="BF36" s="10" t="s">
        <v>813</v>
      </c>
    </row>
    <row r="37" spans="1:58" x14ac:dyDescent="0.2">
      <c r="A37" s="5">
        <v>148935</v>
      </c>
      <c r="B37" s="6" t="s">
        <v>149</v>
      </c>
      <c r="C37" s="6">
        <v>959705.19</v>
      </c>
      <c r="D37" s="6">
        <v>1540640</v>
      </c>
      <c r="E37" s="6">
        <v>194</v>
      </c>
      <c r="F37" s="7">
        <v>18.687789295357774</v>
      </c>
      <c r="G37" s="6">
        <v>791864.21</v>
      </c>
      <c r="H37" s="6">
        <v>828300</v>
      </c>
      <c r="I37" s="6">
        <v>105</v>
      </c>
      <c r="J37" s="7">
        <v>29.636352179162138</v>
      </c>
      <c r="K37" s="6"/>
      <c r="L37" s="6"/>
      <c r="M37" s="6"/>
      <c r="N37" s="7">
        <v>0</v>
      </c>
      <c r="O37" s="6"/>
      <c r="P37" s="6"/>
      <c r="Q37" s="6"/>
      <c r="R37" s="7">
        <v>0</v>
      </c>
      <c r="S37" s="6"/>
      <c r="T37" s="6"/>
      <c r="U37" s="6"/>
      <c r="V37" s="7">
        <v>0</v>
      </c>
      <c r="W37" s="6"/>
      <c r="X37" s="6"/>
      <c r="Y37" s="6"/>
      <c r="Z37" s="7">
        <v>0</v>
      </c>
      <c r="AA37" s="6"/>
      <c r="AB37" s="6"/>
      <c r="AC37" s="6"/>
      <c r="AD37" s="7">
        <v>0</v>
      </c>
      <c r="AE37" s="6"/>
      <c r="AF37" s="6"/>
      <c r="AG37" s="6"/>
      <c r="AH37" s="7">
        <v>0</v>
      </c>
      <c r="AI37" s="6"/>
      <c r="AJ37" s="6"/>
      <c r="AK37" s="6"/>
      <c r="AL37" s="7">
        <v>0</v>
      </c>
      <c r="AM37" s="6"/>
      <c r="AN37" s="6"/>
      <c r="AO37" s="6"/>
      <c r="AP37" s="7">
        <v>0</v>
      </c>
      <c r="AQ37" s="6"/>
      <c r="AR37" s="8"/>
      <c r="AS37" s="8"/>
      <c r="AT37" s="9">
        <v>0</v>
      </c>
      <c r="AU37" s="6"/>
      <c r="AV37" s="8"/>
      <c r="AW37" s="8"/>
      <c r="AX37" s="9">
        <v>0</v>
      </c>
      <c r="AY37" s="8">
        <v>1751569.4</v>
      </c>
      <c r="AZ37" s="8">
        <v>2368940</v>
      </c>
      <c r="BA37" s="8">
        <v>299</v>
      </c>
      <c r="BB37" s="7">
        <v>22.181685479581581</v>
      </c>
      <c r="BC37" s="10" t="s">
        <v>792</v>
      </c>
      <c r="BD37" s="10" t="s">
        <v>792</v>
      </c>
      <c r="BE37" s="10" t="s">
        <v>806</v>
      </c>
      <c r="BF37" s="10" t="s">
        <v>813</v>
      </c>
    </row>
    <row r="38" spans="1:58" x14ac:dyDescent="0.2">
      <c r="A38" s="5">
        <v>172250</v>
      </c>
      <c r="B38" s="6" t="s">
        <v>205</v>
      </c>
      <c r="C38" s="6">
        <v>-14825.33</v>
      </c>
      <c r="D38" s="6">
        <v>704125</v>
      </c>
      <c r="E38" s="6">
        <v>87.5</v>
      </c>
      <c r="F38" s="7">
        <v>-0.6316490679921889</v>
      </c>
      <c r="G38" s="6">
        <v>-13678.33</v>
      </c>
      <c r="H38" s="6">
        <v>280160</v>
      </c>
      <c r="I38" s="6">
        <v>34</v>
      </c>
      <c r="J38" s="7">
        <v>-1.513521666190748</v>
      </c>
      <c r="K38" s="6"/>
      <c r="L38" s="6"/>
      <c r="M38" s="6"/>
      <c r="N38" s="7">
        <v>0</v>
      </c>
      <c r="O38" s="6"/>
      <c r="P38" s="6"/>
      <c r="Q38" s="6"/>
      <c r="R38" s="7">
        <v>0</v>
      </c>
      <c r="S38" s="6"/>
      <c r="T38" s="6"/>
      <c r="U38" s="6"/>
      <c r="V38" s="7">
        <v>0</v>
      </c>
      <c r="W38" s="6"/>
      <c r="X38" s="6"/>
      <c r="Y38" s="6"/>
      <c r="Z38" s="7">
        <v>0</v>
      </c>
      <c r="AA38" s="6"/>
      <c r="AB38" s="6"/>
      <c r="AC38" s="6"/>
      <c r="AD38" s="7">
        <v>0</v>
      </c>
      <c r="AE38" s="6"/>
      <c r="AF38" s="6"/>
      <c r="AG38" s="6"/>
      <c r="AH38" s="7">
        <v>0</v>
      </c>
      <c r="AI38" s="6"/>
      <c r="AJ38" s="6"/>
      <c r="AK38" s="6"/>
      <c r="AL38" s="7">
        <v>0</v>
      </c>
      <c r="AM38" s="6"/>
      <c r="AN38" s="6"/>
      <c r="AO38" s="6"/>
      <c r="AP38" s="7">
        <v>0</v>
      </c>
      <c r="AQ38" s="6"/>
      <c r="AR38" s="8"/>
      <c r="AS38" s="8"/>
      <c r="AT38" s="9">
        <v>0</v>
      </c>
      <c r="AU38" s="6"/>
      <c r="AV38" s="8"/>
      <c r="AW38" s="8"/>
      <c r="AX38" s="9">
        <v>0</v>
      </c>
      <c r="AY38" s="8">
        <v>-28503.66</v>
      </c>
      <c r="AZ38" s="8">
        <v>984285</v>
      </c>
      <c r="BA38" s="8">
        <v>121.5</v>
      </c>
      <c r="BB38" s="7">
        <v>-0.86876240113381797</v>
      </c>
      <c r="BC38" s="10" t="s">
        <v>792</v>
      </c>
      <c r="BD38" s="10" t="s">
        <v>792</v>
      </c>
      <c r="BE38" s="10" t="s">
        <v>806</v>
      </c>
      <c r="BF38" s="10" t="s">
        <v>813</v>
      </c>
    </row>
    <row r="39" spans="1:58" x14ac:dyDescent="0.2">
      <c r="A39" s="5">
        <v>175565</v>
      </c>
      <c r="B39" s="6" t="s">
        <v>284</v>
      </c>
      <c r="C39" s="6">
        <v>203528.12</v>
      </c>
      <c r="D39" s="6">
        <v>394500</v>
      </c>
      <c r="E39" s="6">
        <v>50</v>
      </c>
      <c r="F39" s="7">
        <v>15.477423574144487</v>
      </c>
      <c r="G39" s="6">
        <v>153528.12</v>
      </c>
      <c r="H39" s="6">
        <v>0</v>
      </c>
      <c r="I39" s="6">
        <v>0</v>
      </c>
      <c r="J39" s="7">
        <v>0</v>
      </c>
      <c r="K39" s="6"/>
      <c r="L39" s="6"/>
      <c r="M39" s="6"/>
      <c r="N39" s="7">
        <v>0</v>
      </c>
      <c r="O39" s="6"/>
      <c r="P39" s="6"/>
      <c r="Q39" s="6"/>
      <c r="R39" s="7">
        <v>0</v>
      </c>
      <c r="S39" s="6"/>
      <c r="T39" s="6"/>
      <c r="U39" s="6"/>
      <c r="V39" s="7">
        <v>0</v>
      </c>
      <c r="W39" s="6"/>
      <c r="X39" s="6"/>
      <c r="Y39" s="6"/>
      <c r="Z39" s="7">
        <v>0</v>
      </c>
      <c r="AA39" s="6"/>
      <c r="AB39" s="6"/>
      <c r="AC39" s="6"/>
      <c r="AD39" s="7">
        <v>0</v>
      </c>
      <c r="AE39" s="6"/>
      <c r="AF39" s="6"/>
      <c r="AG39" s="6"/>
      <c r="AH39" s="7">
        <v>0</v>
      </c>
      <c r="AI39" s="6"/>
      <c r="AJ39" s="6"/>
      <c r="AK39" s="6"/>
      <c r="AL39" s="7">
        <v>0</v>
      </c>
      <c r="AM39" s="6"/>
      <c r="AN39" s="6"/>
      <c r="AO39" s="6"/>
      <c r="AP39" s="7">
        <v>0</v>
      </c>
      <c r="AQ39" s="6"/>
      <c r="AR39" s="8"/>
      <c r="AS39" s="8"/>
      <c r="AT39" s="9">
        <v>0</v>
      </c>
      <c r="AU39" s="6"/>
      <c r="AV39" s="8"/>
      <c r="AW39" s="8"/>
      <c r="AX39" s="9">
        <v>0</v>
      </c>
      <c r="AY39" s="8">
        <v>357056.24</v>
      </c>
      <c r="AZ39" s="8">
        <v>394500</v>
      </c>
      <c r="BA39" s="8">
        <v>50</v>
      </c>
      <c r="BB39" s="7">
        <v>27.152565779467679</v>
      </c>
      <c r="BC39" s="10" t="s">
        <v>792</v>
      </c>
      <c r="BD39" s="10" t="s">
        <v>792</v>
      </c>
      <c r="BE39" s="10" t="s">
        <v>806</v>
      </c>
      <c r="BF39" s="10" t="s">
        <v>813</v>
      </c>
    </row>
    <row r="40" spans="1:58" x14ac:dyDescent="0.2">
      <c r="A40" s="5">
        <v>176833</v>
      </c>
      <c r="B40" s="6" t="s">
        <v>315</v>
      </c>
      <c r="C40" s="6">
        <v>-761732.43</v>
      </c>
      <c r="D40" s="6">
        <v>7669490</v>
      </c>
      <c r="E40" s="6">
        <v>971</v>
      </c>
      <c r="F40" s="7">
        <v>-2.9795948492011859</v>
      </c>
      <c r="G40" s="6">
        <v>-407471.45</v>
      </c>
      <c r="H40" s="6">
        <v>5253750</v>
      </c>
      <c r="I40" s="6">
        <v>640</v>
      </c>
      <c r="J40" s="7">
        <v>-2.4043045348560552</v>
      </c>
      <c r="K40" s="6"/>
      <c r="L40" s="6"/>
      <c r="M40" s="6"/>
      <c r="N40" s="7">
        <v>0</v>
      </c>
      <c r="O40" s="6"/>
      <c r="P40" s="6"/>
      <c r="Q40" s="6"/>
      <c r="R40" s="7">
        <v>0</v>
      </c>
      <c r="S40" s="6"/>
      <c r="T40" s="6"/>
      <c r="U40" s="6"/>
      <c r="V40" s="7">
        <v>0</v>
      </c>
      <c r="W40" s="6"/>
      <c r="X40" s="6"/>
      <c r="Y40" s="6"/>
      <c r="Z40" s="7">
        <v>0</v>
      </c>
      <c r="AA40" s="6"/>
      <c r="AB40" s="6"/>
      <c r="AC40" s="6"/>
      <c r="AD40" s="7">
        <v>0</v>
      </c>
      <c r="AE40" s="6"/>
      <c r="AF40" s="6"/>
      <c r="AG40" s="6"/>
      <c r="AH40" s="7">
        <v>0</v>
      </c>
      <c r="AI40" s="6"/>
      <c r="AJ40" s="6"/>
      <c r="AK40" s="6"/>
      <c r="AL40" s="7">
        <v>0</v>
      </c>
      <c r="AM40" s="6"/>
      <c r="AN40" s="6"/>
      <c r="AO40" s="6"/>
      <c r="AP40" s="7">
        <v>0</v>
      </c>
      <c r="AQ40" s="6"/>
      <c r="AR40" s="8"/>
      <c r="AS40" s="8"/>
      <c r="AT40" s="9">
        <v>0</v>
      </c>
      <c r="AU40" s="6"/>
      <c r="AV40" s="8"/>
      <c r="AW40" s="8"/>
      <c r="AX40" s="9">
        <v>0</v>
      </c>
      <c r="AY40" s="8">
        <v>-1169203.8800000001</v>
      </c>
      <c r="AZ40" s="8">
        <v>12923240</v>
      </c>
      <c r="BA40" s="8">
        <v>1611</v>
      </c>
      <c r="BB40" s="7">
        <v>-2.7141890423763702</v>
      </c>
      <c r="BC40" s="10" t="s">
        <v>792</v>
      </c>
      <c r="BD40" s="10" t="s">
        <v>792</v>
      </c>
      <c r="BE40" s="10" t="s">
        <v>806</v>
      </c>
      <c r="BF40" s="10" t="s">
        <v>813</v>
      </c>
    </row>
    <row r="41" spans="1:58" x14ac:dyDescent="0.2">
      <c r="A41" s="5">
        <v>177295</v>
      </c>
      <c r="B41" s="6" t="s">
        <v>328</v>
      </c>
      <c r="C41" s="6">
        <v>862788.2</v>
      </c>
      <c r="D41" s="6">
        <v>3029220</v>
      </c>
      <c r="E41" s="6">
        <v>398</v>
      </c>
      <c r="F41" s="7">
        <v>8.5446570404262481</v>
      </c>
      <c r="G41" s="6">
        <v>195903.01</v>
      </c>
      <c r="H41" s="6">
        <v>3364900</v>
      </c>
      <c r="I41" s="6">
        <v>410</v>
      </c>
      <c r="J41" s="7">
        <v>1.8048064756753546</v>
      </c>
      <c r="K41" s="6"/>
      <c r="L41" s="6"/>
      <c r="M41" s="6"/>
      <c r="N41" s="7">
        <v>0</v>
      </c>
      <c r="O41" s="6"/>
      <c r="P41" s="6"/>
      <c r="Q41" s="6"/>
      <c r="R41" s="7">
        <v>0</v>
      </c>
      <c r="S41" s="6"/>
      <c r="T41" s="6"/>
      <c r="U41" s="6"/>
      <c r="V41" s="7">
        <v>0</v>
      </c>
      <c r="W41" s="6"/>
      <c r="X41" s="6"/>
      <c r="Y41" s="6"/>
      <c r="Z41" s="7">
        <v>0</v>
      </c>
      <c r="AA41" s="6"/>
      <c r="AB41" s="6"/>
      <c r="AC41" s="6"/>
      <c r="AD41" s="7">
        <v>0</v>
      </c>
      <c r="AE41" s="6"/>
      <c r="AF41" s="6"/>
      <c r="AG41" s="6"/>
      <c r="AH41" s="7">
        <v>0</v>
      </c>
      <c r="AI41" s="6"/>
      <c r="AJ41" s="6"/>
      <c r="AK41" s="6"/>
      <c r="AL41" s="7">
        <v>0</v>
      </c>
      <c r="AM41" s="6"/>
      <c r="AN41" s="6"/>
      <c r="AO41" s="6"/>
      <c r="AP41" s="7">
        <v>0</v>
      </c>
      <c r="AQ41" s="6"/>
      <c r="AR41" s="8"/>
      <c r="AS41" s="8"/>
      <c r="AT41" s="9">
        <v>0</v>
      </c>
      <c r="AU41" s="6"/>
      <c r="AV41" s="8"/>
      <c r="AW41" s="8"/>
      <c r="AX41" s="9">
        <v>0</v>
      </c>
      <c r="AY41" s="8">
        <v>1058691.21</v>
      </c>
      <c r="AZ41" s="8">
        <v>6394120</v>
      </c>
      <c r="BA41" s="8">
        <v>808</v>
      </c>
      <c r="BB41" s="7">
        <v>4.967178642252569</v>
      </c>
      <c r="BC41" s="10" t="s">
        <v>792</v>
      </c>
      <c r="BD41" s="10" t="s">
        <v>792</v>
      </c>
      <c r="BE41" s="10" t="s">
        <v>806</v>
      </c>
      <c r="BF41" s="10" t="s">
        <v>813</v>
      </c>
    </row>
    <row r="42" spans="1:58" x14ac:dyDescent="0.2">
      <c r="A42" s="5">
        <v>177314</v>
      </c>
      <c r="B42" s="6" t="s">
        <v>333</v>
      </c>
      <c r="C42" s="6">
        <v>-11770.18</v>
      </c>
      <c r="D42" s="6">
        <v>0</v>
      </c>
      <c r="E42" s="6">
        <v>0</v>
      </c>
      <c r="F42" s="7">
        <v>0</v>
      </c>
      <c r="G42" s="6">
        <v>-11770.18</v>
      </c>
      <c r="H42" s="6">
        <v>0</v>
      </c>
      <c r="I42" s="6">
        <v>0</v>
      </c>
      <c r="J42" s="7">
        <v>0</v>
      </c>
      <c r="K42" s="6"/>
      <c r="L42" s="6"/>
      <c r="M42" s="6"/>
      <c r="N42" s="7">
        <v>0</v>
      </c>
      <c r="O42" s="6"/>
      <c r="P42" s="6"/>
      <c r="Q42" s="6"/>
      <c r="R42" s="7">
        <v>0</v>
      </c>
      <c r="S42" s="6"/>
      <c r="T42" s="6"/>
      <c r="U42" s="6"/>
      <c r="V42" s="7">
        <v>0</v>
      </c>
      <c r="W42" s="6"/>
      <c r="X42" s="6"/>
      <c r="Y42" s="6"/>
      <c r="Z42" s="7">
        <v>0</v>
      </c>
      <c r="AA42" s="6"/>
      <c r="AB42" s="6"/>
      <c r="AC42" s="6"/>
      <c r="AD42" s="7">
        <v>0</v>
      </c>
      <c r="AE42" s="6"/>
      <c r="AF42" s="6"/>
      <c r="AG42" s="6"/>
      <c r="AH42" s="7">
        <v>0</v>
      </c>
      <c r="AI42" s="6"/>
      <c r="AJ42" s="6"/>
      <c r="AK42" s="6"/>
      <c r="AL42" s="7">
        <v>0</v>
      </c>
      <c r="AM42" s="6"/>
      <c r="AN42" s="6"/>
      <c r="AO42" s="6"/>
      <c r="AP42" s="7">
        <v>0</v>
      </c>
      <c r="AQ42" s="6"/>
      <c r="AR42" s="8"/>
      <c r="AS42" s="8"/>
      <c r="AT42" s="9">
        <v>0</v>
      </c>
      <c r="AU42" s="6"/>
      <c r="AV42" s="8"/>
      <c r="AW42" s="8"/>
      <c r="AX42" s="9">
        <v>0</v>
      </c>
      <c r="AY42" s="8">
        <v>-23540.36</v>
      </c>
      <c r="AZ42" s="8">
        <v>0</v>
      </c>
      <c r="BA42" s="8">
        <v>0</v>
      </c>
      <c r="BB42" s="7">
        <v>0</v>
      </c>
      <c r="BC42" s="10" t="s">
        <v>792</v>
      </c>
      <c r="BD42" s="10" t="s">
        <v>792</v>
      </c>
      <c r="BE42" s="10" t="s">
        <v>806</v>
      </c>
      <c r="BF42" s="10" t="s">
        <v>813</v>
      </c>
    </row>
    <row r="43" spans="1:58" x14ac:dyDescent="0.2">
      <c r="A43" s="5">
        <v>177982</v>
      </c>
      <c r="B43" s="6" t="s">
        <v>357</v>
      </c>
      <c r="C43" s="6">
        <v>284228.75</v>
      </c>
      <c r="D43" s="6">
        <v>126150</v>
      </c>
      <c r="E43" s="6">
        <v>15</v>
      </c>
      <c r="F43" s="7">
        <v>67.593043995243761</v>
      </c>
      <c r="G43" s="6">
        <v>500255.73</v>
      </c>
      <c r="H43" s="6">
        <v>707410</v>
      </c>
      <c r="I43" s="6">
        <v>86</v>
      </c>
      <c r="J43" s="7">
        <v>21.922121018928202</v>
      </c>
      <c r="K43" s="6"/>
      <c r="L43" s="6"/>
      <c r="M43" s="6"/>
      <c r="N43" s="7">
        <v>0</v>
      </c>
      <c r="O43" s="6"/>
      <c r="P43" s="6"/>
      <c r="Q43" s="6"/>
      <c r="R43" s="7">
        <v>0</v>
      </c>
      <c r="S43" s="6"/>
      <c r="T43" s="6"/>
      <c r="U43" s="6"/>
      <c r="V43" s="7">
        <v>0</v>
      </c>
      <c r="W43" s="6"/>
      <c r="X43" s="6"/>
      <c r="Y43" s="6"/>
      <c r="Z43" s="7">
        <v>0</v>
      </c>
      <c r="AA43" s="6"/>
      <c r="AB43" s="6"/>
      <c r="AC43" s="6"/>
      <c r="AD43" s="7">
        <v>0</v>
      </c>
      <c r="AE43" s="6"/>
      <c r="AF43" s="6"/>
      <c r="AG43" s="6"/>
      <c r="AH43" s="7">
        <v>0</v>
      </c>
      <c r="AI43" s="6"/>
      <c r="AJ43" s="6"/>
      <c r="AK43" s="6"/>
      <c r="AL43" s="7">
        <v>0</v>
      </c>
      <c r="AM43" s="6"/>
      <c r="AN43" s="6"/>
      <c r="AO43" s="6"/>
      <c r="AP43" s="7">
        <v>0</v>
      </c>
      <c r="AQ43" s="6"/>
      <c r="AR43" s="8"/>
      <c r="AS43" s="8"/>
      <c r="AT43" s="9">
        <v>0</v>
      </c>
      <c r="AU43" s="6"/>
      <c r="AV43" s="8"/>
      <c r="AW43" s="8"/>
      <c r="AX43" s="9">
        <v>0</v>
      </c>
      <c r="AY43" s="8">
        <v>784484.48</v>
      </c>
      <c r="AZ43" s="8">
        <v>833560</v>
      </c>
      <c r="BA43" s="8">
        <v>101</v>
      </c>
      <c r="BB43" s="7">
        <v>28.233761696818465</v>
      </c>
      <c r="BC43" s="10" t="s">
        <v>792</v>
      </c>
      <c r="BD43" s="10" t="s">
        <v>792</v>
      </c>
      <c r="BE43" s="10" t="s">
        <v>806</v>
      </c>
      <c r="BF43" s="10" t="s">
        <v>813</v>
      </c>
    </row>
    <row r="44" spans="1:58" x14ac:dyDescent="0.2">
      <c r="A44" s="5">
        <v>178019</v>
      </c>
      <c r="B44" s="6" t="s">
        <v>358</v>
      </c>
      <c r="C44" s="6">
        <v>0</v>
      </c>
      <c r="D44" s="6">
        <v>0</v>
      </c>
      <c r="E44" s="6">
        <v>0</v>
      </c>
      <c r="F44" s="7">
        <v>0</v>
      </c>
      <c r="G44" s="6">
        <v>0</v>
      </c>
      <c r="H44" s="6">
        <v>0</v>
      </c>
      <c r="I44" s="6">
        <v>0</v>
      </c>
      <c r="J44" s="7">
        <v>0</v>
      </c>
      <c r="K44" s="6"/>
      <c r="L44" s="6"/>
      <c r="M44" s="6"/>
      <c r="N44" s="7">
        <v>0</v>
      </c>
      <c r="O44" s="6"/>
      <c r="P44" s="6"/>
      <c r="Q44" s="6"/>
      <c r="R44" s="7">
        <v>0</v>
      </c>
      <c r="S44" s="6"/>
      <c r="T44" s="6"/>
      <c r="U44" s="6"/>
      <c r="V44" s="7">
        <v>0</v>
      </c>
      <c r="W44" s="6"/>
      <c r="X44" s="6"/>
      <c r="Y44" s="6"/>
      <c r="Z44" s="7">
        <v>0</v>
      </c>
      <c r="AA44" s="6"/>
      <c r="AB44" s="6"/>
      <c r="AC44" s="6"/>
      <c r="AD44" s="7">
        <v>0</v>
      </c>
      <c r="AE44" s="6"/>
      <c r="AF44" s="6"/>
      <c r="AG44" s="6"/>
      <c r="AH44" s="7">
        <v>0</v>
      </c>
      <c r="AI44" s="6"/>
      <c r="AJ44" s="6"/>
      <c r="AK44" s="6"/>
      <c r="AL44" s="7">
        <v>0</v>
      </c>
      <c r="AM44" s="6"/>
      <c r="AN44" s="6"/>
      <c r="AO44" s="6"/>
      <c r="AP44" s="7">
        <v>0</v>
      </c>
      <c r="AQ44" s="6"/>
      <c r="AR44" s="8"/>
      <c r="AS44" s="8"/>
      <c r="AT44" s="9">
        <v>0</v>
      </c>
      <c r="AU44" s="6"/>
      <c r="AV44" s="8"/>
      <c r="AW44" s="8"/>
      <c r="AX44" s="9">
        <v>0</v>
      </c>
      <c r="AY44" s="8">
        <v>0</v>
      </c>
      <c r="AZ44" s="8">
        <v>0</v>
      </c>
      <c r="BA44" s="8">
        <v>0</v>
      </c>
      <c r="BB44" s="7">
        <v>0</v>
      </c>
      <c r="BC44" s="10" t="s">
        <v>792</v>
      </c>
      <c r="BD44" s="10" t="s">
        <v>792</v>
      </c>
      <c r="BE44" s="10" t="s">
        <v>806</v>
      </c>
      <c r="BF44" s="10" t="s">
        <v>812</v>
      </c>
    </row>
    <row r="45" spans="1:58" x14ac:dyDescent="0.2">
      <c r="A45" s="5">
        <v>178031</v>
      </c>
      <c r="B45" s="6" t="s">
        <v>186</v>
      </c>
      <c r="C45" s="6">
        <v>62797.52</v>
      </c>
      <c r="D45" s="6">
        <v>1222590</v>
      </c>
      <c r="E45" s="6">
        <v>154</v>
      </c>
      <c r="F45" s="7">
        <v>1.5409299928839595</v>
      </c>
      <c r="G45" s="6">
        <v>-54284.480000000003</v>
      </c>
      <c r="H45" s="6">
        <v>894600</v>
      </c>
      <c r="I45" s="6">
        <v>110</v>
      </c>
      <c r="J45" s="7">
        <v>-1.8810852671585065</v>
      </c>
      <c r="K45" s="6"/>
      <c r="L45" s="6"/>
      <c r="M45" s="6"/>
      <c r="N45" s="7">
        <v>0</v>
      </c>
      <c r="O45" s="6"/>
      <c r="P45" s="6"/>
      <c r="Q45" s="6"/>
      <c r="R45" s="7">
        <v>0</v>
      </c>
      <c r="S45" s="6"/>
      <c r="T45" s="6"/>
      <c r="U45" s="6"/>
      <c r="V45" s="7">
        <v>0</v>
      </c>
      <c r="W45" s="6"/>
      <c r="X45" s="6"/>
      <c r="Y45" s="6"/>
      <c r="Z45" s="7">
        <v>0</v>
      </c>
      <c r="AA45" s="6"/>
      <c r="AB45" s="6"/>
      <c r="AC45" s="6"/>
      <c r="AD45" s="7">
        <v>0</v>
      </c>
      <c r="AE45" s="6"/>
      <c r="AF45" s="6"/>
      <c r="AG45" s="6"/>
      <c r="AH45" s="7">
        <v>0</v>
      </c>
      <c r="AI45" s="6"/>
      <c r="AJ45" s="6"/>
      <c r="AK45" s="6"/>
      <c r="AL45" s="7">
        <v>0</v>
      </c>
      <c r="AM45" s="6"/>
      <c r="AN45" s="6"/>
      <c r="AO45" s="6"/>
      <c r="AP45" s="7">
        <v>0</v>
      </c>
      <c r="AQ45" s="6"/>
      <c r="AR45" s="8"/>
      <c r="AS45" s="8"/>
      <c r="AT45" s="9">
        <v>0</v>
      </c>
      <c r="AU45" s="6"/>
      <c r="AV45" s="8"/>
      <c r="AW45" s="8"/>
      <c r="AX45" s="9">
        <v>0</v>
      </c>
      <c r="AY45" s="8">
        <v>8513.0399999999936</v>
      </c>
      <c r="AZ45" s="8">
        <v>2117190</v>
      </c>
      <c r="BA45" s="8">
        <v>264</v>
      </c>
      <c r="BB45" s="7">
        <v>0.12062743542147839</v>
      </c>
      <c r="BC45" s="10" t="s">
        <v>792</v>
      </c>
      <c r="BD45" s="10" t="s">
        <v>792</v>
      </c>
      <c r="BE45" s="10" t="s">
        <v>806</v>
      </c>
      <c r="BF45" s="10" t="s">
        <v>813</v>
      </c>
    </row>
    <row r="46" spans="1:58" x14ac:dyDescent="0.2">
      <c r="A46" s="5">
        <v>178626</v>
      </c>
      <c r="B46" s="6" t="s">
        <v>382</v>
      </c>
      <c r="C46" s="6">
        <v>-503.36</v>
      </c>
      <c r="D46" s="6">
        <v>0</v>
      </c>
      <c r="E46" s="6">
        <v>0</v>
      </c>
      <c r="F46" s="7">
        <v>0</v>
      </c>
      <c r="G46" s="6">
        <v>-4503.3599999999997</v>
      </c>
      <c r="H46" s="6">
        <v>85100</v>
      </c>
      <c r="I46" s="6">
        <v>10</v>
      </c>
      <c r="J46" s="7">
        <v>-1.6404719153936544</v>
      </c>
      <c r="K46" s="6"/>
      <c r="L46" s="6"/>
      <c r="M46" s="6"/>
      <c r="N46" s="7">
        <v>0</v>
      </c>
      <c r="O46" s="6"/>
      <c r="P46" s="6"/>
      <c r="Q46" s="6"/>
      <c r="R46" s="7">
        <v>0</v>
      </c>
      <c r="S46" s="6"/>
      <c r="T46" s="6"/>
      <c r="U46" s="6"/>
      <c r="V46" s="7">
        <v>0</v>
      </c>
      <c r="W46" s="6"/>
      <c r="X46" s="6"/>
      <c r="Y46" s="6"/>
      <c r="Z46" s="7">
        <v>0</v>
      </c>
      <c r="AA46" s="6"/>
      <c r="AB46" s="6"/>
      <c r="AC46" s="6"/>
      <c r="AD46" s="7">
        <v>0</v>
      </c>
      <c r="AE46" s="6"/>
      <c r="AF46" s="6"/>
      <c r="AG46" s="6"/>
      <c r="AH46" s="7">
        <v>0</v>
      </c>
      <c r="AI46" s="6"/>
      <c r="AJ46" s="6"/>
      <c r="AK46" s="6"/>
      <c r="AL46" s="7">
        <v>0</v>
      </c>
      <c r="AM46" s="6"/>
      <c r="AN46" s="6"/>
      <c r="AO46" s="6"/>
      <c r="AP46" s="7">
        <v>0</v>
      </c>
      <c r="AQ46" s="6"/>
      <c r="AR46" s="8"/>
      <c r="AS46" s="8"/>
      <c r="AT46" s="9">
        <v>0</v>
      </c>
      <c r="AU46" s="6"/>
      <c r="AV46" s="8"/>
      <c r="AW46" s="8"/>
      <c r="AX46" s="9">
        <v>0</v>
      </c>
      <c r="AY46" s="8">
        <v>-5006.7199999999993</v>
      </c>
      <c r="AZ46" s="8">
        <v>85100</v>
      </c>
      <c r="BA46" s="8">
        <v>10</v>
      </c>
      <c r="BB46" s="7">
        <v>-1.7650011750881314</v>
      </c>
      <c r="BC46" s="10" t="s">
        <v>792</v>
      </c>
      <c r="BD46" s="10" t="s">
        <v>792</v>
      </c>
      <c r="BE46" s="10" t="s">
        <v>806</v>
      </c>
      <c r="BF46" s="10" t="s">
        <v>813</v>
      </c>
    </row>
    <row r="47" spans="1:58" x14ac:dyDescent="0.2">
      <c r="A47" s="5">
        <v>179879</v>
      </c>
      <c r="B47" s="6" t="s">
        <v>424</v>
      </c>
      <c r="C47" s="6">
        <v>285820.34999999998</v>
      </c>
      <c r="D47" s="6">
        <v>291900</v>
      </c>
      <c r="E47" s="6">
        <v>35</v>
      </c>
      <c r="F47" s="7">
        <v>29.375164439876666</v>
      </c>
      <c r="G47" s="6">
        <v>256733.35</v>
      </c>
      <c r="H47" s="6">
        <v>525100</v>
      </c>
      <c r="I47" s="6">
        <v>65</v>
      </c>
      <c r="J47" s="7">
        <v>15.156606075033327</v>
      </c>
      <c r="K47" s="6"/>
      <c r="L47" s="6"/>
      <c r="M47" s="6"/>
      <c r="N47" s="7">
        <v>0</v>
      </c>
      <c r="O47" s="6"/>
      <c r="P47" s="6"/>
      <c r="Q47" s="6"/>
      <c r="R47" s="7">
        <v>0</v>
      </c>
      <c r="S47" s="6"/>
      <c r="T47" s="6"/>
      <c r="U47" s="6"/>
      <c r="V47" s="7">
        <v>0</v>
      </c>
      <c r="W47" s="6"/>
      <c r="X47" s="6"/>
      <c r="Y47" s="6"/>
      <c r="Z47" s="7">
        <v>0</v>
      </c>
      <c r="AA47" s="6"/>
      <c r="AB47" s="6"/>
      <c r="AC47" s="6"/>
      <c r="AD47" s="7">
        <v>0</v>
      </c>
      <c r="AE47" s="6"/>
      <c r="AF47" s="6"/>
      <c r="AG47" s="6"/>
      <c r="AH47" s="7">
        <v>0</v>
      </c>
      <c r="AI47" s="6"/>
      <c r="AJ47" s="6"/>
      <c r="AK47" s="6"/>
      <c r="AL47" s="7">
        <v>0</v>
      </c>
      <c r="AM47" s="6"/>
      <c r="AN47" s="6"/>
      <c r="AO47" s="6"/>
      <c r="AP47" s="7">
        <v>0</v>
      </c>
      <c r="AQ47" s="6"/>
      <c r="AR47" s="8"/>
      <c r="AS47" s="8"/>
      <c r="AT47" s="9">
        <v>0</v>
      </c>
      <c r="AU47" s="6"/>
      <c r="AV47" s="8"/>
      <c r="AW47" s="8"/>
      <c r="AX47" s="9">
        <v>0</v>
      </c>
      <c r="AY47" s="8">
        <v>542553.69999999995</v>
      </c>
      <c r="AZ47" s="8">
        <v>817000</v>
      </c>
      <c r="BA47" s="8">
        <v>100</v>
      </c>
      <c r="BB47" s="7">
        <v>19.922412484700121</v>
      </c>
      <c r="BC47" s="10" t="s">
        <v>792</v>
      </c>
      <c r="BD47" s="10" t="s">
        <v>792</v>
      </c>
      <c r="BE47" s="10" t="s">
        <v>806</v>
      </c>
      <c r="BF47" s="10" t="s">
        <v>813</v>
      </c>
    </row>
    <row r="48" spans="1:58" x14ac:dyDescent="0.2">
      <c r="A48" s="5">
        <v>201578</v>
      </c>
      <c r="B48" s="6" t="s">
        <v>456</v>
      </c>
      <c r="C48" s="6">
        <v>109579.17</v>
      </c>
      <c r="D48" s="6">
        <v>114885</v>
      </c>
      <c r="E48" s="6">
        <v>13.5</v>
      </c>
      <c r="F48" s="7">
        <v>28.61448491970231</v>
      </c>
      <c r="G48" s="6">
        <v>71894.17</v>
      </c>
      <c r="H48" s="6">
        <v>12765</v>
      </c>
      <c r="I48" s="6">
        <v>1.5</v>
      </c>
      <c r="J48" s="7">
        <v>174.59610419114767</v>
      </c>
      <c r="K48" s="6"/>
      <c r="L48" s="6"/>
      <c r="M48" s="6"/>
      <c r="N48" s="7">
        <v>0</v>
      </c>
      <c r="O48" s="6"/>
      <c r="P48" s="6"/>
      <c r="Q48" s="6"/>
      <c r="R48" s="7">
        <v>0</v>
      </c>
      <c r="S48" s="6"/>
      <c r="T48" s="6"/>
      <c r="U48" s="6"/>
      <c r="V48" s="7">
        <v>0</v>
      </c>
      <c r="W48" s="6"/>
      <c r="X48" s="6"/>
      <c r="Y48" s="6"/>
      <c r="Z48" s="7">
        <v>0</v>
      </c>
      <c r="AA48" s="6"/>
      <c r="AB48" s="6"/>
      <c r="AC48" s="6"/>
      <c r="AD48" s="7">
        <v>0</v>
      </c>
      <c r="AE48" s="6"/>
      <c r="AF48" s="6"/>
      <c r="AG48" s="6"/>
      <c r="AH48" s="7">
        <v>0</v>
      </c>
      <c r="AI48" s="6"/>
      <c r="AJ48" s="6"/>
      <c r="AK48" s="6"/>
      <c r="AL48" s="7">
        <v>0</v>
      </c>
      <c r="AM48" s="6"/>
      <c r="AN48" s="6"/>
      <c r="AO48" s="6"/>
      <c r="AP48" s="7">
        <v>0</v>
      </c>
      <c r="AQ48" s="6"/>
      <c r="AR48" s="8"/>
      <c r="AS48" s="8"/>
      <c r="AT48" s="9">
        <v>0</v>
      </c>
      <c r="AU48" s="6"/>
      <c r="AV48" s="8"/>
      <c r="AW48" s="8"/>
      <c r="AX48" s="9">
        <v>0</v>
      </c>
      <c r="AY48" s="8">
        <v>181473.34</v>
      </c>
      <c r="AZ48" s="8">
        <v>127650</v>
      </c>
      <c r="BA48" s="8">
        <v>15</v>
      </c>
      <c r="BB48" s="7">
        <v>42.649433607520564</v>
      </c>
      <c r="BC48" s="10" t="s">
        <v>792</v>
      </c>
      <c r="BD48" s="10" t="s">
        <v>792</v>
      </c>
      <c r="BE48" s="10" t="s">
        <v>806</v>
      </c>
      <c r="BF48" s="10" t="s">
        <v>813</v>
      </c>
    </row>
    <row r="49" spans="1:58" x14ac:dyDescent="0.2">
      <c r="A49" s="5">
        <v>202839</v>
      </c>
      <c r="B49" s="6" t="s">
        <v>480</v>
      </c>
      <c r="C49" s="6">
        <v>-16636.650000000001</v>
      </c>
      <c r="D49" s="6">
        <v>0</v>
      </c>
      <c r="E49" s="6">
        <v>0</v>
      </c>
      <c r="F49" s="7">
        <v>0</v>
      </c>
      <c r="G49" s="6">
        <v>-16636.650000000001</v>
      </c>
      <c r="H49" s="6">
        <v>0</v>
      </c>
      <c r="I49" s="6">
        <v>0</v>
      </c>
      <c r="J49" s="7">
        <v>0</v>
      </c>
      <c r="K49" s="6"/>
      <c r="L49" s="6"/>
      <c r="M49" s="6"/>
      <c r="N49" s="7">
        <v>0</v>
      </c>
      <c r="O49" s="6"/>
      <c r="P49" s="6"/>
      <c r="Q49" s="6"/>
      <c r="R49" s="7">
        <v>0</v>
      </c>
      <c r="S49" s="6"/>
      <c r="T49" s="6"/>
      <c r="U49" s="6"/>
      <c r="V49" s="7">
        <v>0</v>
      </c>
      <c r="W49" s="6"/>
      <c r="X49" s="6"/>
      <c r="Y49" s="6"/>
      <c r="Z49" s="7">
        <v>0</v>
      </c>
      <c r="AA49" s="6"/>
      <c r="AB49" s="6"/>
      <c r="AC49" s="6"/>
      <c r="AD49" s="7">
        <v>0</v>
      </c>
      <c r="AE49" s="6"/>
      <c r="AF49" s="6"/>
      <c r="AG49" s="6"/>
      <c r="AH49" s="7">
        <v>0</v>
      </c>
      <c r="AI49" s="6"/>
      <c r="AJ49" s="6"/>
      <c r="AK49" s="6"/>
      <c r="AL49" s="7">
        <v>0</v>
      </c>
      <c r="AM49" s="6"/>
      <c r="AN49" s="6"/>
      <c r="AO49" s="6"/>
      <c r="AP49" s="7">
        <v>0</v>
      </c>
      <c r="AQ49" s="6"/>
      <c r="AR49" s="8"/>
      <c r="AS49" s="8"/>
      <c r="AT49" s="9">
        <v>0</v>
      </c>
      <c r="AU49" s="6"/>
      <c r="AV49" s="8"/>
      <c r="AW49" s="8"/>
      <c r="AX49" s="9">
        <v>0</v>
      </c>
      <c r="AY49" s="8">
        <v>-33273.300000000003</v>
      </c>
      <c r="AZ49" s="8">
        <v>0</v>
      </c>
      <c r="BA49" s="8">
        <v>0</v>
      </c>
      <c r="BB49" s="7">
        <v>0</v>
      </c>
      <c r="BC49" s="10" t="s">
        <v>792</v>
      </c>
      <c r="BD49" s="10" t="s">
        <v>792</v>
      </c>
      <c r="BE49" s="10" t="s">
        <v>806</v>
      </c>
      <c r="BF49" s="10" t="s">
        <v>813</v>
      </c>
    </row>
    <row r="50" spans="1:58" x14ac:dyDescent="0.2">
      <c r="A50" s="5">
        <v>202840</v>
      </c>
      <c r="B50" s="6" t="s">
        <v>481</v>
      </c>
      <c r="C50" s="6">
        <v>-21350</v>
      </c>
      <c r="D50" s="6">
        <v>0</v>
      </c>
      <c r="E50" s="6">
        <v>0</v>
      </c>
      <c r="F50" s="7">
        <v>0</v>
      </c>
      <c r="G50" s="6">
        <v>-21350</v>
      </c>
      <c r="H50" s="6">
        <v>0</v>
      </c>
      <c r="I50" s="6">
        <v>0</v>
      </c>
      <c r="J50" s="7">
        <v>0</v>
      </c>
      <c r="K50" s="6"/>
      <c r="L50" s="6"/>
      <c r="M50" s="6"/>
      <c r="N50" s="7">
        <v>0</v>
      </c>
      <c r="O50" s="6"/>
      <c r="P50" s="6"/>
      <c r="Q50" s="6"/>
      <c r="R50" s="7">
        <v>0</v>
      </c>
      <c r="S50" s="6"/>
      <c r="T50" s="6"/>
      <c r="U50" s="6"/>
      <c r="V50" s="7">
        <v>0</v>
      </c>
      <c r="W50" s="6"/>
      <c r="X50" s="6"/>
      <c r="Y50" s="6"/>
      <c r="Z50" s="7">
        <v>0</v>
      </c>
      <c r="AA50" s="6"/>
      <c r="AB50" s="6"/>
      <c r="AC50" s="6"/>
      <c r="AD50" s="7">
        <v>0</v>
      </c>
      <c r="AE50" s="6"/>
      <c r="AF50" s="6"/>
      <c r="AG50" s="6"/>
      <c r="AH50" s="7">
        <v>0</v>
      </c>
      <c r="AI50" s="6"/>
      <c r="AJ50" s="6"/>
      <c r="AK50" s="6"/>
      <c r="AL50" s="7">
        <v>0</v>
      </c>
      <c r="AM50" s="6"/>
      <c r="AN50" s="6"/>
      <c r="AO50" s="6"/>
      <c r="AP50" s="7">
        <v>0</v>
      </c>
      <c r="AQ50" s="6"/>
      <c r="AR50" s="8"/>
      <c r="AS50" s="8"/>
      <c r="AT50" s="9">
        <v>0</v>
      </c>
      <c r="AU50" s="6"/>
      <c r="AV50" s="8"/>
      <c r="AW50" s="8"/>
      <c r="AX50" s="9">
        <v>0</v>
      </c>
      <c r="AY50" s="8">
        <v>-42700</v>
      </c>
      <c r="AZ50" s="8">
        <v>0</v>
      </c>
      <c r="BA50" s="8">
        <v>0</v>
      </c>
      <c r="BB50" s="7">
        <v>0</v>
      </c>
      <c r="BC50" s="10" t="s">
        <v>792</v>
      </c>
      <c r="BD50" s="10" t="s">
        <v>792</v>
      </c>
      <c r="BE50" s="10" t="s">
        <v>806</v>
      </c>
      <c r="BF50" s="10" t="s">
        <v>813</v>
      </c>
    </row>
    <row r="51" spans="1:58" x14ac:dyDescent="0.2">
      <c r="A51" s="5">
        <v>202850</v>
      </c>
      <c r="B51" s="6" t="s">
        <v>483</v>
      </c>
      <c r="C51" s="6">
        <v>-157649.32999999999</v>
      </c>
      <c r="D51" s="6">
        <v>4235000</v>
      </c>
      <c r="E51" s="6">
        <v>525</v>
      </c>
      <c r="F51" s="7">
        <v>-1.1167603069657615</v>
      </c>
      <c r="G51" s="6">
        <v>93507.7</v>
      </c>
      <c r="H51" s="6">
        <v>3241840</v>
      </c>
      <c r="I51" s="6">
        <v>391</v>
      </c>
      <c r="J51" s="7">
        <v>0.89416464106803539</v>
      </c>
      <c r="K51" s="6"/>
      <c r="L51" s="6"/>
      <c r="M51" s="6"/>
      <c r="N51" s="7">
        <v>0</v>
      </c>
      <c r="O51" s="6"/>
      <c r="P51" s="6"/>
      <c r="Q51" s="6"/>
      <c r="R51" s="7">
        <v>0</v>
      </c>
      <c r="S51" s="6"/>
      <c r="T51" s="6"/>
      <c r="U51" s="6"/>
      <c r="V51" s="7">
        <v>0</v>
      </c>
      <c r="W51" s="6"/>
      <c r="X51" s="6"/>
      <c r="Y51" s="6"/>
      <c r="Z51" s="7">
        <v>0</v>
      </c>
      <c r="AA51" s="6"/>
      <c r="AB51" s="6"/>
      <c r="AC51" s="6"/>
      <c r="AD51" s="7">
        <v>0</v>
      </c>
      <c r="AE51" s="6"/>
      <c r="AF51" s="6"/>
      <c r="AG51" s="6"/>
      <c r="AH51" s="7">
        <v>0</v>
      </c>
      <c r="AI51" s="6"/>
      <c r="AJ51" s="6"/>
      <c r="AK51" s="6"/>
      <c r="AL51" s="7">
        <v>0</v>
      </c>
      <c r="AM51" s="6"/>
      <c r="AN51" s="6"/>
      <c r="AO51" s="6"/>
      <c r="AP51" s="7">
        <v>0</v>
      </c>
      <c r="AQ51" s="6"/>
      <c r="AR51" s="8"/>
      <c r="AS51" s="8"/>
      <c r="AT51" s="9">
        <v>0</v>
      </c>
      <c r="AU51" s="6"/>
      <c r="AV51" s="8"/>
      <c r="AW51" s="8"/>
      <c r="AX51" s="9">
        <v>0</v>
      </c>
      <c r="AY51" s="8">
        <v>-64141.62999999999</v>
      </c>
      <c r="AZ51" s="8">
        <v>7476840</v>
      </c>
      <c r="BA51" s="8">
        <v>916</v>
      </c>
      <c r="BB51" s="7">
        <v>-0.25736125154477019</v>
      </c>
      <c r="BC51" s="10" t="s">
        <v>792</v>
      </c>
      <c r="BD51" s="10" t="s">
        <v>792</v>
      </c>
      <c r="BE51" s="10" t="s">
        <v>806</v>
      </c>
      <c r="BF51" s="10" t="s">
        <v>813</v>
      </c>
    </row>
    <row r="52" spans="1:58" x14ac:dyDescent="0.2">
      <c r="A52" s="5">
        <v>202852</v>
      </c>
      <c r="B52" s="6" t="s">
        <v>484</v>
      </c>
      <c r="C52" s="6">
        <v>180098.82</v>
      </c>
      <c r="D52" s="6">
        <v>404275</v>
      </c>
      <c r="E52" s="6">
        <v>52.5</v>
      </c>
      <c r="F52" s="7">
        <v>13.364577577144271</v>
      </c>
      <c r="G52" s="6">
        <v>-7101.18</v>
      </c>
      <c r="H52" s="6">
        <v>94100</v>
      </c>
      <c r="I52" s="6">
        <v>10</v>
      </c>
      <c r="J52" s="7">
        <v>-2.3393897980871414</v>
      </c>
      <c r="K52" s="6"/>
      <c r="L52" s="6"/>
      <c r="M52" s="6"/>
      <c r="N52" s="7">
        <v>0</v>
      </c>
      <c r="O52" s="6"/>
      <c r="P52" s="6"/>
      <c r="Q52" s="6"/>
      <c r="R52" s="7">
        <v>0</v>
      </c>
      <c r="S52" s="6"/>
      <c r="T52" s="6"/>
      <c r="U52" s="6"/>
      <c r="V52" s="7">
        <v>0</v>
      </c>
      <c r="W52" s="6"/>
      <c r="X52" s="6"/>
      <c r="Y52" s="6"/>
      <c r="Z52" s="7">
        <v>0</v>
      </c>
      <c r="AA52" s="6"/>
      <c r="AB52" s="6"/>
      <c r="AC52" s="6"/>
      <c r="AD52" s="7">
        <v>0</v>
      </c>
      <c r="AE52" s="6"/>
      <c r="AF52" s="6"/>
      <c r="AG52" s="6"/>
      <c r="AH52" s="7">
        <v>0</v>
      </c>
      <c r="AI52" s="6"/>
      <c r="AJ52" s="6"/>
      <c r="AK52" s="6"/>
      <c r="AL52" s="7">
        <v>0</v>
      </c>
      <c r="AM52" s="6"/>
      <c r="AN52" s="6"/>
      <c r="AO52" s="6"/>
      <c r="AP52" s="7">
        <v>0</v>
      </c>
      <c r="AQ52" s="6"/>
      <c r="AR52" s="8"/>
      <c r="AS52" s="8"/>
      <c r="AT52" s="9">
        <v>0</v>
      </c>
      <c r="AU52" s="6"/>
      <c r="AV52" s="8"/>
      <c r="AW52" s="8"/>
      <c r="AX52" s="9">
        <v>0</v>
      </c>
      <c r="AY52" s="8">
        <v>172997.64</v>
      </c>
      <c r="AZ52" s="8">
        <v>498375</v>
      </c>
      <c r="BA52" s="8">
        <v>62.5</v>
      </c>
      <c r="BB52" s="7">
        <v>10.413702934537246</v>
      </c>
      <c r="BC52" s="10" t="s">
        <v>792</v>
      </c>
      <c r="BD52" s="10" t="s">
        <v>792</v>
      </c>
      <c r="BE52" s="10" t="s">
        <v>806</v>
      </c>
      <c r="BF52" s="10" t="s">
        <v>813</v>
      </c>
    </row>
    <row r="53" spans="1:58" x14ac:dyDescent="0.2">
      <c r="A53" s="5">
        <v>203165</v>
      </c>
      <c r="B53" s="6" t="s">
        <v>499</v>
      </c>
      <c r="C53" s="6">
        <v>0</v>
      </c>
      <c r="D53" s="6">
        <v>0</v>
      </c>
      <c r="E53" s="6">
        <v>0</v>
      </c>
      <c r="F53" s="7">
        <v>0</v>
      </c>
      <c r="G53" s="6">
        <v>0</v>
      </c>
      <c r="H53" s="6">
        <v>0</v>
      </c>
      <c r="I53" s="6">
        <v>0</v>
      </c>
      <c r="J53" s="7">
        <v>0</v>
      </c>
      <c r="K53" s="6"/>
      <c r="L53" s="6"/>
      <c r="M53" s="6"/>
      <c r="N53" s="7">
        <v>0</v>
      </c>
      <c r="O53" s="6"/>
      <c r="P53" s="6"/>
      <c r="Q53" s="6"/>
      <c r="R53" s="7">
        <v>0</v>
      </c>
      <c r="S53" s="6"/>
      <c r="T53" s="6"/>
      <c r="U53" s="6"/>
      <c r="V53" s="7">
        <v>0</v>
      </c>
      <c r="W53" s="6"/>
      <c r="X53" s="6"/>
      <c r="Y53" s="6"/>
      <c r="Z53" s="7">
        <v>0</v>
      </c>
      <c r="AA53" s="6"/>
      <c r="AB53" s="6"/>
      <c r="AC53" s="6"/>
      <c r="AD53" s="7">
        <v>0</v>
      </c>
      <c r="AE53" s="6"/>
      <c r="AF53" s="6"/>
      <c r="AG53" s="6"/>
      <c r="AH53" s="7">
        <v>0</v>
      </c>
      <c r="AI53" s="6"/>
      <c r="AJ53" s="6"/>
      <c r="AK53" s="6"/>
      <c r="AL53" s="7">
        <v>0</v>
      </c>
      <c r="AM53" s="6"/>
      <c r="AN53" s="6"/>
      <c r="AO53" s="6"/>
      <c r="AP53" s="7">
        <v>0</v>
      </c>
      <c r="AQ53" s="6"/>
      <c r="AR53" s="8"/>
      <c r="AS53" s="8"/>
      <c r="AT53" s="9">
        <v>0</v>
      </c>
      <c r="AU53" s="6"/>
      <c r="AV53" s="8"/>
      <c r="AW53" s="8"/>
      <c r="AX53" s="9">
        <v>0</v>
      </c>
      <c r="AY53" s="8">
        <v>0</v>
      </c>
      <c r="AZ53" s="8">
        <v>0</v>
      </c>
      <c r="BA53" s="8">
        <v>0</v>
      </c>
      <c r="BB53" s="7">
        <v>0</v>
      </c>
      <c r="BC53" s="10" t="s">
        <v>792</v>
      </c>
      <c r="BD53" s="10" t="s">
        <v>792</v>
      </c>
      <c r="BE53" s="10" t="s">
        <v>806</v>
      </c>
      <c r="BF53" s="10" t="s">
        <v>813</v>
      </c>
    </row>
    <row r="54" spans="1:58" x14ac:dyDescent="0.2">
      <c r="A54" s="5">
        <v>203329</v>
      </c>
      <c r="B54" s="6" t="s">
        <v>502</v>
      </c>
      <c r="C54" s="6">
        <v>358246.76</v>
      </c>
      <c r="D54" s="6">
        <v>488200</v>
      </c>
      <c r="E54" s="6">
        <v>60</v>
      </c>
      <c r="F54" s="7">
        <v>22.014344121261779</v>
      </c>
      <c r="G54" s="6">
        <v>419471.75</v>
      </c>
      <c r="H54" s="6">
        <v>508100</v>
      </c>
      <c r="I54" s="6">
        <v>60</v>
      </c>
      <c r="J54" s="7">
        <v>25.592647608738435</v>
      </c>
      <c r="K54" s="6"/>
      <c r="L54" s="6"/>
      <c r="M54" s="6"/>
      <c r="N54" s="7">
        <v>0</v>
      </c>
      <c r="O54" s="6"/>
      <c r="P54" s="6"/>
      <c r="Q54" s="6"/>
      <c r="R54" s="7">
        <v>0</v>
      </c>
      <c r="S54" s="6"/>
      <c r="T54" s="6"/>
      <c r="U54" s="6"/>
      <c r="V54" s="7">
        <v>0</v>
      </c>
      <c r="W54" s="6"/>
      <c r="X54" s="6"/>
      <c r="Y54" s="6"/>
      <c r="Z54" s="7">
        <v>0</v>
      </c>
      <c r="AA54" s="6"/>
      <c r="AB54" s="6"/>
      <c r="AC54" s="6"/>
      <c r="AD54" s="7">
        <v>0</v>
      </c>
      <c r="AE54" s="6"/>
      <c r="AF54" s="6"/>
      <c r="AG54" s="6"/>
      <c r="AH54" s="7">
        <v>0</v>
      </c>
      <c r="AI54" s="6"/>
      <c r="AJ54" s="6"/>
      <c r="AK54" s="6"/>
      <c r="AL54" s="7">
        <v>0</v>
      </c>
      <c r="AM54" s="6"/>
      <c r="AN54" s="6"/>
      <c r="AO54" s="6"/>
      <c r="AP54" s="7">
        <v>0</v>
      </c>
      <c r="AQ54" s="6"/>
      <c r="AR54" s="8"/>
      <c r="AS54" s="8"/>
      <c r="AT54" s="9">
        <v>0</v>
      </c>
      <c r="AU54" s="6"/>
      <c r="AV54" s="8"/>
      <c r="AW54" s="8"/>
      <c r="AX54" s="9">
        <v>0</v>
      </c>
      <c r="AY54" s="8">
        <v>777718.51</v>
      </c>
      <c r="AZ54" s="8">
        <v>996300</v>
      </c>
      <c r="BA54" s="8">
        <v>120</v>
      </c>
      <c r="BB54" s="7">
        <v>23.418202649804275</v>
      </c>
      <c r="BC54" s="10" t="s">
        <v>792</v>
      </c>
      <c r="BD54" s="10" t="s">
        <v>792</v>
      </c>
      <c r="BE54" s="10" t="s">
        <v>806</v>
      </c>
      <c r="BF54" s="10" t="s">
        <v>813</v>
      </c>
    </row>
    <row r="55" spans="1:58" x14ac:dyDescent="0.2">
      <c r="A55" s="5">
        <v>206398</v>
      </c>
      <c r="B55" s="6" t="s">
        <v>570</v>
      </c>
      <c r="C55" s="6">
        <v>549856.49</v>
      </c>
      <c r="D55" s="6">
        <v>514800</v>
      </c>
      <c r="E55" s="6">
        <v>70</v>
      </c>
      <c r="F55" s="7">
        <v>32.042918997668998</v>
      </c>
      <c r="G55" s="6">
        <v>550.49</v>
      </c>
      <c r="H55" s="6">
        <v>0</v>
      </c>
      <c r="I55" s="6">
        <v>0</v>
      </c>
      <c r="J55" s="7">
        <v>0</v>
      </c>
      <c r="K55" s="6"/>
      <c r="L55" s="6"/>
      <c r="M55" s="6"/>
      <c r="N55" s="7">
        <v>0</v>
      </c>
      <c r="O55" s="6"/>
      <c r="P55" s="6"/>
      <c r="Q55" s="6"/>
      <c r="R55" s="7">
        <v>0</v>
      </c>
      <c r="S55" s="6"/>
      <c r="T55" s="6"/>
      <c r="U55" s="6"/>
      <c r="V55" s="7">
        <v>0</v>
      </c>
      <c r="W55" s="6"/>
      <c r="X55" s="6"/>
      <c r="Y55" s="6"/>
      <c r="Z55" s="7">
        <v>0</v>
      </c>
      <c r="AA55" s="6"/>
      <c r="AB55" s="6"/>
      <c r="AC55" s="6"/>
      <c r="AD55" s="7">
        <v>0</v>
      </c>
      <c r="AE55" s="6"/>
      <c r="AF55" s="6"/>
      <c r="AG55" s="6"/>
      <c r="AH55" s="7">
        <v>0</v>
      </c>
      <c r="AI55" s="6"/>
      <c r="AJ55" s="6"/>
      <c r="AK55" s="6"/>
      <c r="AL55" s="7">
        <v>0</v>
      </c>
      <c r="AM55" s="6"/>
      <c r="AN55" s="6"/>
      <c r="AO55" s="6"/>
      <c r="AP55" s="7">
        <v>0</v>
      </c>
      <c r="AQ55" s="6"/>
      <c r="AR55" s="8"/>
      <c r="AS55" s="8"/>
      <c r="AT55" s="9">
        <v>0</v>
      </c>
      <c r="AU55" s="6"/>
      <c r="AV55" s="8"/>
      <c r="AW55" s="8"/>
      <c r="AX55" s="9">
        <v>0</v>
      </c>
      <c r="AY55" s="8">
        <v>550406.98</v>
      </c>
      <c r="AZ55" s="8">
        <v>514800</v>
      </c>
      <c r="BA55" s="8">
        <v>70</v>
      </c>
      <c r="BB55" s="7">
        <v>32.074998834498835</v>
      </c>
      <c r="BC55" s="10" t="s">
        <v>792</v>
      </c>
      <c r="BD55" s="10" t="s">
        <v>792</v>
      </c>
      <c r="BE55" s="10" t="s">
        <v>806</v>
      </c>
      <c r="BF55" s="10" t="s">
        <v>813</v>
      </c>
    </row>
    <row r="56" spans="1:58" x14ac:dyDescent="0.2">
      <c r="A56" s="5">
        <v>208192</v>
      </c>
      <c r="B56" s="6" t="s">
        <v>620</v>
      </c>
      <c r="C56" s="6">
        <v>436065.97</v>
      </c>
      <c r="D56" s="6">
        <v>510100</v>
      </c>
      <c r="E56" s="6">
        <v>65</v>
      </c>
      <c r="F56" s="7">
        <v>25.645910801803566</v>
      </c>
      <c r="G56" s="6">
        <v>-497.03</v>
      </c>
      <c r="H56" s="6">
        <v>0</v>
      </c>
      <c r="I56" s="6">
        <v>0</v>
      </c>
      <c r="J56" s="7">
        <v>0</v>
      </c>
      <c r="K56" s="6"/>
      <c r="L56" s="6"/>
      <c r="M56" s="6"/>
      <c r="N56" s="7">
        <v>0</v>
      </c>
      <c r="O56" s="6"/>
      <c r="P56" s="6"/>
      <c r="Q56" s="6"/>
      <c r="R56" s="7">
        <v>0</v>
      </c>
      <c r="S56" s="6"/>
      <c r="T56" s="6"/>
      <c r="U56" s="6"/>
      <c r="V56" s="7">
        <v>0</v>
      </c>
      <c r="W56" s="6"/>
      <c r="X56" s="6"/>
      <c r="Y56" s="6"/>
      <c r="Z56" s="7">
        <v>0</v>
      </c>
      <c r="AA56" s="6"/>
      <c r="AB56" s="6"/>
      <c r="AC56" s="6"/>
      <c r="AD56" s="7">
        <v>0</v>
      </c>
      <c r="AE56" s="6"/>
      <c r="AF56" s="6"/>
      <c r="AG56" s="6"/>
      <c r="AH56" s="7">
        <v>0</v>
      </c>
      <c r="AI56" s="6"/>
      <c r="AJ56" s="6"/>
      <c r="AK56" s="6"/>
      <c r="AL56" s="7">
        <v>0</v>
      </c>
      <c r="AM56" s="6"/>
      <c r="AN56" s="6"/>
      <c r="AO56" s="6"/>
      <c r="AP56" s="7">
        <v>0</v>
      </c>
      <c r="AQ56" s="6"/>
      <c r="AR56" s="8"/>
      <c r="AS56" s="8"/>
      <c r="AT56" s="9">
        <v>0</v>
      </c>
      <c r="AU56" s="6"/>
      <c r="AV56" s="8"/>
      <c r="AW56" s="8"/>
      <c r="AX56" s="9">
        <v>0</v>
      </c>
      <c r="AY56" s="8">
        <v>435568.93999999994</v>
      </c>
      <c r="AZ56" s="8">
        <v>510100</v>
      </c>
      <c r="BA56" s="8">
        <v>65</v>
      </c>
      <c r="BB56" s="7">
        <v>25.61667947461282</v>
      </c>
      <c r="BC56" s="10" t="s">
        <v>792</v>
      </c>
      <c r="BD56" s="10" t="s">
        <v>792</v>
      </c>
      <c r="BE56" s="10" t="s">
        <v>806</v>
      </c>
      <c r="BF56" s="10" t="s">
        <v>813</v>
      </c>
    </row>
    <row r="57" spans="1:58" x14ac:dyDescent="0.2">
      <c r="A57" s="5">
        <v>209443</v>
      </c>
      <c r="B57" s="6" t="s">
        <v>657</v>
      </c>
      <c r="C57" s="6">
        <v>39203.1</v>
      </c>
      <c r="D57" s="6">
        <v>0</v>
      </c>
      <c r="E57" s="6">
        <v>0</v>
      </c>
      <c r="F57" s="7">
        <v>0</v>
      </c>
      <c r="G57" s="6">
        <v>-99.9</v>
      </c>
      <c r="H57" s="6">
        <v>0</v>
      </c>
      <c r="I57" s="6">
        <v>0</v>
      </c>
      <c r="J57" s="7">
        <v>0</v>
      </c>
      <c r="K57" s="6"/>
      <c r="L57" s="6"/>
      <c r="M57" s="6"/>
      <c r="N57" s="7">
        <v>0</v>
      </c>
      <c r="O57" s="6"/>
      <c r="P57" s="6"/>
      <c r="Q57" s="6"/>
      <c r="R57" s="7">
        <v>0</v>
      </c>
      <c r="S57" s="6"/>
      <c r="T57" s="6"/>
      <c r="U57" s="6"/>
      <c r="V57" s="7">
        <v>0</v>
      </c>
      <c r="W57" s="6"/>
      <c r="X57" s="6"/>
      <c r="Y57" s="6"/>
      <c r="Z57" s="7">
        <v>0</v>
      </c>
      <c r="AA57" s="6"/>
      <c r="AB57" s="6"/>
      <c r="AC57" s="6"/>
      <c r="AD57" s="7">
        <v>0</v>
      </c>
      <c r="AE57" s="6"/>
      <c r="AF57" s="6"/>
      <c r="AG57" s="6"/>
      <c r="AH57" s="7">
        <v>0</v>
      </c>
      <c r="AI57" s="6"/>
      <c r="AJ57" s="6"/>
      <c r="AK57" s="6"/>
      <c r="AL57" s="7">
        <v>0</v>
      </c>
      <c r="AM57" s="6"/>
      <c r="AN57" s="6"/>
      <c r="AO57" s="6"/>
      <c r="AP57" s="7">
        <v>0</v>
      </c>
      <c r="AQ57" s="6"/>
      <c r="AR57" s="8"/>
      <c r="AS57" s="8"/>
      <c r="AT57" s="9">
        <v>0</v>
      </c>
      <c r="AU57" s="6"/>
      <c r="AV57" s="8"/>
      <c r="AW57" s="8"/>
      <c r="AX57" s="9">
        <v>0</v>
      </c>
      <c r="AY57" s="8">
        <v>39103.199999999997</v>
      </c>
      <c r="AZ57" s="8">
        <v>0</v>
      </c>
      <c r="BA57" s="8">
        <v>0</v>
      </c>
      <c r="BB57" s="7">
        <v>0</v>
      </c>
      <c r="BC57" s="10" t="s">
        <v>792</v>
      </c>
      <c r="BD57" s="10" t="s">
        <v>792</v>
      </c>
      <c r="BE57" s="10" t="s">
        <v>806</v>
      </c>
      <c r="BF57" s="10" t="s">
        <v>813</v>
      </c>
    </row>
    <row r="58" spans="1:58" x14ac:dyDescent="0.2">
      <c r="A58" s="5">
        <v>209487</v>
      </c>
      <c r="B58" s="6" t="s">
        <v>659</v>
      </c>
      <c r="C58" s="6">
        <v>398209.94</v>
      </c>
      <c r="D58" s="6">
        <v>1287075</v>
      </c>
      <c r="E58" s="6">
        <v>157.5</v>
      </c>
      <c r="F58" s="7">
        <v>9.281742089621817</v>
      </c>
      <c r="G58" s="6">
        <v>106559.94</v>
      </c>
      <c r="H58" s="6">
        <v>571800</v>
      </c>
      <c r="I58" s="6">
        <v>70</v>
      </c>
      <c r="J58" s="7">
        <v>5.7771216159496328</v>
      </c>
      <c r="K58" s="6"/>
      <c r="L58" s="6"/>
      <c r="M58" s="6"/>
      <c r="N58" s="7">
        <v>0</v>
      </c>
      <c r="O58" s="6"/>
      <c r="P58" s="6"/>
      <c r="Q58" s="6"/>
      <c r="R58" s="7">
        <v>0</v>
      </c>
      <c r="S58" s="6"/>
      <c r="T58" s="6"/>
      <c r="U58" s="6"/>
      <c r="V58" s="7">
        <v>0</v>
      </c>
      <c r="W58" s="6"/>
      <c r="X58" s="6"/>
      <c r="Y58" s="6"/>
      <c r="Z58" s="7">
        <v>0</v>
      </c>
      <c r="AA58" s="6"/>
      <c r="AB58" s="6"/>
      <c r="AC58" s="6"/>
      <c r="AD58" s="7">
        <v>0</v>
      </c>
      <c r="AE58" s="6"/>
      <c r="AF58" s="6"/>
      <c r="AG58" s="6"/>
      <c r="AH58" s="7">
        <v>0</v>
      </c>
      <c r="AI58" s="6"/>
      <c r="AJ58" s="6"/>
      <c r="AK58" s="6"/>
      <c r="AL58" s="7">
        <v>0</v>
      </c>
      <c r="AM58" s="6"/>
      <c r="AN58" s="6"/>
      <c r="AO58" s="6"/>
      <c r="AP58" s="7">
        <v>0</v>
      </c>
      <c r="AQ58" s="6"/>
      <c r="AR58" s="8"/>
      <c r="AS58" s="8"/>
      <c r="AT58" s="9">
        <v>0</v>
      </c>
      <c r="AU58" s="6"/>
      <c r="AV58" s="8"/>
      <c r="AW58" s="8"/>
      <c r="AX58" s="9">
        <v>0</v>
      </c>
      <c r="AY58" s="8">
        <v>504769.88</v>
      </c>
      <c r="AZ58" s="8">
        <v>1858875</v>
      </c>
      <c r="BA58" s="8">
        <v>227.5</v>
      </c>
      <c r="BB58" s="7">
        <v>8.1463769215251158</v>
      </c>
      <c r="BC58" s="10" t="s">
        <v>792</v>
      </c>
      <c r="BD58" s="10" t="s">
        <v>792</v>
      </c>
      <c r="BE58" s="10" t="s">
        <v>806</v>
      </c>
      <c r="BF58" s="10" t="s">
        <v>813</v>
      </c>
    </row>
    <row r="59" spans="1:58" x14ac:dyDescent="0.2">
      <c r="A59" s="5">
        <v>209952</v>
      </c>
      <c r="B59" s="6" t="s">
        <v>678</v>
      </c>
      <c r="C59" s="6">
        <v>544425.31000000006</v>
      </c>
      <c r="D59" s="6">
        <v>860800</v>
      </c>
      <c r="E59" s="6">
        <v>105</v>
      </c>
      <c r="F59" s="7">
        <v>18.973930413568777</v>
      </c>
      <c r="G59" s="6">
        <v>221415.75</v>
      </c>
      <c r="H59" s="6">
        <v>0</v>
      </c>
      <c r="I59" s="6">
        <v>0</v>
      </c>
      <c r="J59" s="7">
        <v>0</v>
      </c>
      <c r="K59" s="6"/>
      <c r="L59" s="6"/>
      <c r="M59" s="6"/>
      <c r="N59" s="7">
        <v>0</v>
      </c>
      <c r="O59" s="6"/>
      <c r="P59" s="6"/>
      <c r="Q59" s="6"/>
      <c r="R59" s="7">
        <v>0</v>
      </c>
      <c r="S59" s="6"/>
      <c r="T59" s="6"/>
      <c r="U59" s="6"/>
      <c r="V59" s="7">
        <v>0</v>
      </c>
      <c r="W59" s="6"/>
      <c r="X59" s="6"/>
      <c r="Y59" s="6"/>
      <c r="Z59" s="7">
        <v>0</v>
      </c>
      <c r="AA59" s="6"/>
      <c r="AB59" s="6"/>
      <c r="AC59" s="6"/>
      <c r="AD59" s="7">
        <v>0</v>
      </c>
      <c r="AE59" s="6"/>
      <c r="AF59" s="6"/>
      <c r="AG59" s="6"/>
      <c r="AH59" s="7">
        <v>0</v>
      </c>
      <c r="AI59" s="6"/>
      <c r="AJ59" s="6"/>
      <c r="AK59" s="6"/>
      <c r="AL59" s="7">
        <v>0</v>
      </c>
      <c r="AM59" s="6"/>
      <c r="AN59" s="6"/>
      <c r="AO59" s="6"/>
      <c r="AP59" s="7">
        <v>0</v>
      </c>
      <c r="AQ59" s="6"/>
      <c r="AR59" s="8"/>
      <c r="AS59" s="8"/>
      <c r="AT59" s="9">
        <v>0</v>
      </c>
      <c r="AU59" s="6"/>
      <c r="AV59" s="8"/>
      <c r="AW59" s="8"/>
      <c r="AX59" s="9">
        <v>0</v>
      </c>
      <c r="AY59" s="8">
        <v>765841.06</v>
      </c>
      <c r="AZ59" s="8">
        <v>860800</v>
      </c>
      <c r="BA59" s="8">
        <v>105</v>
      </c>
      <c r="BB59" s="7">
        <v>26.690557388475838</v>
      </c>
      <c r="BC59" s="10" t="s">
        <v>792</v>
      </c>
      <c r="BD59" s="10" t="s">
        <v>792</v>
      </c>
      <c r="BE59" s="10" t="s">
        <v>806</v>
      </c>
      <c r="BF59" s="10" t="s">
        <v>813</v>
      </c>
    </row>
    <row r="60" spans="1:58" x14ac:dyDescent="0.2">
      <c r="A60" s="5">
        <v>210567</v>
      </c>
      <c r="B60" s="6" t="s">
        <v>699</v>
      </c>
      <c r="C60" s="6">
        <v>-6819.82</v>
      </c>
      <c r="D60" s="6">
        <v>353460</v>
      </c>
      <c r="E60" s="6">
        <v>46</v>
      </c>
      <c r="F60" s="7">
        <v>-0.5788338142929893</v>
      </c>
      <c r="G60" s="6">
        <v>51890.18</v>
      </c>
      <c r="H60" s="6">
        <v>836000</v>
      </c>
      <c r="I60" s="6">
        <v>100</v>
      </c>
      <c r="J60" s="7">
        <v>1.9241573923444977</v>
      </c>
      <c r="K60" s="6"/>
      <c r="L60" s="6"/>
      <c r="M60" s="6"/>
      <c r="N60" s="7">
        <v>0</v>
      </c>
      <c r="O60" s="6"/>
      <c r="P60" s="6"/>
      <c r="Q60" s="6"/>
      <c r="R60" s="7">
        <v>0</v>
      </c>
      <c r="S60" s="6"/>
      <c r="T60" s="6"/>
      <c r="U60" s="6"/>
      <c r="V60" s="7">
        <v>0</v>
      </c>
      <c r="W60" s="6"/>
      <c r="X60" s="6"/>
      <c r="Y60" s="6"/>
      <c r="Z60" s="7">
        <v>0</v>
      </c>
      <c r="AA60" s="6"/>
      <c r="AB60" s="6"/>
      <c r="AC60" s="6"/>
      <c r="AD60" s="7">
        <v>0</v>
      </c>
      <c r="AE60" s="6"/>
      <c r="AF60" s="6"/>
      <c r="AG60" s="6"/>
      <c r="AH60" s="7">
        <v>0</v>
      </c>
      <c r="AI60" s="6"/>
      <c r="AJ60" s="6"/>
      <c r="AK60" s="6"/>
      <c r="AL60" s="7">
        <v>0</v>
      </c>
      <c r="AM60" s="6"/>
      <c r="AN60" s="6"/>
      <c r="AO60" s="6"/>
      <c r="AP60" s="7">
        <v>0</v>
      </c>
      <c r="AQ60" s="6"/>
      <c r="AR60" s="8"/>
      <c r="AS60" s="8"/>
      <c r="AT60" s="9">
        <v>0</v>
      </c>
      <c r="AU60" s="6"/>
      <c r="AV60" s="8"/>
      <c r="AW60" s="8"/>
      <c r="AX60" s="9">
        <v>0</v>
      </c>
      <c r="AY60" s="8">
        <v>45070.36</v>
      </c>
      <c r="AZ60" s="8">
        <v>1189460</v>
      </c>
      <c r="BA60" s="8">
        <v>146</v>
      </c>
      <c r="BB60" s="7">
        <v>1.1367433961629647</v>
      </c>
      <c r="BC60" s="10" t="s">
        <v>792</v>
      </c>
      <c r="BD60" s="10" t="s">
        <v>792</v>
      </c>
      <c r="BE60" s="10" t="s">
        <v>806</v>
      </c>
      <c r="BF60" s="10" t="s">
        <v>813</v>
      </c>
    </row>
    <row r="61" spans="1:58" x14ac:dyDescent="0.2">
      <c r="A61" s="5">
        <v>210745</v>
      </c>
      <c r="B61" s="6" t="s">
        <v>135</v>
      </c>
      <c r="C61" s="6">
        <v>405349.86</v>
      </c>
      <c r="D61" s="6">
        <v>1159900</v>
      </c>
      <c r="E61" s="6">
        <v>140</v>
      </c>
      <c r="F61" s="7">
        <v>10.48408983533063</v>
      </c>
      <c r="G61" s="6">
        <v>-61212.14</v>
      </c>
      <c r="H61" s="6">
        <v>1093420</v>
      </c>
      <c r="I61" s="6">
        <v>129.5</v>
      </c>
      <c r="J61" s="7">
        <v>-1.7354505496515522</v>
      </c>
      <c r="K61" s="6"/>
      <c r="L61" s="6"/>
      <c r="M61" s="6"/>
      <c r="N61" s="7">
        <v>0</v>
      </c>
      <c r="O61" s="6"/>
      <c r="P61" s="6"/>
      <c r="Q61" s="6"/>
      <c r="R61" s="7">
        <v>0</v>
      </c>
      <c r="S61" s="6"/>
      <c r="T61" s="6"/>
      <c r="U61" s="6"/>
      <c r="V61" s="7">
        <v>0</v>
      </c>
      <c r="W61" s="6"/>
      <c r="X61" s="6"/>
      <c r="Y61" s="6"/>
      <c r="Z61" s="7">
        <v>0</v>
      </c>
      <c r="AA61" s="6"/>
      <c r="AB61" s="6"/>
      <c r="AC61" s="6"/>
      <c r="AD61" s="7">
        <v>0</v>
      </c>
      <c r="AE61" s="6"/>
      <c r="AF61" s="6"/>
      <c r="AG61" s="6"/>
      <c r="AH61" s="7">
        <v>0</v>
      </c>
      <c r="AI61" s="6"/>
      <c r="AJ61" s="6"/>
      <c r="AK61" s="6"/>
      <c r="AL61" s="7">
        <v>0</v>
      </c>
      <c r="AM61" s="6"/>
      <c r="AN61" s="6"/>
      <c r="AO61" s="6"/>
      <c r="AP61" s="7">
        <v>0</v>
      </c>
      <c r="AQ61" s="6"/>
      <c r="AR61" s="8"/>
      <c r="AS61" s="8"/>
      <c r="AT61" s="9">
        <v>0</v>
      </c>
      <c r="AU61" s="6"/>
      <c r="AV61" s="8"/>
      <c r="AW61" s="8"/>
      <c r="AX61" s="9">
        <v>0</v>
      </c>
      <c r="AY61" s="8">
        <v>344137.72</v>
      </c>
      <c r="AZ61" s="8">
        <v>2253320</v>
      </c>
      <c r="BA61" s="8">
        <v>269.5</v>
      </c>
      <c r="BB61" s="7">
        <v>4.581742318001881</v>
      </c>
      <c r="BC61" s="10" t="s">
        <v>792</v>
      </c>
      <c r="BD61" s="10" t="s">
        <v>792</v>
      </c>
      <c r="BE61" s="10" t="s">
        <v>806</v>
      </c>
      <c r="BF61" s="10" t="s">
        <v>813</v>
      </c>
    </row>
    <row r="62" spans="1:58" x14ac:dyDescent="0.2">
      <c r="A62" s="5">
        <v>211169</v>
      </c>
      <c r="B62" s="6" t="s">
        <v>716</v>
      </c>
      <c r="C62" s="6">
        <v>444065.3</v>
      </c>
      <c r="D62" s="6">
        <v>1265450</v>
      </c>
      <c r="E62" s="6">
        <v>155</v>
      </c>
      <c r="F62" s="7">
        <v>10.527447943419338</v>
      </c>
      <c r="G62" s="6">
        <v>730515.33</v>
      </c>
      <c r="H62" s="6">
        <v>1380050</v>
      </c>
      <c r="I62" s="6">
        <v>170</v>
      </c>
      <c r="J62" s="7">
        <v>16.40953242998442</v>
      </c>
      <c r="K62" s="6"/>
      <c r="L62" s="6"/>
      <c r="M62" s="6"/>
      <c r="N62" s="7">
        <v>0</v>
      </c>
      <c r="O62" s="6"/>
      <c r="P62" s="6"/>
      <c r="Q62" s="6"/>
      <c r="R62" s="7">
        <v>0</v>
      </c>
      <c r="S62" s="6"/>
      <c r="T62" s="6"/>
      <c r="U62" s="6"/>
      <c r="V62" s="7">
        <v>0</v>
      </c>
      <c r="W62" s="6"/>
      <c r="X62" s="6"/>
      <c r="Y62" s="6"/>
      <c r="Z62" s="7">
        <v>0</v>
      </c>
      <c r="AA62" s="6"/>
      <c r="AB62" s="6"/>
      <c r="AC62" s="6"/>
      <c r="AD62" s="7">
        <v>0</v>
      </c>
      <c r="AE62" s="6"/>
      <c r="AF62" s="6"/>
      <c r="AG62" s="6"/>
      <c r="AH62" s="7">
        <v>0</v>
      </c>
      <c r="AI62" s="6"/>
      <c r="AJ62" s="6"/>
      <c r="AK62" s="6"/>
      <c r="AL62" s="7">
        <v>0</v>
      </c>
      <c r="AM62" s="6"/>
      <c r="AN62" s="6"/>
      <c r="AO62" s="6"/>
      <c r="AP62" s="7">
        <v>0</v>
      </c>
      <c r="AQ62" s="6"/>
      <c r="AR62" s="8"/>
      <c r="AS62" s="8"/>
      <c r="AT62" s="9">
        <v>0</v>
      </c>
      <c r="AU62" s="6"/>
      <c r="AV62" s="8"/>
      <c r="AW62" s="8"/>
      <c r="AX62" s="9">
        <v>0</v>
      </c>
      <c r="AY62" s="8">
        <v>1174580.6299999999</v>
      </c>
      <c r="AZ62" s="8">
        <v>2645500</v>
      </c>
      <c r="BA62" s="8">
        <v>325</v>
      </c>
      <c r="BB62" s="7">
        <v>13.319757663957663</v>
      </c>
      <c r="BC62" s="10" t="s">
        <v>792</v>
      </c>
      <c r="BD62" s="10" t="s">
        <v>792</v>
      </c>
      <c r="BE62" s="10" t="s">
        <v>806</v>
      </c>
      <c r="BF62" s="10" t="s">
        <v>813</v>
      </c>
    </row>
    <row r="63" spans="1:58" x14ac:dyDescent="0.2">
      <c r="A63" s="5">
        <v>178228</v>
      </c>
      <c r="B63" s="6" t="s">
        <v>721</v>
      </c>
      <c r="C63" s="6">
        <v>0</v>
      </c>
      <c r="D63" s="6">
        <v>0</v>
      </c>
      <c r="E63" s="6">
        <v>0</v>
      </c>
      <c r="F63" s="7">
        <v>0</v>
      </c>
      <c r="G63" s="6">
        <v>0</v>
      </c>
      <c r="H63" s="6">
        <v>0</v>
      </c>
      <c r="I63" s="6">
        <v>0</v>
      </c>
      <c r="J63" s="7">
        <v>0</v>
      </c>
      <c r="K63" s="6"/>
      <c r="L63" s="6"/>
      <c r="M63" s="6"/>
      <c r="N63" s="7">
        <v>0</v>
      </c>
      <c r="O63" s="6"/>
      <c r="P63" s="6"/>
      <c r="Q63" s="6"/>
      <c r="R63" s="7">
        <v>0</v>
      </c>
      <c r="S63" s="6"/>
      <c r="T63" s="6"/>
      <c r="U63" s="6"/>
      <c r="V63" s="7">
        <v>0</v>
      </c>
      <c r="W63" s="6"/>
      <c r="X63" s="6"/>
      <c r="Y63" s="6"/>
      <c r="Z63" s="7">
        <v>0</v>
      </c>
      <c r="AA63" s="6"/>
      <c r="AB63" s="6"/>
      <c r="AC63" s="6"/>
      <c r="AD63" s="7">
        <v>0</v>
      </c>
      <c r="AE63" s="6"/>
      <c r="AF63" s="6"/>
      <c r="AG63" s="6"/>
      <c r="AH63" s="7">
        <v>0</v>
      </c>
      <c r="AI63" s="6"/>
      <c r="AJ63" s="6"/>
      <c r="AK63" s="6"/>
      <c r="AL63" s="7">
        <v>0</v>
      </c>
      <c r="AM63" s="6"/>
      <c r="AN63" s="6"/>
      <c r="AO63" s="6"/>
      <c r="AP63" s="7">
        <v>0</v>
      </c>
      <c r="AQ63" s="6"/>
      <c r="AR63" s="8"/>
      <c r="AS63" s="8"/>
      <c r="AT63" s="9">
        <v>0</v>
      </c>
      <c r="AU63" s="6"/>
      <c r="AV63" s="8"/>
      <c r="AW63" s="8"/>
      <c r="AX63" s="9">
        <v>0</v>
      </c>
      <c r="AY63" s="8">
        <v>0</v>
      </c>
      <c r="AZ63" s="8">
        <v>0</v>
      </c>
      <c r="BA63" s="8">
        <v>0</v>
      </c>
      <c r="BB63" s="7">
        <v>0</v>
      </c>
      <c r="BC63" s="10" t="s">
        <v>792</v>
      </c>
      <c r="BD63" s="10" t="s">
        <v>792</v>
      </c>
      <c r="BE63" s="10" t="s">
        <v>806</v>
      </c>
      <c r="BF63" s="10" t="s">
        <v>813</v>
      </c>
    </row>
    <row r="64" spans="1:58" x14ac:dyDescent="0.2">
      <c r="A64" s="5">
        <v>206400</v>
      </c>
      <c r="B64" s="6" t="s">
        <v>742</v>
      </c>
      <c r="C64" s="6">
        <v>-400</v>
      </c>
      <c r="D64" s="6">
        <v>0</v>
      </c>
      <c r="E64" s="6">
        <v>0</v>
      </c>
      <c r="F64" s="7">
        <v>0</v>
      </c>
      <c r="G64" s="6">
        <v>-400</v>
      </c>
      <c r="H64" s="6">
        <v>0</v>
      </c>
      <c r="I64" s="6">
        <v>0</v>
      </c>
      <c r="J64" s="7">
        <v>0</v>
      </c>
      <c r="K64" s="6"/>
      <c r="L64" s="6"/>
      <c r="M64" s="6"/>
      <c r="N64" s="7">
        <v>0</v>
      </c>
      <c r="O64" s="6"/>
      <c r="P64" s="6"/>
      <c r="Q64" s="6"/>
      <c r="R64" s="7">
        <v>0</v>
      </c>
      <c r="S64" s="6"/>
      <c r="T64" s="6"/>
      <c r="U64" s="6"/>
      <c r="V64" s="7">
        <v>0</v>
      </c>
      <c r="W64" s="6"/>
      <c r="X64" s="6"/>
      <c r="Y64" s="6"/>
      <c r="Z64" s="7">
        <v>0</v>
      </c>
      <c r="AA64" s="6"/>
      <c r="AB64" s="6"/>
      <c r="AC64" s="6"/>
      <c r="AD64" s="7">
        <v>0</v>
      </c>
      <c r="AE64" s="6"/>
      <c r="AF64" s="6"/>
      <c r="AG64" s="6"/>
      <c r="AH64" s="7">
        <v>0</v>
      </c>
      <c r="AI64" s="12"/>
      <c r="AJ64" s="6"/>
      <c r="AK64" s="6"/>
      <c r="AL64" s="7">
        <v>0</v>
      </c>
      <c r="AM64" s="6"/>
      <c r="AN64" s="6"/>
      <c r="AO64" s="6"/>
      <c r="AP64" s="7">
        <v>0</v>
      </c>
      <c r="AQ64" s="6"/>
      <c r="AR64" s="8"/>
      <c r="AS64" s="8"/>
      <c r="AT64" s="9">
        <v>0</v>
      </c>
      <c r="AU64" s="6"/>
      <c r="AV64" s="8"/>
      <c r="AW64" s="8"/>
      <c r="AX64" s="9">
        <v>0</v>
      </c>
      <c r="AY64" s="8">
        <v>-800</v>
      </c>
      <c r="AZ64" s="8">
        <v>0</v>
      </c>
      <c r="BA64" s="8">
        <v>0</v>
      </c>
      <c r="BB64" s="7">
        <v>0</v>
      </c>
      <c r="BC64" s="10" t="s">
        <v>792</v>
      </c>
      <c r="BD64" s="10" t="s">
        <v>792</v>
      </c>
      <c r="BE64" s="10" t="s">
        <v>806</v>
      </c>
      <c r="BF64" s="10" t="s">
        <v>813</v>
      </c>
    </row>
    <row r="65" spans="1:58" x14ac:dyDescent="0.2">
      <c r="A65" s="5">
        <v>144170</v>
      </c>
      <c r="B65" s="6" t="s">
        <v>104</v>
      </c>
      <c r="C65" s="6">
        <v>648306.99</v>
      </c>
      <c r="D65" s="6">
        <v>1257400</v>
      </c>
      <c r="E65" s="6">
        <v>160</v>
      </c>
      <c r="F65" s="7">
        <v>15.467798393510417</v>
      </c>
      <c r="G65" s="6">
        <v>201499</v>
      </c>
      <c r="H65" s="6">
        <v>527100</v>
      </c>
      <c r="I65" s="6">
        <v>65</v>
      </c>
      <c r="J65" s="7">
        <v>11.850633655852779</v>
      </c>
      <c r="K65" s="6"/>
      <c r="L65" s="6"/>
      <c r="M65" s="6"/>
      <c r="N65" s="7">
        <v>0</v>
      </c>
      <c r="O65" s="6"/>
      <c r="P65" s="6"/>
      <c r="Q65" s="6"/>
      <c r="R65" s="7">
        <v>0</v>
      </c>
      <c r="S65" s="6"/>
      <c r="T65" s="6"/>
      <c r="U65" s="6"/>
      <c r="V65" s="7">
        <v>0</v>
      </c>
      <c r="W65" s="6"/>
      <c r="X65" s="6"/>
      <c r="Y65" s="6"/>
      <c r="Z65" s="7">
        <v>0</v>
      </c>
      <c r="AA65" s="6"/>
      <c r="AB65" s="6"/>
      <c r="AC65" s="6"/>
      <c r="AD65" s="7">
        <v>0</v>
      </c>
      <c r="AE65" s="6"/>
      <c r="AF65" s="6"/>
      <c r="AG65" s="6"/>
      <c r="AH65" s="7">
        <v>0</v>
      </c>
      <c r="AI65" s="6"/>
      <c r="AJ65" s="6"/>
      <c r="AK65" s="6"/>
      <c r="AL65" s="7">
        <v>0</v>
      </c>
      <c r="AM65" s="6"/>
      <c r="AN65" s="6"/>
      <c r="AO65" s="6"/>
      <c r="AP65" s="7">
        <v>0</v>
      </c>
      <c r="AQ65" s="6"/>
      <c r="AR65" s="8"/>
      <c r="AS65" s="8"/>
      <c r="AT65" s="9">
        <v>0</v>
      </c>
      <c r="AU65" s="6"/>
      <c r="AV65" s="8"/>
      <c r="AW65" s="8"/>
      <c r="AX65" s="9">
        <v>0</v>
      </c>
      <c r="AY65" s="8">
        <v>849805.99</v>
      </c>
      <c r="AZ65" s="8">
        <v>1784500</v>
      </c>
      <c r="BA65" s="8">
        <v>225</v>
      </c>
      <c r="BB65" s="7">
        <v>14.286455421686746</v>
      </c>
      <c r="BC65" s="10" t="s">
        <v>800</v>
      </c>
      <c r="BD65" s="10" t="s">
        <v>792</v>
      </c>
      <c r="BE65" s="10" t="s">
        <v>806</v>
      </c>
      <c r="BF65" s="10" t="s">
        <v>1036</v>
      </c>
    </row>
    <row r="66" spans="1:58" x14ac:dyDescent="0.2">
      <c r="A66" s="5">
        <v>172601</v>
      </c>
      <c r="B66" s="6" t="s">
        <v>225</v>
      </c>
      <c r="C66" s="6">
        <v>-19600.46</v>
      </c>
      <c r="D66" s="6">
        <v>0</v>
      </c>
      <c r="E66" s="6">
        <v>0</v>
      </c>
      <c r="F66" s="7">
        <v>0</v>
      </c>
      <c r="G66" s="6">
        <v>-19600.46</v>
      </c>
      <c r="H66" s="6">
        <v>0</v>
      </c>
      <c r="I66" s="6">
        <v>0</v>
      </c>
      <c r="J66" s="7">
        <v>0</v>
      </c>
      <c r="K66" s="6"/>
      <c r="L66" s="6"/>
      <c r="M66" s="6"/>
      <c r="N66" s="7">
        <v>0</v>
      </c>
      <c r="O66" s="6"/>
      <c r="P66" s="6"/>
      <c r="Q66" s="6"/>
      <c r="R66" s="7">
        <v>0</v>
      </c>
      <c r="S66" s="6"/>
      <c r="T66" s="6"/>
      <c r="U66" s="6"/>
      <c r="V66" s="7">
        <v>0</v>
      </c>
      <c r="W66" s="6"/>
      <c r="X66" s="6"/>
      <c r="Y66" s="6"/>
      <c r="Z66" s="7">
        <v>0</v>
      </c>
      <c r="AA66" s="6"/>
      <c r="AB66" s="6"/>
      <c r="AC66" s="6"/>
      <c r="AD66" s="7">
        <v>0</v>
      </c>
      <c r="AE66" s="6"/>
      <c r="AF66" s="6"/>
      <c r="AG66" s="6"/>
      <c r="AH66" s="7">
        <v>0</v>
      </c>
      <c r="AI66" s="6"/>
      <c r="AJ66" s="6"/>
      <c r="AK66" s="6"/>
      <c r="AL66" s="7">
        <v>0</v>
      </c>
      <c r="AM66" s="6"/>
      <c r="AN66" s="6"/>
      <c r="AO66" s="6"/>
      <c r="AP66" s="7">
        <v>0</v>
      </c>
      <c r="AQ66" s="6"/>
      <c r="AR66" s="8"/>
      <c r="AS66" s="8"/>
      <c r="AT66" s="9">
        <v>0</v>
      </c>
      <c r="AU66" s="6"/>
      <c r="AV66" s="8"/>
      <c r="AW66" s="8"/>
      <c r="AX66" s="9">
        <v>0</v>
      </c>
      <c r="AY66" s="8">
        <v>-39200.92</v>
      </c>
      <c r="AZ66" s="8">
        <v>0</v>
      </c>
      <c r="BA66" s="8">
        <v>0</v>
      </c>
      <c r="BB66" s="7">
        <v>0</v>
      </c>
      <c r="BC66" s="10" t="s">
        <v>800</v>
      </c>
      <c r="BD66" s="10" t="s">
        <v>792</v>
      </c>
      <c r="BE66" s="10" t="s">
        <v>806</v>
      </c>
      <c r="BF66" s="10" t="s">
        <v>1036</v>
      </c>
    </row>
    <row r="67" spans="1:58" x14ac:dyDescent="0.2">
      <c r="A67" s="5">
        <v>172832</v>
      </c>
      <c r="B67" s="6" t="s">
        <v>234</v>
      </c>
      <c r="C67" s="6">
        <v>-10325.89</v>
      </c>
      <c r="D67" s="6">
        <v>533300</v>
      </c>
      <c r="E67" s="6">
        <v>70</v>
      </c>
      <c r="F67" s="7">
        <v>-0.58086761672604525</v>
      </c>
      <c r="G67" s="6">
        <v>-27986.89</v>
      </c>
      <c r="H67" s="6">
        <v>375800</v>
      </c>
      <c r="I67" s="6">
        <v>45</v>
      </c>
      <c r="J67" s="7">
        <v>-2.3086577700904738</v>
      </c>
      <c r="K67" s="6"/>
      <c r="L67" s="6"/>
      <c r="M67" s="6"/>
      <c r="N67" s="7">
        <v>0</v>
      </c>
      <c r="O67" s="6"/>
      <c r="P67" s="6"/>
      <c r="Q67" s="6"/>
      <c r="R67" s="7">
        <v>0</v>
      </c>
      <c r="S67" s="6"/>
      <c r="T67" s="6"/>
      <c r="U67" s="6"/>
      <c r="V67" s="7">
        <v>0</v>
      </c>
      <c r="W67" s="6"/>
      <c r="X67" s="6"/>
      <c r="Y67" s="6"/>
      <c r="Z67" s="7">
        <v>0</v>
      </c>
      <c r="AA67" s="6"/>
      <c r="AB67" s="6"/>
      <c r="AC67" s="6"/>
      <c r="AD67" s="7">
        <v>0</v>
      </c>
      <c r="AE67" s="6"/>
      <c r="AF67" s="6"/>
      <c r="AG67" s="6"/>
      <c r="AH67" s="7">
        <v>0</v>
      </c>
      <c r="AI67" s="6"/>
      <c r="AJ67" s="6"/>
      <c r="AK67" s="6"/>
      <c r="AL67" s="7">
        <v>0</v>
      </c>
      <c r="AM67" s="6"/>
      <c r="AN67" s="6"/>
      <c r="AO67" s="6"/>
      <c r="AP67" s="7">
        <v>0</v>
      </c>
      <c r="AQ67" s="6"/>
      <c r="AR67" s="8"/>
      <c r="AS67" s="8"/>
      <c r="AT67" s="9">
        <v>0</v>
      </c>
      <c r="AU67" s="6"/>
      <c r="AV67" s="8"/>
      <c r="AW67" s="8"/>
      <c r="AX67" s="9">
        <v>0</v>
      </c>
      <c r="AY67" s="8">
        <v>-38312.78</v>
      </c>
      <c r="AZ67" s="8">
        <v>909100</v>
      </c>
      <c r="BA67" s="8">
        <v>115</v>
      </c>
      <c r="BB67" s="7">
        <v>-1.2643090969090309</v>
      </c>
      <c r="BC67" s="10" t="s">
        <v>800</v>
      </c>
      <c r="BD67" s="10" t="s">
        <v>792</v>
      </c>
      <c r="BE67" s="10" t="s">
        <v>806</v>
      </c>
      <c r="BF67" s="10" t="s">
        <v>1036</v>
      </c>
    </row>
    <row r="68" spans="1:58" x14ac:dyDescent="0.2">
      <c r="A68" s="5">
        <v>175547</v>
      </c>
      <c r="B68" s="6" t="s">
        <v>283</v>
      </c>
      <c r="C68" s="6">
        <v>1826947.31</v>
      </c>
      <c r="D68" s="6">
        <v>8595240</v>
      </c>
      <c r="E68" s="6">
        <v>1111</v>
      </c>
      <c r="F68" s="7">
        <v>6.3766013863487236</v>
      </c>
      <c r="G68" s="6">
        <v>233048.31</v>
      </c>
      <c r="H68" s="6">
        <v>4619140</v>
      </c>
      <c r="I68" s="6">
        <v>571</v>
      </c>
      <c r="J68" s="7">
        <v>1.5640352121823542</v>
      </c>
      <c r="K68" s="6"/>
      <c r="L68" s="6"/>
      <c r="M68" s="6"/>
      <c r="N68" s="7">
        <v>0</v>
      </c>
      <c r="O68" s="6"/>
      <c r="P68" s="6"/>
      <c r="Q68" s="6"/>
      <c r="R68" s="7">
        <v>0</v>
      </c>
      <c r="S68" s="6"/>
      <c r="T68" s="6"/>
      <c r="U68" s="6"/>
      <c r="V68" s="7">
        <v>0</v>
      </c>
      <c r="W68" s="6"/>
      <c r="X68" s="6"/>
      <c r="Y68" s="6"/>
      <c r="Z68" s="7">
        <v>0</v>
      </c>
      <c r="AA68" s="6"/>
      <c r="AB68" s="6"/>
      <c r="AC68" s="6"/>
      <c r="AD68" s="7">
        <v>0</v>
      </c>
      <c r="AE68" s="6"/>
      <c r="AF68" s="6"/>
      <c r="AG68" s="6"/>
      <c r="AH68" s="7">
        <v>0</v>
      </c>
      <c r="AI68" s="6"/>
      <c r="AJ68" s="6"/>
      <c r="AK68" s="6"/>
      <c r="AL68" s="7">
        <v>0</v>
      </c>
      <c r="AM68" s="6"/>
      <c r="AN68" s="6"/>
      <c r="AO68" s="6"/>
      <c r="AP68" s="7">
        <v>0</v>
      </c>
      <c r="AQ68" s="6"/>
      <c r="AR68" s="8"/>
      <c r="AS68" s="8"/>
      <c r="AT68" s="9">
        <v>0</v>
      </c>
      <c r="AU68" s="6"/>
      <c r="AV68" s="8"/>
      <c r="AW68" s="8"/>
      <c r="AX68" s="9">
        <v>0</v>
      </c>
      <c r="AY68" s="8">
        <v>2059995.62</v>
      </c>
      <c r="AZ68" s="8">
        <v>13214380</v>
      </c>
      <c r="BA68" s="8">
        <v>1682</v>
      </c>
      <c r="BB68" s="7">
        <v>4.676713443990562</v>
      </c>
      <c r="BC68" s="10" t="s">
        <v>800</v>
      </c>
      <c r="BD68" s="10" t="s">
        <v>792</v>
      </c>
      <c r="BE68" s="10" t="s">
        <v>806</v>
      </c>
      <c r="BF68" s="10" t="s">
        <v>1036</v>
      </c>
    </row>
    <row r="69" spans="1:58" x14ac:dyDescent="0.2">
      <c r="A69" s="5">
        <v>202065</v>
      </c>
      <c r="B69" s="6" t="s">
        <v>461</v>
      </c>
      <c r="C69" s="6">
        <v>-6683.08</v>
      </c>
      <c r="D69" s="6">
        <v>531300</v>
      </c>
      <c r="E69" s="6">
        <v>70</v>
      </c>
      <c r="F69" s="7">
        <v>-0.37736194240542065</v>
      </c>
      <c r="G69" s="6">
        <v>-43358.080000000002</v>
      </c>
      <c r="H69" s="6">
        <v>633500</v>
      </c>
      <c r="I69" s="6">
        <v>75</v>
      </c>
      <c r="J69" s="7">
        <v>-2.1217055722178375</v>
      </c>
      <c r="K69" s="6"/>
      <c r="L69" s="6"/>
      <c r="M69" s="6"/>
      <c r="N69" s="7">
        <v>0</v>
      </c>
      <c r="O69" s="6"/>
      <c r="P69" s="6"/>
      <c r="Q69" s="6"/>
      <c r="R69" s="7">
        <v>0</v>
      </c>
      <c r="S69" s="6"/>
      <c r="T69" s="6"/>
      <c r="U69" s="6"/>
      <c r="V69" s="7">
        <v>0</v>
      </c>
      <c r="W69" s="6"/>
      <c r="X69" s="6"/>
      <c r="Y69" s="6"/>
      <c r="Z69" s="7">
        <v>0</v>
      </c>
      <c r="AA69" s="6"/>
      <c r="AB69" s="6"/>
      <c r="AC69" s="6"/>
      <c r="AD69" s="7">
        <v>0</v>
      </c>
      <c r="AE69" s="6"/>
      <c r="AF69" s="6"/>
      <c r="AG69" s="6"/>
      <c r="AH69" s="7">
        <v>0</v>
      </c>
      <c r="AI69" s="6"/>
      <c r="AJ69" s="6"/>
      <c r="AK69" s="6"/>
      <c r="AL69" s="7">
        <v>0</v>
      </c>
      <c r="AM69" s="6"/>
      <c r="AN69" s="6"/>
      <c r="AO69" s="6"/>
      <c r="AP69" s="7">
        <v>0</v>
      </c>
      <c r="AQ69" s="6"/>
      <c r="AR69" s="8"/>
      <c r="AS69" s="8"/>
      <c r="AT69" s="9">
        <v>0</v>
      </c>
      <c r="AU69" s="6"/>
      <c r="AV69" s="8"/>
      <c r="AW69" s="8"/>
      <c r="AX69" s="9">
        <v>0</v>
      </c>
      <c r="AY69" s="8">
        <v>-50041.16</v>
      </c>
      <c r="AZ69" s="8">
        <v>1164800</v>
      </c>
      <c r="BA69" s="8">
        <v>145</v>
      </c>
      <c r="BB69" s="7">
        <v>-1.2888348214285716</v>
      </c>
      <c r="BC69" s="10" t="s">
        <v>800</v>
      </c>
      <c r="BD69" s="10" t="s">
        <v>792</v>
      </c>
      <c r="BE69" s="10" t="s">
        <v>806</v>
      </c>
      <c r="BF69" s="10" t="s">
        <v>1036</v>
      </c>
    </row>
    <row r="70" spans="1:58" x14ac:dyDescent="0.2">
      <c r="A70" s="5">
        <v>202243</v>
      </c>
      <c r="B70" s="6" t="s">
        <v>466</v>
      </c>
      <c r="C70" s="6">
        <v>421423.84</v>
      </c>
      <c r="D70" s="6">
        <v>260400</v>
      </c>
      <c r="E70" s="6">
        <v>35</v>
      </c>
      <c r="F70" s="7">
        <v>48.551133640552997</v>
      </c>
      <c r="G70" s="6">
        <v>904695.84</v>
      </c>
      <c r="H70" s="6">
        <v>1410580</v>
      </c>
      <c r="I70" s="6">
        <v>167</v>
      </c>
      <c r="J70" s="7">
        <v>19.882297381219072</v>
      </c>
      <c r="K70" s="6"/>
      <c r="L70" s="6"/>
      <c r="M70" s="6"/>
      <c r="N70" s="7">
        <v>0</v>
      </c>
      <c r="O70" s="6"/>
      <c r="P70" s="6"/>
      <c r="Q70" s="6"/>
      <c r="R70" s="7">
        <v>0</v>
      </c>
      <c r="S70" s="6"/>
      <c r="T70" s="6"/>
      <c r="U70" s="6"/>
      <c r="V70" s="7">
        <v>0</v>
      </c>
      <c r="W70" s="6"/>
      <c r="X70" s="6"/>
      <c r="Y70" s="6"/>
      <c r="Z70" s="7">
        <v>0</v>
      </c>
      <c r="AA70" s="6"/>
      <c r="AB70" s="6"/>
      <c r="AC70" s="6"/>
      <c r="AD70" s="7">
        <v>0</v>
      </c>
      <c r="AE70" s="6"/>
      <c r="AF70" s="6"/>
      <c r="AG70" s="6"/>
      <c r="AH70" s="7">
        <v>0</v>
      </c>
      <c r="AI70" s="6"/>
      <c r="AJ70" s="6"/>
      <c r="AK70" s="6"/>
      <c r="AL70" s="7">
        <v>0</v>
      </c>
      <c r="AM70" s="6"/>
      <c r="AN70" s="6"/>
      <c r="AO70" s="6"/>
      <c r="AP70" s="7">
        <v>0</v>
      </c>
      <c r="AQ70" s="6"/>
      <c r="AR70" s="8"/>
      <c r="AS70" s="8"/>
      <c r="AT70" s="9">
        <v>0</v>
      </c>
      <c r="AU70" s="6"/>
      <c r="AV70" s="8"/>
      <c r="AW70" s="8"/>
      <c r="AX70" s="9">
        <v>0</v>
      </c>
      <c r="AY70" s="8">
        <v>1326119.68</v>
      </c>
      <c r="AZ70" s="8">
        <v>1670980</v>
      </c>
      <c r="BA70" s="8">
        <v>202</v>
      </c>
      <c r="BB70" s="7">
        <v>23.808537744317704</v>
      </c>
      <c r="BC70" s="10" t="s">
        <v>800</v>
      </c>
      <c r="BD70" s="10" t="s">
        <v>792</v>
      </c>
      <c r="BE70" s="10" t="s">
        <v>806</v>
      </c>
      <c r="BF70" s="10" t="s">
        <v>1036</v>
      </c>
    </row>
    <row r="71" spans="1:58" x14ac:dyDescent="0.2">
      <c r="A71" s="5">
        <v>209610</v>
      </c>
      <c r="B71" s="6" t="s">
        <v>665</v>
      </c>
      <c r="C71" s="6">
        <v>-10886.96</v>
      </c>
      <c r="D71" s="6">
        <v>0</v>
      </c>
      <c r="E71" s="6">
        <v>0</v>
      </c>
      <c r="F71" s="7">
        <v>0</v>
      </c>
      <c r="G71" s="6">
        <v>-10886.96</v>
      </c>
      <c r="H71" s="6">
        <v>0</v>
      </c>
      <c r="I71" s="6">
        <v>0</v>
      </c>
      <c r="J71" s="7">
        <v>0</v>
      </c>
      <c r="K71" s="6"/>
      <c r="L71" s="6"/>
      <c r="M71" s="6"/>
      <c r="N71" s="7">
        <v>0</v>
      </c>
      <c r="O71" s="6"/>
      <c r="P71" s="6"/>
      <c r="Q71" s="6"/>
      <c r="R71" s="7">
        <v>0</v>
      </c>
      <c r="S71" s="6"/>
      <c r="T71" s="6"/>
      <c r="U71" s="6"/>
      <c r="V71" s="7">
        <v>0</v>
      </c>
      <c r="W71" s="6"/>
      <c r="X71" s="6"/>
      <c r="Y71" s="6"/>
      <c r="Z71" s="7">
        <v>0</v>
      </c>
      <c r="AA71" s="6"/>
      <c r="AB71" s="6"/>
      <c r="AC71" s="6"/>
      <c r="AD71" s="7">
        <v>0</v>
      </c>
      <c r="AE71" s="6"/>
      <c r="AF71" s="6"/>
      <c r="AG71" s="6"/>
      <c r="AH71" s="7">
        <v>0</v>
      </c>
      <c r="AI71" s="6"/>
      <c r="AJ71" s="6"/>
      <c r="AK71" s="6"/>
      <c r="AL71" s="7">
        <v>0</v>
      </c>
      <c r="AM71" s="6"/>
      <c r="AN71" s="6"/>
      <c r="AO71" s="6"/>
      <c r="AP71" s="7">
        <v>0</v>
      </c>
      <c r="AQ71" s="6"/>
      <c r="AR71" s="8"/>
      <c r="AS71" s="8"/>
      <c r="AT71" s="9">
        <v>0</v>
      </c>
      <c r="AU71" s="6"/>
      <c r="AV71" s="8"/>
      <c r="AW71" s="8"/>
      <c r="AX71" s="9">
        <v>0</v>
      </c>
      <c r="AY71" s="8">
        <v>-21773.919999999998</v>
      </c>
      <c r="AZ71" s="8">
        <v>0</v>
      </c>
      <c r="BA71" s="8">
        <v>0</v>
      </c>
      <c r="BB71" s="7">
        <v>0</v>
      </c>
      <c r="BC71" s="10" t="s">
        <v>800</v>
      </c>
      <c r="BD71" s="10" t="s">
        <v>792</v>
      </c>
      <c r="BE71" s="10" t="s">
        <v>806</v>
      </c>
      <c r="BF71" s="10" t="s">
        <v>1036</v>
      </c>
    </row>
    <row r="72" spans="1:58" x14ac:dyDescent="0.2">
      <c r="A72" s="5">
        <v>119142</v>
      </c>
      <c r="B72" s="6" t="s">
        <v>37</v>
      </c>
      <c r="C72" s="6">
        <v>0</v>
      </c>
      <c r="D72" s="6">
        <v>0</v>
      </c>
      <c r="E72" s="6">
        <v>0</v>
      </c>
      <c r="F72" s="7">
        <v>0</v>
      </c>
      <c r="G72" s="6">
        <v>0</v>
      </c>
      <c r="H72" s="6">
        <v>0</v>
      </c>
      <c r="I72" s="6">
        <v>0</v>
      </c>
      <c r="J72" s="7">
        <v>0</v>
      </c>
      <c r="K72" s="6"/>
      <c r="L72" s="6"/>
      <c r="M72" s="6"/>
      <c r="N72" s="7">
        <v>0</v>
      </c>
      <c r="O72" s="6"/>
      <c r="P72" s="6"/>
      <c r="Q72" s="6"/>
      <c r="R72" s="7">
        <v>0</v>
      </c>
      <c r="S72" s="6"/>
      <c r="T72" s="6"/>
      <c r="U72" s="6"/>
      <c r="V72" s="7">
        <v>0</v>
      </c>
      <c r="W72" s="6"/>
      <c r="X72" s="6"/>
      <c r="Y72" s="6"/>
      <c r="Z72" s="7">
        <v>0</v>
      </c>
      <c r="AA72" s="6"/>
      <c r="AB72" s="6"/>
      <c r="AC72" s="6"/>
      <c r="AD72" s="7">
        <v>0</v>
      </c>
      <c r="AE72" s="6"/>
      <c r="AF72" s="6"/>
      <c r="AG72" s="6"/>
      <c r="AH72" s="7">
        <v>0</v>
      </c>
      <c r="AI72" s="6"/>
      <c r="AJ72" s="6"/>
      <c r="AK72" s="6"/>
      <c r="AL72" s="7">
        <v>0</v>
      </c>
      <c r="AM72" s="6"/>
      <c r="AN72" s="6"/>
      <c r="AO72" s="6"/>
      <c r="AP72" s="7">
        <v>0</v>
      </c>
      <c r="AQ72" s="6"/>
      <c r="AR72" s="8"/>
      <c r="AS72" s="8"/>
      <c r="AT72" s="9">
        <v>0</v>
      </c>
      <c r="AU72" s="6"/>
      <c r="AV72" s="8"/>
      <c r="AW72" s="8"/>
      <c r="AX72" s="9">
        <v>0</v>
      </c>
      <c r="AY72" s="8">
        <v>0</v>
      </c>
      <c r="AZ72" s="8">
        <v>0</v>
      </c>
      <c r="BA72" s="8">
        <v>0</v>
      </c>
      <c r="BB72" s="7">
        <v>0</v>
      </c>
      <c r="BC72" s="10" t="s">
        <v>788</v>
      </c>
      <c r="BD72" s="10" t="s">
        <v>788</v>
      </c>
      <c r="BE72" s="10" t="s">
        <v>806</v>
      </c>
      <c r="BF72" s="10" t="s">
        <v>1033</v>
      </c>
    </row>
    <row r="73" spans="1:58" x14ac:dyDescent="0.2">
      <c r="A73" s="5">
        <v>148233</v>
      </c>
      <c r="B73" s="6" t="s">
        <v>141</v>
      </c>
      <c r="C73" s="6">
        <v>569422.93000000005</v>
      </c>
      <c r="D73" s="6">
        <v>1313555</v>
      </c>
      <c r="E73" s="6">
        <v>161.5</v>
      </c>
      <c r="F73" s="7">
        <v>13.004927772342995</v>
      </c>
      <c r="G73" s="6">
        <v>888531.93</v>
      </c>
      <c r="H73" s="6">
        <v>995900</v>
      </c>
      <c r="I73" s="6">
        <v>125</v>
      </c>
      <c r="J73" s="7">
        <v>27.657887167386288</v>
      </c>
      <c r="K73" s="6"/>
      <c r="L73" s="6"/>
      <c r="M73" s="6"/>
      <c r="N73" s="7">
        <v>0</v>
      </c>
      <c r="O73" s="6"/>
      <c r="P73" s="6"/>
      <c r="Q73" s="6"/>
      <c r="R73" s="7">
        <v>0</v>
      </c>
      <c r="S73" s="6"/>
      <c r="T73" s="6"/>
      <c r="U73" s="6"/>
      <c r="V73" s="7">
        <v>0</v>
      </c>
      <c r="W73" s="6"/>
      <c r="X73" s="6"/>
      <c r="Y73" s="6"/>
      <c r="Z73" s="7">
        <v>0</v>
      </c>
      <c r="AA73" s="6"/>
      <c r="AB73" s="6"/>
      <c r="AC73" s="6"/>
      <c r="AD73" s="7">
        <v>0</v>
      </c>
      <c r="AE73" s="6"/>
      <c r="AF73" s="6"/>
      <c r="AG73" s="6"/>
      <c r="AH73" s="7">
        <v>0</v>
      </c>
      <c r="AI73" s="6"/>
      <c r="AJ73" s="6"/>
      <c r="AK73" s="6"/>
      <c r="AL73" s="7">
        <v>0</v>
      </c>
      <c r="AM73" s="6"/>
      <c r="AN73" s="6"/>
      <c r="AO73" s="6"/>
      <c r="AP73" s="7">
        <v>0</v>
      </c>
      <c r="AQ73" s="6"/>
      <c r="AR73" s="8"/>
      <c r="AS73" s="8"/>
      <c r="AT73" s="9">
        <v>0</v>
      </c>
      <c r="AU73" s="6"/>
      <c r="AV73" s="8"/>
      <c r="AW73" s="8"/>
      <c r="AX73" s="9">
        <v>0</v>
      </c>
      <c r="AY73" s="8">
        <v>1457954.86</v>
      </c>
      <c r="AZ73" s="8">
        <v>2309455</v>
      </c>
      <c r="BA73" s="8">
        <v>286.5</v>
      </c>
      <c r="BB73" s="7">
        <v>18.938946980997684</v>
      </c>
      <c r="BC73" s="10" t="s">
        <v>788</v>
      </c>
      <c r="BD73" s="10" t="s">
        <v>788</v>
      </c>
      <c r="BE73" s="10" t="s">
        <v>806</v>
      </c>
      <c r="BF73" s="10" t="s">
        <v>815</v>
      </c>
    </row>
    <row r="74" spans="1:58" x14ac:dyDescent="0.2">
      <c r="A74" s="5">
        <v>172249</v>
      </c>
      <c r="B74" s="6" t="s">
        <v>212</v>
      </c>
      <c r="C74" s="6">
        <v>147739.26999999999</v>
      </c>
      <c r="D74" s="6">
        <v>284700</v>
      </c>
      <c r="E74" s="6">
        <v>35</v>
      </c>
      <c r="F74" s="7">
        <v>15.567889357218123</v>
      </c>
      <c r="G74" s="6">
        <v>156859.26999999999</v>
      </c>
      <c r="H74" s="6">
        <v>274180</v>
      </c>
      <c r="I74" s="6">
        <v>34</v>
      </c>
      <c r="J74" s="7">
        <v>17.735200853453936</v>
      </c>
      <c r="K74" s="6"/>
      <c r="L74" s="6"/>
      <c r="M74" s="6"/>
      <c r="N74" s="7">
        <v>0</v>
      </c>
      <c r="O74" s="6"/>
      <c r="P74" s="6"/>
      <c r="Q74" s="6"/>
      <c r="R74" s="7">
        <v>0</v>
      </c>
      <c r="S74" s="6"/>
      <c r="T74" s="6"/>
      <c r="U74" s="6"/>
      <c r="V74" s="7">
        <v>0</v>
      </c>
      <c r="W74" s="6"/>
      <c r="X74" s="6"/>
      <c r="Y74" s="6"/>
      <c r="Z74" s="7">
        <v>0</v>
      </c>
      <c r="AA74" s="6"/>
      <c r="AB74" s="6"/>
      <c r="AC74" s="6"/>
      <c r="AD74" s="7">
        <v>0</v>
      </c>
      <c r="AE74" s="6"/>
      <c r="AF74" s="6"/>
      <c r="AG74" s="6"/>
      <c r="AH74" s="7">
        <v>0</v>
      </c>
      <c r="AI74" s="6"/>
      <c r="AJ74" s="6"/>
      <c r="AK74" s="6"/>
      <c r="AL74" s="7">
        <v>0</v>
      </c>
      <c r="AM74" s="6"/>
      <c r="AN74" s="6"/>
      <c r="AO74" s="6"/>
      <c r="AP74" s="7">
        <v>0</v>
      </c>
      <c r="AQ74" s="6"/>
      <c r="AR74" s="8"/>
      <c r="AS74" s="8"/>
      <c r="AT74" s="9">
        <v>0</v>
      </c>
      <c r="AU74" s="6"/>
      <c r="AV74" s="8"/>
      <c r="AW74" s="8"/>
      <c r="AX74" s="9">
        <v>0</v>
      </c>
      <c r="AY74" s="8">
        <v>304598.53999999998</v>
      </c>
      <c r="AZ74" s="8">
        <v>558880</v>
      </c>
      <c r="BA74" s="8">
        <v>69</v>
      </c>
      <c r="BB74" s="7">
        <v>16.350479888348126</v>
      </c>
      <c r="BC74" s="10" t="s">
        <v>788</v>
      </c>
      <c r="BD74" s="10" t="s">
        <v>788</v>
      </c>
      <c r="BE74" s="10" t="s">
        <v>806</v>
      </c>
      <c r="BF74" s="10" t="s">
        <v>815</v>
      </c>
    </row>
    <row r="75" spans="1:58" x14ac:dyDescent="0.2">
      <c r="A75" s="5">
        <v>172706</v>
      </c>
      <c r="B75" s="6" t="s">
        <v>230</v>
      </c>
      <c r="C75" s="6">
        <v>63176.09</v>
      </c>
      <c r="D75" s="6">
        <v>168400</v>
      </c>
      <c r="E75" s="6">
        <v>20</v>
      </c>
      <c r="F75" s="7">
        <v>11.25464786223278</v>
      </c>
      <c r="G75" s="6">
        <v>360226.09</v>
      </c>
      <c r="H75" s="6">
        <v>566400</v>
      </c>
      <c r="I75" s="6">
        <v>70</v>
      </c>
      <c r="J75" s="7">
        <v>19.715764106638417</v>
      </c>
      <c r="K75" s="6"/>
      <c r="L75" s="6"/>
      <c r="M75" s="6"/>
      <c r="N75" s="7">
        <v>0</v>
      </c>
      <c r="O75" s="6"/>
      <c r="P75" s="6"/>
      <c r="Q75" s="6"/>
      <c r="R75" s="7">
        <v>0</v>
      </c>
      <c r="S75" s="6"/>
      <c r="T75" s="6"/>
      <c r="U75" s="6"/>
      <c r="V75" s="7">
        <v>0</v>
      </c>
      <c r="W75" s="6"/>
      <c r="X75" s="6"/>
      <c r="Y75" s="6"/>
      <c r="Z75" s="7">
        <v>0</v>
      </c>
      <c r="AA75" s="6"/>
      <c r="AB75" s="6"/>
      <c r="AC75" s="6"/>
      <c r="AD75" s="7">
        <v>0</v>
      </c>
      <c r="AE75" s="6"/>
      <c r="AF75" s="6"/>
      <c r="AG75" s="6"/>
      <c r="AH75" s="7">
        <v>0</v>
      </c>
      <c r="AI75" s="6"/>
      <c r="AJ75" s="6"/>
      <c r="AK75" s="6"/>
      <c r="AL75" s="7">
        <v>0</v>
      </c>
      <c r="AM75" s="6"/>
      <c r="AN75" s="6"/>
      <c r="AO75" s="6"/>
      <c r="AP75" s="7">
        <v>0</v>
      </c>
      <c r="AQ75" s="6"/>
      <c r="AR75" s="8"/>
      <c r="AS75" s="8"/>
      <c r="AT75" s="9">
        <v>0</v>
      </c>
      <c r="AU75" s="6"/>
      <c r="AV75" s="8"/>
      <c r="AW75" s="8"/>
      <c r="AX75" s="9">
        <v>0</v>
      </c>
      <c r="AY75" s="8">
        <v>423402.18000000005</v>
      </c>
      <c r="AZ75" s="8">
        <v>734800</v>
      </c>
      <c r="BA75" s="8">
        <v>90</v>
      </c>
      <c r="BB75" s="7">
        <v>17.286425421883507</v>
      </c>
      <c r="BC75" s="10" t="s">
        <v>788</v>
      </c>
      <c r="BD75" s="10" t="s">
        <v>788</v>
      </c>
      <c r="BE75" s="10" t="s">
        <v>806</v>
      </c>
      <c r="BF75" s="10" t="s">
        <v>815</v>
      </c>
    </row>
    <row r="76" spans="1:58" x14ac:dyDescent="0.2">
      <c r="A76" s="5">
        <v>172892</v>
      </c>
      <c r="B76" s="6" t="s">
        <v>236</v>
      </c>
      <c r="C76" s="6">
        <v>892279.23</v>
      </c>
      <c r="D76" s="6">
        <v>1099860</v>
      </c>
      <c r="E76" s="6">
        <v>133</v>
      </c>
      <c r="F76" s="7">
        <v>24.337985652719436</v>
      </c>
      <c r="G76" s="6">
        <v>1099912.22</v>
      </c>
      <c r="H76" s="6">
        <v>1565980</v>
      </c>
      <c r="I76" s="6">
        <v>189</v>
      </c>
      <c r="J76" s="7">
        <v>21.77376391780227</v>
      </c>
      <c r="K76" s="6"/>
      <c r="L76" s="6"/>
      <c r="M76" s="6"/>
      <c r="N76" s="7">
        <v>0</v>
      </c>
      <c r="O76" s="6"/>
      <c r="P76" s="6"/>
      <c r="Q76" s="6"/>
      <c r="R76" s="7">
        <v>0</v>
      </c>
      <c r="S76" s="6"/>
      <c r="T76" s="6"/>
      <c r="U76" s="6"/>
      <c r="V76" s="7">
        <v>0</v>
      </c>
      <c r="W76" s="6"/>
      <c r="X76" s="6"/>
      <c r="Y76" s="6"/>
      <c r="Z76" s="7">
        <v>0</v>
      </c>
      <c r="AA76" s="6"/>
      <c r="AB76" s="6"/>
      <c r="AC76" s="6"/>
      <c r="AD76" s="7">
        <v>0</v>
      </c>
      <c r="AE76" s="6"/>
      <c r="AF76" s="6"/>
      <c r="AG76" s="6"/>
      <c r="AH76" s="7">
        <v>0</v>
      </c>
      <c r="AI76" s="6"/>
      <c r="AJ76" s="6"/>
      <c r="AK76" s="6"/>
      <c r="AL76" s="7">
        <v>0</v>
      </c>
      <c r="AM76" s="6"/>
      <c r="AN76" s="6"/>
      <c r="AO76" s="6"/>
      <c r="AP76" s="7">
        <v>0</v>
      </c>
      <c r="AQ76" s="6"/>
      <c r="AR76" s="8"/>
      <c r="AS76" s="8"/>
      <c r="AT76" s="9">
        <v>0</v>
      </c>
      <c r="AU76" s="6"/>
      <c r="AV76" s="8"/>
      <c r="AW76" s="8"/>
      <c r="AX76" s="9">
        <v>0</v>
      </c>
      <c r="AY76" s="8">
        <v>1992191.45</v>
      </c>
      <c r="AZ76" s="8">
        <v>2665840</v>
      </c>
      <c r="BA76" s="8">
        <v>322</v>
      </c>
      <c r="BB76" s="7">
        <v>22.419103734657746</v>
      </c>
      <c r="BC76" s="10" t="s">
        <v>788</v>
      </c>
      <c r="BD76" s="10" t="s">
        <v>788</v>
      </c>
      <c r="BE76" s="10" t="s">
        <v>806</v>
      </c>
      <c r="BF76" s="10" t="s">
        <v>815</v>
      </c>
    </row>
    <row r="77" spans="1:58" x14ac:dyDescent="0.2">
      <c r="A77" s="5">
        <v>172922</v>
      </c>
      <c r="B77" s="6" t="s">
        <v>238</v>
      </c>
      <c r="C77" s="6">
        <v>503727.51</v>
      </c>
      <c r="D77" s="6">
        <v>1468680</v>
      </c>
      <c r="E77" s="6">
        <v>179</v>
      </c>
      <c r="F77" s="7">
        <v>10.289392719993463</v>
      </c>
      <c r="G77" s="6">
        <v>178803.49</v>
      </c>
      <c r="H77" s="6">
        <v>2018700</v>
      </c>
      <c r="I77" s="6">
        <v>245</v>
      </c>
      <c r="J77" s="7">
        <v>2.7457810422549165</v>
      </c>
      <c r="K77" s="6"/>
      <c r="L77" s="6"/>
      <c r="M77" s="6"/>
      <c r="N77" s="7">
        <v>0</v>
      </c>
      <c r="O77" s="6"/>
      <c r="P77" s="6"/>
      <c r="Q77" s="6"/>
      <c r="R77" s="7">
        <v>0</v>
      </c>
      <c r="S77" s="6"/>
      <c r="T77" s="6"/>
      <c r="U77" s="6"/>
      <c r="V77" s="7">
        <v>0</v>
      </c>
      <c r="W77" s="6"/>
      <c r="X77" s="6"/>
      <c r="Y77" s="6"/>
      <c r="Z77" s="7">
        <v>0</v>
      </c>
      <c r="AA77" s="6"/>
      <c r="AB77" s="6"/>
      <c r="AC77" s="6"/>
      <c r="AD77" s="7">
        <v>0</v>
      </c>
      <c r="AE77" s="6"/>
      <c r="AF77" s="6"/>
      <c r="AG77" s="6"/>
      <c r="AH77" s="7">
        <v>0</v>
      </c>
      <c r="AI77" s="6"/>
      <c r="AJ77" s="6"/>
      <c r="AK77" s="6"/>
      <c r="AL77" s="7">
        <v>0</v>
      </c>
      <c r="AM77" s="6"/>
      <c r="AN77" s="6"/>
      <c r="AO77" s="6"/>
      <c r="AP77" s="7">
        <v>0</v>
      </c>
      <c r="AQ77" s="6"/>
      <c r="AR77" s="8"/>
      <c r="AS77" s="8"/>
      <c r="AT77" s="9">
        <v>0</v>
      </c>
      <c r="AU77" s="6"/>
      <c r="AV77" s="8"/>
      <c r="AW77" s="8"/>
      <c r="AX77" s="9">
        <v>0</v>
      </c>
      <c r="AY77" s="8">
        <v>682531</v>
      </c>
      <c r="AZ77" s="8">
        <v>3487380</v>
      </c>
      <c r="BA77" s="8">
        <v>424</v>
      </c>
      <c r="BB77" s="7">
        <v>5.8714364365225471</v>
      </c>
      <c r="BC77" s="10" t="s">
        <v>788</v>
      </c>
      <c r="BD77" s="10" t="s">
        <v>788</v>
      </c>
      <c r="BE77" s="10" t="s">
        <v>806</v>
      </c>
      <c r="BF77" s="10" t="s">
        <v>815</v>
      </c>
    </row>
    <row r="78" spans="1:58" x14ac:dyDescent="0.2">
      <c r="A78" s="5">
        <v>173098</v>
      </c>
      <c r="B78" s="6" t="s">
        <v>244</v>
      </c>
      <c r="C78" s="6">
        <v>319546.11</v>
      </c>
      <c r="D78" s="6">
        <v>1311860</v>
      </c>
      <c r="E78" s="6">
        <v>168</v>
      </c>
      <c r="F78" s="7">
        <v>7.3074743493970393</v>
      </c>
      <c r="G78" s="6">
        <v>164642.10999999999</v>
      </c>
      <c r="H78" s="6">
        <v>932290</v>
      </c>
      <c r="I78" s="6">
        <v>114.5</v>
      </c>
      <c r="J78" s="7">
        <v>5.4745898915573479</v>
      </c>
      <c r="K78" s="6"/>
      <c r="L78" s="6"/>
      <c r="M78" s="6"/>
      <c r="N78" s="7">
        <v>0</v>
      </c>
      <c r="O78" s="6"/>
      <c r="P78" s="6"/>
      <c r="Q78" s="6"/>
      <c r="R78" s="7">
        <v>0</v>
      </c>
      <c r="S78" s="6"/>
      <c r="T78" s="6"/>
      <c r="U78" s="6"/>
      <c r="V78" s="7">
        <v>0</v>
      </c>
      <c r="W78" s="6"/>
      <c r="X78" s="6"/>
      <c r="Y78" s="6"/>
      <c r="Z78" s="7">
        <v>0</v>
      </c>
      <c r="AA78" s="6"/>
      <c r="AB78" s="6"/>
      <c r="AC78" s="6"/>
      <c r="AD78" s="7">
        <v>0</v>
      </c>
      <c r="AE78" s="6"/>
      <c r="AF78" s="6"/>
      <c r="AG78" s="6"/>
      <c r="AH78" s="7">
        <v>0</v>
      </c>
      <c r="AI78" s="6"/>
      <c r="AJ78" s="6"/>
      <c r="AK78" s="6"/>
      <c r="AL78" s="7">
        <v>0</v>
      </c>
      <c r="AM78" s="6"/>
      <c r="AN78" s="6"/>
      <c r="AO78" s="6"/>
      <c r="AP78" s="7">
        <v>0</v>
      </c>
      <c r="AQ78" s="6"/>
      <c r="AR78" s="8"/>
      <c r="AS78" s="8"/>
      <c r="AT78" s="9">
        <v>0</v>
      </c>
      <c r="AU78" s="6"/>
      <c r="AV78" s="8"/>
      <c r="AW78" s="8"/>
      <c r="AX78" s="9">
        <v>0</v>
      </c>
      <c r="AY78" s="8">
        <v>484188.22</v>
      </c>
      <c r="AZ78" s="8">
        <v>2244150</v>
      </c>
      <c r="BA78" s="8">
        <v>282.5</v>
      </c>
      <c r="BB78" s="7">
        <v>6.4726718802219096</v>
      </c>
      <c r="BC78" s="10" t="s">
        <v>788</v>
      </c>
      <c r="BD78" s="10" t="s">
        <v>788</v>
      </c>
      <c r="BE78" s="10" t="s">
        <v>806</v>
      </c>
      <c r="BF78" s="10" t="s">
        <v>815</v>
      </c>
    </row>
    <row r="79" spans="1:58" x14ac:dyDescent="0.2">
      <c r="A79" s="5">
        <v>173224</v>
      </c>
      <c r="B79" s="6" t="s">
        <v>249</v>
      </c>
      <c r="C79" s="6">
        <v>1648766.53</v>
      </c>
      <c r="D79" s="6">
        <v>10729850</v>
      </c>
      <c r="E79" s="6">
        <v>1305</v>
      </c>
      <c r="F79" s="7">
        <v>4.6098497089894082</v>
      </c>
      <c r="G79" s="6">
        <v>1993998.34</v>
      </c>
      <c r="H79" s="6">
        <v>8986520</v>
      </c>
      <c r="I79" s="6">
        <v>1095</v>
      </c>
      <c r="J79" s="7">
        <v>6.8785189973426863</v>
      </c>
      <c r="K79" s="6"/>
      <c r="L79" s="6"/>
      <c r="M79" s="6"/>
      <c r="N79" s="7">
        <v>0</v>
      </c>
      <c r="O79" s="6"/>
      <c r="P79" s="6"/>
      <c r="Q79" s="6"/>
      <c r="R79" s="7">
        <v>0</v>
      </c>
      <c r="S79" s="6"/>
      <c r="T79" s="6"/>
      <c r="U79" s="6"/>
      <c r="V79" s="7">
        <v>0</v>
      </c>
      <c r="W79" s="6"/>
      <c r="X79" s="6"/>
      <c r="Y79" s="6"/>
      <c r="Z79" s="7">
        <v>0</v>
      </c>
      <c r="AA79" s="6"/>
      <c r="AB79" s="6"/>
      <c r="AC79" s="6"/>
      <c r="AD79" s="7">
        <v>0</v>
      </c>
      <c r="AE79" s="6"/>
      <c r="AF79" s="6"/>
      <c r="AG79" s="6"/>
      <c r="AH79" s="7">
        <v>0</v>
      </c>
      <c r="AI79" s="6"/>
      <c r="AJ79" s="6"/>
      <c r="AK79" s="6"/>
      <c r="AL79" s="7">
        <v>0</v>
      </c>
      <c r="AM79" s="6"/>
      <c r="AN79" s="6"/>
      <c r="AO79" s="6"/>
      <c r="AP79" s="7">
        <v>0</v>
      </c>
      <c r="AQ79" s="6"/>
      <c r="AR79" s="8"/>
      <c r="AS79" s="8"/>
      <c r="AT79" s="9">
        <v>0</v>
      </c>
      <c r="AU79" s="6"/>
      <c r="AV79" s="8"/>
      <c r="AW79" s="8"/>
      <c r="AX79" s="9">
        <v>0</v>
      </c>
      <c r="AY79" s="8">
        <v>3642764.87</v>
      </c>
      <c r="AZ79" s="8">
        <v>19716370</v>
      </c>
      <c r="BA79" s="8">
        <v>2400</v>
      </c>
      <c r="BB79" s="7">
        <v>5.5427518402221096</v>
      </c>
      <c r="BC79" s="10" t="s">
        <v>788</v>
      </c>
      <c r="BD79" s="10" t="s">
        <v>788</v>
      </c>
      <c r="BE79" s="10" t="s">
        <v>806</v>
      </c>
      <c r="BF79" s="10" t="s">
        <v>815</v>
      </c>
    </row>
    <row r="80" spans="1:58" x14ac:dyDescent="0.2">
      <c r="A80" s="5">
        <v>176214</v>
      </c>
      <c r="B80" s="6" t="s">
        <v>294</v>
      </c>
      <c r="C80" s="6">
        <v>-99.64</v>
      </c>
      <c r="D80" s="6">
        <v>0</v>
      </c>
      <c r="E80" s="6">
        <v>0</v>
      </c>
      <c r="F80" s="7">
        <v>0</v>
      </c>
      <c r="G80" s="6">
        <v>-99.64</v>
      </c>
      <c r="H80" s="6">
        <v>0</v>
      </c>
      <c r="I80" s="6">
        <v>0</v>
      </c>
      <c r="J80" s="7">
        <v>0</v>
      </c>
      <c r="K80" s="6"/>
      <c r="L80" s="6"/>
      <c r="M80" s="6"/>
      <c r="N80" s="7">
        <v>0</v>
      </c>
      <c r="O80" s="6"/>
      <c r="P80" s="6"/>
      <c r="Q80" s="6"/>
      <c r="R80" s="7">
        <v>0</v>
      </c>
      <c r="S80" s="6"/>
      <c r="T80" s="6"/>
      <c r="U80" s="6"/>
      <c r="V80" s="7">
        <v>0</v>
      </c>
      <c r="W80" s="6"/>
      <c r="X80" s="6"/>
      <c r="Y80" s="6"/>
      <c r="Z80" s="7">
        <v>0</v>
      </c>
      <c r="AA80" s="6"/>
      <c r="AB80" s="6"/>
      <c r="AC80" s="6"/>
      <c r="AD80" s="7">
        <v>0</v>
      </c>
      <c r="AE80" s="6"/>
      <c r="AF80" s="6"/>
      <c r="AG80" s="6"/>
      <c r="AH80" s="7">
        <v>0</v>
      </c>
      <c r="AI80" s="6"/>
      <c r="AJ80" s="6"/>
      <c r="AK80" s="6"/>
      <c r="AL80" s="7">
        <v>0</v>
      </c>
      <c r="AM80" s="6"/>
      <c r="AN80" s="6"/>
      <c r="AO80" s="6"/>
      <c r="AP80" s="7">
        <v>0</v>
      </c>
      <c r="AQ80" s="6"/>
      <c r="AR80" s="8"/>
      <c r="AS80" s="8"/>
      <c r="AT80" s="9">
        <v>0</v>
      </c>
      <c r="AU80" s="6"/>
      <c r="AV80" s="8"/>
      <c r="AW80" s="8"/>
      <c r="AX80" s="9">
        <v>0</v>
      </c>
      <c r="AY80" s="8">
        <v>-199.28</v>
      </c>
      <c r="AZ80" s="8">
        <v>0</v>
      </c>
      <c r="BA80" s="8">
        <v>0</v>
      </c>
      <c r="BB80" s="7">
        <v>0</v>
      </c>
      <c r="BC80" s="10" t="s">
        <v>788</v>
      </c>
      <c r="BD80" s="10" t="s">
        <v>788</v>
      </c>
      <c r="BE80" s="10" t="s">
        <v>806</v>
      </c>
      <c r="BF80" s="10" t="s">
        <v>815</v>
      </c>
    </row>
    <row r="81" spans="1:58" x14ac:dyDescent="0.2">
      <c r="A81" s="5">
        <v>176644</v>
      </c>
      <c r="B81" s="6" t="s">
        <v>309</v>
      </c>
      <c r="C81" s="6">
        <v>-11757.62</v>
      </c>
      <c r="D81" s="6">
        <v>574400</v>
      </c>
      <c r="E81" s="6">
        <v>70</v>
      </c>
      <c r="F81" s="7">
        <v>-0.61408182451253479</v>
      </c>
      <c r="G81" s="6">
        <v>-21280.62</v>
      </c>
      <c r="H81" s="6">
        <v>594500</v>
      </c>
      <c r="I81" s="6">
        <v>75</v>
      </c>
      <c r="J81" s="7">
        <v>-1.1096706812447434</v>
      </c>
      <c r="K81" s="6"/>
      <c r="L81" s="6"/>
      <c r="M81" s="6"/>
      <c r="N81" s="7">
        <v>0</v>
      </c>
      <c r="O81" s="6"/>
      <c r="P81" s="6"/>
      <c r="Q81" s="6"/>
      <c r="R81" s="7">
        <v>0</v>
      </c>
      <c r="S81" s="6"/>
      <c r="T81" s="6"/>
      <c r="U81" s="6"/>
      <c r="V81" s="7">
        <v>0</v>
      </c>
      <c r="W81" s="6"/>
      <c r="X81" s="6"/>
      <c r="Y81" s="6"/>
      <c r="Z81" s="7">
        <v>0</v>
      </c>
      <c r="AA81" s="6"/>
      <c r="AB81" s="6"/>
      <c r="AC81" s="6"/>
      <c r="AD81" s="7">
        <v>0</v>
      </c>
      <c r="AE81" s="6"/>
      <c r="AF81" s="6"/>
      <c r="AG81" s="6"/>
      <c r="AH81" s="7">
        <v>0</v>
      </c>
      <c r="AI81" s="6"/>
      <c r="AJ81" s="6"/>
      <c r="AK81" s="6"/>
      <c r="AL81" s="7">
        <v>0</v>
      </c>
      <c r="AM81" s="6"/>
      <c r="AN81" s="6"/>
      <c r="AO81" s="6"/>
      <c r="AP81" s="7">
        <v>0</v>
      </c>
      <c r="AQ81" s="6"/>
      <c r="AR81" s="8"/>
      <c r="AS81" s="8"/>
      <c r="AT81" s="9">
        <v>0</v>
      </c>
      <c r="AU81" s="6"/>
      <c r="AV81" s="8"/>
      <c r="AW81" s="8"/>
      <c r="AX81" s="9">
        <v>0</v>
      </c>
      <c r="AY81" s="8">
        <v>-33038.239999999998</v>
      </c>
      <c r="AZ81" s="8">
        <v>1168900</v>
      </c>
      <c r="BA81" s="8">
        <v>145</v>
      </c>
      <c r="BB81" s="7">
        <v>-0.84793155958593536</v>
      </c>
      <c r="BC81" s="10" t="s">
        <v>788</v>
      </c>
      <c r="BD81" s="10" t="s">
        <v>788</v>
      </c>
      <c r="BE81" s="10" t="s">
        <v>806</v>
      </c>
      <c r="BF81" s="10" t="s">
        <v>815</v>
      </c>
    </row>
    <row r="82" spans="1:58" x14ac:dyDescent="0.2">
      <c r="A82" s="5">
        <v>177379</v>
      </c>
      <c r="B82" s="6" t="s">
        <v>336</v>
      </c>
      <c r="C82" s="6">
        <v>1098173.06</v>
      </c>
      <c r="D82" s="6">
        <v>1944780</v>
      </c>
      <c r="E82" s="6">
        <v>236.5</v>
      </c>
      <c r="F82" s="7">
        <v>16.94031808225095</v>
      </c>
      <c r="G82" s="6">
        <v>1412967.94</v>
      </c>
      <c r="H82" s="6">
        <v>2447250</v>
      </c>
      <c r="I82" s="6">
        <v>300</v>
      </c>
      <c r="J82" s="7">
        <v>17.898459961180915</v>
      </c>
      <c r="K82" s="6"/>
      <c r="L82" s="6"/>
      <c r="M82" s="6"/>
      <c r="N82" s="7">
        <v>0</v>
      </c>
      <c r="O82" s="6"/>
      <c r="P82" s="6"/>
      <c r="Q82" s="6"/>
      <c r="R82" s="7">
        <v>0</v>
      </c>
      <c r="S82" s="6"/>
      <c r="T82" s="6"/>
      <c r="U82" s="6"/>
      <c r="V82" s="7">
        <v>0</v>
      </c>
      <c r="W82" s="6"/>
      <c r="X82" s="6"/>
      <c r="Y82" s="6"/>
      <c r="Z82" s="7">
        <v>0</v>
      </c>
      <c r="AA82" s="6"/>
      <c r="AB82" s="6"/>
      <c r="AC82" s="6"/>
      <c r="AD82" s="7">
        <v>0</v>
      </c>
      <c r="AE82" s="6"/>
      <c r="AF82" s="6"/>
      <c r="AG82" s="6"/>
      <c r="AH82" s="7">
        <v>0</v>
      </c>
      <c r="AI82" s="6"/>
      <c r="AJ82" s="6"/>
      <c r="AK82" s="6"/>
      <c r="AL82" s="7">
        <v>0</v>
      </c>
      <c r="AM82" s="6"/>
      <c r="AN82" s="6"/>
      <c r="AO82" s="6"/>
      <c r="AP82" s="7">
        <v>0</v>
      </c>
      <c r="AQ82" s="6"/>
      <c r="AR82" s="8"/>
      <c r="AS82" s="8"/>
      <c r="AT82" s="9">
        <v>0</v>
      </c>
      <c r="AU82" s="6"/>
      <c r="AV82" s="8"/>
      <c r="AW82" s="8"/>
      <c r="AX82" s="9">
        <v>0</v>
      </c>
      <c r="AY82" s="8">
        <v>2511141</v>
      </c>
      <c r="AZ82" s="8">
        <v>4392030</v>
      </c>
      <c r="BA82" s="8">
        <v>536.5</v>
      </c>
      <c r="BB82" s="7">
        <v>17.152485297231575</v>
      </c>
      <c r="BC82" s="10" t="s">
        <v>788</v>
      </c>
      <c r="BD82" s="10" t="s">
        <v>788</v>
      </c>
      <c r="BE82" s="10" t="s">
        <v>806</v>
      </c>
      <c r="BF82" s="10" t="s">
        <v>815</v>
      </c>
    </row>
    <row r="83" spans="1:58" x14ac:dyDescent="0.2">
      <c r="A83" s="5">
        <v>178230</v>
      </c>
      <c r="B83" s="6" t="s">
        <v>367</v>
      </c>
      <c r="C83" s="6">
        <v>508688.01</v>
      </c>
      <c r="D83" s="6">
        <v>3141020</v>
      </c>
      <c r="E83" s="6">
        <v>378.5</v>
      </c>
      <c r="F83" s="7">
        <v>4.8584982903642766</v>
      </c>
      <c r="G83" s="6">
        <v>82862.820000000007</v>
      </c>
      <c r="H83" s="6">
        <v>3062140</v>
      </c>
      <c r="I83" s="6">
        <v>364.5</v>
      </c>
      <c r="J83" s="7">
        <v>0.83887327816494361</v>
      </c>
      <c r="K83" s="6"/>
      <c r="L83" s="6"/>
      <c r="M83" s="6"/>
      <c r="N83" s="7">
        <v>0</v>
      </c>
      <c r="O83" s="6"/>
      <c r="P83" s="6"/>
      <c r="Q83" s="6"/>
      <c r="R83" s="7">
        <v>0</v>
      </c>
      <c r="S83" s="6"/>
      <c r="T83" s="6"/>
      <c r="U83" s="6"/>
      <c r="V83" s="7">
        <v>0</v>
      </c>
      <c r="W83" s="6"/>
      <c r="X83" s="6"/>
      <c r="Y83" s="6"/>
      <c r="Z83" s="7">
        <v>0</v>
      </c>
      <c r="AA83" s="6"/>
      <c r="AB83" s="6"/>
      <c r="AC83" s="6"/>
      <c r="AD83" s="7">
        <v>0</v>
      </c>
      <c r="AE83" s="6"/>
      <c r="AF83" s="6"/>
      <c r="AG83" s="6"/>
      <c r="AH83" s="7">
        <v>0</v>
      </c>
      <c r="AI83" s="6"/>
      <c r="AJ83" s="6"/>
      <c r="AK83" s="6"/>
      <c r="AL83" s="7">
        <v>0</v>
      </c>
      <c r="AM83" s="6"/>
      <c r="AN83" s="6"/>
      <c r="AO83" s="6"/>
      <c r="AP83" s="7">
        <v>0</v>
      </c>
      <c r="AQ83" s="6"/>
      <c r="AR83" s="8"/>
      <c r="AS83" s="8"/>
      <c r="AT83" s="9">
        <v>0</v>
      </c>
      <c r="AU83" s="6"/>
      <c r="AV83" s="8"/>
      <c r="AW83" s="8"/>
      <c r="AX83" s="9">
        <v>0</v>
      </c>
      <c r="AY83" s="8">
        <v>591550.83000000007</v>
      </c>
      <c r="AZ83" s="8">
        <v>6203160</v>
      </c>
      <c r="BA83" s="8">
        <v>743</v>
      </c>
      <c r="BB83" s="7">
        <v>2.8608845975277122</v>
      </c>
      <c r="BC83" s="10" t="s">
        <v>788</v>
      </c>
      <c r="BD83" s="10" t="s">
        <v>788</v>
      </c>
      <c r="BE83" s="10" t="s">
        <v>806</v>
      </c>
      <c r="BF83" s="10" t="s">
        <v>815</v>
      </c>
    </row>
    <row r="84" spans="1:58" x14ac:dyDescent="0.2">
      <c r="A84" s="5">
        <v>179434</v>
      </c>
      <c r="B84" s="6" t="s">
        <v>404</v>
      </c>
      <c r="C84" s="6">
        <v>783746.31</v>
      </c>
      <c r="D84" s="6">
        <v>1393320</v>
      </c>
      <c r="E84" s="6">
        <v>171</v>
      </c>
      <c r="F84" s="7">
        <v>16.875082034277842</v>
      </c>
      <c r="G84" s="6">
        <v>734445.31</v>
      </c>
      <c r="H84" s="6">
        <v>1207900</v>
      </c>
      <c r="I84" s="6">
        <v>145</v>
      </c>
      <c r="J84" s="7">
        <v>18.849080726881365</v>
      </c>
      <c r="K84" s="6"/>
      <c r="L84" s="6"/>
      <c r="M84" s="6"/>
      <c r="N84" s="7">
        <v>0</v>
      </c>
      <c r="O84" s="6"/>
      <c r="P84" s="6"/>
      <c r="Q84" s="6"/>
      <c r="R84" s="7">
        <v>0</v>
      </c>
      <c r="S84" s="6"/>
      <c r="T84" s="6"/>
      <c r="U84" s="6"/>
      <c r="V84" s="7">
        <v>0</v>
      </c>
      <c r="W84" s="6"/>
      <c r="X84" s="6"/>
      <c r="Y84" s="6"/>
      <c r="Z84" s="7">
        <v>0</v>
      </c>
      <c r="AA84" s="6"/>
      <c r="AB84" s="6"/>
      <c r="AC84" s="6"/>
      <c r="AD84" s="7">
        <v>0</v>
      </c>
      <c r="AE84" s="6"/>
      <c r="AF84" s="6"/>
      <c r="AG84" s="6"/>
      <c r="AH84" s="7">
        <v>0</v>
      </c>
      <c r="AI84" s="6"/>
      <c r="AJ84" s="6"/>
      <c r="AK84" s="6"/>
      <c r="AL84" s="7">
        <v>0</v>
      </c>
      <c r="AM84" s="6"/>
      <c r="AN84" s="6"/>
      <c r="AO84" s="6"/>
      <c r="AP84" s="7">
        <v>0</v>
      </c>
      <c r="AQ84" s="6"/>
      <c r="AR84" s="8"/>
      <c r="AS84" s="8"/>
      <c r="AT84" s="9">
        <v>0</v>
      </c>
      <c r="AU84" s="6"/>
      <c r="AV84" s="8"/>
      <c r="AW84" s="8"/>
      <c r="AX84" s="9">
        <v>0</v>
      </c>
      <c r="AY84" s="8">
        <v>1518191.62</v>
      </c>
      <c r="AZ84" s="8">
        <v>2601220</v>
      </c>
      <c r="BA84" s="8">
        <v>316</v>
      </c>
      <c r="BB84" s="7">
        <v>17.509379675690639</v>
      </c>
      <c r="BC84" s="10" t="s">
        <v>788</v>
      </c>
      <c r="BD84" s="10" t="s">
        <v>788</v>
      </c>
      <c r="BE84" s="10" t="s">
        <v>806</v>
      </c>
      <c r="BF84" s="10" t="s">
        <v>815</v>
      </c>
    </row>
    <row r="85" spans="1:58" x14ac:dyDescent="0.2">
      <c r="A85" s="5">
        <v>201028</v>
      </c>
      <c r="B85" s="6" t="s">
        <v>443</v>
      </c>
      <c r="C85" s="6">
        <v>0</v>
      </c>
      <c r="D85" s="6">
        <v>0</v>
      </c>
      <c r="E85" s="6">
        <v>0</v>
      </c>
      <c r="F85" s="7">
        <v>0</v>
      </c>
      <c r="G85" s="6">
        <v>0</v>
      </c>
      <c r="H85" s="6">
        <v>0</v>
      </c>
      <c r="I85" s="6">
        <v>0</v>
      </c>
      <c r="J85" s="7">
        <v>0</v>
      </c>
      <c r="K85" s="6"/>
      <c r="L85" s="6"/>
      <c r="M85" s="6"/>
      <c r="N85" s="7">
        <v>0</v>
      </c>
      <c r="O85" s="6"/>
      <c r="P85" s="6"/>
      <c r="Q85" s="6"/>
      <c r="R85" s="7">
        <v>0</v>
      </c>
      <c r="S85" s="6"/>
      <c r="T85" s="6"/>
      <c r="U85" s="6"/>
      <c r="V85" s="7">
        <v>0</v>
      </c>
      <c r="W85" s="6"/>
      <c r="X85" s="6"/>
      <c r="Y85" s="6"/>
      <c r="Z85" s="7">
        <v>0</v>
      </c>
      <c r="AA85" s="6"/>
      <c r="AB85" s="6"/>
      <c r="AC85" s="6"/>
      <c r="AD85" s="7">
        <v>0</v>
      </c>
      <c r="AE85" s="6"/>
      <c r="AF85" s="6"/>
      <c r="AG85" s="6"/>
      <c r="AH85" s="7">
        <v>0</v>
      </c>
      <c r="AI85" s="6"/>
      <c r="AJ85" s="6"/>
      <c r="AK85" s="6"/>
      <c r="AL85" s="7">
        <v>0</v>
      </c>
      <c r="AM85" s="6"/>
      <c r="AN85" s="6"/>
      <c r="AO85" s="6"/>
      <c r="AP85" s="7">
        <v>0</v>
      </c>
      <c r="AQ85" s="6"/>
      <c r="AR85" s="8"/>
      <c r="AS85" s="8"/>
      <c r="AT85" s="9">
        <v>0</v>
      </c>
      <c r="AU85" s="6"/>
      <c r="AV85" s="8"/>
      <c r="AW85" s="8"/>
      <c r="AX85" s="9">
        <v>0</v>
      </c>
      <c r="AY85" s="8">
        <v>0</v>
      </c>
      <c r="AZ85" s="8">
        <v>0</v>
      </c>
      <c r="BA85" s="8">
        <v>0</v>
      </c>
      <c r="BB85" s="7">
        <v>0</v>
      </c>
      <c r="BC85" s="10" t="s">
        <v>788</v>
      </c>
      <c r="BD85" s="10" t="s">
        <v>788</v>
      </c>
      <c r="BE85" s="10" t="s">
        <v>806</v>
      </c>
      <c r="BF85" s="10" t="s">
        <v>815</v>
      </c>
    </row>
    <row r="86" spans="1:58" x14ac:dyDescent="0.2">
      <c r="A86" s="5">
        <v>201029</v>
      </c>
      <c r="B86" s="6" t="s">
        <v>444</v>
      </c>
      <c r="C86" s="6">
        <v>-3000.46</v>
      </c>
      <c r="D86" s="6">
        <v>0</v>
      </c>
      <c r="E86" s="6">
        <v>0</v>
      </c>
      <c r="F86" s="7">
        <v>0</v>
      </c>
      <c r="G86" s="6">
        <v>-3000.46</v>
      </c>
      <c r="H86" s="6">
        <v>0</v>
      </c>
      <c r="I86" s="6">
        <v>0</v>
      </c>
      <c r="J86" s="7">
        <v>0</v>
      </c>
      <c r="K86" s="6"/>
      <c r="L86" s="6"/>
      <c r="M86" s="6"/>
      <c r="N86" s="7">
        <v>0</v>
      </c>
      <c r="O86" s="6"/>
      <c r="P86" s="6"/>
      <c r="Q86" s="6"/>
      <c r="R86" s="7">
        <v>0</v>
      </c>
      <c r="S86" s="6"/>
      <c r="T86" s="6"/>
      <c r="U86" s="6"/>
      <c r="V86" s="7">
        <v>0</v>
      </c>
      <c r="W86" s="6"/>
      <c r="X86" s="6"/>
      <c r="Y86" s="6"/>
      <c r="Z86" s="7">
        <v>0</v>
      </c>
      <c r="AA86" s="6"/>
      <c r="AB86" s="6"/>
      <c r="AC86" s="6"/>
      <c r="AD86" s="7">
        <v>0</v>
      </c>
      <c r="AE86" s="6"/>
      <c r="AF86" s="6"/>
      <c r="AG86" s="6"/>
      <c r="AH86" s="7">
        <v>0</v>
      </c>
      <c r="AI86" s="6"/>
      <c r="AJ86" s="6"/>
      <c r="AK86" s="6"/>
      <c r="AL86" s="7">
        <v>0</v>
      </c>
      <c r="AM86" s="6"/>
      <c r="AN86" s="6"/>
      <c r="AO86" s="6"/>
      <c r="AP86" s="7">
        <v>0</v>
      </c>
      <c r="AQ86" s="6"/>
      <c r="AR86" s="8"/>
      <c r="AS86" s="8"/>
      <c r="AT86" s="9">
        <v>0</v>
      </c>
      <c r="AU86" s="6"/>
      <c r="AV86" s="8"/>
      <c r="AW86" s="8"/>
      <c r="AX86" s="9">
        <v>0</v>
      </c>
      <c r="AY86" s="8">
        <v>-6000.92</v>
      </c>
      <c r="AZ86" s="8">
        <v>0</v>
      </c>
      <c r="BA86" s="8">
        <v>0</v>
      </c>
      <c r="BB86" s="7">
        <v>0</v>
      </c>
      <c r="BC86" s="10" t="s">
        <v>788</v>
      </c>
      <c r="BD86" s="10" t="s">
        <v>788</v>
      </c>
      <c r="BE86" s="10" t="s">
        <v>806</v>
      </c>
      <c r="BF86" s="10" t="s">
        <v>815</v>
      </c>
    </row>
    <row r="87" spans="1:58" x14ac:dyDescent="0.2">
      <c r="A87" s="5">
        <v>202262</v>
      </c>
      <c r="B87" s="6" t="s">
        <v>468</v>
      </c>
      <c r="C87" s="6">
        <v>-12100.44</v>
      </c>
      <c r="D87" s="6">
        <v>0</v>
      </c>
      <c r="E87" s="6">
        <v>0</v>
      </c>
      <c r="F87" s="7">
        <v>0</v>
      </c>
      <c r="G87" s="6">
        <v>-12100.44</v>
      </c>
      <c r="H87" s="6">
        <v>0</v>
      </c>
      <c r="I87" s="6">
        <v>0</v>
      </c>
      <c r="J87" s="7">
        <v>0</v>
      </c>
      <c r="K87" s="6"/>
      <c r="L87" s="6"/>
      <c r="M87" s="6"/>
      <c r="N87" s="7">
        <v>0</v>
      </c>
      <c r="O87" s="6"/>
      <c r="P87" s="6"/>
      <c r="Q87" s="6"/>
      <c r="R87" s="7">
        <v>0</v>
      </c>
      <c r="S87" s="6"/>
      <c r="T87" s="6"/>
      <c r="U87" s="6"/>
      <c r="V87" s="7">
        <v>0</v>
      </c>
      <c r="W87" s="6"/>
      <c r="X87" s="6"/>
      <c r="Y87" s="6"/>
      <c r="Z87" s="7">
        <v>0</v>
      </c>
      <c r="AA87" s="6"/>
      <c r="AB87" s="6"/>
      <c r="AC87" s="6"/>
      <c r="AD87" s="7">
        <v>0</v>
      </c>
      <c r="AE87" s="6"/>
      <c r="AF87" s="6"/>
      <c r="AG87" s="6"/>
      <c r="AH87" s="7">
        <v>0</v>
      </c>
      <c r="AI87" s="6"/>
      <c r="AJ87" s="6"/>
      <c r="AK87" s="6"/>
      <c r="AL87" s="7">
        <v>0</v>
      </c>
      <c r="AM87" s="6"/>
      <c r="AN87" s="6"/>
      <c r="AO87" s="6"/>
      <c r="AP87" s="7">
        <v>0</v>
      </c>
      <c r="AQ87" s="6"/>
      <c r="AR87" s="8"/>
      <c r="AS87" s="8"/>
      <c r="AT87" s="9">
        <v>0</v>
      </c>
      <c r="AU87" s="6"/>
      <c r="AV87" s="8"/>
      <c r="AW87" s="8"/>
      <c r="AX87" s="9">
        <v>0</v>
      </c>
      <c r="AY87" s="8">
        <v>-24200.880000000001</v>
      </c>
      <c r="AZ87" s="8">
        <v>0</v>
      </c>
      <c r="BA87" s="8">
        <v>0</v>
      </c>
      <c r="BB87" s="7">
        <v>0</v>
      </c>
      <c r="BC87" s="10" t="s">
        <v>788</v>
      </c>
      <c r="BD87" s="10" t="s">
        <v>788</v>
      </c>
      <c r="BE87" s="10" t="s">
        <v>806</v>
      </c>
      <c r="BF87" s="10" t="s">
        <v>815</v>
      </c>
    </row>
    <row r="88" spans="1:58" x14ac:dyDescent="0.2">
      <c r="A88" s="5">
        <v>205742</v>
      </c>
      <c r="B88" s="6" t="s">
        <v>561</v>
      </c>
      <c r="C88" s="6">
        <v>163599.75</v>
      </c>
      <c r="D88" s="6">
        <v>247600</v>
      </c>
      <c r="E88" s="6">
        <v>30</v>
      </c>
      <c r="F88" s="7">
        <v>19.822263731825522</v>
      </c>
      <c r="G88" s="6">
        <v>-6700.25</v>
      </c>
      <c r="H88" s="6">
        <v>161400</v>
      </c>
      <c r="I88" s="6">
        <v>20</v>
      </c>
      <c r="J88" s="7">
        <v>-1.2869129491945479</v>
      </c>
      <c r="K88" s="6"/>
      <c r="L88" s="6"/>
      <c r="M88" s="6"/>
      <c r="N88" s="7">
        <v>0</v>
      </c>
      <c r="O88" s="6"/>
      <c r="P88" s="6"/>
      <c r="Q88" s="6"/>
      <c r="R88" s="7">
        <v>0</v>
      </c>
      <c r="S88" s="6"/>
      <c r="T88" s="6"/>
      <c r="U88" s="6"/>
      <c r="V88" s="7">
        <v>0</v>
      </c>
      <c r="W88" s="6"/>
      <c r="X88" s="6"/>
      <c r="Y88" s="6"/>
      <c r="Z88" s="7">
        <v>0</v>
      </c>
      <c r="AA88" s="6"/>
      <c r="AB88" s="6"/>
      <c r="AC88" s="6"/>
      <c r="AD88" s="7">
        <v>0</v>
      </c>
      <c r="AE88" s="6"/>
      <c r="AF88" s="6"/>
      <c r="AG88" s="6"/>
      <c r="AH88" s="7">
        <v>0</v>
      </c>
      <c r="AI88" s="6"/>
      <c r="AJ88" s="6"/>
      <c r="AK88" s="6"/>
      <c r="AL88" s="7">
        <v>0</v>
      </c>
      <c r="AM88" s="6"/>
      <c r="AN88" s="6"/>
      <c r="AO88" s="6"/>
      <c r="AP88" s="7">
        <v>0</v>
      </c>
      <c r="AQ88" s="6"/>
      <c r="AR88" s="8"/>
      <c r="AS88" s="8"/>
      <c r="AT88" s="9">
        <v>0</v>
      </c>
      <c r="AU88" s="6"/>
      <c r="AV88" s="8"/>
      <c r="AW88" s="8"/>
      <c r="AX88" s="9">
        <v>0</v>
      </c>
      <c r="AY88" s="8">
        <v>156899.5</v>
      </c>
      <c r="AZ88" s="8">
        <v>409000</v>
      </c>
      <c r="BA88" s="8">
        <v>50</v>
      </c>
      <c r="BB88" s="7">
        <v>11.508520782396088</v>
      </c>
      <c r="BC88" s="10" t="s">
        <v>788</v>
      </c>
      <c r="BD88" s="10" t="s">
        <v>788</v>
      </c>
      <c r="BE88" s="10" t="s">
        <v>806</v>
      </c>
      <c r="BF88" s="10" t="s">
        <v>815</v>
      </c>
    </row>
    <row r="89" spans="1:58" x14ac:dyDescent="0.2">
      <c r="A89" s="5">
        <v>207439</v>
      </c>
      <c r="B89" s="6" t="s">
        <v>594</v>
      </c>
      <c r="C89" s="6">
        <v>475020.93</v>
      </c>
      <c r="D89" s="6">
        <v>282200</v>
      </c>
      <c r="E89" s="6">
        <v>35</v>
      </c>
      <c r="F89" s="7">
        <v>50.498327072997874</v>
      </c>
      <c r="G89" s="6">
        <v>-4100.07</v>
      </c>
      <c r="H89" s="6">
        <v>150400</v>
      </c>
      <c r="I89" s="6">
        <v>20</v>
      </c>
      <c r="J89" s="7">
        <v>-0.84509421542553176</v>
      </c>
      <c r="K89" s="6"/>
      <c r="L89" s="6"/>
      <c r="M89" s="6"/>
      <c r="N89" s="7">
        <v>0</v>
      </c>
      <c r="O89" s="6"/>
      <c r="P89" s="6"/>
      <c r="Q89" s="6"/>
      <c r="R89" s="7">
        <v>0</v>
      </c>
      <c r="S89" s="6"/>
      <c r="T89" s="6"/>
      <c r="U89" s="6"/>
      <c r="V89" s="7">
        <v>0</v>
      </c>
      <c r="W89" s="6"/>
      <c r="X89" s="6"/>
      <c r="Y89" s="6"/>
      <c r="Z89" s="7">
        <v>0</v>
      </c>
      <c r="AA89" s="6"/>
      <c r="AB89" s="6"/>
      <c r="AC89" s="6"/>
      <c r="AD89" s="7">
        <v>0</v>
      </c>
      <c r="AE89" s="6"/>
      <c r="AF89" s="6"/>
      <c r="AG89" s="6"/>
      <c r="AH89" s="7">
        <v>0</v>
      </c>
      <c r="AI89" s="6"/>
      <c r="AJ89" s="6"/>
      <c r="AK89" s="6"/>
      <c r="AL89" s="7">
        <v>0</v>
      </c>
      <c r="AM89" s="6"/>
      <c r="AN89" s="6"/>
      <c r="AO89" s="6"/>
      <c r="AP89" s="7">
        <v>0</v>
      </c>
      <c r="AQ89" s="6"/>
      <c r="AR89" s="8"/>
      <c r="AS89" s="8"/>
      <c r="AT89" s="9">
        <v>0</v>
      </c>
      <c r="AU89" s="6"/>
      <c r="AV89" s="8"/>
      <c r="AW89" s="8"/>
      <c r="AX89" s="9">
        <v>0</v>
      </c>
      <c r="AY89" s="8">
        <v>470920.86</v>
      </c>
      <c r="AZ89" s="8">
        <v>432600</v>
      </c>
      <c r="BA89" s="8">
        <v>55</v>
      </c>
      <c r="BB89" s="7">
        <v>32.657479889042996</v>
      </c>
      <c r="BC89" s="10" t="s">
        <v>788</v>
      </c>
      <c r="BD89" s="10" t="s">
        <v>788</v>
      </c>
      <c r="BE89" s="10" t="s">
        <v>806</v>
      </c>
      <c r="BF89" s="10" t="s">
        <v>815</v>
      </c>
    </row>
    <row r="90" spans="1:58" x14ac:dyDescent="0.2">
      <c r="A90" s="5">
        <v>209444</v>
      </c>
      <c r="B90" s="6" t="s">
        <v>88</v>
      </c>
      <c r="C90" s="6">
        <v>-6306.25</v>
      </c>
      <c r="D90" s="6">
        <v>378900</v>
      </c>
      <c r="E90" s="6">
        <v>45</v>
      </c>
      <c r="F90" s="7">
        <v>-0.49930720506730009</v>
      </c>
      <c r="G90" s="6">
        <v>-6506.25</v>
      </c>
      <c r="H90" s="6">
        <v>87200</v>
      </c>
      <c r="I90" s="6">
        <v>10</v>
      </c>
      <c r="J90" s="7">
        <v>-2.313001720183486</v>
      </c>
      <c r="K90" s="6"/>
      <c r="L90" s="6"/>
      <c r="M90" s="6"/>
      <c r="N90" s="7">
        <v>0</v>
      </c>
      <c r="O90" s="6"/>
      <c r="P90" s="6"/>
      <c r="Q90" s="6"/>
      <c r="R90" s="7">
        <v>0</v>
      </c>
      <c r="S90" s="6"/>
      <c r="T90" s="6"/>
      <c r="U90" s="6"/>
      <c r="V90" s="7">
        <v>0</v>
      </c>
      <c r="W90" s="6"/>
      <c r="X90" s="6"/>
      <c r="Y90" s="6"/>
      <c r="Z90" s="7">
        <v>0</v>
      </c>
      <c r="AA90" s="6"/>
      <c r="AB90" s="6"/>
      <c r="AC90" s="6"/>
      <c r="AD90" s="7">
        <v>0</v>
      </c>
      <c r="AE90" s="6"/>
      <c r="AF90" s="6"/>
      <c r="AG90" s="6"/>
      <c r="AH90" s="7">
        <v>0</v>
      </c>
      <c r="AI90" s="6"/>
      <c r="AJ90" s="6"/>
      <c r="AK90" s="6"/>
      <c r="AL90" s="7">
        <v>0</v>
      </c>
      <c r="AM90" s="6"/>
      <c r="AN90" s="6"/>
      <c r="AO90" s="6"/>
      <c r="AP90" s="7">
        <v>0</v>
      </c>
      <c r="AQ90" s="6"/>
      <c r="AR90" s="8"/>
      <c r="AS90" s="8"/>
      <c r="AT90" s="9">
        <v>0</v>
      </c>
      <c r="AU90" s="6"/>
      <c r="AV90" s="8"/>
      <c r="AW90" s="8"/>
      <c r="AX90" s="9">
        <v>0</v>
      </c>
      <c r="AY90" s="8">
        <v>-12812.5</v>
      </c>
      <c r="AZ90" s="8">
        <v>466100</v>
      </c>
      <c r="BA90" s="8">
        <v>55</v>
      </c>
      <c r="BB90" s="7">
        <v>-0.82466208968032617</v>
      </c>
      <c r="BC90" s="10" t="s">
        <v>788</v>
      </c>
      <c r="BD90" s="10" t="s">
        <v>788</v>
      </c>
      <c r="BE90" s="10" t="s">
        <v>806</v>
      </c>
      <c r="BF90" s="10" t="s">
        <v>815</v>
      </c>
    </row>
    <row r="91" spans="1:58" x14ac:dyDescent="0.2">
      <c r="A91" s="5">
        <v>210447</v>
      </c>
      <c r="B91" s="6" t="s">
        <v>693</v>
      </c>
      <c r="C91" s="6">
        <v>201385.91</v>
      </c>
      <c r="D91" s="6">
        <v>118800</v>
      </c>
      <c r="E91" s="6">
        <v>15</v>
      </c>
      <c r="F91" s="7">
        <v>50.855027777777778</v>
      </c>
      <c r="G91" s="6">
        <v>242399.91</v>
      </c>
      <c r="H91" s="6">
        <v>255600</v>
      </c>
      <c r="I91" s="6">
        <v>30</v>
      </c>
      <c r="J91" s="7">
        <v>29.399050117370891</v>
      </c>
      <c r="K91" s="6"/>
      <c r="L91" s="6"/>
      <c r="M91" s="6"/>
      <c r="N91" s="7">
        <v>0</v>
      </c>
      <c r="O91" s="6"/>
      <c r="P91" s="6"/>
      <c r="Q91" s="6"/>
      <c r="R91" s="7">
        <v>0</v>
      </c>
      <c r="S91" s="6"/>
      <c r="T91" s="6"/>
      <c r="U91" s="6"/>
      <c r="V91" s="7">
        <v>0</v>
      </c>
      <c r="W91" s="6"/>
      <c r="X91" s="6"/>
      <c r="Y91" s="6"/>
      <c r="Z91" s="7">
        <v>0</v>
      </c>
      <c r="AA91" s="6"/>
      <c r="AB91" s="6"/>
      <c r="AC91" s="6"/>
      <c r="AD91" s="7">
        <v>0</v>
      </c>
      <c r="AE91" s="6"/>
      <c r="AF91" s="6"/>
      <c r="AG91" s="6"/>
      <c r="AH91" s="7">
        <v>0</v>
      </c>
      <c r="AI91" s="6"/>
      <c r="AJ91" s="6"/>
      <c r="AK91" s="6"/>
      <c r="AL91" s="7">
        <v>0</v>
      </c>
      <c r="AM91" s="6"/>
      <c r="AN91" s="6"/>
      <c r="AO91" s="6"/>
      <c r="AP91" s="7">
        <v>0</v>
      </c>
      <c r="AQ91" s="6"/>
      <c r="AR91" s="8"/>
      <c r="AS91" s="8"/>
      <c r="AT91" s="9">
        <v>0</v>
      </c>
      <c r="AU91" s="6"/>
      <c r="AV91" s="8"/>
      <c r="AW91" s="8"/>
      <c r="AX91" s="9">
        <v>0</v>
      </c>
      <c r="AY91" s="8">
        <v>443785.82</v>
      </c>
      <c r="AZ91" s="8">
        <v>374400</v>
      </c>
      <c r="BA91" s="8">
        <v>45</v>
      </c>
      <c r="BB91" s="7">
        <v>35.559761217948719</v>
      </c>
      <c r="BC91" s="10" t="s">
        <v>788</v>
      </c>
      <c r="BD91" s="10" t="s">
        <v>788</v>
      </c>
      <c r="BE91" s="10" t="s">
        <v>806</v>
      </c>
      <c r="BF91" s="10" t="s">
        <v>815</v>
      </c>
    </row>
    <row r="92" spans="1:58" x14ac:dyDescent="0.2">
      <c r="A92" s="5">
        <v>210675</v>
      </c>
      <c r="B92" s="6" t="s">
        <v>704</v>
      </c>
      <c r="C92" s="6">
        <v>317868.43</v>
      </c>
      <c r="D92" s="6">
        <v>74200</v>
      </c>
      <c r="E92" s="6">
        <v>10</v>
      </c>
      <c r="F92" s="7">
        <v>128.51823315363879</v>
      </c>
      <c r="G92" s="6">
        <v>317868.43</v>
      </c>
      <c r="H92" s="6">
        <v>0</v>
      </c>
      <c r="I92" s="6">
        <v>0</v>
      </c>
      <c r="J92" s="7">
        <v>0</v>
      </c>
      <c r="K92" s="6"/>
      <c r="L92" s="6"/>
      <c r="M92" s="6"/>
      <c r="N92" s="7">
        <v>0</v>
      </c>
      <c r="O92" s="6"/>
      <c r="P92" s="6"/>
      <c r="Q92" s="6"/>
      <c r="R92" s="7">
        <v>0</v>
      </c>
      <c r="S92" s="6"/>
      <c r="T92" s="6"/>
      <c r="U92" s="6"/>
      <c r="V92" s="7">
        <v>0</v>
      </c>
      <c r="W92" s="6"/>
      <c r="X92" s="6"/>
      <c r="Y92" s="6"/>
      <c r="Z92" s="7">
        <v>0</v>
      </c>
      <c r="AA92" s="6"/>
      <c r="AB92" s="6"/>
      <c r="AC92" s="6"/>
      <c r="AD92" s="7">
        <v>0</v>
      </c>
      <c r="AE92" s="6"/>
      <c r="AF92" s="6"/>
      <c r="AG92" s="6"/>
      <c r="AH92" s="7">
        <v>0</v>
      </c>
      <c r="AI92" s="6"/>
      <c r="AJ92" s="6"/>
      <c r="AK92" s="6"/>
      <c r="AL92" s="7">
        <v>0</v>
      </c>
      <c r="AM92" s="6"/>
      <c r="AN92" s="6"/>
      <c r="AO92" s="6"/>
      <c r="AP92" s="7">
        <v>0</v>
      </c>
      <c r="AQ92" s="6"/>
      <c r="AR92" s="8"/>
      <c r="AS92" s="8"/>
      <c r="AT92" s="9">
        <v>0</v>
      </c>
      <c r="AU92" s="6"/>
      <c r="AV92" s="8"/>
      <c r="AW92" s="8"/>
      <c r="AX92" s="9">
        <v>0</v>
      </c>
      <c r="AY92" s="8">
        <v>635736.86</v>
      </c>
      <c r="AZ92" s="8">
        <v>74200</v>
      </c>
      <c r="BA92" s="8">
        <v>10</v>
      </c>
      <c r="BB92" s="7">
        <v>257.03646630727758</v>
      </c>
      <c r="BC92" s="10" t="s">
        <v>788</v>
      </c>
      <c r="BD92" s="10" t="s">
        <v>788</v>
      </c>
      <c r="BE92" s="10" t="s">
        <v>806</v>
      </c>
      <c r="BF92" s="10" t="s">
        <v>815</v>
      </c>
    </row>
    <row r="93" spans="1:58" x14ac:dyDescent="0.2">
      <c r="A93" s="5">
        <v>178330</v>
      </c>
      <c r="B93" s="6" t="s">
        <v>750</v>
      </c>
      <c r="C93" s="6">
        <v>0</v>
      </c>
      <c r="D93" s="6">
        <v>0</v>
      </c>
      <c r="E93" s="6">
        <v>0</v>
      </c>
      <c r="F93" s="7">
        <v>0</v>
      </c>
      <c r="G93" s="6">
        <v>0</v>
      </c>
      <c r="H93" s="6">
        <v>0</v>
      </c>
      <c r="I93" s="6">
        <v>0</v>
      </c>
      <c r="J93" s="7">
        <v>0</v>
      </c>
      <c r="K93" s="6"/>
      <c r="L93" s="6"/>
      <c r="M93" s="6"/>
      <c r="N93" s="7">
        <v>0</v>
      </c>
      <c r="O93" s="6"/>
      <c r="P93" s="6"/>
      <c r="Q93" s="6"/>
      <c r="R93" s="7">
        <v>0</v>
      </c>
      <c r="S93" s="6"/>
      <c r="T93" s="6"/>
      <c r="U93" s="6"/>
      <c r="V93" s="7">
        <v>0</v>
      </c>
      <c r="W93" s="6"/>
      <c r="X93" s="6"/>
      <c r="Y93" s="6"/>
      <c r="Z93" s="7">
        <v>0</v>
      </c>
      <c r="AA93" s="6"/>
      <c r="AB93" s="6"/>
      <c r="AC93" s="6"/>
      <c r="AD93" s="7">
        <v>0</v>
      </c>
      <c r="AE93" s="12"/>
      <c r="AF93" s="6"/>
      <c r="AG93" s="6"/>
      <c r="AH93" s="7">
        <v>0</v>
      </c>
      <c r="AI93" s="12"/>
      <c r="AJ93" s="6"/>
      <c r="AK93" s="6"/>
      <c r="AL93" s="7">
        <v>0</v>
      </c>
      <c r="AM93" s="6"/>
      <c r="AN93" s="6"/>
      <c r="AO93" s="6"/>
      <c r="AP93" s="7">
        <v>0</v>
      </c>
      <c r="AQ93" s="6"/>
      <c r="AR93" s="8"/>
      <c r="AS93" s="8"/>
      <c r="AT93" s="9">
        <v>0</v>
      </c>
      <c r="AU93" s="6"/>
      <c r="AV93" s="8"/>
      <c r="AW93" s="8"/>
      <c r="AX93" s="9">
        <v>0</v>
      </c>
      <c r="AY93" s="8">
        <v>0</v>
      </c>
      <c r="AZ93" s="8">
        <v>0</v>
      </c>
      <c r="BA93" s="8">
        <v>0</v>
      </c>
      <c r="BB93" s="7">
        <v>0</v>
      </c>
      <c r="BC93" s="10" t="s">
        <v>788</v>
      </c>
      <c r="BD93" s="10" t="s">
        <v>788</v>
      </c>
      <c r="BE93" s="10" t="s">
        <v>806</v>
      </c>
      <c r="BF93" s="10" t="s">
        <v>1033</v>
      </c>
    </row>
    <row r="94" spans="1:58" x14ac:dyDescent="0.2">
      <c r="A94" s="5">
        <v>206331</v>
      </c>
      <c r="B94" s="6" t="s">
        <v>771</v>
      </c>
      <c r="C94" s="6">
        <v>0</v>
      </c>
      <c r="D94" s="6">
        <v>0</v>
      </c>
      <c r="E94" s="6">
        <v>0</v>
      </c>
      <c r="F94" s="7">
        <v>0</v>
      </c>
      <c r="G94" s="6">
        <v>0</v>
      </c>
      <c r="H94" s="6">
        <v>0</v>
      </c>
      <c r="I94" s="6">
        <v>0</v>
      </c>
      <c r="J94" s="7">
        <v>0</v>
      </c>
      <c r="K94" s="6"/>
      <c r="L94" s="6"/>
      <c r="M94" s="6"/>
      <c r="N94" s="7">
        <v>0</v>
      </c>
      <c r="O94" s="6"/>
      <c r="P94" s="6"/>
      <c r="Q94" s="6"/>
      <c r="R94" s="7">
        <v>0</v>
      </c>
      <c r="S94" s="12"/>
      <c r="T94" s="6"/>
      <c r="U94" s="6"/>
      <c r="V94" s="7">
        <v>0</v>
      </c>
      <c r="W94" s="12"/>
      <c r="X94" s="6"/>
      <c r="Y94" s="6"/>
      <c r="Z94" s="7">
        <v>0</v>
      </c>
      <c r="AA94" s="12"/>
      <c r="AB94" s="6"/>
      <c r="AC94" s="6"/>
      <c r="AD94" s="7">
        <v>0</v>
      </c>
      <c r="AE94" s="12"/>
      <c r="AF94" s="6"/>
      <c r="AG94" s="6"/>
      <c r="AH94" s="7">
        <v>0</v>
      </c>
      <c r="AI94" s="12"/>
      <c r="AJ94" s="6"/>
      <c r="AK94" s="6"/>
      <c r="AL94" s="7">
        <v>0</v>
      </c>
      <c r="AM94" s="6"/>
      <c r="AN94" s="6"/>
      <c r="AO94" s="6"/>
      <c r="AP94" s="7">
        <v>0</v>
      </c>
      <c r="AQ94" s="6"/>
      <c r="AR94" s="8"/>
      <c r="AS94" s="8"/>
      <c r="AT94" s="9">
        <v>0</v>
      </c>
      <c r="AU94" s="6"/>
      <c r="AV94" s="8"/>
      <c r="AW94" s="8"/>
      <c r="AX94" s="9">
        <v>0</v>
      </c>
      <c r="AY94" s="8">
        <v>0</v>
      </c>
      <c r="AZ94" s="8">
        <v>0</v>
      </c>
      <c r="BA94" s="8">
        <v>0</v>
      </c>
      <c r="BB94" s="7">
        <v>0</v>
      </c>
      <c r="BC94" s="10" t="s">
        <v>788</v>
      </c>
      <c r="BD94" s="10" t="s">
        <v>788</v>
      </c>
      <c r="BE94" s="10" t="s">
        <v>806</v>
      </c>
      <c r="BF94" s="10" t="s">
        <v>815</v>
      </c>
    </row>
    <row r="95" spans="1:58" x14ac:dyDescent="0.2">
      <c r="A95" s="5">
        <v>119038</v>
      </c>
      <c r="B95" s="6" t="s">
        <v>24</v>
      </c>
      <c r="C95" s="6">
        <v>41574419.060000002</v>
      </c>
      <c r="D95" s="6">
        <v>18207955</v>
      </c>
      <c r="E95" s="6">
        <v>2231</v>
      </c>
      <c r="F95" s="7">
        <v>68.499321961197722</v>
      </c>
      <c r="G95" s="6">
        <v>43692559.229999997</v>
      </c>
      <c r="H95" s="6">
        <v>17918740</v>
      </c>
      <c r="I95" s="6">
        <v>2204.5</v>
      </c>
      <c r="J95" s="7">
        <v>75.58954123615834</v>
      </c>
      <c r="K95" s="6"/>
      <c r="L95" s="6"/>
      <c r="M95" s="6"/>
      <c r="N95" s="7">
        <v>0</v>
      </c>
      <c r="O95" s="6"/>
      <c r="P95" s="6"/>
      <c r="Q95" s="6"/>
      <c r="R95" s="7">
        <v>0</v>
      </c>
      <c r="S95" s="6"/>
      <c r="T95" s="6"/>
      <c r="U95" s="6"/>
      <c r="V95" s="7">
        <v>0</v>
      </c>
      <c r="W95" s="6"/>
      <c r="X95" s="6"/>
      <c r="Y95" s="6"/>
      <c r="Z95" s="7">
        <v>0</v>
      </c>
      <c r="AA95" s="6"/>
      <c r="AB95" s="6"/>
      <c r="AC95" s="6"/>
      <c r="AD95" s="7">
        <v>0</v>
      </c>
      <c r="AE95" s="6"/>
      <c r="AF95" s="6"/>
      <c r="AG95" s="6"/>
      <c r="AH95" s="7">
        <v>0</v>
      </c>
      <c r="AI95" s="6"/>
      <c r="AJ95" s="6"/>
      <c r="AK95" s="6"/>
      <c r="AL95" s="7">
        <v>0</v>
      </c>
      <c r="AM95" s="6"/>
      <c r="AN95" s="6"/>
      <c r="AO95" s="6"/>
      <c r="AP95" s="7">
        <v>0</v>
      </c>
      <c r="AQ95" s="6"/>
      <c r="AR95" s="8"/>
      <c r="AS95" s="8"/>
      <c r="AT95" s="9">
        <v>0</v>
      </c>
      <c r="AU95" s="6"/>
      <c r="AV95" s="8"/>
      <c r="AW95" s="8"/>
      <c r="AX95" s="9">
        <v>0</v>
      </c>
      <c r="AY95" s="8">
        <v>85266978.289999992</v>
      </c>
      <c r="AZ95" s="8">
        <v>36126695</v>
      </c>
      <c r="BA95" s="8">
        <v>4435.5</v>
      </c>
      <c r="BB95" s="7">
        <v>70.806625092608101</v>
      </c>
      <c r="BC95" s="10" t="s">
        <v>788</v>
      </c>
      <c r="BD95" s="10" t="s">
        <v>788</v>
      </c>
      <c r="BE95" s="10" t="s">
        <v>806</v>
      </c>
      <c r="BF95" s="10" t="s">
        <v>810</v>
      </c>
    </row>
    <row r="96" spans="1:58" x14ac:dyDescent="0.2">
      <c r="A96" s="5">
        <v>119236</v>
      </c>
      <c r="B96" s="6" t="s">
        <v>46</v>
      </c>
      <c r="C96" s="6">
        <v>-182117</v>
      </c>
      <c r="D96" s="6">
        <v>6348232.5</v>
      </c>
      <c r="E96" s="6">
        <v>817.75</v>
      </c>
      <c r="F96" s="7">
        <v>-0.86063483024605669</v>
      </c>
      <c r="G96" s="6">
        <v>-90505.95</v>
      </c>
      <c r="H96" s="6">
        <v>5314710</v>
      </c>
      <c r="I96" s="6">
        <v>657</v>
      </c>
      <c r="J96" s="7">
        <v>-0.52790922740845692</v>
      </c>
      <c r="K96" s="6"/>
      <c r="L96" s="6"/>
      <c r="M96" s="6"/>
      <c r="N96" s="7">
        <v>0</v>
      </c>
      <c r="O96" s="6"/>
      <c r="P96" s="6"/>
      <c r="Q96" s="6"/>
      <c r="R96" s="7">
        <v>0</v>
      </c>
      <c r="S96" s="6"/>
      <c r="T96" s="6"/>
      <c r="U96" s="6"/>
      <c r="V96" s="7">
        <v>0</v>
      </c>
      <c r="W96" s="6"/>
      <c r="X96" s="6"/>
      <c r="Y96" s="6"/>
      <c r="Z96" s="7">
        <v>0</v>
      </c>
      <c r="AA96" s="6"/>
      <c r="AB96" s="6"/>
      <c r="AC96" s="6"/>
      <c r="AD96" s="7">
        <v>0</v>
      </c>
      <c r="AE96" s="6"/>
      <c r="AF96" s="6"/>
      <c r="AG96" s="6"/>
      <c r="AH96" s="7">
        <v>0</v>
      </c>
      <c r="AI96" s="6"/>
      <c r="AJ96" s="6"/>
      <c r="AK96" s="6"/>
      <c r="AL96" s="7">
        <v>0</v>
      </c>
      <c r="AM96" s="6"/>
      <c r="AN96" s="6"/>
      <c r="AO96" s="6"/>
      <c r="AP96" s="7">
        <v>0</v>
      </c>
      <c r="AQ96" s="6"/>
      <c r="AR96" s="8"/>
      <c r="AS96" s="8"/>
      <c r="AT96" s="9">
        <v>0</v>
      </c>
      <c r="AU96" s="6"/>
      <c r="AV96" s="8"/>
      <c r="AW96" s="8"/>
      <c r="AX96" s="9">
        <v>0</v>
      </c>
      <c r="AY96" s="8">
        <v>-272622.95</v>
      </c>
      <c r="AZ96" s="8">
        <v>11662942.5</v>
      </c>
      <c r="BA96" s="8">
        <v>1474.75</v>
      </c>
      <c r="BB96" s="7">
        <v>-0.70125429324546529</v>
      </c>
      <c r="BC96" s="10" t="s">
        <v>788</v>
      </c>
      <c r="BD96" s="10" t="s">
        <v>788</v>
      </c>
      <c r="BE96" s="10" t="s">
        <v>806</v>
      </c>
      <c r="BF96" s="10" t="s">
        <v>810</v>
      </c>
    </row>
    <row r="97" spans="1:58" x14ac:dyDescent="0.2">
      <c r="A97" s="5">
        <v>141309</v>
      </c>
      <c r="B97" s="6" t="s">
        <v>79</v>
      </c>
      <c r="C97" s="6">
        <v>18611.259999999998</v>
      </c>
      <c r="D97" s="6">
        <v>1747945</v>
      </c>
      <c r="E97" s="6">
        <v>211.5</v>
      </c>
      <c r="F97" s="7">
        <v>0.3194252679575158</v>
      </c>
      <c r="G97" s="6">
        <v>81325.279999999999</v>
      </c>
      <c r="H97" s="6">
        <v>1232532.5</v>
      </c>
      <c r="I97" s="6">
        <v>152.25</v>
      </c>
      <c r="J97" s="7">
        <v>2.0454500631829182</v>
      </c>
      <c r="K97" s="6"/>
      <c r="L97" s="6"/>
      <c r="M97" s="6"/>
      <c r="N97" s="7">
        <v>0</v>
      </c>
      <c r="O97" s="6"/>
      <c r="P97" s="6"/>
      <c r="Q97" s="6"/>
      <c r="R97" s="7">
        <v>0</v>
      </c>
      <c r="S97" s="6"/>
      <c r="T97" s="6"/>
      <c r="U97" s="6"/>
      <c r="V97" s="7">
        <v>0</v>
      </c>
      <c r="W97" s="6"/>
      <c r="X97" s="6"/>
      <c r="Y97" s="6"/>
      <c r="Z97" s="7">
        <v>0</v>
      </c>
      <c r="AA97" s="6"/>
      <c r="AB97" s="6"/>
      <c r="AC97" s="6"/>
      <c r="AD97" s="7">
        <v>0</v>
      </c>
      <c r="AE97" s="6"/>
      <c r="AF97" s="6"/>
      <c r="AG97" s="6"/>
      <c r="AH97" s="7">
        <v>0</v>
      </c>
      <c r="AI97" s="6"/>
      <c r="AJ97" s="6"/>
      <c r="AK97" s="6"/>
      <c r="AL97" s="7">
        <v>0</v>
      </c>
      <c r="AM97" s="6"/>
      <c r="AN97" s="6"/>
      <c r="AO97" s="6"/>
      <c r="AP97" s="7">
        <v>0</v>
      </c>
      <c r="AQ97" s="6"/>
      <c r="AR97" s="8"/>
      <c r="AS97" s="8"/>
      <c r="AT97" s="9">
        <v>0</v>
      </c>
      <c r="AU97" s="6"/>
      <c r="AV97" s="8"/>
      <c r="AW97" s="8"/>
      <c r="AX97" s="9">
        <v>0</v>
      </c>
      <c r="AY97" s="8">
        <v>99936.54</v>
      </c>
      <c r="AZ97" s="8">
        <v>2980477.5</v>
      </c>
      <c r="BA97" s="8">
        <v>363.75</v>
      </c>
      <c r="BB97" s="7">
        <v>1.0059113682287486</v>
      </c>
      <c r="BC97" s="10" t="s">
        <v>788</v>
      </c>
      <c r="BD97" s="10" t="s">
        <v>788</v>
      </c>
      <c r="BE97" s="10" t="s">
        <v>806</v>
      </c>
      <c r="BF97" s="10" t="s">
        <v>810</v>
      </c>
    </row>
    <row r="98" spans="1:58" x14ac:dyDescent="0.2">
      <c r="A98" s="5">
        <v>172874</v>
      </c>
      <c r="B98" s="6" t="s">
        <v>235</v>
      </c>
      <c r="C98" s="6">
        <v>345703.47</v>
      </c>
      <c r="D98" s="6">
        <v>511200</v>
      </c>
      <c r="E98" s="6">
        <v>65</v>
      </c>
      <c r="F98" s="7">
        <v>20.28776232394366</v>
      </c>
      <c r="G98" s="6">
        <v>344403.47</v>
      </c>
      <c r="H98" s="6">
        <v>480050</v>
      </c>
      <c r="I98" s="6">
        <v>60</v>
      </c>
      <c r="J98" s="7">
        <v>22.240407395063013</v>
      </c>
      <c r="K98" s="6"/>
      <c r="L98" s="6"/>
      <c r="M98" s="6"/>
      <c r="N98" s="7">
        <v>0</v>
      </c>
      <c r="O98" s="6"/>
      <c r="P98" s="6"/>
      <c r="Q98" s="6"/>
      <c r="R98" s="7">
        <v>0</v>
      </c>
      <c r="S98" s="6"/>
      <c r="T98" s="6"/>
      <c r="U98" s="6"/>
      <c r="V98" s="7">
        <v>0</v>
      </c>
      <c r="W98" s="6"/>
      <c r="X98" s="6"/>
      <c r="Y98" s="6"/>
      <c r="Z98" s="7">
        <v>0</v>
      </c>
      <c r="AA98" s="6"/>
      <c r="AB98" s="6"/>
      <c r="AC98" s="6"/>
      <c r="AD98" s="7">
        <v>0</v>
      </c>
      <c r="AE98" s="6"/>
      <c r="AF98" s="6"/>
      <c r="AG98" s="6"/>
      <c r="AH98" s="7">
        <v>0</v>
      </c>
      <c r="AI98" s="6"/>
      <c r="AJ98" s="6"/>
      <c r="AK98" s="6"/>
      <c r="AL98" s="7">
        <v>0</v>
      </c>
      <c r="AM98" s="6"/>
      <c r="AN98" s="6"/>
      <c r="AO98" s="6"/>
      <c r="AP98" s="7">
        <v>0</v>
      </c>
      <c r="AQ98" s="6"/>
      <c r="AR98" s="8"/>
      <c r="AS98" s="8"/>
      <c r="AT98" s="9">
        <v>0</v>
      </c>
      <c r="AU98" s="6"/>
      <c r="AV98" s="8"/>
      <c r="AW98" s="8"/>
      <c r="AX98" s="9">
        <v>0</v>
      </c>
      <c r="AY98" s="8">
        <v>690106.94</v>
      </c>
      <c r="AZ98" s="8">
        <v>991250</v>
      </c>
      <c r="BA98" s="8">
        <v>125</v>
      </c>
      <c r="BB98" s="7">
        <v>20.885960353089533</v>
      </c>
      <c r="BC98" s="10" t="s">
        <v>788</v>
      </c>
      <c r="BD98" s="10" t="s">
        <v>788</v>
      </c>
      <c r="BE98" s="10" t="s">
        <v>806</v>
      </c>
      <c r="BF98" s="10" t="s">
        <v>810</v>
      </c>
    </row>
    <row r="99" spans="1:58" x14ac:dyDescent="0.2">
      <c r="A99" s="5">
        <v>179435</v>
      </c>
      <c r="B99" s="6" t="s">
        <v>405</v>
      </c>
      <c r="C99" s="6">
        <v>-5704.15</v>
      </c>
      <c r="D99" s="6">
        <v>289700</v>
      </c>
      <c r="E99" s="6">
        <v>35</v>
      </c>
      <c r="F99" s="7">
        <v>-0.590695547117708</v>
      </c>
      <c r="G99" s="6">
        <v>-1400.15</v>
      </c>
      <c r="H99" s="6">
        <v>41650</v>
      </c>
      <c r="I99" s="6">
        <v>5</v>
      </c>
      <c r="J99" s="7">
        <v>-1.0421284513805522</v>
      </c>
      <c r="K99" s="6"/>
      <c r="L99" s="6"/>
      <c r="M99" s="6"/>
      <c r="N99" s="7">
        <v>0</v>
      </c>
      <c r="O99" s="6"/>
      <c r="P99" s="6"/>
      <c r="Q99" s="6"/>
      <c r="R99" s="7">
        <v>0</v>
      </c>
      <c r="S99" s="6"/>
      <c r="T99" s="6"/>
      <c r="U99" s="6"/>
      <c r="V99" s="7">
        <v>0</v>
      </c>
      <c r="W99" s="6"/>
      <c r="X99" s="6"/>
      <c r="Y99" s="6"/>
      <c r="Z99" s="7">
        <v>0</v>
      </c>
      <c r="AA99" s="6"/>
      <c r="AB99" s="6"/>
      <c r="AC99" s="6"/>
      <c r="AD99" s="7">
        <v>0</v>
      </c>
      <c r="AE99" s="6"/>
      <c r="AF99" s="6"/>
      <c r="AG99" s="6"/>
      <c r="AH99" s="7">
        <v>0</v>
      </c>
      <c r="AI99" s="6"/>
      <c r="AJ99" s="6"/>
      <c r="AK99" s="6"/>
      <c r="AL99" s="7">
        <v>0</v>
      </c>
      <c r="AM99" s="6"/>
      <c r="AN99" s="6"/>
      <c r="AO99" s="6"/>
      <c r="AP99" s="7">
        <v>0</v>
      </c>
      <c r="AQ99" s="6"/>
      <c r="AR99" s="8"/>
      <c r="AS99" s="8"/>
      <c r="AT99" s="9">
        <v>0</v>
      </c>
      <c r="AU99" s="6"/>
      <c r="AV99" s="8"/>
      <c r="AW99" s="8"/>
      <c r="AX99" s="9">
        <v>0</v>
      </c>
      <c r="AY99" s="8">
        <v>-7104.2999999999993</v>
      </c>
      <c r="AZ99" s="8">
        <v>331350</v>
      </c>
      <c r="BA99" s="8">
        <v>40</v>
      </c>
      <c r="BB99" s="7">
        <v>-0.64321412403802614</v>
      </c>
      <c r="BC99" s="10" t="s">
        <v>788</v>
      </c>
      <c r="BD99" s="10" t="s">
        <v>788</v>
      </c>
      <c r="BE99" s="10" t="s">
        <v>806</v>
      </c>
      <c r="BF99" s="10" t="s">
        <v>810</v>
      </c>
    </row>
    <row r="100" spans="1:58" x14ac:dyDescent="0.2">
      <c r="A100" s="5">
        <v>201008</v>
      </c>
      <c r="B100" s="6" t="s">
        <v>106</v>
      </c>
      <c r="C100" s="6">
        <v>461749.09</v>
      </c>
      <c r="D100" s="6">
        <v>510300</v>
      </c>
      <c r="E100" s="6">
        <v>65</v>
      </c>
      <c r="F100" s="7">
        <v>27.145743092298648</v>
      </c>
      <c r="G100" s="6">
        <v>602914.09</v>
      </c>
      <c r="H100" s="6">
        <v>528300</v>
      </c>
      <c r="I100" s="6">
        <v>65</v>
      </c>
      <c r="J100" s="7">
        <v>35.378263846299454</v>
      </c>
      <c r="K100" s="6"/>
      <c r="L100" s="6"/>
      <c r="M100" s="6"/>
      <c r="N100" s="7">
        <v>0</v>
      </c>
      <c r="O100" s="6"/>
      <c r="P100" s="6"/>
      <c r="Q100" s="6"/>
      <c r="R100" s="7">
        <v>0</v>
      </c>
      <c r="S100" s="6"/>
      <c r="T100" s="6"/>
      <c r="U100" s="6"/>
      <c r="V100" s="7">
        <v>0</v>
      </c>
      <c r="W100" s="6"/>
      <c r="X100" s="6"/>
      <c r="Y100" s="6"/>
      <c r="Z100" s="7">
        <v>0</v>
      </c>
      <c r="AA100" s="6"/>
      <c r="AB100" s="6"/>
      <c r="AC100" s="6"/>
      <c r="AD100" s="7">
        <v>0</v>
      </c>
      <c r="AE100" s="6"/>
      <c r="AF100" s="6"/>
      <c r="AG100" s="6"/>
      <c r="AH100" s="7">
        <v>0</v>
      </c>
      <c r="AI100" s="6"/>
      <c r="AJ100" s="6"/>
      <c r="AK100" s="6"/>
      <c r="AL100" s="7">
        <v>0</v>
      </c>
      <c r="AM100" s="6"/>
      <c r="AN100" s="6"/>
      <c r="AO100" s="6"/>
      <c r="AP100" s="7">
        <v>0</v>
      </c>
      <c r="AQ100" s="6"/>
      <c r="AR100" s="8"/>
      <c r="AS100" s="8"/>
      <c r="AT100" s="9">
        <v>0</v>
      </c>
      <c r="AU100" s="6"/>
      <c r="AV100" s="8"/>
      <c r="AW100" s="8"/>
      <c r="AX100" s="9">
        <v>0</v>
      </c>
      <c r="AY100" s="8">
        <v>1064663.18</v>
      </c>
      <c r="AZ100" s="8">
        <v>1038600</v>
      </c>
      <c r="BA100" s="8">
        <v>130</v>
      </c>
      <c r="BB100" s="7">
        <v>30.752835932986709</v>
      </c>
      <c r="BC100" s="10" t="s">
        <v>788</v>
      </c>
      <c r="BD100" s="10" t="s">
        <v>788</v>
      </c>
      <c r="BE100" s="10" t="s">
        <v>806</v>
      </c>
      <c r="BF100" s="10" t="s">
        <v>810</v>
      </c>
    </row>
    <row r="101" spans="1:58" x14ac:dyDescent="0.2">
      <c r="A101" s="5">
        <v>203750</v>
      </c>
      <c r="B101" s="6" t="s">
        <v>517</v>
      </c>
      <c r="C101" s="6">
        <v>0</v>
      </c>
      <c r="D101" s="6">
        <v>0</v>
      </c>
      <c r="E101" s="6">
        <v>0</v>
      </c>
      <c r="F101" s="7">
        <v>0</v>
      </c>
      <c r="G101" s="6">
        <v>0</v>
      </c>
      <c r="H101" s="6">
        <v>0</v>
      </c>
      <c r="I101" s="6">
        <v>0</v>
      </c>
      <c r="J101" s="7">
        <v>0</v>
      </c>
      <c r="K101" s="6"/>
      <c r="L101" s="6"/>
      <c r="M101" s="6"/>
      <c r="N101" s="7">
        <v>0</v>
      </c>
      <c r="O101" s="6"/>
      <c r="P101" s="6"/>
      <c r="Q101" s="6"/>
      <c r="R101" s="7">
        <v>0</v>
      </c>
      <c r="S101" s="6"/>
      <c r="T101" s="6"/>
      <c r="U101" s="6"/>
      <c r="V101" s="7">
        <v>0</v>
      </c>
      <c r="W101" s="6"/>
      <c r="X101" s="6"/>
      <c r="Y101" s="6"/>
      <c r="Z101" s="7">
        <v>0</v>
      </c>
      <c r="AA101" s="6"/>
      <c r="AB101" s="6"/>
      <c r="AC101" s="6"/>
      <c r="AD101" s="7">
        <v>0</v>
      </c>
      <c r="AE101" s="6"/>
      <c r="AF101" s="6"/>
      <c r="AG101" s="6"/>
      <c r="AH101" s="7">
        <v>0</v>
      </c>
      <c r="AI101" s="6"/>
      <c r="AJ101" s="6"/>
      <c r="AK101" s="6"/>
      <c r="AL101" s="7">
        <v>0</v>
      </c>
      <c r="AM101" s="6"/>
      <c r="AN101" s="6"/>
      <c r="AO101" s="6"/>
      <c r="AP101" s="7">
        <v>0</v>
      </c>
      <c r="AQ101" s="6"/>
      <c r="AR101" s="8"/>
      <c r="AS101" s="8"/>
      <c r="AT101" s="9">
        <v>0</v>
      </c>
      <c r="AU101" s="6"/>
      <c r="AV101" s="8"/>
      <c r="AW101" s="8"/>
      <c r="AX101" s="9">
        <v>0</v>
      </c>
      <c r="AY101" s="8">
        <v>0</v>
      </c>
      <c r="AZ101" s="8">
        <v>0</v>
      </c>
      <c r="BA101" s="8">
        <v>0</v>
      </c>
      <c r="BB101" s="7">
        <v>0</v>
      </c>
      <c r="BC101" s="10" t="s">
        <v>788</v>
      </c>
      <c r="BD101" s="10" t="s">
        <v>788</v>
      </c>
      <c r="BE101" s="10" t="s">
        <v>806</v>
      </c>
      <c r="BF101" s="10" t="s">
        <v>810</v>
      </c>
    </row>
    <row r="102" spans="1:58" x14ac:dyDescent="0.2">
      <c r="A102" s="5">
        <v>204793</v>
      </c>
      <c r="B102" s="6" t="s">
        <v>539</v>
      </c>
      <c r="C102" s="6">
        <v>591153.03</v>
      </c>
      <c r="D102" s="6">
        <v>711250</v>
      </c>
      <c r="E102" s="6">
        <v>85</v>
      </c>
      <c r="F102" s="7">
        <v>24.934398453427068</v>
      </c>
      <c r="G102" s="6">
        <v>684113.03</v>
      </c>
      <c r="H102" s="6">
        <v>783220</v>
      </c>
      <c r="I102" s="6">
        <v>96</v>
      </c>
      <c r="J102" s="7">
        <v>27.077326843032612</v>
      </c>
      <c r="K102" s="6"/>
      <c r="L102" s="6"/>
      <c r="M102" s="6"/>
      <c r="N102" s="7">
        <v>0</v>
      </c>
      <c r="O102" s="6"/>
      <c r="P102" s="6"/>
      <c r="Q102" s="6"/>
      <c r="R102" s="7">
        <v>0</v>
      </c>
      <c r="S102" s="6"/>
      <c r="T102" s="6"/>
      <c r="U102" s="6"/>
      <c r="V102" s="7">
        <v>0</v>
      </c>
      <c r="W102" s="6"/>
      <c r="X102" s="6"/>
      <c r="Y102" s="6"/>
      <c r="Z102" s="7">
        <v>0</v>
      </c>
      <c r="AA102" s="6"/>
      <c r="AB102" s="6"/>
      <c r="AC102" s="6"/>
      <c r="AD102" s="7">
        <v>0</v>
      </c>
      <c r="AE102" s="6"/>
      <c r="AF102" s="6"/>
      <c r="AG102" s="6"/>
      <c r="AH102" s="7">
        <v>0</v>
      </c>
      <c r="AI102" s="6"/>
      <c r="AJ102" s="6"/>
      <c r="AK102" s="6"/>
      <c r="AL102" s="7">
        <v>0</v>
      </c>
      <c r="AM102" s="6"/>
      <c r="AN102" s="6"/>
      <c r="AO102" s="6"/>
      <c r="AP102" s="7">
        <v>0</v>
      </c>
      <c r="AQ102" s="6"/>
      <c r="AR102" s="8"/>
      <c r="AS102" s="8"/>
      <c r="AT102" s="9">
        <v>0</v>
      </c>
      <c r="AU102" s="6"/>
      <c r="AV102" s="8"/>
      <c r="AW102" s="8"/>
      <c r="AX102" s="9">
        <v>0</v>
      </c>
      <c r="AY102" s="8">
        <v>1275266.06</v>
      </c>
      <c r="AZ102" s="8">
        <v>1494470</v>
      </c>
      <c r="BA102" s="8">
        <v>181</v>
      </c>
      <c r="BB102" s="7">
        <v>25.599698756080752</v>
      </c>
      <c r="BC102" s="10" t="s">
        <v>788</v>
      </c>
      <c r="BD102" s="10" t="s">
        <v>788</v>
      </c>
      <c r="BE102" s="10" t="s">
        <v>806</v>
      </c>
      <c r="BF102" s="10" t="s">
        <v>810</v>
      </c>
    </row>
    <row r="103" spans="1:58" x14ac:dyDescent="0.2">
      <c r="A103" s="5">
        <v>204810</v>
      </c>
      <c r="B103" s="6" t="s">
        <v>540</v>
      </c>
      <c r="C103" s="6">
        <v>193866.17</v>
      </c>
      <c r="D103" s="6">
        <v>318372.5</v>
      </c>
      <c r="E103" s="6">
        <v>40.75</v>
      </c>
      <c r="F103" s="7">
        <v>18.267862645171931</v>
      </c>
      <c r="G103" s="6">
        <v>354516.17</v>
      </c>
      <c r="H103" s="6">
        <v>412500</v>
      </c>
      <c r="I103" s="6">
        <v>50</v>
      </c>
      <c r="J103" s="7">
        <v>26.642427321212121</v>
      </c>
      <c r="K103" s="6"/>
      <c r="L103" s="6"/>
      <c r="M103" s="6"/>
      <c r="N103" s="7">
        <v>0</v>
      </c>
      <c r="O103" s="6"/>
      <c r="P103" s="6"/>
      <c r="Q103" s="6"/>
      <c r="R103" s="7">
        <v>0</v>
      </c>
      <c r="S103" s="6"/>
      <c r="T103" s="6"/>
      <c r="U103" s="6"/>
      <c r="V103" s="7">
        <v>0</v>
      </c>
      <c r="W103" s="6"/>
      <c r="X103" s="6"/>
      <c r="Y103" s="6"/>
      <c r="Z103" s="7">
        <v>0</v>
      </c>
      <c r="AA103" s="6"/>
      <c r="AB103" s="6"/>
      <c r="AC103" s="6"/>
      <c r="AD103" s="7">
        <v>0</v>
      </c>
      <c r="AE103" s="6"/>
      <c r="AF103" s="6"/>
      <c r="AG103" s="6"/>
      <c r="AH103" s="7">
        <v>0</v>
      </c>
      <c r="AI103" s="6"/>
      <c r="AJ103" s="6"/>
      <c r="AK103" s="6"/>
      <c r="AL103" s="7">
        <v>0</v>
      </c>
      <c r="AM103" s="6"/>
      <c r="AN103" s="6"/>
      <c r="AO103" s="6"/>
      <c r="AP103" s="7">
        <v>0</v>
      </c>
      <c r="AQ103" s="6"/>
      <c r="AR103" s="8"/>
      <c r="AS103" s="8"/>
      <c r="AT103" s="9">
        <v>0</v>
      </c>
      <c r="AU103" s="6"/>
      <c r="AV103" s="8"/>
      <c r="AW103" s="8"/>
      <c r="AX103" s="9">
        <v>0</v>
      </c>
      <c r="AY103" s="8">
        <v>548382.34</v>
      </c>
      <c r="AZ103" s="8">
        <v>730872.5</v>
      </c>
      <c r="BA103" s="8">
        <v>90.75</v>
      </c>
      <c r="BB103" s="7">
        <v>22.509357240832017</v>
      </c>
      <c r="BC103" s="10" t="s">
        <v>788</v>
      </c>
      <c r="BD103" s="10" t="s">
        <v>788</v>
      </c>
      <c r="BE103" s="10" t="s">
        <v>806</v>
      </c>
      <c r="BF103" s="10" t="s">
        <v>810</v>
      </c>
    </row>
    <row r="104" spans="1:58" x14ac:dyDescent="0.2">
      <c r="A104" s="5">
        <v>205343</v>
      </c>
      <c r="B104" s="6" t="s">
        <v>94</v>
      </c>
      <c r="C104" s="6">
        <v>481914.99</v>
      </c>
      <c r="D104" s="6">
        <v>490800</v>
      </c>
      <c r="E104" s="6">
        <v>60</v>
      </c>
      <c r="F104" s="7">
        <v>29.456906479217604</v>
      </c>
      <c r="G104" s="6">
        <v>358068.98</v>
      </c>
      <c r="H104" s="6">
        <v>823120</v>
      </c>
      <c r="I104" s="6">
        <v>105</v>
      </c>
      <c r="J104" s="7">
        <v>13.485443653416269</v>
      </c>
      <c r="K104" s="6"/>
      <c r="L104" s="6"/>
      <c r="M104" s="6"/>
      <c r="N104" s="7">
        <v>0</v>
      </c>
      <c r="O104" s="6"/>
      <c r="P104" s="6"/>
      <c r="Q104" s="6"/>
      <c r="R104" s="7">
        <v>0</v>
      </c>
      <c r="S104" s="6"/>
      <c r="T104" s="6"/>
      <c r="U104" s="6"/>
      <c r="V104" s="7">
        <v>0</v>
      </c>
      <c r="W104" s="6"/>
      <c r="X104" s="6"/>
      <c r="Y104" s="6"/>
      <c r="Z104" s="7">
        <v>0</v>
      </c>
      <c r="AA104" s="6"/>
      <c r="AB104" s="6"/>
      <c r="AC104" s="6"/>
      <c r="AD104" s="7">
        <v>0</v>
      </c>
      <c r="AE104" s="6"/>
      <c r="AF104" s="6"/>
      <c r="AG104" s="6"/>
      <c r="AH104" s="7">
        <v>0</v>
      </c>
      <c r="AI104" s="6"/>
      <c r="AJ104" s="6"/>
      <c r="AK104" s="6"/>
      <c r="AL104" s="7">
        <v>0</v>
      </c>
      <c r="AM104" s="6"/>
      <c r="AN104" s="6"/>
      <c r="AO104" s="6"/>
      <c r="AP104" s="7">
        <v>0</v>
      </c>
      <c r="AQ104" s="6"/>
      <c r="AR104" s="8"/>
      <c r="AS104" s="8"/>
      <c r="AT104" s="9">
        <v>0</v>
      </c>
      <c r="AU104" s="6"/>
      <c r="AV104" s="8"/>
      <c r="AW104" s="8"/>
      <c r="AX104" s="9">
        <v>0</v>
      </c>
      <c r="AY104" s="8">
        <v>839983.97</v>
      </c>
      <c r="AZ104" s="8">
        <v>1313920</v>
      </c>
      <c r="BA104" s="8">
        <v>165</v>
      </c>
      <c r="BB104" s="7">
        <v>19.178883874208474</v>
      </c>
      <c r="BC104" s="10" t="s">
        <v>788</v>
      </c>
      <c r="BD104" s="10" t="s">
        <v>788</v>
      </c>
      <c r="BE104" s="10" t="s">
        <v>806</v>
      </c>
      <c r="BF104" s="10" t="s">
        <v>810</v>
      </c>
    </row>
    <row r="105" spans="1:58" x14ac:dyDescent="0.2">
      <c r="A105" s="5">
        <v>119045</v>
      </c>
      <c r="B105" s="6" t="s">
        <v>27</v>
      </c>
      <c r="C105" s="6">
        <v>-30410.17</v>
      </c>
      <c r="D105" s="6">
        <v>1383000</v>
      </c>
      <c r="E105" s="6">
        <v>175</v>
      </c>
      <c r="F105" s="7">
        <v>-0.65965661605206072</v>
      </c>
      <c r="G105" s="6">
        <v>-29823.18</v>
      </c>
      <c r="H105" s="6">
        <v>783400</v>
      </c>
      <c r="I105" s="6">
        <v>95</v>
      </c>
      <c r="J105" s="7">
        <v>-1.1801360479959153</v>
      </c>
      <c r="K105" s="6"/>
      <c r="L105" s="6"/>
      <c r="M105" s="6"/>
      <c r="N105" s="7">
        <v>0</v>
      </c>
      <c r="O105" s="6"/>
      <c r="P105" s="6"/>
      <c r="Q105" s="6"/>
      <c r="R105" s="7">
        <v>0</v>
      </c>
      <c r="S105" s="6"/>
      <c r="T105" s="6"/>
      <c r="U105" s="6"/>
      <c r="V105" s="7">
        <v>0</v>
      </c>
      <c r="W105" s="6"/>
      <c r="X105" s="6"/>
      <c r="Y105" s="6"/>
      <c r="Z105" s="7">
        <v>0</v>
      </c>
      <c r="AA105" s="6"/>
      <c r="AB105" s="6"/>
      <c r="AC105" s="6"/>
      <c r="AD105" s="7">
        <v>0</v>
      </c>
      <c r="AE105" s="6"/>
      <c r="AF105" s="6"/>
      <c r="AG105" s="6"/>
      <c r="AH105" s="7">
        <v>0</v>
      </c>
      <c r="AI105" s="6"/>
      <c r="AJ105" s="6"/>
      <c r="AK105" s="6"/>
      <c r="AL105" s="7">
        <v>0</v>
      </c>
      <c r="AM105" s="6"/>
      <c r="AN105" s="6"/>
      <c r="AO105" s="6"/>
      <c r="AP105" s="7">
        <v>0</v>
      </c>
      <c r="AQ105" s="6"/>
      <c r="AR105" s="8"/>
      <c r="AS105" s="8"/>
      <c r="AT105" s="9">
        <v>0</v>
      </c>
      <c r="AU105" s="6"/>
      <c r="AV105" s="8"/>
      <c r="AW105" s="8"/>
      <c r="AX105" s="9">
        <v>0</v>
      </c>
      <c r="AY105" s="8">
        <v>-60233.35</v>
      </c>
      <c r="AZ105" s="8">
        <v>2166400</v>
      </c>
      <c r="BA105" s="8">
        <v>270</v>
      </c>
      <c r="BB105" s="7">
        <v>-0.83410288958641066</v>
      </c>
      <c r="BC105" s="10" t="s">
        <v>788</v>
      </c>
      <c r="BD105" s="10" t="s">
        <v>788</v>
      </c>
      <c r="BE105" s="10" t="s">
        <v>806</v>
      </c>
      <c r="BF105" s="10" t="s">
        <v>1033</v>
      </c>
    </row>
    <row r="106" spans="1:58" x14ac:dyDescent="0.2">
      <c r="A106" s="5">
        <v>119149</v>
      </c>
      <c r="B106" s="6" t="s">
        <v>38</v>
      </c>
      <c r="C106" s="6">
        <v>-23699.45</v>
      </c>
      <c r="D106" s="6">
        <v>0</v>
      </c>
      <c r="E106" s="6">
        <v>0</v>
      </c>
      <c r="F106" s="7">
        <v>0</v>
      </c>
      <c r="G106" s="6">
        <v>-23699.45</v>
      </c>
      <c r="H106" s="6">
        <v>0</v>
      </c>
      <c r="I106" s="6">
        <v>0</v>
      </c>
      <c r="J106" s="7">
        <v>0</v>
      </c>
      <c r="K106" s="6"/>
      <c r="L106" s="6"/>
      <c r="M106" s="6"/>
      <c r="N106" s="7">
        <v>0</v>
      </c>
      <c r="O106" s="6"/>
      <c r="P106" s="6"/>
      <c r="Q106" s="6"/>
      <c r="R106" s="7">
        <v>0</v>
      </c>
      <c r="S106" s="6"/>
      <c r="T106" s="6"/>
      <c r="U106" s="6"/>
      <c r="V106" s="7">
        <v>0</v>
      </c>
      <c r="W106" s="6"/>
      <c r="X106" s="6"/>
      <c r="Y106" s="6"/>
      <c r="Z106" s="7">
        <v>0</v>
      </c>
      <c r="AA106" s="6"/>
      <c r="AB106" s="6"/>
      <c r="AC106" s="6"/>
      <c r="AD106" s="7">
        <v>0</v>
      </c>
      <c r="AE106" s="6"/>
      <c r="AF106" s="6"/>
      <c r="AG106" s="6"/>
      <c r="AH106" s="7">
        <v>0</v>
      </c>
      <c r="AI106" s="6"/>
      <c r="AJ106" s="6"/>
      <c r="AK106" s="6"/>
      <c r="AL106" s="7">
        <v>0</v>
      </c>
      <c r="AM106" s="6"/>
      <c r="AN106" s="6"/>
      <c r="AO106" s="6"/>
      <c r="AP106" s="7">
        <v>0</v>
      </c>
      <c r="AQ106" s="6"/>
      <c r="AR106" s="8"/>
      <c r="AS106" s="8"/>
      <c r="AT106" s="9">
        <v>0</v>
      </c>
      <c r="AU106" s="6"/>
      <c r="AV106" s="8"/>
      <c r="AW106" s="8"/>
      <c r="AX106" s="9">
        <v>0</v>
      </c>
      <c r="AY106" s="8">
        <v>-47398.9</v>
      </c>
      <c r="AZ106" s="8">
        <v>0</v>
      </c>
      <c r="BA106" s="8">
        <v>0</v>
      </c>
      <c r="BB106" s="7">
        <v>0</v>
      </c>
      <c r="BC106" s="10" t="s">
        <v>788</v>
      </c>
      <c r="BD106" s="10" t="s">
        <v>788</v>
      </c>
      <c r="BE106" s="10" t="s">
        <v>806</v>
      </c>
      <c r="BF106" s="10" t="s">
        <v>1033</v>
      </c>
    </row>
    <row r="107" spans="1:58" x14ac:dyDescent="0.2">
      <c r="A107" s="5">
        <v>170775</v>
      </c>
      <c r="B107" s="6" t="s">
        <v>188</v>
      </c>
      <c r="C107" s="6">
        <v>69773.039999999994</v>
      </c>
      <c r="D107" s="6">
        <v>7185300</v>
      </c>
      <c r="E107" s="6">
        <v>905</v>
      </c>
      <c r="F107" s="7">
        <v>0.29131576969646361</v>
      </c>
      <c r="G107" s="6">
        <v>159410.01999999999</v>
      </c>
      <c r="H107" s="6">
        <v>8022570</v>
      </c>
      <c r="I107" s="6">
        <v>991</v>
      </c>
      <c r="J107" s="7">
        <v>0.61597600519534257</v>
      </c>
      <c r="K107" s="6"/>
      <c r="L107" s="6"/>
      <c r="M107" s="6"/>
      <c r="N107" s="7">
        <v>0</v>
      </c>
      <c r="O107" s="6"/>
      <c r="P107" s="6"/>
      <c r="Q107" s="6"/>
      <c r="R107" s="7">
        <v>0</v>
      </c>
      <c r="S107" s="6"/>
      <c r="T107" s="6"/>
      <c r="U107" s="6"/>
      <c r="V107" s="7">
        <v>0</v>
      </c>
      <c r="W107" s="6"/>
      <c r="X107" s="6"/>
      <c r="Y107" s="6"/>
      <c r="Z107" s="7">
        <v>0</v>
      </c>
      <c r="AA107" s="6"/>
      <c r="AB107" s="6"/>
      <c r="AC107" s="6"/>
      <c r="AD107" s="7">
        <v>0</v>
      </c>
      <c r="AE107" s="6"/>
      <c r="AF107" s="6"/>
      <c r="AG107" s="6"/>
      <c r="AH107" s="7">
        <v>0</v>
      </c>
      <c r="AI107" s="6"/>
      <c r="AJ107" s="6"/>
      <c r="AK107" s="6"/>
      <c r="AL107" s="7">
        <v>0</v>
      </c>
      <c r="AM107" s="6"/>
      <c r="AN107" s="6"/>
      <c r="AO107" s="6"/>
      <c r="AP107" s="7">
        <v>0</v>
      </c>
      <c r="AQ107" s="6"/>
      <c r="AR107" s="8"/>
      <c r="AS107" s="8"/>
      <c r="AT107" s="9">
        <v>0</v>
      </c>
      <c r="AU107" s="6"/>
      <c r="AV107" s="8"/>
      <c r="AW107" s="8"/>
      <c r="AX107" s="9">
        <v>0</v>
      </c>
      <c r="AY107" s="8">
        <v>229183.06</v>
      </c>
      <c r="AZ107" s="8">
        <v>15207870</v>
      </c>
      <c r="BA107" s="8">
        <v>1896</v>
      </c>
      <c r="BB107" s="7">
        <v>0.45210090564950911</v>
      </c>
      <c r="BC107" s="10" t="s">
        <v>788</v>
      </c>
      <c r="BD107" s="10" t="s">
        <v>788</v>
      </c>
      <c r="BE107" s="10" t="s">
        <v>806</v>
      </c>
      <c r="BF107" s="10" t="s">
        <v>1033</v>
      </c>
    </row>
    <row r="108" spans="1:58" x14ac:dyDescent="0.2">
      <c r="A108" s="5">
        <v>172338</v>
      </c>
      <c r="B108" s="6" t="s">
        <v>219</v>
      </c>
      <c r="C108" s="6">
        <v>390072.11</v>
      </c>
      <c r="D108" s="6">
        <v>3615470</v>
      </c>
      <c r="E108" s="6">
        <v>441</v>
      </c>
      <c r="F108" s="7">
        <v>3.2366921313134944</v>
      </c>
      <c r="G108" s="6">
        <v>40170.03</v>
      </c>
      <c r="H108" s="6">
        <v>3884420</v>
      </c>
      <c r="I108" s="6">
        <v>473.5</v>
      </c>
      <c r="J108" s="7">
        <v>0.32058091812934747</v>
      </c>
      <c r="K108" s="6"/>
      <c r="L108" s="6"/>
      <c r="M108" s="6"/>
      <c r="N108" s="7">
        <v>0</v>
      </c>
      <c r="O108" s="6"/>
      <c r="P108" s="6"/>
      <c r="Q108" s="6"/>
      <c r="R108" s="7">
        <v>0</v>
      </c>
      <c r="S108" s="6"/>
      <c r="T108" s="6"/>
      <c r="U108" s="6"/>
      <c r="V108" s="7">
        <v>0</v>
      </c>
      <c r="W108" s="6"/>
      <c r="X108" s="6"/>
      <c r="Y108" s="6"/>
      <c r="Z108" s="7">
        <v>0</v>
      </c>
      <c r="AA108" s="6"/>
      <c r="AB108" s="6"/>
      <c r="AC108" s="6"/>
      <c r="AD108" s="7">
        <v>0</v>
      </c>
      <c r="AE108" s="6"/>
      <c r="AF108" s="6"/>
      <c r="AG108" s="6"/>
      <c r="AH108" s="7">
        <v>0</v>
      </c>
      <c r="AI108" s="6"/>
      <c r="AJ108" s="6"/>
      <c r="AK108" s="6"/>
      <c r="AL108" s="7">
        <v>0</v>
      </c>
      <c r="AM108" s="6"/>
      <c r="AN108" s="6"/>
      <c r="AO108" s="6"/>
      <c r="AP108" s="7">
        <v>0</v>
      </c>
      <c r="AQ108" s="6"/>
      <c r="AR108" s="8"/>
      <c r="AS108" s="8"/>
      <c r="AT108" s="9">
        <v>0</v>
      </c>
      <c r="AU108" s="6"/>
      <c r="AV108" s="8"/>
      <c r="AW108" s="8"/>
      <c r="AX108" s="9">
        <v>0</v>
      </c>
      <c r="AY108" s="8">
        <v>430242.14</v>
      </c>
      <c r="AZ108" s="8">
        <v>7499890</v>
      </c>
      <c r="BA108" s="8">
        <v>914.5</v>
      </c>
      <c r="BB108" s="7">
        <v>1.7209938012424182</v>
      </c>
      <c r="BC108" s="10" t="s">
        <v>788</v>
      </c>
      <c r="BD108" s="10" t="s">
        <v>788</v>
      </c>
      <c r="BE108" s="10" t="s">
        <v>806</v>
      </c>
      <c r="BF108" s="10" t="s">
        <v>1033</v>
      </c>
    </row>
    <row r="109" spans="1:58" x14ac:dyDescent="0.2">
      <c r="A109" s="5">
        <v>172855</v>
      </c>
      <c r="B109" s="6" t="s">
        <v>126</v>
      </c>
      <c r="C109" s="6">
        <v>-123515.64</v>
      </c>
      <c r="D109" s="6">
        <v>2039000</v>
      </c>
      <c r="E109" s="6">
        <v>250</v>
      </c>
      <c r="F109" s="7">
        <v>-1.8172973025993133</v>
      </c>
      <c r="G109" s="6">
        <v>-348479.69</v>
      </c>
      <c r="H109" s="6">
        <v>2196300</v>
      </c>
      <c r="I109" s="6">
        <v>265</v>
      </c>
      <c r="J109" s="7">
        <v>-4.9186679369849289</v>
      </c>
      <c r="K109" s="6"/>
      <c r="L109" s="6"/>
      <c r="M109" s="6"/>
      <c r="N109" s="7">
        <v>0</v>
      </c>
      <c r="O109" s="6"/>
      <c r="P109" s="6"/>
      <c r="Q109" s="6"/>
      <c r="R109" s="7">
        <v>0</v>
      </c>
      <c r="S109" s="6"/>
      <c r="T109" s="6"/>
      <c r="U109" s="6"/>
      <c r="V109" s="7">
        <v>0</v>
      </c>
      <c r="W109" s="6"/>
      <c r="X109" s="6"/>
      <c r="Y109" s="6"/>
      <c r="Z109" s="7">
        <v>0</v>
      </c>
      <c r="AA109" s="6"/>
      <c r="AB109" s="6"/>
      <c r="AC109" s="6"/>
      <c r="AD109" s="7">
        <v>0</v>
      </c>
      <c r="AE109" s="6"/>
      <c r="AF109" s="6"/>
      <c r="AG109" s="6"/>
      <c r="AH109" s="7">
        <v>0</v>
      </c>
      <c r="AI109" s="6"/>
      <c r="AJ109" s="6"/>
      <c r="AK109" s="6"/>
      <c r="AL109" s="7">
        <v>0</v>
      </c>
      <c r="AM109" s="6"/>
      <c r="AN109" s="6"/>
      <c r="AO109" s="6"/>
      <c r="AP109" s="7">
        <v>0</v>
      </c>
      <c r="AQ109" s="6"/>
      <c r="AR109" s="8"/>
      <c r="AS109" s="8"/>
      <c r="AT109" s="9">
        <v>0</v>
      </c>
      <c r="AU109" s="6"/>
      <c r="AV109" s="8"/>
      <c r="AW109" s="8"/>
      <c r="AX109" s="9">
        <v>0</v>
      </c>
      <c r="AY109" s="8">
        <v>-471995.33</v>
      </c>
      <c r="AZ109" s="8">
        <v>4235300</v>
      </c>
      <c r="BA109" s="8">
        <v>515</v>
      </c>
      <c r="BB109" s="7">
        <v>-3.3432956107005412</v>
      </c>
      <c r="BC109" s="10" t="s">
        <v>788</v>
      </c>
      <c r="BD109" s="10" t="s">
        <v>788</v>
      </c>
      <c r="BE109" s="10" t="s">
        <v>806</v>
      </c>
      <c r="BF109" s="10" t="s">
        <v>1033</v>
      </c>
    </row>
    <row r="110" spans="1:58" x14ac:dyDescent="0.2">
      <c r="A110" s="5">
        <v>173374</v>
      </c>
      <c r="B110" s="6" t="s">
        <v>256</v>
      </c>
      <c r="C110" s="6">
        <v>825538.37</v>
      </c>
      <c r="D110" s="6">
        <v>1758400</v>
      </c>
      <c r="E110" s="6">
        <v>220</v>
      </c>
      <c r="F110" s="7">
        <v>14.084480834849863</v>
      </c>
      <c r="G110" s="6">
        <v>932477.37</v>
      </c>
      <c r="H110" s="6">
        <v>1675600</v>
      </c>
      <c r="I110" s="6">
        <v>205</v>
      </c>
      <c r="J110" s="7">
        <v>17.251610449988064</v>
      </c>
      <c r="K110" s="6"/>
      <c r="L110" s="6"/>
      <c r="M110" s="6"/>
      <c r="N110" s="7">
        <v>0</v>
      </c>
      <c r="O110" s="6"/>
      <c r="P110" s="6"/>
      <c r="Q110" s="6"/>
      <c r="R110" s="7">
        <v>0</v>
      </c>
      <c r="S110" s="6"/>
      <c r="T110" s="6"/>
      <c r="U110" s="6"/>
      <c r="V110" s="7">
        <v>0</v>
      </c>
      <c r="W110" s="6"/>
      <c r="X110" s="6"/>
      <c r="Y110" s="6"/>
      <c r="Z110" s="7">
        <v>0</v>
      </c>
      <c r="AA110" s="6"/>
      <c r="AB110" s="6"/>
      <c r="AC110" s="6"/>
      <c r="AD110" s="7">
        <v>0</v>
      </c>
      <c r="AE110" s="6"/>
      <c r="AF110" s="6"/>
      <c r="AG110" s="6"/>
      <c r="AH110" s="7">
        <v>0</v>
      </c>
      <c r="AI110" s="6"/>
      <c r="AJ110" s="6"/>
      <c r="AK110" s="6"/>
      <c r="AL110" s="7">
        <v>0</v>
      </c>
      <c r="AM110" s="6"/>
      <c r="AN110" s="6"/>
      <c r="AO110" s="6"/>
      <c r="AP110" s="7">
        <v>0</v>
      </c>
      <c r="AQ110" s="6"/>
      <c r="AR110" s="8"/>
      <c r="AS110" s="8"/>
      <c r="AT110" s="9">
        <v>0</v>
      </c>
      <c r="AU110" s="6"/>
      <c r="AV110" s="8"/>
      <c r="AW110" s="8"/>
      <c r="AX110" s="9">
        <v>0</v>
      </c>
      <c r="AY110" s="8">
        <v>1758015.74</v>
      </c>
      <c r="AZ110" s="8">
        <v>3434000</v>
      </c>
      <c r="BA110" s="8">
        <v>425</v>
      </c>
      <c r="BB110" s="7">
        <v>15.35832038439138</v>
      </c>
      <c r="BC110" s="10" t="s">
        <v>788</v>
      </c>
      <c r="BD110" s="10" t="s">
        <v>788</v>
      </c>
      <c r="BE110" s="10" t="s">
        <v>806</v>
      </c>
      <c r="BF110" s="10" t="s">
        <v>1033</v>
      </c>
    </row>
    <row r="111" spans="1:58" x14ac:dyDescent="0.2">
      <c r="A111" s="5">
        <v>174378</v>
      </c>
      <c r="B111" s="6" t="s">
        <v>269</v>
      </c>
      <c r="C111" s="6">
        <v>427891.1</v>
      </c>
      <c r="D111" s="6">
        <v>770780</v>
      </c>
      <c r="E111" s="6">
        <v>98.5</v>
      </c>
      <c r="F111" s="7">
        <v>16.65421131840473</v>
      </c>
      <c r="G111" s="6">
        <v>280116.11</v>
      </c>
      <c r="H111" s="6">
        <v>489975</v>
      </c>
      <c r="I111" s="6">
        <v>57.5</v>
      </c>
      <c r="J111" s="7">
        <v>17.72253565998265</v>
      </c>
      <c r="K111" s="6"/>
      <c r="L111" s="6"/>
      <c r="M111" s="6"/>
      <c r="N111" s="7">
        <v>0</v>
      </c>
      <c r="O111" s="6"/>
      <c r="P111" s="6"/>
      <c r="Q111" s="6"/>
      <c r="R111" s="7">
        <v>0</v>
      </c>
      <c r="S111" s="6"/>
      <c r="T111" s="6"/>
      <c r="U111" s="6"/>
      <c r="V111" s="7">
        <v>0</v>
      </c>
      <c r="W111" s="6"/>
      <c r="X111" s="6"/>
      <c r="Y111" s="6"/>
      <c r="Z111" s="7">
        <v>0</v>
      </c>
      <c r="AA111" s="6"/>
      <c r="AB111" s="6"/>
      <c r="AC111" s="6"/>
      <c r="AD111" s="7">
        <v>0</v>
      </c>
      <c r="AE111" s="6"/>
      <c r="AF111" s="6"/>
      <c r="AG111" s="6"/>
      <c r="AH111" s="7">
        <v>0</v>
      </c>
      <c r="AI111" s="6"/>
      <c r="AJ111" s="6"/>
      <c r="AK111" s="6"/>
      <c r="AL111" s="7">
        <v>0</v>
      </c>
      <c r="AM111" s="6"/>
      <c r="AN111" s="6"/>
      <c r="AO111" s="6"/>
      <c r="AP111" s="7">
        <v>0</v>
      </c>
      <c r="AQ111" s="6"/>
      <c r="AR111" s="8"/>
      <c r="AS111" s="8"/>
      <c r="AT111" s="9">
        <v>0</v>
      </c>
      <c r="AU111" s="6"/>
      <c r="AV111" s="8"/>
      <c r="AW111" s="8"/>
      <c r="AX111" s="9">
        <v>0</v>
      </c>
      <c r="AY111" s="8">
        <v>708007.21</v>
      </c>
      <c r="AZ111" s="8">
        <v>1260755</v>
      </c>
      <c r="BA111" s="8">
        <v>156</v>
      </c>
      <c r="BB111" s="7">
        <v>16.847219562880973</v>
      </c>
      <c r="BC111" s="10" t="s">
        <v>788</v>
      </c>
      <c r="BD111" s="10" t="s">
        <v>788</v>
      </c>
      <c r="BE111" s="10" t="s">
        <v>806</v>
      </c>
      <c r="BF111" s="10" t="s">
        <v>1033</v>
      </c>
    </row>
    <row r="112" spans="1:58" x14ac:dyDescent="0.2">
      <c r="A112" s="5">
        <v>174770</v>
      </c>
      <c r="B112" s="6" t="s">
        <v>275</v>
      </c>
      <c r="C112" s="6">
        <v>-20985.8</v>
      </c>
      <c r="D112" s="6">
        <v>0</v>
      </c>
      <c r="E112" s="6">
        <v>0</v>
      </c>
      <c r="F112" s="7">
        <v>0</v>
      </c>
      <c r="G112" s="6">
        <v>-20985.8</v>
      </c>
      <c r="H112" s="6">
        <v>0</v>
      </c>
      <c r="I112" s="6">
        <v>0</v>
      </c>
      <c r="J112" s="7">
        <v>0</v>
      </c>
      <c r="K112" s="6"/>
      <c r="L112" s="6"/>
      <c r="M112" s="6"/>
      <c r="N112" s="7">
        <v>0</v>
      </c>
      <c r="O112" s="6"/>
      <c r="P112" s="6"/>
      <c r="Q112" s="6"/>
      <c r="R112" s="7">
        <v>0</v>
      </c>
      <c r="S112" s="6"/>
      <c r="T112" s="6"/>
      <c r="U112" s="6"/>
      <c r="V112" s="7">
        <v>0</v>
      </c>
      <c r="W112" s="6"/>
      <c r="X112" s="6"/>
      <c r="Y112" s="6"/>
      <c r="Z112" s="7">
        <v>0</v>
      </c>
      <c r="AA112" s="6"/>
      <c r="AB112" s="6"/>
      <c r="AC112" s="6"/>
      <c r="AD112" s="7">
        <v>0</v>
      </c>
      <c r="AE112" s="6"/>
      <c r="AF112" s="6"/>
      <c r="AG112" s="6"/>
      <c r="AH112" s="7">
        <v>0</v>
      </c>
      <c r="AI112" s="6"/>
      <c r="AJ112" s="6"/>
      <c r="AK112" s="6"/>
      <c r="AL112" s="7">
        <v>0</v>
      </c>
      <c r="AM112" s="6"/>
      <c r="AN112" s="6"/>
      <c r="AO112" s="6"/>
      <c r="AP112" s="7">
        <v>0</v>
      </c>
      <c r="AQ112" s="6"/>
      <c r="AR112" s="8"/>
      <c r="AS112" s="8"/>
      <c r="AT112" s="9">
        <v>0</v>
      </c>
      <c r="AU112" s="6"/>
      <c r="AV112" s="8"/>
      <c r="AW112" s="8"/>
      <c r="AX112" s="9">
        <v>0</v>
      </c>
      <c r="AY112" s="8">
        <v>-41971.6</v>
      </c>
      <c r="AZ112" s="8">
        <v>0</v>
      </c>
      <c r="BA112" s="8">
        <v>0</v>
      </c>
      <c r="BB112" s="7">
        <v>0</v>
      </c>
      <c r="BC112" s="10" t="s">
        <v>788</v>
      </c>
      <c r="BD112" s="10" t="s">
        <v>788</v>
      </c>
      <c r="BE112" s="10" t="s">
        <v>806</v>
      </c>
      <c r="BF112" s="10" t="s">
        <v>1033</v>
      </c>
    </row>
    <row r="113" spans="1:58" x14ac:dyDescent="0.2">
      <c r="A113" s="5">
        <v>177797</v>
      </c>
      <c r="B113" s="6" t="s">
        <v>353</v>
      </c>
      <c r="C113" s="6">
        <v>565023.43999999994</v>
      </c>
      <c r="D113" s="6">
        <v>1414850</v>
      </c>
      <c r="E113" s="6">
        <v>175</v>
      </c>
      <c r="F113" s="7">
        <v>11.980565572322154</v>
      </c>
      <c r="G113" s="6">
        <v>465974.44</v>
      </c>
      <c r="H113" s="6">
        <v>1124700</v>
      </c>
      <c r="I113" s="6">
        <v>140</v>
      </c>
      <c r="J113" s="7">
        <v>12.843609531430603</v>
      </c>
      <c r="K113" s="6"/>
      <c r="L113" s="6"/>
      <c r="M113" s="6"/>
      <c r="N113" s="7">
        <v>0</v>
      </c>
      <c r="O113" s="6"/>
      <c r="P113" s="6"/>
      <c r="Q113" s="6"/>
      <c r="R113" s="7">
        <v>0</v>
      </c>
      <c r="S113" s="6"/>
      <c r="T113" s="6"/>
      <c r="U113" s="6"/>
      <c r="V113" s="7">
        <v>0</v>
      </c>
      <c r="W113" s="6"/>
      <c r="X113" s="6"/>
      <c r="Y113" s="6"/>
      <c r="Z113" s="7">
        <v>0</v>
      </c>
      <c r="AA113" s="6"/>
      <c r="AB113" s="6"/>
      <c r="AC113" s="6"/>
      <c r="AD113" s="7">
        <v>0</v>
      </c>
      <c r="AE113" s="6"/>
      <c r="AF113" s="6"/>
      <c r="AG113" s="6"/>
      <c r="AH113" s="7">
        <v>0</v>
      </c>
      <c r="AI113" s="6"/>
      <c r="AJ113" s="6"/>
      <c r="AK113" s="6"/>
      <c r="AL113" s="7">
        <v>0</v>
      </c>
      <c r="AM113" s="6"/>
      <c r="AN113" s="6"/>
      <c r="AO113" s="6"/>
      <c r="AP113" s="7">
        <v>0</v>
      </c>
      <c r="AQ113" s="6"/>
      <c r="AR113" s="8"/>
      <c r="AS113" s="8"/>
      <c r="AT113" s="9">
        <v>0</v>
      </c>
      <c r="AU113" s="6"/>
      <c r="AV113" s="8"/>
      <c r="AW113" s="8"/>
      <c r="AX113" s="9">
        <v>0</v>
      </c>
      <c r="AY113" s="8">
        <v>1030997.8799999999</v>
      </c>
      <c r="AZ113" s="8">
        <v>2539550</v>
      </c>
      <c r="BA113" s="8">
        <v>315</v>
      </c>
      <c r="BB113" s="7">
        <v>12.179298064617745</v>
      </c>
      <c r="BC113" s="10" t="s">
        <v>788</v>
      </c>
      <c r="BD113" s="10" t="s">
        <v>788</v>
      </c>
      <c r="BE113" s="10" t="s">
        <v>806</v>
      </c>
      <c r="BF113" s="10" t="s">
        <v>1033</v>
      </c>
    </row>
    <row r="114" spans="1:58" x14ac:dyDescent="0.2">
      <c r="A114" s="5">
        <v>178533</v>
      </c>
      <c r="B114" s="6" t="s">
        <v>379</v>
      </c>
      <c r="C114" s="6">
        <v>0</v>
      </c>
      <c r="D114" s="6">
        <v>0</v>
      </c>
      <c r="E114" s="6">
        <v>0</v>
      </c>
      <c r="F114" s="7">
        <v>0</v>
      </c>
      <c r="G114" s="6">
        <v>0</v>
      </c>
      <c r="H114" s="6">
        <v>0</v>
      </c>
      <c r="I114" s="6">
        <v>0</v>
      </c>
      <c r="J114" s="7">
        <v>0</v>
      </c>
      <c r="K114" s="6"/>
      <c r="L114" s="6"/>
      <c r="M114" s="6"/>
      <c r="N114" s="7">
        <v>0</v>
      </c>
      <c r="O114" s="6"/>
      <c r="P114" s="6"/>
      <c r="Q114" s="6"/>
      <c r="R114" s="7">
        <v>0</v>
      </c>
      <c r="S114" s="6"/>
      <c r="T114" s="6"/>
      <c r="U114" s="6"/>
      <c r="V114" s="7">
        <v>0</v>
      </c>
      <c r="W114" s="6"/>
      <c r="X114" s="6"/>
      <c r="Y114" s="6"/>
      <c r="Z114" s="7">
        <v>0</v>
      </c>
      <c r="AA114" s="6"/>
      <c r="AB114" s="6"/>
      <c r="AC114" s="6"/>
      <c r="AD114" s="7">
        <v>0</v>
      </c>
      <c r="AE114" s="6"/>
      <c r="AF114" s="6"/>
      <c r="AG114" s="6"/>
      <c r="AH114" s="7">
        <v>0</v>
      </c>
      <c r="AI114" s="6"/>
      <c r="AJ114" s="6"/>
      <c r="AK114" s="6"/>
      <c r="AL114" s="7">
        <v>0</v>
      </c>
      <c r="AM114" s="6"/>
      <c r="AN114" s="6"/>
      <c r="AO114" s="6"/>
      <c r="AP114" s="7">
        <v>0</v>
      </c>
      <c r="AQ114" s="6"/>
      <c r="AR114" s="8"/>
      <c r="AS114" s="8"/>
      <c r="AT114" s="9">
        <v>0</v>
      </c>
      <c r="AU114" s="6"/>
      <c r="AV114" s="8"/>
      <c r="AW114" s="8"/>
      <c r="AX114" s="9">
        <v>0</v>
      </c>
      <c r="AY114" s="8">
        <v>0</v>
      </c>
      <c r="AZ114" s="8">
        <v>0</v>
      </c>
      <c r="BA114" s="8">
        <v>0</v>
      </c>
      <c r="BB114" s="7">
        <v>0</v>
      </c>
      <c r="BC114" s="10" t="s">
        <v>788</v>
      </c>
      <c r="BD114" s="10" t="s">
        <v>788</v>
      </c>
      <c r="BE114" s="10" t="s">
        <v>806</v>
      </c>
      <c r="BF114" s="10" t="s">
        <v>1033</v>
      </c>
    </row>
    <row r="115" spans="1:58" x14ac:dyDescent="0.2">
      <c r="A115" s="5">
        <v>179010</v>
      </c>
      <c r="B115" s="6" t="s">
        <v>392</v>
      </c>
      <c r="C115" s="6">
        <v>126825.35</v>
      </c>
      <c r="D115" s="6">
        <v>0</v>
      </c>
      <c r="E115" s="6">
        <v>0</v>
      </c>
      <c r="F115" s="7">
        <v>0</v>
      </c>
      <c r="G115" s="6">
        <v>126825.35</v>
      </c>
      <c r="H115" s="6">
        <v>0</v>
      </c>
      <c r="I115" s="6">
        <v>0</v>
      </c>
      <c r="J115" s="7">
        <v>0</v>
      </c>
      <c r="K115" s="6"/>
      <c r="L115" s="6"/>
      <c r="M115" s="6"/>
      <c r="N115" s="7">
        <v>0</v>
      </c>
      <c r="O115" s="6"/>
      <c r="P115" s="6"/>
      <c r="Q115" s="6"/>
      <c r="R115" s="7">
        <v>0</v>
      </c>
      <c r="S115" s="6"/>
      <c r="T115" s="6"/>
      <c r="U115" s="6"/>
      <c r="V115" s="7">
        <v>0</v>
      </c>
      <c r="W115" s="6"/>
      <c r="X115" s="6"/>
      <c r="Y115" s="6"/>
      <c r="Z115" s="7">
        <v>0</v>
      </c>
      <c r="AA115" s="6"/>
      <c r="AB115" s="6"/>
      <c r="AC115" s="6"/>
      <c r="AD115" s="7">
        <v>0</v>
      </c>
      <c r="AE115" s="6"/>
      <c r="AF115" s="6"/>
      <c r="AG115" s="6"/>
      <c r="AH115" s="7">
        <v>0</v>
      </c>
      <c r="AI115" s="6"/>
      <c r="AJ115" s="6"/>
      <c r="AK115" s="6"/>
      <c r="AL115" s="7">
        <v>0</v>
      </c>
      <c r="AM115" s="6"/>
      <c r="AN115" s="6"/>
      <c r="AO115" s="6"/>
      <c r="AP115" s="7">
        <v>0</v>
      </c>
      <c r="AQ115" s="6"/>
      <c r="AR115" s="8"/>
      <c r="AS115" s="8"/>
      <c r="AT115" s="9">
        <v>0</v>
      </c>
      <c r="AU115" s="6"/>
      <c r="AV115" s="8"/>
      <c r="AW115" s="8"/>
      <c r="AX115" s="9">
        <v>0</v>
      </c>
      <c r="AY115" s="8">
        <v>253650.7</v>
      </c>
      <c r="AZ115" s="8">
        <v>0</v>
      </c>
      <c r="BA115" s="8">
        <v>0</v>
      </c>
      <c r="BB115" s="7">
        <v>0</v>
      </c>
      <c r="BC115" s="10" t="s">
        <v>788</v>
      </c>
      <c r="BD115" s="10" t="s">
        <v>788</v>
      </c>
      <c r="BE115" s="10" t="s">
        <v>806</v>
      </c>
      <c r="BF115" s="10" t="s">
        <v>1033</v>
      </c>
    </row>
    <row r="116" spans="1:58" x14ac:dyDescent="0.2">
      <c r="A116" s="5">
        <v>179867</v>
      </c>
      <c r="B116" s="6" t="s">
        <v>420</v>
      </c>
      <c r="C116" s="6">
        <v>0</v>
      </c>
      <c r="D116" s="6">
        <v>0</v>
      </c>
      <c r="E116" s="6">
        <v>0</v>
      </c>
      <c r="F116" s="7">
        <v>0</v>
      </c>
      <c r="G116" s="6">
        <v>0</v>
      </c>
      <c r="H116" s="6">
        <v>0</v>
      </c>
      <c r="I116" s="6">
        <v>0</v>
      </c>
      <c r="J116" s="7">
        <v>0</v>
      </c>
      <c r="K116" s="6"/>
      <c r="L116" s="6"/>
      <c r="M116" s="6"/>
      <c r="N116" s="7">
        <v>0</v>
      </c>
      <c r="O116" s="6"/>
      <c r="P116" s="6"/>
      <c r="Q116" s="6"/>
      <c r="R116" s="7">
        <v>0</v>
      </c>
      <c r="S116" s="6"/>
      <c r="T116" s="6"/>
      <c r="U116" s="6"/>
      <c r="V116" s="7">
        <v>0</v>
      </c>
      <c r="W116" s="6"/>
      <c r="X116" s="6"/>
      <c r="Y116" s="6"/>
      <c r="Z116" s="7">
        <v>0</v>
      </c>
      <c r="AA116" s="6"/>
      <c r="AB116" s="6"/>
      <c r="AC116" s="6"/>
      <c r="AD116" s="7">
        <v>0</v>
      </c>
      <c r="AE116" s="6"/>
      <c r="AF116" s="6"/>
      <c r="AG116" s="6"/>
      <c r="AH116" s="7">
        <v>0</v>
      </c>
      <c r="AI116" s="6"/>
      <c r="AJ116" s="6"/>
      <c r="AK116" s="6"/>
      <c r="AL116" s="7">
        <v>0</v>
      </c>
      <c r="AM116" s="6"/>
      <c r="AN116" s="6"/>
      <c r="AO116" s="6"/>
      <c r="AP116" s="7">
        <v>0</v>
      </c>
      <c r="AQ116" s="6"/>
      <c r="AR116" s="8"/>
      <c r="AS116" s="8"/>
      <c r="AT116" s="9">
        <v>0</v>
      </c>
      <c r="AU116" s="6"/>
      <c r="AV116" s="8"/>
      <c r="AW116" s="8"/>
      <c r="AX116" s="9">
        <v>0</v>
      </c>
      <c r="AY116" s="8">
        <v>0</v>
      </c>
      <c r="AZ116" s="8">
        <v>0</v>
      </c>
      <c r="BA116" s="8">
        <v>0</v>
      </c>
      <c r="BB116" s="7">
        <v>0</v>
      </c>
      <c r="BC116" s="10" t="s">
        <v>788</v>
      </c>
      <c r="BD116" s="10" t="s">
        <v>788</v>
      </c>
      <c r="BE116" s="10" t="s">
        <v>806</v>
      </c>
      <c r="BF116" s="10" t="s">
        <v>1033</v>
      </c>
    </row>
    <row r="117" spans="1:58" x14ac:dyDescent="0.2">
      <c r="A117" s="5">
        <v>179946</v>
      </c>
      <c r="B117" s="6" t="s">
        <v>442</v>
      </c>
      <c r="C117" s="6">
        <v>229687.22</v>
      </c>
      <c r="D117" s="6">
        <v>0</v>
      </c>
      <c r="E117" s="6">
        <v>0</v>
      </c>
      <c r="F117" s="7">
        <v>0</v>
      </c>
      <c r="G117" s="6">
        <v>111076.22</v>
      </c>
      <c r="H117" s="6">
        <v>113510</v>
      </c>
      <c r="I117" s="6">
        <v>15</v>
      </c>
      <c r="J117" s="7">
        <v>30.335325698176373</v>
      </c>
      <c r="K117" s="6"/>
      <c r="L117" s="6"/>
      <c r="M117" s="6"/>
      <c r="N117" s="7">
        <v>0</v>
      </c>
      <c r="O117" s="6"/>
      <c r="P117" s="6"/>
      <c r="Q117" s="6"/>
      <c r="R117" s="7">
        <v>0</v>
      </c>
      <c r="S117" s="6"/>
      <c r="T117" s="6"/>
      <c r="U117" s="6"/>
      <c r="V117" s="7">
        <v>0</v>
      </c>
      <c r="W117" s="6"/>
      <c r="X117" s="6"/>
      <c r="Y117" s="6"/>
      <c r="Z117" s="7">
        <v>0</v>
      </c>
      <c r="AA117" s="6"/>
      <c r="AB117" s="6"/>
      <c r="AC117" s="6"/>
      <c r="AD117" s="7">
        <v>0</v>
      </c>
      <c r="AE117" s="6"/>
      <c r="AF117" s="6"/>
      <c r="AG117" s="6"/>
      <c r="AH117" s="7">
        <v>0</v>
      </c>
      <c r="AI117" s="6"/>
      <c r="AJ117" s="6"/>
      <c r="AK117" s="6"/>
      <c r="AL117" s="7">
        <v>0</v>
      </c>
      <c r="AM117" s="6"/>
      <c r="AN117" s="6"/>
      <c r="AO117" s="6"/>
      <c r="AP117" s="7">
        <v>0</v>
      </c>
      <c r="AQ117" s="6"/>
      <c r="AR117" s="8"/>
      <c r="AS117" s="8"/>
      <c r="AT117" s="9">
        <v>0</v>
      </c>
      <c r="AU117" s="6"/>
      <c r="AV117" s="8"/>
      <c r="AW117" s="8"/>
      <c r="AX117" s="9">
        <v>0</v>
      </c>
      <c r="AY117" s="8">
        <v>340763.44</v>
      </c>
      <c r="AZ117" s="8">
        <v>113510</v>
      </c>
      <c r="BA117" s="8">
        <v>15</v>
      </c>
      <c r="BB117" s="7">
        <v>90.061696766804687</v>
      </c>
      <c r="BC117" s="10" t="s">
        <v>788</v>
      </c>
      <c r="BD117" s="10" t="s">
        <v>788</v>
      </c>
      <c r="BE117" s="10" t="s">
        <v>806</v>
      </c>
      <c r="BF117" s="10" t="s">
        <v>810</v>
      </c>
    </row>
    <row r="118" spans="1:58" x14ac:dyDescent="0.2">
      <c r="A118" s="5">
        <v>202880</v>
      </c>
      <c r="B118" s="6" t="s">
        <v>489</v>
      </c>
      <c r="C118" s="6">
        <v>-44486.080000000002</v>
      </c>
      <c r="D118" s="6">
        <v>0</v>
      </c>
      <c r="E118" s="6">
        <v>0</v>
      </c>
      <c r="F118" s="7">
        <v>0</v>
      </c>
      <c r="G118" s="6">
        <v>-44486.080000000002</v>
      </c>
      <c r="H118" s="6">
        <v>0</v>
      </c>
      <c r="I118" s="6">
        <v>0</v>
      </c>
      <c r="J118" s="7">
        <v>0</v>
      </c>
      <c r="K118" s="6"/>
      <c r="L118" s="6"/>
      <c r="M118" s="6"/>
      <c r="N118" s="7">
        <v>0</v>
      </c>
      <c r="O118" s="6"/>
      <c r="P118" s="6"/>
      <c r="Q118" s="6"/>
      <c r="R118" s="7">
        <v>0</v>
      </c>
      <c r="S118" s="6"/>
      <c r="T118" s="6"/>
      <c r="U118" s="6"/>
      <c r="V118" s="7">
        <v>0</v>
      </c>
      <c r="W118" s="6"/>
      <c r="X118" s="6"/>
      <c r="Y118" s="6"/>
      <c r="Z118" s="7">
        <v>0</v>
      </c>
      <c r="AA118" s="6"/>
      <c r="AB118" s="6"/>
      <c r="AC118" s="6"/>
      <c r="AD118" s="7">
        <v>0</v>
      </c>
      <c r="AE118" s="6"/>
      <c r="AF118" s="6"/>
      <c r="AG118" s="6"/>
      <c r="AH118" s="7">
        <v>0</v>
      </c>
      <c r="AI118" s="6"/>
      <c r="AJ118" s="6"/>
      <c r="AK118" s="6"/>
      <c r="AL118" s="7">
        <v>0</v>
      </c>
      <c r="AM118" s="6"/>
      <c r="AN118" s="6"/>
      <c r="AO118" s="6"/>
      <c r="AP118" s="7">
        <v>0</v>
      </c>
      <c r="AQ118" s="6"/>
      <c r="AR118" s="8"/>
      <c r="AS118" s="8"/>
      <c r="AT118" s="9">
        <v>0</v>
      </c>
      <c r="AU118" s="6"/>
      <c r="AV118" s="8"/>
      <c r="AW118" s="8"/>
      <c r="AX118" s="9">
        <v>0</v>
      </c>
      <c r="AY118" s="8">
        <v>-88972.160000000003</v>
      </c>
      <c r="AZ118" s="8">
        <v>0</v>
      </c>
      <c r="BA118" s="8">
        <v>0</v>
      </c>
      <c r="BB118" s="7">
        <v>0</v>
      </c>
      <c r="BC118" s="10" t="s">
        <v>788</v>
      </c>
      <c r="BD118" s="10" t="s">
        <v>788</v>
      </c>
      <c r="BE118" s="10" t="s">
        <v>806</v>
      </c>
      <c r="BF118" s="10" t="s">
        <v>1033</v>
      </c>
    </row>
    <row r="119" spans="1:58" x14ac:dyDescent="0.2">
      <c r="A119" s="5">
        <v>203205</v>
      </c>
      <c r="B119" s="6" t="s">
        <v>500</v>
      </c>
      <c r="C119" s="6">
        <v>103184.87</v>
      </c>
      <c r="D119" s="6">
        <v>866600</v>
      </c>
      <c r="E119" s="6">
        <v>105</v>
      </c>
      <c r="F119" s="7">
        <v>3.5720587352873294</v>
      </c>
      <c r="G119" s="6">
        <v>-28534.13</v>
      </c>
      <c r="H119" s="6">
        <v>622500</v>
      </c>
      <c r="I119" s="6">
        <v>75</v>
      </c>
      <c r="J119" s="7">
        <v>-1.4209767550200805</v>
      </c>
      <c r="K119" s="6"/>
      <c r="L119" s="6"/>
      <c r="M119" s="6"/>
      <c r="N119" s="7">
        <v>0</v>
      </c>
      <c r="O119" s="6"/>
      <c r="P119" s="6"/>
      <c r="Q119" s="6"/>
      <c r="R119" s="7">
        <v>0</v>
      </c>
      <c r="S119" s="6"/>
      <c r="T119" s="6"/>
      <c r="U119" s="6"/>
      <c r="V119" s="7">
        <v>0</v>
      </c>
      <c r="W119" s="6"/>
      <c r="X119" s="6"/>
      <c r="Y119" s="6"/>
      <c r="Z119" s="7">
        <v>0</v>
      </c>
      <c r="AA119" s="6"/>
      <c r="AB119" s="6"/>
      <c r="AC119" s="6"/>
      <c r="AD119" s="7">
        <v>0</v>
      </c>
      <c r="AE119" s="6"/>
      <c r="AF119" s="6"/>
      <c r="AG119" s="6"/>
      <c r="AH119" s="7">
        <v>0</v>
      </c>
      <c r="AI119" s="6"/>
      <c r="AJ119" s="6"/>
      <c r="AK119" s="6"/>
      <c r="AL119" s="7">
        <v>0</v>
      </c>
      <c r="AM119" s="6"/>
      <c r="AN119" s="6"/>
      <c r="AO119" s="6"/>
      <c r="AP119" s="7">
        <v>0</v>
      </c>
      <c r="AQ119" s="6"/>
      <c r="AR119" s="8"/>
      <c r="AS119" s="8"/>
      <c r="AT119" s="9">
        <v>0</v>
      </c>
      <c r="AU119" s="6"/>
      <c r="AV119" s="8"/>
      <c r="AW119" s="8"/>
      <c r="AX119" s="9">
        <v>0</v>
      </c>
      <c r="AY119" s="8">
        <v>74650.739999999991</v>
      </c>
      <c r="AZ119" s="8">
        <v>1489100</v>
      </c>
      <c r="BA119" s="8">
        <v>180</v>
      </c>
      <c r="BB119" s="7">
        <v>1.5039434557786582</v>
      </c>
      <c r="BC119" s="10" t="s">
        <v>788</v>
      </c>
      <c r="BD119" s="10" t="s">
        <v>788</v>
      </c>
      <c r="BE119" s="10" t="s">
        <v>806</v>
      </c>
      <c r="BF119" s="10" t="s">
        <v>1033</v>
      </c>
    </row>
    <row r="120" spans="1:58" x14ac:dyDescent="0.2">
      <c r="A120" s="5">
        <v>209032</v>
      </c>
      <c r="B120" s="6" t="s">
        <v>643</v>
      </c>
      <c r="C120" s="6">
        <v>1499.78</v>
      </c>
      <c r="D120" s="6">
        <v>0</v>
      </c>
      <c r="E120" s="6">
        <v>0</v>
      </c>
      <c r="F120" s="7">
        <v>0</v>
      </c>
      <c r="G120" s="6">
        <v>-0.22</v>
      </c>
      <c r="H120" s="6">
        <v>0</v>
      </c>
      <c r="I120" s="6">
        <v>0</v>
      </c>
      <c r="J120" s="7">
        <v>0</v>
      </c>
      <c r="K120" s="6"/>
      <c r="L120" s="6"/>
      <c r="M120" s="6"/>
      <c r="N120" s="7">
        <v>0</v>
      </c>
      <c r="O120" s="6"/>
      <c r="P120" s="6"/>
      <c r="Q120" s="6"/>
      <c r="R120" s="7">
        <v>0</v>
      </c>
      <c r="S120" s="6"/>
      <c r="T120" s="6"/>
      <c r="U120" s="6"/>
      <c r="V120" s="7">
        <v>0</v>
      </c>
      <c r="W120" s="6"/>
      <c r="X120" s="6"/>
      <c r="Y120" s="6"/>
      <c r="Z120" s="7">
        <v>0</v>
      </c>
      <c r="AA120" s="6"/>
      <c r="AB120" s="6"/>
      <c r="AC120" s="6"/>
      <c r="AD120" s="7">
        <v>0</v>
      </c>
      <c r="AE120" s="6"/>
      <c r="AF120" s="6"/>
      <c r="AG120" s="6"/>
      <c r="AH120" s="7">
        <v>0</v>
      </c>
      <c r="AI120" s="6"/>
      <c r="AJ120" s="6"/>
      <c r="AK120" s="6"/>
      <c r="AL120" s="7">
        <v>0</v>
      </c>
      <c r="AM120" s="6"/>
      <c r="AN120" s="6"/>
      <c r="AO120" s="6"/>
      <c r="AP120" s="7">
        <v>0</v>
      </c>
      <c r="AQ120" s="6"/>
      <c r="AR120" s="8"/>
      <c r="AS120" s="8"/>
      <c r="AT120" s="9">
        <v>0</v>
      </c>
      <c r="AU120" s="6"/>
      <c r="AV120" s="8"/>
      <c r="AW120" s="8"/>
      <c r="AX120" s="9">
        <v>0</v>
      </c>
      <c r="AY120" s="8">
        <v>1499.56</v>
      </c>
      <c r="AZ120" s="8">
        <v>0</v>
      </c>
      <c r="BA120" s="8">
        <v>0</v>
      </c>
      <c r="BB120" s="7">
        <v>0</v>
      </c>
      <c r="BC120" s="10" t="s">
        <v>788</v>
      </c>
      <c r="BD120" s="10" t="s">
        <v>788</v>
      </c>
      <c r="BE120" s="10" t="s">
        <v>806</v>
      </c>
      <c r="BF120" s="10" t="s">
        <v>1033</v>
      </c>
    </row>
    <row r="121" spans="1:58" x14ac:dyDescent="0.2">
      <c r="A121" s="5">
        <v>172600</v>
      </c>
      <c r="B121" s="6" t="s">
        <v>765</v>
      </c>
      <c r="C121" s="6">
        <v>0</v>
      </c>
      <c r="D121" s="6">
        <v>0</v>
      </c>
      <c r="E121" s="6">
        <v>0</v>
      </c>
      <c r="F121" s="7">
        <v>0</v>
      </c>
      <c r="G121" s="6">
        <v>0</v>
      </c>
      <c r="H121" s="6">
        <v>0</v>
      </c>
      <c r="I121" s="6">
        <v>0</v>
      </c>
      <c r="J121" s="7">
        <v>0</v>
      </c>
      <c r="K121" s="6"/>
      <c r="L121" s="6"/>
      <c r="M121" s="6"/>
      <c r="N121" s="7">
        <v>0</v>
      </c>
      <c r="O121" s="6"/>
      <c r="P121" s="6"/>
      <c r="Q121" s="6"/>
      <c r="R121" s="7">
        <v>0</v>
      </c>
      <c r="S121" s="12"/>
      <c r="T121" s="6"/>
      <c r="U121" s="6"/>
      <c r="V121" s="7">
        <v>0</v>
      </c>
      <c r="W121" s="12"/>
      <c r="X121" s="6"/>
      <c r="Y121" s="6"/>
      <c r="Z121" s="7">
        <v>0</v>
      </c>
      <c r="AA121" s="12"/>
      <c r="AB121" s="6"/>
      <c r="AC121" s="6"/>
      <c r="AD121" s="7">
        <v>0</v>
      </c>
      <c r="AE121" s="12"/>
      <c r="AF121" s="6"/>
      <c r="AG121" s="6"/>
      <c r="AH121" s="7">
        <v>0</v>
      </c>
      <c r="AI121" s="12"/>
      <c r="AJ121" s="6"/>
      <c r="AK121" s="6"/>
      <c r="AL121" s="7">
        <v>0</v>
      </c>
      <c r="AM121" s="6"/>
      <c r="AN121" s="6"/>
      <c r="AO121" s="6"/>
      <c r="AP121" s="7">
        <v>0</v>
      </c>
      <c r="AQ121" s="6"/>
      <c r="AR121" s="8"/>
      <c r="AS121" s="8"/>
      <c r="AT121" s="9">
        <v>0</v>
      </c>
      <c r="AU121" s="6"/>
      <c r="AV121" s="8"/>
      <c r="AW121" s="8"/>
      <c r="AX121" s="9">
        <v>0</v>
      </c>
      <c r="AY121" s="8">
        <v>0</v>
      </c>
      <c r="AZ121" s="8">
        <v>0</v>
      </c>
      <c r="BA121" s="8">
        <v>0</v>
      </c>
      <c r="BB121" s="7">
        <v>0</v>
      </c>
      <c r="BC121" s="10" t="s">
        <v>788</v>
      </c>
      <c r="BD121" s="10" t="s">
        <v>788</v>
      </c>
      <c r="BE121" s="10" t="s">
        <v>806</v>
      </c>
      <c r="BF121" s="10" t="s">
        <v>1033</v>
      </c>
    </row>
    <row r="122" spans="1:58" x14ac:dyDescent="0.2">
      <c r="A122" s="5">
        <v>212232</v>
      </c>
      <c r="B122" s="6" t="s">
        <v>1022</v>
      </c>
      <c r="C122" s="6">
        <v>278800</v>
      </c>
      <c r="D122" s="6">
        <v>581900</v>
      </c>
      <c r="E122" s="6">
        <v>70</v>
      </c>
      <c r="F122" s="7">
        <v>14.373603711978003</v>
      </c>
      <c r="G122" s="6">
        <v>-9850</v>
      </c>
      <c r="H122" s="6">
        <v>291200</v>
      </c>
      <c r="I122" s="6">
        <v>35</v>
      </c>
      <c r="J122" s="7">
        <v>-1.0485920329670328</v>
      </c>
      <c r="K122" s="6"/>
      <c r="L122" s="6"/>
      <c r="M122" s="6"/>
      <c r="N122" s="7">
        <v>0</v>
      </c>
      <c r="O122" s="6"/>
      <c r="P122" s="6"/>
      <c r="Q122" s="6"/>
      <c r="R122" s="7">
        <v>0</v>
      </c>
      <c r="S122" s="12"/>
      <c r="T122" s="6"/>
      <c r="U122" s="6"/>
      <c r="V122" s="7">
        <v>0</v>
      </c>
      <c r="W122" s="12"/>
      <c r="X122" s="6"/>
      <c r="Y122" s="6"/>
      <c r="Z122" s="7">
        <v>0</v>
      </c>
      <c r="AA122" s="12"/>
      <c r="AB122" s="6"/>
      <c r="AC122" s="6"/>
      <c r="AD122" s="7">
        <v>0</v>
      </c>
      <c r="AE122" s="12"/>
      <c r="AF122" s="6"/>
      <c r="AG122" s="6"/>
      <c r="AH122" s="7">
        <v>0</v>
      </c>
      <c r="AI122" s="12"/>
      <c r="AJ122" s="6"/>
      <c r="AK122" s="6"/>
      <c r="AL122" s="7">
        <v>0</v>
      </c>
      <c r="AM122" s="6"/>
      <c r="AN122" s="6"/>
      <c r="AO122" s="6"/>
      <c r="AP122" s="7">
        <v>0</v>
      </c>
      <c r="AQ122" s="6"/>
      <c r="AR122" s="8"/>
      <c r="AS122" s="8"/>
      <c r="AT122" s="9">
        <v>0</v>
      </c>
      <c r="AU122" s="6"/>
      <c r="AV122" s="8"/>
      <c r="AW122" s="8"/>
      <c r="AX122" s="9">
        <v>0</v>
      </c>
      <c r="AY122" s="8">
        <v>268950</v>
      </c>
      <c r="AZ122" s="8">
        <v>873100</v>
      </c>
      <c r="BA122" s="8">
        <v>105</v>
      </c>
      <c r="BB122" s="7">
        <v>9.2412094834497776</v>
      </c>
      <c r="BC122" s="10" t="s">
        <v>788</v>
      </c>
      <c r="BD122" s="10" t="s">
        <v>788</v>
      </c>
      <c r="BE122" s="10" t="s">
        <v>863</v>
      </c>
      <c r="BF122" s="10" t="s">
        <v>815</v>
      </c>
    </row>
    <row r="123" spans="1:58" x14ac:dyDescent="0.2">
      <c r="A123" s="5">
        <v>211876</v>
      </c>
      <c r="B123" s="6" t="s">
        <v>379</v>
      </c>
      <c r="C123" s="6">
        <v>117450</v>
      </c>
      <c r="D123" s="6">
        <v>118800</v>
      </c>
      <c r="E123" s="6">
        <v>15</v>
      </c>
      <c r="F123" s="7">
        <v>29.65909090909091</v>
      </c>
      <c r="G123" s="6">
        <v>-750</v>
      </c>
      <c r="H123" s="6">
        <v>0</v>
      </c>
      <c r="I123" s="6">
        <v>0</v>
      </c>
      <c r="J123" s="7">
        <v>0</v>
      </c>
      <c r="K123" s="6"/>
      <c r="L123" s="6"/>
      <c r="M123" s="6"/>
      <c r="N123" s="7"/>
      <c r="O123" s="6"/>
      <c r="P123" s="6"/>
      <c r="Q123" s="6"/>
      <c r="R123" s="7"/>
      <c r="S123" s="12"/>
      <c r="T123" s="6"/>
      <c r="U123" s="6"/>
      <c r="V123" s="7"/>
      <c r="W123" s="12"/>
      <c r="X123" s="6"/>
      <c r="Y123" s="6"/>
      <c r="Z123" s="7"/>
      <c r="AA123" s="12"/>
      <c r="AB123" s="6"/>
      <c r="AC123" s="6"/>
      <c r="AD123" s="7"/>
      <c r="AE123" s="12"/>
      <c r="AF123" s="6"/>
      <c r="AG123" s="6"/>
      <c r="AH123" s="7"/>
      <c r="AI123" s="12"/>
      <c r="AJ123" s="6"/>
      <c r="AK123" s="6"/>
      <c r="AL123" s="7"/>
      <c r="AM123" s="6"/>
      <c r="AN123" s="6"/>
      <c r="AO123" s="6"/>
      <c r="AP123" s="7"/>
      <c r="AQ123" s="6"/>
      <c r="AR123" s="8"/>
      <c r="AS123" s="8"/>
      <c r="AT123" s="9"/>
      <c r="AU123" s="6"/>
      <c r="AV123" s="8"/>
      <c r="AW123" s="8"/>
      <c r="AX123" s="9"/>
      <c r="AY123" s="8">
        <v>116700</v>
      </c>
      <c r="AZ123" s="8">
        <v>118800</v>
      </c>
      <c r="BA123" s="8">
        <v>15</v>
      </c>
      <c r="BB123" s="7">
        <v>29.469696969696969</v>
      </c>
      <c r="BC123" s="10" t="s">
        <v>788</v>
      </c>
      <c r="BD123" s="10" t="s">
        <v>788</v>
      </c>
      <c r="BE123" s="10" t="s">
        <v>863</v>
      </c>
      <c r="BF123" s="10" t="s">
        <v>1033</v>
      </c>
    </row>
    <row r="124" spans="1:58" x14ac:dyDescent="0.2">
      <c r="A124" s="5">
        <v>146403</v>
      </c>
      <c r="B124" s="6" t="s">
        <v>121</v>
      </c>
      <c r="C124" s="6">
        <v>269077.98</v>
      </c>
      <c r="D124" s="6">
        <v>275480</v>
      </c>
      <c r="E124" s="6">
        <v>34.5</v>
      </c>
      <c r="F124" s="7">
        <v>29.302814723391897</v>
      </c>
      <c r="G124" s="6">
        <v>199077.98</v>
      </c>
      <c r="H124" s="6">
        <v>0</v>
      </c>
      <c r="I124" s="6">
        <v>0</v>
      </c>
      <c r="J124" s="7">
        <v>0</v>
      </c>
      <c r="K124" s="6"/>
      <c r="L124" s="6"/>
      <c r="M124" s="6"/>
      <c r="N124" s="7">
        <v>0</v>
      </c>
      <c r="O124" s="6"/>
      <c r="P124" s="6"/>
      <c r="Q124" s="6"/>
      <c r="R124" s="7">
        <v>0</v>
      </c>
      <c r="S124" s="6"/>
      <c r="T124" s="6"/>
      <c r="U124" s="6"/>
      <c r="V124" s="7">
        <v>0</v>
      </c>
      <c r="W124" s="6"/>
      <c r="X124" s="6"/>
      <c r="Y124" s="6"/>
      <c r="Z124" s="7">
        <v>0</v>
      </c>
      <c r="AA124" s="6"/>
      <c r="AB124" s="6"/>
      <c r="AC124" s="6"/>
      <c r="AD124" s="7">
        <v>0</v>
      </c>
      <c r="AE124" s="6"/>
      <c r="AF124" s="6"/>
      <c r="AG124" s="6"/>
      <c r="AH124" s="7">
        <v>0</v>
      </c>
      <c r="AI124" s="6"/>
      <c r="AJ124" s="6"/>
      <c r="AK124" s="6"/>
      <c r="AL124" s="7">
        <v>0</v>
      </c>
      <c r="AM124" s="6"/>
      <c r="AN124" s="6"/>
      <c r="AO124" s="6"/>
      <c r="AP124" s="7">
        <v>0</v>
      </c>
      <c r="AQ124" s="6"/>
      <c r="AR124" s="8"/>
      <c r="AS124" s="8"/>
      <c r="AT124" s="9">
        <v>0</v>
      </c>
      <c r="AU124" s="6"/>
      <c r="AV124" s="8"/>
      <c r="AW124" s="8"/>
      <c r="AX124" s="9">
        <v>0</v>
      </c>
      <c r="AY124" s="8">
        <v>468155.95999999996</v>
      </c>
      <c r="AZ124" s="8">
        <v>275480</v>
      </c>
      <c r="BA124" s="8">
        <v>34.5</v>
      </c>
      <c r="BB124" s="7">
        <v>50.98257151154349</v>
      </c>
      <c r="BC124" s="10" t="s">
        <v>799</v>
      </c>
      <c r="BD124" s="10" t="s">
        <v>788</v>
      </c>
      <c r="BE124" s="10" t="s">
        <v>806</v>
      </c>
      <c r="BF124" s="10" t="s">
        <v>823</v>
      </c>
    </row>
    <row r="125" spans="1:58" x14ac:dyDescent="0.2">
      <c r="A125" s="5">
        <v>170228</v>
      </c>
      <c r="B125" s="6" t="s">
        <v>180</v>
      </c>
      <c r="C125" s="6">
        <v>-87321.5</v>
      </c>
      <c r="D125" s="6">
        <v>0</v>
      </c>
      <c r="E125" s="6">
        <v>0</v>
      </c>
      <c r="F125" s="7">
        <v>0</v>
      </c>
      <c r="G125" s="6">
        <v>-87321.5</v>
      </c>
      <c r="H125" s="6">
        <v>0</v>
      </c>
      <c r="I125" s="6">
        <v>0</v>
      </c>
      <c r="J125" s="7">
        <v>0</v>
      </c>
      <c r="K125" s="6"/>
      <c r="L125" s="6"/>
      <c r="M125" s="6"/>
      <c r="N125" s="7">
        <v>0</v>
      </c>
      <c r="O125" s="6"/>
      <c r="P125" s="6"/>
      <c r="Q125" s="6"/>
      <c r="R125" s="7">
        <v>0</v>
      </c>
      <c r="S125" s="6"/>
      <c r="T125" s="6"/>
      <c r="U125" s="6"/>
      <c r="V125" s="7">
        <v>0</v>
      </c>
      <c r="W125" s="6"/>
      <c r="X125" s="6"/>
      <c r="Y125" s="6"/>
      <c r="Z125" s="7">
        <v>0</v>
      </c>
      <c r="AA125" s="6"/>
      <c r="AB125" s="6"/>
      <c r="AC125" s="6"/>
      <c r="AD125" s="7">
        <v>0</v>
      </c>
      <c r="AE125" s="6"/>
      <c r="AF125" s="6"/>
      <c r="AG125" s="6"/>
      <c r="AH125" s="7">
        <v>0</v>
      </c>
      <c r="AI125" s="6"/>
      <c r="AJ125" s="6"/>
      <c r="AK125" s="6"/>
      <c r="AL125" s="7">
        <v>0</v>
      </c>
      <c r="AM125" s="6"/>
      <c r="AN125" s="6"/>
      <c r="AO125" s="6"/>
      <c r="AP125" s="7">
        <v>0</v>
      </c>
      <c r="AQ125" s="6"/>
      <c r="AR125" s="8"/>
      <c r="AS125" s="8"/>
      <c r="AT125" s="9">
        <v>0</v>
      </c>
      <c r="AU125" s="6"/>
      <c r="AV125" s="8"/>
      <c r="AW125" s="8"/>
      <c r="AX125" s="9">
        <v>0</v>
      </c>
      <c r="AY125" s="8">
        <v>-174643</v>
      </c>
      <c r="AZ125" s="8">
        <v>0</v>
      </c>
      <c r="BA125" s="8">
        <v>0</v>
      </c>
      <c r="BB125" s="7">
        <v>0</v>
      </c>
      <c r="BC125" s="10" t="s">
        <v>799</v>
      </c>
      <c r="BD125" s="10" t="s">
        <v>788</v>
      </c>
      <c r="BE125" s="10" t="s">
        <v>806</v>
      </c>
      <c r="BF125" s="10" t="s">
        <v>823</v>
      </c>
    </row>
    <row r="126" spans="1:58" x14ac:dyDescent="0.2">
      <c r="A126" s="5">
        <v>172299</v>
      </c>
      <c r="B126" s="6" t="s">
        <v>218</v>
      </c>
      <c r="C126" s="6">
        <v>-18866.79</v>
      </c>
      <c r="D126" s="6">
        <v>0</v>
      </c>
      <c r="E126" s="6">
        <v>0</v>
      </c>
      <c r="F126" s="7">
        <v>0</v>
      </c>
      <c r="G126" s="6">
        <v>-18866.79</v>
      </c>
      <c r="H126" s="6">
        <v>0</v>
      </c>
      <c r="I126" s="6">
        <v>0</v>
      </c>
      <c r="J126" s="7">
        <v>0</v>
      </c>
      <c r="K126" s="6"/>
      <c r="L126" s="6"/>
      <c r="M126" s="6"/>
      <c r="N126" s="7">
        <v>0</v>
      </c>
      <c r="O126" s="6"/>
      <c r="P126" s="6"/>
      <c r="Q126" s="6"/>
      <c r="R126" s="7">
        <v>0</v>
      </c>
      <c r="S126" s="6"/>
      <c r="T126" s="6"/>
      <c r="U126" s="6"/>
      <c r="V126" s="7">
        <v>0</v>
      </c>
      <c r="W126" s="6"/>
      <c r="X126" s="6"/>
      <c r="Y126" s="6"/>
      <c r="Z126" s="7">
        <v>0</v>
      </c>
      <c r="AA126" s="6"/>
      <c r="AB126" s="6"/>
      <c r="AC126" s="6"/>
      <c r="AD126" s="7">
        <v>0</v>
      </c>
      <c r="AE126" s="6"/>
      <c r="AF126" s="6"/>
      <c r="AG126" s="6"/>
      <c r="AH126" s="7">
        <v>0</v>
      </c>
      <c r="AI126" s="6"/>
      <c r="AJ126" s="6"/>
      <c r="AK126" s="6"/>
      <c r="AL126" s="7">
        <v>0</v>
      </c>
      <c r="AM126" s="6"/>
      <c r="AN126" s="6"/>
      <c r="AO126" s="6"/>
      <c r="AP126" s="7">
        <v>0</v>
      </c>
      <c r="AQ126" s="6"/>
      <c r="AR126" s="8"/>
      <c r="AS126" s="8"/>
      <c r="AT126" s="9">
        <v>0</v>
      </c>
      <c r="AU126" s="6"/>
      <c r="AV126" s="8"/>
      <c r="AW126" s="8"/>
      <c r="AX126" s="9">
        <v>0</v>
      </c>
      <c r="AY126" s="8">
        <v>-37733.58</v>
      </c>
      <c r="AZ126" s="8">
        <v>0</v>
      </c>
      <c r="BA126" s="8">
        <v>0</v>
      </c>
      <c r="BB126" s="7">
        <v>0</v>
      </c>
      <c r="BC126" s="10" t="s">
        <v>799</v>
      </c>
      <c r="BD126" s="10" t="s">
        <v>788</v>
      </c>
      <c r="BE126" s="10" t="s">
        <v>806</v>
      </c>
      <c r="BF126" s="10" t="s">
        <v>823</v>
      </c>
    </row>
    <row r="127" spans="1:58" x14ac:dyDescent="0.2">
      <c r="A127" s="5">
        <v>173100</v>
      </c>
      <c r="B127" s="6" t="s">
        <v>246</v>
      </c>
      <c r="C127" s="6">
        <v>283108.62</v>
      </c>
      <c r="D127" s="6">
        <v>299880</v>
      </c>
      <c r="E127" s="6">
        <v>42</v>
      </c>
      <c r="F127" s="7">
        <v>28.32219087635054</v>
      </c>
      <c r="G127" s="6">
        <v>-1.38</v>
      </c>
      <c r="H127" s="6">
        <v>0</v>
      </c>
      <c r="I127" s="6">
        <v>0</v>
      </c>
      <c r="J127" s="7">
        <v>0</v>
      </c>
      <c r="K127" s="6"/>
      <c r="L127" s="6"/>
      <c r="M127" s="6"/>
      <c r="N127" s="7">
        <v>0</v>
      </c>
      <c r="O127" s="6"/>
      <c r="P127" s="6"/>
      <c r="Q127" s="6"/>
      <c r="R127" s="7">
        <v>0</v>
      </c>
      <c r="S127" s="6"/>
      <c r="T127" s="6"/>
      <c r="U127" s="6"/>
      <c r="V127" s="7">
        <v>0</v>
      </c>
      <c r="W127" s="6"/>
      <c r="X127" s="6"/>
      <c r="Y127" s="6"/>
      <c r="Z127" s="7">
        <v>0</v>
      </c>
      <c r="AA127" s="6"/>
      <c r="AB127" s="6"/>
      <c r="AC127" s="6"/>
      <c r="AD127" s="7">
        <v>0</v>
      </c>
      <c r="AE127" s="6"/>
      <c r="AF127" s="6"/>
      <c r="AG127" s="6"/>
      <c r="AH127" s="7">
        <v>0</v>
      </c>
      <c r="AI127" s="6"/>
      <c r="AJ127" s="6"/>
      <c r="AK127" s="6"/>
      <c r="AL127" s="7">
        <v>0</v>
      </c>
      <c r="AM127" s="6"/>
      <c r="AN127" s="6"/>
      <c r="AO127" s="6"/>
      <c r="AP127" s="7">
        <v>0</v>
      </c>
      <c r="AQ127" s="6"/>
      <c r="AR127" s="8"/>
      <c r="AS127" s="8"/>
      <c r="AT127" s="9">
        <v>0</v>
      </c>
      <c r="AU127" s="6"/>
      <c r="AV127" s="8"/>
      <c r="AW127" s="8"/>
      <c r="AX127" s="9">
        <v>0</v>
      </c>
      <c r="AY127" s="8">
        <v>283107.24</v>
      </c>
      <c r="AZ127" s="8">
        <v>299880</v>
      </c>
      <c r="BA127" s="8">
        <v>42</v>
      </c>
      <c r="BB127" s="7">
        <v>28.322052821128452</v>
      </c>
      <c r="BC127" s="10" t="s">
        <v>799</v>
      </c>
      <c r="BD127" s="10" t="s">
        <v>788</v>
      </c>
      <c r="BE127" s="10" t="s">
        <v>806</v>
      </c>
      <c r="BF127" s="10" t="s">
        <v>823</v>
      </c>
    </row>
    <row r="128" spans="1:58" x14ac:dyDescent="0.2">
      <c r="A128" s="5">
        <v>173356</v>
      </c>
      <c r="B128" s="6" t="s">
        <v>255</v>
      </c>
      <c r="C128" s="6">
        <v>201095.82</v>
      </c>
      <c r="D128" s="6">
        <v>852599.5</v>
      </c>
      <c r="E128" s="6">
        <v>112.55</v>
      </c>
      <c r="F128" s="7">
        <v>7.0758598849753023</v>
      </c>
      <c r="G128" s="6">
        <v>49121.83</v>
      </c>
      <c r="H128" s="6">
        <v>424695</v>
      </c>
      <c r="I128" s="6">
        <v>53</v>
      </c>
      <c r="J128" s="7">
        <v>3.5855772495555636</v>
      </c>
      <c r="K128" s="6"/>
      <c r="L128" s="6"/>
      <c r="M128" s="6"/>
      <c r="N128" s="7">
        <v>0</v>
      </c>
      <c r="O128" s="6"/>
      <c r="P128" s="6"/>
      <c r="Q128" s="6"/>
      <c r="R128" s="7">
        <v>0</v>
      </c>
      <c r="S128" s="6"/>
      <c r="T128" s="6"/>
      <c r="U128" s="6"/>
      <c r="V128" s="7">
        <v>0</v>
      </c>
      <c r="W128" s="6"/>
      <c r="X128" s="6"/>
      <c r="Y128" s="6"/>
      <c r="Z128" s="7">
        <v>0</v>
      </c>
      <c r="AA128" s="6"/>
      <c r="AB128" s="6"/>
      <c r="AC128" s="6"/>
      <c r="AD128" s="7">
        <v>0</v>
      </c>
      <c r="AE128" s="6"/>
      <c r="AF128" s="6"/>
      <c r="AG128" s="6"/>
      <c r="AH128" s="7">
        <v>0</v>
      </c>
      <c r="AI128" s="6"/>
      <c r="AJ128" s="6"/>
      <c r="AK128" s="6"/>
      <c r="AL128" s="7">
        <v>0</v>
      </c>
      <c r="AM128" s="6"/>
      <c r="AN128" s="6"/>
      <c r="AO128" s="6"/>
      <c r="AP128" s="7">
        <v>0</v>
      </c>
      <c r="AQ128" s="6"/>
      <c r="AR128" s="8"/>
      <c r="AS128" s="8"/>
      <c r="AT128" s="9">
        <v>0</v>
      </c>
      <c r="AU128" s="6"/>
      <c r="AV128" s="8"/>
      <c r="AW128" s="8"/>
      <c r="AX128" s="9">
        <v>0</v>
      </c>
      <c r="AY128" s="8">
        <v>250217.65000000002</v>
      </c>
      <c r="AZ128" s="8">
        <v>1277294.5</v>
      </c>
      <c r="BA128" s="8">
        <v>165.55</v>
      </c>
      <c r="BB128" s="7">
        <v>5.8768980059023201</v>
      </c>
      <c r="BC128" s="10" t="s">
        <v>799</v>
      </c>
      <c r="BD128" s="10" t="s">
        <v>788</v>
      </c>
      <c r="BE128" s="10" t="s">
        <v>806</v>
      </c>
      <c r="BF128" s="10" t="s">
        <v>823</v>
      </c>
    </row>
    <row r="129" spans="1:58" x14ac:dyDescent="0.2">
      <c r="A129" s="5">
        <v>173720</v>
      </c>
      <c r="B129" s="6" t="s">
        <v>260</v>
      </c>
      <c r="C129" s="6">
        <v>79839.89</v>
      </c>
      <c r="D129" s="6">
        <v>0</v>
      </c>
      <c r="E129" s="6">
        <v>0</v>
      </c>
      <c r="F129" s="7">
        <v>0</v>
      </c>
      <c r="G129" s="6">
        <v>109639.89</v>
      </c>
      <c r="H129" s="6">
        <v>158050</v>
      </c>
      <c r="I129" s="6">
        <v>20</v>
      </c>
      <c r="J129" s="7">
        <v>21.504818664979439</v>
      </c>
      <c r="K129" s="6"/>
      <c r="L129" s="6"/>
      <c r="M129" s="6"/>
      <c r="N129" s="7">
        <v>0</v>
      </c>
      <c r="O129" s="6"/>
      <c r="P129" s="6"/>
      <c r="Q129" s="6"/>
      <c r="R129" s="7">
        <v>0</v>
      </c>
      <c r="S129" s="6"/>
      <c r="T129" s="6"/>
      <c r="U129" s="6"/>
      <c r="V129" s="7">
        <v>0</v>
      </c>
      <c r="W129" s="6"/>
      <c r="X129" s="6"/>
      <c r="Y129" s="6"/>
      <c r="Z129" s="7">
        <v>0</v>
      </c>
      <c r="AA129" s="6"/>
      <c r="AB129" s="6"/>
      <c r="AC129" s="6"/>
      <c r="AD129" s="7">
        <v>0</v>
      </c>
      <c r="AE129" s="6"/>
      <c r="AF129" s="6"/>
      <c r="AG129" s="6"/>
      <c r="AH129" s="7">
        <v>0</v>
      </c>
      <c r="AI129" s="6"/>
      <c r="AJ129" s="6"/>
      <c r="AK129" s="6"/>
      <c r="AL129" s="7">
        <v>0</v>
      </c>
      <c r="AM129" s="6"/>
      <c r="AN129" s="6"/>
      <c r="AO129" s="6"/>
      <c r="AP129" s="7">
        <v>0</v>
      </c>
      <c r="AQ129" s="6"/>
      <c r="AR129" s="8"/>
      <c r="AS129" s="8"/>
      <c r="AT129" s="9">
        <v>0</v>
      </c>
      <c r="AU129" s="6"/>
      <c r="AV129" s="8"/>
      <c r="AW129" s="8"/>
      <c r="AX129" s="9">
        <v>0</v>
      </c>
      <c r="AY129" s="8">
        <v>189479.78</v>
      </c>
      <c r="AZ129" s="8">
        <v>158050</v>
      </c>
      <c r="BA129" s="8">
        <v>20</v>
      </c>
      <c r="BB129" s="7">
        <v>35.965791838025943</v>
      </c>
      <c r="BC129" s="10" t="s">
        <v>799</v>
      </c>
      <c r="BD129" s="10" t="s">
        <v>788</v>
      </c>
      <c r="BE129" s="10" t="s">
        <v>806</v>
      </c>
      <c r="BF129" s="10" t="s">
        <v>823</v>
      </c>
    </row>
    <row r="130" spans="1:58" x14ac:dyDescent="0.2">
      <c r="A130" s="5">
        <v>174410</v>
      </c>
      <c r="B130" s="6" t="s">
        <v>243</v>
      </c>
      <c r="C130" s="6">
        <v>310499.23</v>
      </c>
      <c r="D130" s="6">
        <v>157800</v>
      </c>
      <c r="E130" s="6">
        <v>20</v>
      </c>
      <c r="F130" s="7">
        <v>59.030271863117868</v>
      </c>
      <c r="G130" s="6">
        <v>200499.23</v>
      </c>
      <c r="H130" s="6">
        <v>0</v>
      </c>
      <c r="I130" s="6">
        <v>0</v>
      </c>
      <c r="J130" s="7">
        <v>0</v>
      </c>
      <c r="K130" s="6"/>
      <c r="L130" s="6"/>
      <c r="M130" s="6"/>
      <c r="N130" s="7">
        <v>0</v>
      </c>
      <c r="O130" s="6"/>
      <c r="P130" s="6"/>
      <c r="Q130" s="6"/>
      <c r="R130" s="7">
        <v>0</v>
      </c>
      <c r="S130" s="6"/>
      <c r="T130" s="6"/>
      <c r="U130" s="6"/>
      <c r="V130" s="7">
        <v>0</v>
      </c>
      <c r="W130" s="6"/>
      <c r="X130" s="6"/>
      <c r="Y130" s="6"/>
      <c r="Z130" s="7">
        <v>0</v>
      </c>
      <c r="AA130" s="6"/>
      <c r="AB130" s="6"/>
      <c r="AC130" s="6"/>
      <c r="AD130" s="7">
        <v>0</v>
      </c>
      <c r="AE130" s="6"/>
      <c r="AF130" s="6"/>
      <c r="AG130" s="6"/>
      <c r="AH130" s="7">
        <v>0</v>
      </c>
      <c r="AI130" s="6"/>
      <c r="AJ130" s="6"/>
      <c r="AK130" s="6"/>
      <c r="AL130" s="7">
        <v>0</v>
      </c>
      <c r="AM130" s="6"/>
      <c r="AN130" s="6"/>
      <c r="AO130" s="6"/>
      <c r="AP130" s="7">
        <v>0</v>
      </c>
      <c r="AQ130" s="6"/>
      <c r="AR130" s="8"/>
      <c r="AS130" s="8"/>
      <c r="AT130" s="9">
        <v>0</v>
      </c>
      <c r="AU130" s="6"/>
      <c r="AV130" s="8"/>
      <c r="AW130" s="8"/>
      <c r="AX130" s="9">
        <v>0</v>
      </c>
      <c r="AY130" s="8">
        <v>510998.45999999996</v>
      </c>
      <c r="AZ130" s="8">
        <v>157800</v>
      </c>
      <c r="BA130" s="8">
        <v>20</v>
      </c>
      <c r="BB130" s="7">
        <v>97.147996197718626</v>
      </c>
      <c r="BC130" s="10" t="s">
        <v>799</v>
      </c>
      <c r="BD130" s="10" t="s">
        <v>788</v>
      </c>
      <c r="BE130" s="10" t="s">
        <v>806</v>
      </c>
      <c r="BF130" s="10" t="s">
        <v>823</v>
      </c>
    </row>
    <row r="131" spans="1:58" x14ac:dyDescent="0.2">
      <c r="A131" s="5">
        <v>174942</v>
      </c>
      <c r="B131" s="6" t="s">
        <v>276</v>
      </c>
      <c r="C131" s="6">
        <v>-0.89</v>
      </c>
      <c r="D131" s="6">
        <v>0</v>
      </c>
      <c r="E131" s="6">
        <v>0</v>
      </c>
      <c r="F131" s="7">
        <v>0</v>
      </c>
      <c r="G131" s="6">
        <v>-0.89</v>
      </c>
      <c r="H131" s="6">
        <v>0</v>
      </c>
      <c r="I131" s="6">
        <v>0</v>
      </c>
      <c r="J131" s="7">
        <v>0</v>
      </c>
      <c r="K131" s="6"/>
      <c r="L131" s="6"/>
      <c r="M131" s="6"/>
      <c r="N131" s="7">
        <v>0</v>
      </c>
      <c r="O131" s="6"/>
      <c r="P131" s="6"/>
      <c r="Q131" s="6"/>
      <c r="R131" s="7">
        <v>0</v>
      </c>
      <c r="S131" s="6"/>
      <c r="T131" s="6"/>
      <c r="U131" s="6"/>
      <c r="V131" s="7">
        <v>0</v>
      </c>
      <c r="W131" s="6"/>
      <c r="X131" s="6"/>
      <c r="Y131" s="6"/>
      <c r="Z131" s="7">
        <v>0</v>
      </c>
      <c r="AA131" s="6"/>
      <c r="AB131" s="6"/>
      <c r="AC131" s="6"/>
      <c r="AD131" s="7">
        <v>0</v>
      </c>
      <c r="AE131" s="6"/>
      <c r="AF131" s="6"/>
      <c r="AG131" s="6"/>
      <c r="AH131" s="7">
        <v>0</v>
      </c>
      <c r="AI131" s="6"/>
      <c r="AJ131" s="6"/>
      <c r="AK131" s="6"/>
      <c r="AL131" s="7">
        <v>0</v>
      </c>
      <c r="AM131" s="6"/>
      <c r="AN131" s="6"/>
      <c r="AO131" s="6"/>
      <c r="AP131" s="7">
        <v>0</v>
      </c>
      <c r="AQ131" s="6"/>
      <c r="AR131" s="8"/>
      <c r="AS131" s="8"/>
      <c r="AT131" s="9">
        <v>0</v>
      </c>
      <c r="AU131" s="6"/>
      <c r="AV131" s="8"/>
      <c r="AW131" s="8"/>
      <c r="AX131" s="9">
        <v>0</v>
      </c>
      <c r="AY131" s="8">
        <v>-1.78</v>
      </c>
      <c r="AZ131" s="8">
        <v>0</v>
      </c>
      <c r="BA131" s="8">
        <v>0</v>
      </c>
      <c r="BB131" s="7">
        <v>0</v>
      </c>
      <c r="BC131" s="10" t="s">
        <v>799</v>
      </c>
      <c r="BD131" s="10" t="s">
        <v>788</v>
      </c>
      <c r="BE131" s="10" t="s">
        <v>806</v>
      </c>
      <c r="BF131" s="10" t="s">
        <v>823</v>
      </c>
    </row>
    <row r="132" spans="1:58" x14ac:dyDescent="0.2">
      <c r="A132" s="5">
        <v>176870</v>
      </c>
      <c r="B132" s="6" t="s">
        <v>319</v>
      </c>
      <c r="C132" s="6">
        <v>1164063.22</v>
      </c>
      <c r="D132" s="6">
        <v>1162370</v>
      </c>
      <c r="E132" s="6">
        <v>143</v>
      </c>
      <c r="F132" s="7">
        <v>30.043700886980911</v>
      </c>
      <c r="G132" s="6">
        <v>1399637.25</v>
      </c>
      <c r="H132" s="6">
        <v>1482612.5</v>
      </c>
      <c r="I132" s="6">
        <v>185.75</v>
      </c>
      <c r="J132" s="7">
        <v>29.265067406351964</v>
      </c>
      <c r="K132" s="6"/>
      <c r="L132" s="6"/>
      <c r="M132" s="6"/>
      <c r="N132" s="7">
        <v>0</v>
      </c>
      <c r="O132" s="6"/>
      <c r="P132" s="6"/>
      <c r="Q132" s="6"/>
      <c r="R132" s="7">
        <v>0</v>
      </c>
      <c r="S132" s="6"/>
      <c r="T132" s="6"/>
      <c r="U132" s="6"/>
      <c r="V132" s="7">
        <v>0</v>
      </c>
      <c r="W132" s="6"/>
      <c r="X132" s="6"/>
      <c r="Y132" s="6"/>
      <c r="Z132" s="7">
        <v>0</v>
      </c>
      <c r="AA132" s="6"/>
      <c r="AB132" s="6"/>
      <c r="AC132" s="6"/>
      <c r="AD132" s="7">
        <v>0</v>
      </c>
      <c r="AE132" s="6"/>
      <c r="AF132" s="6"/>
      <c r="AG132" s="6"/>
      <c r="AH132" s="7">
        <v>0</v>
      </c>
      <c r="AI132" s="6"/>
      <c r="AJ132" s="6"/>
      <c r="AK132" s="6"/>
      <c r="AL132" s="7">
        <v>0</v>
      </c>
      <c r="AM132" s="6"/>
      <c r="AN132" s="6"/>
      <c r="AO132" s="6"/>
      <c r="AP132" s="7">
        <v>0</v>
      </c>
      <c r="AQ132" s="6"/>
      <c r="AR132" s="8"/>
      <c r="AS132" s="8"/>
      <c r="AT132" s="9">
        <v>0</v>
      </c>
      <c r="AU132" s="6"/>
      <c r="AV132" s="8"/>
      <c r="AW132" s="8"/>
      <c r="AX132" s="9">
        <v>0</v>
      </c>
      <c r="AY132" s="8">
        <v>2563700.4699999997</v>
      </c>
      <c r="AZ132" s="8">
        <v>2644982.5</v>
      </c>
      <c r="BA132" s="8">
        <v>328.75</v>
      </c>
      <c r="BB132" s="7">
        <v>29.078080516600771</v>
      </c>
      <c r="BC132" s="10" t="s">
        <v>799</v>
      </c>
      <c r="BD132" s="10" t="s">
        <v>788</v>
      </c>
      <c r="BE132" s="10" t="s">
        <v>806</v>
      </c>
      <c r="BF132" s="10" t="s">
        <v>823</v>
      </c>
    </row>
    <row r="133" spans="1:58" x14ac:dyDescent="0.2">
      <c r="A133" s="5">
        <v>177507</v>
      </c>
      <c r="B133" s="6" t="s">
        <v>344</v>
      </c>
      <c r="C133" s="6">
        <v>-14490.39</v>
      </c>
      <c r="D133" s="6">
        <v>0</v>
      </c>
      <c r="E133" s="6">
        <v>0</v>
      </c>
      <c r="F133" s="7">
        <v>0</v>
      </c>
      <c r="G133" s="6">
        <v>-14490.39</v>
      </c>
      <c r="H133" s="6">
        <v>0</v>
      </c>
      <c r="I133" s="6">
        <v>0</v>
      </c>
      <c r="J133" s="7">
        <v>0</v>
      </c>
      <c r="K133" s="6"/>
      <c r="L133" s="6"/>
      <c r="M133" s="6"/>
      <c r="N133" s="7">
        <v>0</v>
      </c>
      <c r="O133" s="6"/>
      <c r="P133" s="6"/>
      <c r="Q133" s="6"/>
      <c r="R133" s="7">
        <v>0</v>
      </c>
      <c r="S133" s="6"/>
      <c r="T133" s="6"/>
      <c r="U133" s="6"/>
      <c r="V133" s="7">
        <v>0</v>
      </c>
      <c r="W133" s="6"/>
      <c r="X133" s="6"/>
      <c r="Y133" s="6"/>
      <c r="Z133" s="7">
        <v>0</v>
      </c>
      <c r="AA133" s="6"/>
      <c r="AB133" s="6"/>
      <c r="AC133" s="6"/>
      <c r="AD133" s="7">
        <v>0</v>
      </c>
      <c r="AE133" s="6"/>
      <c r="AF133" s="6"/>
      <c r="AG133" s="6"/>
      <c r="AH133" s="7">
        <v>0</v>
      </c>
      <c r="AI133" s="6"/>
      <c r="AJ133" s="6"/>
      <c r="AK133" s="6"/>
      <c r="AL133" s="7">
        <v>0</v>
      </c>
      <c r="AM133" s="6"/>
      <c r="AN133" s="6"/>
      <c r="AO133" s="6"/>
      <c r="AP133" s="7">
        <v>0</v>
      </c>
      <c r="AQ133" s="6"/>
      <c r="AR133" s="8"/>
      <c r="AS133" s="8"/>
      <c r="AT133" s="9">
        <v>0</v>
      </c>
      <c r="AU133" s="6"/>
      <c r="AV133" s="8"/>
      <c r="AW133" s="8"/>
      <c r="AX133" s="9">
        <v>0</v>
      </c>
      <c r="AY133" s="8">
        <v>-28980.78</v>
      </c>
      <c r="AZ133" s="8">
        <v>0</v>
      </c>
      <c r="BA133" s="8">
        <v>0</v>
      </c>
      <c r="BB133" s="7">
        <v>0</v>
      </c>
      <c r="BC133" s="10" t="s">
        <v>799</v>
      </c>
      <c r="BD133" s="10" t="s">
        <v>788</v>
      </c>
      <c r="BE133" s="10" t="s">
        <v>806</v>
      </c>
      <c r="BF133" s="10" t="s">
        <v>823</v>
      </c>
    </row>
    <row r="134" spans="1:58" x14ac:dyDescent="0.2">
      <c r="A134" s="5">
        <v>178724</v>
      </c>
      <c r="B134" s="6" t="s">
        <v>387</v>
      </c>
      <c r="C134" s="6">
        <v>155399.88</v>
      </c>
      <c r="D134" s="6">
        <v>157800</v>
      </c>
      <c r="E134" s="6">
        <v>20</v>
      </c>
      <c r="F134" s="7">
        <v>29.543703422053234</v>
      </c>
      <c r="G134" s="6">
        <v>74199.88</v>
      </c>
      <c r="H134" s="6">
        <v>77900</v>
      </c>
      <c r="I134" s="6">
        <v>10</v>
      </c>
      <c r="J134" s="7">
        <v>29.527551732991014</v>
      </c>
      <c r="K134" s="6"/>
      <c r="L134" s="6"/>
      <c r="M134" s="6"/>
      <c r="N134" s="7">
        <v>0</v>
      </c>
      <c r="O134" s="6"/>
      <c r="P134" s="6"/>
      <c r="Q134" s="6"/>
      <c r="R134" s="7">
        <v>0</v>
      </c>
      <c r="S134" s="6"/>
      <c r="T134" s="6"/>
      <c r="U134" s="6"/>
      <c r="V134" s="7">
        <v>0</v>
      </c>
      <c r="W134" s="6"/>
      <c r="X134" s="6"/>
      <c r="Y134" s="6"/>
      <c r="Z134" s="7">
        <v>0</v>
      </c>
      <c r="AA134" s="6"/>
      <c r="AB134" s="6"/>
      <c r="AC134" s="6"/>
      <c r="AD134" s="7">
        <v>0</v>
      </c>
      <c r="AE134" s="6"/>
      <c r="AF134" s="6"/>
      <c r="AG134" s="6"/>
      <c r="AH134" s="7">
        <v>0</v>
      </c>
      <c r="AI134" s="6"/>
      <c r="AJ134" s="6"/>
      <c r="AK134" s="6"/>
      <c r="AL134" s="7">
        <v>0</v>
      </c>
      <c r="AM134" s="6"/>
      <c r="AN134" s="6"/>
      <c r="AO134" s="6"/>
      <c r="AP134" s="7">
        <v>0</v>
      </c>
      <c r="AQ134" s="6"/>
      <c r="AR134" s="8"/>
      <c r="AS134" s="8"/>
      <c r="AT134" s="9">
        <v>0</v>
      </c>
      <c r="AU134" s="6"/>
      <c r="AV134" s="8"/>
      <c r="AW134" s="8"/>
      <c r="AX134" s="9">
        <v>0</v>
      </c>
      <c r="AY134" s="8">
        <v>229599.76</v>
      </c>
      <c r="AZ134" s="8">
        <v>235700</v>
      </c>
      <c r="BA134" s="8">
        <v>30</v>
      </c>
      <c r="BB134" s="7">
        <v>29.223558761137038</v>
      </c>
      <c r="BC134" s="10" t="s">
        <v>799</v>
      </c>
      <c r="BD134" s="10" t="s">
        <v>788</v>
      </c>
      <c r="BE134" s="10" t="s">
        <v>806</v>
      </c>
      <c r="BF134" s="10" t="s">
        <v>823</v>
      </c>
    </row>
    <row r="135" spans="1:58" x14ac:dyDescent="0.2">
      <c r="A135" s="5">
        <v>179877</v>
      </c>
      <c r="B135" s="6" t="s">
        <v>423</v>
      </c>
      <c r="C135" s="6">
        <v>81472.899999999994</v>
      </c>
      <c r="D135" s="6">
        <v>2441794.5</v>
      </c>
      <c r="E135" s="6">
        <v>319.05</v>
      </c>
      <c r="F135" s="7">
        <v>1.0009798121832121</v>
      </c>
      <c r="G135" s="6">
        <v>467990.94</v>
      </c>
      <c r="H135" s="6">
        <v>2683925</v>
      </c>
      <c r="I135" s="6">
        <v>347.5</v>
      </c>
      <c r="J135" s="7">
        <v>5.4054115297558614</v>
      </c>
      <c r="K135" s="6"/>
      <c r="L135" s="6"/>
      <c r="M135" s="6"/>
      <c r="N135" s="7">
        <v>0</v>
      </c>
      <c r="O135" s="6"/>
      <c r="P135" s="6"/>
      <c r="Q135" s="6"/>
      <c r="R135" s="7">
        <v>0</v>
      </c>
      <c r="S135" s="6"/>
      <c r="T135" s="6"/>
      <c r="U135" s="6"/>
      <c r="V135" s="7">
        <v>0</v>
      </c>
      <c r="W135" s="6"/>
      <c r="X135" s="6"/>
      <c r="Y135" s="6"/>
      <c r="Z135" s="7">
        <v>0</v>
      </c>
      <c r="AA135" s="6"/>
      <c r="AB135" s="6"/>
      <c r="AC135" s="6"/>
      <c r="AD135" s="7">
        <v>0</v>
      </c>
      <c r="AE135" s="6"/>
      <c r="AF135" s="6"/>
      <c r="AG135" s="6"/>
      <c r="AH135" s="7">
        <v>0</v>
      </c>
      <c r="AI135" s="6"/>
      <c r="AJ135" s="6"/>
      <c r="AK135" s="6"/>
      <c r="AL135" s="7">
        <v>0</v>
      </c>
      <c r="AM135" s="6"/>
      <c r="AN135" s="6"/>
      <c r="AO135" s="6"/>
      <c r="AP135" s="7">
        <v>0</v>
      </c>
      <c r="AQ135" s="6"/>
      <c r="AR135" s="8"/>
      <c r="AS135" s="8"/>
      <c r="AT135" s="9">
        <v>0</v>
      </c>
      <c r="AU135" s="6"/>
      <c r="AV135" s="8"/>
      <c r="AW135" s="8"/>
      <c r="AX135" s="9">
        <v>0</v>
      </c>
      <c r="AY135" s="8">
        <v>549463.84</v>
      </c>
      <c r="AZ135" s="8">
        <v>5125719.5</v>
      </c>
      <c r="BA135" s="8">
        <v>666.55</v>
      </c>
      <c r="BB135" s="7">
        <v>3.2159222134570569</v>
      </c>
      <c r="BC135" s="10" t="s">
        <v>799</v>
      </c>
      <c r="BD135" s="10" t="s">
        <v>788</v>
      </c>
      <c r="BE135" s="10" t="s">
        <v>806</v>
      </c>
      <c r="BF135" s="10" t="s">
        <v>823</v>
      </c>
    </row>
    <row r="136" spans="1:58" x14ac:dyDescent="0.2">
      <c r="A136" s="5">
        <v>201575</v>
      </c>
      <c r="B136" s="6" t="s">
        <v>455</v>
      </c>
      <c r="C136" s="6">
        <v>76698.009999999995</v>
      </c>
      <c r="D136" s="6">
        <v>157800</v>
      </c>
      <c r="E136" s="6">
        <v>20</v>
      </c>
      <c r="F136" s="7">
        <v>14.581370722433459</v>
      </c>
      <c r="G136" s="6">
        <v>-5264.51</v>
      </c>
      <c r="H136" s="6">
        <v>156800</v>
      </c>
      <c r="I136" s="6">
        <v>20</v>
      </c>
      <c r="J136" s="7">
        <v>-1.0408151147959184</v>
      </c>
      <c r="K136" s="6"/>
      <c r="L136" s="6"/>
      <c r="M136" s="6"/>
      <c r="N136" s="7">
        <v>0</v>
      </c>
      <c r="O136" s="6"/>
      <c r="P136" s="6"/>
      <c r="Q136" s="6"/>
      <c r="R136" s="7">
        <v>0</v>
      </c>
      <c r="S136" s="6"/>
      <c r="T136" s="6"/>
      <c r="U136" s="6"/>
      <c r="V136" s="7">
        <v>0</v>
      </c>
      <c r="W136" s="6"/>
      <c r="X136" s="6"/>
      <c r="Y136" s="6"/>
      <c r="Z136" s="7">
        <v>0</v>
      </c>
      <c r="AA136" s="6"/>
      <c r="AB136" s="6"/>
      <c r="AC136" s="6"/>
      <c r="AD136" s="7">
        <v>0</v>
      </c>
      <c r="AE136" s="6"/>
      <c r="AF136" s="6"/>
      <c r="AG136" s="6"/>
      <c r="AH136" s="7">
        <v>0</v>
      </c>
      <c r="AI136" s="6"/>
      <c r="AJ136" s="6"/>
      <c r="AK136" s="6"/>
      <c r="AL136" s="7">
        <v>0</v>
      </c>
      <c r="AM136" s="6"/>
      <c r="AN136" s="6"/>
      <c r="AO136" s="6"/>
      <c r="AP136" s="7">
        <v>0</v>
      </c>
      <c r="AQ136" s="6"/>
      <c r="AR136" s="8"/>
      <c r="AS136" s="8"/>
      <c r="AT136" s="9">
        <v>0</v>
      </c>
      <c r="AU136" s="6"/>
      <c r="AV136" s="8"/>
      <c r="AW136" s="8"/>
      <c r="AX136" s="9">
        <v>0</v>
      </c>
      <c r="AY136" s="8">
        <v>71433.5</v>
      </c>
      <c r="AZ136" s="8">
        <v>314600</v>
      </c>
      <c r="BA136" s="8">
        <v>40</v>
      </c>
      <c r="BB136" s="7">
        <v>6.8118404322949777</v>
      </c>
      <c r="BC136" s="10" t="s">
        <v>799</v>
      </c>
      <c r="BD136" s="10" t="s">
        <v>788</v>
      </c>
      <c r="BE136" s="10" t="s">
        <v>806</v>
      </c>
      <c r="BF136" s="10" t="s">
        <v>823</v>
      </c>
    </row>
    <row r="137" spans="1:58" x14ac:dyDescent="0.2">
      <c r="A137" s="5">
        <v>201742</v>
      </c>
      <c r="B137" s="6" t="s">
        <v>458</v>
      </c>
      <c r="C137" s="6">
        <v>0</v>
      </c>
      <c r="D137" s="6">
        <v>0</v>
      </c>
      <c r="E137" s="6">
        <v>0</v>
      </c>
      <c r="F137" s="7">
        <v>0</v>
      </c>
      <c r="G137" s="6">
        <v>0</v>
      </c>
      <c r="H137" s="6">
        <v>0</v>
      </c>
      <c r="I137" s="6">
        <v>0</v>
      </c>
      <c r="J137" s="7">
        <v>0</v>
      </c>
      <c r="K137" s="6"/>
      <c r="L137" s="6"/>
      <c r="M137" s="6"/>
      <c r="N137" s="7">
        <v>0</v>
      </c>
      <c r="O137" s="6"/>
      <c r="P137" s="6"/>
      <c r="Q137" s="6"/>
      <c r="R137" s="7">
        <v>0</v>
      </c>
      <c r="S137" s="6"/>
      <c r="T137" s="6"/>
      <c r="U137" s="6"/>
      <c r="V137" s="7">
        <v>0</v>
      </c>
      <c r="W137" s="6"/>
      <c r="X137" s="6"/>
      <c r="Y137" s="6"/>
      <c r="Z137" s="7">
        <v>0</v>
      </c>
      <c r="AA137" s="6"/>
      <c r="AB137" s="6"/>
      <c r="AC137" s="6"/>
      <c r="AD137" s="7">
        <v>0</v>
      </c>
      <c r="AE137" s="6"/>
      <c r="AF137" s="6"/>
      <c r="AG137" s="6"/>
      <c r="AH137" s="7">
        <v>0</v>
      </c>
      <c r="AI137" s="6"/>
      <c r="AJ137" s="6"/>
      <c r="AK137" s="6"/>
      <c r="AL137" s="7">
        <v>0</v>
      </c>
      <c r="AM137" s="6"/>
      <c r="AN137" s="6"/>
      <c r="AO137" s="6"/>
      <c r="AP137" s="7">
        <v>0</v>
      </c>
      <c r="AQ137" s="6"/>
      <c r="AR137" s="8"/>
      <c r="AS137" s="8"/>
      <c r="AT137" s="9">
        <v>0</v>
      </c>
      <c r="AU137" s="6"/>
      <c r="AV137" s="8"/>
      <c r="AW137" s="8"/>
      <c r="AX137" s="9">
        <v>0</v>
      </c>
      <c r="AY137" s="8">
        <v>0</v>
      </c>
      <c r="AZ137" s="8">
        <v>0</v>
      </c>
      <c r="BA137" s="8">
        <v>0</v>
      </c>
      <c r="BB137" s="7">
        <v>0</v>
      </c>
      <c r="BC137" s="10" t="s">
        <v>799</v>
      </c>
      <c r="BD137" s="10" t="s">
        <v>788</v>
      </c>
      <c r="BE137" s="10" t="s">
        <v>806</v>
      </c>
      <c r="BF137" s="10" t="s">
        <v>823</v>
      </c>
    </row>
    <row r="138" spans="1:58" x14ac:dyDescent="0.2">
      <c r="A138" s="5">
        <v>205372</v>
      </c>
      <c r="B138" s="6" t="s">
        <v>551</v>
      </c>
      <c r="C138" s="6">
        <v>242749</v>
      </c>
      <c r="D138" s="6">
        <v>293750</v>
      </c>
      <c r="E138" s="6">
        <v>39</v>
      </c>
      <c r="F138" s="7">
        <v>24.791387234042556</v>
      </c>
      <c r="G138" s="6">
        <v>456699</v>
      </c>
      <c r="H138" s="6">
        <v>560300</v>
      </c>
      <c r="I138" s="6">
        <v>70</v>
      </c>
      <c r="J138" s="7">
        <v>25.268015348920219</v>
      </c>
      <c r="K138" s="6"/>
      <c r="L138" s="6"/>
      <c r="M138" s="6"/>
      <c r="N138" s="7">
        <v>0</v>
      </c>
      <c r="O138" s="6"/>
      <c r="P138" s="6"/>
      <c r="Q138" s="6"/>
      <c r="R138" s="7">
        <v>0</v>
      </c>
      <c r="S138" s="6"/>
      <c r="T138" s="6"/>
      <c r="U138" s="6"/>
      <c r="V138" s="7">
        <v>0</v>
      </c>
      <c r="W138" s="6"/>
      <c r="X138" s="6"/>
      <c r="Y138" s="6"/>
      <c r="Z138" s="7">
        <v>0</v>
      </c>
      <c r="AA138" s="6"/>
      <c r="AB138" s="6"/>
      <c r="AC138" s="6"/>
      <c r="AD138" s="7">
        <v>0</v>
      </c>
      <c r="AE138" s="6"/>
      <c r="AF138" s="6"/>
      <c r="AG138" s="6"/>
      <c r="AH138" s="7">
        <v>0</v>
      </c>
      <c r="AI138" s="6"/>
      <c r="AJ138" s="6"/>
      <c r="AK138" s="6"/>
      <c r="AL138" s="7">
        <v>0</v>
      </c>
      <c r="AM138" s="6"/>
      <c r="AN138" s="6"/>
      <c r="AO138" s="6"/>
      <c r="AP138" s="7">
        <v>0</v>
      </c>
      <c r="AQ138" s="6"/>
      <c r="AR138" s="8"/>
      <c r="AS138" s="8"/>
      <c r="AT138" s="9">
        <v>0</v>
      </c>
      <c r="AU138" s="6"/>
      <c r="AV138" s="8"/>
      <c r="AW138" s="8"/>
      <c r="AX138" s="9">
        <v>0</v>
      </c>
      <c r="AY138" s="8">
        <v>699448</v>
      </c>
      <c r="AZ138" s="8">
        <v>854050</v>
      </c>
      <c r="BA138" s="8">
        <v>109</v>
      </c>
      <c r="BB138" s="7">
        <v>24.569334348106082</v>
      </c>
      <c r="BC138" s="10" t="s">
        <v>799</v>
      </c>
      <c r="BD138" s="10" t="s">
        <v>788</v>
      </c>
      <c r="BE138" s="10" t="s">
        <v>806</v>
      </c>
      <c r="BF138" s="10" t="s">
        <v>823</v>
      </c>
    </row>
    <row r="139" spans="1:58" x14ac:dyDescent="0.2">
      <c r="A139" s="5">
        <v>206870</v>
      </c>
      <c r="B139" s="6" t="s">
        <v>580</v>
      </c>
      <c r="C139" s="6">
        <v>468294.14</v>
      </c>
      <c r="D139" s="6">
        <v>739575</v>
      </c>
      <c r="E139" s="6">
        <v>92.5</v>
      </c>
      <c r="F139" s="7">
        <v>18.995807321772642</v>
      </c>
      <c r="G139" s="6">
        <v>287244.14</v>
      </c>
      <c r="H139" s="6">
        <v>44950</v>
      </c>
      <c r="I139" s="6">
        <v>5</v>
      </c>
      <c r="J139" s="7">
        <v>198.09940689655173</v>
      </c>
      <c r="K139" s="6"/>
      <c r="L139" s="6"/>
      <c r="M139" s="6"/>
      <c r="N139" s="7">
        <v>0</v>
      </c>
      <c r="O139" s="6"/>
      <c r="P139" s="6"/>
      <c r="Q139" s="6"/>
      <c r="R139" s="7">
        <v>0</v>
      </c>
      <c r="S139" s="6"/>
      <c r="T139" s="6"/>
      <c r="U139" s="6"/>
      <c r="V139" s="7">
        <v>0</v>
      </c>
      <c r="W139" s="6"/>
      <c r="X139" s="6"/>
      <c r="Y139" s="6"/>
      <c r="Z139" s="7">
        <v>0</v>
      </c>
      <c r="AA139" s="6"/>
      <c r="AB139" s="6"/>
      <c r="AC139" s="6"/>
      <c r="AD139" s="7">
        <v>0</v>
      </c>
      <c r="AE139" s="6"/>
      <c r="AF139" s="6"/>
      <c r="AG139" s="6"/>
      <c r="AH139" s="7">
        <v>0</v>
      </c>
      <c r="AI139" s="6"/>
      <c r="AJ139" s="6"/>
      <c r="AK139" s="6"/>
      <c r="AL139" s="7">
        <v>0</v>
      </c>
      <c r="AM139" s="6"/>
      <c r="AN139" s="6"/>
      <c r="AO139" s="6"/>
      <c r="AP139" s="7">
        <v>0</v>
      </c>
      <c r="AQ139" s="6"/>
      <c r="AR139" s="8"/>
      <c r="AS139" s="8"/>
      <c r="AT139" s="9">
        <v>0</v>
      </c>
      <c r="AU139" s="6"/>
      <c r="AV139" s="8"/>
      <c r="AW139" s="8"/>
      <c r="AX139" s="9">
        <v>0</v>
      </c>
      <c r="AY139" s="8">
        <v>755538.28</v>
      </c>
      <c r="AZ139" s="8">
        <v>784525</v>
      </c>
      <c r="BA139" s="8">
        <v>97.5</v>
      </c>
      <c r="BB139" s="7">
        <v>28.891556546955165</v>
      </c>
      <c r="BC139" s="10" t="s">
        <v>799</v>
      </c>
      <c r="BD139" s="10" t="s">
        <v>788</v>
      </c>
      <c r="BE139" s="10" t="s">
        <v>806</v>
      </c>
      <c r="BF139" s="10" t="s">
        <v>823</v>
      </c>
    </row>
    <row r="140" spans="1:58" x14ac:dyDescent="0.2">
      <c r="A140" s="5">
        <v>206980</v>
      </c>
      <c r="B140" s="6" t="s">
        <v>585</v>
      </c>
      <c r="C140" s="6">
        <v>-388.39</v>
      </c>
      <c r="D140" s="6">
        <v>0</v>
      </c>
      <c r="E140" s="6">
        <v>0</v>
      </c>
      <c r="F140" s="7">
        <v>0</v>
      </c>
      <c r="G140" s="6">
        <v>-388.39</v>
      </c>
      <c r="H140" s="6">
        <v>0</v>
      </c>
      <c r="I140" s="6">
        <v>0</v>
      </c>
      <c r="J140" s="7">
        <v>0</v>
      </c>
      <c r="K140" s="6"/>
      <c r="L140" s="6"/>
      <c r="M140" s="6"/>
      <c r="N140" s="7">
        <v>0</v>
      </c>
      <c r="O140" s="6"/>
      <c r="P140" s="6"/>
      <c r="Q140" s="6"/>
      <c r="R140" s="7">
        <v>0</v>
      </c>
      <c r="S140" s="6"/>
      <c r="T140" s="6"/>
      <c r="U140" s="6"/>
      <c r="V140" s="7">
        <v>0</v>
      </c>
      <c r="W140" s="6"/>
      <c r="X140" s="6"/>
      <c r="Y140" s="6"/>
      <c r="Z140" s="7">
        <v>0</v>
      </c>
      <c r="AA140" s="6"/>
      <c r="AB140" s="6"/>
      <c r="AC140" s="6"/>
      <c r="AD140" s="7">
        <v>0</v>
      </c>
      <c r="AE140" s="6"/>
      <c r="AF140" s="6"/>
      <c r="AG140" s="6"/>
      <c r="AH140" s="7">
        <v>0</v>
      </c>
      <c r="AI140" s="6"/>
      <c r="AJ140" s="6"/>
      <c r="AK140" s="6"/>
      <c r="AL140" s="7">
        <v>0</v>
      </c>
      <c r="AM140" s="6"/>
      <c r="AN140" s="6"/>
      <c r="AO140" s="6"/>
      <c r="AP140" s="7">
        <v>0</v>
      </c>
      <c r="AQ140" s="6"/>
      <c r="AR140" s="8"/>
      <c r="AS140" s="8"/>
      <c r="AT140" s="9">
        <v>0</v>
      </c>
      <c r="AU140" s="6"/>
      <c r="AV140" s="8"/>
      <c r="AW140" s="8"/>
      <c r="AX140" s="9">
        <v>0</v>
      </c>
      <c r="AY140" s="8">
        <v>-776.78</v>
      </c>
      <c r="AZ140" s="8">
        <v>0</v>
      </c>
      <c r="BA140" s="8">
        <v>0</v>
      </c>
      <c r="BB140" s="7">
        <v>0</v>
      </c>
      <c r="BC140" s="10" t="s">
        <v>799</v>
      </c>
      <c r="BD140" s="10" t="s">
        <v>788</v>
      </c>
      <c r="BE140" s="10" t="s">
        <v>806</v>
      </c>
      <c r="BF140" s="10" t="s">
        <v>823</v>
      </c>
    </row>
    <row r="141" spans="1:58" x14ac:dyDescent="0.2">
      <c r="A141" s="5">
        <v>207405</v>
      </c>
      <c r="B141" s="6" t="s">
        <v>592</v>
      </c>
      <c r="C141" s="6">
        <v>521481.48</v>
      </c>
      <c r="D141" s="6">
        <v>588500</v>
      </c>
      <c r="E141" s="6">
        <v>75</v>
      </c>
      <c r="F141" s="7">
        <v>26.583592863211553</v>
      </c>
      <c r="G141" s="6">
        <v>253106.48</v>
      </c>
      <c r="H141" s="6">
        <v>314475</v>
      </c>
      <c r="I141" s="6">
        <v>40</v>
      </c>
      <c r="J141" s="7">
        <v>24.950475808887827</v>
      </c>
      <c r="K141" s="6"/>
      <c r="L141" s="6"/>
      <c r="M141" s="6"/>
      <c r="N141" s="7">
        <v>0</v>
      </c>
      <c r="O141" s="6"/>
      <c r="P141" s="6"/>
      <c r="Q141" s="6"/>
      <c r="R141" s="7">
        <v>0</v>
      </c>
      <c r="S141" s="6"/>
      <c r="T141" s="6"/>
      <c r="U141" s="6"/>
      <c r="V141" s="7">
        <v>0</v>
      </c>
      <c r="W141" s="6"/>
      <c r="X141" s="6"/>
      <c r="Y141" s="6"/>
      <c r="Z141" s="7">
        <v>0</v>
      </c>
      <c r="AA141" s="6"/>
      <c r="AB141" s="6"/>
      <c r="AC141" s="6"/>
      <c r="AD141" s="7">
        <v>0</v>
      </c>
      <c r="AE141" s="6"/>
      <c r="AF141" s="6"/>
      <c r="AG141" s="6"/>
      <c r="AH141" s="7">
        <v>0</v>
      </c>
      <c r="AI141" s="6"/>
      <c r="AJ141" s="6"/>
      <c r="AK141" s="6"/>
      <c r="AL141" s="7">
        <v>0</v>
      </c>
      <c r="AM141" s="6"/>
      <c r="AN141" s="6"/>
      <c r="AO141" s="6"/>
      <c r="AP141" s="7">
        <v>0</v>
      </c>
      <c r="AQ141" s="6"/>
      <c r="AR141" s="8"/>
      <c r="AS141" s="8"/>
      <c r="AT141" s="9">
        <v>0</v>
      </c>
      <c r="AU141" s="6"/>
      <c r="AV141" s="8"/>
      <c r="AW141" s="8"/>
      <c r="AX141" s="9">
        <v>0</v>
      </c>
      <c r="AY141" s="8">
        <v>774587.96</v>
      </c>
      <c r="AZ141" s="8">
        <v>902975</v>
      </c>
      <c r="BA141" s="8">
        <v>115</v>
      </c>
      <c r="BB141" s="7">
        <v>25.734531742296298</v>
      </c>
      <c r="BC141" s="10" t="s">
        <v>799</v>
      </c>
      <c r="BD141" s="10" t="s">
        <v>788</v>
      </c>
      <c r="BE141" s="10" t="s">
        <v>806</v>
      </c>
      <c r="BF141" s="10" t="s">
        <v>823</v>
      </c>
    </row>
    <row r="142" spans="1:58" x14ac:dyDescent="0.2">
      <c r="A142" s="5">
        <v>207442</v>
      </c>
      <c r="B142" s="6" t="s">
        <v>596</v>
      </c>
      <c r="C142" s="6">
        <v>59980.26</v>
      </c>
      <c r="D142" s="6">
        <v>901962.5</v>
      </c>
      <c r="E142" s="6">
        <v>118.75</v>
      </c>
      <c r="F142" s="7">
        <v>1.9949918095264492</v>
      </c>
      <c r="G142" s="6">
        <v>245975.28</v>
      </c>
      <c r="H142" s="6">
        <v>870150</v>
      </c>
      <c r="I142" s="6">
        <v>110</v>
      </c>
      <c r="J142" s="7">
        <v>8.7631255300810196</v>
      </c>
      <c r="K142" s="6"/>
      <c r="L142" s="6"/>
      <c r="M142" s="6"/>
      <c r="N142" s="7">
        <v>0</v>
      </c>
      <c r="O142" s="6"/>
      <c r="P142" s="6"/>
      <c r="Q142" s="6"/>
      <c r="R142" s="7">
        <v>0</v>
      </c>
      <c r="S142" s="6"/>
      <c r="T142" s="6"/>
      <c r="U142" s="6"/>
      <c r="V142" s="7">
        <v>0</v>
      </c>
      <c r="W142" s="6"/>
      <c r="X142" s="6"/>
      <c r="Y142" s="6"/>
      <c r="Z142" s="7">
        <v>0</v>
      </c>
      <c r="AA142" s="6"/>
      <c r="AB142" s="6"/>
      <c r="AC142" s="6"/>
      <c r="AD142" s="7">
        <v>0</v>
      </c>
      <c r="AE142" s="6"/>
      <c r="AF142" s="6"/>
      <c r="AG142" s="6"/>
      <c r="AH142" s="7">
        <v>0</v>
      </c>
      <c r="AI142" s="6"/>
      <c r="AJ142" s="6"/>
      <c r="AK142" s="6"/>
      <c r="AL142" s="7">
        <v>0</v>
      </c>
      <c r="AM142" s="6"/>
      <c r="AN142" s="6"/>
      <c r="AO142" s="6"/>
      <c r="AP142" s="7">
        <v>0</v>
      </c>
      <c r="AQ142" s="6"/>
      <c r="AR142" s="8"/>
      <c r="AS142" s="8"/>
      <c r="AT142" s="9">
        <v>0</v>
      </c>
      <c r="AU142" s="6"/>
      <c r="AV142" s="8"/>
      <c r="AW142" s="8"/>
      <c r="AX142" s="9">
        <v>0</v>
      </c>
      <c r="AY142" s="8">
        <v>305955.53999999998</v>
      </c>
      <c r="AZ142" s="8">
        <v>1772112.5</v>
      </c>
      <c r="BA142" s="8">
        <v>228.75</v>
      </c>
      <c r="BB142" s="7">
        <v>5.1795053643603328</v>
      </c>
      <c r="BC142" s="10" t="s">
        <v>799</v>
      </c>
      <c r="BD142" s="10" t="s">
        <v>788</v>
      </c>
      <c r="BE142" s="10" t="s">
        <v>806</v>
      </c>
      <c r="BF142" s="10" t="s">
        <v>823</v>
      </c>
    </row>
    <row r="143" spans="1:58" x14ac:dyDescent="0.2">
      <c r="A143" s="5">
        <v>209945</v>
      </c>
      <c r="B143" s="6" t="s">
        <v>677</v>
      </c>
      <c r="C143" s="6">
        <v>96294</v>
      </c>
      <c r="D143" s="6">
        <v>23911.5</v>
      </c>
      <c r="E143" s="6">
        <v>2.85</v>
      </c>
      <c r="F143" s="7">
        <v>120.81299792986638</v>
      </c>
      <c r="G143" s="6">
        <v>267754</v>
      </c>
      <c r="H143" s="6">
        <v>337200</v>
      </c>
      <c r="I143" s="6">
        <v>40</v>
      </c>
      <c r="J143" s="7">
        <v>24.615581257413996</v>
      </c>
      <c r="K143" s="6"/>
      <c r="L143" s="6"/>
      <c r="M143" s="6"/>
      <c r="N143" s="7">
        <v>0</v>
      </c>
      <c r="O143" s="6"/>
      <c r="P143" s="6"/>
      <c r="Q143" s="6"/>
      <c r="R143" s="7">
        <v>0</v>
      </c>
      <c r="S143" s="6"/>
      <c r="T143" s="6"/>
      <c r="U143" s="6"/>
      <c r="V143" s="7">
        <v>0</v>
      </c>
      <c r="W143" s="6"/>
      <c r="X143" s="6"/>
      <c r="Y143" s="6"/>
      <c r="Z143" s="7">
        <v>0</v>
      </c>
      <c r="AA143" s="6"/>
      <c r="AB143" s="6"/>
      <c r="AC143" s="6"/>
      <c r="AD143" s="7">
        <v>0</v>
      </c>
      <c r="AE143" s="6"/>
      <c r="AF143" s="6"/>
      <c r="AG143" s="6"/>
      <c r="AH143" s="7">
        <v>0</v>
      </c>
      <c r="AI143" s="6"/>
      <c r="AJ143" s="6"/>
      <c r="AK143" s="6"/>
      <c r="AL143" s="7">
        <v>0</v>
      </c>
      <c r="AM143" s="6"/>
      <c r="AN143" s="6"/>
      <c r="AO143" s="6"/>
      <c r="AP143" s="7">
        <v>0</v>
      </c>
      <c r="AQ143" s="6"/>
      <c r="AR143" s="8"/>
      <c r="AS143" s="8"/>
      <c r="AT143" s="9">
        <v>0</v>
      </c>
      <c r="AU143" s="6"/>
      <c r="AV143" s="8"/>
      <c r="AW143" s="8"/>
      <c r="AX143" s="9">
        <v>0</v>
      </c>
      <c r="AY143" s="8">
        <v>364048</v>
      </c>
      <c r="AZ143" s="8">
        <v>361111.5</v>
      </c>
      <c r="BA143" s="8">
        <v>42.85</v>
      </c>
      <c r="BB143" s="7">
        <v>30.243955121894487</v>
      </c>
      <c r="BC143" s="10" t="s">
        <v>799</v>
      </c>
      <c r="BD143" s="10" t="s">
        <v>788</v>
      </c>
      <c r="BE143" s="10" t="s">
        <v>806</v>
      </c>
      <c r="BF143" s="10" t="s">
        <v>823</v>
      </c>
    </row>
    <row r="144" spans="1:58" x14ac:dyDescent="0.2">
      <c r="A144" s="5">
        <v>210583</v>
      </c>
      <c r="B144" s="6" t="s">
        <v>126</v>
      </c>
      <c r="C144" s="6">
        <v>472676.62</v>
      </c>
      <c r="D144" s="6">
        <v>776500</v>
      </c>
      <c r="E144" s="6">
        <v>100</v>
      </c>
      <c r="F144" s="7">
        <v>18.261814037347072</v>
      </c>
      <c r="G144" s="6">
        <v>445791.64</v>
      </c>
      <c r="H144" s="6">
        <v>572172.5</v>
      </c>
      <c r="I144" s="6">
        <v>72.25</v>
      </c>
      <c r="J144" s="7">
        <v>24.152752605202107</v>
      </c>
      <c r="K144" s="6"/>
      <c r="L144" s="6"/>
      <c r="M144" s="6"/>
      <c r="N144" s="7">
        <v>0</v>
      </c>
      <c r="O144" s="6"/>
      <c r="P144" s="6"/>
      <c r="Q144" s="6"/>
      <c r="R144" s="7">
        <v>0</v>
      </c>
      <c r="S144" s="6"/>
      <c r="T144" s="6"/>
      <c r="U144" s="6"/>
      <c r="V144" s="7">
        <v>0</v>
      </c>
      <c r="W144" s="6"/>
      <c r="X144" s="6"/>
      <c r="Y144" s="6"/>
      <c r="Z144" s="7">
        <v>0</v>
      </c>
      <c r="AA144" s="6"/>
      <c r="AB144" s="6"/>
      <c r="AC144" s="6"/>
      <c r="AD144" s="7">
        <v>0</v>
      </c>
      <c r="AE144" s="6"/>
      <c r="AF144" s="6"/>
      <c r="AG144" s="6"/>
      <c r="AH144" s="7">
        <v>0</v>
      </c>
      <c r="AI144" s="6"/>
      <c r="AJ144" s="6"/>
      <c r="AK144" s="6"/>
      <c r="AL144" s="7">
        <v>0</v>
      </c>
      <c r="AM144" s="6"/>
      <c r="AN144" s="6"/>
      <c r="AO144" s="6"/>
      <c r="AP144" s="7">
        <v>0</v>
      </c>
      <c r="AQ144" s="6"/>
      <c r="AR144" s="8"/>
      <c r="AS144" s="8"/>
      <c r="AT144" s="9">
        <v>0</v>
      </c>
      <c r="AU144" s="6"/>
      <c r="AV144" s="8"/>
      <c r="AW144" s="8"/>
      <c r="AX144" s="9">
        <v>0</v>
      </c>
      <c r="AY144" s="8">
        <v>918468.26</v>
      </c>
      <c r="AZ144" s="8">
        <v>1348672.5</v>
      </c>
      <c r="BA144" s="8">
        <v>172.25</v>
      </c>
      <c r="BB144" s="7">
        <v>20.430495765280302</v>
      </c>
      <c r="BC144" s="10" t="s">
        <v>799</v>
      </c>
      <c r="BD144" s="10" t="s">
        <v>788</v>
      </c>
      <c r="BE144" s="10" t="s">
        <v>806</v>
      </c>
      <c r="BF144" s="10" t="s">
        <v>823</v>
      </c>
    </row>
    <row r="145" spans="1:58" x14ac:dyDescent="0.2">
      <c r="A145" s="5">
        <v>148788</v>
      </c>
      <c r="B145" s="6" t="s">
        <v>744</v>
      </c>
      <c r="C145" s="6">
        <v>0</v>
      </c>
      <c r="D145" s="6">
        <v>0</v>
      </c>
      <c r="E145" s="6">
        <v>0</v>
      </c>
      <c r="F145" s="7">
        <v>0</v>
      </c>
      <c r="G145" s="6">
        <v>0</v>
      </c>
      <c r="H145" s="6">
        <v>0</v>
      </c>
      <c r="I145" s="6">
        <v>0</v>
      </c>
      <c r="J145" s="7">
        <v>0</v>
      </c>
      <c r="K145" s="6"/>
      <c r="L145" s="6"/>
      <c r="M145" s="6"/>
      <c r="N145" s="7">
        <v>0</v>
      </c>
      <c r="O145" s="6"/>
      <c r="P145" s="6"/>
      <c r="Q145" s="6"/>
      <c r="R145" s="7">
        <v>0</v>
      </c>
      <c r="S145" s="6"/>
      <c r="T145" s="6"/>
      <c r="U145" s="6"/>
      <c r="V145" s="7">
        <v>0</v>
      </c>
      <c r="W145" s="6"/>
      <c r="X145" s="6"/>
      <c r="Y145" s="6"/>
      <c r="Z145" s="7">
        <v>0</v>
      </c>
      <c r="AA145" s="6"/>
      <c r="AB145" s="6"/>
      <c r="AC145" s="6"/>
      <c r="AD145" s="7">
        <v>0</v>
      </c>
      <c r="AE145" s="12"/>
      <c r="AF145" s="6"/>
      <c r="AG145" s="6"/>
      <c r="AH145" s="7">
        <v>0</v>
      </c>
      <c r="AI145" s="12"/>
      <c r="AJ145" s="6"/>
      <c r="AK145" s="6"/>
      <c r="AL145" s="7">
        <v>0</v>
      </c>
      <c r="AM145" s="6"/>
      <c r="AN145" s="6"/>
      <c r="AO145" s="6"/>
      <c r="AP145" s="7">
        <v>0</v>
      </c>
      <c r="AQ145" s="6"/>
      <c r="AR145" s="8"/>
      <c r="AS145" s="8"/>
      <c r="AT145" s="9">
        <v>0</v>
      </c>
      <c r="AU145" s="6"/>
      <c r="AV145" s="8"/>
      <c r="AW145" s="8"/>
      <c r="AX145" s="9">
        <v>0</v>
      </c>
      <c r="AY145" s="8">
        <v>0</v>
      </c>
      <c r="AZ145" s="8">
        <v>0</v>
      </c>
      <c r="BA145" s="8">
        <v>0</v>
      </c>
      <c r="BB145" s="7">
        <v>0</v>
      </c>
      <c r="BC145" s="10" t="s">
        <v>799</v>
      </c>
      <c r="BD145" s="10" t="s">
        <v>788</v>
      </c>
      <c r="BE145" s="10" t="s">
        <v>806</v>
      </c>
      <c r="BF145" s="10" t="s">
        <v>823</v>
      </c>
    </row>
    <row r="146" spans="1:58" x14ac:dyDescent="0.2">
      <c r="A146" s="5">
        <v>178245</v>
      </c>
      <c r="B146" s="6" t="s">
        <v>749</v>
      </c>
      <c r="C146" s="6">
        <v>0</v>
      </c>
      <c r="D146" s="6">
        <v>0</v>
      </c>
      <c r="E146" s="6">
        <v>0</v>
      </c>
      <c r="F146" s="7">
        <v>0</v>
      </c>
      <c r="G146" s="6">
        <v>0</v>
      </c>
      <c r="H146" s="6">
        <v>0</v>
      </c>
      <c r="I146" s="6">
        <v>0</v>
      </c>
      <c r="J146" s="7">
        <v>0</v>
      </c>
      <c r="K146" s="6"/>
      <c r="L146" s="6"/>
      <c r="M146" s="6"/>
      <c r="N146" s="7">
        <v>0</v>
      </c>
      <c r="O146" s="6"/>
      <c r="P146" s="6"/>
      <c r="Q146" s="6"/>
      <c r="R146" s="7">
        <v>0</v>
      </c>
      <c r="S146" s="6"/>
      <c r="T146" s="6"/>
      <c r="U146" s="6"/>
      <c r="V146" s="7">
        <v>0</v>
      </c>
      <c r="W146" s="6"/>
      <c r="X146" s="6"/>
      <c r="Y146" s="6"/>
      <c r="Z146" s="7">
        <v>0</v>
      </c>
      <c r="AA146" s="6"/>
      <c r="AB146" s="6"/>
      <c r="AC146" s="6"/>
      <c r="AD146" s="7">
        <v>0</v>
      </c>
      <c r="AE146" s="12"/>
      <c r="AF146" s="6"/>
      <c r="AG146" s="6"/>
      <c r="AH146" s="7">
        <v>0</v>
      </c>
      <c r="AI146" s="12"/>
      <c r="AJ146" s="6"/>
      <c r="AK146" s="6"/>
      <c r="AL146" s="7">
        <v>0</v>
      </c>
      <c r="AM146" s="6"/>
      <c r="AN146" s="6"/>
      <c r="AO146" s="6"/>
      <c r="AP146" s="7">
        <v>0</v>
      </c>
      <c r="AQ146" s="6"/>
      <c r="AR146" s="8"/>
      <c r="AS146" s="8"/>
      <c r="AT146" s="9">
        <v>0</v>
      </c>
      <c r="AU146" s="6"/>
      <c r="AV146" s="8"/>
      <c r="AW146" s="8"/>
      <c r="AX146" s="9">
        <v>0</v>
      </c>
      <c r="AY146" s="8">
        <v>0</v>
      </c>
      <c r="AZ146" s="8">
        <v>0</v>
      </c>
      <c r="BA146" s="8">
        <v>0</v>
      </c>
      <c r="BB146" s="7">
        <v>0</v>
      </c>
      <c r="BC146" s="10" t="s">
        <v>799</v>
      </c>
      <c r="BD146" s="10" t="s">
        <v>788</v>
      </c>
      <c r="BE146" s="10" t="s">
        <v>806</v>
      </c>
      <c r="BF146" s="10" t="s">
        <v>823</v>
      </c>
    </row>
    <row r="147" spans="1:58" x14ac:dyDescent="0.2">
      <c r="A147" s="5">
        <v>143530</v>
      </c>
      <c r="B147" s="6" t="s">
        <v>98</v>
      </c>
      <c r="C147" s="6">
        <v>-11178.22</v>
      </c>
      <c r="D147" s="6">
        <v>632700</v>
      </c>
      <c r="E147" s="6">
        <v>80</v>
      </c>
      <c r="F147" s="7">
        <v>-0.53002465623518247</v>
      </c>
      <c r="G147" s="6">
        <v>-68947.179999999993</v>
      </c>
      <c r="H147" s="6">
        <v>1447080</v>
      </c>
      <c r="I147" s="6">
        <v>177</v>
      </c>
      <c r="J147" s="7">
        <v>-1.477017566409597</v>
      </c>
      <c r="K147" s="6"/>
      <c r="L147" s="6"/>
      <c r="M147" s="6"/>
      <c r="N147" s="7">
        <v>0</v>
      </c>
      <c r="O147" s="6"/>
      <c r="P147" s="6"/>
      <c r="Q147" s="6"/>
      <c r="R147" s="7">
        <v>0</v>
      </c>
      <c r="S147" s="6"/>
      <c r="T147" s="6"/>
      <c r="U147" s="6"/>
      <c r="V147" s="7">
        <v>0</v>
      </c>
      <c r="W147" s="6"/>
      <c r="X147" s="6"/>
      <c r="Y147" s="6"/>
      <c r="Z147" s="7">
        <v>0</v>
      </c>
      <c r="AA147" s="6"/>
      <c r="AB147" s="6"/>
      <c r="AC147" s="6"/>
      <c r="AD147" s="7">
        <v>0</v>
      </c>
      <c r="AE147" s="6"/>
      <c r="AF147" s="6"/>
      <c r="AG147" s="6"/>
      <c r="AH147" s="7">
        <v>0</v>
      </c>
      <c r="AI147" s="6"/>
      <c r="AJ147" s="6"/>
      <c r="AK147" s="6"/>
      <c r="AL147" s="7">
        <v>0</v>
      </c>
      <c r="AM147" s="6"/>
      <c r="AN147" s="6"/>
      <c r="AO147" s="6"/>
      <c r="AP147" s="7">
        <v>0</v>
      </c>
      <c r="AQ147" s="6"/>
      <c r="AR147" s="8"/>
      <c r="AS147" s="8"/>
      <c r="AT147" s="9">
        <v>0</v>
      </c>
      <c r="AU147" s="6"/>
      <c r="AV147" s="8"/>
      <c r="AW147" s="8"/>
      <c r="AX147" s="9">
        <v>0</v>
      </c>
      <c r="AY147" s="8">
        <v>-80125.399999999994</v>
      </c>
      <c r="AZ147" s="8">
        <v>2079780</v>
      </c>
      <c r="BA147" s="8">
        <v>257</v>
      </c>
      <c r="BB147" s="7">
        <v>-1.1557770533421803</v>
      </c>
      <c r="BC147" s="10" t="s">
        <v>799</v>
      </c>
      <c r="BD147" s="10" t="s">
        <v>788</v>
      </c>
      <c r="BE147" s="10" t="s">
        <v>806</v>
      </c>
      <c r="BF147" s="10" t="s">
        <v>1037</v>
      </c>
    </row>
    <row r="148" spans="1:58" x14ac:dyDescent="0.2">
      <c r="A148" s="5">
        <v>147913</v>
      </c>
      <c r="B148" s="6" t="s">
        <v>136</v>
      </c>
      <c r="C148" s="6">
        <v>278764.08</v>
      </c>
      <c r="D148" s="6">
        <v>583800</v>
      </c>
      <c r="E148" s="6">
        <v>70</v>
      </c>
      <c r="F148" s="7">
        <v>14.324978417266188</v>
      </c>
      <c r="G148" s="6">
        <v>-21745.919999999998</v>
      </c>
      <c r="H148" s="6">
        <v>566300</v>
      </c>
      <c r="I148" s="6">
        <v>70</v>
      </c>
      <c r="J148" s="7">
        <v>-1.1903999999999999</v>
      </c>
      <c r="K148" s="6"/>
      <c r="L148" s="6"/>
      <c r="M148" s="6"/>
      <c r="N148" s="7">
        <v>0</v>
      </c>
      <c r="O148" s="6"/>
      <c r="P148" s="6"/>
      <c r="Q148" s="6"/>
      <c r="R148" s="7">
        <v>0</v>
      </c>
      <c r="S148" s="6"/>
      <c r="T148" s="6"/>
      <c r="U148" s="6"/>
      <c r="V148" s="7">
        <v>0</v>
      </c>
      <c r="W148" s="6"/>
      <c r="X148" s="6"/>
      <c r="Y148" s="6"/>
      <c r="Z148" s="7">
        <v>0</v>
      </c>
      <c r="AA148" s="6"/>
      <c r="AB148" s="6"/>
      <c r="AC148" s="6"/>
      <c r="AD148" s="7">
        <v>0</v>
      </c>
      <c r="AE148" s="6"/>
      <c r="AF148" s="6"/>
      <c r="AG148" s="6"/>
      <c r="AH148" s="7">
        <v>0</v>
      </c>
      <c r="AI148" s="6"/>
      <c r="AJ148" s="6"/>
      <c r="AK148" s="6"/>
      <c r="AL148" s="7">
        <v>0</v>
      </c>
      <c r="AM148" s="6"/>
      <c r="AN148" s="6"/>
      <c r="AO148" s="6"/>
      <c r="AP148" s="7">
        <v>0</v>
      </c>
      <c r="AQ148" s="6"/>
      <c r="AR148" s="8"/>
      <c r="AS148" s="8"/>
      <c r="AT148" s="9">
        <v>0</v>
      </c>
      <c r="AU148" s="6"/>
      <c r="AV148" s="8"/>
      <c r="AW148" s="8"/>
      <c r="AX148" s="9">
        <v>0</v>
      </c>
      <c r="AY148" s="8">
        <v>257018.16000000003</v>
      </c>
      <c r="AZ148" s="8">
        <v>1150100</v>
      </c>
      <c r="BA148" s="8">
        <v>140</v>
      </c>
      <c r="BB148" s="7">
        <v>6.7042385879488755</v>
      </c>
      <c r="BC148" s="10" t="s">
        <v>799</v>
      </c>
      <c r="BD148" s="10" t="s">
        <v>788</v>
      </c>
      <c r="BE148" s="10" t="s">
        <v>806</v>
      </c>
      <c r="BF148" s="10" t="s">
        <v>1037</v>
      </c>
    </row>
    <row r="149" spans="1:58" x14ac:dyDescent="0.2">
      <c r="A149" s="5">
        <v>170311</v>
      </c>
      <c r="B149" s="6" t="s">
        <v>181</v>
      </c>
      <c r="C149" s="6">
        <v>-94717.07</v>
      </c>
      <c r="D149" s="6">
        <v>0</v>
      </c>
      <c r="E149" s="6">
        <v>0</v>
      </c>
      <c r="F149" s="7">
        <v>0</v>
      </c>
      <c r="G149" s="6">
        <v>-94717.07</v>
      </c>
      <c r="H149" s="6">
        <v>0</v>
      </c>
      <c r="I149" s="6">
        <v>0</v>
      </c>
      <c r="J149" s="7">
        <v>0</v>
      </c>
      <c r="K149" s="6"/>
      <c r="L149" s="6"/>
      <c r="M149" s="6"/>
      <c r="N149" s="7">
        <v>0</v>
      </c>
      <c r="O149" s="6"/>
      <c r="P149" s="6"/>
      <c r="Q149" s="6"/>
      <c r="R149" s="7">
        <v>0</v>
      </c>
      <c r="S149" s="6"/>
      <c r="T149" s="6"/>
      <c r="U149" s="6"/>
      <c r="V149" s="7">
        <v>0</v>
      </c>
      <c r="W149" s="6"/>
      <c r="X149" s="6"/>
      <c r="Y149" s="6"/>
      <c r="Z149" s="7">
        <v>0</v>
      </c>
      <c r="AA149" s="6"/>
      <c r="AB149" s="6"/>
      <c r="AC149" s="6"/>
      <c r="AD149" s="7">
        <v>0</v>
      </c>
      <c r="AE149" s="6"/>
      <c r="AF149" s="6"/>
      <c r="AG149" s="6"/>
      <c r="AH149" s="7">
        <v>0</v>
      </c>
      <c r="AI149" s="6"/>
      <c r="AJ149" s="6"/>
      <c r="AK149" s="6"/>
      <c r="AL149" s="7">
        <v>0</v>
      </c>
      <c r="AM149" s="6"/>
      <c r="AN149" s="6"/>
      <c r="AO149" s="6"/>
      <c r="AP149" s="7">
        <v>0</v>
      </c>
      <c r="AQ149" s="6"/>
      <c r="AR149" s="8"/>
      <c r="AS149" s="8"/>
      <c r="AT149" s="9">
        <v>0</v>
      </c>
      <c r="AU149" s="6"/>
      <c r="AV149" s="8"/>
      <c r="AW149" s="8"/>
      <c r="AX149" s="9">
        <v>0</v>
      </c>
      <c r="AY149" s="8">
        <v>-189434.14</v>
      </c>
      <c r="AZ149" s="8">
        <v>0</v>
      </c>
      <c r="BA149" s="8">
        <v>0</v>
      </c>
      <c r="BB149" s="7">
        <v>0</v>
      </c>
      <c r="BC149" s="10" t="s">
        <v>799</v>
      </c>
      <c r="BD149" s="10" t="s">
        <v>788</v>
      </c>
      <c r="BE149" s="10" t="s">
        <v>806</v>
      </c>
      <c r="BF149" s="10" t="s">
        <v>1037</v>
      </c>
    </row>
    <row r="150" spans="1:58" x14ac:dyDescent="0.2">
      <c r="A150" s="5">
        <v>173247</v>
      </c>
      <c r="B150" s="6" t="s">
        <v>250</v>
      </c>
      <c r="C150" s="6">
        <v>248498.07</v>
      </c>
      <c r="D150" s="6">
        <v>262400</v>
      </c>
      <c r="E150" s="6">
        <v>35</v>
      </c>
      <c r="F150" s="7">
        <v>28.410602515243905</v>
      </c>
      <c r="G150" s="6">
        <v>-1.93</v>
      </c>
      <c r="H150" s="6">
        <v>0</v>
      </c>
      <c r="I150" s="6">
        <v>0</v>
      </c>
      <c r="J150" s="7">
        <v>0</v>
      </c>
      <c r="K150" s="6"/>
      <c r="L150" s="6"/>
      <c r="M150" s="6"/>
      <c r="N150" s="7">
        <v>0</v>
      </c>
      <c r="O150" s="6"/>
      <c r="P150" s="6"/>
      <c r="Q150" s="6"/>
      <c r="R150" s="7">
        <v>0</v>
      </c>
      <c r="S150" s="6"/>
      <c r="T150" s="6"/>
      <c r="U150" s="6"/>
      <c r="V150" s="7">
        <v>0</v>
      </c>
      <c r="W150" s="6"/>
      <c r="X150" s="6"/>
      <c r="Y150" s="6"/>
      <c r="Z150" s="7">
        <v>0</v>
      </c>
      <c r="AA150" s="6"/>
      <c r="AB150" s="6"/>
      <c r="AC150" s="6"/>
      <c r="AD150" s="7">
        <v>0</v>
      </c>
      <c r="AE150" s="6"/>
      <c r="AF150" s="6"/>
      <c r="AG150" s="6"/>
      <c r="AH150" s="7">
        <v>0</v>
      </c>
      <c r="AI150" s="6"/>
      <c r="AJ150" s="6"/>
      <c r="AK150" s="6"/>
      <c r="AL150" s="7">
        <v>0</v>
      </c>
      <c r="AM150" s="6"/>
      <c r="AN150" s="6"/>
      <c r="AO150" s="6"/>
      <c r="AP150" s="7">
        <v>0</v>
      </c>
      <c r="AQ150" s="6"/>
      <c r="AR150" s="8"/>
      <c r="AS150" s="8"/>
      <c r="AT150" s="9">
        <v>0</v>
      </c>
      <c r="AU150" s="6"/>
      <c r="AV150" s="8"/>
      <c r="AW150" s="8"/>
      <c r="AX150" s="9">
        <v>0</v>
      </c>
      <c r="AY150" s="8">
        <v>248496.14</v>
      </c>
      <c r="AZ150" s="8">
        <v>262400</v>
      </c>
      <c r="BA150" s="8">
        <v>35</v>
      </c>
      <c r="BB150" s="7">
        <v>28.4103818597561</v>
      </c>
      <c r="BC150" s="10" t="s">
        <v>799</v>
      </c>
      <c r="BD150" s="10" t="s">
        <v>788</v>
      </c>
      <c r="BE150" s="10" t="s">
        <v>806</v>
      </c>
      <c r="BF150" s="10" t="s">
        <v>1037</v>
      </c>
    </row>
    <row r="151" spans="1:58" x14ac:dyDescent="0.2">
      <c r="A151" s="5">
        <v>173248</v>
      </c>
      <c r="B151" s="6" t="s">
        <v>251</v>
      </c>
      <c r="C151" s="6">
        <v>0</v>
      </c>
      <c r="D151" s="6">
        <v>0</v>
      </c>
      <c r="E151" s="6">
        <v>0</v>
      </c>
      <c r="F151" s="7">
        <v>0</v>
      </c>
      <c r="G151" s="6">
        <v>0</v>
      </c>
      <c r="H151" s="6">
        <v>0</v>
      </c>
      <c r="I151" s="6">
        <v>0</v>
      </c>
      <c r="J151" s="7">
        <v>0</v>
      </c>
      <c r="K151" s="6"/>
      <c r="L151" s="6"/>
      <c r="M151" s="6"/>
      <c r="N151" s="7">
        <v>0</v>
      </c>
      <c r="O151" s="6"/>
      <c r="P151" s="6"/>
      <c r="Q151" s="6"/>
      <c r="R151" s="7">
        <v>0</v>
      </c>
      <c r="S151" s="6"/>
      <c r="T151" s="6"/>
      <c r="U151" s="6"/>
      <c r="V151" s="7">
        <v>0</v>
      </c>
      <c r="W151" s="6"/>
      <c r="X151" s="6"/>
      <c r="Y151" s="6"/>
      <c r="Z151" s="7">
        <v>0</v>
      </c>
      <c r="AA151" s="6"/>
      <c r="AB151" s="6"/>
      <c r="AC151" s="6"/>
      <c r="AD151" s="7">
        <v>0</v>
      </c>
      <c r="AE151" s="6"/>
      <c r="AF151" s="6"/>
      <c r="AG151" s="6"/>
      <c r="AH151" s="7">
        <v>0</v>
      </c>
      <c r="AI151" s="6"/>
      <c r="AJ151" s="6"/>
      <c r="AK151" s="6"/>
      <c r="AL151" s="7">
        <v>0</v>
      </c>
      <c r="AM151" s="6"/>
      <c r="AN151" s="6"/>
      <c r="AO151" s="6"/>
      <c r="AP151" s="7">
        <v>0</v>
      </c>
      <c r="AQ151" s="6"/>
      <c r="AR151" s="8"/>
      <c r="AS151" s="8"/>
      <c r="AT151" s="9">
        <v>0</v>
      </c>
      <c r="AU151" s="6"/>
      <c r="AV151" s="8"/>
      <c r="AW151" s="8"/>
      <c r="AX151" s="9">
        <v>0</v>
      </c>
      <c r="AY151" s="8">
        <v>0</v>
      </c>
      <c r="AZ151" s="8">
        <v>0</v>
      </c>
      <c r="BA151" s="8">
        <v>0</v>
      </c>
      <c r="BB151" s="7">
        <v>0</v>
      </c>
      <c r="BC151" s="10" t="s">
        <v>799</v>
      </c>
      <c r="BD151" s="10" t="s">
        <v>788</v>
      </c>
      <c r="BE151" s="10" t="s">
        <v>806</v>
      </c>
      <c r="BF151" s="10" t="s">
        <v>1037</v>
      </c>
    </row>
    <row r="152" spans="1:58" x14ac:dyDescent="0.2">
      <c r="A152" s="5">
        <v>174235</v>
      </c>
      <c r="B152" s="6" t="s">
        <v>95</v>
      </c>
      <c r="C152" s="6">
        <v>399559.19</v>
      </c>
      <c r="D152" s="6">
        <v>0</v>
      </c>
      <c r="E152" s="6">
        <v>0</v>
      </c>
      <c r="F152" s="7">
        <v>0</v>
      </c>
      <c r="G152" s="6">
        <v>299659.19</v>
      </c>
      <c r="H152" s="6">
        <v>0</v>
      </c>
      <c r="I152" s="6">
        <v>0</v>
      </c>
      <c r="J152" s="7">
        <v>0</v>
      </c>
      <c r="K152" s="6"/>
      <c r="L152" s="6"/>
      <c r="M152" s="6"/>
      <c r="N152" s="7">
        <v>0</v>
      </c>
      <c r="O152" s="6"/>
      <c r="P152" s="6"/>
      <c r="Q152" s="6"/>
      <c r="R152" s="7">
        <v>0</v>
      </c>
      <c r="S152" s="6"/>
      <c r="T152" s="6"/>
      <c r="U152" s="6"/>
      <c r="V152" s="7">
        <v>0</v>
      </c>
      <c r="W152" s="6"/>
      <c r="X152" s="6"/>
      <c r="Y152" s="6"/>
      <c r="Z152" s="7">
        <v>0</v>
      </c>
      <c r="AA152" s="6"/>
      <c r="AB152" s="6"/>
      <c r="AC152" s="6"/>
      <c r="AD152" s="7">
        <v>0</v>
      </c>
      <c r="AE152" s="6"/>
      <c r="AF152" s="6"/>
      <c r="AG152" s="6"/>
      <c r="AH152" s="7">
        <v>0</v>
      </c>
      <c r="AI152" s="6"/>
      <c r="AJ152" s="6"/>
      <c r="AK152" s="6"/>
      <c r="AL152" s="7">
        <v>0</v>
      </c>
      <c r="AM152" s="6"/>
      <c r="AN152" s="6"/>
      <c r="AO152" s="6"/>
      <c r="AP152" s="7">
        <v>0</v>
      </c>
      <c r="AQ152" s="6"/>
      <c r="AR152" s="8"/>
      <c r="AS152" s="8"/>
      <c r="AT152" s="9">
        <v>0</v>
      </c>
      <c r="AU152" s="6"/>
      <c r="AV152" s="8"/>
      <c r="AW152" s="8"/>
      <c r="AX152" s="9">
        <v>0</v>
      </c>
      <c r="AY152" s="8">
        <v>699218.38</v>
      </c>
      <c r="AZ152" s="8">
        <v>0</v>
      </c>
      <c r="BA152" s="8">
        <v>0</v>
      </c>
      <c r="BB152" s="7">
        <v>0</v>
      </c>
      <c r="BC152" s="10" t="s">
        <v>799</v>
      </c>
      <c r="BD152" s="10" t="s">
        <v>788</v>
      </c>
      <c r="BE152" s="10" t="s">
        <v>806</v>
      </c>
      <c r="BF152" s="10" t="s">
        <v>1037</v>
      </c>
    </row>
    <row r="153" spans="1:58" x14ac:dyDescent="0.2">
      <c r="A153" s="5">
        <v>176457</v>
      </c>
      <c r="B153" s="6" t="s">
        <v>304</v>
      </c>
      <c r="C153" s="6">
        <v>821530.12</v>
      </c>
      <c r="D153" s="6">
        <v>813700</v>
      </c>
      <c r="E153" s="6">
        <v>105</v>
      </c>
      <c r="F153" s="7">
        <v>30.288685756421287</v>
      </c>
      <c r="G153" s="6">
        <v>954980.12</v>
      </c>
      <c r="H153" s="6">
        <v>1028900</v>
      </c>
      <c r="I153" s="6">
        <v>135</v>
      </c>
      <c r="J153" s="7">
        <v>28.772848401205174</v>
      </c>
      <c r="K153" s="6"/>
      <c r="L153" s="6"/>
      <c r="M153" s="6"/>
      <c r="N153" s="7">
        <v>0</v>
      </c>
      <c r="O153" s="6"/>
      <c r="P153" s="6"/>
      <c r="Q153" s="6"/>
      <c r="R153" s="7">
        <v>0</v>
      </c>
      <c r="S153" s="6"/>
      <c r="T153" s="6"/>
      <c r="U153" s="6"/>
      <c r="V153" s="7">
        <v>0</v>
      </c>
      <c r="W153" s="6"/>
      <c r="X153" s="6"/>
      <c r="Y153" s="6"/>
      <c r="Z153" s="7">
        <v>0</v>
      </c>
      <c r="AA153" s="6"/>
      <c r="AB153" s="6"/>
      <c r="AC153" s="6"/>
      <c r="AD153" s="7">
        <v>0</v>
      </c>
      <c r="AE153" s="6"/>
      <c r="AF153" s="6"/>
      <c r="AG153" s="6"/>
      <c r="AH153" s="7">
        <v>0</v>
      </c>
      <c r="AI153" s="6"/>
      <c r="AJ153" s="6"/>
      <c r="AK153" s="6"/>
      <c r="AL153" s="7">
        <v>0</v>
      </c>
      <c r="AM153" s="6"/>
      <c r="AN153" s="6"/>
      <c r="AO153" s="6"/>
      <c r="AP153" s="7">
        <v>0</v>
      </c>
      <c r="AQ153" s="6"/>
      <c r="AR153" s="8"/>
      <c r="AS153" s="8"/>
      <c r="AT153" s="9">
        <v>0</v>
      </c>
      <c r="AU153" s="6"/>
      <c r="AV153" s="8"/>
      <c r="AW153" s="8"/>
      <c r="AX153" s="9">
        <v>0</v>
      </c>
      <c r="AY153" s="8">
        <v>1776510.24</v>
      </c>
      <c r="AZ153" s="8">
        <v>1842600</v>
      </c>
      <c r="BA153" s="8">
        <v>240</v>
      </c>
      <c r="BB153" s="7">
        <v>28.923970042331486</v>
      </c>
      <c r="BC153" s="10" t="s">
        <v>799</v>
      </c>
      <c r="BD153" s="10" t="s">
        <v>788</v>
      </c>
      <c r="BE153" s="10" t="s">
        <v>806</v>
      </c>
      <c r="BF153" s="10" t="s">
        <v>1037</v>
      </c>
    </row>
    <row r="154" spans="1:58" x14ac:dyDescent="0.2">
      <c r="A154" s="5">
        <v>178571</v>
      </c>
      <c r="B154" s="6" t="s">
        <v>381</v>
      </c>
      <c r="C154" s="6">
        <v>102109.63</v>
      </c>
      <c r="D154" s="6">
        <v>120100</v>
      </c>
      <c r="E154" s="6">
        <v>15</v>
      </c>
      <c r="F154" s="7">
        <v>25.506152373022481</v>
      </c>
      <c r="G154" s="6">
        <v>-0.37</v>
      </c>
      <c r="H154" s="6">
        <v>0</v>
      </c>
      <c r="I154" s="6">
        <v>0</v>
      </c>
      <c r="J154" s="7">
        <v>0</v>
      </c>
      <c r="K154" s="6"/>
      <c r="L154" s="6"/>
      <c r="M154" s="6"/>
      <c r="N154" s="7">
        <v>0</v>
      </c>
      <c r="O154" s="6"/>
      <c r="P154" s="6"/>
      <c r="Q154" s="6"/>
      <c r="R154" s="7">
        <v>0</v>
      </c>
      <c r="S154" s="6"/>
      <c r="T154" s="6"/>
      <c r="U154" s="6"/>
      <c r="V154" s="7">
        <v>0</v>
      </c>
      <c r="W154" s="6"/>
      <c r="X154" s="6"/>
      <c r="Y154" s="6"/>
      <c r="Z154" s="7">
        <v>0</v>
      </c>
      <c r="AA154" s="6"/>
      <c r="AB154" s="6"/>
      <c r="AC154" s="6"/>
      <c r="AD154" s="7">
        <v>0</v>
      </c>
      <c r="AE154" s="6"/>
      <c r="AF154" s="6"/>
      <c r="AG154" s="6"/>
      <c r="AH154" s="7">
        <v>0</v>
      </c>
      <c r="AI154" s="6"/>
      <c r="AJ154" s="6"/>
      <c r="AK154" s="6"/>
      <c r="AL154" s="7">
        <v>0</v>
      </c>
      <c r="AM154" s="6"/>
      <c r="AN154" s="6"/>
      <c r="AO154" s="6"/>
      <c r="AP154" s="7">
        <v>0</v>
      </c>
      <c r="AQ154" s="6"/>
      <c r="AR154" s="8"/>
      <c r="AS154" s="8"/>
      <c r="AT154" s="9">
        <v>0</v>
      </c>
      <c r="AU154" s="6"/>
      <c r="AV154" s="8"/>
      <c r="AW154" s="8"/>
      <c r="AX154" s="9">
        <v>0</v>
      </c>
      <c r="AY154" s="8">
        <v>102109.26000000001</v>
      </c>
      <c r="AZ154" s="8">
        <v>120100</v>
      </c>
      <c r="BA154" s="8">
        <v>15</v>
      </c>
      <c r="BB154" s="7">
        <v>25.506059950041632</v>
      </c>
      <c r="BC154" s="10" t="s">
        <v>799</v>
      </c>
      <c r="BD154" s="10" t="s">
        <v>788</v>
      </c>
      <c r="BE154" s="10" t="s">
        <v>806</v>
      </c>
      <c r="BF154" s="10" t="s">
        <v>1037</v>
      </c>
    </row>
    <row r="155" spans="1:58" x14ac:dyDescent="0.2">
      <c r="A155" s="5">
        <v>178660</v>
      </c>
      <c r="B155" s="6" t="s">
        <v>384</v>
      </c>
      <c r="C155" s="6">
        <v>-464.2</v>
      </c>
      <c r="D155" s="6">
        <v>39450</v>
      </c>
      <c r="E155" s="6">
        <v>5</v>
      </c>
      <c r="F155" s="7">
        <v>-0.35300380228136879</v>
      </c>
      <c r="G155" s="6">
        <v>95485.81</v>
      </c>
      <c r="H155" s="6">
        <v>139325</v>
      </c>
      <c r="I155" s="6">
        <v>17.5</v>
      </c>
      <c r="J155" s="7">
        <v>21.245721227346134</v>
      </c>
      <c r="K155" s="6"/>
      <c r="L155" s="6"/>
      <c r="M155" s="6"/>
      <c r="N155" s="7">
        <v>0</v>
      </c>
      <c r="O155" s="6"/>
      <c r="P155" s="6"/>
      <c r="Q155" s="6"/>
      <c r="R155" s="7">
        <v>0</v>
      </c>
      <c r="S155" s="6"/>
      <c r="T155" s="6"/>
      <c r="U155" s="6"/>
      <c r="V155" s="7">
        <v>0</v>
      </c>
      <c r="W155" s="6"/>
      <c r="X155" s="6"/>
      <c r="Y155" s="6"/>
      <c r="Z155" s="7">
        <v>0</v>
      </c>
      <c r="AA155" s="6"/>
      <c r="AB155" s="6"/>
      <c r="AC155" s="6"/>
      <c r="AD155" s="7">
        <v>0</v>
      </c>
      <c r="AE155" s="6"/>
      <c r="AF155" s="6"/>
      <c r="AG155" s="6"/>
      <c r="AH155" s="7">
        <v>0</v>
      </c>
      <c r="AI155" s="6"/>
      <c r="AJ155" s="6"/>
      <c r="AK155" s="6"/>
      <c r="AL155" s="7">
        <v>0</v>
      </c>
      <c r="AM155" s="6"/>
      <c r="AN155" s="6"/>
      <c r="AO155" s="6"/>
      <c r="AP155" s="7">
        <v>0</v>
      </c>
      <c r="AQ155" s="6"/>
      <c r="AR155" s="8"/>
      <c r="AS155" s="8"/>
      <c r="AT155" s="9">
        <v>0</v>
      </c>
      <c r="AU155" s="6"/>
      <c r="AV155" s="8"/>
      <c r="AW155" s="8"/>
      <c r="AX155" s="9">
        <v>0</v>
      </c>
      <c r="AY155" s="8">
        <v>95021.61</v>
      </c>
      <c r="AZ155" s="8">
        <v>178775</v>
      </c>
      <c r="BA155" s="8">
        <v>22.5</v>
      </c>
      <c r="BB155" s="7">
        <v>15.945452663963081</v>
      </c>
      <c r="BC155" s="10" t="s">
        <v>799</v>
      </c>
      <c r="BD155" s="10" t="s">
        <v>788</v>
      </c>
      <c r="BE155" s="10" t="s">
        <v>806</v>
      </c>
      <c r="BF155" s="10" t="s">
        <v>1037</v>
      </c>
    </row>
    <row r="156" spans="1:58" x14ac:dyDescent="0.2">
      <c r="A156" s="5">
        <v>203057</v>
      </c>
      <c r="B156" s="6" t="s">
        <v>495</v>
      </c>
      <c r="C156" s="6">
        <v>-2819.99</v>
      </c>
      <c r="D156" s="6">
        <v>0</v>
      </c>
      <c r="E156" s="6">
        <v>0</v>
      </c>
      <c r="F156" s="7">
        <v>0</v>
      </c>
      <c r="G156" s="6">
        <v>-2819.99</v>
      </c>
      <c r="H156" s="6">
        <v>0</v>
      </c>
      <c r="I156" s="6">
        <v>0</v>
      </c>
      <c r="J156" s="7">
        <v>0</v>
      </c>
      <c r="K156" s="6"/>
      <c r="L156" s="6"/>
      <c r="M156" s="6"/>
      <c r="N156" s="7">
        <v>0</v>
      </c>
      <c r="O156" s="6"/>
      <c r="P156" s="6"/>
      <c r="Q156" s="6"/>
      <c r="R156" s="7">
        <v>0</v>
      </c>
      <c r="S156" s="6"/>
      <c r="T156" s="6"/>
      <c r="U156" s="6"/>
      <c r="V156" s="7">
        <v>0</v>
      </c>
      <c r="W156" s="6"/>
      <c r="X156" s="6"/>
      <c r="Y156" s="6"/>
      <c r="Z156" s="7">
        <v>0</v>
      </c>
      <c r="AA156" s="6"/>
      <c r="AB156" s="6"/>
      <c r="AC156" s="6"/>
      <c r="AD156" s="7">
        <v>0</v>
      </c>
      <c r="AE156" s="6"/>
      <c r="AF156" s="6"/>
      <c r="AG156" s="6"/>
      <c r="AH156" s="7">
        <v>0</v>
      </c>
      <c r="AI156" s="6"/>
      <c r="AJ156" s="6"/>
      <c r="AK156" s="6"/>
      <c r="AL156" s="7">
        <v>0</v>
      </c>
      <c r="AM156" s="6"/>
      <c r="AN156" s="6"/>
      <c r="AO156" s="6"/>
      <c r="AP156" s="7">
        <v>0</v>
      </c>
      <c r="AQ156" s="6"/>
      <c r="AR156" s="8"/>
      <c r="AS156" s="8"/>
      <c r="AT156" s="9">
        <v>0</v>
      </c>
      <c r="AU156" s="6"/>
      <c r="AV156" s="8"/>
      <c r="AW156" s="8"/>
      <c r="AX156" s="9">
        <v>0</v>
      </c>
      <c r="AY156" s="8">
        <v>-5639.98</v>
      </c>
      <c r="AZ156" s="8">
        <v>0</v>
      </c>
      <c r="BA156" s="8">
        <v>0</v>
      </c>
      <c r="BB156" s="7">
        <v>0</v>
      </c>
      <c r="BC156" s="10" t="s">
        <v>799</v>
      </c>
      <c r="BD156" s="10" t="s">
        <v>788</v>
      </c>
      <c r="BE156" s="10" t="s">
        <v>806</v>
      </c>
      <c r="BF156" s="10" t="s">
        <v>1037</v>
      </c>
    </row>
    <row r="157" spans="1:58" x14ac:dyDescent="0.2">
      <c r="A157" s="5">
        <v>203455</v>
      </c>
      <c r="B157" s="6" t="s">
        <v>508</v>
      </c>
      <c r="C157" s="6">
        <v>584282.09</v>
      </c>
      <c r="D157" s="6">
        <v>667100</v>
      </c>
      <c r="E157" s="6">
        <v>90</v>
      </c>
      <c r="F157" s="7">
        <v>26.275614900314793</v>
      </c>
      <c r="G157" s="6">
        <v>113753.09</v>
      </c>
      <c r="H157" s="6">
        <v>0</v>
      </c>
      <c r="I157" s="6">
        <v>0</v>
      </c>
      <c r="J157" s="7">
        <v>0</v>
      </c>
      <c r="K157" s="6"/>
      <c r="L157" s="6"/>
      <c r="M157" s="6"/>
      <c r="N157" s="7">
        <v>0</v>
      </c>
      <c r="O157" s="6"/>
      <c r="P157" s="6"/>
      <c r="Q157" s="6"/>
      <c r="R157" s="7">
        <v>0</v>
      </c>
      <c r="S157" s="6"/>
      <c r="T157" s="6"/>
      <c r="U157" s="6"/>
      <c r="V157" s="7">
        <v>0</v>
      </c>
      <c r="W157" s="6"/>
      <c r="X157" s="6"/>
      <c r="Y157" s="6"/>
      <c r="Z157" s="7">
        <v>0</v>
      </c>
      <c r="AA157" s="6"/>
      <c r="AB157" s="6"/>
      <c r="AC157" s="6"/>
      <c r="AD157" s="7">
        <v>0</v>
      </c>
      <c r="AE157" s="6"/>
      <c r="AF157" s="6"/>
      <c r="AG157" s="6"/>
      <c r="AH157" s="7">
        <v>0</v>
      </c>
      <c r="AI157" s="6"/>
      <c r="AJ157" s="6"/>
      <c r="AK157" s="6"/>
      <c r="AL157" s="7">
        <v>0</v>
      </c>
      <c r="AM157" s="6"/>
      <c r="AN157" s="6"/>
      <c r="AO157" s="6"/>
      <c r="AP157" s="7">
        <v>0</v>
      </c>
      <c r="AQ157" s="6"/>
      <c r="AR157" s="8"/>
      <c r="AS157" s="8"/>
      <c r="AT157" s="9">
        <v>0</v>
      </c>
      <c r="AU157" s="6"/>
      <c r="AV157" s="8"/>
      <c r="AW157" s="8"/>
      <c r="AX157" s="9">
        <v>0</v>
      </c>
      <c r="AY157" s="8">
        <v>698035.17999999993</v>
      </c>
      <c r="AZ157" s="8">
        <v>667100</v>
      </c>
      <c r="BA157" s="8">
        <v>90</v>
      </c>
      <c r="BB157" s="7">
        <v>31.391178833758051</v>
      </c>
      <c r="BC157" s="10" t="s">
        <v>799</v>
      </c>
      <c r="BD157" s="10" t="s">
        <v>788</v>
      </c>
      <c r="BE157" s="10" t="s">
        <v>806</v>
      </c>
      <c r="BF157" s="10" t="s">
        <v>1037</v>
      </c>
    </row>
    <row r="158" spans="1:58" x14ac:dyDescent="0.2">
      <c r="A158" s="5">
        <v>203520</v>
      </c>
      <c r="B158" s="6" t="s">
        <v>510</v>
      </c>
      <c r="C158" s="6">
        <v>322615.8</v>
      </c>
      <c r="D158" s="6">
        <v>277900</v>
      </c>
      <c r="E158" s="6">
        <v>35</v>
      </c>
      <c r="F158" s="7">
        <v>34.827182439726514</v>
      </c>
      <c r="G158" s="6">
        <v>119910.8</v>
      </c>
      <c r="H158" s="6">
        <v>130799</v>
      </c>
      <c r="I158" s="6">
        <v>16.100000000000001</v>
      </c>
      <c r="J158" s="7">
        <v>28.41944357372763</v>
      </c>
      <c r="K158" s="6"/>
      <c r="L158" s="6"/>
      <c r="M158" s="6"/>
      <c r="N158" s="7">
        <v>0</v>
      </c>
      <c r="O158" s="6"/>
      <c r="P158" s="6"/>
      <c r="Q158" s="6"/>
      <c r="R158" s="7">
        <v>0</v>
      </c>
      <c r="S158" s="6"/>
      <c r="T158" s="6"/>
      <c r="U158" s="6"/>
      <c r="V158" s="7">
        <v>0</v>
      </c>
      <c r="W158" s="6"/>
      <c r="X158" s="6"/>
      <c r="Y158" s="6"/>
      <c r="Z158" s="7">
        <v>0</v>
      </c>
      <c r="AA158" s="6"/>
      <c r="AB158" s="6"/>
      <c r="AC158" s="6"/>
      <c r="AD158" s="7">
        <v>0</v>
      </c>
      <c r="AE158" s="6"/>
      <c r="AF158" s="6"/>
      <c r="AG158" s="6"/>
      <c r="AH158" s="7">
        <v>0</v>
      </c>
      <c r="AI158" s="6"/>
      <c r="AJ158" s="6"/>
      <c r="AK158" s="6"/>
      <c r="AL158" s="7">
        <v>0</v>
      </c>
      <c r="AM158" s="6"/>
      <c r="AN158" s="6"/>
      <c r="AO158" s="6"/>
      <c r="AP158" s="7">
        <v>0</v>
      </c>
      <c r="AQ158" s="6"/>
      <c r="AR158" s="8"/>
      <c r="AS158" s="8"/>
      <c r="AT158" s="9">
        <v>0</v>
      </c>
      <c r="AU158" s="6"/>
      <c r="AV158" s="8"/>
      <c r="AW158" s="8"/>
      <c r="AX158" s="9">
        <v>0</v>
      </c>
      <c r="AY158" s="8">
        <v>442526.6</v>
      </c>
      <c r="AZ158" s="8">
        <v>408699</v>
      </c>
      <c r="BA158" s="8">
        <v>51.1</v>
      </c>
      <c r="BB158" s="7">
        <v>32.483069447197082</v>
      </c>
      <c r="BC158" s="10" t="s">
        <v>799</v>
      </c>
      <c r="BD158" s="10" t="s">
        <v>788</v>
      </c>
      <c r="BE158" s="10" t="s">
        <v>806</v>
      </c>
      <c r="BF158" s="10" t="s">
        <v>1037</v>
      </c>
    </row>
    <row r="159" spans="1:58" x14ac:dyDescent="0.2">
      <c r="A159" s="5">
        <v>203770</v>
      </c>
      <c r="B159" s="6" t="s">
        <v>519</v>
      </c>
      <c r="C159" s="6">
        <v>-840</v>
      </c>
      <c r="D159" s="6">
        <v>0</v>
      </c>
      <c r="E159" s="6">
        <v>0</v>
      </c>
      <c r="F159" s="7">
        <v>0</v>
      </c>
      <c r="G159" s="6">
        <v>-840</v>
      </c>
      <c r="H159" s="6">
        <v>0</v>
      </c>
      <c r="I159" s="6">
        <v>0</v>
      </c>
      <c r="J159" s="7">
        <v>0</v>
      </c>
      <c r="K159" s="6"/>
      <c r="L159" s="6"/>
      <c r="M159" s="6"/>
      <c r="N159" s="7">
        <v>0</v>
      </c>
      <c r="O159" s="6"/>
      <c r="P159" s="6"/>
      <c r="Q159" s="6"/>
      <c r="R159" s="7">
        <v>0</v>
      </c>
      <c r="S159" s="6"/>
      <c r="T159" s="6"/>
      <c r="U159" s="6"/>
      <c r="V159" s="7">
        <v>0</v>
      </c>
      <c r="W159" s="6"/>
      <c r="X159" s="6"/>
      <c r="Y159" s="6"/>
      <c r="Z159" s="7">
        <v>0</v>
      </c>
      <c r="AA159" s="6"/>
      <c r="AB159" s="6"/>
      <c r="AC159" s="6"/>
      <c r="AD159" s="7">
        <v>0</v>
      </c>
      <c r="AE159" s="6"/>
      <c r="AF159" s="6"/>
      <c r="AG159" s="6"/>
      <c r="AH159" s="7">
        <v>0</v>
      </c>
      <c r="AI159" s="6"/>
      <c r="AJ159" s="6"/>
      <c r="AK159" s="6"/>
      <c r="AL159" s="7">
        <v>0</v>
      </c>
      <c r="AM159" s="6"/>
      <c r="AN159" s="6"/>
      <c r="AO159" s="6"/>
      <c r="AP159" s="7">
        <v>0</v>
      </c>
      <c r="AQ159" s="6"/>
      <c r="AR159" s="8"/>
      <c r="AS159" s="8"/>
      <c r="AT159" s="9">
        <v>0</v>
      </c>
      <c r="AU159" s="6"/>
      <c r="AV159" s="8"/>
      <c r="AW159" s="8"/>
      <c r="AX159" s="9">
        <v>0</v>
      </c>
      <c r="AY159" s="8">
        <v>-1680</v>
      </c>
      <c r="AZ159" s="8">
        <v>0</v>
      </c>
      <c r="BA159" s="8">
        <v>0</v>
      </c>
      <c r="BB159" s="7">
        <v>0</v>
      </c>
      <c r="BC159" s="10" t="s">
        <v>799</v>
      </c>
      <c r="BD159" s="10" t="s">
        <v>788</v>
      </c>
      <c r="BE159" s="10" t="s">
        <v>806</v>
      </c>
      <c r="BF159" s="10" t="s">
        <v>1037</v>
      </c>
    </row>
    <row r="160" spans="1:58" x14ac:dyDescent="0.2">
      <c r="A160" s="5">
        <v>204422</v>
      </c>
      <c r="B160" s="6" t="s">
        <v>528</v>
      </c>
      <c r="C160" s="6">
        <v>-20543</v>
      </c>
      <c r="D160" s="6">
        <v>492600</v>
      </c>
      <c r="E160" s="6">
        <v>65</v>
      </c>
      <c r="F160" s="7">
        <v>-1.2510962241169306</v>
      </c>
      <c r="G160" s="6">
        <v>234057</v>
      </c>
      <c r="H160" s="6">
        <v>267900</v>
      </c>
      <c r="I160" s="6">
        <v>35</v>
      </c>
      <c r="J160" s="7">
        <v>27.083863381858901</v>
      </c>
      <c r="K160" s="6"/>
      <c r="L160" s="6"/>
      <c r="M160" s="6"/>
      <c r="N160" s="7">
        <v>0</v>
      </c>
      <c r="O160" s="6"/>
      <c r="P160" s="6"/>
      <c r="Q160" s="6"/>
      <c r="R160" s="7">
        <v>0</v>
      </c>
      <c r="S160" s="6"/>
      <c r="T160" s="6"/>
      <c r="U160" s="6"/>
      <c r="V160" s="7">
        <v>0</v>
      </c>
      <c r="W160" s="6"/>
      <c r="X160" s="6"/>
      <c r="Y160" s="6"/>
      <c r="Z160" s="7">
        <v>0</v>
      </c>
      <c r="AA160" s="6"/>
      <c r="AB160" s="6"/>
      <c r="AC160" s="6"/>
      <c r="AD160" s="7">
        <v>0</v>
      </c>
      <c r="AE160" s="6"/>
      <c r="AF160" s="6"/>
      <c r="AG160" s="6"/>
      <c r="AH160" s="7">
        <v>0</v>
      </c>
      <c r="AI160" s="6"/>
      <c r="AJ160" s="6"/>
      <c r="AK160" s="6"/>
      <c r="AL160" s="7">
        <v>0</v>
      </c>
      <c r="AM160" s="6"/>
      <c r="AN160" s="6"/>
      <c r="AO160" s="6"/>
      <c r="AP160" s="7">
        <v>0</v>
      </c>
      <c r="AQ160" s="6"/>
      <c r="AR160" s="8"/>
      <c r="AS160" s="8"/>
      <c r="AT160" s="9">
        <v>0</v>
      </c>
      <c r="AU160" s="6"/>
      <c r="AV160" s="8"/>
      <c r="AW160" s="8"/>
      <c r="AX160" s="9">
        <v>0</v>
      </c>
      <c r="AY160" s="8">
        <v>213514</v>
      </c>
      <c r="AZ160" s="8">
        <v>760500</v>
      </c>
      <c r="BA160" s="8">
        <v>100</v>
      </c>
      <c r="BB160" s="7">
        <v>8.4226429980276141</v>
      </c>
      <c r="BC160" s="10" t="s">
        <v>799</v>
      </c>
      <c r="BD160" s="10" t="s">
        <v>788</v>
      </c>
      <c r="BE160" s="10" t="s">
        <v>806</v>
      </c>
      <c r="BF160" s="10" t="s">
        <v>1037</v>
      </c>
    </row>
    <row r="161" spans="1:58" x14ac:dyDescent="0.2">
      <c r="A161" s="5">
        <v>204566</v>
      </c>
      <c r="B161" s="6" t="s">
        <v>533</v>
      </c>
      <c r="C161" s="6">
        <v>-6790</v>
      </c>
      <c r="D161" s="6">
        <v>0</v>
      </c>
      <c r="E161" s="6">
        <v>0</v>
      </c>
      <c r="F161" s="7">
        <v>0</v>
      </c>
      <c r="G161" s="6">
        <v>-6790</v>
      </c>
      <c r="H161" s="6">
        <v>0</v>
      </c>
      <c r="I161" s="6">
        <v>0</v>
      </c>
      <c r="J161" s="7">
        <v>0</v>
      </c>
      <c r="K161" s="6"/>
      <c r="L161" s="6"/>
      <c r="M161" s="6"/>
      <c r="N161" s="7">
        <v>0</v>
      </c>
      <c r="O161" s="6"/>
      <c r="P161" s="6"/>
      <c r="Q161" s="6"/>
      <c r="R161" s="7">
        <v>0</v>
      </c>
      <c r="S161" s="6"/>
      <c r="T161" s="6"/>
      <c r="U161" s="6"/>
      <c r="V161" s="7">
        <v>0</v>
      </c>
      <c r="W161" s="6"/>
      <c r="X161" s="6"/>
      <c r="Y161" s="6"/>
      <c r="Z161" s="7">
        <v>0</v>
      </c>
      <c r="AA161" s="6"/>
      <c r="AB161" s="6"/>
      <c r="AC161" s="6"/>
      <c r="AD161" s="7">
        <v>0</v>
      </c>
      <c r="AE161" s="6"/>
      <c r="AF161" s="6"/>
      <c r="AG161" s="6"/>
      <c r="AH161" s="7">
        <v>0</v>
      </c>
      <c r="AI161" s="6"/>
      <c r="AJ161" s="6"/>
      <c r="AK161" s="6"/>
      <c r="AL161" s="7">
        <v>0</v>
      </c>
      <c r="AM161" s="6"/>
      <c r="AN161" s="6"/>
      <c r="AO161" s="6"/>
      <c r="AP161" s="7">
        <v>0</v>
      </c>
      <c r="AQ161" s="6"/>
      <c r="AR161" s="8"/>
      <c r="AS161" s="8"/>
      <c r="AT161" s="9">
        <v>0</v>
      </c>
      <c r="AU161" s="6"/>
      <c r="AV161" s="8"/>
      <c r="AW161" s="8"/>
      <c r="AX161" s="9">
        <v>0</v>
      </c>
      <c r="AY161" s="8">
        <v>-13580</v>
      </c>
      <c r="AZ161" s="8">
        <v>0</v>
      </c>
      <c r="BA161" s="8">
        <v>0</v>
      </c>
      <c r="BB161" s="7">
        <v>0</v>
      </c>
      <c r="BC161" s="10" t="s">
        <v>799</v>
      </c>
      <c r="BD161" s="10" t="s">
        <v>788</v>
      </c>
      <c r="BE161" s="10" t="s">
        <v>806</v>
      </c>
      <c r="BF161" s="10" t="s">
        <v>1037</v>
      </c>
    </row>
    <row r="162" spans="1:58" x14ac:dyDescent="0.2">
      <c r="A162" s="5">
        <v>206102</v>
      </c>
      <c r="B162" s="6" t="s">
        <v>566</v>
      </c>
      <c r="C162" s="6">
        <v>1118191.23</v>
      </c>
      <c r="D162" s="6">
        <v>1285340</v>
      </c>
      <c r="E162" s="6">
        <v>156</v>
      </c>
      <c r="F162" s="7">
        <v>26.098726329220284</v>
      </c>
      <c r="G162" s="6">
        <v>913697.25</v>
      </c>
      <c r="H162" s="6">
        <v>1285721.5</v>
      </c>
      <c r="I162" s="6">
        <v>162.35</v>
      </c>
      <c r="J162" s="7">
        <v>22.030132303146519</v>
      </c>
      <c r="K162" s="6"/>
      <c r="L162" s="6"/>
      <c r="M162" s="6"/>
      <c r="N162" s="7">
        <v>0</v>
      </c>
      <c r="O162" s="6"/>
      <c r="P162" s="6"/>
      <c r="Q162" s="6"/>
      <c r="R162" s="7">
        <v>0</v>
      </c>
      <c r="S162" s="6"/>
      <c r="T162" s="6"/>
      <c r="U162" s="6"/>
      <c r="V162" s="7">
        <v>0</v>
      </c>
      <c r="W162" s="6"/>
      <c r="X162" s="6"/>
      <c r="Y162" s="6"/>
      <c r="Z162" s="7">
        <v>0</v>
      </c>
      <c r="AA162" s="6"/>
      <c r="AB162" s="6"/>
      <c r="AC162" s="6"/>
      <c r="AD162" s="7">
        <v>0</v>
      </c>
      <c r="AE162" s="6"/>
      <c r="AF162" s="6"/>
      <c r="AG162" s="6"/>
      <c r="AH162" s="7">
        <v>0</v>
      </c>
      <c r="AI162" s="6"/>
      <c r="AJ162" s="6"/>
      <c r="AK162" s="6"/>
      <c r="AL162" s="7">
        <v>0</v>
      </c>
      <c r="AM162" s="6"/>
      <c r="AN162" s="6"/>
      <c r="AO162" s="6"/>
      <c r="AP162" s="7">
        <v>0</v>
      </c>
      <c r="AQ162" s="6"/>
      <c r="AR162" s="8"/>
      <c r="AS162" s="8"/>
      <c r="AT162" s="9">
        <v>0</v>
      </c>
      <c r="AU162" s="6"/>
      <c r="AV162" s="8"/>
      <c r="AW162" s="8"/>
      <c r="AX162" s="9">
        <v>0</v>
      </c>
      <c r="AY162" s="8">
        <v>2031888.48</v>
      </c>
      <c r="AZ162" s="8">
        <v>2571061.5</v>
      </c>
      <c r="BA162" s="8">
        <v>318.35000000000002</v>
      </c>
      <c r="BB162" s="7">
        <v>23.708750024065935</v>
      </c>
      <c r="BC162" s="10" t="s">
        <v>799</v>
      </c>
      <c r="BD162" s="10" t="s">
        <v>788</v>
      </c>
      <c r="BE162" s="10" t="s">
        <v>806</v>
      </c>
      <c r="BF162" s="10" t="s">
        <v>1037</v>
      </c>
    </row>
    <row r="163" spans="1:58" x14ac:dyDescent="0.2">
      <c r="A163" s="5">
        <v>207379</v>
      </c>
      <c r="B163" s="6" t="s">
        <v>591</v>
      </c>
      <c r="C163" s="6">
        <v>692301.12</v>
      </c>
      <c r="D163" s="6">
        <v>1157825</v>
      </c>
      <c r="E163" s="6">
        <v>142.5</v>
      </c>
      <c r="F163" s="7">
        <v>17.937973009738087</v>
      </c>
      <c r="G163" s="6">
        <v>566453.63</v>
      </c>
      <c r="H163" s="6">
        <v>911154.5</v>
      </c>
      <c r="I163" s="6">
        <v>112.55</v>
      </c>
      <c r="J163" s="7">
        <v>19.272321576637111</v>
      </c>
      <c r="K163" s="6"/>
      <c r="L163" s="6"/>
      <c r="M163" s="6"/>
      <c r="N163" s="7">
        <v>0</v>
      </c>
      <c r="O163" s="6"/>
      <c r="P163" s="6"/>
      <c r="Q163" s="6"/>
      <c r="R163" s="7">
        <v>0</v>
      </c>
      <c r="S163" s="6"/>
      <c r="T163" s="6"/>
      <c r="U163" s="6"/>
      <c r="V163" s="7">
        <v>0</v>
      </c>
      <c r="W163" s="6"/>
      <c r="X163" s="6"/>
      <c r="Y163" s="6"/>
      <c r="Z163" s="7">
        <v>0</v>
      </c>
      <c r="AA163" s="6"/>
      <c r="AB163" s="6"/>
      <c r="AC163" s="6"/>
      <c r="AD163" s="7">
        <v>0</v>
      </c>
      <c r="AE163" s="6"/>
      <c r="AF163" s="6"/>
      <c r="AG163" s="6"/>
      <c r="AH163" s="7">
        <v>0</v>
      </c>
      <c r="AI163" s="6"/>
      <c r="AJ163" s="6"/>
      <c r="AK163" s="6"/>
      <c r="AL163" s="7">
        <v>0</v>
      </c>
      <c r="AM163" s="6"/>
      <c r="AN163" s="6"/>
      <c r="AO163" s="6"/>
      <c r="AP163" s="7">
        <v>0</v>
      </c>
      <c r="AQ163" s="6"/>
      <c r="AR163" s="8"/>
      <c r="AS163" s="8"/>
      <c r="AT163" s="9">
        <v>0</v>
      </c>
      <c r="AU163" s="6"/>
      <c r="AV163" s="8"/>
      <c r="AW163" s="8"/>
      <c r="AX163" s="9">
        <v>0</v>
      </c>
      <c r="AY163" s="8">
        <v>1258754.75</v>
      </c>
      <c r="AZ163" s="8">
        <v>2068979.5</v>
      </c>
      <c r="BA163" s="8">
        <v>255.05</v>
      </c>
      <c r="BB163" s="7">
        <v>18.251820523112965</v>
      </c>
      <c r="BC163" s="10" t="s">
        <v>799</v>
      </c>
      <c r="BD163" s="10" t="s">
        <v>788</v>
      </c>
      <c r="BE163" s="10" t="s">
        <v>806</v>
      </c>
      <c r="BF163" s="10" t="s">
        <v>1037</v>
      </c>
    </row>
    <row r="164" spans="1:58" x14ac:dyDescent="0.2">
      <c r="A164" s="5">
        <v>208628</v>
      </c>
      <c r="B164" s="6" t="s">
        <v>626</v>
      </c>
      <c r="C164" s="6">
        <v>805429.02</v>
      </c>
      <c r="D164" s="6">
        <v>1339300</v>
      </c>
      <c r="E164" s="6">
        <v>170</v>
      </c>
      <c r="F164" s="7">
        <v>18.0414176062122</v>
      </c>
      <c r="G164" s="6">
        <v>702362</v>
      </c>
      <c r="H164" s="6">
        <v>1035485</v>
      </c>
      <c r="I164" s="6">
        <v>130.5</v>
      </c>
      <c r="J164" s="7">
        <v>21.027076201007258</v>
      </c>
      <c r="K164" s="6"/>
      <c r="L164" s="6"/>
      <c r="M164" s="6"/>
      <c r="N164" s="7">
        <v>0</v>
      </c>
      <c r="O164" s="6"/>
      <c r="P164" s="6"/>
      <c r="Q164" s="6"/>
      <c r="R164" s="7">
        <v>0</v>
      </c>
      <c r="S164" s="6"/>
      <c r="T164" s="6"/>
      <c r="U164" s="6"/>
      <c r="V164" s="7">
        <v>0</v>
      </c>
      <c r="W164" s="6"/>
      <c r="X164" s="6"/>
      <c r="Y164" s="6"/>
      <c r="Z164" s="7">
        <v>0</v>
      </c>
      <c r="AA164" s="6"/>
      <c r="AB164" s="6"/>
      <c r="AC164" s="6"/>
      <c r="AD164" s="7">
        <v>0</v>
      </c>
      <c r="AE164" s="6"/>
      <c r="AF164" s="6"/>
      <c r="AG164" s="6"/>
      <c r="AH164" s="7">
        <v>0</v>
      </c>
      <c r="AI164" s="6"/>
      <c r="AJ164" s="6"/>
      <c r="AK164" s="6"/>
      <c r="AL164" s="7">
        <v>0</v>
      </c>
      <c r="AM164" s="6"/>
      <c r="AN164" s="6"/>
      <c r="AO164" s="6"/>
      <c r="AP164" s="7">
        <v>0</v>
      </c>
      <c r="AQ164" s="6"/>
      <c r="AR164" s="8"/>
      <c r="AS164" s="8"/>
      <c r="AT164" s="9">
        <v>0</v>
      </c>
      <c r="AU164" s="6"/>
      <c r="AV164" s="8"/>
      <c r="AW164" s="8"/>
      <c r="AX164" s="9">
        <v>0</v>
      </c>
      <c r="AY164" s="8">
        <v>1507791.02</v>
      </c>
      <c r="AZ164" s="8">
        <v>2374785</v>
      </c>
      <c r="BA164" s="8">
        <v>300.5</v>
      </c>
      <c r="BB164" s="7">
        <v>19.047505605770628</v>
      </c>
      <c r="BC164" s="10" t="s">
        <v>799</v>
      </c>
      <c r="BD164" s="10" t="s">
        <v>788</v>
      </c>
      <c r="BE164" s="10" t="s">
        <v>806</v>
      </c>
      <c r="BF164" s="10" t="s">
        <v>1037</v>
      </c>
    </row>
    <row r="165" spans="1:58" x14ac:dyDescent="0.2">
      <c r="A165" s="5">
        <v>208809</v>
      </c>
      <c r="B165" s="6" t="s">
        <v>876</v>
      </c>
      <c r="C165" s="6">
        <v>1208632.07</v>
      </c>
      <c r="D165" s="6">
        <v>1432200</v>
      </c>
      <c r="E165" s="6">
        <v>180</v>
      </c>
      <c r="F165" s="7">
        <v>25.316968370339339</v>
      </c>
      <c r="G165" s="6">
        <v>1242346.0900000001</v>
      </c>
      <c r="H165" s="6">
        <v>1427465</v>
      </c>
      <c r="I165" s="6">
        <v>178.5</v>
      </c>
      <c r="J165" s="7">
        <v>26.979806012756882</v>
      </c>
      <c r="K165" s="6"/>
      <c r="L165" s="6"/>
      <c r="M165" s="6"/>
      <c r="N165" s="7">
        <v>0</v>
      </c>
      <c r="O165" s="6"/>
      <c r="P165" s="6"/>
      <c r="Q165" s="6"/>
      <c r="R165" s="7">
        <v>0</v>
      </c>
      <c r="S165" s="6"/>
      <c r="T165" s="6"/>
      <c r="U165" s="6"/>
      <c r="V165" s="7">
        <v>0</v>
      </c>
      <c r="W165" s="6"/>
      <c r="X165" s="6"/>
      <c r="Y165" s="6"/>
      <c r="Z165" s="7">
        <v>0</v>
      </c>
      <c r="AA165" s="6"/>
      <c r="AB165" s="6"/>
      <c r="AC165" s="6"/>
      <c r="AD165" s="7">
        <v>0</v>
      </c>
      <c r="AE165" s="6"/>
      <c r="AF165" s="6"/>
      <c r="AG165" s="6"/>
      <c r="AH165" s="7">
        <v>0</v>
      </c>
      <c r="AI165" s="6"/>
      <c r="AJ165" s="6"/>
      <c r="AK165" s="6"/>
      <c r="AL165" s="7">
        <v>0</v>
      </c>
      <c r="AM165" s="6"/>
      <c r="AN165" s="6"/>
      <c r="AO165" s="6"/>
      <c r="AP165" s="7">
        <v>0</v>
      </c>
      <c r="AQ165" s="6"/>
      <c r="AR165" s="8"/>
      <c r="AS165" s="8"/>
      <c r="AT165" s="9">
        <v>0</v>
      </c>
      <c r="AU165" s="6"/>
      <c r="AV165" s="8"/>
      <c r="AW165" s="8"/>
      <c r="AX165" s="9">
        <v>0</v>
      </c>
      <c r="AY165" s="8">
        <v>2450978.16</v>
      </c>
      <c r="AZ165" s="8">
        <v>2859665</v>
      </c>
      <c r="BA165" s="8">
        <v>358.5</v>
      </c>
      <c r="BB165" s="7">
        <v>25.712572906266992</v>
      </c>
      <c r="BC165" s="10" t="s">
        <v>799</v>
      </c>
      <c r="BD165" s="10" t="s">
        <v>788</v>
      </c>
      <c r="BE165" s="10" t="s">
        <v>806</v>
      </c>
      <c r="BF165" s="10" t="s">
        <v>1037</v>
      </c>
    </row>
    <row r="166" spans="1:58" x14ac:dyDescent="0.2">
      <c r="A166" s="5">
        <v>208919</v>
      </c>
      <c r="B166" s="6" t="s">
        <v>637</v>
      </c>
      <c r="C166" s="6">
        <v>854424.06</v>
      </c>
      <c r="D166" s="6">
        <v>0</v>
      </c>
      <c r="E166" s="6">
        <v>0</v>
      </c>
      <c r="F166" s="7">
        <v>0</v>
      </c>
      <c r="G166" s="6">
        <v>854424.06</v>
      </c>
      <c r="H166" s="6">
        <v>0</v>
      </c>
      <c r="I166" s="6">
        <v>0</v>
      </c>
      <c r="J166" s="7">
        <v>0</v>
      </c>
      <c r="K166" s="6"/>
      <c r="L166" s="6"/>
      <c r="M166" s="6"/>
      <c r="N166" s="7">
        <v>0</v>
      </c>
      <c r="O166" s="6"/>
      <c r="P166" s="6"/>
      <c r="Q166" s="6"/>
      <c r="R166" s="7">
        <v>0</v>
      </c>
      <c r="S166" s="6"/>
      <c r="T166" s="6"/>
      <c r="U166" s="6"/>
      <c r="V166" s="7">
        <v>0</v>
      </c>
      <c r="W166" s="6"/>
      <c r="X166" s="6"/>
      <c r="Y166" s="6"/>
      <c r="Z166" s="7">
        <v>0</v>
      </c>
      <c r="AA166" s="6"/>
      <c r="AB166" s="6"/>
      <c r="AC166" s="6"/>
      <c r="AD166" s="7">
        <v>0</v>
      </c>
      <c r="AE166" s="6"/>
      <c r="AF166" s="6"/>
      <c r="AG166" s="6"/>
      <c r="AH166" s="7">
        <v>0</v>
      </c>
      <c r="AI166" s="6"/>
      <c r="AJ166" s="6"/>
      <c r="AK166" s="6"/>
      <c r="AL166" s="7">
        <v>0</v>
      </c>
      <c r="AM166" s="6"/>
      <c r="AN166" s="6"/>
      <c r="AO166" s="6"/>
      <c r="AP166" s="7">
        <v>0</v>
      </c>
      <c r="AQ166" s="6"/>
      <c r="AR166" s="8"/>
      <c r="AS166" s="8"/>
      <c r="AT166" s="9">
        <v>0</v>
      </c>
      <c r="AU166" s="6"/>
      <c r="AV166" s="8"/>
      <c r="AW166" s="8"/>
      <c r="AX166" s="9">
        <v>0</v>
      </c>
      <c r="AY166" s="8">
        <v>1708848.12</v>
      </c>
      <c r="AZ166" s="8">
        <v>0</v>
      </c>
      <c r="BA166" s="8">
        <v>0</v>
      </c>
      <c r="BB166" s="7">
        <v>0</v>
      </c>
      <c r="BC166" s="10" t="s">
        <v>799</v>
      </c>
      <c r="BD166" s="10" t="s">
        <v>788</v>
      </c>
      <c r="BE166" s="10" t="s">
        <v>806</v>
      </c>
      <c r="BF166" s="10" t="s">
        <v>1037</v>
      </c>
    </row>
    <row r="167" spans="1:58" x14ac:dyDescent="0.2">
      <c r="A167" s="5">
        <v>210451</v>
      </c>
      <c r="B167" s="6" t="s">
        <v>591</v>
      </c>
      <c r="C167" s="6">
        <v>83600</v>
      </c>
      <c r="D167" s="6">
        <v>0</v>
      </c>
      <c r="E167" s="6">
        <v>0</v>
      </c>
      <c r="F167" s="7">
        <v>0</v>
      </c>
      <c r="G167" s="6">
        <v>83600</v>
      </c>
      <c r="H167" s="6">
        <v>0</v>
      </c>
      <c r="I167" s="6">
        <v>0</v>
      </c>
      <c r="J167" s="7">
        <v>0</v>
      </c>
      <c r="K167" s="6"/>
      <c r="L167" s="6"/>
      <c r="M167" s="6"/>
      <c r="N167" s="7">
        <v>0</v>
      </c>
      <c r="O167" s="6"/>
      <c r="P167" s="6"/>
      <c r="Q167" s="6"/>
      <c r="R167" s="7">
        <v>0</v>
      </c>
      <c r="S167" s="6"/>
      <c r="T167" s="6"/>
      <c r="U167" s="6"/>
      <c r="V167" s="7">
        <v>0</v>
      </c>
      <c r="W167" s="6"/>
      <c r="X167" s="6"/>
      <c r="Y167" s="6"/>
      <c r="Z167" s="7">
        <v>0</v>
      </c>
      <c r="AA167" s="6"/>
      <c r="AB167" s="6"/>
      <c r="AC167" s="6"/>
      <c r="AD167" s="7">
        <v>0</v>
      </c>
      <c r="AE167" s="6"/>
      <c r="AF167" s="6"/>
      <c r="AG167" s="6"/>
      <c r="AH167" s="7">
        <v>0</v>
      </c>
      <c r="AI167" s="6"/>
      <c r="AJ167" s="6"/>
      <c r="AK167" s="6"/>
      <c r="AL167" s="7">
        <v>0</v>
      </c>
      <c r="AM167" s="6"/>
      <c r="AN167" s="6"/>
      <c r="AO167" s="6"/>
      <c r="AP167" s="7">
        <v>0</v>
      </c>
      <c r="AQ167" s="6"/>
      <c r="AR167" s="8"/>
      <c r="AS167" s="8"/>
      <c r="AT167" s="9">
        <v>0</v>
      </c>
      <c r="AU167" s="6"/>
      <c r="AV167" s="8"/>
      <c r="AW167" s="8"/>
      <c r="AX167" s="9">
        <v>0</v>
      </c>
      <c r="AY167" s="8">
        <v>167200</v>
      </c>
      <c r="AZ167" s="8">
        <v>0</v>
      </c>
      <c r="BA167" s="8">
        <v>0</v>
      </c>
      <c r="BB167" s="7">
        <v>0</v>
      </c>
      <c r="BC167" s="10" t="s">
        <v>799</v>
      </c>
      <c r="BD167" s="10" t="s">
        <v>788</v>
      </c>
      <c r="BE167" s="10" t="s">
        <v>806</v>
      </c>
      <c r="BF167" s="10" t="s">
        <v>1037</v>
      </c>
    </row>
    <row r="168" spans="1:58" x14ac:dyDescent="0.2">
      <c r="A168" s="5">
        <v>146766</v>
      </c>
      <c r="B168" s="6" t="s">
        <v>720</v>
      </c>
      <c r="C168" s="6">
        <v>0</v>
      </c>
      <c r="D168" s="6">
        <v>0</v>
      </c>
      <c r="E168" s="6">
        <v>0</v>
      </c>
      <c r="F168" s="7">
        <v>0</v>
      </c>
      <c r="G168" s="6">
        <v>0</v>
      </c>
      <c r="H168" s="6">
        <v>0</v>
      </c>
      <c r="I168" s="6">
        <v>0</v>
      </c>
      <c r="J168" s="7">
        <v>0</v>
      </c>
      <c r="K168" s="6"/>
      <c r="L168" s="6"/>
      <c r="M168" s="6"/>
      <c r="N168" s="7">
        <v>0</v>
      </c>
      <c r="O168" s="6"/>
      <c r="P168" s="6"/>
      <c r="Q168" s="6"/>
      <c r="R168" s="7">
        <v>0</v>
      </c>
      <c r="S168" s="6"/>
      <c r="T168" s="6"/>
      <c r="U168" s="6"/>
      <c r="V168" s="7">
        <v>0</v>
      </c>
      <c r="W168" s="6"/>
      <c r="X168" s="6"/>
      <c r="Y168" s="6"/>
      <c r="Z168" s="7">
        <v>0</v>
      </c>
      <c r="AA168" s="6"/>
      <c r="AB168" s="6"/>
      <c r="AC168" s="6"/>
      <c r="AD168" s="7">
        <v>0</v>
      </c>
      <c r="AE168" s="6"/>
      <c r="AF168" s="6"/>
      <c r="AG168" s="6"/>
      <c r="AH168" s="7">
        <v>0</v>
      </c>
      <c r="AI168" s="6"/>
      <c r="AJ168" s="6"/>
      <c r="AK168" s="6"/>
      <c r="AL168" s="7">
        <v>0</v>
      </c>
      <c r="AM168" s="6"/>
      <c r="AN168" s="6"/>
      <c r="AO168" s="6"/>
      <c r="AP168" s="7">
        <v>0</v>
      </c>
      <c r="AQ168" s="6"/>
      <c r="AR168" s="8"/>
      <c r="AS168" s="8"/>
      <c r="AT168" s="9">
        <v>0</v>
      </c>
      <c r="AU168" s="6"/>
      <c r="AV168" s="8"/>
      <c r="AW168" s="8"/>
      <c r="AX168" s="9">
        <v>0</v>
      </c>
      <c r="AY168" s="8">
        <v>0</v>
      </c>
      <c r="AZ168" s="8">
        <v>0</v>
      </c>
      <c r="BA168" s="8">
        <v>0</v>
      </c>
      <c r="BB168" s="7">
        <v>0</v>
      </c>
      <c r="BC168" s="10" t="s">
        <v>799</v>
      </c>
      <c r="BD168" s="10" t="s">
        <v>788</v>
      </c>
      <c r="BE168" s="10" t="s">
        <v>806</v>
      </c>
      <c r="BF168" s="10" t="s">
        <v>1037</v>
      </c>
    </row>
    <row r="169" spans="1:58" x14ac:dyDescent="0.2">
      <c r="A169" s="5">
        <v>172765</v>
      </c>
      <c r="B169" s="6" t="s">
        <v>737</v>
      </c>
      <c r="C169" s="6">
        <v>0</v>
      </c>
      <c r="D169" s="6">
        <v>0</v>
      </c>
      <c r="E169" s="6">
        <v>0</v>
      </c>
      <c r="F169" s="7">
        <v>0</v>
      </c>
      <c r="G169" s="6">
        <v>0</v>
      </c>
      <c r="H169" s="6">
        <v>0</v>
      </c>
      <c r="I169" s="6">
        <v>0</v>
      </c>
      <c r="J169" s="7">
        <v>0</v>
      </c>
      <c r="K169" s="6"/>
      <c r="L169" s="6"/>
      <c r="M169" s="6"/>
      <c r="N169" s="7">
        <v>0</v>
      </c>
      <c r="O169" s="6"/>
      <c r="P169" s="6"/>
      <c r="Q169" s="6"/>
      <c r="R169" s="7">
        <v>0</v>
      </c>
      <c r="S169" s="6"/>
      <c r="T169" s="6"/>
      <c r="U169" s="6"/>
      <c r="V169" s="7">
        <v>0</v>
      </c>
      <c r="W169" s="6"/>
      <c r="X169" s="6"/>
      <c r="Y169" s="6"/>
      <c r="Z169" s="7">
        <v>0</v>
      </c>
      <c r="AA169" s="6"/>
      <c r="AB169" s="6"/>
      <c r="AC169" s="6"/>
      <c r="AD169" s="7">
        <v>0</v>
      </c>
      <c r="AE169" s="6"/>
      <c r="AF169" s="6"/>
      <c r="AG169" s="6"/>
      <c r="AH169" s="7">
        <v>0</v>
      </c>
      <c r="AI169" s="12"/>
      <c r="AJ169" s="6"/>
      <c r="AK169" s="6"/>
      <c r="AL169" s="7">
        <v>0</v>
      </c>
      <c r="AM169" s="6"/>
      <c r="AN169" s="6"/>
      <c r="AO169" s="6"/>
      <c r="AP169" s="7">
        <v>0</v>
      </c>
      <c r="AQ169" s="6"/>
      <c r="AR169" s="8"/>
      <c r="AS169" s="8"/>
      <c r="AT169" s="9">
        <v>0</v>
      </c>
      <c r="AU169" s="6"/>
      <c r="AV169" s="8"/>
      <c r="AW169" s="8"/>
      <c r="AX169" s="9">
        <v>0</v>
      </c>
      <c r="AY169" s="8">
        <v>0</v>
      </c>
      <c r="AZ169" s="8">
        <v>0</v>
      </c>
      <c r="BA169" s="8">
        <v>0</v>
      </c>
      <c r="BB169" s="7">
        <v>0</v>
      </c>
      <c r="BC169" s="10" t="s">
        <v>799</v>
      </c>
      <c r="BD169" s="10" t="s">
        <v>788</v>
      </c>
      <c r="BE169" s="10" t="s">
        <v>806</v>
      </c>
      <c r="BF169" s="10" t="s">
        <v>1037</v>
      </c>
    </row>
    <row r="170" spans="1:58" x14ac:dyDescent="0.2">
      <c r="A170" s="11">
        <v>202096</v>
      </c>
      <c r="B170" s="12" t="s">
        <v>753</v>
      </c>
      <c r="C170" s="6">
        <v>0</v>
      </c>
      <c r="D170" s="6">
        <v>0</v>
      </c>
      <c r="E170" s="6">
        <v>0</v>
      </c>
      <c r="F170" s="7">
        <v>0</v>
      </c>
      <c r="G170" s="6">
        <v>0</v>
      </c>
      <c r="H170" s="6">
        <v>0</v>
      </c>
      <c r="I170" s="6">
        <v>0</v>
      </c>
      <c r="J170" s="7">
        <v>0</v>
      </c>
      <c r="K170" s="6"/>
      <c r="L170" s="6"/>
      <c r="M170" s="6"/>
      <c r="N170" s="7">
        <v>0</v>
      </c>
      <c r="O170" s="6"/>
      <c r="P170" s="6"/>
      <c r="Q170" s="6"/>
      <c r="R170" s="7">
        <v>0</v>
      </c>
      <c r="S170" s="6"/>
      <c r="T170" s="6"/>
      <c r="U170" s="6"/>
      <c r="V170" s="7">
        <v>0</v>
      </c>
      <c r="W170" s="6"/>
      <c r="X170" s="6"/>
      <c r="Y170" s="6"/>
      <c r="Z170" s="7">
        <v>0</v>
      </c>
      <c r="AA170" s="12"/>
      <c r="AB170" s="6"/>
      <c r="AC170" s="6"/>
      <c r="AD170" s="7">
        <v>0</v>
      </c>
      <c r="AE170" s="12"/>
      <c r="AF170" s="6"/>
      <c r="AG170" s="6"/>
      <c r="AH170" s="7">
        <v>0</v>
      </c>
      <c r="AI170" s="12"/>
      <c r="AJ170" s="6"/>
      <c r="AK170" s="6"/>
      <c r="AL170" s="7">
        <v>0</v>
      </c>
      <c r="AM170" s="6"/>
      <c r="AN170" s="6"/>
      <c r="AO170" s="6"/>
      <c r="AP170" s="7">
        <v>0</v>
      </c>
      <c r="AQ170" s="6"/>
      <c r="AR170" s="8"/>
      <c r="AS170" s="8"/>
      <c r="AT170" s="9">
        <v>0</v>
      </c>
      <c r="AU170" s="6"/>
      <c r="AV170" s="8"/>
      <c r="AW170" s="8"/>
      <c r="AX170" s="9">
        <v>0</v>
      </c>
      <c r="AY170" s="8">
        <v>0</v>
      </c>
      <c r="AZ170" s="8">
        <v>0</v>
      </c>
      <c r="BA170" s="8">
        <v>0</v>
      </c>
      <c r="BB170" s="7">
        <v>0</v>
      </c>
      <c r="BC170" s="10" t="s">
        <v>799</v>
      </c>
      <c r="BD170" s="10" t="s">
        <v>788</v>
      </c>
      <c r="BE170" s="10" t="s">
        <v>806</v>
      </c>
      <c r="BF170" s="10" t="s">
        <v>1037</v>
      </c>
    </row>
    <row r="171" spans="1:58" x14ac:dyDescent="0.2">
      <c r="A171" s="5">
        <v>170060</v>
      </c>
      <c r="B171" s="6" t="s">
        <v>764</v>
      </c>
      <c r="C171" s="6">
        <v>0</v>
      </c>
      <c r="D171" s="6">
        <v>0</v>
      </c>
      <c r="E171" s="6">
        <v>0</v>
      </c>
      <c r="F171" s="7">
        <v>0</v>
      </c>
      <c r="G171" s="6">
        <v>0</v>
      </c>
      <c r="H171" s="6">
        <v>0</v>
      </c>
      <c r="I171" s="6">
        <v>0</v>
      </c>
      <c r="J171" s="7">
        <v>0</v>
      </c>
      <c r="K171" s="6"/>
      <c r="L171" s="6"/>
      <c r="M171" s="6"/>
      <c r="N171" s="7">
        <v>0</v>
      </c>
      <c r="O171" s="6"/>
      <c r="P171" s="6"/>
      <c r="Q171" s="6"/>
      <c r="R171" s="7">
        <v>0</v>
      </c>
      <c r="S171" s="12"/>
      <c r="T171" s="6"/>
      <c r="U171" s="6"/>
      <c r="V171" s="7">
        <v>0</v>
      </c>
      <c r="W171" s="12"/>
      <c r="X171" s="6"/>
      <c r="Y171" s="6"/>
      <c r="Z171" s="7">
        <v>0</v>
      </c>
      <c r="AA171" s="12"/>
      <c r="AB171" s="6"/>
      <c r="AC171" s="6"/>
      <c r="AD171" s="7">
        <v>0</v>
      </c>
      <c r="AE171" s="12"/>
      <c r="AF171" s="6"/>
      <c r="AG171" s="6"/>
      <c r="AH171" s="7">
        <v>0</v>
      </c>
      <c r="AI171" s="12"/>
      <c r="AJ171" s="6"/>
      <c r="AK171" s="6"/>
      <c r="AL171" s="7">
        <v>0</v>
      </c>
      <c r="AM171" s="6"/>
      <c r="AN171" s="6"/>
      <c r="AO171" s="6"/>
      <c r="AP171" s="7">
        <v>0</v>
      </c>
      <c r="AQ171" s="6"/>
      <c r="AR171" s="8"/>
      <c r="AS171" s="8"/>
      <c r="AT171" s="9">
        <v>0</v>
      </c>
      <c r="AU171" s="6"/>
      <c r="AV171" s="8"/>
      <c r="AW171" s="8"/>
      <c r="AX171" s="9">
        <v>0</v>
      </c>
      <c r="AY171" s="8">
        <v>0</v>
      </c>
      <c r="AZ171" s="8">
        <v>0</v>
      </c>
      <c r="BA171" s="8">
        <v>0</v>
      </c>
      <c r="BB171" s="7">
        <v>0</v>
      </c>
      <c r="BC171" s="10" t="s">
        <v>799</v>
      </c>
      <c r="BD171" s="10" t="s">
        <v>788</v>
      </c>
      <c r="BE171" s="10" t="s">
        <v>806</v>
      </c>
      <c r="BF171" s="10" t="s">
        <v>1037</v>
      </c>
    </row>
    <row r="172" spans="1:58" x14ac:dyDescent="0.2">
      <c r="A172" s="5">
        <v>211670</v>
      </c>
      <c r="B172" s="6" t="s">
        <v>861</v>
      </c>
      <c r="C172" s="6">
        <v>135000</v>
      </c>
      <c r="D172" s="6">
        <v>312200</v>
      </c>
      <c r="E172" s="6">
        <v>40</v>
      </c>
      <c r="F172" s="7">
        <v>12.972453555413198</v>
      </c>
      <c r="G172" s="6">
        <v>52650.01</v>
      </c>
      <c r="H172" s="6">
        <v>281400</v>
      </c>
      <c r="I172" s="6">
        <v>35</v>
      </c>
      <c r="J172" s="7">
        <v>5.8001077114427861</v>
      </c>
      <c r="K172" s="6"/>
      <c r="L172" s="6"/>
      <c r="M172" s="6"/>
      <c r="N172" s="7">
        <v>0</v>
      </c>
      <c r="O172" s="6"/>
      <c r="P172" s="6"/>
      <c r="Q172" s="6"/>
      <c r="R172" s="7">
        <v>0</v>
      </c>
      <c r="S172" s="12"/>
      <c r="T172" s="6"/>
      <c r="U172" s="6"/>
      <c r="V172" s="7">
        <v>0</v>
      </c>
      <c r="W172" s="12"/>
      <c r="X172" s="6"/>
      <c r="Y172" s="6"/>
      <c r="Z172" s="7">
        <v>0</v>
      </c>
      <c r="AA172" s="12"/>
      <c r="AB172" s="6"/>
      <c r="AC172" s="6"/>
      <c r="AD172" s="7">
        <v>0</v>
      </c>
      <c r="AE172" s="12"/>
      <c r="AF172" s="6"/>
      <c r="AG172" s="6"/>
      <c r="AH172" s="7">
        <v>0</v>
      </c>
      <c r="AI172" s="12"/>
      <c r="AJ172" s="6"/>
      <c r="AK172" s="6"/>
      <c r="AL172" s="7">
        <v>0</v>
      </c>
      <c r="AM172" s="6"/>
      <c r="AN172" s="6"/>
      <c r="AO172" s="6"/>
      <c r="AP172" s="7">
        <v>0</v>
      </c>
      <c r="AQ172" s="6"/>
      <c r="AR172" s="8"/>
      <c r="AS172" s="8"/>
      <c r="AT172" s="9">
        <v>0</v>
      </c>
      <c r="AU172" s="6"/>
      <c r="AV172" s="8"/>
      <c r="AW172" s="8"/>
      <c r="AX172" s="9">
        <v>0</v>
      </c>
      <c r="AY172" s="8">
        <v>187650.01</v>
      </c>
      <c r="AZ172" s="8">
        <v>593600</v>
      </c>
      <c r="BA172" s="8">
        <v>75</v>
      </c>
      <c r="BB172" s="7">
        <v>9.4836595350404309</v>
      </c>
      <c r="BC172" s="10" t="s">
        <v>799</v>
      </c>
      <c r="BD172" s="10" t="s">
        <v>788</v>
      </c>
      <c r="BE172" s="10" t="s">
        <v>863</v>
      </c>
      <c r="BF172" s="10" t="s">
        <v>823</v>
      </c>
    </row>
    <row r="173" spans="1:58" x14ac:dyDescent="0.2">
      <c r="A173" s="5">
        <v>211970</v>
      </c>
      <c r="B173" s="6" t="s">
        <v>882</v>
      </c>
      <c r="C173" s="6">
        <v>363518.74</v>
      </c>
      <c r="D173" s="6">
        <v>242700</v>
      </c>
      <c r="E173" s="6">
        <v>30</v>
      </c>
      <c r="F173" s="7">
        <v>44.93433127317676</v>
      </c>
      <c r="G173" s="6">
        <v>363518.74</v>
      </c>
      <c r="H173" s="6">
        <v>0</v>
      </c>
      <c r="I173" s="6">
        <v>0</v>
      </c>
      <c r="J173" s="7">
        <v>0</v>
      </c>
      <c r="K173" s="6"/>
      <c r="L173" s="6"/>
      <c r="M173" s="6"/>
      <c r="N173" s="7">
        <v>0</v>
      </c>
      <c r="O173" s="6"/>
      <c r="P173" s="6"/>
      <c r="Q173" s="6"/>
      <c r="R173" s="7">
        <v>0</v>
      </c>
      <c r="S173" s="12"/>
      <c r="T173" s="6"/>
      <c r="U173" s="6"/>
      <c r="V173" s="7">
        <v>0</v>
      </c>
      <c r="W173" s="12"/>
      <c r="X173" s="6"/>
      <c r="Y173" s="6"/>
      <c r="Z173" s="7">
        <v>0</v>
      </c>
      <c r="AA173" s="12"/>
      <c r="AB173" s="6"/>
      <c r="AC173" s="6"/>
      <c r="AD173" s="7">
        <v>0</v>
      </c>
      <c r="AE173" s="12"/>
      <c r="AF173" s="6"/>
      <c r="AG173" s="6"/>
      <c r="AH173" s="7">
        <v>0</v>
      </c>
      <c r="AI173" s="12"/>
      <c r="AJ173" s="6"/>
      <c r="AK173" s="6"/>
      <c r="AL173" s="7">
        <v>0</v>
      </c>
      <c r="AM173" s="6"/>
      <c r="AN173" s="6"/>
      <c r="AO173" s="6"/>
      <c r="AP173" s="7">
        <v>0</v>
      </c>
      <c r="AQ173" s="6"/>
      <c r="AR173" s="8"/>
      <c r="AS173" s="8"/>
      <c r="AT173" s="9">
        <v>0</v>
      </c>
      <c r="AU173" s="6"/>
      <c r="AV173" s="8"/>
      <c r="AW173" s="8"/>
      <c r="AX173" s="9">
        <v>0</v>
      </c>
      <c r="AY173" s="8">
        <v>727037.48</v>
      </c>
      <c r="AZ173" s="8">
        <v>242700</v>
      </c>
      <c r="BA173" s="8">
        <v>30</v>
      </c>
      <c r="BB173" s="7">
        <v>89.868662546353519</v>
      </c>
      <c r="BC173" s="10" t="s">
        <v>799</v>
      </c>
      <c r="BD173" s="10" t="s">
        <v>788</v>
      </c>
      <c r="BE173" s="10" t="s">
        <v>806</v>
      </c>
      <c r="BF173" s="10" t="s">
        <v>823</v>
      </c>
    </row>
    <row r="174" spans="1:58" x14ac:dyDescent="0.2">
      <c r="A174" s="5">
        <v>212334</v>
      </c>
      <c r="B174" s="6" t="s">
        <v>1027</v>
      </c>
      <c r="C174" s="6">
        <v>155800</v>
      </c>
      <c r="D174" s="6">
        <v>157800</v>
      </c>
      <c r="E174" s="6">
        <v>20</v>
      </c>
      <c r="F174" s="7">
        <v>29.619771863117872</v>
      </c>
      <c r="G174" s="6">
        <v>141399.99</v>
      </c>
      <c r="H174" s="6">
        <v>238700</v>
      </c>
      <c r="I174" s="6">
        <v>30</v>
      </c>
      <c r="J174" s="7">
        <v>18.363635064935064</v>
      </c>
      <c r="K174" s="6"/>
      <c r="L174" s="6"/>
      <c r="M174" s="6"/>
      <c r="N174" s="7">
        <v>0</v>
      </c>
      <c r="O174" s="6"/>
      <c r="P174" s="6"/>
      <c r="Q174" s="6"/>
      <c r="R174" s="7">
        <v>0</v>
      </c>
      <c r="S174" s="12"/>
      <c r="T174" s="6"/>
      <c r="U174" s="6"/>
      <c r="V174" s="7">
        <v>0</v>
      </c>
      <c r="W174" s="12"/>
      <c r="X174" s="6"/>
      <c r="Y174" s="6"/>
      <c r="Z174" s="7">
        <v>0</v>
      </c>
      <c r="AA174" s="12"/>
      <c r="AB174" s="6"/>
      <c r="AC174" s="6"/>
      <c r="AD174" s="7">
        <v>0</v>
      </c>
      <c r="AE174" s="12"/>
      <c r="AF174" s="6"/>
      <c r="AG174" s="6"/>
      <c r="AH174" s="7">
        <v>0</v>
      </c>
      <c r="AI174" s="12"/>
      <c r="AJ174" s="6"/>
      <c r="AK174" s="6"/>
      <c r="AL174" s="7">
        <v>0</v>
      </c>
      <c r="AM174" s="6"/>
      <c r="AN174" s="6"/>
      <c r="AO174" s="6"/>
      <c r="AP174" s="7">
        <v>0</v>
      </c>
      <c r="AQ174" s="6"/>
      <c r="AR174" s="8"/>
      <c r="AS174" s="8"/>
      <c r="AT174" s="9">
        <v>0</v>
      </c>
      <c r="AU174" s="6"/>
      <c r="AV174" s="8"/>
      <c r="AW174" s="8"/>
      <c r="AX174" s="9">
        <v>0</v>
      </c>
      <c r="AY174" s="8">
        <v>297199.99</v>
      </c>
      <c r="AZ174" s="8">
        <v>396500</v>
      </c>
      <c r="BA174" s="8">
        <v>50</v>
      </c>
      <c r="BB174" s="7">
        <v>22.486758385876421</v>
      </c>
      <c r="BC174" s="10" t="s">
        <v>799</v>
      </c>
      <c r="BD174" s="10" t="s">
        <v>788</v>
      </c>
      <c r="BE174" s="10" t="s">
        <v>863</v>
      </c>
      <c r="BF174" s="10" t="s">
        <v>823</v>
      </c>
    </row>
    <row r="175" spans="1:58" x14ac:dyDescent="0.2">
      <c r="A175" s="5">
        <v>212336</v>
      </c>
      <c r="B175" s="6" t="s">
        <v>1028</v>
      </c>
      <c r="C175" s="6">
        <v>160999</v>
      </c>
      <c r="D175" s="6">
        <v>239200</v>
      </c>
      <c r="E175" s="6">
        <v>30</v>
      </c>
      <c r="F175" s="7">
        <v>20.192182274247493</v>
      </c>
      <c r="G175" s="6">
        <v>308799.02</v>
      </c>
      <c r="H175" s="6">
        <v>416880</v>
      </c>
      <c r="I175" s="6">
        <v>52</v>
      </c>
      <c r="J175" s="7">
        <v>22.962890088274804</v>
      </c>
      <c r="K175" s="6"/>
      <c r="L175" s="6"/>
      <c r="M175" s="6"/>
      <c r="N175" s="7">
        <v>0</v>
      </c>
      <c r="O175" s="6"/>
      <c r="P175" s="6"/>
      <c r="Q175" s="6"/>
      <c r="R175" s="7">
        <v>0</v>
      </c>
      <c r="S175" s="12"/>
      <c r="T175" s="6"/>
      <c r="U175" s="6"/>
      <c r="V175" s="7">
        <v>0</v>
      </c>
      <c r="W175" s="12"/>
      <c r="X175" s="6"/>
      <c r="Y175" s="6"/>
      <c r="Z175" s="7">
        <v>0</v>
      </c>
      <c r="AA175" s="12"/>
      <c r="AB175" s="6"/>
      <c r="AC175" s="6"/>
      <c r="AD175" s="7">
        <v>0</v>
      </c>
      <c r="AE175" s="12"/>
      <c r="AF175" s="6"/>
      <c r="AG175" s="6"/>
      <c r="AH175" s="7">
        <v>0</v>
      </c>
      <c r="AI175" s="12"/>
      <c r="AJ175" s="6"/>
      <c r="AK175" s="6"/>
      <c r="AL175" s="7">
        <v>0</v>
      </c>
      <c r="AM175" s="6"/>
      <c r="AN175" s="6"/>
      <c r="AO175" s="6"/>
      <c r="AP175" s="7">
        <v>0</v>
      </c>
      <c r="AQ175" s="6"/>
      <c r="AR175" s="8"/>
      <c r="AS175" s="8"/>
      <c r="AT175" s="9">
        <v>0</v>
      </c>
      <c r="AU175" s="6"/>
      <c r="AV175" s="8"/>
      <c r="AW175" s="8"/>
      <c r="AX175" s="9">
        <v>0</v>
      </c>
      <c r="AY175" s="8">
        <v>469798.02</v>
      </c>
      <c r="AZ175" s="8">
        <v>656080</v>
      </c>
      <c r="BA175" s="8">
        <v>82</v>
      </c>
      <c r="BB175" s="7">
        <v>21.482045787099135</v>
      </c>
      <c r="BC175" s="10" t="s">
        <v>799</v>
      </c>
      <c r="BD175" s="10" t="s">
        <v>788</v>
      </c>
      <c r="BE175" s="10" t="s">
        <v>863</v>
      </c>
      <c r="BF175" s="10" t="s">
        <v>823</v>
      </c>
    </row>
    <row r="176" spans="1:58" x14ac:dyDescent="0.2">
      <c r="A176" s="5">
        <v>211965</v>
      </c>
      <c r="B176" s="6" t="s">
        <v>1032</v>
      </c>
      <c r="C176" s="6">
        <v>165600</v>
      </c>
      <c r="D176" s="6">
        <v>167800</v>
      </c>
      <c r="E176" s="6">
        <v>20</v>
      </c>
      <c r="F176" s="7">
        <v>29.606674612634091</v>
      </c>
      <c r="G176" s="6">
        <v>165600</v>
      </c>
      <c r="H176" s="6">
        <v>0</v>
      </c>
      <c r="I176" s="6">
        <v>0</v>
      </c>
      <c r="J176" s="7">
        <v>0</v>
      </c>
      <c r="K176" s="6"/>
      <c r="L176" s="6"/>
      <c r="M176" s="6"/>
      <c r="N176" s="7"/>
      <c r="O176" s="6"/>
      <c r="P176" s="6"/>
      <c r="Q176" s="6"/>
      <c r="R176" s="7"/>
      <c r="S176" s="12"/>
      <c r="T176" s="6"/>
      <c r="U176" s="6"/>
      <c r="V176" s="7"/>
      <c r="W176" s="12"/>
      <c r="X176" s="6"/>
      <c r="Y176" s="6"/>
      <c r="Z176" s="7"/>
      <c r="AA176" s="12"/>
      <c r="AB176" s="6"/>
      <c r="AC176" s="6"/>
      <c r="AD176" s="7"/>
      <c r="AE176" s="12"/>
      <c r="AF176" s="6"/>
      <c r="AG176" s="6"/>
      <c r="AH176" s="7"/>
      <c r="AI176" s="12"/>
      <c r="AJ176" s="6"/>
      <c r="AK176" s="6"/>
      <c r="AL176" s="7"/>
      <c r="AM176" s="6"/>
      <c r="AN176" s="6"/>
      <c r="AO176" s="6"/>
      <c r="AP176" s="7"/>
      <c r="AQ176" s="6"/>
      <c r="AR176" s="8"/>
      <c r="AS176" s="8"/>
      <c r="AT176" s="9"/>
      <c r="AU176" s="6"/>
      <c r="AV176" s="8"/>
      <c r="AW176" s="8"/>
      <c r="AX176" s="9"/>
      <c r="AY176" s="8">
        <v>331200</v>
      </c>
      <c r="AZ176" s="8">
        <v>167800</v>
      </c>
      <c r="BA176" s="8">
        <v>20</v>
      </c>
      <c r="BB176" s="7">
        <v>59.213349225268182</v>
      </c>
      <c r="BC176" s="10" t="s">
        <v>799</v>
      </c>
      <c r="BD176" s="10" t="s">
        <v>788</v>
      </c>
      <c r="BE176" s="10" t="s">
        <v>863</v>
      </c>
      <c r="BF176" s="10" t="s">
        <v>823</v>
      </c>
    </row>
    <row r="177" spans="1:58" x14ac:dyDescent="0.2">
      <c r="A177" s="5">
        <v>140836</v>
      </c>
      <c r="B177" s="6" t="s">
        <v>66</v>
      </c>
      <c r="C177" s="6">
        <v>-1590.79</v>
      </c>
      <c r="D177" s="6">
        <v>159400</v>
      </c>
      <c r="E177" s="6">
        <v>20</v>
      </c>
      <c r="F177" s="7">
        <v>-0.29939585947302383</v>
      </c>
      <c r="G177" s="6">
        <v>-26070.79</v>
      </c>
      <c r="H177" s="6">
        <v>318800</v>
      </c>
      <c r="I177" s="6">
        <v>40</v>
      </c>
      <c r="J177" s="7">
        <v>-2.5351144604767879</v>
      </c>
      <c r="K177" s="6"/>
      <c r="L177" s="6"/>
      <c r="M177" s="6"/>
      <c r="N177" s="7">
        <v>0</v>
      </c>
      <c r="O177" s="6"/>
      <c r="P177" s="6"/>
      <c r="Q177" s="6"/>
      <c r="R177" s="7">
        <v>0</v>
      </c>
      <c r="S177" s="6"/>
      <c r="T177" s="6"/>
      <c r="U177" s="6"/>
      <c r="V177" s="7">
        <v>0</v>
      </c>
      <c r="W177" s="6"/>
      <c r="X177" s="6"/>
      <c r="Y177" s="6"/>
      <c r="Z177" s="7">
        <v>0</v>
      </c>
      <c r="AA177" s="6"/>
      <c r="AB177" s="6"/>
      <c r="AC177" s="6"/>
      <c r="AD177" s="7">
        <v>0</v>
      </c>
      <c r="AE177" s="6"/>
      <c r="AF177" s="6"/>
      <c r="AG177" s="6"/>
      <c r="AH177" s="7">
        <v>0</v>
      </c>
      <c r="AI177" s="6"/>
      <c r="AJ177" s="6"/>
      <c r="AK177" s="6"/>
      <c r="AL177" s="7">
        <v>0</v>
      </c>
      <c r="AM177" s="6"/>
      <c r="AN177" s="6"/>
      <c r="AO177" s="6"/>
      <c r="AP177" s="7">
        <v>0</v>
      </c>
      <c r="AQ177" s="6"/>
      <c r="AR177" s="8"/>
      <c r="AS177" s="8"/>
      <c r="AT177" s="9">
        <v>0</v>
      </c>
      <c r="AU177" s="6"/>
      <c r="AV177" s="8"/>
      <c r="AW177" s="8"/>
      <c r="AX177" s="9">
        <v>0</v>
      </c>
      <c r="AY177" s="8">
        <v>-27661.58</v>
      </c>
      <c r="AZ177" s="8">
        <v>478200</v>
      </c>
      <c r="BA177" s="8">
        <v>60</v>
      </c>
      <c r="BB177" s="7">
        <v>-1.7353563362609787</v>
      </c>
      <c r="BC177" s="10" t="s">
        <v>797</v>
      </c>
      <c r="BD177" s="10" t="s">
        <v>798</v>
      </c>
      <c r="BE177" s="10" t="s">
        <v>806</v>
      </c>
      <c r="BF177" s="10" t="s">
        <v>819</v>
      </c>
    </row>
    <row r="178" spans="1:58" x14ac:dyDescent="0.2">
      <c r="A178" s="5">
        <v>140839</v>
      </c>
      <c r="B178" s="6" t="s">
        <v>68</v>
      </c>
      <c r="C178" s="6">
        <v>-193056.65</v>
      </c>
      <c r="D178" s="6">
        <v>0</v>
      </c>
      <c r="E178" s="6">
        <v>0</v>
      </c>
      <c r="F178" s="7">
        <v>0</v>
      </c>
      <c r="G178" s="6">
        <v>-193056.65</v>
      </c>
      <c r="H178" s="6">
        <v>0</v>
      </c>
      <c r="I178" s="6">
        <v>0</v>
      </c>
      <c r="J178" s="7">
        <v>0</v>
      </c>
      <c r="K178" s="6"/>
      <c r="L178" s="6"/>
      <c r="M178" s="6"/>
      <c r="N178" s="7">
        <v>0</v>
      </c>
      <c r="O178" s="6"/>
      <c r="P178" s="6"/>
      <c r="Q178" s="6"/>
      <c r="R178" s="7">
        <v>0</v>
      </c>
      <c r="S178" s="6"/>
      <c r="T178" s="6"/>
      <c r="U178" s="6"/>
      <c r="V178" s="7">
        <v>0</v>
      </c>
      <c r="W178" s="6"/>
      <c r="X178" s="6"/>
      <c r="Y178" s="6"/>
      <c r="Z178" s="7">
        <v>0</v>
      </c>
      <c r="AA178" s="6"/>
      <c r="AB178" s="6"/>
      <c r="AC178" s="6"/>
      <c r="AD178" s="7">
        <v>0</v>
      </c>
      <c r="AE178" s="6"/>
      <c r="AF178" s="6"/>
      <c r="AG178" s="6"/>
      <c r="AH178" s="7">
        <v>0</v>
      </c>
      <c r="AI178" s="6"/>
      <c r="AJ178" s="6"/>
      <c r="AK178" s="6"/>
      <c r="AL178" s="7">
        <v>0</v>
      </c>
      <c r="AM178" s="6"/>
      <c r="AN178" s="6"/>
      <c r="AO178" s="6"/>
      <c r="AP178" s="7">
        <v>0</v>
      </c>
      <c r="AQ178" s="6"/>
      <c r="AR178" s="8"/>
      <c r="AS178" s="8"/>
      <c r="AT178" s="9">
        <v>0</v>
      </c>
      <c r="AU178" s="6"/>
      <c r="AV178" s="8"/>
      <c r="AW178" s="8"/>
      <c r="AX178" s="9">
        <v>0</v>
      </c>
      <c r="AY178" s="8">
        <v>-386113.3</v>
      </c>
      <c r="AZ178" s="8">
        <v>0</v>
      </c>
      <c r="BA178" s="8">
        <v>0</v>
      </c>
      <c r="BB178" s="7">
        <v>0</v>
      </c>
      <c r="BC178" s="10" t="s">
        <v>797</v>
      </c>
      <c r="BD178" s="10" t="s">
        <v>798</v>
      </c>
      <c r="BE178" s="10" t="s">
        <v>806</v>
      </c>
      <c r="BF178" s="10" t="s">
        <v>819</v>
      </c>
    </row>
    <row r="179" spans="1:58" x14ac:dyDescent="0.2">
      <c r="A179" s="5">
        <v>140956</v>
      </c>
      <c r="B179" s="6" t="s">
        <v>71</v>
      </c>
      <c r="C179" s="6">
        <v>56421.59</v>
      </c>
      <c r="D179" s="6">
        <v>481140</v>
      </c>
      <c r="E179" s="6">
        <v>62</v>
      </c>
      <c r="F179" s="7">
        <v>3.5179941389200646</v>
      </c>
      <c r="G179" s="6">
        <v>72129.570000000007</v>
      </c>
      <c r="H179" s="6">
        <v>640200</v>
      </c>
      <c r="I179" s="6">
        <v>80</v>
      </c>
      <c r="J179" s="7">
        <v>3.4926845829428306</v>
      </c>
      <c r="K179" s="6"/>
      <c r="L179" s="6"/>
      <c r="M179" s="6"/>
      <c r="N179" s="7">
        <v>0</v>
      </c>
      <c r="O179" s="6"/>
      <c r="P179" s="6"/>
      <c r="Q179" s="6"/>
      <c r="R179" s="7">
        <v>0</v>
      </c>
      <c r="S179" s="6"/>
      <c r="T179" s="6"/>
      <c r="U179" s="6"/>
      <c r="V179" s="7">
        <v>0</v>
      </c>
      <c r="W179" s="6"/>
      <c r="X179" s="6"/>
      <c r="Y179" s="6"/>
      <c r="Z179" s="7">
        <v>0</v>
      </c>
      <c r="AA179" s="6"/>
      <c r="AB179" s="6"/>
      <c r="AC179" s="6"/>
      <c r="AD179" s="7">
        <v>0</v>
      </c>
      <c r="AE179" s="6"/>
      <c r="AF179" s="6"/>
      <c r="AG179" s="6"/>
      <c r="AH179" s="7">
        <v>0</v>
      </c>
      <c r="AI179" s="6"/>
      <c r="AJ179" s="6"/>
      <c r="AK179" s="6"/>
      <c r="AL179" s="7">
        <v>0</v>
      </c>
      <c r="AM179" s="6"/>
      <c r="AN179" s="6"/>
      <c r="AO179" s="6"/>
      <c r="AP179" s="7">
        <v>0</v>
      </c>
      <c r="AQ179" s="6"/>
      <c r="AR179" s="8"/>
      <c r="AS179" s="8"/>
      <c r="AT179" s="9">
        <v>0</v>
      </c>
      <c r="AU179" s="6"/>
      <c r="AV179" s="8"/>
      <c r="AW179" s="8"/>
      <c r="AX179" s="9">
        <v>0</v>
      </c>
      <c r="AY179" s="8">
        <v>128551.16</v>
      </c>
      <c r="AZ179" s="8">
        <v>1121340</v>
      </c>
      <c r="BA179" s="8">
        <v>142</v>
      </c>
      <c r="BB179" s="7">
        <v>3.4392198619508805</v>
      </c>
      <c r="BC179" s="10" t="s">
        <v>797</v>
      </c>
      <c r="BD179" s="10" t="s">
        <v>798</v>
      </c>
      <c r="BE179" s="10" t="s">
        <v>806</v>
      </c>
      <c r="BF179" s="10" t="s">
        <v>819</v>
      </c>
    </row>
    <row r="180" spans="1:58" x14ac:dyDescent="0.2">
      <c r="A180" s="5">
        <v>140965</v>
      </c>
      <c r="B180" s="6" t="s">
        <v>72</v>
      </c>
      <c r="C180" s="6">
        <v>-1841.17</v>
      </c>
      <c r="D180" s="6">
        <v>72700</v>
      </c>
      <c r="E180" s="6">
        <v>10</v>
      </c>
      <c r="F180" s="7">
        <v>-0.75976753782668494</v>
      </c>
      <c r="G180" s="6">
        <v>-2058.37</v>
      </c>
      <c r="H180" s="6">
        <v>20675</v>
      </c>
      <c r="I180" s="6">
        <v>2.5</v>
      </c>
      <c r="J180" s="7">
        <v>-3.0863105199516325</v>
      </c>
      <c r="K180" s="6"/>
      <c r="L180" s="6"/>
      <c r="M180" s="6"/>
      <c r="N180" s="7">
        <v>0</v>
      </c>
      <c r="O180" s="6"/>
      <c r="P180" s="6"/>
      <c r="Q180" s="6"/>
      <c r="R180" s="7">
        <v>0</v>
      </c>
      <c r="S180" s="6"/>
      <c r="T180" s="6"/>
      <c r="U180" s="6"/>
      <c r="V180" s="7">
        <v>0</v>
      </c>
      <c r="W180" s="6"/>
      <c r="X180" s="6"/>
      <c r="Y180" s="6"/>
      <c r="Z180" s="7">
        <v>0</v>
      </c>
      <c r="AA180" s="6"/>
      <c r="AB180" s="6"/>
      <c r="AC180" s="6"/>
      <c r="AD180" s="7">
        <v>0</v>
      </c>
      <c r="AE180" s="6"/>
      <c r="AF180" s="6"/>
      <c r="AG180" s="6"/>
      <c r="AH180" s="7">
        <v>0</v>
      </c>
      <c r="AI180" s="6"/>
      <c r="AJ180" s="6"/>
      <c r="AK180" s="6"/>
      <c r="AL180" s="7">
        <v>0</v>
      </c>
      <c r="AM180" s="6"/>
      <c r="AN180" s="6"/>
      <c r="AO180" s="6"/>
      <c r="AP180" s="7">
        <v>0</v>
      </c>
      <c r="AQ180" s="6"/>
      <c r="AR180" s="8"/>
      <c r="AS180" s="8"/>
      <c r="AT180" s="9">
        <v>0</v>
      </c>
      <c r="AU180" s="6"/>
      <c r="AV180" s="8"/>
      <c r="AW180" s="8"/>
      <c r="AX180" s="9">
        <v>0</v>
      </c>
      <c r="AY180" s="8">
        <v>-3899.54</v>
      </c>
      <c r="AZ180" s="8">
        <v>93375</v>
      </c>
      <c r="BA180" s="8">
        <v>12.5</v>
      </c>
      <c r="BB180" s="7">
        <v>-1.2528642570281125</v>
      </c>
      <c r="BC180" s="10" t="s">
        <v>797</v>
      </c>
      <c r="BD180" s="10" t="s">
        <v>798</v>
      </c>
      <c r="BE180" s="10" t="s">
        <v>806</v>
      </c>
      <c r="BF180" s="10" t="s">
        <v>819</v>
      </c>
    </row>
    <row r="181" spans="1:58" x14ac:dyDescent="0.2">
      <c r="A181" s="5">
        <v>143896</v>
      </c>
      <c r="B181" s="6" t="s">
        <v>103</v>
      </c>
      <c r="C181" s="6">
        <v>-212816.06</v>
      </c>
      <c r="D181" s="6">
        <v>0</v>
      </c>
      <c r="E181" s="6">
        <v>0</v>
      </c>
      <c r="F181" s="7">
        <v>0</v>
      </c>
      <c r="G181" s="6">
        <v>-212816.06</v>
      </c>
      <c r="H181" s="6">
        <v>0</v>
      </c>
      <c r="I181" s="6">
        <v>0</v>
      </c>
      <c r="J181" s="7">
        <v>0</v>
      </c>
      <c r="K181" s="6"/>
      <c r="L181" s="6"/>
      <c r="M181" s="6"/>
      <c r="N181" s="7">
        <v>0</v>
      </c>
      <c r="O181" s="6"/>
      <c r="P181" s="6"/>
      <c r="Q181" s="6"/>
      <c r="R181" s="7">
        <v>0</v>
      </c>
      <c r="S181" s="6"/>
      <c r="T181" s="6"/>
      <c r="U181" s="6"/>
      <c r="V181" s="7">
        <v>0</v>
      </c>
      <c r="W181" s="6"/>
      <c r="X181" s="6"/>
      <c r="Y181" s="6"/>
      <c r="Z181" s="7">
        <v>0</v>
      </c>
      <c r="AA181" s="6"/>
      <c r="AB181" s="6"/>
      <c r="AC181" s="6"/>
      <c r="AD181" s="7">
        <v>0</v>
      </c>
      <c r="AE181" s="6"/>
      <c r="AF181" s="6"/>
      <c r="AG181" s="6"/>
      <c r="AH181" s="7">
        <v>0</v>
      </c>
      <c r="AI181" s="6"/>
      <c r="AJ181" s="6"/>
      <c r="AK181" s="6"/>
      <c r="AL181" s="7">
        <v>0</v>
      </c>
      <c r="AM181" s="6"/>
      <c r="AN181" s="6"/>
      <c r="AO181" s="6"/>
      <c r="AP181" s="7">
        <v>0</v>
      </c>
      <c r="AQ181" s="6"/>
      <c r="AR181" s="8"/>
      <c r="AS181" s="8"/>
      <c r="AT181" s="9">
        <v>0</v>
      </c>
      <c r="AU181" s="6"/>
      <c r="AV181" s="8"/>
      <c r="AW181" s="8"/>
      <c r="AX181" s="9">
        <v>0</v>
      </c>
      <c r="AY181" s="8">
        <v>-425632.12</v>
      </c>
      <c r="AZ181" s="8">
        <v>0</v>
      </c>
      <c r="BA181" s="8">
        <v>0</v>
      </c>
      <c r="BB181" s="7">
        <v>0</v>
      </c>
      <c r="BC181" s="10" t="s">
        <v>797</v>
      </c>
      <c r="BD181" s="10" t="s">
        <v>798</v>
      </c>
      <c r="BE181" s="10" t="s">
        <v>806</v>
      </c>
      <c r="BF181" s="10" t="s">
        <v>819</v>
      </c>
    </row>
    <row r="182" spans="1:58" x14ac:dyDescent="0.2">
      <c r="A182" s="5">
        <v>172289</v>
      </c>
      <c r="B182" s="6" t="s">
        <v>217</v>
      </c>
      <c r="C182" s="6">
        <v>570632.36</v>
      </c>
      <c r="D182" s="6">
        <v>609600</v>
      </c>
      <c r="E182" s="6">
        <v>80</v>
      </c>
      <c r="F182" s="7">
        <v>28.082301181102363</v>
      </c>
      <c r="G182" s="6">
        <v>647082.36</v>
      </c>
      <c r="H182" s="6">
        <v>496300</v>
      </c>
      <c r="I182" s="6">
        <v>65</v>
      </c>
      <c r="J182" s="7">
        <v>40.418201007455167</v>
      </c>
      <c r="K182" s="6"/>
      <c r="L182" s="6"/>
      <c r="M182" s="6"/>
      <c r="N182" s="7">
        <v>0</v>
      </c>
      <c r="O182" s="6"/>
      <c r="P182" s="6"/>
      <c r="Q182" s="6"/>
      <c r="R182" s="7">
        <v>0</v>
      </c>
      <c r="S182" s="6"/>
      <c r="T182" s="6"/>
      <c r="U182" s="6"/>
      <c r="V182" s="7">
        <v>0</v>
      </c>
      <c r="W182" s="6"/>
      <c r="X182" s="6"/>
      <c r="Y182" s="6"/>
      <c r="Z182" s="7">
        <v>0</v>
      </c>
      <c r="AA182" s="6"/>
      <c r="AB182" s="6"/>
      <c r="AC182" s="6"/>
      <c r="AD182" s="7">
        <v>0</v>
      </c>
      <c r="AE182" s="6"/>
      <c r="AF182" s="6"/>
      <c r="AG182" s="6"/>
      <c r="AH182" s="7">
        <v>0</v>
      </c>
      <c r="AI182" s="6"/>
      <c r="AJ182" s="6"/>
      <c r="AK182" s="6"/>
      <c r="AL182" s="7">
        <v>0</v>
      </c>
      <c r="AM182" s="6"/>
      <c r="AN182" s="6"/>
      <c r="AO182" s="6"/>
      <c r="AP182" s="7">
        <v>0</v>
      </c>
      <c r="AQ182" s="6"/>
      <c r="AR182" s="8"/>
      <c r="AS182" s="8"/>
      <c r="AT182" s="9">
        <v>0</v>
      </c>
      <c r="AU182" s="6"/>
      <c r="AV182" s="8"/>
      <c r="AW182" s="8"/>
      <c r="AX182" s="9">
        <v>0</v>
      </c>
      <c r="AY182" s="8">
        <v>1217714.72</v>
      </c>
      <c r="AZ182" s="8">
        <v>1105900</v>
      </c>
      <c r="BA182" s="8">
        <v>145</v>
      </c>
      <c r="BB182" s="7">
        <v>33.033223257075683</v>
      </c>
      <c r="BC182" s="10" t="s">
        <v>797</v>
      </c>
      <c r="BD182" s="10" t="s">
        <v>798</v>
      </c>
      <c r="BE182" s="10" t="s">
        <v>806</v>
      </c>
      <c r="BF182" s="10" t="s">
        <v>819</v>
      </c>
    </row>
    <row r="183" spans="1:58" x14ac:dyDescent="0.2">
      <c r="A183" s="5">
        <v>172426</v>
      </c>
      <c r="B183" s="6" t="s">
        <v>222</v>
      </c>
      <c r="C183" s="6">
        <v>-2846</v>
      </c>
      <c r="D183" s="6">
        <v>0</v>
      </c>
      <c r="E183" s="6">
        <v>0</v>
      </c>
      <c r="F183" s="7">
        <v>0</v>
      </c>
      <c r="G183" s="6">
        <v>-2846</v>
      </c>
      <c r="H183" s="6">
        <v>0</v>
      </c>
      <c r="I183" s="6">
        <v>0</v>
      </c>
      <c r="J183" s="7">
        <v>0</v>
      </c>
      <c r="K183" s="6"/>
      <c r="L183" s="6"/>
      <c r="M183" s="6"/>
      <c r="N183" s="7">
        <v>0</v>
      </c>
      <c r="O183" s="6"/>
      <c r="P183" s="6"/>
      <c r="Q183" s="6"/>
      <c r="R183" s="7">
        <v>0</v>
      </c>
      <c r="S183" s="6"/>
      <c r="T183" s="6"/>
      <c r="U183" s="6"/>
      <c r="V183" s="7">
        <v>0</v>
      </c>
      <c r="W183" s="6"/>
      <c r="X183" s="6"/>
      <c r="Y183" s="6"/>
      <c r="Z183" s="7">
        <v>0</v>
      </c>
      <c r="AA183" s="6"/>
      <c r="AB183" s="6"/>
      <c r="AC183" s="6"/>
      <c r="AD183" s="7">
        <v>0</v>
      </c>
      <c r="AE183" s="6"/>
      <c r="AF183" s="6"/>
      <c r="AG183" s="6"/>
      <c r="AH183" s="7">
        <v>0</v>
      </c>
      <c r="AI183" s="6"/>
      <c r="AJ183" s="6"/>
      <c r="AK183" s="6"/>
      <c r="AL183" s="7">
        <v>0</v>
      </c>
      <c r="AM183" s="6"/>
      <c r="AN183" s="6"/>
      <c r="AO183" s="6"/>
      <c r="AP183" s="7">
        <v>0</v>
      </c>
      <c r="AQ183" s="6"/>
      <c r="AR183" s="8"/>
      <c r="AS183" s="8"/>
      <c r="AT183" s="9">
        <v>0</v>
      </c>
      <c r="AU183" s="6"/>
      <c r="AV183" s="8"/>
      <c r="AW183" s="8"/>
      <c r="AX183" s="9">
        <v>0</v>
      </c>
      <c r="AY183" s="8">
        <v>-5692</v>
      </c>
      <c r="AZ183" s="8">
        <v>0</v>
      </c>
      <c r="BA183" s="8">
        <v>0</v>
      </c>
      <c r="BB183" s="7">
        <v>0</v>
      </c>
      <c r="BC183" s="10" t="s">
        <v>797</v>
      </c>
      <c r="BD183" s="10" t="s">
        <v>798</v>
      </c>
      <c r="BE183" s="10" t="s">
        <v>806</v>
      </c>
      <c r="BF183" s="10" t="s">
        <v>819</v>
      </c>
    </row>
    <row r="184" spans="1:58" x14ac:dyDescent="0.2">
      <c r="A184" s="5">
        <v>173529</v>
      </c>
      <c r="B184" s="6" t="s">
        <v>257</v>
      </c>
      <c r="C184" s="6">
        <v>-1539.71</v>
      </c>
      <c r="D184" s="6">
        <v>119550</v>
      </c>
      <c r="E184" s="6">
        <v>15</v>
      </c>
      <c r="F184" s="7">
        <v>-0.38637641154328733</v>
      </c>
      <c r="G184" s="6">
        <v>-4747.53</v>
      </c>
      <c r="H184" s="6">
        <v>151400</v>
      </c>
      <c r="I184" s="6">
        <v>20</v>
      </c>
      <c r="J184" s="7">
        <v>-0.97208342140026416</v>
      </c>
      <c r="K184" s="6"/>
      <c r="L184" s="6"/>
      <c r="M184" s="6"/>
      <c r="N184" s="7">
        <v>0</v>
      </c>
      <c r="O184" s="6"/>
      <c r="P184" s="6"/>
      <c r="Q184" s="6"/>
      <c r="R184" s="7">
        <v>0</v>
      </c>
      <c r="S184" s="6"/>
      <c r="T184" s="6"/>
      <c r="U184" s="6"/>
      <c r="V184" s="7">
        <v>0</v>
      </c>
      <c r="W184" s="6"/>
      <c r="X184" s="6"/>
      <c r="Y184" s="6"/>
      <c r="Z184" s="7">
        <v>0</v>
      </c>
      <c r="AA184" s="6"/>
      <c r="AB184" s="6"/>
      <c r="AC184" s="6"/>
      <c r="AD184" s="7">
        <v>0</v>
      </c>
      <c r="AE184" s="6"/>
      <c r="AF184" s="6"/>
      <c r="AG184" s="6"/>
      <c r="AH184" s="7">
        <v>0</v>
      </c>
      <c r="AI184" s="6"/>
      <c r="AJ184" s="6"/>
      <c r="AK184" s="6"/>
      <c r="AL184" s="7">
        <v>0</v>
      </c>
      <c r="AM184" s="6"/>
      <c r="AN184" s="6"/>
      <c r="AO184" s="6"/>
      <c r="AP184" s="7">
        <v>0</v>
      </c>
      <c r="AQ184" s="6"/>
      <c r="AR184" s="8"/>
      <c r="AS184" s="8"/>
      <c r="AT184" s="9">
        <v>0</v>
      </c>
      <c r="AU184" s="6"/>
      <c r="AV184" s="8"/>
      <c r="AW184" s="8"/>
      <c r="AX184" s="9">
        <v>0</v>
      </c>
      <c r="AY184" s="8">
        <v>-6287.24</v>
      </c>
      <c r="AZ184" s="8">
        <v>270950</v>
      </c>
      <c r="BA184" s="8">
        <v>35</v>
      </c>
      <c r="BB184" s="7">
        <v>-0.69613286584240641</v>
      </c>
      <c r="BC184" s="10" t="s">
        <v>797</v>
      </c>
      <c r="BD184" s="10" t="s">
        <v>798</v>
      </c>
      <c r="BE184" s="10" t="s">
        <v>806</v>
      </c>
      <c r="BF184" s="10" t="s">
        <v>819</v>
      </c>
    </row>
    <row r="185" spans="1:58" x14ac:dyDescent="0.2">
      <c r="A185" s="5">
        <v>173849</v>
      </c>
      <c r="B185" s="6" t="s">
        <v>262</v>
      </c>
      <c r="C185" s="6">
        <v>1385199.25</v>
      </c>
      <c r="D185" s="6">
        <v>1323690</v>
      </c>
      <c r="E185" s="6">
        <v>167</v>
      </c>
      <c r="F185" s="7">
        <v>31.394040523083198</v>
      </c>
      <c r="G185" s="6">
        <v>1599377.3</v>
      </c>
      <c r="H185" s="6">
        <v>1793715</v>
      </c>
      <c r="I185" s="6">
        <v>224.5</v>
      </c>
      <c r="J185" s="7">
        <v>27.641345642981189</v>
      </c>
      <c r="K185" s="6"/>
      <c r="L185" s="6"/>
      <c r="M185" s="6"/>
      <c r="N185" s="7">
        <v>0</v>
      </c>
      <c r="O185" s="6"/>
      <c r="P185" s="6"/>
      <c r="Q185" s="6"/>
      <c r="R185" s="7">
        <v>0</v>
      </c>
      <c r="S185" s="6"/>
      <c r="T185" s="6"/>
      <c r="U185" s="6"/>
      <c r="V185" s="7">
        <v>0</v>
      </c>
      <c r="W185" s="6"/>
      <c r="X185" s="6"/>
      <c r="Y185" s="6"/>
      <c r="Z185" s="7">
        <v>0</v>
      </c>
      <c r="AA185" s="6"/>
      <c r="AB185" s="6"/>
      <c r="AC185" s="6"/>
      <c r="AD185" s="7">
        <v>0</v>
      </c>
      <c r="AE185" s="6"/>
      <c r="AF185" s="6"/>
      <c r="AG185" s="6"/>
      <c r="AH185" s="7">
        <v>0</v>
      </c>
      <c r="AI185" s="6"/>
      <c r="AJ185" s="6"/>
      <c r="AK185" s="6"/>
      <c r="AL185" s="7">
        <v>0</v>
      </c>
      <c r="AM185" s="6"/>
      <c r="AN185" s="6"/>
      <c r="AO185" s="6"/>
      <c r="AP185" s="7">
        <v>0</v>
      </c>
      <c r="AQ185" s="6"/>
      <c r="AR185" s="8"/>
      <c r="AS185" s="8"/>
      <c r="AT185" s="9">
        <v>0</v>
      </c>
      <c r="AU185" s="6"/>
      <c r="AV185" s="8"/>
      <c r="AW185" s="8"/>
      <c r="AX185" s="9">
        <v>0</v>
      </c>
      <c r="AY185" s="8">
        <v>2984576.55</v>
      </c>
      <c r="AZ185" s="8">
        <v>3117405</v>
      </c>
      <c r="BA185" s="8">
        <v>391.5</v>
      </c>
      <c r="BB185" s="7">
        <v>28.721740197375699</v>
      </c>
      <c r="BC185" s="10" t="s">
        <v>797</v>
      </c>
      <c r="BD185" s="10" t="s">
        <v>798</v>
      </c>
      <c r="BE185" s="10" t="s">
        <v>806</v>
      </c>
      <c r="BF185" s="10" t="s">
        <v>819</v>
      </c>
    </row>
    <row r="186" spans="1:58" x14ac:dyDescent="0.2">
      <c r="A186" s="5">
        <v>177377</v>
      </c>
      <c r="B186" s="6" t="s">
        <v>335</v>
      </c>
      <c r="C186" s="6">
        <v>481275.07</v>
      </c>
      <c r="D186" s="6">
        <v>497050</v>
      </c>
      <c r="E186" s="6">
        <v>65</v>
      </c>
      <c r="F186" s="7">
        <v>29.047886731717135</v>
      </c>
      <c r="G186" s="6">
        <v>522707.57</v>
      </c>
      <c r="H186" s="6">
        <v>546742.5</v>
      </c>
      <c r="I186" s="6">
        <v>67.75</v>
      </c>
      <c r="J186" s="7">
        <v>29.637232646081106</v>
      </c>
      <c r="K186" s="6"/>
      <c r="L186" s="6"/>
      <c r="M186" s="6"/>
      <c r="N186" s="7">
        <v>0</v>
      </c>
      <c r="O186" s="6"/>
      <c r="P186" s="6"/>
      <c r="Q186" s="6"/>
      <c r="R186" s="7">
        <v>0</v>
      </c>
      <c r="S186" s="6"/>
      <c r="T186" s="6"/>
      <c r="U186" s="6"/>
      <c r="V186" s="7">
        <v>0</v>
      </c>
      <c r="W186" s="6"/>
      <c r="X186" s="6"/>
      <c r="Y186" s="6"/>
      <c r="Z186" s="7">
        <v>0</v>
      </c>
      <c r="AA186" s="6"/>
      <c r="AB186" s="6"/>
      <c r="AC186" s="6"/>
      <c r="AD186" s="7">
        <v>0</v>
      </c>
      <c r="AE186" s="6"/>
      <c r="AF186" s="6"/>
      <c r="AG186" s="6"/>
      <c r="AH186" s="7">
        <v>0</v>
      </c>
      <c r="AI186" s="6"/>
      <c r="AJ186" s="6"/>
      <c r="AK186" s="6"/>
      <c r="AL186" s="7">
        <v>0</v>
      </c>
      <c r="AM186" s="6"/>
      <c r="AN186" s="6"/>
      <c r="AO186" s="6"/>
      <c r="AP186" s="7">
        <v>0</v>
      </c>
      <c r="AQ186" s="6"/>
      <c r="AR186" s="8"/>
      <c r="AS186" s="8"/>
      <c r="AT186" s="9">
        <v>0</v>
      </c>
      <c r="AU186" s="6"/>
      <c r="AV186" s="8"/>
      <c r="AW186" s="8"/>
      <c r="AX186" s="9">
        <v>0</v>
      </c>
      <c r="AY186" s="8">
        <v>1003982.64</v>
      </c>
      <c r="AZ186" s="8">
        <v>1043792.5</v>
      </c>
      <c r="BA186" s="8">
        <v>132.75</v>
      </c>
      <c r="BB186" s="7">
        <v>28.855811092721972</v>
      </c>
      <c r="BC186" s="10" t="s">
        <v>797</v>
      </c>
      <c r="BD186" s="10" t="s">
        <v>798</v>
      </c>
      <c r="BE186" s="10" t="s">
        <v>806</v>
      </c>
      <c r="BF186" s="10" t="s">
        <v>819</v>
      </c>
    </row>
    <row r="187" spans="1:58" x14ac:dyDescent="0.2">
      <c r="A187" s="5">
        <v>177420</v>
      </c>
      <c r="B187" s="6" t="s">
        <v>340</v>
      </c>
      <c r="C187" s="6">
        <v>-50000.38</v>
      </c>
      <c r="D187" s="6">
        <v>0</v>
      </c>
      <c r="E187" s="6">
        <v>0</v>
      </c>
      <c r="F187" s="7">
        <v>0</v>
      </c>
      <c r="G187" s="6">
        <v>358279.63</v>
      </c>
      <c r="H187" s="6">
        <v>635405</v>
      </c>
      <c r="I187" s="6">
        <v>81.5</v>
      </c>
      <c r="J187" s="7">
        <v>17.479668132923099</v>
      </c>
      <c r="K187" s="6"/>
      <c r="L187" s="6"/>
      <c r="M187" s="6"/>
      <c r="N187" s="7">
        <v>0</v>
      </c>
      <c r="O187" s="6"/>
      <c r="P187" s="6"/>
      <c r="Q187" s="6"/>
      <c r="R187" s="7">
        <v>0</v>
      </c>
      <c r="S187" s="6"/>
      <c r="T187" s="6"/>
      <c r="U187" s="6"/>
      <c r="V187" s="7">
        <v>0</v>
      </c>
      <c r="W187" s="6"/>
      <c r="X187" s="6"/>
      <c r="Y187" s="6"/>
      <c r="Z187" s="7">
        <v>0</v>
      </c>
      <c r="AA187" s="6"/>
      <c r="AB187" s="6"/>
      <c r="AC187" s="6"/>
      <c r="AD187" s="7">
        <v>0</v>
      </c>
      <c r="AE187" s="6"/>
      <c r="AF187" s="6"/>
      <c r="AG187" s="6"/>
      <c r="AH187" s="7">
        <v>0</v>
      </c>
      <c r="AI187" s="6"/>
      <c r="AJ187" s="6"/>
      <c r="AK187" s="6"/>
      <c r="AL187" s="7">
        <v>0</v>
      </c>
      <c r="AM187" s="6"/>
      <c r="AN187" s="6"/>
      <c r="AO187" s="6"/>
      <c r="AP187" s="7">
        <v>0</v>
      </c>
      <c r="AQ187" s="6"/>
      <c r="AR187" s="8"/>
      <c r="AS187" s="8"/>
      <c r="AT187" s="9">
        <v>0</v>
      </c>
      <c r="AU187" s="6"/>
      <c r="AV187" s="8"/>
      <c r="AW187" s="8"/>
      <c r="AX187" s="9">
        <v>0</v>
      </c>
      <c r="AY187" s="8">
        <v>308279.25</v>
      </c>
      <c r="AZ187" s="8">
        <v>635405</v>
      </c>
      <c r="BA187" s="8">
        <v>81.5</v>
      </c>
      <c r="BB187" s="7">
        <v>14.555090847569659</v>
      </c>
      <c r="BC187" s="10" t="s">
        <v>797</v>
      </c>
      <c r="BD187" s="10" t="s">
        <v>798</v>
      </c>
      <c r="BE187" s="10" t="s">
        <v>806</v>
      </c>
      <c r="BF187" s="10" t="s">
        <v>819</v>
      </c>
    </row>
    <row r="188" spans="1:58" x14ac:dyDescent="0.2">
      <c r="A188" s="5">
        <v>177947</v>
      </c>
      <c r="B188" s="6" t="s">
        <v>354</v>
      </c>
      <c r="C188" s="6">
        <v>-4252.16</v>
      </c>
      <c r="D188" s="6">
        <v>0</v>
      </c>
      <c r="E188" s="6">
        <v>0</v>
      </c>
      <c r="F188" s="7">
        <v>0</v>
      </c>
      <c r="G188" s="6">
        <v>-4252.16</v>
      </c>
      <c r="H188" s="6">
        <v>0</v>
      </c>
      <c r="I188" s="6">
        <v>0</v>
      </c>
      <c r="J188" s="7">
        <v>0</v>
      </c>
      <c r="K188" s="6"/>
      <c r="L188" s="6"/>
      <c r="M188" s="6"/>
      <c r="N188" s="7">
        <v>0</v>
      </c>
      <c r="O188" s="6"/>
      <c r="P188" s="6"/>
      <c r="Q188" s="6"/>
      <c r="R188" s="7">
        <v>0</v>
      </c>
      <c r="S188" s="6"/>
      <c r="T188" s="6"/>
      <c r="U188" s="6"/>
      <c r="V188" s="7">
        <v>0</v>
      </c>
      <c r="W188" s="6"/>
      <c r="X188" s="6"/>
      <c r="Y188" s="6"/>
      <c r="Z188" s="7">
        <v>0</v>
      </c>
      <c r="AA188" s="6"/>
      <c r="AB188" s="6"/>
      <c r="AC188" s="6"/>
      <c r="AD188" s="7">
        <v>0</v>
      </c>
      <c r="AE188" s="6"/>
      <c r="AF188" s="6"/>
      <c r="AG188" s="6"/>
      <c r="AH188" s="7">
        <v>0</v>
      </c>
      <c r="AI188" s="6"/>
      <c r="AJ188" s="6"/>
      <c r="AK188" s="6"/>
      <c r="AL188" s="7">
        <v>0</v>
      </c>
      <c r="AM188" s="6"/>
      <c r="AN188" s="6"/>
      <c r="AO188" s="6"/>
      <c r="AP188" s="7">
        <v>0</v>
      </c>
      <c r="AQ188" s="6"/>
      <c r="AR188" s="8"/>
      <c r="AS188" s="8"/>
      <c r="AT188" s="9">
        <v>0</v>
      </c>
      <c r="AU188" s="6"/>
      <c r="AV188" s="8"/>
      <c r="AW188" s="8"/>
      <c r="AX188" s="9">
        <v>0</v>
      </c>
      <c r="AY188" s="8">
        <v>-8504.32</v>
      </c>
      <c r="AZ188" s="8">
        <v>0</v>
      </c>
      <c r="BA188" s="8">
        <v>0</v>
      </c>
      <c r="BB188" s="7">
        <v>0</v>
      </c>
      <c r="BC188" s="10" t="s">
        <v>797</v>
      </c>
      <c r="BD188" s="10" t="s">
        <v>798</v>
      </c>
      <c r="BE188" s="10" t="s">
        <v>806</v>
      </c>
      <c r="BF188" s="10" t="s">
        <v>819</v>
      </c>
    </row>
    <row r="189" spans="1:58" x14ac:dyDescent="0.2">
      <c r="A189" s="5">
        <v>178903</v>
      </c>
      <c r="B189" s="6" t="s">
        <v>390</v>
      </c>
      <c r="C189" s="6">
        <v>-20084.79</v>
      </c>
      <c r="D189" s="6">
        <v>0</v>
      </c>
      <c r="E189" s="6">
        <v>0</v>
      </c>
      <c r="F189" s="7">
        <v>0</v>
      </c>
      <c r="G189" s="6">
        <v>-20084.79</v>
      </c>
      <c r="H189" s="6">
        <v>0</v>
      </c>
      <c r="I189" s="6">
        <v>0</v>
      </c>
      <c r="J189" s="7">
        <v>0</v>
      </c>
      <c r="K189" s="6"/>
      <c r="L189" s="6"/>
      <c r="M189" s="6"/>
      <c r="N189" s="7">
        <v>0</v>
      </c>
      <c r="O189" s="6"/>
      <c r="P189" s="6"/>
      <c r="Q189" s="6"/>
      <c r="R189" s="7">
        <v>0</v>
      </c>
      <c r="S189" s="6"/>
      <c r="T189" s="6"/>
      <c r="U189" s="6"/>
      <c r="V189" s="7">
        <v>0</v>
      </c>
      <c r="W189" s="6"/>
      <c r="X189" s="6"/>
      <c r="Y189" s="6"/>
      <c r="Z189" s="7">
        <v>0</v>
      </c>
      <c r="AA189" s="6"/>
      <c r="AB189" s="6"/>
      <c r="AC189" s="6"/>
      <c r="AD189" s="7">
        <v>0</v>
      </c>
      <c r="AE189" s="6"/>
      <c r="AF189" s="6"/>
      <c r="AG189" s="6"/>
      <c r="AH189" s="7">
        <v>0</v>
      </c>
      <c r="AI189" s="6"/>
      <c r="AJ189" s="6"/>
      <c r="AK189" s="6"/>
      <c r="AL189" s="7">
        <v>0</v>
      </c>
      <c r="AM189" s="6"/>
      <c r="AN189" s="6"/>
      <c r="AO189" s="6"/>
      <c r="AP189" s="7">
        <v>0</v>
      </c>
      <c r="AQ189" s="6"/>
      <c r="AR189" s="8"/>
      <c r="AS189" s="8"/>
      <c r="AT189" s="9">
        <v>0</v>
      </c>
      <c r="AU189" s="6"/>
      <c r="AV189" s="8"/>
      <c r="AW189" s="8"/>
      <c r="AX189" s="9">
        <v>0</v>
      </c>
      <c r="AY189" s="8">
        <v>-40169.58</v>
      </c>
      <c r="AZ189" s="8">
        <v>0</v>
      </c>
      <c r="BA189" s="8">
        <v>0</v>
      </c>
      <c r="BB189" s="7">
        <v>0</v>
      </c>
      <c r="BC189" s="10" t="s">
        <v>797</v>
      </c>
      <c r="BD189" s="10" t="s">
        <v>798</v>
      </c>
      <c r="BE189" s="10" t="s">
        <v>806</v>
      </c>
      <c r="BF189" s="10" t="s">
        <v>819</v>
      </c>
    </row>
    <row r="190" spans="1:58" x14ac:dyDescent="0.2">
      <c r="A190" s="5">
        <v>179270</v>
      </c>
      <c r="B190" s="6" t="s">
        <v>400</v>
      </c>
      <c r="C190" s="6">
        <v>-203039.34</v>
      </c>
      <c r="D190" s="6">
        <v>0</v>
      </c>
      <c r="E190" s="6">
        <v>0</v>
      </c>
      <c r="F190" s="7">
        <v>0</v>
      </c>
      <c r="G190" s="6">
        <v>-203039.34</v>
      </c>
      <c r="H190" s="6">
        <v>0</v>
      </c>
      <c r="I190" s="6">
        <v>0</v>
      </c>
      <c r="J190" s="7">
        <v>0</v>
      </c>
      <c r="K190" s="6"/>
      <c r="L190" s="6"/>
      <c r="M190" s="6"/>
      <c r="N190" s="7">
        <v>0</v>
      </c>
      <c r="O190" s="6"/>
      <c r="P190" s="6"/>
      <c r="Q190" s="6"/>
      <c r="R190" s="7">
        <v>0</v>
      </c>
      <c r="S190" s="6"/>
      <c r="T190" s="6"/>
      <c r="U190" s="6"/>
      <c r="V190" s="7">
        <v>0</v>
      </c>
      <c r="W190" s="6"/>
      <c r="X190" s="6"/>
      <c r="Y190" s="6"/>
      <c r="Z190" s="7">
        <v>0</v>
      </c>
      <c r="AA190" s="6"/>
      <c r="AB190" s="6"/>
      <c r="AC190" s="6"/>
      <c r="AD190" s="7">
        <v>0</v>
      </c>
      <c r="AE190" s="6"/>
      <c r="AF190" s="6"/>
      <c r="AG190" s="6"/>
      <c r="AH190" s="7">
        <v>0</v>
      </c>
      <c r="AI190" s="6"/>
      <c r="AJ190" s="6"/>
      <c r="AK190" s="6"/>
      <c r="AL190" s="7">
        <v>0</v>
      </c>
      <c r="AM190" s="6"/>
      <c r="AN190" s="6"/>
      <c r="AO190" s="6"/>
      <c r="AP190" s="7">
        <v>0</v>
      </c>
      <c r="AQ190" s="6"/>
      <c r="AR190" s="8"/>
      <c r="AS190" s="8"/>
      <c r="AT190" s="9">
        <v>0</v>
      </c>
      <c r="AU190" s="6"/>
      <c r="AV190" s="8"/>
      <c r="AW190" s="8"/>
      <c r="AX190" s="9">
        <v>0</v>
      </c>
      <c r="AY190" s="8">
        <v>-406078.68</v>
      </c>
      <c r="AZ190" s="8">
        <v>0</v>
      </c>
      <c r="BA190" s="8">
        <v>0</v>
      </c>
      <c r="BB190" s="7">
        <v>0</v>
      </c>
      <c r="BC190" s="10" t="s">
        <v>797</v>
      </c>
      <c r="BD190" s="10" t="s">
        <v>798</v>
      </c>
      <c r="BE190" s="10" t="s">
        <v>806</v>
      </c>
      <c r="BF190" s="10" t="s">
        <v>819</v>
      </c>
    </row>
    <row r="191" spans="1:58" x14ac:dyDescent="0.2">
      <c r="A191" s="5">
        <v>179286</v>
      </c>
      <c r="B191" s="6" t="s">
        <v>401</v>
      </c>
      <c r="C191" s="6">
        <v>567355.72</v>
      </c>
      <c r="D191" s="6">
        <v>239100</v>
      </c>
      <c r="E191" s="6">
        <v>30</v>
      </c>
      <c r="F191" s="7">
        <v>71.186414052697614</v>
      </c>
      <c r="G191" s="6">
        <v>277645.71999999997</v>
      </c>
      <c r="H191" s="6">
        <v>0</v>
      </c>
      <c r="I191" s="6">
        <v>0</v>
      </c>
      <c r="J191" s="7">
        <v>0</v>
      </c>
      <c r="K191" s="6"/>
      <c r="L191" s="6"/>
      <c r="M191" s="6"/>
      <c r="N191" s="7">
        <v>0</v>
      </c>
      <c r="O191" s="6"/>
      <c r="P191" s="6"/>
      <c r="Q191" s="6"/>
      <c r="R191" s="7">
        <v>0</v>
      </c>
      <c r="S191" s="6"/>
      <c r="T191" s="6"/>
      <c r="U191" s="6"/>
      <c r="V191" s="7">
        <v>0</v>
      </c>
      <c r="W191" s="6"/>
      <c r="X191" s="6"/>
      <c r="Y191" s="6"/>
      <c r="Z191" s="7">
        <v>0</v>
      </c>
      <c r="AA191" s="6"/>
      <c r="AB191" s="6"/>
      <c r="AC191" s="6"/>
      <c r="AD191" s="7">
        <v>0</v>
      </c>
      <c r="AE191" s="6"/>
      <c r="AF191" s="6"/>
      <c r="AG191" s="6"/>
      <c r="AH191" s="7">
        <v>0</v>
      </c>
      <c r="AI191" s="6"/>
      <c r="AJ191" s="6"/>
      <c r="AK191" s="6"/>
      <c r="AL191" s="7">
        <v>0</v>
      </c>
      <c r="AM191" s="6"/>
      <c r="AN191" s="6"/>
      <c r="AO191" s="6"/>
      <c r="AP191" s="7">
        <v>0</v>
      </c>
      <c r="AQ191" s="6"/>
      <c r="AR191" s="8"/>
      <c r="AS191" s="8"/>
      <c r="AT191" s="9">
        <v>0</v>
      </c>
      <c r="AU191" s="6"/>
      <c r="AV191" s="8"/>
      <c r="AW191" s="8"/>
      <c r="AX191" s="9">
        <v>0</v>
      </c>
      <c r="AY191" s="8">
        <v>845001.44</v>
      </c>
      <c r="AZ191" s="8">
        <v>239100</v>
      </c>
      <c r="BA191" s="8">
        <v>30</v>
      </c>
      <c r="BB191" s="7">
        <v>106.022765370138</v>
      </c>
      <c r="BC191" s="10" t="s">
        <v>797</v>
      </c>
      <c r="BD191" s="10" t="s">
        <v>798</v>
      </c>
      <c r="BE191" s="10" t="s">
        <v>806</v>
      </c>
      <c r="BF191" s="10" t="s">
        <v>819</v>
      </c>
    </row>
    <row r="192" spans="1:58" x14ac:dyDescent="0.2">
      <c r="A192" s="5">
        <v>202405</v>
      </c>
      <c r="B192" s="6" t="s">
        <v>471</v>
      </c>
      <c r="C192" s="6">
        <v>506616.6</v>
      </c>
      <c r="D192" s="6">
        <v>0</v>
      </c>
      <c r="E192" s="6">
        <v>0</v>
      </c>
      <c r="F192" s="7">
        <v>0</v>
      </c>
      <c r="G192" s="6">
        <v>161616.6</v>
      </c>
      <c r="H192" s="6">
        <v>0</v>
      </c>
      <c r="I192" s="6">
        <v>0</v>
      </c>
      <c r="J192" s="7">
        <v>0</v>
      </c>
      <c r="K192" s="6"/>
      <c r="L192" s="6"/>
      <c r="M192" s="6"/>
      <c r="N192" s="7">
        <v>0</v>
      </c>
      <c r="O192" s="6"/>
      <c r="P192" s="6"/>
      <c r="Q192" s="6"/>
      <c r="R192" s="7">
        <v>0</v>
      </c>
      <c r="S192" s="6"/>
      <c r="T192" s="6"/>
      <c r="U192" s="6"/>
      <c r="V192" s="7">
        <v>0</v>
      </c>
      <c r="W192" s="6"/>
      <c r="X192" s="6"/>
      <c r="Y192" s="6"/>
      <c r="Z192" s="7">
        <v>0</v>
      </c>
      <c r="AA192" s="6"/>
      <c r="AB192" s="6"/>
      <c r="AC192" s="6"/>
      <c r="AD192" s="7">
        <v>0</v>
      </c>
      <c r="AE192" s="6"/>
      <c r="AF192" s="6"/>
      <c r="AG192" s="6"/>
      <c r="AH192" s="7">
        <v>0</v>
      </c>
      <c r="AI192" s="6"/>
      <c r="AJ192" s="6"/>
      <c r="AK192" s="6"/>
      <c r="AL192" s="7">
        <v>0</v>
      </c>
      <c r="AM192" s="6"/>
      <c r="AN192" s="6"/>
      <c r="AO192" s="6"/>
      <c r="AP192" s="7">
        <v>0</v>
      </c>
      <c r="AQ192" s="6"/>
      <c r="AR192" s="8"/>
      <c r="AS192" s="8"/>
      <c r="AT192" s="9">
        <v>0</v>
      </c>
      <c r="AU192" s="6"/>
      <c r="AV192" s="8"/>
      <c r="AW192" s="8"/>
      <c r="AX192" s="9">
        <v>0</v>
      </c>
      <c r="AY192" s="8">
        <v>668233.19999999995</v>
      </c>
      <c r="AZ192" s="8">
        <v>0</v>
      </c>
      <c r="BA192" s="8">
        <v>0</v>
      </c>
      <c r="BB192" s="7">
        <v>0</v>
      </c>
      <c r="BC192" s="10" t="s">
        <v>797</v>
      </c>
      <c r="BD192" s="10" t="s">
        <v>798</v>
      </c>
      <c r="BE192" s="10" t="s">
        <v>806</v>
      </c>
      <c r="BF192" s="10" t="s">
        <v>819</v>
      </c>
    </row>
    <row r="193" spans="1:58" x14ac:dyDescent="0.2">
      <c r="A193" s="5">
        <v>203564</v>
      </c>
      <c r="B193" s="6" t="s">
        <v>512</v>
      </c>
      <c r="C193" s="6">
        <v>477104.4</v>
      </c>
      <c r="D193" s="6">
        <v>663450</v>
      </c>
      <c r="E193" s="6">
        <v>85</v>
      </c>
      <c r="F193" s="7">
        <v>21.57379154420077</v>
      </c>
      <c r="G193" s="6">
        <v>438114.41</v>
      </c>
      <c r="H193" s="6">
        <v>338310</v>
      </c>
      <c r="I193" s="6">
        <v>43</v>
      </c>
      <c r="J193" s="7">
        <v>40.145271230528209</v>
      </c>
      <c r="K193" s="6"/>
      <c r="L193" s="6"/>
      <c r="M193" s="6"/>
      <c r="N193" s="7">
        <v>0</v>
      </c>
      <c r="O193" s="6"/>
      <c r="P193" s="6"/>
      <c r="Q193" s="6"/>
      <c r="R193" s="7">
        <v>0</v>
      </c>
      <c r="S193" s="6"/>
      <c r="T193" s="6"/>
      <c r="U193" s="6"/>
      <c r="V193" s="7">
        <v>0</v>
      </c>
      <c r="W193" s="6"/>
      <c r="X193" s="6"/>
      <c r="Y193" s="6"/>
      <c r="Z193" s="7">
        <v>0</v>
      </c>
      <c r="AA193" s="6"/>
      <c r="AB193" s="6"/>
      <c r="AC193" s="6"/>
      <c r="AD193" s="7">
        <v>0</v>
      </c>
      <c r="AE193" s="6"/>
      <c r="AF193" s="6"/>
      <c r="AG193" s="6"/>
      <c r="AH193" s="7">
        <v>0</v>
      </c>
      <c r="AI193" s="6"/>
      <c r="AJ193" s="6"/>
      <c r="AK193" s="6"/>
      <c r="AL193" s="7">
        <v>0</v>
      </c>
      <c r="AM193" s="6"/>
      <c r="AN193" s="6"/>
      <c r="AO193" s="6"/>
      <c r="AP193" s="7">
        <v>0</v>
      </c>
      <c r="AQ193" s="6"/>
      <c r="AR193" s="8"/>
      <c r="AS193" s="8"/>
      <c r="AT193" s="9">
        <v>0</v>
      </c>
      <c r="AU193" s="6"/>
      <c r="AV193" s="8"/>
      <c r="AW193" s="8"/>
      <c r="AX193" s="9">
        <v>0</v>
      </c>
      <c r="AY193" s="8">
        <v>915218.81</v>
      </c>
      <c r="AZ193" s="8">
        <v>1001760</v>
      </c>
      <c r="BA193" s="8">
        <v>128</v>
      </c>
      <c r="BB193" s="7">
        <v>27.408325646861524</v>
      </c>
      <c r="BC193" s="10" t="s">
        <v>797</v>
      </c>
      <c r="BD193" s="10" t="s">
        <v>798</v>
      </c>
      <c r="BE193" s="10" t="s">
        <v>806</v>
      </c>
      <c r="BF193" s="10" t="s">
        <v>819</v>
      </c>
    </row>
    <row r="194" spans="1:58" x14ac:dyDescent="0.2">
      <c r="A194" s="5">
        <v>203694</v>
      </c>
      <c r="B194" s="6" t="s">
        <v>515</v>
      </c>
      <c r="C194" s="6">
        <v>417849.61</v>
      </c>
      <c r="D194" s="6">
        <v>576750</v>
      </c>
      <c r="E194" s="6">
        <v>75</v>
      </c>
      <c r="F194" s="7">
        <v>21.734700130039013</v>
      </c>
      <c r="G194" s="6">
        <v>446244.05</v>
      </c>
      <c r="H194" s="6">
        <v>470700</v>
      </c>
      <c r="I194" s="6">
        <v>60</v>
      </c>
      <c r="J194" s="7">
        <v>29.389346823879329</v>
      </c>
      <c r="K194" s="6"/>
      <c r="L194" s="6"/>
      <c r="M194" s="6"/>
      <c r="N194" s="7">
        <v>0</v>
      </c>
      <c r="O194" s="6"/>
      <c r="P194" s="6"/>
      <c r="Q194" s="6"/>
      <c r="R194" s="7">
        <v>0</v>
      </c>
      <c r="S194" s="6"/>
      <c r="T194" s="6"/>
      <c r="U194" s="6"/>
      <c r="V194" s="7">
        <v>0</v>
      </c>
      <c r="W194" s="6"/>
      <c r="X194" s="6"/>
      <c r="Y194" s="6"/>
      <c r="Z194" s="7">
        <v>0</v>
      </c>
      <c r="AA194" s="6"/>
      <c r="AB194" s="6"/>
      <c r="AC194" s="6"/>
      <c r="AD194" s="7">
        <v>0</v>
      </c>
      <c r="AE194" s="6"/>
      <c r="AF194" s="6"/>
      <c r="AG194" s="6"/>
      <c r="AH194" s="7">
        <v>0</v>
      </c>
      <c r="AI194" s="6"/>
      <c r="AJ194" s="6"/>
      <c r="AK194" s="6"/>
      <c r="AL194" s="7">
        <v>0</v>
      </c>
      <c r="AM194" s="6"/>
      <c r="AN194" s="6"/>
      <c r="AO194" s="6"/>
      <c r="AP194" s="7">
        <v>0</v>
      </c>
      <c r="AQ194" s="6"/>
      <c r="AR194" s="8"/>
      <c r="AS194" s="8"/>
      <c r="AT194" s="9">
        <v>0</v>
      </c>
      <c r="AU194" s="6"/>
      <c r="AV194" s="8"/>
      <c r="AW194" s="8"/>
      <c r="AX194" s="9">
        <v>0</v>
      </c>
      <c r="AY194" s="8">
        <v>864093.65999999992</v>
      </c>
      <c r="AZ194" s="8">
        <v>1047450</v>
      </c>
      <c r="BA194" s="8">
        <v>135</v>
      </c>
      <c r="BB194" s="7">
        <v>24.748493770585707</v>
      </c>
      <c r="BC194" s="10" t="s">
        <v>797</v>
      </c>
      <c r="BD194" s="10" t="s">
        <v>798</v>
      </c>
      <c r="BE194" s="10" t="s">
        <v>806</v>
      </c>
      <c r="BF194" s="10" t="s">
        <v>819</v>
      </c>
    </row>
    <row r="195" spans="1:58" x14ac:dyDescent="0.2">
      <c r="A195" s="5">
        <v>204132</v>
      </c>
      <c r="B195" s="6" t="s">
        <v>522</v>
      </c>
      <c r="C195" s="6">
        <v>519950.64</v>
      </c>
      <c r="D195" s="6">
        <v>269280</v>
      </c>
      <c r="E195" s="6">
        <v>34</v>
      </c>
      <c r="F195" s="7">
        <v>57.926764705882356</v>
      </c>
      <c r="G195" s="6">
        <v>573760.64</v>
      </c>
      <c r="H195" s="6">
        <v>443590</v>
      </c>
      <c r="I195" s="6">
        <v>57</v>
      </c>
      <c r="J195" s="7">
        <v>40.09689091277982</v>
      </c>
      <c r="K195" s="6"/>
      <c r="L195" s="6"/>
      <c r="M195" s="6"/>
      <c r="N195" s="7">
        <v>0</v>
      </c>
      <c r="O195" s="6"/>
      <c r="P195" s="6"/>
      <c r="Q195" s="6"/>
      <c r="R195" s="7">
        <v>0</v>
      </c>
      <c r="S195" s="6"/>
      <c r="T195" s="6"/>
      <c r="U195" s="6"/>
      <c r="V195" s="7">
        <v>0</v>
      </c>
      <c r="W195" s="6"/>
      <c r="X195" s="6"/>
      <c r="Y195" s="6"/>
      <c r="Z195" s="7">
        <v>0</v>
      </c>
      <c r="AA195" s="6"/>
      <c r="AB195" s="6"/>
      <c r="AC195" s="6"/>
      <c r="AD195" s="7">
        <v>0</v>
      </c>
      <c r="AE195" s="6"/>
      <c r="AF195" s="6"/>
      <c r="AG195" s="6"/>
      <c r="AH195" s="7">
        <v>0</v>
      </c>
      <c r="AI195" s="6"/>
      <c r="AJ195" s="6"/>
      <c r="AK195" s="6"/>
      <c r="AL195" s="7">
        <v>0</v>
      </c>
      <c r="AM195" s="6"/>
      <c r="AN195" s="6"/>
      <c r="AO195" s="6"/>
      <c r="AP195" s="7">
        <v>0</v>
      </c>
      <c r="AQ195" s="6"/>
      <c r="AR195" s="8"/>
      <c r="AS195" s="8"/>
      <c r="AT195" s="9">
        <v>0</v>
      </c>
      <c r="AU195" s="6"/>
      <c r="AV195" s="8"/>
      <c r="AW195" s="8"/>
      <c r="AX195" s="9">
        <v>0</v>
      </c>
      <c r="AY195" s="8">
        <v>1093711.28</v>
      </c>
      <c r="AZ195" s="8">
        <v>712870</v>
      </c>
      <c r="BA195" s="8">
        <v>91</v>
      </c>
      <c r="BB195" s="7">
        <v>46.027099471151828</v>
      </c>
      <c r="BC195" s="10" t="s">
        <v>797</v>
      </c>
      <c r="BD195" s="10" t="s">
        <v>798</v>
      </c>
      <c r="BE195" s="10" t="s">
        <v>806</v>
      </c>
      <c r="BF195" s="10" t="s">
        <v>819</v>
      </c>
    </row>
    <row r="196" spans="1:58" x14ac:dyDescent="0.2">
      <c r="A196" s="5">
        <v>206441</v>
      </c>
      <c r="B196" s="6" t="s">
        <v>572</v>
      </c>
      <c r="C196" s="6">
        <v>129103.62</v>
      </c>
      <c r="D196" s="6">
        <v>2519790</v>
      </c>
      <c r="E196" s="6">
        <v>332</v>
      </c>
      <c r="F196" s="7">
        <v>1.5370759468050907</v>
      </c>
      <c r="G196" s="6">
        <v>177602.63</v>
      </c>
      <c r="H196" s="6">
        <v>2168332.5</v>
      </c>
      <c r="I196" s="6">
        <v>274.75</v>
      </c>
      <c r="J196" s="7">
        <v>2.5391315815263575</v>
      </c>
      <c r="K196" s="6"/>
      <c r="L196" s="6"/>
      <c r="M196" s="6"/>
      <c r="N196" s="7">
        <v>0</v>
      </c>
      <c r="O196" s="6"/>
      <c r="P196" s="6"/>
      <c r="Q196" s="6"/>
      <c r="R196" s="7">
        <v>0</v>
      </c>
      <c r="S196" s="6"/>
      <c r="T196" s="6"/>
      <c r="U196" s="6"/>
      <c r="V196" s="7">
        <v>0</v>
      </c>
      <c r="W196" s="6"/>
      <c r="X196" s="6"/>
      <c r="Y196" s="6"/>
      <c r="Z196" s="7">
        <v>0</v>
      </c>
      <c r="AA196" s="6"/>
      <c r="AB196" s="6"/>
      <c r="AC196" s="6"/>
      <c r="AD196" s="7">
        <v>0</v>
      </c>
      <c r="AE196" s="6"/>
      <c r="AF196" s="6"/>
      <c r="AG196" s="6"/>
      <c r="AH196" s="7">
        <v>0</v>
      </c>
      <c r="AI196" s="6"/>
      <c r="AJ196" s="6"/>
      <c r="AK196" s="6"/>
      <c r="AL196" s="7">
        <v>0</v>
      </c>
      <c r="AM196" s="6"/>
      <c r="AN196" s="6"/>
      <c r="AO196" s="6"/>
      <c r="AP196" s="7">
        <v>0</v>
      </c>
      <c r="AQ196" s="6"/>
      <c r="AR196" s="8"/>
      <c r="AS196" s="8"/>
      <c r="AT196" s="9">
        <v>0</v>
      </c>
      <c r="AU196" s="6"/>
      <c r="AV196" s="8"/>
      <c r="AW196" s="8"/>
      <c r="AX196" s="9">
        <v>0</v>
      </c>
      <c r="AY196" s="8">
        <v>306706.25</v>
      </c>
      <c r="AZ196" s="8">
        <v>4688122.5</v>
      </c>
      <c r="BA196" s="8">
        <v>606.75</v>
      </c>
      <c r="BB196" s="7">
        <v>1.9626593588371464</v>
      </c>
      <c r="BC196" s="10" t="s">
        <v>797</v>
      </c>
      <c r="BD196" s="10" t="s">
        <v>798</v>
      </c>
      <c r="BE196" s="10" t="s">
        <v>806</v>
      </c>
      <c r="BF196" s="10" t="s">
        <v>819</v>
      </c>
    </row>
    <row r="197" spans="1:58" x14ac:dyDescent="0.2">
      <c r="A197" s="5">
        <v>207529</v>
      </c>
      <c r="B197" s="6" t="s">
        <v>599</v>
      </c>
      <c r="C197" s="6">
        <v>594850.30000000005</v>
      </c>
      <c r="D197" s="6">
        <v>887150</v>
      </c>
      <c r="E197" s="6">
        <v>115</v>
      </c>
      <c r="F197" s="7">
        <v>20.115548667079977</v>
      </c>
      <c r="G197" s="6">
        <v>616010.26</v>
      </c>
      <c r="H197" s="6">
        <v>613110</v>
      </c>
      <c r="I197" s="6">
        <v>73</v>
      </c>
      <c r="J197" s="7">
        <v>31.14664262530378</v>
      </c>
      <c r="K197" s="6"/>
      <c r="L197" s="6"/>
      <c r="M197" s="6"/>
      <c r="N197" s="7">
        <v>0</v>
      </c>
      <c r="O197" s="6"/>
      <c r="P197" s="6"/>
      <c r="Q197" s="6"/>
      <c r="R197" s="7">
        <v>0</v>
      </c>
      <c r="S197" s="6"/>
      <c r="T197" s="6"/>
      <c r="U197" s="6"/>
      <c r="V197" s="7">
        <v>0</v>
      </c>
      <c r="W197" s="6"/>
      <c r="X197" s="6"/>
      <c r="Y197" s="6"/>
      <c r="Z197" s="7">
        <v>0</v>
      </c>
      <c r="AA197" s="6"/>
      <c r="AB197" s="6"/>
      <c r="AC197" s="6"/>
      <c r="AD197" s="7">
        <v>0</v>
      </c>
      <c r="AE197" s="6"/>
      <c r="AF197" s="6"/>
      <c r="AG197" s="6"/>
      <c r="AH197" s="7">
        <v>0</v>
      </c>
      <c r="AI197" s="6"/>
      <c r="AJ197" s="6"/>
      <c r="AK197" s="6"/>
      <c r="AL197" s="7">
        <v>0</v>
      </c>
      <c r="AM197" s="6"/>
      <c r="AN197" s="6"/>
      <c r="AO197" s="6"/>
      <c r="AP197" s="7">
        <v>0</v>
      </c>
      <c r="AQ197" s="6"/>
      <c r="AR197" s="8"/>
      <c r="AS197" s="8"/>
      <c r="AT197" s="9">
        <v>0</v>
      </c>
      <c r="AU197" s="6"/>
      <c r="AV197" s="8"/>
      <c r="AW197" s="8"/>
      <c r="AX197" s="9">
        <v>0</v>
      </c>
      <c r="AY197" s="8">
        <v>1210860.56</v>
      </c>
      <c r="AZ197" s="8">
        <v>1500260</v>
      </c>
      <c r="BA197" s="8">
        <v>188</v>
      </c>
      <c r="BB197" s="7">
        <v>24.213014277525232</v>
      </c>
      <c r="BC197" s="10" t="s">
        <v>797</v>
      </c>
      <c r="BD197" s="10" t="s">
        <v>798</v>
      </c>
      <c r="BE197" s="10" t="s">
        <v>806</v>
      </c>
      <c r="BF197" s="10" t="s">
        <v>819</v>
      </c>
    </row>
    <row r="198" spans="1:58" x14ac:dyDescent="0.2">
      <c r="A198" s="5">
        <v>208013</v>
      </c>
      <c r="B198" s="6" t="s">
        <v>611</v>
      </c>
      <c r="C198" s="6">
        <v>226404.25</v>
      </c>
      <c r="D198" s="6">
        <v>232100</v>
      </c>
      <c r="E198" s="6">
        <v>30</v>
      </c>
      <c r="F198" s="7">
        <v>29.263797931925893</v>
      </c>
      <c r="G198" s="6">
        <v>26404.25</v>
      </c>
      <c r="H198" s="6">
        <v>0</v>
      </c>
      <c r="I198" s="6">
        <v>0</v>
      </c>
      <c r="J198" s="7">
        <v>0</v>
      </c>
      <c r="K198" s="6"/>
      <c r="L198" s="6"/>
      <c r="M198" s="6"/>
      <c r="N198" s="7">
        <v>0</v>
      </c>
      <c r="O198" s="6"/>
      <c r="P198" s="6"/>
      <c r="Q198" s="6"/>
      <c r="R198" s="7">
        <v>0</v>
      </c>
      <c r="S198" s="6"/>
      <c r="T198" s="6"/>
      <c r="U198" s="6"/>
      <c r="V198" s="7">
        <v>0</v>
      </c>
      <c r="W198" s="6"/>
      <c r="X198" s="6"/>
      <c r="Y198" s="6"/>
      <c r="Z198" s="7">
        <v>0</v>
      </c>
      <c r="AA198" s="6"/>
      <c r="AB198" s="6"/>
      <c r="AC198" s="6"/>
      <c r="AD198" s="7">
        <v>0</v>
      </c>
      <c r="AE198" s="6"/>
      <c r="AF198" s="6"/>
      <c r="AG198" s="6"/>
      <c r="AH198" s="7">
        <v>0</v>
      </c>
      <c r="AI198" s="6"/>
      <c r="AJ198" s="6"/>
      <c r="AK198" s="6"/>
      <c r="AL198" s="7">
        <v>0</v>
      </c>
      <c r="AM198" s="6"/>
      <c r="AN198" s="6"/>
      <c r="AO198" s="6"/>
      <c r="AP198" s="7">
        <v>0</v>
      </c>
      <c r="AQ198" s="6"/>
      <c r="AR198" s="8"/>
      <c r="AS198" s="8"/>
      <c r="AT198" s="9">
        <v>0</v>
      </c>
      <c r="AU198" s="6"/>
      <c r="AV198" s="8"/>
      <c r="AW198" s="8"/>
      <c r="AX198" s="9">
        <v>0</v>
      </c>
      <c r="AY198" s="8">
        <v>252808.5</v>
      </c>
      <c r="AZ198" s="8">
        <v>232100</v>
      </c>
      <c r="BA198" s="8">
        <v>30</v>
      </c>
      <c r="BB198" s="7">
        <v>32.67666953899181</v>
      </c>
      <c r="BC198" s="10" t="s">
        <v>797</v>
      </c>
      <c r="BD198" s="10" t="s">
        <v>798</v>
      </c>
      <c r="BE198" s="10" t="s">
        <v>806</v>
      </c>
      <c r="BF198" s="10" t="s">
        <v>819</v>
      </c>
    </row>
    <row r="199" spans="1:58" x14ac:dyDescent="0.2">
      <c r="A199" s="5">
        <v>209726</v>
      </c>
      <c r="B199" s="6" t="s">
        <v>670</v>
      </c>
      <c r="C199" s="6">
        <v>100950</v>
      </c>
      <c r="D199" s="6">
        <v>0</v>
      </c>
      <c r="E199" s="6">
        <v>0</v>
      </c>
      <c r="F199" s="7">
        <v>0</v>
      </c>
      <c r="G199" s="6">
        <v>-50</v>
      </c>
      <c r="H199" s="6">
        <v>0</v>
      </c>
      <c r="I199" s="6">
        <v>0</v>
      </c>
      <c r="J199" s="7">
        <v>0</v>
      </c>
      <c r="K199" s="6"/>
      <c r="L199" s="6"/>
      <c r="M199" s="6"/>
      <c r="N199" s="7">
        <v>0</v>
      </c>
      <c r="O199" s="6"/>
      <c r="P199" s="6"/>
      <c r="Q199" s="6"/>
      <c r="R199" s="7">
        <v>0</v>
      </c>
      <c r="S199" s="6"/>
      <c r="T199" s="6"/>
      <c r="U199" s="6"/>
      <c r="V199" s="7">
        <v>0</v>
      </c>
      <c r="W199" s="6"/>
      <c r="X199" s="6"/>
      <c r="Y199" s="6"/>
      <c r="Z199" s="7">
        <v>0</v>
      </c>
      <c r="AA199" s="6"/>
      <c r="AB199" s="6"/>
      <c r="AC199" s="6"/>
      <c r="AD199" s="7">
        <v>0</v>
      </c>
      <c r="AE199" s="6"/>
      <c r="AF199" s="6"/>
      <c r="AG199" s="6"/>
      <c r="AH199" s="7">
        <v>0</v>
      </c>
      <c r="AI199" s="6"/>
      <c r="AJ199" s="6"/>
      <c r="AK199" s="6"/>
      <c r="AL199" s="7">
        <v>0</v>
      </c>
      <c r="AM199" s="6"/>
      <c r="AN199" s="6"/>
      <c r="AO199" s="6"/>
      <c r="AP199" s="7">
        <v>0</v>
      </c>
      <c r="AQ199" s="6"/>
      <c r="AR199" s="8"/>
      <c r="AS199" s="8"/>
      <c r="AT199" s="9">
        <v>0</v>
      </c>
      <c r="AU199" s="6"/>
      <c r="AV199" s="8"/>
      <c r="AW199" s="8"/>
      <c r="AX199" s="9">
        <v>0</v>
      </c>
      <c r="AY199" s="8">
        <v>100900</v>
      </c>
      <c r="AZ199" s="8">
        <v>0</v>
      </c>
      <c r="BA199" s="8">
        <v>0</v>
      </c>
      <c r="BB199" s="7">
        <v>0</v>
      </c>
      <c r="BC199" s="10" t="s">
        <v>797</v>
      </c>
      <c r="BD199" s="10" t="s">
        <v>798</v>
      </c>
      <c r="BE199" s="10" t="s">
        <v>806</v>
      </c>
      <c r="BF199" s="10" t="s">
        <v>819</v>
      </c>
    </row>
    <row r="200" spans="1:58" x14ac:dyDescent="0.2">
      <c r="A200" s="5">
        <v>210210</v>
      </c>
      <c r="B200" s="6" t="s">
        <v>684</v>
      </c>
      <c r="C200" s="6">
        <v>480297.55</v>
      </c>
      <c r="D200" s="6">
        <v>454290</v>
      </c>
      <c r="E200" s="6">
        <v>57</v>
      </c>
      <c r="F200" s="7">
        <v>31.717463514495144</v>
      </c>
      <c r="G200" s="6">
        <v>433467.54</v>
      </c>
      <c r="H200" s="6">
        <v>538680</v>
      </c>
      <c r="I200" s="6">
        <v>69</v>
      </c>
      <c r="J200" s="7">
        <v>24.945224883047448</v>
      </c>
      <c r="K200" s="6"/>
      <c r="L200" s="6"/>
      <c r="M200" s="6"/>
      <c r="N200" s="7">
        <v>0</v>
      </c>
      <c r="O200" s="6"/>
      <c r="P200" s="6"/>
      <c r="Q200" s="6"/>
      <c r="R200" s="7">
        <v>0</v>
      </c>
      <c r="S200" s="6"/>
      <c r="T200" s="6"/>
      <c r="U200" s="6"/>
      <c r="V200" s="7">
        <v>0</v>
      </c>
      <c r="W200" s="6"/>
      <c r="X200" s="6"/>
      <c r="Y200" s="6"/>
      <c r="Z200" s="7">
        <v>0</v>
      </c>
      <c r="AA200" s="6"/>
      <c r="AB200" s="6"/>
      <c r="AC200" s="6"/>
      <c r="AD200" s="7">
        <v>0</v>
      </c>
      <c r="AE200" s="6"/>
      <c r="AF200" s="6"/>
      <c r="AG200" s="6"/>
      <c r="AH200" s="7">
        <v>0</v>
      </c>
      <c r="AI200" s="6"/>
      <c r="AJ200" s="6"/>
      <c r="AK200" s="6"/>
      <c r="AL200" s="7">
        <v>0</v>
      </c>
      <c r="AM200" s="6"/>
      <c r="AN200" s="6"/>
      <c r="AO200" s="6"/>
      <c r="AP200" s="7">
        <v>0</v>
      </c>
      <c r="AQ200" s="6"/>
      <c r="AR200" s="8"/>
      <c r="AS200" s="8"/>
      <c r="AT200" s="9">
        <v>0</v>
      </c>
      <c r="AU200" s="6"/>
      <c r="AV200" s="8"/>
      <c r="AW200" s="8"/>
      <c r="AX200" s="9">
        <v>0</v>
      </c>
      <c r="AY200" s="8">
        <v>913765.09</v>
      </c>
      <c r="AZ200" s="8">
        <v>992970</v>
      </c>
      <c r="BA200" s="8">
        <v>126</v>
      </c>
      <c r="BB200" s="7">
        <v>27.607030121755944</v>
      </c>
      <c r="BC200" s="10" t="s">
        <v>797</v>
      </c>
      <c r="BD200" s="10" t="s">
        <v>798</v>
      </c>
      <c r="BE200" s="10" t="s">
        <v>806</v>
      </c>
      <c r="BF200" s="10" t="s">
        <v>819</v>
      </c>
    </row>
    <row r="201" spans="1:58" x14ac:dyDescent="0.2">
      <c r="A201" s="5">
        <v>210612</v>
      </c>
      <c r="B201" s="6" t="s">
        <v>701</v>
      </c>
      <c r="C201" s="6">
        <v>552854.66</v>
      </c>
      <c r="D201" s="6">
        <v>699800</v>
      </c>
      <c r="E201" s="6">
        <v>90</v>
      </c>
      <c r="F201" s="7">
        <v>23.700542726493286</v>
      </c>
      <c r="G201" s="6">
        <v>126854.66</v>
      </c>
      <c r="H201" s="6">
        <v>0</v>
      </c>
      <c r="I201" s="6">
        <v>0</v>
      </c>
      <c r="J201" s="7">
        <v>0</v>
      </c>
      <c r="K201" s="6"/>
      <c r="L201" s="6"/>
      <c r="M201" s="6"/>
      <c r="N201" s="7">
        <v>0</v>
      </c>
      <c r="O201" s="6"/>
      <c r="P201" s="6"/>
      <c r="Q201" s="6"/>
      <c r="R201" s="7">
        <v>0</v>
      </c>
      <c r="S201" s="6"/>
      <c r="T201" s="6"/>
      <c r="U201" s="6"/>
      <c r="V201" s="7">
        <v>0</v>
      </c>
      <c r="W201" s="6"/>
      <c r="X201" s="6"/>
      <c r="Y201" s="6"/>
      <c r="Z201" s="7">
        <v>0</v>
      </c>
      <c r="AA201" s="6"/>
      <c r="AB201" s="6"/>
      <c r="AC201" s="6"/>
      <c r="AD201" s="7">
        <v>0</v>
      </c>
      <c r="AE201" s="6"/>
      <c r="AF201" s="6"/>
      <c r="AG201" s="6"/>
      <c r="AH201" s="7">
        <v>0</v>
      </c>
      <c r="AI201" s="6"/>
      <c r="AJ201" s="6"/>
      <c r="AK201" s="6"/>
      <c r="AL201" s="7">
        <v>0</v>
      </c>
      <c r="AM201" s="6"/>
      <c r="AN201" s="6"/>
      <c r="AO201" s="6"/>
      <c r="AP201" s="7">
        <v>0</v>
      </c>
      <c r="AQ201" s="6"/>
      <c r="AR201" s="8"/>
      <c r="AS201" s="8"/>
      <c r="AT201" s="9">
        <v>0</v>
      </c>
      <c r="AU201" s="6"/>
      <c r="AV201" s="8"/>
      <c r="AW201" s="8"/>
      <c r="AX201" s="9">
        <v>0</v>
      </c>
      <c r="AY201" s="8">
        <v>679709.32000000007</v>
      </c>
      <c r="AZ201" s="8">
        <v>699800</v>
      </c>
      <c r="BA201" s="8">
        <v>90</v>
      </c>
      <c r="BB201" s="7">
        <v>29.138724778508145</v>
      </c>
      <c r="BC201" s="10" t="s">
        <v>797</v>
      </c>
      <c r="BD201" s="10" t="s">
        <v>798</v>
      </c>
      <c r="BE201" s="10" t="s">
        <v>806</v>
      </c>
      <c r="BF201" s="10" t="s">
        <v>819</v>
      </c>
    </row>
    <row r="202" spans="1:58" x14ac:dyDescent="0.2">
      <c r="A202" s="5">
        <v>147429</v>
      </c>
      <c r="B202" s="6" t="s">
        <v>130</v>
      </c>
      <c r="C202" s="6">
        <v>1374845.24</v>
      </c>
      <c r="D202" s="6">
        <v>1095979.5</v>
      </c>
      <c r="E202" s="6">
        <v>138.85</v>
      </c>
      <c r="F202" s="7">
        <v>37.633329090553246</v>
      </c>
      <c r="G202" s="6">
        <v>564655.24</v>
      </c>
      <c r="H202" s="6">
        <v>0</v>
      </c>
      <c r="I202" s="6">
        <v>0</v>
      </c>
      <c r="J202" s="7">
        <v>0</v>
      </c>
      <c r="K202" s="6"/>
      <c r="L202" s="6"/>
      <c r="M202" s="6"/>
      <c r="N202" s="7">
        <v>0</v>
      </c>
      <c r="O202" s="6"/>
      <c r="P202" s="6"/>
      <c r="Q202" s="6"/>
      <c r="R202" s="7">
        <v>0</v>
      </c>
      <c r="S202" s="6"/>
      <c r="T202" s="6"/>
      <c r="U202" s="6"/>
      <c r="V202" s="7">
        <v>0</v>
      </c>
      <c r="W202" s="6"/>
      <c r="X202" s="6"/>
      <c r="Y202" s="6"/>
      <c r="Z202" s="7">
        <v>0</v>
      </c>
      <c r="AA202" s="6"/>
      <c r="AB202" s="6"/>
      <c r="AC202" s="6"/>
      <c r="AD202" s="7">
        <v>0</v>
      </c>
      <c r="AE202" s="6"/>
      <c r="AF202" s="6"/>
      <c r="AG202" s="6"/>
      <c r="AH202" s="7">
        <v>0</v>
      </c>
      <c r="AI202" s="6"/>
      <c r="AJ202" s="6"/>
      <c r="AK202" s="6"/>
      <c r="AL202" s="7">
        <v>0</v>
      </c>
      <c r="AM202" s="6"/>
      <c r="AN202" s="6"/>
      <c r="AO202" s="6"/>
      <c r="AP202" s="7">
        <v>0</v>
      </c>
      <c r="AQ202" s="6"/>
      <c r="AR202" s="8"/>
      <c r="AS202" s="8"/>
      <c r="AT202" s="9">
        <v>0</v>
      </c>
      <c r="AU202" s="6"/>
      <c r="AV202" s="8"/>
      <c r="AW202" s="8"/>
      <c r="AX202" s="9">
        <v>0</v>
      </c>
      <c r="AY202" s="8">
        <v>1939500.48</v>
      </c>
      <c r="AZ202" s="8">
        <v>1095979.5</v>
      </c>
      <c r="BA202" s="8">
        <v>138.85</v>
      </c>
      <c r="BB202" s="7">
        <v>53.08950979466313</v>
      </c>
      <c r="BC202" s="10" t="s">
        <v>797</v>
      </c>
      <c r="BD202" s="10" t="s">
        <v>798</v>
      </c>
      <c r="BE202" s="10" t="s">
        <v>806</v>
      </c>
      <c r="BF202" s="10" t="s">
        <v>824</v>
      </c>
    </row>
    <row r="203" spans="1:58" x14ac:dyDescent="0.2">
      <c r="A203" s="5">
        <v>148196</v>
      </c>
      <c r="B203" s="6" t="s">
        <v>140</v>
      </c>
      <c r="C203" s="6">
        <v>-204537.47</v>
      </c>
      <c r="D203" s="6">
        <v>0</v>
      </c>
      <c r="E203" s="6">
        <v>0</v>
      </c>
      <c r="F203" s="7">
        <v>0</v>
      </c>
      <c r="G203" s="6">
        <v>-204537.47</v>
      </c>
      <c r="H203" s="6">
        <v>0</v>
      </c>
      <c r="I203" s="6">
        <v>0</v>
      </c>
      <c r="J203" s="7">
        <v>0</v>
      </c>
      <c r="K203" s="6"/>
      <c r="L203" s="6"/>
      <c r="M203" s="6"/>
      <c r="N203" s="7">
        <v>0</v>
      </c>
      <c r="O203" s="6"/>
      <c r="P203" s="6"/>
      <c r="Q203" s="6"/>
      <c r="R203" s="7">
        <v>0</v>
      </c>
      <c r="S203" s="6"/>
      <c r="T203" s="6"/>
      <c r="U203" s="6"/>
      <c r="V203" s="7">
        <v>0</v>
      </c>
      <c r="W203" s="6"/>
      <c r="X203" s="6"/>
      <c r="Y203" s="6"/>
      <c r="Z203" s="7">
        <v>0</v>
      </c>
      <c r="AA203" s="6"/>
      <c r="AB203" s="6"/>
      <c r="AC203" s="6"/>
      <c r="AD203" s="7">
        <v>0</v>
      </c>
      <c r="AE203" s="6"/>
      <c r="AF203" s="6"/>
      <c r="AG203" s="6"/>
      <c r="AH203" s="7">
        <v>0</v>
      </c>
      <c r="AI203" s="6"/>
      <c r="AJ203" s="6"/>
      <c r="AK203" s="6"/>
      <c r="AL203" s="7">
        <v>0</v>
      </c>
      <c r="AM203" s="6"/>
      <c r="AN203" s="6"/>
      <c r="AO203" s="6"/>
      <c r="AP203" s="7">
        <v>0</v>
      </c>
      <c r="AQ203" s="6"/>
      <c r="AR203" s="8"/>
      <c r="AS203" s="8"/>
      <c r="AT203" s="9">
        <v>0</v>
      </c>
      <c r="AU203" s="6"/>
      <c r="AV203" s="8"/>
      <c r="AW203" s="8"/>
      <c r="AX203" s="9">
        <v>0</v>
      </c>
      <c r="AY203" s="8">
        <v>-409074.94</v>
      </c>
      <c r="AZ203" s="8">
        <v>0</v>
      </c>
      <c r="BA203" s="8">
        <v>0</v>
      </c>
      <c r="BB203" s="7">
        <v>0</v>
      </c>
      <c r="BC203" s="10" t="s">
        <v>797</v>
      </c>
      <c r="BD203" s="10" t="s">
        <v>798</v>
      </c>
      <c r="BE203" s="10" t="s">
        <v>806</v>
      </c>
      <c r="BF203" s="10" t="s">
        <v>824</v>
      </c>
    </row>
    <row r="204" spans="1:58" x14ac:dyDescent="0.2">
      <c r="A204" s="5">
        <v>173838</v>
      </c>
      <c r="B204" s="6" t="s">
        <v>261</v>
      </c>
      <c r="C204" s="6">
        <v>0</v>
      </c>
      <c r="D204" s="6">
        <v>0</v>
      </c>
      <c r="E204" s="6">
        <v>0</v>
      </c>
      <c r="F204" s="7">
        <v>0</v>
      </c>
      <c r="G204" s="6">
        <v>0</v>
      </c>
      <c r="H204" s="6">
        <v>0</v>
      </c>
      <c r="I204" s="6">
        <v>0</v>
      </c>
      <c r="J204" s="7">
        <v>0</v>
      </c>
      <c r="K204" s="6"/>
      <c r="L204" s="6"/>
      <c r="M204" s="6"/>
      <c r="N204" s="7">
        <v>0</v>
      </c>
      <c r="O204" s="6"/>
      <c r="P204" s="6"/>
      <c r="Q204" s="6"/>
      <c r="R204" s="7">
        <v>0</v>
      </c>
      <c r="S204" s="6"/>
      <c r="T204" s="6"/>
      <c r="U204" s="6"/>
      <c r="V204" s="7">
        <v>0</v>
      </c>
      <c r="W204" s="6"/>
      <c r="X204" s="6"/>
      <c r="Y204" s="6"/>
      <c r="Z204" s="7">
        <v>0</v>
      </c>
      <c r="AA204" s="6"/>
      <c r="AB204" s="6"/>
      <c r="AC204" s="6"/>
      <c r="AD204" s="7">
        <v>0</v>
      </c>
      <c r="AE204" s="6"/>
      <c r="AF204" s="6"/>
      <c r="AG204" s="6"/>
      <c r="AH204" s="7">
        <v>0</v>
      </c>
      <c r="AI204" s="6"/>
      <c r="AJ204" s="6"/>
      <c r="AK204" s="6"/>
      <c r="AL204" s="7">
        <v>0</v>
      </c>
      <c r="AM204" s="6"/>
      <c r="AN204" s="6"/>
      <c r="AO204" s="6"/>
      <c r="AP204" s="7">
        <v>0</v>
      </c>
      <c r="AQ204" s="6"/>
      <c r="AR204" s="8"/>
      <c r="AS204" s="8"/>
      <c r="AT204" s="9">
        <v>0</v>
      </c>
      <c r="AU204" s="6"/>
      <c r="AV204" s="8"/>
      <c r="AW204" s="8"/>
      <c r="AX204" s="9">
        <v>0</v>
      </c>
      <c r="AY204" s="8">
        <v>0</v>
      </c>
      <c r="AZ204" s="8">
        <v>0</v>
      </c>
      <c r="BA204" s="8">
        <v>0</v>
      </c>
      <c r="BB204" s="7">
        <v>0</v>
      </c>
      <c r="BC204" s="10" t="s">
        <v>797</v>
      </c>
      <c r="BD204" s="10" t="s">
        <v>798</v>
      </c>
      <c r="BE204" s="10" t="s">
        <v>806</v>
      </c>
      <c r="BF204" s="10" t="s">
        <v>824</v>
      </c>
    </row>
    <row r="205" spans="1:58" x14ac:dyDescent="0.2">
      <c r="A205" s="5">
        <v>176551</v>
      </c>
      <c r="B205" s="6" t="s">
        <v>306</v>
      </c>
      <c r="C205" s="6">
        <v>-65490.52</v>
      </c>
      <c r="D205" s="6">
        <v>0</v>
      </c>
      <c r="E205" s="6">
        <v>0</v>
      </c>
      <c r="F205" s="7">
        <v>0</v>
      </c>
      <c r="G205" s="6">
        <v>-65490.52</v>
      </c>
      <c r="H205" s="6">
        <v>0</v>
      </c>
      <c r="I205" s="6">
        <v>0</v>
      </c>
      <c r="J205" s="7">
        <v>0</v>
      </c>
      <c r="K205" s="6"/>
      <c r="L205" s="6"/>
      <c r="M205" s="6"/>
      <c r="N205" s="7">
        <v>0</v>
      </c>
      <c r="O205" s="6"/>
      <c r="P205" s="6"/>
      <c r="Q205" s="6"/>
      <c r="R205" s="7">
        <v>0</v>
      </c>
      <c r="S205" s="6"/>
      <c r="T205" s="6"/>
      <c r="U205" s="6"/>
      <c r="V205" s="7">
        <v>0</v>
      </c>
      <c r="W205" s="6"/>
      <c r="X205" s="6"/>
      <c r="Y205" s="6"/>
      <c r="Z205" s="7">
        <v>0</v>
      </c>
      <c r="AA205" s="6"/>
      <c r="AB205" s="6"/>
      <c r="AC205" s="6"/>
      <c r="AD205" s="7">
        <v>0</v>
      </c>
      <c r="AE205" s="6"/>
      <c r="AF205" s="6"/>
      <c r="AG205" s="6"/>
      <c r="AH205" s="7">
        <v>0</v>
      </c>
      <c r="AI205" s="6"/>
      <c r="AJ205" s="6"/>
      <c r="AK205" s="6"/>
      <c r="AL205" s="7">
        <v>0</v>
      </c>
      <c r="AM205" s="6"/>
      <c r="AN205" s="6"/>
      <c r="AO205" s="6"/>
      <c r="AP205" s="7">
        <v>0</v>
      </c>
      <c r="AQ205" s="6"/>
      <c r="AR205" s="8"/>
      <c r="AS205" s="8"/>
      <c r="AT205" s="9">
        <v>0</v>
      </c>
      <c r="AU205" s="6"/>
      <c r="AV205" s="8"/>
      <c r="AW205" s="8"/>
      <c r="AX205" s="9">
        <v>0</v>
      </c>
      <c r="AY205" s="8">
        <v>-130981.04</v>
      </c>
      <c r="AZ205" s="8">
        <v>0</v>
      </c>
      <c r="BA205" s="8">
        <v>0</v>
      </c>
      <c r="BB205" s="7">
        <v>0</v>
      </c>
      <c r="BC205" s="10" t="s">
        <v>797</v>
      </c>
      <c r="BD205" s="10" t="s">
        <v>798</v>
      </c>
      <c r="BE205" s="10" t="s">
        <v>806</v>
      </c>
      <c r="BF205" s="10" t="s">
        <v>824</v>
      </c>
    </row>
    <row r="206" spans="1:58" x14ac:dyDescent="0.2">
      <c r="A206" s="5">
        <v>177450</v>
      </c>
      <c r="B206" s="6" t="s">
        <v>342</v>
      </c>
      <c r="C206" s="6">
        <v>464079.23</v>
      </c>
      <c r="D206" s="6">
        <v>715470</v>
      </c>
      <c r="E206" s="6">
        <v>91</v>
      </c>
      <c r="F206" s="7">
        <v>19.459064531007588</v>
      </c>
      <c r="G206" s="6">
        <v>-3722.77</v>
      </c>
      <c r="H206" s="6">
        <v>377000</v>
      </c>
      <c r="I206" s="6">
        <v>50</v>
      </c>
      <c r="J206" s="7">
        <v>-0.30611636604774534</v>
      </c>
      <c r="K206" s="6"/>
      <c r="L206" s="6"/>
      <c r="M206" s="6"/>
      <c r="N206" s="7">
        <v>0</v>
      </c>
      <c r="O206" s="6"/>
      <c r="P206" s="6"/>
      <c r="Q206" s="6"/>
      <c r="R206" s="7">
        <v>0</v>
      </c>
      <c r="S206" s="6"/>
      <c r="T206" s="6"/>
      <c r="U206" s="6"/>
      <c r="V206" s="7">
        <v>0</v>
      </c>
      <c r="W206" s="6"/>
      <c r="X206" s="6"/>
      <c r="Y206" s="6"/>
      <c r="Z206" s="7">
        <v>0</v>
      </c>
      <c r="AA206" s="6"/>
      <c r="AB206" s="6"/>
      <c r="AC206" s="6"/>
      <c r="AD206" s="7">
        <v>0</v>
      </c>
      <c r="AE206" s="6"/>
      <c r="AF206" s="6"/>
      <c r="AG206" s="6"/>
      <c r="AH206" s="7">
        <v>0</v>
      </c>
      <c r="AI206" s="6"/>
      <c r="AJ206" s="6"/>
      <c r="AK206" s="6"/>
      <c r="AL206" s="7">
        <v>0</v>
      </c>
      <c r="AM206" s="6"/>
      <c r="AN206" s="6"/>
      <c r="AO206" s="6"/>
      <c r="AP206" s="7">
        <v>0</v>
      </c>
      <c r="AQ206" s="6"/>
      <c r="AR206" s="8"/>
      <c r="AS206" s="8"/>
      <c r="AT206" s="9">
        <v>0</v>
      </c>
      <c r="AU206" s="6"/>
      <c r="AV206" s="8"/>
      <c r="AW206" s="8"/>
      <c r="AX206" s="9">
        <v>0</v>
      </c>
      <c r="AY206" s="8">
        <v>460356.45999999996</v>
      </c>
      <c r="AZ206" s="8">
        <v>1092470</v>
      </c>
      <c r="BA206" s="8">
        <v>141</v>
      </c>
      <c r="BB206" s="7">
        <v>12.641714463555063</v>
      </c>
      <c r="BC206" s="10" t="s">
        <v>797</v>
      </c>
      <c r="BD206" s="10" t="s">
        <v>798</v>
      </c>
      <c r="BE206" s="10" t="s">
        <v>806</v>
      </c>
      <c r="BF206" s="10" t="s">
        <v>824</v>
      </c>
    </row>
    <row r="207" spans="1:58" x14ac:dyDescent="0.2">
      <c r="A207" s="5">
        <v>178219</v>
      </c>
      <c r="B207" s="6" t="s">
        <v>365</v>
      </c>
      <c r="C207" s="6">
        <v>273956.89</v>
      </c>
      <c r="D207" s="6">
        <v>247180</v>
      </c>
      <c r="E207" s="6">
        <v>34</v>
      </c>
      <c r="F207" s="7">
        <v>33.249885508536288</v>
      </c>
      <c r="G207" s="6">
        <v>384657.9</v>
      </c>
      <c r="H207" s="6">
        <v>621990</v>
      </c>
      <c r="I207" s="6">
        <v>77</v>
      </c>
      <c r="J207" s="7">
        <v>19.17136111513047</v>
      </c>
      <c r="K207" s="6"/>
      <c r="L207" s="6"/>
      <c r="M207" s="6"/>
      <c r="N207" s="7">
        <v>0</v>
      </c>
      <c r="O207" s="6"/>
      <c r="P207" s="6"/>
      <c r="Q207" s="6"/>
      <c r="R207" s="7">
        <v>0</v>
      </c>
      <c r="S207" s="6"/>
      <c r="T207" s="6"/>
      <c r="U207" s="6"/>
      <c r="V207" s="7">
        <v>0</v>
      </c>
      <c r="W207" s="6"/>
      <c r="X207" s="6"/>
      <c r="Y207" s="6"/>
      <c r="Z207" s="7">
        <v>0</v>
      </c>
      <c r="AA207" s="6"/>
      <c r="AB207" s="6"/>
      <c r="AC207" s="6"/>
      <c r="AD207" s="7">
        <v>0</v>
      </c>
      <c r="AE207" s="6"/>
      <c r="AF207" s="6"/>
      <c r="AG207" s="6"/>
      <c r="AH207" s="7">
        <v>0</v>
      </c>
      <c r="AI207" s="6"/>
      <c r="AJ207" s="6"/>
      <c r="AK207" s="6"/>
      <c r="AL207" s="7">
        <v>0</v>
      </c>
      <c r="AM207" s="6"/>
      <c r="AN207" s="6"/>
      <c r="AO207" s="6"/>
      <c r="AP207" s="7">
        <v>0</v>
      </c>
      <c r="AQ207" s="6"/>
      <c r="AR207" s="8"/>
      <c r="AS207" s="8"/>
      <c r="AT207" s="9">
        <v>0</v>
      </c>
      <c r="AU207" s="6"/>
      <c r="AV207" s="8"/>
      <c r="AW207" s="8"/>
      <c r="AX207" s="9">
        <v>0</v>
      </c>
      <c r="AY207" s="8">
        <v>658614.79</v>
      </c>
      <c r="AZ207" s="8">
        <v>869170</v>
      </c>
      <c r="BA207" s="8">
        <v>111</v>
      </c>
      <c r="BB207" s="7">
        <v>22.732542195427826</v>
      </c>
      <c r="BC207" s="10" t="s">
        <v>797</v>
      </c>
      <c r="BD207" s="10" t="s">
        <v>798</v>
      </c>
      <c r="BE207" s="10" t="s">
        <v>806</v>
      </c>
      <c r="BF207" s="10" t="s">
        <v>824</v>
      </c>
    </row>
    <row r="208" spans="1:58" x14ac:dyDescent="0.2">
      <c r="A208" s="5">
        <v>178460</v>
      </c>
      <c r="B208" s="6" t="s">
        <v>377</v>
      </c>
      <c r="C208" s="6">
        <v>-19315.669999999998</v>
      </c>
      <c r="D208" s="6">
        <v>0</v>
      </c>
      <c r="E208" s="6">
        <v>0</v>
      </c>
      <c r="F208" s="7">
        <v>0</v>
      </c>
      <c r="G208" s="6">
        <v>-19315.669999999998</v>
      </c>
      <c r="H208" s="6">
        <v>0</v>
      </c>
      <c r="I208" s="6">
        <v>0</v>
      </c>
      <c r="J208" s="7">
        <v>0</v>
      </c>
      <c r="K208" s="6"/>
      <c r="L208" s="6"/>
      <c r="M208" s="6"/>
      <c r="N208" s="7">
        <v>0</v>
      </c>
      <c r="O208" s="6"/>
      <c r="P208" s="6"/>
      <c r="Q208" s="6"/>
      <c r="R208" s="7">
        <v>0</v>
      </c>
      <c r="S208" s="6"/>
      <c r="T208" s="6"/>
      <c r="U208" s="6"/>
      <c r="V208" s="7">
        <v>0</v>
      </c>
      <c r="W208" s="6"/>
      <c r="X208" s="6"/>
      <c r="Y208" s="6"/>
      <c r="Z208" s="7">
        <v>0</v>
      </c>
      <c r="AA208" s="6"/>
      <c r="AB208" s="6"/>
      <c r="AC208" s="6"/>
      <c r="AD208" s="7">
        <v>0</v>
      </c>
      <c r="AE208" s="6"/>
      <c r="AF208" s="6"/>
      <c r="AG208" s="6"/>
      <c r="AH208" s="7">
        <v>0</v>
      </c>
      <c r="AI208" s="6"/>
      <c r="AJ208" s="6"/>
      <c r="AK208" s="6"/>
      <c r="AL208" s="7">
        <v>0</v>
      </c>
      <c r="AM208" s="6"/>
      <c r="AN208" s="6"/>
      <c r="AO208" s="6"/>
      <c r="AP208" s="7">
        <v>0</v>
      </c>
      <c r="AQ208" s="6"/>
      <c r="AR208" s="8"/>
      <c r="AS208" s="8"/>
      <c r="AT208" s="9">
        <v>0</v>
      </c>
      <c r="AU208" s="6"/>
      <c r="AV208" s="8"/>
      <c r="AW208" s="8"/>
      <c r="AX208" s="9">
        <v>0</v>
      </c>
      <c r="AY208" s="8">
        <v>-38631.339999999997</v>
      </c>
      <c r="AZ208" s="8">
        <v>0</v>
      </c>
      <c r="BA208" s="8">
        <v>0</v>
      </c>
      <c r="BB208" s="7">
        <v>0</v>
      </c>
      <c r="BC208" s="10" t="s">
        <v>797</v>
      </c>
      <c r="BD208" s="10" t="s">
        <v>798</v>
      </c>
      <c r="BE208" s="10" t="s">
        <v>806</v>
      </c>
      <c r="BF208" s="10" t="s">
        <v>824</v>
      </c>
    </row>
    <row r="209" spans="1:58" x14ac:dyDescent="0.2">
      <c r="A209" s="5">
        <v>179418</v>
      </c>
      <c r="B209" s="6" t="s">
        <v>403</v>
      </c>
      <c r="C209" s="6">
        <v>0.08</v>
      </c>
      <c r="D209" s="6">
        <v>0</v>
      </c>
      <c r="E209" s="6">
        <v>0</v>
      </c>
      <c r="F209" s="7">
        <v>0</v>
      </c>
      <c r="G209" s="6">
        <v>0.08</v>
      </c>
      <c r="H209" s="6">
        <v>0</v>
      </c>
      <c r="I209" s="6">
        <v>0</v>
      </c>
      <c r="J209" s="7">
        <v>0</v>
      </c>
      <c r="K209" s="6"/>
      <c r="L209" s="6"/>
      <c r="M209" s="6"/>
      <c r="N209" s="7">
        <v>0</v>
      </c>
      <c r="O209" s="6"/>
      <c r="P209" s="6"/>
      <c r="Q209" s="6"/>
      <c r="R209" s="7">
        <v>0</v>
      </c>
      <c r="S209" s="6"/>
      <c r="T209" s="6"/>
      <c r="U209" s="6"/>
      <c r="V209" s="7">
        <v>0</v>
      </c>
      <c r="W209" s="6"/>
      <c r="X209" s="6"/>
      <c r="Y209" s="6"/>
      <c r="Z209" s="7">
        <v>0</v>
      </c>
      <c r="AA209" s="6"/>
      <c r="AB209" s="6"/>
      <c r="AC209" s="6"/>
      <c r="AD209" s="7">
        <v>0</v>
      </c>
      <c r="AE209" s="6"/>
      <c r="AF209" s="6"/>
      <c r="AG209" s="6"/>
      <c r="AH209" s="7">
        <v>0</v>
      </c>
      <c r="AI209" s="6"/>
      <c r="AJ209" s="6"/>
      <c r="AK209" s="6"/>
      <c r="AL209" s="7">
        <v>0</v>
      </c>
      <c r="AM209" s="6"/>
      <c r="AN209" s="6"/>
      <c r="AO209" s="6"/>
      <c r="AP209" s="7">
        <v>0</v>
      </c>
      <c r="AQ209" s="6"/>
      <c r="AR209" s="8"/>
      <c r="AS209" s="8"/>
      <c r="AT209" s="9">
        <v>0</v>
      </c>
      <c r="AU209" s="6"/>
      <c r="AV209" s="8"/>
      <c r="AW209" s="8"/>
      <c r="AX209" s="9">
        <v>0</v>
      </c>
      <c r="AY209" s="8">
        <v>0.16</v>
      </c>
      <c r="AZ209" s="8">
        <v>0</v>
      </c>
      <c r="BA209" s="8">
        <v>0</v>
      </c>
      <c r="BB209" s="7">
        <v>0</v>
      </c>
      <c r="BC209" s="10" t="s">
        <v>797</v>
      </c>
      <c r="BD209" s="10" t="s">
        <v>798</v>
      </c>
      <c r="BE209" s="10" t="s">
        <v>806</v>
      </c>
      <c r="BF209" s="10" t="s">
        <v>824</v>
      </c>
    </row>
    <row r="210" spans="1:58" x14ac:dyDescent="0.2">
      <c r="A210" s="5">
        <v>203651</v>
      </c>
      <c r="B210" s="6" t="s">
        <v>514</v>
      </c>
      <c r="C210" s="6">
        <v>-50185.13</v>
      </c>
      <c r="D210" s="6">
        <v>1620680</v>
      </c>
      <c r="E210" s="6">
        <v>210</v>
      </c>
      <c r="F210" s="7">
        <v>-0.92896432361724712</v>
      </c>
      <c r="G210" s="6">
        <v>-86392.12</v>
      </c>
      <c r="H210" s="6">
        <v>1365480</v>
      </c>
      <c r="I210" s="6">
        <v>174</v>
      </c>
      <c r="J210" s="7">
        <v>-1.9613291443301988</v>
      </c>
      <c r="K210" s="6"/>
      <c r="L210" s="6"/>
      <c r="M210" s="6"/>
      <c r="N210" s="7">
        <v>0</v>
      </c>
      <c r="O210" s="6"/>
      <c r="P210" s="6"/>
      <c r="Q210" s="6"/>
      <c r="R210" s="7">
        <v>0</v>
      </c>
      <c r="S210" s="6"/>
      <c r="T210" s="6"/>
      <c r="U210" s="6"/>
      <c r="V210" s="7">
        <v>0</v>
      </c>
      <c r="W210" s="6"/>
      <c r="X210" s="6"/>
      <c r="Y210" s="6"/>
      <c r="Z210" s="7">
        <v>0</v>
      </c>
      <c r="AA210" s="6"/>
      <c r="AB210" s="6"/>
      <c r="AC210" s="6"/>
      <c r="AD210" s="7">
        <v>0</v>
      </c>
      <c r="AE210" s="6"/>
      <c r="AF210" s="6"/>
      <c r="AG210" s="6"/>
      <c r="AH210" s="7">
        <v>0</v>
      </c>
      <c r="AI210" s="6"/>
      <c r="AJ210" s="6"/>
      <c r="AK210" s="6"/>
      <c r="AL210" s="7">
        <v>0</v>
      </c>
      <c r="AM210" s="6"/>
      <c r="AN210" s="6"/>
      <c r="AO210" s="6"/>
      <c r="AP210" s="7">
        <v>0</v>
      </c>
      <c r="AQ210" s="6"/>
      <c r="AR210" s="8"/>
      <c r="AS210" s="8"/>
      <c r="AT210" s="9">
        <v>0</v>
      </c>
      <c r="AU210" s="6"/>
      <c r="AV210" s="8"/>
      <c r="AW210" s="8"/>
      <c r="AX210" s="9">
        <v>0</v>
      </c>
      <c r="AY210" s="8">
        <v>-136577.25</v>
      </c>
      <c r="AZ210" s="8">
        <v>2986160</v>
      </c>
      <c r="BA210" s="8">
        <v>384</v>
      </c>
      <c r="BB210" s="7">
        <v>-1.3721024660433465</v>
      </c>
      <c r="BC210" s="10" t="s">
        <v>797</v>
      </c>
      <c r="BD210" s="10" t="s">
        <v>798</v>
      </c>
      <c r="BE210" s="10" t="s">
        <v>806</v>
      </c>
      <c r="BF210" s="10" t="s">
        <v>824</v>
      </c>
    </row>
    <row r="211" spans="1:58" x14ac:dyDescent="0.2">
      <c r="A211" s="5">
        <v>204614</v>
      </c>
      <c r="B211" s="6" t="s">
        <v>536</v>
      </c>
      <c r="C211" s="6">
        <v>-35.270000000000003</v>
      </c>
      <c r="D211" s="6">
        <v>0</v>
      </c>
      <c r="E211" s="6">
        <v>0</v>
      </c>
      <c r="F211" s="7">
        <v>0</v>
      </c>
      <c r="G211" s="6">
        <v>-35.270000000000003</v>
      </c>
      <c r="H211" s="6">
        <v>0</v>
      </c>
      <c r="I211" s="6">
        <v>0</v>
      </c>
      <c r="J211" s="7">
        <v>0</v>
      </c>
      <c r="K211" s="6"/>
      <c r="L211" s="6"/>
      <c r="M211" s="6"/>
      <c r="N211" s="7">
        <v>0</v>
      </c>
      <c r="O211" s="6"/>
      <c r="P211" s="6"/>
      <c r="Q211" s="6"/>
      <c r="R211" s="7">
        <v>0</v>
      </c>
      <c r="S211" s="6"/>
      <c r="T211" s="6"/>
      <c r="U211" s="6"/>
      <c r="V211" s="7">
        <v>0</v>
      </c>
      <c r="W211" s="6"/>
      <c r="X211" s="6"/>
      <c r="Y211" s="6"/>
      <c r="Z211" s="7">
        <v>0</v>
      </c>
      <c r="AA211" s="6"/>
      <c r="AB211" s="6"/>
      <c r="AC211" s="6"/>
      <c r="AD211" s="7">
        <v>0</v>
      </c>
      <c r="AE211" s="6"/>
      <c r="AF211" s="6"/>
      <c r="AG211" s="6"/>
      <c r="AH211" s="7">
        <v>0</v>
      </c>
      <c r="AI211" s="6"/>
      <c r="AJ211" s="6"/>
      <c r="AK211" s="6"/>
      <c r="AL211" s="7">
        <v>0</v>
      </c>
      <c r="AM211" s="6"/>
      <c r="AN211" s="6"/>
      <c r="AO211" s="6"/>
      <c r="AP211" s="7">
        <v>0</v>
      </c>
      <c r="AQ211" s="6"/>
      <c r="AR211" s="8"/>
      <c r="AS211" s="8"/>
      <c r="AT211" s="9">
        <v>0</v>
      </c>
      <c r="AU211" s="6"/>
      <c r="AV211" s="8"/>
      <c r="AW211" s="8"/>
      <c r="AX211" s="9">
        <v>0</v>
      </c>
      <c r="AY211" s="8">
        <v>-70.540000000000006</v>
      </c>
      <c r="AZ211" s="8">
        <v>0</v>
      </c>
      <c r="BA211" s="8">
        <v>0</v>
      </c>
      <c r="BB211" s="7">
        <v>0</v>
      </c>
      <c r="BC211" s="10" t="s">
        <v>797</v>
      </c>
      <c r="BD211" s="10" t="s">
        <v>798</v>
      </c>
      <c r="BE211" s="10" t="s">
        <v>806</v>
      </c>
      <c r="BF211" s="10" t="s">
        <v>824</v>
      </c>
    </row>
    <row r="212" spans="1:58" x14ac:dyDescent="0.2">
      <c r="A212" s="5">
        <v>206066</v>
      </c>
      <c r="B212" s="6" t="s">
        <v>466</v>
      </c>
      <c r="C212" s="6">
        <v>2445462.9</v>
      </c>
      <c r="D212" s="6">
        <v>7961170</v>
      </c>
      <c r="E212" s="6">
        <v>1003</v>
      </c>
      <c r="F212" s="7">
        <v>9.2152142210253025</v>
      </c>
      <c r="G212" s="6">
        <v>2161359.09</v>
      </c>
      <c r="H212" s="6">
        <v>8404170</v>
      </c>
      <c r="I212" s="6">
        <v>1047</v>
      </c>
      <c r="J212" s="7">
        <v>7.9724864906350055</v>
      </c>
      <c r="K212" s="6"/>
      <c r="L212" s="6"/>
      <c r="M212" s="6"/>
      <c r="N212" s="7">
        <v>0</v>
      </c>
      <c r="O212" s="6"/>
      <c r="P212" s="6"/>
      <c r="Q212" s="6"/>
      <c r="R212" s="7">
        <v>0</v>
      </c>
      <c r="S212" s="6"/>
      <c r="T212" s="6"/>
      <c r="U212" s="6"/>
      <c r="V212" s="7">
        <v>0</v>
      </c>
      <c r="W212" s="6"/>
      <c r="X212" s="6"/>
      <c r="Y212" s="6"/>
      <c r="Z212" s="7">
        <v>0</v>
      </c>
      <c r="AA212" s="6"/>
      <c r="AB212" s="6"/>
      <c r="AC212" s="6"/>
      <c r="AD212" s="7">
        <v>0</v>
      </c>
      <c r="AE212" s="6"/>
      <c r="AF212" s="6"/>
      <c r="AG212" s="6"/>
      <c r="AH212" s="7">
        <v>0</v>
      </c>
      <c r="AI212" s="6"/>
      <c r="AJ212" s="6"/>
      <c r="AK212" s="6"/>
      <c r="AL212" s="7">
        <v>0</v>
      </c>
      <c r="AM212" s="6"/>
      <c r="AN212" s="6"/>
      <c r="AO212" s="6"/>
      <c r="AP212" s="7">
        <v>0</v>
      </c>
      <c r="AQ212" s="6"/>
      <c r="AR212" s="8"/>
      <c r="AS212" s="8"/>
      <c r="AT212" s="9">
        <v>0</v>
      </c>
      <c r="AU212" s="6"/>
      <c r="AV212" s="8"/>
      <c r="AW212" s="8"/>
      <c r="AX212" s="9">
        <v>0</v>
      </c>
      <c r="AY212" s="8">
        <v>4606821.99</v>
      </c>
      <c r="AZ212" s="8">
        <v>16365340</v>
      </c>
      <c r="BA212" s="8">
        <v>2050</v>
      </c>
      <c r="BB212" s="7">
        <v>8.4449611007165135</v>
      </c>
      <c r="BC212" s="10" t="s">
        <v>797</v>
      </c>
      <c r="BD212" s="10" t="s">
        <v>798</v>
      </c>
      <c r="BE212" s="10" t="s">
        <v>806</v>
      </c>
      <c r="BF212" s="10" t="s">
        <v>824</v>
      </c>
    </row>
    <row r="213" spans="1:58" x14ac:dyDescent="0.2">
      <c r="A213" s="5">
        <v>206954</v>
      </c>
      <c r="B213" s="6" t="s">
        <v>582</v>
      </c>
      <c r="C213" s="6">
        <v>470010.21</v>
      </c>
      <c r="D213" s="6">
        <v>1028560</v>
      </c>
      <c r="E213" s="6">
        <v>124</v>
      </c>
      <c r="F213" s="7">
        <v>13.708783444816053</v>
      </c>
      <c r="G213" s="6">
        <v>311130.21000000002</v>
      </c>
      <c r="H213" s="6">
        <v>323820</v>
      </c>
      <c r="I213" s="6">
        <v>42</v>
      </c>
      <c r="J213" s="7">
        <v>29.785178525106542</v>
      </c>
      <c r="K213" s="6"/>
      <c r="L213" s="6"/>
      <c r="M213" s="6"/>
      <c r="N213" s="7">
        <v>0</v>
      </c>
      <c r="O213" s="6"/>
      <c r="P213" s="6"/>
      <c r="Q213" s="6"/>
      <c r="R213" s="7">
        <v>0</v>
      </c>
      <c r="S213" s="6"/>
      <c r="T213" s="6"/>
      <c r="U213" s="6"/>
      <c r="V213" s="7">
        <v>0</v>
      </c>
      <c r="W213" s="6"/>
      <c r="X213" s="6"/>
      <c r="Y213" s="6"/>
      <c r="Z213" s="7">
        <v>0</v>
      </c>
      <c r="AA213" s="6"/>
      <c r="AB213" s="6"/>
      <c r="AC213" s="6"/>
      <c r="AD213" s="7">
        <v>0</v>
      </c>
      <c r="AE213" s="6"/>
      <c r="AF213" s="6"/>
      <c r="AG213" s="6"/>
      <c r="AH213" s="7">
        <v>0</v>
      </c>
      <c r="AI213" s="6"/>
      <c r="AJ213" s="6"/>
      <c r="AK213" s="6"/>
      <c r="AL213" s="7">
        <v>0</v>
      </c>
      <c r="AM213" s="6"/>
      <c r="AN213" s="6"/>
      <c r="AO213" s="6"/>
      <c r="AP213" s="7">
        <v>0</v>
      </c>
      <c r="AQ213" s="6"/>
      <c r="AR213" s="8"/>
      <c r="AS213" s="8"/>
      <c r="AT213" s="9">
        <v>0</v>
      </c>
      <c r="AU213" s="6"/>
      <c r="AV213" s="8"/>
      <c r="AW213" s="8"/>
      <c r="AX213" s="9">
        <v>0</v>
      </c>
      <c r="AY213" s="8">
        <v>781140.42</v>
      </c>
      <c r="AZ213" s="8">
        <v>1352380</v>
      </c>
      <c r="BA213" s="8">
        <v>166</v>
      </c>
      <c r="BB213" s="7">
        <v>17.328127153610673</v>
      </c>
      <c r="BC213" s="10" t="s">
        <v>797</v>
      </c>
      <c r="BD213" s="10" t="s">
        <v>798</v>
      </c>
      <c r="BE213" s="10" t="s">
        <v>806</v>
      </c>
      <c r="BF213" s="10" t="s">
        <v>824</v>
      </c>
    </row>
    <row r="214" spans="1:58" x14ac:dyDescent="0.2">
      <c r="A214" s="5">
        <v>206956</v>
      </c>
      <c r="B214" s="6" t="s">
        <v>583</v>
      </c>
      <c r="C214" s="6">
        <v>402413.32</v>
      </c>
      <c r="D214" s="6">
        <v>807260</v>
      </c>
      <c r="E214" s="6">
        <v>104</v>
      </c>
      <c r="F214" s="7">
        <v>14.954784827688725</v>
      </c>
      <c r="G214" s="6">
        <v>285723.31</v>
      </c>
      <c r="H214" s="6">
        <v>1140765</v>
      </c>
      <c r="I214" s="6">
        <v>138.5</v>
      </c>
      <c r="J214" s="7">
        <v>7.7644585957668761</v>
      </c>
      <c r="K214" s="6"/>
      <c r="L214" s="6"/>
      <c r="M214" s="6"/>
      <c r="N214" s="7">
        <v>0</v>
      </c>
      <c r="O214" s="6"/>
      <c r="P214" s="6"/>
      <c r="Q214" s="6"/>
      <c r="R214" s="7">
        <v>0</v>
      </c>
      <c r="S214" s="6"/>
      <c r="T214" s="6"/>
      <c r="U214" s="6"/>
      <c r="V214" s="7">
        <v>0</v>
      </c>
      <c r="W214" s="6"/>
      <c r="X214" s="6"/>
      <c r="Y214" s="6"/>
      <c r="Z214" s="7">
        <v>0</v>
      </c>
      <c r="AA214" s="6"/>
      <c r="AB214" s="6"/>
      <c r="AC214" s="6"/>
      <c r="AD214" s="7">
        <v>0</v>
      </c>
      <c r="AE214" s="6"/>
      <c r="AF214" s="6"/>
      <c r="AG214" s="6"/>
      <c r="AH214" s="7">
        <v>0</v>
      </c>
      <c r="AI214" s="6"/>
      <c r="AJ214" s="6"/>
      <c r="AK214" s="6"/>
      <c r="AL214" s="7">
        <v>0</v>
      </c>
      <c r="AM214" s="6"/>
      <c r="AN214" s="6"/>
      <c r="AO214" s="6"/>
      <c r="AP214" s="7">
        <v>0</v>
      </c>
      <c r="AQ214" s="6"/>
      <c r="AR214" s="8"/>
      <c r="AS214" s="8"/>
      <c r="AT214" s="9">
        <v>0</v>
      </c>
      <c r="AU214" s="6"/>
      <c r="AV214" s="8"/>
      <c r="AW214" s="8"/>
      <c r="AX214" s="9">
        <v>0</v>
      </c>
      <c r="AY214" s="8">
        <v>688136.63</v>
      </c>
      <c r="AZ214" s="8">
        <v>1948025</v>
      </c>
      <c r="BA214" s="8">
        <v>242.5</v>
      </c>
      <c r="BB214" s="7">
        <v>10.597450700068018</v>
      </c>
      <c r="BC214" s="10" t="s">
        <v>797</v>
      </c>
      <c r="BD214" s="10" t="s">
        <v>798</v>
      </c>
      <c r="BE214" s="10" t="s">
        <v>806</v>
      </c>
      <c r="BF214" s="10" t="s">
        <v>824</v>
      </c>
    </row>
    <row r="215" spans="1:58" x14ac:dyDescent="0.2">
      <c r="A215" s="5">
        <v>207213</v>
      </c>
      <c r="B215" s="6" t="s">
        <v>587</v>
      </c>
      <c r="C215" s="6">
        <v>300194.26</v>
      </c>
      <c r="D215" s="6">
        <v>617340</v>
      </c>
      <c r="E215" s="6">
        <v>82</v>
      </c>
      <c r="F215" s="7">
        <v>14.5881164350277</v>
      </c>
      <c r="G215" s="6">
        <v>270569.26</v>
      </c>
      <c r="H215" s="6">
        <v>155400</v>
      </c>
      <c r="I215" s="6">
        <v>20</v>
      </c>
      <c r="J215" s="7">
        <v>53.974562805662806</v>
      </c>
      <c r="K215" s="6"/>
      <c r="L215" s="6"/>
      <c r="M215" s="6"/>
      <c r="N215" s="7">
        <v>0</v>
      </c>
      <c r="O215" s="6"/>
      <c r="P215" s="6"/>
      <c r="Q215" s="6"/>
      <c r="R215" s="7">
        <v>0</v>
      </c>
      <c r="S215" s="6"/>
      <c r="T215" s="6"/>
      <c r="U215" s="6"/>
      <c r="V215" s="7">
        <v>0</v>
      </c>
      <c r="W215" s="6"/>
      <c r="X215" s="6"/>
      <c r="Y215" s="6"/>
      <c r="Z215" s="7">
        <v>0</v>
      </c>
      <c r="AA215" s="6"/>
      <c r="AB215" s="6"/>
      <c r="AC215" s="6"/>
      <c r="AD215" s="7">
        <v>0</v>
      </c>
      <c r="AE215" s="6"/>
      <c r="AF215" s="6"/>
      <c r="AG215" s="6"/>
      <c r="AH215" s="7">
        <v>0</v>
      </c>
      <c r="AI215" s="6"/>
      <c r="AJ215" s="6"/>
      <c r="AK215" s="6"/>
      <c r="AL215" s="7">
        <v>0</v>
      </c>
      <c r="AM215" s="6"/>
      <c r="AN215" s="6"/>
      <c r="AO215" s="6"/>
      <c r="AP215" s="7">
        <v>0</v>
      </c>
      <c r="AQ215" s="6"/>
      <c r="AR215" s="8"/>
      <c r="AS215" s="8"/>
      <c r="AT215" s="9">
        <v>0</v>
      </c>
      <c r="AU215" s="6"/>
      <c r="AV215" s="8"/>
      <c r="AW215" s="8"/>
      <c r="AX215" s="9">
        <v>0</v>
      </c>
      <c r="AY215" s="8">
        <v>570763.52000000002</v>
      </c>
      <c r="AZ215" s="8">
        <v>772740</v>
      </c>
      <c r="BA215" s="8">
        <v>102</v>
      </c>
      <c r="BB215" s="7">
        <v>22.158689339234414</v>
      </c>
      <c r="BC215" s="10" t="s">
        <v>797</v>
      </c>
      <c r="BD215" s="10" t="s">
        <v>798</v>
      </c>
      <c r="BE215" s="10" t="s">
        <v>806</v>
      </c>
      <c r="BF215" s="10" t="s">
        <v>824</v>
      </c>
    </row>
    <row r="216" spans="1:58" x14ac:dyDescent="0.2">
      <c r="A216" s="5">
        <v>207262</v>
      </c>
      <c r="B216" s="6" t="s">
        <v>589</v>
      </c>
      <c r="C216" s="6">
        <v>-5950.5</v>
      </c>
      <c r="D216" s="6">
        <v>282100</v>
      </c>
      <c r="E216" s="6">
        <v>35</v>
      </c>
      <c r="F216" s="7">
        <v>-0.63280751506557953</v>
      </c>
      <c r="G216" s="6">
        <v>-9450.5</v>
      </c>
      <c r="H216" s="6">
        <v>0</v>
      </c>
      <c r="I216" s="6">
        <v>0</v>
      </c>
      <c r="J216" s="7">
        <v>0</v>
      </c>
      <c r="K216" s="6"/>
      <c r="L216" s="6"/>
      <c r="M216" s="6"/>
      <c r="N216" s="7">
        <v>0</v>
      </c>
      <c r="O216" s="6"/>
      <c r="P216" s="6"/>
      <c r="Q216" s="6"/>
      <c r="R216" s="7">
        <v>0</v>
      </c>
      <c r="S216" s="6"/>
      <c r="T216" s="6"/>
      <c r="U216" s="6"/>
      <c r="V216" s="7">
        <v>0</v>
      </c>
      <c r="W216" s="6"/>
      <c r="X216" s="6"/>
      <c r="Y216" s="6"/>
      <c r="Z216" s="7">
        <v>0</v>
      </c>
      <c r="AA216" s="6"/>
      <c r="AB216" s="6"/>
      <c r="AC216" s="6"/>
      <c r="AD216" s="7">
        <v>0</v>
      </c>
      <c r="AE216" s="6"/>
      <c r="AF216" s="6"/>
      <c r="AG216" s="6"/>
      <c r="AH216" s="7">
        <v>0</v>
      </c>
      <c r="AI216" s="6"/>
      <c r="AJ216" s="6"/>
      <c r="AK216" s="6"/>
      <c r="AL216" s="7">
        <v>0</v>
      </c>
      <c r="AM216" s="6"/>
      <c r="AN216" s="6"/>
      <c r="AO216" s="6"/>
      <c r="AP216" s="7">
        <v>0</v>
      </c>
      <c r="AQ216" s="6"/>
      <c r="AR216" s="8"/>
      <c r="AS216" s="8"/>
      <c r="AT216" s="9">
        <v>0</v>
      </c>
      <c r="AU216" s="6"/>
      <c r="AV216" s="8"/>
      <c r="AW216" s="8"/>
      <c r="AX216" s="9">
        <v>0</v>
      </c>
      <c r="AY216" s="8">
        <v>-15401</v>
      </c>
      <c r="AZ216" s="8">
        <v>282100</v>
      </c>
      <c r="BA216" s="8">
        <v>35</v>
      </c>
      <c r="BB216" s="7">
        <v>-1.6378234668557248</v>
      </c>
      <c r="BC216" s="10" t="s">
        <v>797</v>
      </c>
      <c r="BD216" s="10" t="s">
        <v>798</v>
      </c>
      <c r="BE216" s="10" t="s">
        <v>806</v>
      </c>
      <c r="BF216" s="10" t="s">
        <v>824</v>
      </c>
    </row>
    <row r="217" spans="1:58" x14ac:dyDescent="0.2">
      <c r="A217" s="5">
        <v>207949</v>
      </c>
      <c r="B217" s="6" t="s">
        <v>353</v>
      </c>
      <c r="C217" s="6">
        <v>436020.3</v>
      </c>
      <c r="D217" s="6">
        <v>688167.5</v>
      </c>
      <c r="E217" s="6">
        <v>85.25</v>
      </c>
      <c r="F217" s="7">
        <v>19.00788543486869</v>
      </c>
      <c r="G217" s="6">
        <v>102820.3</v>
      </c>
      <c r="H217" s="6">
        <v>240300</v>
      </c>
      <c r="I217" s="6">
        <v>30</v>
      </c>
      <c r="J217" s="7">
        <v>13.26437494798169</v>
      </c>
      <c r="K217" s="6"/>
      <c r="L217" s="6"/>
      <c r="M217" s="6"/>
      <c r="N217" s="7">
        <v>0</v>
      </c>
      <c r="O217" s="6"/>
      <c r="P217" s="6"/>
      <c r="Q217" s="6"/>
      <c r="R217" s="7">
        <v>0</v>
      </c>
      <c r="S217" s="6"/>
      <c r="T217" s="6"/>
      <c r="U217" s="6"/>
      <c r="V217" s="7">
        <v>0</v>
      </c>
      <c r="W217" s="6"/>
      <c r="X217" s="6"/>
      <c r="Y217" s="6"/>
      <c r="Z217" s="7">
        <v>0</v>
      </c>
      <c r="AA217" s="6"/>
      <c r="AB217" s="6"/>
      <c r="AC217" s="6"/>
      <c r="AD217" s="7">
        <v>0</v>
      </c>
      <c r="AE217" s="6"/>
      <c r="AF217" s="6"/>
      <c r="AG217" s="6"/>
      <c r="AH217" s="7">
        <v>0</v>
      </c>
      <c r="AI217" s="6"/>
      <c r="AJ217" s="6"/>
      <c r="AK217" s="6"/>
      <c r="AL217" s="7">
        <v>0</v>
      </c>
      <c r="AM217" s="6"/>
      <c r="AN217" s="6"/>
      <c r="AO217" s="6"/>
      <c r="AP217" s="7">
        <v>0</v>
      </c>
      <c r="AQ217" s="6"/>
      <c r="AR217" s="8"/>
      <c r="AS217" s="8"/>
      <c r="AT217" s="9">
        <v>0</v>
      </c>
      <c r="AU217" s="6"/>
      <c r="AV217" s="8"/>
      <c r="AW217" s="8"/>
      <c r="AX217" s="9">
        <v>0</v>
      </c>
      <c r="AY217" s="8">
        <v>538840.6</v>
      </c>
      <c r="AZ217" s="8">
        <v>928467.5</v>
      </c>
      <c r="BA217" s="8">
        <v>115.25</v>
      </c>
      <c r="BB217" s="7">
        <v>17.410644960647517</v>
      </c>
      <c r="BC217" s="10" t="s">
        <v>797</v>
      </c>
      <c r="BD217" s="10" t="s">
        <v>798</v>
      </c>
      <c r="BE217" s="10" t="s">
        <v>806</v>
      </c>
      <c r="BF217" s="10" t="s">
        <v>824</v>
      </c>
    </row>
    <row r="218" spans="1:58" x14ac:dyDescent="0.2">
      <c r="A218" s="5">
        <v>208959</v>
      </c>
      <c r="B218" s="6" t="s">
        <v>639</v>
      </c>
      <c r="C218" s="6">
        <v>-15860.49</v>
      </c>
      <c r="D218" s="6">
        <v>618000</v>
      </c>
      <c r="E218" s="6">
        <v>82</v>
      </c>
      <c r="F218" s="7">
        <v>-0.76992669902912625</v>
      </c>
      <c r="G218" s="6">
        <v>-2726.49</v>
      </c>
      <c r="H218" s="6">
        <v>77794</v>
      </c>
      <c r="I218" s="6">
        <v>9.4</v>
      </c>
      <c r="J218" s="7">
        <v>-1.0864744067665886</v>
      </c>
      <c r="K218" s="6"/>
      <c r="L218" s="6"/>
      <c r="M218" s="6"/>
      <c r="N218" s="7">
        <v>0</v>
      </c>
      <c r="O218" s="6"/>
      <c r="P218" s="6"/>
      <c r="Q218" s="6"/>
      <c r="R218" s="7">
        <v>0</v>
      </c>
      <c r="S218" s="6"/>
      <c r="T218" s="6"/>
      <c r="U218" s="6"/>
      <c r="V218" s="7">
        <v>0</v>
      </c>
      <c r="W218" s="6"/>
      <c r="X218" s="6"/>
      <c r="Y218" s="6"/>
      <c r="Z218" s="7">
        <v>0</v>
      </c>
      <c r="AA218" s="6"/>
      <c r="AB218" s="6"/>
      <c r="AC218" s="6"/>
      <c r="AD218" s="7">
        <v>0</v>
      </c>
      <c r="AE218" s="6"/>
      <c r="AF218" s="6"/>
      <c r="AG218" s="6"/>
      <c r="AH218" s="7">
        <v>0</v>
      </c>
      <c r="AI218" s="6"/>
      <c r="AJ218" s="6"/>
      <c r="AK218" s="6"/>
      <c r="AL218" s="7">
        <v>0</v>
      </c>
      <c r="AM218" s="6"/>
      <c r="AN218" s="6"/>
      <c r="AO218" s="6"/>
      <c r="AP218" s="7">
        <v>0</v>
      </c>
      <c r="AQ218" s="6"/>
      <c r="AR218" s="8"/>
      <c r="AS218" s="8"/>
      <c r="AT218" s="9">
        <v>0</v>
      </c>
      <c r="AU218" s="6"/>
      <c r="AV218" s="8"/>
      <c r="AW218" s="8"/>
      <c r="AX218" s="9">
        <v>0</v>
      </c>
      <c r="AY218" s="8">
        <v>-18586.98</v>
      </c>
      <c r="AZ218" s="8">
        <v>695794</v>
      </c>
      <c r="BA218" s="8">
        <v>91.4</v>
      </c>
      <c r="BB218" s="7">
        <v>-0.8014001270490978</v>
      </c>
      <c r="BC218" s="10" t="s">
        <v>797</v>
      </c>
      <c r="BD218" s="10" t="s">
        <v>798</v>
      </c>
      <c r="BE218" s="10" t="s">
        <v>806</v>
      </c>
      <c r="BF218" s="10" t="s">
        <v>824</v>
      </c>
    </row>
    <row r="219" spans="1:58" x14ac:dyDescent="0.2">
      <c r="A219" s="5">
        <v>209035</v>
      </c>
      <c r="B219" s="6" t="s">
        <v>644</v>
      </c>
      <c r="C219" s="6">
        <v>152399.5</v>
      </c>
      <c r="D219" s="6">
        <v>155400</v>
      </c>
      <c r="E219" s="6">
        <v>20</v>
      </c>
      <c r="F219" s="7">
        <v>29.420752895752894</v>
      </c>
      <c r="G219" s="6">
        <v>110399.5</v>
      </c>
      <c r="H219" s="6">
        <v>82700</v>
      </c>
      <c r="I219" s="6">
        <v>10</v>
      </c>
      <c r="J219" s="7">
        <v>41.383125755743656</v>
      </c>
      <c r="K219" s="6"/>
      <c r="L219" s="6"/>
      <c r="M219" s="6"/>
      <c r="N219" s="7">
        <v>0</v>
      </c>
      <c r="O219" s="6"/>
      <c r="P219" s="6"/>
      <c r="Q219" s="6"/>
      <c r="R219" s="7">
        <v>0</v>
      </c>
      <c r="S219" s="6"/>
      <c r="T219" s="6"/>
      <c r="U219" s="6"/>
      <c r="V219" s="7">
        <v>0</v>
      </c>
      <c r="W219" s="6"/>
      <c r="X219" s="6"/>
      <c r="Y219" s="6"/>
      <c r="Z219" s="7">
        <v>0</v>
      </c>
      <c r="AA219" s="6"/>
      <c r="AB219" s="6"/>
      <c r="AC219" s="6"/>
      <c r="AD219" s="7">
        <v>0</v>
      </c>
      <c r="AE219" s="6"/>
      <c r="AF219" s="6"/>
      <c r="AG219" s="6"/>
      <c r="AH219" s="7">
        <v>0</v>
      </c>
      <c r="AI219" s="6"/>
      <c r="AJ219" s="6"/>
      <c r="AK219" s="6"/>
      <c r="AL219" s="7">
        <v>0</v>
      </c>
      <c r="AM219" s="6"/>
      <c r="AN219" s="6"/>
      <c r="AO219" s="6"/>
      <c r="AP219" s="7">
        <v>0</v>
      </c>
      <c r="AQ219" s="6"/>
      <c r="AR219" s="8"/>
      <c r="AS219" s="8"/>
      <c r="AT219" s="9">
        <v>0</v>
      </c>
      <c r="AU219" s="6"/>
      <c r="AV219" s="8"/>
      <c r="AW219" s="8"/>
      <c r="AX219" s="9">
        <v>0</v>
      </c>
      <c r="AY219" s="8">
        <v>262799</v>
      </c>
      <c r="AZ219" s="8">
        <v>238100</v>
      </c>
      <c r="BA219" s="8">
        <v>30</v>
      </c>
      <c r="BB219" s="7">
        <v>33.112011759764805</v>
      </c>
      <c r="BC219" s="10" t="s">
        <v>797</v>
      </c>
      <c r="BD219" s="10" t="s">
        <v>798</v>
      </c>
      <c r="BE219" s="10" t="s">
        <v>806</v>
      </c>
      <c r="BF219" s="10" t="s">
        <v>824</v>
      </c>
    </row>
    <row r="220" spans="1:58" x14ac:dyDescent="0.2">
      <c r="A220" s="5">
        <v>209036</v>
      </c>
      <c r="B220" s="6" t="s">
        <v>645</v>
      </c>
      <c r="C220" s="6">
        <v>-9532.99</v>
      </c>
      <c r="D220" s="6">
        <v>0</v>
      </c>
      <c r="E220" s="6">
        <v>0</v>
      </c>
      <c r="F220" s="7">
        <v>0</v>
      </c>
      <c r="G220" s="6">
        <v>-9532.99</v>
      </c>
      <c r="H220" s="6">
        <v>0</v>
      </c>
      <c r="I220" s="6">
        <v>0</v>
      </c>
      <c r="J220" s="7">
        <v>0</v>
      </c>
      <c r="K220" s="6"/>
      <c r="L220" s="6"/>
      <c r="M220" s="6"/>
      <c r="N220" s="7">
        <v>0</v>
      </c>
      <c r="O220" s="6"/>
      <c r="P220" s="6"/>
      <c r="Q220" s="6"/>
      <c r="R220" s="7">
        <v>0</v>
      </c>
      <c r="S220" s="6"/>
      <c r="T220" s="6"/>
      <c r="U220" s="6"/>
      <c r="V220" s="7">
        <v>0</v>
      </c>
      <c r="W220" s="6"/>
      <c r="X220" s="6"/>
      <c r="Y220" s="6"/>
      <c r="Z220" s="7">
        <v>0</v>
      </c>
      <c r="AA220" s="6"/>
      <c r="AB220" s="6"/>
      <c r="AC220" s="6"/>
      <c r="AD220" s="7">
        <v>0</v>
      </c>
      <c r="AE220" s="6"/>
      <c r="AF220" s="6"/>
      <c r="AG220" s="6"/>
      <c r="AH220" s="7">
        <v>0</v>
      </c>
      <c r="AI220" s="6"/>
      <c r="AJ220" s="6"/>
      <c r="AK220" s="6"/>
      <c r="AL220" s="7">
        <v>0</v>
      </c>
      <c r="AM220" s="6"/>
      <c r="AN220" s="6"/>
      <c r="AO220" s="6"/>
      <c r="AP220" s="7">
        <v>0</v>
      </c>
      <c r="AQ220" s="6"/>
      <c r="AR220" s="8"/>
      <c r="AS220" s="8"/>
      <c r="AT220" s="9">
        <v>0</v>
      </c>
      <c r="AU220" s="6"/>
      <c r="AV220" s="8"/>
      <c r="AW220" s="8"/>
      <c r="AX220" s="9">
        <v>0</v>
      </c>
      <c r="AY220" s="8">
        <v>-19065.98</v>
      </c>
      <c r="AZ220" s="8">
        <v>0</v>
      </c>
      <c r="BA220" s="8">
        <v>0</v>
      </c>
      <c r="BB220" s="7">
        <v>0</v>
      </c>
      <c r="BC220" s="10" t="s">
        <v>797</v>
      </c>
      <c r="BD220" s="10" t="s">
        <v>798</v>
      </c>
      <c r="BE220" s="10" t="s">
        <v>806</v>
      </c>
      <c r="BF220" s="10" t="s">
        <v>824</v>
      </c>
    </row>
    <row r="221" spans="1:58" x14ac:dyDescent="0.2">
      <c r="A221" s="5">
        <v>209313</v>
      </c>
      <c r="B221" s="6" t="s">
        <v>655</v>
      </c>
      <c r="C221" s="6">
        <v>4999.5</v>
      </c>
      <c r="D221" s="6">
        <v>0</v>
      </c>
      <c r="E221" s="6">
        <v>0</v>
      </c>
      <c r="F221" s="7">
        <v>0</v>
      </c>
      <c r="G221" s="6">
        <v>303809.49</v>
      </c>
      <c r="H221" s="6">
        <v>478430</v>
      </c>
      <c r="I221" s="6">
        <v>59</v>
      </c>
      <c r="J221" s="7">
        <v>19.685417281524987</v>
      </c>
      <c r="K221" s="6"/>
      <c r="L221" s="6"/>
      <c r="M221" s="6"/>
      <c r="N221" s="7">
        <v>0</v>
      </c>
      <c r="O221" s="6"/>
      <c r="P221" s="6"/>
      <c r="Q221" s="6"/>
      <c r="R221" s="7">
        <v>0</v>
      </c>
      <c r="S221" s="6"/>
      <c r="T221" s="6"/>
      <c r="U221" s="6"/>
      <c r="V221" s="7">
        <v>0</v>
      </c>
      <c r="W221" s="6"/>
      <c r="X221" s="6"/>
      <c r="Y221" s="6"/>
      <c r="Z221" s="7">
        <v>0</v>
      </c>
      <c r="AA221" s="6"/>
      <c r="AB221" s="6"/>
      <c r="AC221" s="6"/>
      <c r="AD221" s="7">
        <v>0</v>
      </c>
      <c r="AE221" s="6"/>
      <c r="AF221" s="6"/>
      <c r="AG221" s="6"/>
      <c r="AH221" s="7">
        <v>0</v>
      </c>
      <c r="AI221" s="6"/>
      <c r="AJ221" s="6"/>
      <c r="AK221" s="6"/>
      <c r="AL221" s="7">
        <v>0</v>
      </c>
      <c r="AM221" s="6"/>
      <c r="AN221" s="6"/>
      <c r="AO221" s="6"/>
      <c r="AP221" s="7">
        <v>0</v>
      </c>
      <c r="AQ221" s="6"/>
      <c r="AR221" s="8"/>
      <c r="AS221" s="8"/>
      <c r="AT221" s="9">
        <v>0</v>
      </c>
      <c r="AU221" s="6"/>
      <c r="AV221" s="8"/>
      <c r="AW221" s="8"/>
      <c r="AX221" s="9">
        <v>0</v>
      </c>
      <c r="AY221" s="8">
        <v>308808.99</v>
      </c>
      <c r="AZ221" s="8">
        <v>478430</v>
      </c>
      <c r="BA221" s="8">
        <v>59</v>
      </c>
      <c r="BB221" s="7">
        <v>19.363897957903976</v>
      </c>
      <c r="BC221" s="10" t="s">
        <v>797</v>
      </c>
      <c r="BD221" s="10" t="s">
        <v>798</v>
      </c>
      <c r="BE221" s="10" t="s">
        <v>806</v>
      </c>
      <c r="BF221" s="10" t="s">
        <v>824</v>
      </c>
    </row>
    <row r="222" spans="1:58" x14ac:dyDescent="0.2">
      <c r="A222" s="5">
        <v>209942</v>
      </c>
      <c r="B222" s="6" t="s">
        <v>676</v>
      </c>
      <c r="C222" s="6">
        <v>240849.9</v>
      </c>
      <c r="D222" s="6">
        <v>247450</v>
      </c>
      <c r="E222" s="6">
        <v>35</v>
      </c>
      <c r="F222" s="7">
        <v>29.19982622752071</v>
      </c>
      <c r="G222" s="6">
        <v>-0.1</v>
      </c>
      <c r="H222" s="6">
        <v>0</v>
      </c>
      <c r="I222" s="6">
        <v>0</v>
      </c>
      <c r="J222" s="7">
        <v>0</v>
      </c>
      <c r="K222" s="6"/>
      <c r="L222" s="6"/>
      <c r="M222" s="6"/>
      <c r="N222" s="7">
        <v>0</v>
      </c>
      <c r="O222" s="6"/>
      <c r="P222" s="6"/>
      <c r="Q222" s="6"/>
      <c r="R222" s="7">
        <v>0</v>
      </c>
      <c r="S222" s="6"/>
      <c r="T222" s="6"/>
      <c r="U222" s="6"/>
      <c r="V222" s="7">
        <v>0</v>
      </c>
      <c r="W222" s="6"/>
      <c r="X222" s="6"/>
      <c r="Y222" s="6"/>
      <c r="Z222" s="7">
        <v>0</v>
      </c>
      <c r="AA222" s="6"/>
      <c r="AB222" s="6"/>
      <c r="AC222" s="6"/>
      <c r="AD222" s="7">
        <v>0</v>
      </c>
      <c r="AE222" s="6"/>
      <c r="AF222" s="6"/>
      <c r="AG222" s="6"/>
      <c r="AH222" s="7">
        <v>0</v>
      </c>
      <c r="AI222" s="6"/>
      <c r="AJ222" s="6"/>
      <c r="AK222" s="6"/>
      <c r="AL222" s="7">
        <v>0</v>
      </c>
      <c r="AM222" s="6"/>
      <c r="AN222" s="6"/>
      <c r="AO222" s="6"/>
      <c r="AP222" s="7">
        <v>0</v>
      </c>
      <c r="AQ222" s="6"/>
      <c r="AR222" s="8"/>
      <c r="AS222" s="8"/>
      <c r="AT222" s="9">
        <v>0</v>
      </c>
      <c r="AU222" s="6"/>
      <c r="AV222" s="8"/>
      <c r="AW222" s="8"/>
      <c r="AX222" s="9">
        <v>0</v>
      </c>
      <c r="AY222" s="8">
        <v>240849.8</v>
      </c>
      <c r="AZ222" s="8">
        <v>247450</v>
      </c>
      <c r="BA222" s="8">
        <v>35</v>
      </c>
      <c r="BB222" s="7">
        <v>29.199814103859364</v>
      </c>
      <c r="BC222" s="10" t="s">
        <v>797</v>
      </c>
      <c r="BD222" s="10" t="s">
        <v>798</v>
      </c>
      <c r="BE222" s="10" t="s">
        <v>806</v>
      </c>
      <c r="BF222" s="10" t="s">
        <v>824</v>
      </c>
    </row>
    <row r="223" spans="1:58" x14ac:dyDescent="0.2">
      <c r="A223" s="5">
        <v>210582</v>
      </c>
      <c r="B223" s="6" t="s">
        <v>700</v>
      </c>
      <c r="C223" s="6">
        <v>530049.77</v>
      </c>
      <c r="D223" s="6">
        <v>1063300</v>
      </c>
      <c r="E223" s="6">
        <v>140</v>
      </c>
      <c r="F223" s="7">
        <v>14.954851029812847</v>
      </c>
      <c r="G223" s="6">
        <v>235449.77</v>
      </c>
      <c r="H223" s="6">
        <v>463600</v>
      </c>
      <c r="I223" s="6">
        <v>55</v>
      </c>
      <c r="J223" s="7">
        <v>15.744052782571183</v>
      </c>
      <c r="K223" s="6"/>
      <c r="L223" s="6"/>
      <c r="M223" s="6"/>
      <c r="N223" s="7">
        <v>0</v>
      </c>
      <c r="O223" s="6"/>
      <c r="P223" s="6"/>
      <c r="Q223" s="6"/>
      <c r="R223" s="7">
        <v>0</v>
      </c>
      <c r="S223" s="6"/>
      <c r="T223" s="6"/>
      <c r="U223" s="6"/>
      <c r="V223" s="7">
        <v>0</v>
      </c>
      <c r="W223" s="6"/>
      <c r="X223" s="6"/>
      <c r="Y223" s="6"/>
      <c r="Z223" s="7">
        <v>0</v>
      </c>
      <c r="AA223" s="6"/>
      <c r="AB223" s="6"/>
      <c r="AC223" s="6"/>
      <c r="AD223" s="7">
        <v>0</v>
      </c>
      <c r="AE223" s="6"/>
      <c r="AF223" s="6"/>
      <c r="AG223" s="6"/>
      <c r="AH223" s="7">
        <v>0</v>
      </c>
      <c r="AI223" s="6"/>
      <c r="AJ223" s="6"/>
      <c r="AK223" s="6"/>
      <c r="AL223" s="7">
        <v>0</v>
      </c>
      <c r="AM223" s="6"/>
      <c r="AN223" s="6"/>
      <c r="AO223" s="6"/>
      <c r="AP223" s="7">
        <v>0</v>
      </c>
      <c r="AQ223" s="6"/>
      <c r="AR223" s="8"/>
      <c r="AS223" s="8"/>
      <c r="AT223" s="9">
        <v>0</v>
      </c>
      <c r="AU223" s="6"/>
      <c r="AV223" s="8"/>
      <c r="AW223" s="8"/>
      <c r="AX223" s="9">
        <v>0</v>
      </c>
      <c r="AY223" s="8">
        <v>765499.54</v>
      </c>
      <c r="AZ223" s="8">
        <v>1526900</v>
      </c>
      <c r="BA223" s="8">
        <v>195</v>
      </c>
      <c r="BB223" s="7">
        <v>15.040268648896458</v>
      </c>
      <c r="BC223" s="10" t="s">
        <v>797</v>
      </c>
      <c r="BD223" s="10" t="s">
        <v>798</v>
      </c>
      <c r="BE223" s="10" t="s">
        <v>806</v>
      </c>
      <c r="BF223" s="10" t="s">
        <v>824</v>
      </c>
    </row>
    <row r="224" spans="1:58" x14ac:dyDescent="0.2">
      <c r="A224" s="5">
        <v>210613</v>
      </c>
      <c r="B224" s="6" t="s">
        <v>702</v>
      </c>
      <c r="C224" s="6">
        <v>-30405</v>
      </c>
      <c r="D224" s="6">
        <v>0</v>
      </c>
      <c r="E224" s="6">
        <v>0</v>
      </c>
      <c r="F224" s="7">
        <v>0</v>
      </c>
      <c r="G224" s="6">
        <v>-17505</v>
      </c>
      <c r="H224" s="6">
        <v>284700</v>
      </c>
      <c r="I224" s="6">
        <v>35</v>
      </c>
      <c r="J224" s="7">
        <v>-1.9060590094836669</v>
      </c>
      <c r="K224" s="6"/>
      <c r="L224" s="6"/>
      <c r="M224" s="6"/>
      <c r="N224" s="7">
        <v>0</v>
      </c>
      <c r="O224" s="6"/>
      <c r="P224" s="6"/>
      <c r="Q224" s="6"/>
      <c r="R224" s="7">
        <v>0</v>
      </c>
      <c r="S224" s="6"/>
      <c r="T224" s="6"/>
      <c r="U224" s="6"/>
      <c r="V224" s="7">
        <v>0</v>
      </c>
      <c r="W224" s="6"/>
      <c r="X224" s="6"/>
      <c r="Y224" s="6"/>
      <c r="Z224" s="7">
        <v>0</v>
      </c>
      <c r="AA224" s="6"/>
      <c r="AB224" s="6"/>
      <c r="AC224" s="6"/>
      <c r="AD224" s="7">
        <v>0</v>
      </c>
      <c r="AE224" s="6"/>
      <c r="AF224" s="6"/>
      <c r="AG224" s="6"/>
      <c r="AH224" s="7">
        <v>0</v>
      </c>
      <c r="AI224" s="6"/>
      <c r="AJ224" s="6"/>
      <c r="AK224" s="6"/>
      <c r="AL224" s="7">
        <v>0</v>
      </c>
      <c r="AM224" s="6"/>
      <c r="AN224" s="6"/>
      <c r="AO224" s="6"/>
      <c r="AP224" s="7">
        <v>0</v>
      </c>
      <c r="AQ224" s="6"/>
      <c r="AR224" s="8"/>
      <c r="AS224" s="8"/>
      <c r="AT224" s="9">
        <v>0</v>
      </c>
      <c r="AU224" s="6"/>
      <c r="AV224" s="8"/>
      <c r="AW224" s="8"/>
      <c r="AX224" s="9">
        <v>0</v>
      </c>
      <c r="AY224" s="8">
        <v>-47910</v>
      </c>
      <c r="AZ224" s="8">
        <v>284700</v>
      </c>
      <c r="BA224" s="8">
        <v>35</v>
      </c>
      <c r="BB224" s="7">
        <v>-5.048472075869336</v>
      </c>
      <c r="BC224" s="10" t="s">
        <v>797</v>
      </c>
      <c r="BD224" s="10" t="s">
        <v>798</v>
      </c>
      <c r="BE224" s="10" t="s">
        <v>806</v>
      </c>
      <c r="BF224" s="10" t="s">
        <v>824</v>
      </c>
    </row>
    <row r="225" spans="1:58" x14ac:dyDescent="0.2">
      <c r="A225" s="5">
        <v>179246</v>
      </c>
      <c r="B225" s="6" t="s">
        <v>200</v>
      </c>
      <c r="C225" s="6">
        <v>0</v>
      </c>
      <c r="D225" s="6">
        <v>0</v>
      </c>
      <c r="E225" s="6">
        <v>0</v>
      </c>
      <c r="F225" s="7">
        <v>0</v>
      </c>
      <c r="G225" s="6">
        <v>0</v>
      </c>
      <c r="H225" s="6">
        <v>0</v>
      </c>
      <c r="I225" s="6">
        <v>0</v>
      </c>
      <c r="J225" s="7">
        <v>0</v>
      </c>
      <c r="K225" s="6"/>
      <c r="L225" s="6"/>
      <c r="M225" s="6"/>
      <c r="N225" s="7">
        <v>0</v>
      </c>
      <c r="O225" s="6"/>
      <c r="P225" s="6"/>
      <c r="Q225" s="6"/>
      <c r="R225" s="7">
        <v>0</v>
      </c>
      <c r="S225" s="6"/>
      <c r="T225" s="6"/>
      <c r="U225" s="6"/>
      <c r="V225" s="7">
        <v>0</v>
      </c>
      <c r="W225" s="6"/>
      <c r="X225" s="6"/>
      <c r="Y225" s="6"/>
      <c r="Z225" s="7">
        <v>0</v>
      </c>
      <c r="AA225" s="6"/>
      <c r="AB225" s="6"/>
      <c r="AC225" s="6"/>
      <c r="AD225" s="7">
        <v>0</v>
      </c>
      <c r="AE225" s="6"/>
      <c r="AF225" s="6"/>
      <c r="AG225" s="6"/>
      <c r="AH225" s="7">
        <v>0</v>
      </c>
      <c r="AI225" s="6"/>
      <c r="AJ225" s="6"/>
      <c r="AK225" s="6"/>
      <c r="AL225" s="7">
        <v>0</v>
      </c>
      <c r="AM225" s="6"/>
      <c r="AN225" s="6"/>
      <c r="AO225" s="6"/>
      <c r="AP225" s="7">
        <v>0</v>
      </c>
      <c r="AQ225" s="6"/>
      <c r="AR225" s="8"/>
      <c r="AS225" s="8"/>
      <c r="AT225" s="9">
        <v>0</v>
      </c>
      <c r="AU225" s="6"/>
      <c r="AV225" s="8"/>
      <c r="AW225" s="8"/>
      <c r="AX225" s="9">
        <v>0</v>
      </c>
      <c r="AY225" s="8">
        <v>0</v>
      </c>
      <c r="AZ225" s="8">
        <v>0</v>
      </c>
      <c r="BA225" s="8">
        <v>0</v>
      </c>
      <c r="BB225" s="7">
        <v>0</v>
      </c>
      <c r="BC225" s="10" t="s">
        <v>797</v>
      </c>
      <c r="BD225" s="10" t="s">
        <v>798</v>
      </c>
      <c r="BE225" s="10" t="s">
        <v>806</v>
      </c>
      <c r="BF225" s="10" t="s">
        <v>824</v>
      </c>
    </row>
    <row r="226" spans="1:58" x14ac:dyDescent="0.2">
      <c r="A226" s="5">
        <v>140837</v>
      </c>
      <c r="B226" s="6" t="s">
        <v>67</v>
      </c>
      <c r="C226" s="6">
        <v>-4869.1899999999996</v>
      </c>
      <c r="D226" s="6">
        <v>285510</v>
      </c>
      <c r="E226" s="6">
        <v>37</v>
      </c>
      <c r="F226" s="7">
        <v>-0.51163076599768831</v>
      </c>
      <c r="G226" s="6">
        <v>-6679.19</v>
      </c>
      <c r="H226" s="6">
        <v>160130</v>
      </c>
      <c r="I226" s="6">
        <v>21</v>
      </c>
      <c r="J226" s="7">
        <v>-1.2930424654967838</v>
      </c>
      <c r="K226" s="6"/>
      <c r="L226" s="6"/>
      <c r="M226" s="6"/>
      <c r="N226" s="7">
        <v>0</v>
      </c>
      <c r="O226" s="6"/>
      <c r="P226" s="6"/>
      <c r="Q226" s="6"/>
      <c r="R226" s="7">
        <v>0</v>
      </c>
      <c r="S226" s="6"/>
      <c r="T226" s="6"/>
      <c r="U226" s="6"/>
      <c r="V226" s="7">
        <v>0</v>
      </c>
      <c r="W226" s="6"/>
      <c r="X226" s="6"/>
      <c r="Y226" s="6"/>
      <c r="Z226" s="7">
        <v>0</v>
      </c>
      <c r="AA226" s="6"/>
      <c r="AB226" s="6"/>
      <c r="AC226" s="6"/>
      <c r="AD226" s="7">
        <v>0</v>
      </c>
      <c r="AE226" s="6"/>
      <c r="AF226" s="6"/>
      <c r="AG226" s="6"/>
      <c r="AH226" s="7">
        <v>0</v>
      </c>
      <c r="AI226" s="6"/>
      <c r="AJ226" s="6"/>
      <c r="AK226" s="6"/>
      <c r="AL226" s="7">
        <v>0</v>
      </c>
      <c r="AM226" s="6"/>
      <c r="AN226" s="6"/>
      <c r="AO226" s="6"/>
      <c r="AP226" s="7">
        <v>0</v>
      </c>
      <c r="AQ226" s="6"/>
      <c r="AR226" s="8"/>
      <c r="AS226" s="8"/>
      <c r="AT226" s="9">
        <v>0</v>
      </c>
      <c r="AU226" s="6"/>
      <c r="AV226" s="8"/>
      <c r="AW226" s="8"/>
      <c r="AX226" s="9">
        <v>0</v>
      </c>
      <c r="AY226" s="8">
        <v>-11548.38</v>
      </c>
      <c r="AZ226" s="8">
        <v>445640</v>
      </c>
      <c r="BA226" s="8">
        <v>58</v>
      </c>
      <c r="BB226" s="7">
        <v>-0.7774243784220447</v>
      </c>
      <c r="BC226" s="10" t="s">
        <v>798</v>
      </c>
      <c r="BD226" s="10" t="s">
        <v>798</v>
      </c>
      <c r="BE226" s="10" t="s">
        <v>806</v>
      </c>
      <c r="BF226" s="10" t="s">
        <v>820</v>
      </c>
    </row>
    <row r="227" spans="1:58" x14ac:dyDescent="0.2">
      <c r="A227" s="5">
        <v>175774</v>
      </c>
      <c r="B227" s="6" t="s">
        <v>287</v>
      </c>
      <c r="C227" s="6">
        <v>563020.04</v>
      </c>
      <c r="D227" s="6">
        <v>1163045</v>
      </c>
      <c r="E227" s="6">
        <v>154.5</v>
      </c>
      <c r="F227" s="7">
        <v>14.5227409085633</v>
      </c>
      <c r="G227" s="6">
        <v>853390.02</v>
      </c>
      <c r="H227" s="6">
        <v>1794160</v>
      </c>
      <c r="I227" s="6">
        <v>229</v>
      </c>
      <c r="J227" s="7">
        <v>14.745112264235074</v>
      </c>
      <c r="K227" s="6"/>
      <c r="L227" s="6"/>
      <c r="M227" s="6"/>
      <c r="N227" s="7">
        <v>0</v>
      </c>
      <c r="O227" s="6"/>
      <c r="P227" s="6"/>
      <c r="Q227" s="6"/>
      <c r="R227" s="7">
        <v>0</v>
      </c>
      <c r="S227" s="6"/>
      <c r="T227" s="6"/>
      <c r="U227" s="6"/>
      <c r="V227" s="7">
        <v>0</v>
      </c>
      <c r="W227" s="6"/>
      <c r="X227" s="6"/>
      <c r="Y227" s="6"/>
      <c r="Z227" s="7">
        <v>0</v>
      </c>
      <c r="AA227" s="6"/>
      <c r="AB227" s="6"/>
      <c r="AC227" s="6"/>
      <c r="AD227" s="7">
        <v>0</v>
      </c>
      <c r="AE227" s="6"/>
      <c r="AF227" s="6"/>
      <c r="AG227" s="6"/>
      <c r="AH227" s="7">
        <v>0</v>
      </c>
      <c r="AI227" s="6"/>
      <c r="AJ227" s="6"/>
      <c r="AK227" s="6"/>
      <c r="AL227" s="7">
        <v>0</v>
      </c>
      <c r="AM227" s="6"/>
      <c r="AN227" s="6"/>
      <c r="AO227" s="6"/>
      <c r="AP227" s="7">
        <v>0</v>
      </c>
      <c r="AQ227" s="6"/>
      <c r="AR227" s="8"/>
      <c r="AS227" s="8"/>
      <c r="AT227" s="9">
        <v>0</v>
      </c>
      <c r="AU227" s="6"/>
      <c r="AV227" s="8"/>
      <c r="AW227" s="8"/>
      <c r="AX227" s="9">
        <v>0</v>
      </c>
      <c r="AY227" s="8">
        <v>1416410.06</v>
      </c>
      <c r="AZ227" s="8">
        <v>2957205</v>
      </c>
      <c r="BA227" s="8">
        <v>383.5</v>
      </c>
      <c r="BB227" s="7">
        <v>14.369075461457694</v>
      </c>
      <c r="BC227" s="10" t="s">
        <v>798</v>
      </c>
      <c r="BD227" s="10" t="s">
        <v>798</v>
      </c>
      <c r="BE227" s="10" t="s">
        <v>806</v>
      </c>
      <c r="BF227" s="10" t="s">
        <v>820</v>
      </c>
    </row>
    <row r="228" spans="1:58" x14ac:dyDescent="0.2">
      <c r="A228" s="5">
        <v>176929</v>
      </c>
      <c r="B228" s="6" t="s">
        <v>103</v>
      </c>
      <c r="C228" s="6">
        <v>1151869.79</v>
      </c>
      <c r="D228" s="6">
        <v>1217360</v>
      </c>
      <c r="E228" s="6">
        <v>154</v>
      </c>
      <c r="F228" s="7">
        <v>28.386092610238553</v>
      </c>
      <c r="G228" s="6">
        <v>861384.81</v>
      </c>
      <c r="H228" s="6">
        <v>980150</v>
      </c>
      <c r="I228" s="6">
        <v>124</v>
      </c>
      <c r="J228" s="7">
        <v>27.243716890271898</v>
      </c>
      <c r="K228" s="6"/>
      <c r="L228" s="6"/>
      <c r="M228" s="6"/>
      <c r="N228" s="7">
        <v>0</v>
      </c>
      <c r="O228" s="6"/>
      <c r="P228" s="6"/>
      <c r="Q228" s="6"/>
      <c r="R228" s="7">
        <v>0</v>
      </c>
      <c r="S228" s="6"/>
      <c r="T228" s="6"/>
      <c r="U228" s="6"/>
      <c r="V228" s="7">
        <v>0</v>
      </c>
      <c r="W228" s="6"/>
      <c r="X228" s="6"/>
      <c r="Y228" s="6"/>
      <c r="Z228" s="7">
        <v>0</v>
      </c>
      <c r="AA228" s="6"/>
      <c r="AB228" s="6"/>
      <c r="AC228" s="6"/>
      <c r="AD228" s="7">
        <v>0</v>
      </c>
      <c r="AE228" s="6"/>
      <c r="AF228" s="6"/>
      <c r="AG228" s="6"/>
      <c r="AH228" s="7">
        <v>0</v>
      </c>
      <c r="AI228" s="6"/>
      <c r="AJ228" s="6"/>
      <c r="AK228" s="6"/>
      <c r="AL228" s="7">
        <v>0</v>
      </c>
      <c r="AM228" s="6"/>
      <c r="AN228" s="6"/>
      <c r="AO228" s="6"/>
      <c r="AP228" s="7">
        <v>0</v>
      </c>
      <c r="AQ228" s="6"/>
      <c r="AR228" s="8"/>
      <c r="AS228" s="8"/>
      <c r="AT228" s="9">
        <v>0</v>
      </c>
      <c r="AU228" s="6"/>
      <c r="AV228" s="8"/>
      <c r="AW228" s="8"/>
      <c r="AX228" s="9">
        <v>0</v>
      </c>
      <c r="AY228" s="8">
        <v>2013254.6</v>
      </c>
      <c r="AZ228" s="8">
        <v>2197510</v>
      </c>
      <c r="BA228" s="8">
        <v>278</v>
      </c>
      <c r="BB228" s="7">
        <v>27.484579364826558</v>
      </c>
      <c r="BC228" s="10" t="s">
        <v>798</v>
      </c>
      <c r="BD228" s="10" t="s">
        <v>798</v>
      </c>
      <c r="BE228" s="10" t="s">
        <v>806</v>
      </c>
      <c r="BF228" s="10" t="s">
        <v>820</v>
      </c>
    </row>
    <row r="229" spans="1:58" x14ac:dyDescent="0.2">
      <c r="A229" s="5">
        <v>178248</v>
      </c>
      <c r="B229" s="6" t="s">
        <v>370</v>
      </c>
      <c r="C229" s="6">
        <v>-301.14</v>
      </c>
      <c r="D229" s="6">
        <v>0</v>
      </c>
      <c r="E229" s="6">
        <v>0</v>
      </c>
      <c r="F229" s="7">
        <v>0</v>
      </c>
      <c r="G229" s="6">
        <v>-301.14</v>
      </c>
      <c r="H229" s="6">
        <v>0</v>
      </c>
      <c r="I229" s="6">
        <v>0</v>
      </c>
      <c r="J229" s="7">
        <v>0</v>
      </c>
      <c r="K229" s="6"/>
      <c r="L229" s="6"/>
      <c r="M229" s="6"/>
      <c r="N229" s="7">
        <v>0</v>
      </c>
      <c r="O229" s="6"/>
      <c r="P229" s="6"/>
      <c r="Q229" s="6"/>
      <c r="R229" s="7">
        <v>0</v>
      </c>
      <c r="S229" s="6"/>
      <c r="T229" s="6"/>
      <c r="U229" s="6"/>
      <c r="V229" s="7">
        <v>0</v>
      </c>
      <c r="W229" s="6"/>
      <c r="X229" s="6"/>
      <c r="Y229" s="6"/>
      <c r="Z229" s="7">
        <v>0</v>
      </c>
      <c r="AA229" s="6"/>
      <c r="AB229" s="6"/>
      <c r="AC229" s="6"/>
      <c r="AD229" s="7">
        <v>0</v>
      </c>
      <c r="AE229" s="6"/>
      <c r="AF229" s="6"/>
      <c r="AG229" s="6"/>
      <c r="AH229" s="7">
        <v>0</v>
      </c>
      <c r="AI229" s="6"/>
      <c r="AJ229" s="6"/>
      <c r="AK229" s="6"/>
      <c r="AL229" s="7">
        <v>0</v>
      </c>
      <c r="AM229" s="6"/>
      <c r="AN229" s="6"/>
      <c r="AO229" s="6"/>
      <c r="AP229" s="7">
        <v>0</v>
      </c>
      <c r="AQ229" s="6"/>
      <c r="AR229" s="8"/>
      <c r="AS229" s="8"/>
      <c r="AT229" s="9">
        <v>0</v>
      </c>
      <c r="AU229" s="6"/>
      <c r="AV229" s="8"/>
      <c r="AW229" s="8"/>
      <c r="AX229" s="9">
        <v>0</v>
      </c>
      <c r="AY229" s="8">
        <v>-602.28</v>
      </c>
      <c r="AZ229" s="8">
        <v>0</v>
      </c>
      <c r="BA229" s="8">
        <v>0</v>
      </c>
      <c r="BB229" s="7">
        <v>0</v>
      </c>
      <c r="BC229" s="10" t="s">
        <v>798</v>
      </c>
      <c r="BD229" s="10" t="s">
        <v>798</v>
      </c>
      <c r="BE229" s="10" t="s">
        <v>806</v>
      </c>
      <c r="BF229" s="10" t="s">
        <v>820</v>
      </c>
    </row>
    <row r="230" spans="1:58" x14ac:dyDescent="0.2">
      <c r="A230" s="5">
        <v>178268</v>
      </c>
      <c r="B230" s="6" t="s">
        <v>372</v>
      </c>
      <c r="C230" s="6">
        <v>-15061.65</v>
      </c>
      <c r="D230" s="6">
        <v>792340</v>
      </c>
      <c r="E230" s="6">
        <v>102</v>
      </c>
      <c r="F230" s="7">
        <v>-0.57027223161773988</v>
      </c>
      <c r="G230" s="6">
        <v>-88528.66</v>
      </c>
      <c r="H230" s="6">
        <v>766570</v>
      </c>
      <c r="I230" s="6">
        <v>101</v>
      </c>
      <c r="J230" s="7">
        <v>-3.5800885242052258</v>
      </c>
      <c r="K230" s="6"/>
      <c r="L230" s="6"/>
      <c r="M230" s="6"/>
      <c r="N230" s="7">
        <v>0</v>
      </c>
      <c r="O230" s="6"/>
      <c r="P230" s="6"/>
      <c r="Q230" s="6"/>
      <c r="R230" s="7">
        <v>0</v>
      </c>
      <c r="S230" s="6"/>
      <c r="T230" s="6"/>
      <c r="U230" s="6"/>
      <c r="V230" s="7">
        <v>0</v>
      </c>
      <c r="W230" s="6"/>
      <c r="X230" s="6"/>
      <c r="Y230" s="6"/>
      <c r="Z230" s="7">
        <v>0</v>
      </c>
      <c r="AA230" s="6"/>
      <c r="AB230" s="6"/>
      <c r="AC230" s="6"/>
      <c r="AD230" s="7">
        <v>0</v>
      </c>
      <c r="AE230" s="6"/>
      <c r="AF230" s="6"/>
      <c r="AG230" s="6"/>
      <c r="AH230" s="7">
        <v>0</v>
      </c>
      <c r="AI230" s="6"/>
      <c r="AJ230" s="6"/>
      <c r="AK230" s="6"/>
      <c r="AL230" s="7">
        <v>0</v>
      </c>
      <c r="AM230" s="6"/>
      <c r="AN230" s="6"/>
      <c r="AO230" s="6"/>
      <c r="AP230" s="7">
        <v>0</v>
      </c>
      <c r="AQ230" s="6"/>
      <c r="AR230" s="8"/>
      <c r="AS230" s="8"/>
      <c r="AT230" s="9">
        <v>0</v>
      </c>
      <c r="AU230" s="6"/>
      <c r="AV230" s="8"/>
      <c r="AW230" s="8"/>
      <c r="AX230" s="9">
        <v>0</v>
      </c>
      <c r="AY230" s="8">
        <v>-103590.31</v>
      </c>
      <c r="AZ230" s="8">
        <v>1558910</v>
      </c>
      <c r="BA230" s="8">
        <v>203</v>
      </c>
      <c r="BB230" s="7">
        <v>-1.9935142503415848</v>
      </c>
      <c r="BC230" s="10" t="s">
        <v>798</v>
      </c>
      <c r="BD230" s="10" t="s">
        <v>798</v>
      </c>
      <c r="BE230" s="10" t="s">
        <v>806</v>
      </c>
      <c r="BF230" s="10" t="s">
        <v>820</v>
      </c>
    </row>
    <row r="231" spans="1:58" x14ac:dyDescent="0.2">
      <c r="A231" s="5">
        <v>201461</v>
      </c>
      <c r="B231" s="6" t="s">
        <v>454</v>
      </c>
      <c r="C231" s="6">
        <v>176685.06</v>
      </c>
      <c r="D231" s="6">
        <v>108780</v>
      </c>
      <c r="E231" s="6">
        <v>14</v>
      </c>
      <c r="F231" s="7">
        <v>48.727264202978489</v>
      </c>
      <c r="G231" s="6">
        <v>156930.06</v>
      </c>
      <c r="H231" s="6">
        <v>161070</v>
      </c>
      <c r="I231" s="6">
        <v>21</v>
      </c>
      <c r="J231" s="7">
        <v>30.203215123859191</v>
      </c>
      <c r="K231" s="6"/>
      <c r="L231" s="6"/>
      <c r="M231" s="6"/>
      <c r="N231" s="7">
        <v>0</v>
      </c>
      <c r="O231" s="6"/>
      <c r="P231" s="6"/>
      <c r="Q231" s="6"/>
      <c r="R231" s="7">
        <v>0</v>
      </c>
      <c r="S231" s="6"/>
      <c r="T231" s="6"/>
      <c r="U231" s="6"/>
      <c r="V231" s="7">
        <v>0</v>
      </c>
      <c r="W231" s="6"/>
      <c r="X231" s="6"/>
      <c r="Y231" s="6"/>
      <c r="Z231" s="7">
        <v>0</v>
      </c>
      <c r="AA231" s="6"/>
      <c r="AB231" s="6"/>
      <c r="AC231" s="6"/>
      <c r="AD231" s="7">
        <v>0</v>
      </c>
      <c r="AE231" s="6"/>
      <c r="AF231" s="6"/>
      <c r="AG231" s="6"/>
      <c r="AH231" s="7">
        <v>0</v>
      </c>
      <c r="AI231" s="6"/>
      <c r="AJ231" s="6"/>
      <c r="AK231" s="6"/>
      <c r="AL231" s="7">
        <v>0</v>
      </c>
      <c r="AM231" s="6"/>
      <c r="AN231" s="6"/>
      <c r="AO231" s="6"/>
      <c r="AP231" s="7">
        <v>0</v>
      </c>
      <c r="AQ231" s="6"/>
      <c r="AR231" s="8"/>
      <c r="AS231" s="8"/>
      <c r="AT231" s="9">
        <v>0</v>
      </c>
      <c r="AU231" s="6"/>
      <c r="AV231" s="8"/>
      <c r="AW231" s="8"/>
      <c r="AX231" s="9">
        <v>0</v>
      </c>
      <c r="AY231" s="8">
        <v>333615.12</v>
      </c>
      <c r="AZ231" s="8">
        <v>269850</v>
      </c>
      <c r="BA231" s="8">
        <v>35</v>
      </c>
      <c r="BB231" s="7">
        <v>37.088951639799888</v>
      </c>
      <c r="BC231" s="10" t="s">
        <v>798</v>
      </c>
      <c r="BD231" s="10" t="s">
        <v>798</v>
      </c>
      <c r="BE231" s="10" t="s">
        <v>806</v>
      </c>
      <c r="BF231" s="10" t="s">
        <v>820</v>
      </c>
    </row>
    <row r="232" spans="1:58" x14ac:dyDescent="0.2">
      <c r="A232" s="5">
        <v>202867</v>
      </c>
      <c r="B232" s="6" t="s">
        <v>487</v>
      </c>
      <c r="C232" s="6">
        <v>-44709.29</v>
      </c>
      <c r="D232" s="6">
        <v>1354385</v>
      </c>
      <c r="E232" s="6">
        <v>184.5</v>
      </c>
      <c r="F232" s="7">
        <v>-0.99032306175865803</v>
      </c>
      <c r="G232" s="6">
        <v>72684.710000000006</v>
      </c>
      <c r="H232" s="6">
        <v>1211030</v>
      </c>
      <c r="I232" s="6">
        <v>156</v>
      </c>
      <c r="J232" s="7">
        <v>1.8605864512026953</v>
      </c>
      <c r="K232" s="6"/>
      <c r="L232" s="6"/>
      <c r="M232" s="6"/>
      <c r="N232" s="7">
        <v>0</v>
      </c>
      <c r="O232" s="6"/>
      <c r="P232" s="6"/>
      <c r="Q232" s="6"/>
      <c r="R232" s="7">
        <v>0</v>
      </c>
      <c r="S232" s="6"/>
      <c r="T232" s="6"/>
      <c r="U232" s="6"/>
      <c r="V232" s="7">
        <v>0</v>
      </c>
      <c r="W232" s="6"/>
      <c r="X232" s="6"/>
      <c r="Y232" s="6"/>
      <c r="Z232" s="7">
        <v>0</v>
      </c>
      <c r="AA232" s="6"/>
      <c r="AB232" s="6"/>
      <c r="AC232" s="6"/>
      <c r="AD232" s="7">
        <v>0</v>
      </c>
      <c r="AE232" s="6"/>
      <c r="AF232" s="6"/>
      <c r="AG232" s="6"/>
      <c r="AH232" s="7">
        <v>0</v>
      </c>
      <c r="AI232" s="6"/>
      <c r="AJ232" s="6"/>
      <c r="AK232" s="6"/>
      <c r="AL232" s="7">
        <v>0</v>
      </c>
      <c r="AM232" s="6"/>
      <c r="AN232" s="6"/>
      <c r="AO232" s="6"/>
      <c r="AP232" s="7">
        <v>0</v>
      </c>
      <c r="AQ232" s="6"/>
      <c r="AR232" s="8"/>
      <c r="AS232" s="8"/>
      <c r="AT232" s="9">
        <v>0</v>
      </c>
      <c r="AU232" s="6"/>
      <c r="AV232" s="8"/>
      <c r="AW232" s="8"/>
      <c r="AX232" s="9">
        <v>0</v>
      </c>
      <c r="AY232" s="8">
        <v>27975.420000000006</v>
      </c>
      <c r="AZ232" s="8">
        <v>2565415</v>
      </c>
      <c r="BA232" s="8">
        <v>340.5</v>
      </c>
      <c r="BB232" s="7">
        <v>0.32714496484974176</v>
      </c>
      <c r="BC232" s="10" t="s">
        <v>798</v>
      </c>
      <c r="BD232" s="10" t="s">
        <v>798</v>
      </c>
      <c r="BE232" s="10" t="s">
        <v>806</v>
      </c>
      <c r="BF232" s="10" t="s">
        <v>820</v>
      </c>
    </row>
    <row r="233" spans="1:58" x14ac:dyDescent="0.2">
      <c r="A233" s="5">
        <v>206328</v>
      </c>
      <c r="B233" s="6" t="s">
        <v>568</v>
      </c>
      <c r="C233" s="6">
        <v>124273.94</v>
      </c>
      <c r="D233" s="6">
        <v>124320</v>
      </c>
      <c r="E233" s="6">
        <v>16</v>
      </c>
      <c r="F233" s="7">
        <v>29.988885135135135</v>
      </c>
      <c r="G233" s="6">
        <v>191763.94</v>
      </c>
      <c r="H233" s="6">
        <v>181210</v>
      </c>
      <c r="I233" s="6">
        <v>23</v>
      </c>
      <c r="J233" s="7">
        <v>32.805486121074999</v>
      </c>
      <c r="K233" s="6"/>
      <c r="L233" s="6"/>
      <c r="M233" s="6"/>
      <c r="N233" s="7">
        <v>0</v>
      </c>
      <c r="O233" s="6"/>
      <c r="P233" s="6"/>
      <c r="Q233" s="6"/>
      <c r="R233" s="7">
        <v>0</v>
      </c>
      <c r="S233" s="6"/>
      <c r="T233" s="6"/>
      <c r="U233" s="6"/>
      <c r="V233" s="7">
        <v>0</v>
      </c>
      <c r="W233" s="6"/>
      <c r="X233" s="6"/>
      <c r="Y233" s="6"/>
      <c r="Z233" s="7">
        <v>0</v>
      </c>
      <c r="AA233" s="6"/>
      <c r="AB233" s="6"/>
      <c r="AC233" s="6"/>
      <c r="AD233" s="7">
        <v>0</v>
      </c>
      <c r="AE233" s="6"/>
      <c r="AF233" s="6"/>
      <c r="AG233" s="6"/>
      <c r="AH233" s="7">
        <v>0</v>
      </c>
      <c r="AI233" s="6"/>
      <c r="AJ233" s="6"/>
      <c r="AK233" s="6"/>
      <c r="AL233" s="7">
        <v>0</v>
      </c>
      <c r="AM233" s="6"/>
      <c r="AN233" s="6"/>
      <c r="AO233" s="6"/>
      <c r="AP233" s="7">
        <v>0</v>
      </c>
      <c r="AQ233" s="6"/>
      <c r="AR233" s="8"/>
      <c r="AS233" s="8"/>
      <c r="AT233" s="9">
        <v>0</v>
      </c>
      <c r="AU233" s="6"/>
      <c r="AV233" s="8"/>
      <c r="AW233" s="8"/>
      <c r="AX233" s="9">
        <v>0</v>
      </c>
      <c r="AY233" s="8">
        <v>316037.88</v>
      </c>
      <c r="AZ233" s="8">
        <v>305530</v>
      </c>
      <c r="BA233" s="8">
        <v>39</v>
      </c>
      <c r="BB233" s="7">
        <v>31.031769057048407</v>
      </c>
      <c r="BC233" s="10" t="s">
        <v>798</v>
      </c>
      <c r="BD233" s="10" t="s">
        <v>798</v>
      </c>
      <c r="BE233" s="10" t="s">
        <v>806</v>
      </c>
      <c r="BF233" s="10" t="s">
        <v>820</v>
      </c>
    </row>
    <row r="234" spans="1:58" x14ac:dyDescent="0.2">
      <c r="A234" s="5">
        <v>206625</v>
      </c>
      <c r="B234" s="6" t="s">
        <v>577</v>
      </c>
      <c r="C234" s="6">
        <v>75747.509999999995</v>
      </c>
      <c r="D234" s="6">
        <v>234389</v>
      </c>
      <c r="E234" s="6">
        <v>30.8</v>
      </c>
      <c r="F234" s="7">
        <v>9.6951021592310216</v>
      </c>
      <c r="G234" s="6">
        <v>67297.509999999995</v>
      </c>
      <c r="H234" s="6">
        <v>162430</v>
      </c>
      <c r="I234" s="6">
        <v>21</v>
      </c>
      <c r="J234" s="7">
        <v>12.843826940836051</v>
      </c>
      <c r="K234" s="6"/>
      <c r="L234" s="6"/>
      <c r="M234" s="6"/>
      <c r="N234" s="7">
        <v>0</v>
      </c>
      <c r="O234" s="6"/>
      <c r="P234" s="6"/>
      <c r="Q234" s="6"/>
      <c r="R234" s="7">
        <v>0</v>
      </c>
      <c r="S234" s="6"/>
      <c r="T234" s="6"/>
      <c r="U234" s="6"/>
      <c r="V234" s="7">
        <v>0</v>
      </c>
      <c r="W234" s="6"/>
      <c r="X234" s="6"/>
      <c r="Y234" s="6"/>
      <c r="Z234" s="7">
        <v>0</v>
      </c>
      <c r="AA234" s="6"/>
      <c r="AB234" s="6"/>
      <c r="AC234" s="6"/>
      <c r="AD234" s="7">
        <v>0</v>
      </c>
      <c r="AE234" s="6"/>
      <c r="AF234" s="6"/>
      <c r="AG234" s="6"/>
      <c r="AH234" s="7">
        <v>0</v>
      </c>
      <c r="AI234" s="6"/>
      <c r="AJ234" s="6"/>
      <c r="AK234" s="6"/>
      <c r="AL234" s="7">
        <v>0</v>
      </c>
      <c r="AM234" s="6"/>
      <c r="AN234" s="6"/>
      <c r="AO234" s="6"/>
      <c r="AP234" s="7">
        <v>0</v>
      </c>
      <c r="AQ234" s="6"/>
      <c r="AR234" s="8"/>
      <c r="AS234" s="8"/>
      <c r="AT234" s="9">
        <v>0</v>
      </c>
      <c r="AU234" s="6"/>
      <c r="AV234" s="8"/>
      <c r="AW234" s="8"/>
      <c r="AX234" s="9">
        <v>0</v>
      </c>
      <c r="AY234" s="8">
        <v>143045.01999999999</v>
      </c>
      <c r="AZ234" s="8">
        <v>396819</v>
      </c>
      <c r="BA234" s="8">
        <v>51.8</v>
      </c>
      <c r="BB234" s="7">
        <v>10.814377839770778</v>
      </c>
      <c r="BC234" s="10" t="s">
        <v>798</v>
      </c>
      <c r="BD234" s="10" t="s">
        <v>798</v>
      </c>
      <c r="BE234" s="10" t="s">
        <v>806</v>
      </c>
      <c r="BF234" s="10" t="s">
        <v>820</v>
      </c>
    </row>
    <row r="235" spans="1:58" x14ac:dyDescent="0.2">
      <c r="A235" s="5">
        <v>210334</v>
      </c>
      <c r="B235" s="6" t="s">
        <v>687</v>
      </c>
      <c r="C235" s="6">
        <v>253954</v>
      </c>
      <c r="D235" s="6">
        <v>316910</v>
      </c>
      <c r="E235" s="6">
        <v>40</v>
      </c>
      <c r="F235" s="7">
        <v>24.040326906692755</v>
      </c>
      <c r="G235" s="6">
        <v>326054.01</v>
      </c>
      <c r="H235" s="6">
        <v>180605</v>
      </c>
      <c r="I235" s="6">
        <v>23.5</v>
      </c>
      <c r="J235" s="7">
        <v>55.965639434124192</v>
      </c>
      <c r="K235" s="6"/>
      <c r="L235" s="6"/>
      <c r="M235" s="6"/>
      <c r="N235" s="7">
        <v>0</v>
      </c>
      <c r="O235" s="6"/>
      <c r="P235" s="6"/>
      <c r="Q235" s="6"/>
      <c r="R235" s="7">
        <v>0</v>
      </c>
      <c r="S235" s="6"/>
      <c r="T235" s="6"/>
      <c r="U235" s="6"/>
      <c r="V235" s="7">
        <v>0</v>
      </c>
      <c r="W235" s="6"/>
      <c r="X235" s="6"/>
      <c r="Y235" s="6"/>
      <c r="Z235" s="7">
        <v>0</v>
      </c>
      <c r="AA235" s="6"/>
      <c r="AB235" s="6"/>
      <c r="AC235" s="6"/>
      <c r="AD235" s="7">
        <v>0</v>
      </c>
      <c r="AE235" s="6"/>
      <c r="AF235" s="6"/>
      <c r="AG235" s="6"/>
      <c r="AH235" s="7">
        <v>0</v>
      </c>
      <c r="AI235" s="6"/>
      <c r="AJ235" s="6"/>
      <c r="AK235" s="6"/>
      <c r="AL235" s="7">
        <v>0</v>
      </c>
      <c r="AM235" s="6"/>
      <c r="AN235" s="6"/>
      <c r="AO235" s="6"/>
      <c r="AP235" s="7">
        <v>0</v>
      </c>
      <c r="AQ235" s="6"/>
      <c r="AR235" s="8"/>
      <c r="AS235" s="8"/>
      <c r="AT235" s="9">
        <v>0</v>
      </c>
      <c r="AU235" s="6"/>
      <c r="AV235" s="8"/>
      <c r="AW235" s="8"/>
      <c r="AX235" s="9">
        <v>0</v>
      </c>
      <c r="AY235" s="8">
        <v>580008.01</v>
      </c>
      <c r="AZ235" s="8">
        <v>497515</v>
      </c>
      <c r="BA235" s="8">
        <v>63.5</v>
      </c>
      <c r="BB235" s="7">
        <v>34.974302885340144</v>
      </c>
      <c r="BC235" s="10" t="s">
        <v>798</v>
      </c>
      <c r="BD235" s="10" t="s">
        <v>798</v>
      </c>
      <c r="BE235" s="10" t="s">
        <v>806</v>
      </c>
      <c r="BF235" s="10" t="s">
        <v>820</v>
      </c>
    </row>
    <row r="236" spans="1:58" x14ac:dyDescent="0.2">
      <c r="A236" s="5">
        <v>201009</v>
      </c>
      <c r="B236" s="6" t="s">
        <v>729</v>
      </c>
      <c r="C236" s="6">
        <v>0</v>
      </c>
      <c r="D236" s="6">
        <v>0</v>
      </c>
      <c r="E236" s="6">
        <v>0</v>
      </c>
      <c r="F236" s="7">
        <v>0</v>
      </c>
      <c r="G236" s="6">
        <v>0</v>
      </c>
      <c r="H236" s="6">
        <v>0</v>
      </c>
      <c r="I236" s="6">
        <v>0</v>
      </c>
      <c r="J236" s="7">
        <v>0</v>
      </c>
      <c r="K236" s="6"/>
      <c r="L236" s="6"/>
      <c r="M236" s="6"/>
      <c r="N236" s="7">
        <v>0</v>
      </c>
      <c r="O236" s="6"/>
      <c r="P236" s="6"/>
      <c r="Q236" s="6"/>
      <c r="R236" s="7">
        <v>0</v>
      </c>
      <c r="S236" s="6"/>
      <c r="T236" s="6"/>
      <c r="U236" s="6"/>
      <c r="V236" s="7">
        <v>0</v>
      </c>
      <c r="W236" s="6"/>
      <c r="X236" s="6"/>
      <c r="Y236" s="6"/>
      <c r="Z236" s="7">
        <v>0</v>
      </c>
      <c r="AA236" s="6"/>
      <c r="AB236" s="6"/>
      <c r="AC236" s="6"/>
      <c r="AD236" s="7">
        <v>0</v>
      </c>
      <c r="AE236" s="6"/>
      <c r="AF236" s="6"/>
      <c r="AG236" s="6"/>
      <c r="AH236" s="7">
        <v>0</v>
      </c>
      <c r="AI236" s="6"/>
      <c r="AJ236" s="6"/>
      <c r="AK236" s="6"/>
      <c r="AL236" s="7">
        <v>0</v>
      </c>
      <c r="AM236" s="6"/>
      <c r="AN236" s="6"/>
      <c r="AO236" s="6"/>
      <c r="AP236" s="7">
        <v>0</v>
      </c>
      <c r="AQ236" s="6"/>
      <c r="AR236" s="8"/>
      <c r="AS236" s="8"/>
      <c r="AT236" s="9">
        <v>0</v>
      </c>
      <c r="AU236" s="6"/>
      <c r="AV236" s="8"/>
      <c r="AW236" s="8"/>
      <c r="AX236" s="9">
        <v>0</v>
      </c>
      <c r="AY236" s="8">
        <v>0</v>
      </c>
      <c r="AZ236" s="8">
        <v>0</v>
      </c>
      <c r="BA236" s="8">
        <v>0</v>
      </c>
      <c r="BB236" s="7">
        <v>0</v>
      </c>
      <c r="BC236" s="10" t="s">
        <v>798</v>
      </c>
      <c r="BD236" s="10" t="s">
        <v>798</v>
      </c>
      <c r="BE236" s="10" t="s">
        <v>806</v>
      </c>
      <c r="BF236" s="10" t="s">
        <v>820</v>
      </c>
    </row>
    <row r="237" spans="1:58" x14ac:dyDescent="0.2">
      <c r="A237" s="5">
        <v>148934</v>
      </c>
      <c r="B237" s="6" t="s">
        <v>148</v>
      </c>
      <c r="C237" s="6">
        <v>362435.03</v>
      </c>
      <c r="D237" s="6">
        <v>1363490</v>
      </c>
      <c r="E237" s="6">
        <v>178</v>
      </c>
      <c r="F237" s="7">
        <v>7.9744265817864459</v>
      </c>
      <c r="G237" s="6">
        <v>496880.03</v>
      </c>
      <c r="H237" s="6">
        <v>2001935</v>
      </c>
      <c r="I237" s="6">
        <v>254.5</v>
      </c>
      <c r="J237" s="7">
        <v>7.6941963300506764</v>
      </c>
      <c r="K237" s="6"/>
      <c r="L237" s="6"/>
      <c r="M237" s="6"/>
      <c r="N237" s="7">
        <v>0</v>
      </c>
      <c r="O237" s="6"/>
      <c r="P237" s="6"/>
      <c r="Q237" s="6"/>
      <c r="R237" s="7">
        <v>0</v>
      </c>
      <c r="S237" s="6"/>
      <c r="T237" s="6"/>
      <c r="U237" s="6"/>
      <c r="V237" s="7">
        <v>0</v>
      </c>
      <c r="W237" s="6"/>
      <c r="X237" s="6"/>
      <c r="Y237" s="6"/>
      <c r="Z237" s="7">
        <v>0</v>
      </c>
      <c r="AA237" s="6"/>
      <c r="AB237" s="6"/>
      <c r="AC237" s="6"/>
      <c r="AD237" s="7">
        <v>0</v>
      </c>
      <c r="AE237" s="6"/>
      <c r="AF237" s="6"/>
      <c r="AG237" s="6"/>
      <c r="AH237" s="7">
        <v>0</v>
      </c>
      <c r="AI237" s="6"/>
      <c r="AJ237" s="6"/>
      <c r="AK237" s="6"/>
      <c r="AL237" s="7">
        <v>0</v>
      </c>
      <c r="AM237" s="6"/>
      <c r="AN237" s="6"/>
      <c r="AO237" s="6"/>
      <c r="AP237" s="7">
        <v>0</v>
      </c>
      <c r="AQ237" s="6"/>
      <c r="AR237" s="8"/>
      <c r="AS237" s="8"/>
      <c r="AT237" s="9">
        <v>0</v>
      </c>
      <c r="AU237" s="6"/>
      <c r="AV237" s="8"/>
      <c r="AW237" s="8"/>
      <c r="AX237" s="9">
        <v>0</v>
      </c>
      <c r="AY237" s="8">
        <v>859315.06</v>
      </c>
      <c r="AZ237" s="8">
        <v>3365425</v>
      </c>
      <c r="BA237" s="8">
        <v>432.5</v>
      </c>
      <c r="BB237" s="7">
        <v>7.6600880423720641</v>
      </c>
      <c r="BC237" s="10" t="s">
        <v>798</v>
      </c>
      <c r="BD237" s="10" t="s">
        <v>798</v>
      </c>
      <c r="BE237" s="10" t="s">
        <v>806</v>
      </c>
      <c r="BF237" s="10" t="s">
        <v>1034</v>
      </c>
    </row>
    <row r="238" spans="1:58" x14ac:dyDescent="0.2">
      <c r="A238" s="5">
        <v>170904</v>
      </c>
      <c r="B238" s="6" t="s">
        <v>877</v>
      </c>
      <c r="C238" s="6">
        <v>423948.97</v>
      </c>
      <c r="D238" s="6">
        <v>1974460</v>
      </c>
      <c r="E238" s="6">
        <v>262</v>
      </c>
      <c r="F238" s="7">
        <v>6.4414924080508085</v>
      </c>
      <c r="G238" s="6">
        <v>-59647.02</v>
      </c>
      <c r="H238" s="6">
        <v>1510765</v>
      </c>
      <c r="I238" s="6">
        <v>190.5</v>
      </c>
      <c r="J238" s="7">
        <v>-1.2239214040568851</v>
      </c>
      <c r="K238" s="6"/>
      <c r="L238" s="6"/>
      <c r="M238" s="6"/>
      <c r="N238" s="7">
        <v>0</v>
      </c>
      <c r="O238" s="6"/>
      <c r="P238" s="6"/>
      <c r="Q238" s="6"/>
      <c r="R238" s="7">
        <v>0</v>
      </c>
      <c r="S238" s="6"/>
      <c r="T238" s="6"/>
      <c r="U238" s="6"/>
      <c r="V238" s="7">
        <v>0</v>
      </c>
      <c r="W238" s="6"/>
      <c r="X238" s="6"/>
      <c r="Y238" s="6"/>
      <c r="Z238" s="7">
        <v>0</v>
      </c>
      <c r="AA238" s="6"/>
      <c r="AB238" s="6"/>
      <c r="AC238" s="6"/>
      <c r="AD238" s="7">
        <v>0</v>
      </c>
      <c r="AE238" s="6"/>
      <c r="AF238" s="6"/>
      <c r="AG238" s="6"/>
      <c r="AH238" s="7">
        <v>0</v>
      </c>
      <c r="AI238" s="6"/>
      <c r="AJ238" s="6"/>
      <c r="AK238" s="6"/>
      <c r="AL238" s="7">
        <v>0</v>
      </c>
      <c r="AM238" s="6"/>
      <c r="AN238" s="6"/>
      <c r="AO238" s="6"/>
      <c r="AP238" s="7">
        <v>0</v>
      </c>
      <c r="AQ238" s="6"/>
      <c r="AR238" s="8"/>
      <c r="AS238" s="8"/>
      <c r="AT238" s="9">
        <v>0</v>
      </c>
      <c r="AU238" s="6"/>
      <c r="AV238" s="8"/>
      <c r="AW238" s="8"/>
      <c r="AX238" s="9">
        <v>0</v>
      </c>
      <c r="AY238" s="8">
        <v>364301.94999999995</v>
      </c>
      <c r="AZ238" s="8">
        <v>3485225</v>
      </c>
      <c r="BA238" s="8">
        <v>452.5</v>
      </c>
      <c r="BB238" s="7">
        <v>3.1358258075160137</v>
      </c>
      <c r="BC238" s="10" t="s">
        <v>798</v>
      </c>
      <c r="BD238" s="10" t="s">
        <v>798</v>
      </c>
      <c r="BE238" s="10" t="s">
        <v>806</v>
      </c>
      <c r="BF238" s="10" t="s">
        <v>1034</v>
      </c>
    </row>
    <row r="239" spans="1:58" x14ac:dyDescent="0.2">
      <c r="A239" s="5">
        <v>172343</v>
      </c>
      <c r="B239" s="6" t="s">
        <v>220</v>
      </c>
      <c r="C239" s="6">
        <v>271807.33</v>
      </c>
      <c r="D239" s="6">
        <v>0</v>
      </c>
      <c r="E239" s="6">
        <v>0</v>
      </c>
      <c r="F239" s="7">
        <v>0</v>
      </c>
      <c r="G239" s="6">
        <v>271807.33</v>
      </c>
      <c r="H239" s="6">
        <v>0</v>
      </c>
      <c r="I239" s="6">
        <v>0</v>
      </c>
      <c r="J239" s="7">
        <v>0</v>
      </c>
      <c r="K239" s="6"/>
      <c r="L239" s="6"/>
      <c r="M239" s="6"/>
      <c r="N239" s="7">
        <v>0</v>
      </c>
      <c r="O239" s="6"/>
      <c r="P239" s="6"/>
      <c r="Q239" s="6"/>
      <c r="R239" s="7">
        <v>0</v>
      </c>
      <c r="S239" s="6"/>
      <c r="T239" s="6"/>
      <c r="U239" s="6"/>
      <c r="V239" s="7">
        <v>0</v>
      </c>
      <c r="W239" s="6"/>
      <c r="X239" s="6"/>
      <c r="Y239" s="6"/>
      <c r="Z239" s="7">
        <v>0</v>
      </c>
      <c r="AA239" s="6"/>
      <c r="AB239" s="6"/>
      <c r="AC239" s="6"/>
      <c r="AD239" s="7">
        <v>0</v>
      </c>
      <c r="AE239" s="6"/>
      <c r="AF239" s="6"/>
      <c r="AG239" s="6"/>
      <c r="AH239" s="7">
        <v>0</v>
      </c>
      <c r="AI239" s="6"/>
      <c r="AJ239" s="6"/>
      <c r="AK239" s="6"/>
      <c r="AL239" s="7">
        <v>0</v>
      </c>
      <c r="AM239" s="6"/>
      <c r="AN239" s="6"/>
      <c r="AO239" s="6"/>
      <c r="AP239" s="7">
        <v>0</v>
      </c>
      <c r="AQ239" s="6"/>
      <c r="AR239" s="8"/>
      <c r="AS239" s="8"/>
      <c r="AT239" s="9">
        <v>0</v>
      </c>
      <c r="AU239" s="6"/>
      <c r="AV239" s="8"/>
      <c r="AW239" s="8"/>
      <c r="AX239" s="9">
        <v>0</v>
      </c>
      <c r="AY239" s="8">
        <v>543614.66</v>
      </c>
      <c r="AZ239" s="8">
        <v>0</v>
      </c>
      <c r="BA239" s="8">
        <v>0</v>
      </c>
      <c r="BB239" s="7">
        <v>0</v>
      </c>
      <c r="BC239" s="10" t="s">
        <v>798</v>
      </c>
      <c r="BD239" s="10" t="s">
        <v>798</v>
      </c>
      <c r="BE239" s="10" t="s">
        <v>806</v>
      </c>
      <c r="BF239" s="10" t="s">
        <v>1034</v>
      </c>
    </row>
    <row r="240" spans="1:58" x14ac:dyDescent="0.2">
      <c r="A240" s="5">
        <v>173288</v>
      </c>
      <c r="B240" s="6" t="s">
        <v>253</v>
      </c>
      <c r="C240" s="6">
        <v>196081.44</v>
      </c>
      <c r="D240" s="6">
        <v>422820</v>
      </c>
      <c r="E240" s="6">
        <v>54</v>
      </c>
      <c r="F240" s="7">
        <v>13.91240527884206</v>
      </c>
      <c r="G240" s="6">
        <v>121511.44</v>
      </c>
      <c r="H240" s="6">
        <v>236730</v>
      </c>
      <c r="I240" s="6">
        <v>31</v>
      </c>
      <c r="J240" s="7">
        <v>15.912029062645209</v>
      </c>
      <c r="K240" s="6"/>
      <c r="L240" s="6"/>
      <c r="M240" s="6"/>
      <c r="N240" s="7">
        <v>0</v>
      </c>
      <c r="O240" s="6"/>
      <c r="P240" s="6"/>
      <c r="Q240" s="6"/>
      <c r="R240" s="7">
        <v>0</v>
      </c>
      <c r="S240" s="6"/>
      <c r="T240" s="6"/>
      <c r="U240" s="6"/>
      <c r="V240" s="7">
        <v>0</v>
      </c>
      <c r="W240" s="6"/>
      <c r="X240" s="6"/>
      <c r="Y240" s="6"/>
      <c r="Z240" s="7">
        <v>0</v>
      </c>
      <c r="AA240" s="6"/>
      <c r="AB240" s="6"/>
      <c r="AC240" s="6"/>
      <c r="AD240" s="7">
        <v>0</v>
      </c>
      <c r="AE240" s="6"/>
      <c r="AF240" s="6"/>
      <c r="AG240" s="6"/>
      <c r="AH240" s="7">
        <v>0</v>
      </c>
      <c r="AI240" s="6"/>
      <c r="AJ240" s="6"/>
      <c r="AK240" s="6"/>
      <c r="AL240" s="7">
        <v>0</v>
      </c>
      <c r="AM240" s="6"/>
      <c r="AN240" s="6"/>
      <c r="AO240" s="6"/>
      <c r="AP240" s="7">
        <v>0</v>
      </c>
      <c r="AQ240" s="6"/>
      <c r="AR240" s="8"/>
      <c r="AS240" s="8"/>
      <c r="AT240" s="9">
        <v>0</v>
      </c>
      <c r="AU240" s="6"/>
      <c r="AV240" s="8"/>
      <c r="AW240" s="8"/>
      <c r="AX240" s="9">
        <v>0</v>
      </c>
      <c r="AY240" s="8">
        <v>317592.88</v>
      </c>
      <c r="AZ240" s="8">
        <v>659550</v>
      </c>
      <c r="BA240" s="8">
        <v>85</v>
      </c>
      <c r="BB240" s="7">
        <v>14.445889470093245</v>
      </c>
      <c r="BC240" s="10" t="s">
        <v>798</v>
      </c>
      <c r="BD240" s="10" t="s">
        <v>798</v>
      </c>
      <c r="BE240" s="10" t="s">
        <v>806</v>
      </c>
      <c r="BF240" s="10" t="s">
        <v>1034</v>
      </c>
    </row>
    <row r="241" spans="1:58" x14ac:dyDescent="0.2">
      <c r="A241" s="5">
        <v>173345</v>
      </c>
      <c r="B241" s="6" t="s">
        <v>254</v>
      </c>
      <c r="C241" s="6">
        <v>-1979.05</v>
      </c>
      <c r="D241" s="6">
        <v>125410</v>
      </c>
      <c r="E241" s="6">
        <v>17</v>
      </c>
      <c r="F241" s="7">
        <v>-0.47341918507296071</v>
      </c>
      <c r="G241" s="6">
        <v>69419.399999999994</v>
      </c>
      <c r="H241" s="6">
        <v>284810</v>
      </c>
      <c r="I241" s="6">
        <v>37</v>
      </c>
      <c r="J241" s="7">
        <v>7.555919384853059</v>
      </c>
      <c r="K241" s="6"/>
      <c r="L241" s="6"/>
      <c r="M241" s="6"/>
      <c r="N241" s="7">
        <v>0</v>
      </c>
      <c r="O241" s="6"/>
      <c r="P241" s="6"/>
      <c r="Q241" s="6"/>
      <c r="R241" s="7">
        <v>0</v>
      </c>
      <c r="S241" s="6"/>
      <c r="T241" s="6"/>
      <c r="U241" s="6"/>
      <c r="V241" s="7">
        <v>0</v>
      </c>
      <c r="W241" s="6"/>
      <c r="X241" s="6"/>
      <c r="Y241" s="6"/>
      <c r="Z241" s="7">
        <v>0</v>
      </c>
      <c r="AA241" s="6"/>
      <c r="AB241" s="6"/>
      <c r="AC241" s="6"/>
      <c r="AD241" s="7">
        <v>0</v>
      </c>
      <c r="AE241" s="6"/>
      <c r="AF241" s="6"/>
      <c r="AG241" s="6"/>
      <c r="AH241" s="7">
        <v>0</v>
      </c>
      <c r="AI241" s="6"/>
      <c r="AJ241" s="6"/>
      <c r="AK241" s="6"/>
      <c r="AL241" s="7">
        <v>0</v>
      </c>
      <c r="AM241" s="6"/>
      <c r="AN241" s="6"/>
      <c r="AO241" s="6"/>
      <c r="AP241" s="7">
        <v>0</v>
      </c>
      <c r="AQ241" s="6"/>
      <c r="AR241" s="8"/>
      <c r="AS241" s="8"/>
      <c r="AT241" s="9">
        <v>0</v>
      </c>
      <c r="AU241" s="6"/>
      <c r="AV241" s="8"/>
      <c r="AW241" s="8"/>
      <c r="AX241" s="9">
        <v>0</v>
      </c>
      <c r="AY241" s="8">
        <v>67440.349999999991</v>
      </c>
      <c r="AZ241" s="8">
        <v>410220</v>
      </c>
      <c r="BA241" s="8">
        <v>54</v>
      </c>
      <c r="BB241" s="7">
        <v>4.9320133099312562</v>
      </c>
      <c r="BC241" s="10" t="s">
        <v>798</v>
      </c>
      <c r="BD241" s="10" t="s">
        <v>798</v>
      </c>
      <c r="BE241" s="10" t="s">
        <v>806</v>
      </c>
      <c r="BF241" s="10" t="s">
        <v>1034</v>
      </c>
    </row>
    <row r="242" spans="1:58" x14ac:dyDescent="0.2">
      <c r="A242" s="5">
        <v>176744</v>
      </c>
      <c r="B242" s="6" t="s">
        <v>312</v>
      </c>
      <c r="C242" s="6">
        <v>17286.87</v>
      </c>
      <c r="D242" s="6">
        <v>1593090</v>
      </c>
      <c r="E242" s="6">
        <v>213</v>
      </c>
      <c r="F242" s="7">
        <v>0.32553471555279362</v>
      </c>
      <c r="G242" s="6">
        <v>-96319.13</v>
      </c>
      <c r="H242" s="6">
        <v>1382590</v>
      </c>
      <c r="I242" s="6">
        <v>177</v>
      </c>
      <c r="J242" s="7">
        <v>-2.1596373689958699</v>
      </c>
      <c r="K242" s="6"/>
      <c r="L242" s="6"/>
      <c r="M242" s="6"/>
      <c r="N242" s="7">
        <v>0</v>
      </c>
      <c r="O242" s="6"/>
      <c r="P242" s="6"/>
      <c r="Q242" s="6"/>
      <c r="R242" s="7">
        <v>0</v>
      </c>
      <c r="S242" s="6"/>
      <c r="T242" s="6"/>
      <c r="U242" s="6"/>
      <c r="V242" s="7">
        <v>0</v>
      </c>
      <c r="W242" s="6"/>
      <c r="X242" s="6"/>
      <c r="Y242" s="6"/>
      <c r="Z242" s="7">
        <v>0</v>
      </c>
      <c r="AA242" s="6"/>
      <c r="AB242" s="6"/>
      <c r="AC242" s="6"/>
      <c r="AD242" s="7">
        <v>0</v>
      </c>
      <c r="AE242" s="6"/>
      <c r="AF242" s="6"/>
      <c r="AG242" s="6"/>
      <c r="AH242" s="7">
        <v>0</v>
      </c>
      <c r="AI242" s="6"/>
      <c r="AJ242" s="6"/>
      <c r="AK242" s="6"/>
      <c r="AL242" s="7">
        <v>0</v>
      </c>
      <c r="AM242" s="6"/>
      <c r="AN242" s="6"/>
      <c r="AO242" s="6"/>
      <c r="AP242" s="7">
        <v>0</v>
      </c>
      <c r="AQ242" s="6"/>
      <c r="AR242" s="8"/>
      <c r="AS242" s="8"/>
      <c r="AT242" s="9">
        <v>0</v>
      </c>
      <c r="AU242" s="6"/>
      <c r="AV242" s="8"/>
      <c r="AW242" s="8"/>
      <c r="AX242" s="9">
        <v>0</v>
      </c>
      <c r="AY242" s="8">
        <v>-79032.260000000009</v>
      </c>
      <c r="AZ242" s="8">
        <v>2975680</v>
      </c>
      <c r="BA242" s="8">
        <v>390</v>
      </c>
      <c r="BB242" s="7">
        <v>-0.79678184482202397</v>
      </c>
      <c r="BC242" s="10" t="s">
        <v>798</v>
      </c>
      <c r="BD242" s="10" t="s">
        <v>798</v>
      </c>
      <c r="BE242" s="10" t="s">
        <v>806</v>
      </c>
      <c r="BF242" s="10" t="s">
        <v>1034</v>
      </c>
    </row>
    <row r="243" spans="1:58" x14ac:dyDescent="0.2">
      <c r="A243" s="5">
        <v>178405</v>
      </c>
      <c r="B243" s="6" t="s">
        <v>376</v>
      </c>
      <c r="C243" s="6">
        <v>364875.31</v>
      </c>
      <c r="D243" s="6">
        <v>497665</v>
      </c>
      <c r="E243" s="6">
        <v>65.5</v>
      </c>
      <c r="F243" s="7">
        <v>21.995236353772118</v>
      </c>
      <c r="G243" s="6">
        <v>331744.28999999998</v>
      </c>
      <c r="H243" s="6">
        <v>491320</v>
      </c>
      <c r="I243" s="6">
        <v>64</v>
      </c>
      <c r="J243" s="7">
        <v>20.931517117153788</v>
      </c>
      <c r="K243" s="6"/>
      <c r="L243" s="6"/>
      <c r="M243" s="6"/>
      <c r="N243" s="7">
        <v>0</v>
      </c>
      <c r="O243" s="6"/>
      <c r="P243" s="6"/>
      <c r="Q243" s="6"/>
      <c r="R243" s="7">
        <v>0</v>
      </c>
      <c r="S243" s="6"/>
      <c r="T243" s="6"/>
      <c r="U243" s="6"/>
      <c r="V243" s="7">
        <v>0</v>
      </c>
      <c r="W243" s="6"/>
      <c r="X243" s="6"/>
      <c r="Y243" s="6"/>
      <c r="Z243" s="7">
        <v>0</v>
      </c>
      <c r="AA243" s="6"/>
      <c r="AB243" s="6"/>
      <c r="AC243" s="6"/>
      <c r="AD243" s="7">
        <v>0</v>
      </c>
      <c r="AE243" s="6"/>
      <c r="AF243" s="6"/>
      <c r="AG243" s="6"/>
      <c r="AH243" s="7">
        <v>0</v>
      </c>
      <c r="AI243" s="6"/>
      <c r="AJ243" s="6"/>
      <c r="AK243" s="6"/>
      <c r="AL243" s="7">
        <v>0</v>
      </c>
      <c r="AM243" s="6"/>
      <c r="AN243" s="6"/>
      <c r="AO243" s="6"/>
      <c r="AP243" s="7">
        <v>0</v>
      </c>
      <c r="AQ243" s="6"/>
      <c r="AR243" s="8"/>
      <c r="AS243" s="8"/>
      <c r="AT243" s="9">
        <v>0</v>
      </c>
      <c r="AU243" s="6"/>
      <c r="AV243" s="8"/>
      <c r="AW243" s="8"/>
      <c r="AX243" s="9">
        <v>0</v>
      </c>
      <c r="AY243" s="8">
        <v>696619.6</v>
      </c>
      <c r="AZ243" s="8">
        <v>988985</v>
      </c>
      <c r="BA243" s="8">
        <v>129.5</v>
      </c>
      <c r="BB243" s="7">
        <v>21.131349818248001</v>
      </c>
      <c r="BC243" s="10" t="s">
        <v>798</v>
      </c>
      <c r="BD243" s="10" t="s">
        <v>798</v>
      </c>
      <c r="BE243" s="10" t="s">
        <v>806</v>
      </c>
      <c r="BF243" s="10" t="s">
        <v>1034</v>
      </c>
    </row>
    <row r="244" spans="1:58" x14ac:dyDescent="0.2">
      <c r="A244" s="5">
        <v>179263</v>
      </c>
      <c r="B244" s="6" t="s">
        <v>399</v>
      </c>
      <c r="C244" s="6">
        <v>0</v>
      </c>
      <c r="D244" s="6">
        <v>0</v>
      </c>
      <c r="E244" s="6">
        <v>0</v>
      </c>
      <c r="F244" s="7">
        <v>0</v>
      </c>
      <c r="G244" s="6">
        <v>0</v>
      </c>
      <c r="H244" s="6">
        <v>0</v>
      </c>
      <c r="I244" s="6">
        <v>0</v>
      </c>
      <c r="J244" s="7">
        <v>0</v>
      </c>
      <c r="K244" s="6"/>
      <c r="L244" s="6"/>
      <c r="M244" s="6"/>
      <c r="N244" s="7">
        <v>0</v>
      </c>
      <c r="O244" s="6"/>
      <c r="P244" s="6"/>
      <c r="Q244" s="6"/>
      <c r="R244" s="7">
        <v>0</v>
      </c>
      <c r="S244" s="6"/>
      <c r="T244" s="6"/>
      <c r="U244" s="6"/>
      <c r="V244" s="7">
        <v>0</v>
      </c>
      <c r="W244" s="6"/>
      <c r="X244" s="6"/>
      <c r="Y244" s="6"/>
      <c r="Z244" s="7">
        <v>0</v>
      </c>
      <c r="AA244" s="6"/>
      <c r="AB244" s="6"/>
      <c r="AC244" s="6"/>
      <c r="AD244" s="7">
        <v>0</v>
      </c>
      <c r="AE244" s="6"/>
      <c r="AF244" s="6"/>
      <c r="AG244" s="6"/>
      <c r="AH244" s="7">
        <v>0</v>
      </c>
      <c r="AI244" s="6"/>
      <c r="AJ244" s="6"/>
      <c r="AK244" s="6"/>
      <c r="AL244" s="7">
        <v>0</v>
      </c>
      <c r="AM244" s="6"/>
      <c r="AN244" s="6"/>
      <c r="AO244" s="6"/>
      <c r="AP244" s="7">
        <v>0</v>
      </c>
      <c r="AQ244" s="6"/>
      <c r="AR244" s="8"/>
      <c r="AS244" s="8"/>
      <c r="AT244" s="9">
        <v>0</v>
      </c>
      <c r="AU244" s="6"/>
      <c r="AV244" s="8"/>
      <c r="AW244" s="8"/>
      <c r="AX244" s="9">
        <v>0</v>
      </c>
      <c r="AY244" s="8">
        <v>0</v>
      </c>
      <c r="AZ244" s="8">
        <v>0</v>
      </c>
      <c r="BA244" s="8">
        <v>0</v>
      </c>
      <c r="BB244" s="7">
        <v>0</v>
      </c>
      <c r="BC244" s="10" t="s">
        <v>798</v>
      </c>
      <c r="BD244" s="10" t="s">
        <v>798</v>
      </c>
      <c r="BE244" s="10" t="s">
        <v>806</v>
      </c>
      <c r="BF244" s="10" t="s">
        <v>1034</v>
      </c>
    </row>
    <row r="245" spans="1:58" x14ac:dyDescent="0.2">
      <c r="A245" s="5">
        <v>179928</v>
      </c>
      <c r="B245" s="6" t="s">
        <v>440</v>
      </c>
      <c r="C245" s="6">
        <v>26853.200000000001</v>
      </c>
      <c r="D245" s="6">
        <v>2068145</v>
      </c>
      <c r="E245" s="6">
        <v>269.5</v>
      </c>
      <c r="F245" s="7">
        <v>0.38952587947170048</v>
      </c>
      <c r="G245" s="6">
        <v>261543.22</v>
      </c>
      <c r="H245" s="6">
        <v>1699480</v>
      </c>
      <c r="I245" s="6">
        <v>216</v>
      </c>
      <c r="J245" s="7">
        <v>4.770776837620919</v>
      </c>
      <c r="K245" s="6"/>
      <c r="L245" s="6"/>
      <c r="M245" s="6"/>
      <c r="N245" s="7">
        <v>0</v>
      </c>
      <c r="O245" s="6"/>
      <c r="P245" s="6"/>
      <c r="Q245" s="6"/>
      <c r="R245" s="7">
        <v>0</v>
      </c>
      <c r="S245" s="6"/>
      <c r="T245" s="6"/>
      <c r="U245" s="6"/>
      <c r="V245" s="7">
        <v>0</v>
      </c>
      <c r="W245" s="6"/>
      <c r="X245" s="6"/>
      <c r="Y245" s="6"/>
      <c r="Z245" s="7">
        <v>0</v>
      </c>
      <c r="AA245" s="6"/>
      <c r="AB245" s="6"/>
      <c r="AC245" s="6"/>
      <c r="AD245" s="7">
        <v>0</v>
      </c>
      <c r="AE245" s="6"/>
      <c r="AF245" s="6"/>
      <c r="AG245" s="6"/>
      <c r="AH245" s="7">
        <v>0</v>
      </c>
      <c r="AI245" s="6"/>
      <c r="AJ245" s="6"/>
      <c r="AK245" s="6"/>
      <c r="AL245" s="7">
        <v>0</v>
      </c>
      <c r="AM245" s="6"/>
      <c r="AN245" s="6"/>
      <c r="AO245" s="6"/>
      <c r="AP245" s="7">
        <v>0</v>
      </c>
      <c r="AQ245" s="6"/>
      <c r="AR245" s="8"/>
      <c r="AS245" s="8"/>
      <c r="AT245" s="9">
        <v>0</v>
      </c>
      <c r="AU245" s="6"/>
      <c r="AV245" s="8"/>
      <c r="AW245" s="8"/>
      <c r="AX245" s="9">
        <v>0</v>
      </c>
      <c r="AY245" s="8">
        <v>288396.42</v>
      </c>
      <c r="AZ245" s="8">
        <v>3767625</v>
      </c>
      <c r="BA245" s="8">
        <v>485.5</v>
      </c>
      <c r="BB245" s="7">
        <v>2.2963783816064494</v>
      </c>
      <c r="BC245" s="10" t="s">
        <v>798</v>
      </c>
      <c r="BD245" s="10" t="s">
        <v>798</v>
      </c>
      <c r="BE245" s="10" t="s">
        <v>806</v>
      </c>
      <c r="BF245" s="10" t="s">
        <v>1034</v>
      </c>
    </row>
    <row r="246" spans="1:58" x14ac:dyDescent="0.2">
      <c r="A246" s="5">
        <v>201280</v>
      </c>
      <c r="B246" s="6" t="s">
        <v>451</v>
      </c>
      <c r="C246" s="6">
        <v>2201839.59</v>
      </c>
      <c r="D246" s="6">
        <v>5720617</v>
      </c>
      <c r="E246" s="6">
        <v>731.9</v>
      </c>
      <c r="F246" s="7">
        <v>11.54686421062623</v>
      </c>
      <c r="G246" s="6">
        <v>2258074.59</v>
      </c>
      <c r="H246" s="6">
        <v>6609363.5</v>
      </c>
      <c r="I246" s="6">
        <v>826.95</v>
      </c>
      <c r="J246" s="7">
        <v>10.591082225996496</v>
      </c>
      <c r="K246" s="6"/>
      <c r="L246" s="6"/>
      <c r="M246" s="6"/>
      <c r="N246" s="7">
        <v>0</v>
      </c>
      <c r="O246" s="6"/>
      <c r="P246" s="6"/>
      <c r="Q246" s="6"/>
      <c r="R246" s="7">
        <v>0</v>
      </c>
      <c r="S246" s="6"/>
      <c r="T246" s="6"/>
      <c r="U246" s="6"/>
      <c r="V246" s="7">
        <v>0</v>
      </c>
      <c r="W246" s="6"/>
      <c r="X246" s="6"/>
      <c r="Y246" s="6"/>
      <c r="Z246" s="7">
        <v>0</v>
      </c>
      <c r="AA246" s="6"/>
      <c r="AB246" s="6"/>
      <c r="AC246" s="6"/>
      <c r="AD246" s="7">
        <v>0</v>
      </c>
      <c r="AE246" s="6"/>
      <c r="AF246" s="6"/>
      <c r="AG246" s="6"/>
      <c r="AH246" s="7">
        <v>0</v>
      </c>
      <c r="AI246" s="6"/>
      <c r="AJ246" s="6"/>
      <c r="AK246" s="6"/>
      <c r="AL246" s="7">
        <v>0</v>
      </c>
      <c r="AM246" s="6"/>
      <c r="AN246" s="6"/>
      <c r="AO246" s="6"/>
      <c r="AP246" s="7">
        <v>0</v>
      </c>
      <c r="AQ246" s="6"/>
      <c r="AR246" s="8"/>
      <c r="AS246" s="8"/>
      <c r="AT246" s="9">
        <v>0</v>
      </c>
      <c r="AU246" s="6"/>
      <c r="AV246" s="8"/>
      <c r="AW246" s="8"/>
      <c r="AX246" s="9">
        <v>0</v>
      </c>
      <c r="AY246" s="8">
        <v>4459914.18</v>
      </c>
      <c r="AZ246" s="8">
        <v>12329980.5</v>
      </c>
      <c r="BA246" s="8">
        <v>1558.85</v>
      </c>
      <c r="BB246" s="7">
        <v>10.851389862295402</v>
      </c>
      <c r="BC246" s="10" t="s">
        <v>798</v>
      </c>
      <c r="BD246" s="10" t="s">
        <v>798</v>
      </c>
      <c r="BE246" s="10" t="s">
        <v>806</v>
      </c>
      <c r="BF246" s="10" t="s">
        <v>820</v>
      </c>
    </row>
    <row r="247" spans="1:58" x14ac:dyDescent="0.2">
      <c r="A247" s="5">
        <v>204176</v>
      </c>
      <c r="B247" s="6" t="s">
        <v>523</v>
      </c>
      <c r="C247" s="6">
        <v>104324.52</v>
      </c>
      <c r="D247" s="6">
        <v>105705</v>
      </c>
      <c r="E247" s="6">
        <v>13.5</v>
      </c>
      <c r="F247" s="7">
        <v>29.608207747977865</v>
      </c>
      <c r="G247" s="6">
        <v>140809.51</v>
      </c>
      <c r="H247" s="6">
        <v>103605</v>
      </c>
      <c r="I247" s="6">
        <v>13.5</v>
      </c>
      <c r="J247" s="7">
        <v>42.132086385792192</v>
      </c>
      <c r="K247" s="6"/>
      <c r="L247" s="6"/>
      <c r="M247" s="6"/>
      <c r="N247" s="7">
        <v>0</v>
      </c>
      <c r="O247" s="6"/>
      <c r="P247" s="6"/>
      <c r="Q247" s="6"/>
      <c r="R247" s="7">
        <v>0</v>
      </c>
      <c r="S247" s="6"/>
      <c r="T247" s="6"/>
      <c r="U247" s="6"/>
      <c r="V247" s="7">
        <v>0</v>
      </c>
      <c r="W247" s="6"/>
      <c r="X247" s="6"/>
      <c r="Y247" s="6"/>
      <c r="Z247" s="7">
        <v>0</v>
      </c>
      <c r="AA247" s="6"/>
      <c r="AB247" s="6"/>
      <c r="AC247" s="6"/>
      <c r="AD247" s="7">
        <v>0</v>
      </c>
      <c r="AE247" s="6"/>
      <c r="AF247" s="6"/>
      <c r="AG247" s="6"/>
      <c r="AH247" s="7">
        <v>0</v>
      </c>
      <c r="AI247" s="6"/>
      <c r="AJ247" s="6"/>
      <c r="AK247" s="6"/>
      <c r="AL247" s="7">
        <v>0</v>
      </c>
      <c r="AM247" s="6"/>
      <c r="AN247" s="6"/>
      <c r="AO247" s="6"/>
      <c r="AP247" s="7">
        <v>0</v>
      </c>
      <c r="AQ247" s="6"/>
      <c r="AR247" s="8"/>
      <c r="AS247" s="8"/>
      <c r="AT247" s="9">
        <v>0</v>
      </c>
      <c r="AU247" s="6"/>
      <c r="AV247" s="8"/>
      <c r="AW247" s="8"/>
      <c r="AX247" s="9">
        <v>0</v>
      </c>
      <c r="AY247" s="8">
        <v>245134.03000000003</v>
      </c>
      <c r="AZ247" s="8">
        <v>209310</v>
      </c>
      <c r="BA247" s="8">
        <v>27</v>
      </c>
      <c r="BB247" s="7">
        <v>35.13458936505662</v>
      </c>
      <c r="BC247" s="10" t="s">
        <v>798</v>
      </c>
      <c r="BD247" s="10" t="s">
        <v>798</v>
      </c>
      <c r="BE247" s="10" t="s">
        <v>806</v>
      </c>
      <c r="BF247" s="10" t="s">
        <v>1034</v>
      </c>
    </row>
    <row r="248" spans="1:58" x14ac:dyDescent="0.2">
      <c r="A248" s="5">
        <v>206993</v>
      </c>
      <c r="B248" s="6" t="s">
        <v>586</v>
      </c>
      <c r="C248" s="6">
        <v>-24105.46</v>
      </c>
      <c r="D248" s="6">
        <v>972015</v>
      </c>
      <c r="E248" s="6">
        <v>121.5</v>
      </c>
      <c r="F248" s="7">
        <v>-0.74398419777472569</v>
      </c>
      <c r="G248" s="6">
        <v>-24952.46</v>
      </c>
      <c r="H248" s="6">
        <v>417150</v>
      </c>
      <c r="I248" s="6">
        <v>55</v>
      </c>
      <c r="J248" s="7">
        <v>-1.8543120220544169</v>
      </c>
      <c r="K248" s="6"/>
      <c r="L248" s="6"/>
      <c r="M248" s="6"/>
      <c r="N248" s="7">
        <v>0</v>
      </c>
      <c r="O248" s="6"/>
      <c r="P248" s="6"/>
      <c r="Q248" s="6"/>
      <c r="R248" s="7">
        <v>0</v>
      </c>
      <c r="S248" s="6"/>
      <c r="T248" s="6"/>
      <c r="U248" s="6"/>
      <c r="V248" s="7">
        <v>0</v>
      </c>
      <c r="W248" s="6"/>
      <c r="X248" s="6"/>
      <c r="Y248" s="6"/>
      <c r="Z248" s="7">
        <v>0</v>
      </c>
      <c r="AA248" s="6"/>
      <c r="AB248" s="6"/>
      <c r="AC248" s="6"/>
      <c r="AD248" s="7">
        <v>0</v>
      </c>
      <c r="AE248" s="6"/>
      <c r="AF248" s="6"/>
      <c r="AG248" s="6"/>
      <c r="AH248" s="7">
        <v>0</v>
      </c>
      <c r="AI248" s="6"/>
      <c r="AJ248" s="6"/>
      <c r="AK248" s="6"/>
      <c r="AL248" s="7">
        <v>0</v>
      </c>
      <c r="AM248" s="6"/>
      <c r="AN248" s="6"/>
      <c r="AO248" s="6"/>
      <c r="AP248" s="7">
        <v>0</v>
      </c>
      <c r="AQ248" s="6"/>
      <c r="AR248" s="8"/>
      <c r="AS248" s="8"/>
      <c r="AT248" s="9">
        <v>0</v>
      </c>
      <c r="AU248" s="6"/>
      <c r="AV248" s="8"/>
      <c r="AW248" s="8"/>
      <c r="AX248" s="9">
        <v>0</v>
      </c>
      <c r="AY248" s="8">
        <v>-49057.919999999998</v>
      </c>
      <c r="AZ248" s="8">
        <v>1389165</v>
      </c>
      <c r="BA248" s="8">
        <v>176.5</v>
      </c>
      <c r="BB248" s="7">
        <v>-1.0594404552374987</v>
      </c>
      <c r="BC248" s="10" t="s">
        <v>798</v>
      </c>
      <c r="BD248" s="10" t="s">
        <v>798</v>
      </c>
      <c r="BE248" s="10" t="s">
        <v>806</v>
      </c>
      <c r="BF248" s="10" t="s">
        <v>1034</v>
      </c>
    </row>
    <row r="249" spans="1:58" x14ac:dyDescent="0.2">
      <c r="A249" s="5">
        <v>207865</v>
      </c>
      <c r="B249" s="6" t="s">
        <v>606</v>
      </c>
      <c r="C249" s="6">
        <v>-940.11</v>
      </c>
      <c r="D249" s="6">
        <v>115950</v>
      </c>
      <c r="E249" s="6">
        <v>15</v>
      </c>
      <c r="F249" s="7">
        <v>-0.24323673997412679</v>
      </c>
      <c r="G249" s="6">
        <v>-15212.11</v>
      </c>
      <c r="H249" s="6">
        <v>330160</v>
      </c>
      <c r="I249" s="6">
        <v>42</v>
      </c>
      <c r="J249" s="7">
        <v>-1.4283238732735644</v>
      </c>
      <c r="K249" s="6"/>
      <c r="L249" s="6"/>
      <c r="M249" s="6"/>
      <c r="N249" s="7">
        <v>0</v>
      </c>
      <c r="O249" s="6"/>
      <c r="P249" s="6"/>
      <c r="Q249" s="6"/>
      <c r="R249" s="7">
        <v>0</v>
      </c>
      <c r="S249" s="6"/>
      <c r="T249" s="6"/>
      <c r="U249" s="6"/>
      <c r="V249" s="7">
        <v>0</v>
      </c>
      <c r="W249" s="6"/>
      <c r="X249" s="6"/>
      <c r="Y249" s="6"/>
      <c r="Z249" s="7">
        <v>0</v>
      </c>
      <c r="AA249" s="6"/>
      <c r="AB249" s="6"/>
      <c r="AC249" s="6"/>
      <c r="AD249" s="7">
        <v>0</v>
      </c>
      <c r="AE249" s="6"/>
      <c r="AF249" s="6"/>
      <c r="AG249" s="6"/>
      <c r="AH249" s="7">
        <v>0</v>
      </c>
      <c r="AI249" s="6"/>
      <c r="AJ249" s="6"/>
      <c r="AK249" s="6"/>
      <c r="AL249" s="7">
        <v>0</v>
      </c>
      <c r="AM249" s="6"/>
      <c r="AN249" s="6"/>
      <c r="AO249" s="6"/>
      <c r="AP249" s="7">
        <v>0</v>
      </c>
      <c r="AQ249" s="6"/>
      <c r="AR249" s="8"/>
      <c r="AS249" s="8"/>
      <c r="AT249" s="9">
        <v>0</v>
      </c>
      <c r="AU249" s="6"/>
      <c r="AV249" s="8"/>
      <c r="AW249" s="8"/>
      <c r="AX249" s="9">
        <v>0</v>
      </c>
      <c r="AY249" s="8">
        <v>-16152.220000000001</v>
      </c>
      <c r="AZ249" s="8">
        <v>446110</v>
      </c>
      <c r="BA249" s="8">
        <v>57</v>
      </c>
      <c r="BB249" s="7">
        <v>-1.0862042993880434</v>
      </c>
      <c r="BC249" s="10" t="s">
        <v>798</v>
      </c>
      <c r="BD249" s="10" t="s">
        <v>798</v>
      </c>
      <c r="BE249" s="10" t="s">
        <v>806</v>
      </c>
      <c r="BF249" s="10" t="s">
        <v>1034</v>
      </c>
    </row>
    <row r="250" spans="1:58" x14ac:dyDescent="0.2">
      <c r="A250" s="5">
        <v>209480</v>
      </c>
      <c r="B250" s="6" t="s">
        <v>658</v>
      </c>
      <c r="C250" s="6">
        <v>114790</v>
      </c>
      <c r="D250" s="6">
        <v>0</v>
      </c>
      <c r="E250" s="6">
        <v>0</v>
      </c>
      <c r="F250" s="7">
        <v>0</v>
      </c>
      <c r="G250" s="6">
        <v>0</v>
      </c>
      <c r="H250" s="6">
        <v>0</v>
      </c>
      <c r="I250" s="6">
        <v>0</v>
      </c>
      <c r="J250" s="7">
        <v>0</v>
      </c>
      <c r="K250" s="6"/>
      <c r="L250" s="6"/>
      <c r="M250" s="6"/>
      <c r="N250" s="7">
        <v>0</v>
      </c>
      <c r="O250" s="6"/>
      <c r="P250" s="6"/>
      <c r="Q250" s="6"/>
      <c r="R250" s="7">
        <v>0</v>
      </c>
      <c r="S250" s="6"/>
      <c r="T250" s="6"/>
      <c r="U250" s="6"/>
      <c r="V250" s="7">
        <v>0</v>
      </c>
      <c r="W250" s="6"/>
      <c r="X250" s="6"/>
      <c r="Y250" s="6"/>
      <c r="Z250" s="7">
        <v>0</v>
      </c>
      <c r="AA250" s="6"/>
      <c r="AB250" s="6"/>
      <c r="AC250" s="6"/>
      <c r="AD250" s="7">
        <v>0</v>
      </c>
      <c r="AE250" s="6"/>
      <c r="AF250" s="6"/>
      <c r="AG250" s="6"/>
      <c r="AH250" s="7">
        <v>0</v>
      </c>
      <c r="AI250" s="6"/>
      <c r="AJ250" s="6"/>
      <c r="AK250" s="6"/>
      <c r="AL250" s="7">
        <v>0</v>
      </c>
      <c r="AM250" s="6"/>
      <c r="AN250" s="6"/>
      <c r="AO250" s="6"/>
      <c r="AP250" s="7">
        <v>0</v>
      </c>
      <c r="AQ250" s="6"/>
      <c r="AR250" s="8"/>
      <c r="AS250" s="8"/>
      <c r="AT250" s="9">
        <v>0</v>
      </c>
      <c r="AU250" s="6"/>
      <c r="AV250" s="8"/>
      <c r="AW250" s="8"/>
      <c r="AX250" s="9">
        <v>0</v>
      </c>
      <c r="AY250" s="8">
        <v>114790</v>
      </c>
      <c r="AZ250" s="8">
        <v>0</v>
      </c>
      <c r="BA250" s="8">
        <v>0</v>
      </c>
      <c r="BB250" s="7">
        <v>0</v>
      </c>
      <c r="BC250" s="10" t="s">
        <v>798</v>
      </c>
      <c r="BD250" s="10" t="s">
        <v>798</v>
      </c>
      <c r="BE250" s="10" t="s">
        <v>806</v>
      </c>
      <c r="BF250" s="10" t="s">
        <v>1034</v>
      </c>
    </row>
    <row r="251" spans="1:58" x14ac:dyDescent="0.2">
      <c r="A251" s="5">
        <v>209784</v>
      </c>
      <c r="B251" s="6" t="s">
        <v>674</v>
      </c>
      <c r="C251" s="6">
        <v>399729.51</v>
      </c>
      <c r="D251" s="6">
        <v>512935.5</v>
      </c>
      <c r="E251" s="6">
        <v>66.849999999999994</v>
      </c>
      <c r="F251" s="7">
        <v>23.378934193480468</v>
      </c>
      <c r="G251" s="6">
        <v>357179.52</v>
      </c>
      <c r="H251" s="6">
        <v>405860</v>
      </c>
      <c r="I251" s="6">
        <v>52</v>
      </c>
      <c r="J251" s="7">
        <v>27.281735376730893</v>
      </c>
      <c r="K251" s="6"/>
      <c r="L251" s="6"/>
      <c r="M251" s="6"/>
      <c r="N251" s="7">
        <v>0</v>
      </c>
      <c r="O251" s="6"/>
      <c r="P251" s="6"/>
      <c r="Q251" s="6"/>
      <c r="R251" s="7">
        <v>0</v>
      </c>
      <c r="S251" s="6"/>
      <c r="T251" s="6"/>
      <c r="U251" s="6"/>
      <c r="V251" s="7">
        <v>0</v>
      </c>
      <c r="W251" s="6"/>
      <c r="X251" s="6"/>
      <c r="Y251" s="6"/>
      <c r="Z251" s="7">
        <v>0</v>
      </c>
      <c r="AA251" s="6"/>
      <c r="AB251" s="6"/>
      <c r="AC251" s="6"/>
      <c r="AD251" s="7">
        <v>0</v>
      </c>
      <c r="AE251" s="6"/>
      <c r="AF251" s="6"/>
      <c r="AG251" s="6"/>
      <c r="AH251" s="7">
        <v>0</v>
      </c>
      <c r="AI251" s="6"/>
      <c r="AJ251" s="6"/>
      <c r="AK251" s="6"/>
      <c r="AL251" s="7">
        <v>0</v>
      </c>
      <c r="AM251" s="6"/>
      <c r="AN251" s="6"/>
      <c r="AO251" s="6"/>
      <c r="AP251" s="7">
        <v>0</v>
      </c>
      <c r="AQ251" s="6"/>
      <c r="AR251" s="8"/>
      <c r="AS251" s="8"/>
      <c r="AT251" s="9">
        <v>0</v>
      </c>
      <c r="AU251" s="6"/>
      <c r="AV251" s="8"/>
      <c r="AW251" s="8"/>
      <c r="AX251" s="9">
        <v>0</v>
      </c>
      <c r="AY251" s="8">
        <v>756909.03</v>
      </c>
      <c r="AZ251" s="8">
        <v>918795.5</v>
      </c>
      <c r="BA251" s="8">
        <v>118.85</v>
      </c>
      <c r="BB251" s="7">
        <v>24.714172957965076</v>
      </c>
      <c r="BC251" s="10" t="s">
        <v>798</v>
      </c>
      <c r="BD251" s="10" t="s">
        <v>798</v>
      </c>
      <c r="BE251" s="10" t="s">
        <v>806</v>
      </c>
      <c r="BF251" s="10" t="s">
        <v>1034</v>
      </c>
    </row>
    <row r="252" spans="1:58" x14ac:dyDescent="0.2">
      <c r="A252" s="5">
        <v>172932</v>
      </c>
      <c r="B252" s="6" t="s">
        <v>239</v>
      </c>
      <c r="C252" s="6">
        <v>0</v>
      </c>
      <c r="D252" s="6">
        <v>0</v>
      </c>
      <c r="E252" s="6">
        <v>0</v>
      </c>
      <c r="F252" s="7">
        <v>0</v>
      </c>
      <c r="G252" s="6">
        <v>0</v>
      </c>
      <c r="H252" s="6">
        <v>0</v>
      </c>
      <c r="I252" s="6">
        <v>0</v>
      </c>
      <c r="J252" s="7">
        <v>0</v>
      </c>
      <c r="K252" s="6"/>
      <c r="L252" s="6"/>
      <c r="M252" s="6"/>
      <c r="N252" s="7">
        <v>0</v>
      </c>
      <c r="O252" s="6"/>
      <c r="P252" s="6"/>
      <c r="Q252" s="6"/>
      <c r="R252" s="7">
        <v>0</v>
      </c>
      <c r="S252" s="6"/>
      <c r="T252" s="6"/>
      <c r="U252" s="6"/>
      <c r="V252" s="7">
        <v>0</v>
      </c>
      <c r="W252" s="6"/>
      <c r="X252" s="6"/>
      <c r="Y252" s="6"/>
      <c r="Z252" s="7">
        <v>0</v>
      </c>
      <c r="AA252" s="6"/>
      <c r="AB252" s="6"/>
      <c r="AC252" s="6"/>
      <c r="AD252" s="7">
        <v>0</v>
      </c>
      <c r="AE252" s="6"/>
      <c r="AF252" s="6"/>
      <c r="AG252" s="6"/>
      <c r="AH252" s="7">
        <v>0</v>
      </c>
      <c r="AI252" s="6"/>
      <c r="AJ252" s="6"/>
      <c r="AK252" s="6"/>
      <c r="AL252" s="7">
        <v>0</v>
      </c>
      <c r="AM252" s="6"/>
      <c r="AN252" s="6"/>
      <c r="AO252" s="6"/>
      <c r="AP252" s="7">
        <v>0</v>
      </c>
      <c r="AQ252" s="6"/>
      <c r="AR252" s="8"/>
      <c r="AS252" s="8"/>
      <c r="AT252" s="9">
        <v>0</v>
      </c>
      <c r="AU252" s="6"/>
      <c r="AV252" s="8"/>
      <c r="AW252" s="8"/>
      <c r="AX252" s="9">
        <v>0</v>
      </c>
      <c r="AY252" s="8">
        <v>0</v>
      </c>
      <c r="AZ252" s="8">
        <v>0</v>
      </c>
      <c r="BA252" s="8">
        <v>0</v>
      </c>
      <c r="BB252" s="7">
        <v>0</v>
      </c>
      <c r="BC252" s="10" t="s">
        <v>801</v>
      </c>
      <c r="BD252" s="10" t="s">
        <v>798</v>
      </c>
      <c r="BE252" s="10" t="s">
        <v>806</v>
      </c>
      <c r="BF252" s="10" t="s">
        <v>812</v>
      </c>
    </row>
    <row r="253" spans="1:58" x14ac:dyDescent="0.2">
      <c r="A253" s="5">
        <v>176773</v>
      </c>
      <c r="B253" s="6" t="s">
        <v>313</v>
      </c>
      <c r="C253" s="6">
        <v>780964.9</v>
      </c>
      <c r="D253" s="6">
        <v>10742060.5</v>
      </c>
      <c r="E253" s="6">
        <v>1428.25</v>
      </c>
      <c r="F253" s="7">
        <v>2.181047760809018</v>
      </c>
      <c r="G253" s="6">
        <v>234345.67</v>
      </c>
      <c r="H253" s="6">
        <v>9497169</v>
      </c>
      <c r="I253" s="6">
        <v>1222.8</v>
      </c>
      <c r="J253" s="7">
        <v>0.76493487375027236</v>
      </c>
      <c r="K253" s="6"/>
      <c r="L253" s="6"/>
      <c r="M253" s="6"/>
      <c r="N253" s="7">
        <v>0</v>
      </c>
      <c r="O253" s="6"/>
      <c r="P253" s="6"/>
      <c r="Q253" s="6"/>
      <c r="R253" s="7">
        <v>0</v>
      </c>
      <c r="S253" s="6"/>
      <c r="T253" s="6"/>
      <c r="U253" s="6"/>
      <c r="V253" s="7">
        <v>0</v>
      </c>
      <c r="W253" s="6"/>
      <c r="X253" s="6"/>
      <c r="Y253" s="6"/>
      <c r="Z253" s="7">
        <v>0</v>
      </c>
      <c r="AA253" s="6"/>
      <c r="AB253" s="6"/>
      <c r="AC253" s="6"/>
      <c r="AD253" s="7">
        <v>0</v>
      </c>
      <c r="AE253" s="6"/>
      <c r="AF253" s="6"/>
      <c r="AG253" s="6"/>
      <c r="AH253" s="7">
        <v>0</v>
      </c>
      <c r="AI253" s="6"/>
      <c r="AJ253" s="6"/>
      <c r="AK253" s="6"/>
      <c r="AL253" s="7">
        <v>0</v>
      </c>
      <c r="AM253" s="6"/>
      <c r="AN253" s="6"/>
      <c r="AO253" s="6"/>
      <c r="AP253" s="7">
        <v>0</v>
      </c>
      <c r="AQ253" s="6"/>
      <c r="AR253" s="8"/>
      <c r="AS253" s="8"/>
      <c r="AT253" s="9">
        <v>0</v>
      </c>
      <c r="AU253" s="6"/>
      <c r="AV253" s="8"/>
      <c r="AW253" s="8"/>
      <c r="AX253" s="9">
        <v>0</v>
      </c>
      <c r="AY253" s="8">
        <v>1015310.5700000001</v>
      </c>
      <c r="AZ253" s="8">
        <v>20239229.5</v>
      </c>
      <c r="BA253" s="8">
        <v>2651.05</v>
      </c>
      <c r="BB253" s="7">
        <v>1.5049642625970521</v>
      </c>
      <c r="BC253" s="10" t="s">
        <v>801</v>
      </c>
      <c r="BD253" s="10" t="s">
        <v>798</v>
      </c>
      <c r="BE253" s="10" t="s">
        <v>806</v>
      </c>
      <c r="BF253" s="10" t="s">
        <v>812</v>
      </c>
    </row>
    <row r="254" spans="1:58" x14ac:dyDescent="0.2">
      <c r="A254" s="5">
        <v>203156</v>
      </c>
      <c r="B254" s="6" t="s">
        <v>498</v>
      </c>
      <c r="C254" s="6">
        <v>97067.21</v>
      </c>
      <c r="D254" s="6">
        <v>855730</v>
      </c>
      <c r="E254" s="6">
        <v>111</v>
      </c>
      <c r="F254" s="7">
        <v>3.4029615649796083</v>
      </c>
      <c r="G254" s="6">
        <v>89777.24</v>
      </c>
      <c r="H254" s="6">
        <v>950475</v>
      </c>
      <c r="I254" s="6">
        <v>122.5</v>
      </c>
      <c r="J254" s="7">
        <v>2.928109040216734</v>
      </c>
      <c r="K254" s="6"/>
      <c r="L254" s="6"/>
      <c r="M254" s="6"/>
      <c r="N254" s="7">
        <v>0</v>
      </c>
      <c r="O254" s="6"/>
      <c r="P254" s="6"/>
      <c r="Q254" s="6"/>
      <c r="R254" s="7">
        <v>0</v>
      </c>
      <c r="S254" s="6"/>
      <c r="T254" s="6"/>
      <c r="U254" s="6"/>
      <c r="V254" s="7">
        <v>0</v>
      </c>
      <c r="W254" s="6"/>
      <c r="X254" s="6"/>
      <c r="Y254" s="6"/>
      <c r="Z254" s="7">
        <v>0</v>
      </c>
      <c r="AA254" s="6"/>
      <c r="AB254" s="6"/>
      <c r="AC254" s="6"/>
      <c r="AD254" s="7">
        <v>0</v>
      </c>
      <c r="AE254" s="6"/>
      <c r="AF254" s="6"/>
      <c r="AG254" s="6"/>
      <c r="AH254" s="7">
        <v>0</v>
      </c>
      <c r="AI254" s="6"/>
      <c r="AJ254" s="6"/>
      <c r="AK254" s="6"/>
      <c r="AL254" s="7">
        <v>0</v>
      </c>
      <c r="AM254" s="6"/>
      <c r="AN254" s="6"/>
      <c r="AO254" s="6"/>
      <c r="AP254" s="7">
        <v>0</v>
      </c>
      <c r="AQ254" s="6"/>
      <c r="AR254" s="8"/>
      <c r="AS254" s="8"/>
      <c r="AT254" s="9">
        <v>0</v>
      </c>
      <c r="AU254" s="6"/>
      <c r="AV254" s="8"/>
      <c r="AW254" s="8"/>
      <c r="AX254" s="9">
        <v>0</v>
      </c>
      <c r="AY254" s="8">
        <v>186844.45</v>
      </c>
      <c r="AZ254" s="8">
        <v>1806205</v>
      </c>
      <c r="BA254" s="8">
        <v>233.5</v>
      </c>
      <c r="BB254" s="7">
        <v>3.1033761394747552</v>
      </c>
      <c r="BC254" s="10" t="s">
        <v>801</v>
      </c>
      <c r="BD254" s="10" t="s">
        <v>798</v>
      </c>
      <c r="BE254" s="10" t="s">
        <v>806</v>
      </c>
      <c r="BF254" s="10" t="s">
        <v>812</v>
      </c>
    </row>
    <row r="255" spans="1:58" x14ac:dyDescent="0.2">
      <c r="A255" s="5">
        <v>205306</v>
      </c>
      <c r="B255" s="6" t="s">
        <v>549</v>
      </c>
      <c r="C255" s="6">
        <v>-25348.53</v>
      </c>
      <c r="D255" s="6">
        <v>683600</v>
      </c>
      <c r="E255" s="6">
        <v>95</v>
      </c>
      <c r="F255" s="7">
        <v>-1.112428174370977</v>
      </c>
      <c r="G255" s="6">
        <v>-46481.54</v>
      </c>
      <c r="H255" s="6">
        <v>628700</v>
      </c>
      <c r="I255" s="6">
        <v>80</v>
      </c>
      <c r="J255" s="7">
        <v>-2.2919162398600288</v>
      </c>
      <c r="K255" s="6"/>
      <c r="L255" s="6"/>
      <c r="M255" s="6"/>
      <c r="N255" s="7">
        <v>0</v>
      </c>
      <c r="O255" s="6"/>
      <c r="P255" s="6"/>
      <c r="Q255" s="6"/>
      <c r="R255" s="7">
        <v>0</v>
      </c>
      <c r="S255" s="6"/>
      <c r="T255" s="6"/>
      <c r="U255" s="6"/>
      <c r="V255" s="7">
        <v>0</v>
      </c>
      <c r="W255" s="6"/>
      <c r="X255" s="6"/>
      <c r="Y255" s="6"/>
      <c r="Z255" s="7">
        <v>0</v>
      </c>
      <c r="AA255" s="6"/>
      <c r="AB255" s="6"/>
      <c r="AC255" s="6"/>
      <c r="AD255" s="7">
        <v>0</v>
      </c>
      <c r="AE255" s="6"/>
      <c r="AF255" s="6"/>
      <c r="AG255" s="6"/>
      <c r="AH255" s="7">
        <v>0</v>
      </c>
      <c r="AI255" s="6"/>
      <c r="AJ255" s="6"/>
      <c r="AK255" s="6"/>
      <c r="AL255" s="7">
        <v>0</v>
      </c>
      <c r="AM255" s="6"/>
      <c r="AN255" s="6"/>
      <c r="AO255" s="6"/>
      <c r="AP255" s="7">
        <v>0</v>
      </c>
      <c r="AQ255" s="6"/>
      <c r="AR255" s="8"/>
      <c r="AS255" s="8"/>
      <c r="AT255" s="9">
        <v>0</v>
      </c>
      <c r="AU255" s="6"/>
      <c r="AV255" s="8"/>
      <c r="AW255" s="8"/>
      <c r="AX255" s="9">
        <v>0</v>
      </c>
      <c r="AY255" s="8">
        <v>-71830.070000000007</v>
      </c>
      <c r="AZ255" s="8">
        <v>1312300</v>
      </c>
      <c r="BA255" s="8">
        <v>175</v>
      </c>
      <c r="BB255" s="7">
        <v>-1.6420803932027739</v>
      </c>
      <c r="BC255" s="10" t="s">
        <v>801</v>
      </c>
      <c r="BD255" s="10" t="s">
        <v>798</v>
      </c>
      <c r="BE255" s="10" t="s">
        <v>806</v>
      </c>
      <c r="BF255" s="10" t="s">
        <v>812</v>
      </c>
    </row>
    <row r="256" spans="1:58" x14ac:dyDescent="0.2">
      <c r="A256" s="5">
        <v>208123</v>
      </c>
      <c r="B256" s="6" t="s">
        <v>616</v>
      </c>
      <c r="C256" s="6">
        <v>496996.76</v>
      </c>
      <c r="D256" s="6">
        <v>1071790</v>
      </c>
      <c r="E256" s="6">
        <v>138</v>
      </c>
      <c r="F256" s="7">
        <v>13.911216562946098</v>
      </c>
      <c r="G256" s="6">
        <v>605886.78</v>
      </c>
      <c r="H256" s="6">
        <v>1505165</v>
      </c>
      <c r="I256" s="6">
        <v>195.5</v>
      </c>
      <c r="J256" s="7">
        <v>12.478691824484359</v>
      </c>
      <c r="K256" s="6"/>
      <c r="L256" s="6"/>
      <c r="M256" s="6"/>
      <c r="N256" s="7">
        <v>0</v>
      </c>
      <c r="O256" s="6"/>
      <c r="P256" s="6"/>
      <c r="Q256" s="6"/>
      <c r="R256" s="7">
        <v>0</v>
      </c>
      <c r="S256" s="6"/>
      <c r="T256" s="6"/>
      <c r="U256" s="6"/>
      <c r="V256" s="7">
        <v>0</v>
      </c>
      <c r="W256" s="6"/>
      <c r="X256" s="6"/>
      <c r="Y256" s="6"/>
      <c r="Z256" s="7">
        <v>0</v>
      </c>
      <c r="AA256" s="6"/>
      <c r="AB256" s="6"/>
      <c r="AC256" s="6"/>
      <c r="AD256" s="7">
        <v>0</v>
      </c>
      <c r="AE256" s="6"/>
      <c r="AF256" s="6"/>
      <c r="AG256" s="6"/>
      <c r="AH256" s="7">
        <v>0</v>
      </c>
      <c r="AI256" s="6"/>
      <c r="AJ256" s="6"/>
      <c r="AK256" s="6"/>
      <c r="AL256" s="7">
        <v>0</v>
      </c>
      <c r="AM256" s="6"/>
      <c r="AN256" s="6"/>
      <c r="AO256" s="6"/>
      <c r="AP256" s="7">
        <v>0</v>
      </c>
      <c r="AQ256" s="6"/>
      <c r="AR256" s="8"/>
      <c r="AS256" s="8"/>
      <c r="AT256" s="9">
        <v>0</v>
      </c>
      <c r="AU256" s="6"/>
      <c r="AV256" s="8"/>
      <c r="AW256" s="8"/>
      <c r="AX256" s="9">
        <v>0</v>
      </c>
      <c r="AY256" s="8">
        <v>1102883.54</v>
      </c>
      <c r="AZ256" s="8">
        <v>2576955</v>
      </c>
      <c r="BA256" s="8">
        <v>333.5</v>
      </c>
      <c r="BB256" s="7">
        <v>12.839380664388784</v>
      </c>
      <c r="BC256" s="10" t="s">
        <v>801</v>
      </c>
      <c r="BD256" s="10" t="s">
        <v>798</v>
      </c>
      <c r="BE256" s="10" t="s">
        <v>806</v>
      </c>
      <c r="BF256" s="10" t="s">
        <v>812</v>
      </c>
    </row>
    <row r="257" spans="1:58" x14ac:dyDescent="0.2">
      <c r="A257" s="5">
        <v>209303</v>
      </c>
      <c r="B257" s="6" t="s">
        <v>654</v>
      </c>
      <c r="C257" s="6">
        <v>-16253.48</v>
      </c>
      <c r="D257" s="6">
        <v>0</v>
      </c>
      <c r="E257" s="6">
        <v>0</v>
      </c>
      <c r="F257" s="7">
        <v>0</v>
      </c>
      <c r="G257" s="6">
        <v>-16253.48</v>
      </c>
      <c r="H257" s="6">
        <v>0</v>
      </c>
      <c r="I257" s="6">
        <v>0</v>
      </c>
      <c r="J257" s="7">
        <v>0</v>
      </c>
      <c r="K257" s="6"/>
      <c r="L257" s="6"/>
      <c r="M257" s="6"/>
      <c r="N257" s="7">
        <v>0</v>
      </c>
      <c r="O257" s="6"/>
      <c r="P257" s="6"/>
      <c r="Q257" s="6"/>
      <c r="R257" s="7">
        <v>0</v>
      </c>
      <c r="S257" s="6"/>
      <c r="T257" s="6"/>
      <c r="U257" s="6"/>
      <c r="V257" s="7">
        <v>0</v>
      </c>
      <c r="W257" s="6"/>
      <c r="X257" s="6"/>
      <c r="Y257" s="6"/>
      <c r="Z257" s="7">
        <v>0</v>
      </c>
      <c r="AA257" s="6"/>
      <c r="AB257" s="6"/>
      <c r="AC257" s="6"/>
      <c r="AD257" s="7">
        <v>0</v>
      </c>
      <c r="AE257" s="6"/>
      <c r="AF257" s="6"/>
      <c r="AG257" s="6"/>
      <c r="AH257" s="7">
        <v>0</v>
      </c>
      <c r="AI257" s="6"/>
      <c r="AJ257" s="6"/>
      <c r="AK257" s="6"/>
      <c r="AL257" s="7">
        <v>0</v>
      </c>
      <c r="AM257" s="6"/>
      <c r="AN257" s="6"/>
      <c r="AO257" s="6"/>
      <c r="AP257" s="7">
        <v>0</v>
      </c>
      <c r="AQ257" s="6"/>
      <c r="AR257" s="8"/>
      <c r="AS257" s="8"/>
      <c r="AT257" s="9">
        <v>0</v>
      </c>
      <c r="AU257" s="6"/>
      <c r="AV257" s="8"/>
      <c r="AW257" s="8"/>
      <c r="AX257" s="9">
        <v>0</v>
      </c>
      <c r="AY257" s="8">
        <v>-32506.959999999999</v>
      </c>
      <c r="AZ257" s="8">
        <v>0</v>
      </c>
      <c r="BA257" s="8">
        <v>0</v>
      </c>
      <c r="BB257" s="7">
        <v>0</v>
      </c>
      <c r="BC257" s="10" t="s">
        <v>801</v>
      </c>
      <c r="BD257" s="10" t="s">
        <v>798</v>
      </c>
      <c r="BE257" s="10" t="s">
        <v>806</v>
      </c>
      <c r="BF257" s="10" t="s">
        <v>812</v>
      </c>
    </row>
    <row r="258" spans="1:58" x14ac:dyDescent="0.2">
      <c r="A258" s="5">
        <v>210075</v>
      </c>
      <c r="B258" s="6" t="s">
        <v>681</v>
      </c>
      <c r="C258" s="6">
        <v>174049.55</v>
      </c>
      <c r="D258" s="6">
        <v>475427.5</v>
      </c>
      <c r="E258" s="6">
        <v>64.25</v>
      </c>
      <c r="F258" s="7">
        <v>10.982718711054787</v>
      </c>
      <c r="G258" s="6">
        <v>167858.56</v>
      </c>
      <c r="H258" s="6">
        <v>684386.5</v>
      </c>
      <c r="I258" s="6">
        <v>88.05</v>
      </c>
      <c r="J258" s="7">
        <v>7.6033284700969404</v>
      </c>
      <c r="K258" s="6"/>
      <c r="L258" s="6"/>
      <c r="M258" s="6"/>
      <c r="N258" s="7">
        <v>0</v>
      </c>
      <c r="O258" s="6"/>
      <c r="P258" s="6"/>
      <c r="Q258" s="6"/>
      <c r="R258" s="7">
        <v>0</v>
      </c>
      <c r="S258" s="6"/>
      <c r="T258" s="6"/>
      <c r="U258" s="6"/>
      <c r="V258" s="7">
        <v>0</v>
      </c>
      <c r="W258" s="6"/>
      <c r="X258" s="6"/>
      <c r="Y258" s="6"/>
      <c r="Z258" s="7">
        <v>0</v>
      </c>
      <c r="AA258" s="6"/>
      <c r="AB258" s="6"/>
      <c r="AC258" s="6"/>
      <c r="AD258" s="7">
        <v>0</v>
      </c>
      <c r="AE258" s="6"/>
      <c r="AF258" s="6"/>
      <c r="AG258" s="6"/>
      <c r="AH258" s="7">
        <v>0</v>
      </c>
      <c r="AI258" s="6"/>
      <c r="AJ258" s="6"/>
      <c r="AK258" s="6"/>
      <c r="AL258" s="7">
        <v>0</v>
      </c>
      <c r="AM258" s="6"/>
      <c r="AN258" s="6"/>
      <c r="AO258" s="6"/>
      <c r="AP258" s="7">
        <v>0</v>
      </c>
      <c r="AQ258" s="6"/>
      <c r="AR258" s="8"/>
      <c r="AS258" s="8"/>
      <c r="AT258" s="9">
        <v>0</v>
      </c>
      <c r="AU258" s="6"/>
      <c r="AV258" s="8"/>
      <c r="AW258" s="8"/>
      <c r="AX258" s="9">
        <v>0</v>
      </c>
      <c r="AY258" s="8">
        <v>341908.11</v>
      </c>
      <c r="AZ258" s="8">
        <v>1159814</v>
      </c>
      <c r="BA258" s="8">
        <v>152.30000000000001</v>
      </c>
      <c r="BB258" s="7">
        <v>8.8438691893700199</v>
      </c>
      <c r="BC258" s="10" t="s">
        <v>801</v>
      </c>
      <c r="BD258" s="10" t="s">
        <v>798</v>
      </c>
      <c r="BE258" s="10" t="s">
        <v>806</v>
      </c>
      <c r="BF258" s="10" t="s">
        <v>812</v>
      </c>
    </row>
    <row r="259" spans="1:58" x14ac:dyDescent="0.2">
      <c r="A259" s="5">
        <v>210305</v>
      </c>
      <c r="B259" s="6" t="s">
        <v>686</v>
      </c>
      <c r="C259" s="6">
        <v>-24590</v>
      </c>
      <c r="D259" s="6">
        <v>0</v>
      </c>
      <c r="E259" s="6">
        <v>0</v>
      </c>
      <c r="F259" s="7">
        <v>0</v>
      </c>
      <c r="G259" s="6">
        <v>-24590</v>
      </c>
      <c r="H259" s="6">
        <v>0</v>
      </c>
      <c r="I259" s="6">
        <v>0</v>
      </c>
      <c r="J259" s="7">
        <v>0</v>
      </c>
      <c r="K259" s="6"/>
      <c r="L259" s="6"/>
      <c r="M259" s="6"/>
      <c r="N259" s="7">
        <v>0</v>
      </c>
      <c r="O259" s="6"/>
      <c r="P259" s="6"/>
      <c r="Q259" s="6"/>
      <c r="R259" s="7">
        <v>0</v>
      </c>
      <c r="S259" s="6"/>
      <c r="T259" s="6"/>
      <c r="U259" s="6"/>
      <c r="V259" s="7">
        <v>0</v>
      </c>
      <c r="W259" s="6"/>
      <c r="X259" s="6"/>
      <c r="Y259" s="6"/>
      <c r="Z259" s="7">
        <v>0</v>
      </c>
      <c r="AA259" s="6"/>
      <c r="AB259" s="6"/>
      <c r="AC259" s="6"/>
      <c r="AD259" s="7">
        <v>0</v>
      </c>
      <c r="AE259" s="6"/>
      <c r="AF259" s="6"/>
      <c r="AG259" s="6"/>
      <c r="AH259" s="7">
        <v>0</v>
      </c>
      <c r="AI259" s="6"/>
      <c r="AJ259" s="6"/>
      <c r="AK259" s="6"/>
      <c r="AL259" s="7">
        <v>0</v>
      </c>
      <c r="AM259" s="6"/>
      <c r="AN259" s="6"/>
      <c r="AO259" s="6"/>
      <c r="AP259" s="7">
        <v>0</v>
      </c>
      <c r="AQ259" s="6"/>
      <c r="AR259" s="8"/>
      <c r="AS259" s="8"/>
      <c r="AT259" s="9">
        <v>0</v>
      </c>
      <c r="AU259" s="6"/>
      <c r="AV259" s="8"/>
      <c r="AW259" s="8"/>
      <c r="AX259" s="9">
        <v>0</v>
      </c>
      <c r="AY259" s="8">
        <v>-49180</v>
      </c>
      <c r="AZ259" s="8">
        <v>0</v>
      </c>
      <c r="BA259" s="8">
        <v>0</v>
      </c>
      <c r="BB259" s="7">
        <v>0</v>
      </c>
      <c r="BC259" s="10" t="s">
        <v>801</v>
      </c>
      <c r="BD259" s="10" t="s">
        <v>798</v>
      </c>
      <c r="BE259" s="10" t="s">
        <v>806</v>
      </c>
      <c r="BF259" s="10" t="s">
        <v>812</v>
      </c>
    </row>
    <row r="260" spans="1:58" x14ac:dyDescent="0.2">
      <c r="A260" s="5">
        <v>174745</v>
      </c>
      <c r="B260" s="6" t="s">
        <v>746</v>
      </c>
      <c r="C260" s="6">
        <v>0</v>
      </c>
      <c r="D260" s="6">
        <v>0</v>
      </c>
      <c r="E260" s="6">
        <v>0</v>
      </c>
      <c r="F260" s="7">
        <v>0</v>
      </c>
      <c r="G260" s="6">
        <v>0</v>
      </c>
      <c r="H260" s="6">
        <v>0</v>
      </c>
      <c r="I260" s="6">
        <v>0</v>
      </c>
      <c r="J260" s="7">
        <v>0</v>
      </c>
      <c r="K260" s="6"/>
      <c r="L260" s="6"/>
      <c r="M260" s="6"/>
      <c r="N260" s="7">
        <v>0</v>
      </c>
      <c r="O260" s="6"/>
      <c r="P260" s="6"/>
      <c r="Q260" s="6"/>
      <c r="R260" s="7">
        <v>0</v>
      </c>
      <c r="S260" s="6"/>
      <c r="T260" s="6"/>
      <c r="U260" s="6"/>
      <c r="V260" s="7">
        <v>0</v>
      </c>
      <c r="W260" s="6"/>
      <c r="X260" s="6"/>
      <c r="Y260" s="6"/>
      <c r="Z260" s="7">
        <v>0</v>
      </c>
      <c r="AA260" s="6"/>
      <c r="AB260" s="6"/>
      <c r="AC260" s="6"/>
      <c r="AD260" s="7">
        <v>0</v>
      </c>
      <c r="AE260" s="12"/>
      <c r="AF260" s="6"/>
      <c r="AG260" s="6"/>
      <c r="AH260" s="7">
        <v>0</v>
      </c>
      <c r="AI260" s="12"/>
      <c r="AJ260" s="6"/>
      <c r="AK260" s="6"/>
      <c r="AL260" s="7">
        <v>0</v>
      </c>
      <c r="AM260" s="6"/>
      <c r="AN260" s="6"/>
      <c r="AO260" s="6"/>
      <c r="AP260" s="7">
        <v>0</v>
      </c>
      <c r="AQ260" s="6"/>
      <c r="AR260" s="8"/>
      <c r="AS260" s="8"/>
      <c r="AT260" s="9">
        <v>0</v>
      </c>
      <c r="AU260" s="6"/>
      <c r="AV260" s="8"/>
      <c r="AW260" s="8"/>
      <c r="AX260" s="9">
        <v>0</v>
      </c>
      <c r="AY260" s="8">
        <v>0</v>
      </c>
      <c r="AZ260" s="8">
        <v>0</v>
      </c>
      <c r="BA260" s="8">
        <v>0</v>
      </c>
      <c r="BB260" s="7">
        <v>0</v>
      </c>
      <c r="BC260" s="10" t="s">
        <v>801</v>
      </c>
      <c r="BD260" s="10" t="s">
        <v>798</v>
      </c>
      <c r="BE260" s="10" t="s">
        <v>806</v>
      </c>
      <c r="BF260" s="10" t="s">
        <v>812</v>
      </c>
    </row>
    <row r="261" spans="1:58" x14ac:dyDescent="0.2">
      <c r="A261" s="11">
        <v>172556</v>
      </c>
      <c r="B261" s="12" t="s">
        <v>755</v>
      </c>
      <c r="C261" s="6">
        <v>0</v>
      </c>
      <c r="D261" s="6">
        <v>0</v>
      </c>
      <c r="E261" s="6">
        <v>0</v>
      </c>
      <c r="F261" s="7">
        <v>0</v>
      </c>
      <c r="G261" s="6">
        <v>0</v>
      </c>
      <c r="H261" s="6">
        <v>0</v>
      </c>
      <c r="I261" s="6">
        <v>0</v>
      </c>
      <c r="J261" s="7">
        <v>0</v>
      </c>
      <c r="K261" s="6"/>
      <c r="L261" s="6"/>
      <c r="M261" s="6"/>
      <c r="N261" s="7">
        <v>0</v>
      </c>
      <c r="O261" s="6"/>
      <c r="P261" s="6"/>
      <c r="Q261" s="6"/>
      <c r="R261" s="7">
        <v>0</v>
      </c>
      <c r="S261" s="6"/>
      <c r="T261" s="6"/>
      <c r="U261" s="6"/>
      <c r="V261" s="7">
        <v>0</v>
      </c>
      <c r="W261" s="12"/>
      <c r="X261" s="6"/>
      <c r="Y261" s="6"/>
      <c r="Z261" s="7">
        <v>0</v>
      </c>
      <c r="AA261" s="12"/>
      <c r="AB261" s="6"/>
      <c r="AC261" s="6"/>
      <c r="AD261" s="7">
        <v>0</v>
      </c>
      <c r="AE261" s="12"/>
      <c r="AF261" s="6"/>
      <c r="AG261" s="6"/>
      <c r="AH261" s="7">
        <v>0</v>
      </c>
      <c r="AI261" s="12"/>
      <c r="AJ261" s="6"/>
      <c r="AK261" s="6"/>
      <c r="AL261" s="7">
        <v>0</v>
      </c>
      <c r="AM261" s="6"/>
      <c r="AN261" s="6"/>
      <c r="AO261" s="6"/>
      <c r="AP261" s="7">
        <v>0</v>
      </c>
      <c r="AQ261" s="6"/>
      <c r="AR261" s="8"/>
      <c r="AS261" s="8"/>
      <c r="AT261" s="9">
        <v>0</v>
      </c>
      <c r="AU261" s="6"/>
      <c r="AV261" s="8"/>
      <c r="AW261" s="8"/>
      <c r="AX261" s="9">
        <v>0</v>
      </c>
      <c r="AY261" s="8">
        <v>0</v>
      </c>
      <c r="AZ261" s="8">
        <v>0</v>
      </c>
      <c r="BA261" s="8">
        <v>0</v>
      </c>
      <c r="BB261" s="7">
        <v>0</v>
      </c>
      <c r="BC261" s="10" t="s">
        <v>801</v>
      </c>
      <c r="BD261" s="10" t="s">
        <v>798</v>
      </c>
      <c r="BE261" s="10" t="s">
        <v>806</v>
      </c>
      <c r="BF261" s="10" t="s">
        <v>812</v>
      </c>
    </row>
    <row r="262" spans="1:58" x14ac:dyDescent="0.2">
      <c r="A262" s="11">
        <v>204926</v>
      </c>
      <c r="B262" s="12" t="s">
        <v>776</v>
      </c>
      <c r="C262" s="6">
        <v>0</v>
      </c>
      <c r="D262" s="6">
        <v>0</v>
      </c>
      <c r="E262" s="6">
        <v>0</v>
      </c>
      <c r="F262" s="7">
        <v>0</v>
      </c>
      <c r="G262" s="6">
        <v>0</v>
      </c>
      <c r="H262" s="6">
        <v>0</v>
      </c>
      <c r="I262" s="6">
        <v>0</v>
      </c>
      <c r="J262" s="7">
        <v>0</v>
      </c>
      <c r="K262" s="6"/>
      <c r="L262" s="6"/>
      <c r="M262" s="6"/>
      <c r="N262" s="7">
        <v>0</v>
      </c>
      <c r="O262" s="12"/>
      <c r="P262" s="6"/>
      <c r="Q262" s="6"/>
      <c r="R262" s="7">
        <v>0</v>
      </c>
      <c r="S262" s="12"/>
      <c r="T262" s="6"/>
      <c r="U262" s="6"/>
      <c r="V262" s="7">
        <v>0</v>
      </c>
      <c r="W262" s="12"/>
      <c r="X262" s="6"/>
      <c r="Y262" s="6"/>
      <c r="Z262" s="7">
        <v>0</v>
      </c>
      <c r="AA262" s="12"/>
      <c r="AB262" s="6"/>
      <c r="AC262" s="6"/>
      <c r="AD262" s="7">
        <v>0</v>
      </c>
      <c r="AE262" s="12"/>
      <c r="AF262" s="6"/>
      <c r="AG262" s="6"/>
      <c r="AH262" s="7">
        <v>0</v>
      </c>
      <c r="AI262" s="12"/>
      <c r="AJ262" s="6"/>
      <c r="AK262" s="6"/>
      <c r="AL262" s="7">
        <v>0</v>
      </c>
      <c r="AM262" s="6"/>
      <c r="AN262" s="6"/>
      <c r="AO262" s="6"/>
      <c r="AP262" s="7">
        <v>0</v>
      </c>
      <c r="AQ262" s="6"/>
      <c r="AR262" s="8"/>
      <c r="AS262" s="8"/>
      <c r="AT262" s="9">
        <v>0</v>
      </c>
      <c r="AU262" s="6"/>
      <c r="AV262" s="8"/>
      <c r="AW262" s="8"/>
      <c r="AX262" s="9">
        <v>0</v>
      </c>
      <c r="AY262" s="8">
        <v>0</v>
      </c>
      <c r="AZ262" s="8">
        <v>0</v>
      </c>
      <c r="BA262" s="8">
        <v>0</v>
      </c>
      <c r="BB262" s="7">
        <v>0</v>
      </c>
      <c r="BC262" s="10" t="s">
        <v>801</v>
      </c>
      <c r="BD262" s="10" t="s">
        <v>798</v>
      </c>
      <c r="BE262" s="10" t="s">
        <v>806</v>
      </c>
      <c r="BF262" s="10" t="s">
        <v>812</v>
      </c>
    </row>
    <row r="263" spans="1:58" x14ac:dyDescent="0.2">
      <c r="A263" s="5">
        <v>212554</v>
      </c>
      <c r="B263" s="6" t="s">
        <v>1042</v>
      </c>
      <c r="C263" s="6">
        <v>0</v>
      </c>
      <c r="D263" s="6">
        <v>0</v>
      </c>
      <c r="E263" s="6">
        <v>0</v>
      </c>
      <c r="F263" s="7">
        <v>0</v>
      </c>
      <c r="G263" s="6">
        <v>-11200</v>
      </c>
      <c r="H263" s="6">
        <v>284400</v>
      </c>
      <c r="I263" s="6">
        <v>35</v>
      </c>
      <c r="J263" s="7">
        <v>-1.2208157524613221</v>
      </c>
      <c r="K263" s="6"/>
      <c r="L263" s="6"/>
      <c r="M263" s="6"/>
      <c r="N263" s="7"/>
      <c r="O263" s="6"/>
      <c r="P263" s="6"/>
      <c r="Q263" s="6"/>
      <c r="R263" s="7"/>
      <c r="S263" s="12"/>
      <c r="T263" s="6"/>
      <c r="U263" s="6"/>
      <c r="V263" s="7"/>
      <c r="W263" s="12"/>
      <c r="X263" s="6"/>
      <c r="Y263" s="6"/>
      <c r="Z263" s="7"/>
      <c r="AA263" s="12"/>
      <c r="AB263" s="6"/>
      <c r="AC263" s="6"/>
      <c r="AD263" s="7"/>
      <c r="AE263" s="12"/>
      <c r="AF263" s="6"/>
      <c r="AG263" s="6"/>
      <c r="AH263" s="7"/>
      <c r="AI263" s="12"/>
      <c r="AJ263" s="6"/>
      <c r="AK263" s="6"/>
      <c r="AL263" s="7"/>
      <c r="AM263" s="6"/>
      <c r="AN263" s="6"/>
      <c r="AO263" s="6"/>
      <c r="AP263" s="7"/>
      <c r="AQ263" s="6"/>
      <c r="AR263" s="8"/>
      <c r="AS263" s="8"/>
      <c r="AT263" s="9"/>
      <c r="AU263" s="6"/>
      <c r="AV263" s="8"/>
      <c r="AW263" s="8"/>
      <c r="AX263" s="9"/>
      <c r="AY263" s="8">
        <v>-11200</v>
      </c>
      <c r="AZ263" s="8">
        <v>284400</v>
      </c>
      <c r="BA263" s="8">
        <v>35</v>
      </c>
      <c r="BB263" s="7">
        <v>-1.1814345991561181</v>
      </c>
      <c r="BC263" s="10" t="s">
        <v>792</v>
      </c>
      <c r="BD263" s="10" t="s">
        <v>863</v>
      </c>
      <c r="BE263" s="10" t="s">
        <v>863</v>
      </c>
      <c r="BF263" s="10" t="s">
        <v>1036</v>
      </c>
    </row>
    <row r="264" spans="1:58" x14ac:dyDescent="0.2">
      <c r="A264" s="5">
        <v>212706</v>
      </c>
      <c r="B264" s="6" t="s">
        <v>261</v>
      </c>
      <c r="C264" s="6">
        <v>0</v>
      </c>
      <c r="D264" s="6">
        <v>0</v>
      </c>
      <c r="E264" s="6">
        <v>0</v>
      </c>
      <c r="F264" s="7">
        <v>0</v>
      </c>
      <c r="G264" s="6">
        <v>55125</v>
      </c>
      <c r="H264" s="6">
        <v>56775</v>
      </c>
      <c r="I264" s="6">
        <v>7.5</v>
      </c>
      <c r="J264" s="7">
        <v>30.099075297225891</v>
      </c>
      <c r="K264" s="6"/>
      <c r="L264" s="6"/>
      <c r="M264" s="6"/>
      <c r="N264" s="7"/>
      <c r="O264" s="6"/>
      <c r="P264" s="6"/>
      <c r="Q264" s="6"/>
      <c r="R264" s="7"/>
      <c r="S264" s="12"/>
      <c r="T264" s="6"/>
      <c r="U264" s="6"/>
      <c r="V264" s="7"/>
      <c r="W264" s="12"/>
      <c r="X264" s="6"/>
      <c r="Y264" s="6"/>
      <c r="Z264" s="7"/>
      <c r="AA264" s="12"/>
      <c r="AB264" s="6"/>
      <c r="AC264" s="6"/>
      <c r="AD264" s="7"/>
      <c r="AE264" s="12"/>
      <c r="AF264" s="6"/>
      <c r="AG264" s="6"/>
      <c r="AH264" s="7"/>
      <c r="AI264" s="12"/>
      <c r="AJ264" s="6"/>
      <c r="AK264" s="6"/>
      <c r="AL264" s="7"/>
      <c r="AM264" s="6"/>
      <c r="AN264" s="6"/>
      <c r="AO264" s="6"/>
      <c r="AP264" s="7"/>
      <c r="AQ264" s="6"/>
      <c r="AR264" s="8"/>
      <c r="AS264" s="8"/>
      <c r="AT264" s="9"/>
      <c r="AU264" s="6"/>
      <c r="AV264" s="8"/>
      <c r="AW264" s="8"/>
      <c r="AX264" s="9"/>
      <c r="AY264" s="8">
        <v>55125</v>
      </c>
      <c r="AZ264" s="8">
        <v>56775</v>
      </c>
      <c r="BA264" s="8">
        <v>7.5</v>
      </c>
      <c r="BB264" s="7">
        <v>29.128137384412152</v>
      </c>
      <c r="BC264" s="10" t="s">
        <v>798</v>
      </c>
      <c r="BD264" s="10" t="s">
        <v>863</v>
      </c>
      <c r="BE264" s="10" t="s">
        <v>863</v>
      </c>
      <c r="BF264" s="10" t="s">
        <v>824</v>
      </c>
    </row>
    <row r="265" spans="1:58" x14ac:dyDescent="0.2">
      <c r="A265" s="5">
        <v>212758</v>
      </c>
      <c r="B265" s="6" t="s">
        <v>1045</v>
      </c>
      <c r="C265" s="6">
        <v>0</v>
      </c>
      <c r="D265" s="6">
        <v>0</v>
      </c>
      <c r="E265" s="6">
        <v>0</v>
      </c>
      <c r="F265" s="7">
        <v>0</v>
      </c>
      <c r="G265" s="6">
        <v>261550</v>
      </c>
      <c r="H265" s="6">
        <v>268200</v>
      </c>
      <c r="I265" s="6">
        <v>35</v>
      </c>
      <c r="J265" s="7">
        <v>30.231357196122296</v>
      </c>
      <c r="K265" s="6"/>
      <c r="L265" s="6"/>
      <c r="M265" s="6"/>
      <c r="N265" s="7"/>
      <c r="O265" s="6"/>
      <c r="P265" s="6"/>
      <c r="Q265" s="6"/>
      <c r="R265" s="7"/>
      <c r="S265" s="12"/>
      <c r="T265" s="6"/>
      <c r="U265" s="6"/>
      <c r="V265" s="7"/>
      <c r="W265" s="12"/>
      <c r="X265" s="6"/>
      <c r="Y265" s="6"/>
      <c r="Z265" s="7"/>
      <c r="AA265" s="12"/>
      <c r="AB265" s="6"/>
      <c r="AC265" s="6"/>
      <c r="AD265" s="7"/>
      <c r="AE265" s="12"/>
      <c r="AF265" s="6"/>
      <c r="AG265" s="6"/>
      <c r="AH265" s="7"/>
      <c r="AI265" s="12"/>
      <c r="AJ265" s="6"/>
      <c r="AK265" s="6"/>
      <c r="AL265" s="7"/>
      <c r="AM265" s="6"/>
      <c r="AN265" s="6"/>
      <c r="AO265" s="6"/>
      <c r="AP265" s="7"/>
      <c r="AQ265" s="6"/>
      <c r="AR265" s="8"/>
      <c r="AS265" s="8"/>
      <c r="AT265" s="9"/>
      <c r="AU265" s="6"/>
      <c r="AV265" s="8"/>
      <c r="AW265" s="8"/>
      <c r="AX265" s="9"/>
      <c r="AY265" s="8">
        <v>261550</v>
      </c>
      <c r="AZ265" s="8">
        <v>268200</v>
      </c>
      <c r="BA265" s="8">
        <v>35</v>
      </c>
      <c r="BB265" s="7">
        <v>29.256152125279641</v>
      </c>
      <c r="BC265" s="10" t="s">
        <v>788</v>
      </c>
      <c r="BD265" s="10" t="s">
        <v>863</v>
      </c>
      <c r="BE265" s="10" t="s">
        <v>863</v>
      </c>
      <c r="BF265" s="10" t="s">
        <v>815</v>
      </c>
    </row>
  </sheetData>
  <autoFilter ref="A1:BF265" xr:uid="{154B86EF-E55E-42FF-9E8C-1E78209DDD0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DSO FY 20-21</vt:lpstr>
      <vt:lpstr>DSO FY 21-22</vt:lpstr>
      <vt:lpstr>DSO FY 22-23</vt:lpstr>
      <vt:lpstr>Sheet1</vt:lpstr>
      <vt:lpstr>MAY 222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Jitendra Kumar Vyas</cp:lastModifiedBy>
  <cp:revision>1</cp:revision>
  <cp:lastPrinted>2022-04-27T10:03:38Z</cp:lastPrinted>
  <dcterms:created xsi:type="dcterms:W3CDTF">2021-12-06T06:29:14Z</dcterms:created>
  <dcterms:modified xsi:type="dcterms:W3CDTF">2023-03-09T12:56:59Z</dcterms:modified>
  <cp:category/>
</cp:coreProperties>
</file>